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5.xml" ContentType="application/vnd.ms-office.chartex+xml"/>
  <Override PartName="/xl/charts/style24.xml" ContentType="application/vnd.ms-office.chartstyle+xml"/>
  <Override PartName="/xl/charts/colors2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Ex6.xml" ContentType="application/vnd.ms-office.chartex+xml"/>
  <Override PartName="/xl/charts/style26.xml" ContentType="application/vnd.ms-office.chartstyle+xml"/>
  <Override PartName="/xl/charts/colors26.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21.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charts/chart22.xml" ContentType="application/vnd.openxmlformats-officedocument.drawingml.chart+xml"/>
  <Override PartName="/xl/charts/style28.xml" ContentType="application/vnd.ms-office.chartstyle+xml"/>
  <Override PartName="/xl/charts/colors28.xml" ContentType="application/vnd.ms-office.chartcolorstyle+xml"/>
  <Override PartName="/xl/charts/chart23.xml" ContentType="application/vnd.openxmlformats-officedocument.drawingml.chart+xml"/>
  <Override PartName="/xl/charts/style29.xml" ContentType="application/vnd.ms-office.chartstyle+xml"/>
  <Override PartName="/xl/charts/colors29.xml" ContentType="application/vnd.ms-office.chartcolorstyle+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xl/charts/chart25.xml" ContentType="application/vnd.openxmlformats-officedocument.drawingml.chart+xml"/>
  <Override PartName="/xl/charts/style31.xml" ContentType="application/vnd.ms-office.chartstyle+xml"/>
  <Override PartName="/xl/charts/colors31.xml" ContentType="application/vnd.ms-office.chartcolorstyle+xml"/>
  <Override PartName="/xl/charts/chart26.xml" ContentType="application/vnd.openxmlformats-officedocument.drawingml.chart+xml"/>
  <Override PartName="/xl/charts/style32.xml" ContentType="application/vnd.ms-office.chartstyle+xml"/>
  <Override PartName="/xl/charts/colors32.xml" ContentType="application/vnd.ms-office.chartcolorstyle+xml"/>
  <Override PartName="/xl/charts/chart27.xml" ContentType="application/vnd.openxmlformats-officedocument.drawingml.chart+xml"/>
  <Override PartName="/xl/charts/style33.xml" ContentType="application/vnd.ms-office.chartstyle+xml"/>
  <Override PartName="/xl/charts/colors33.xml" ContentType="application/vnd.ms-office.chartcolorstyle+xml"/>
  <Override PartName="/xl/charts/chart28.xml" ContentType="application/vnd.openxmlformats-officedocument.drawingml.chart+xml"/>
  <Override PartName="/xl/charts/style34.xml" ContentType="application/vnd.ms-office.chartstyle+xml"/>
  <Override PartName="/xl/charts/colors34.xml" ContentType="application/vnd.ms-office.chartcolorstyle+xml"/>
  <Override PartName="/xl/charts/chart2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mc:AlternateContent xmlns:mc="http://schemas.openxmlformats.org/markup-compatibility/2006">
    <mc:Choice Requires="x15">
      <x15ac:absPath xmlns:x15ac="http://schemas.microsoft.com/office/spreadsheetml/2010/11/ac" url="C:\Users\Admin\Desktop\MAGMA MAGIC\"/>
    </mc:Choice>
  </mc:AlternateContent>
  <xr:revisionPtr revIDLastSave="0" documentId="13_ncr:1_{621DEFE8-5CFA-413C-8FFB-6FAB8AA307F9}" xr6:coauthVersionLast="36" xr6:coauthVersionMax="36" xr10:uidLastSave="{00000000-0000-0000-0000-000000000000}"/>
  <bookViews>
    <workbookView xWindow="0" yWindow="0" windowWidth="23040" windowHeight="9060" tabRatio="832" activeTab="2" xr2:uid="{00000000-000D-0000-FFFF-FFFF00000000}"/>
  </bookViews>
  <sheets>
    <sheet name="Final Dashboard" sheetId="15" r:id="rId1"/>
    <sheet name="DashBoard" sheetId="6" r:id="rId2"/>
    <sheet name="Main Data" sheetId="1" r:id="rId3"/>
    <sheet name="Year Wise Order Count" sheetId="4" r:id="rId4"/>
    <sheet name="Sales and profit Analysis" sheetId="7" r:id="rId5"/>
    <sheet name="Category Wise Profit" sheetId="9" r:id="rId6"/>
    <sheet name="Category wise Sales" sheetId="10" r:id="rId7"/>
    <sheet name="Map Chart" sheetId="11" r:id="rId8"/>
    <sheet name="Sales by SubCategory" sheetId="12" r:id="rId9"/>
    <sheet name="SparkLines" sheetId="14" r:id="rId10"/>
    <sheet name="layout" sheetId="2" r:id="rId11"/>
  </sheets>
  <definedNames>
    <definedName name="_xlchart.v1.12" hidden="1">'Category Wise Profit'!$E$4:$E$7</definedName>
    <definedName name="_xlchart.v1.13" hidden="1">'Category Wise Profit'!$F$4:$F$7</definedName>
    <definedName name="_xlchart.v1.4" hidden="1">'Category Wise Profit'!$E$4:$E$7</definedName>
    <definedName name="_xlchart.v1.5" hidden="1">'Category Wise Profit'!$F$4:$F$7</definedName>
    <definedName name="_xlchart.v1.6" hidden="1">'Category Wise Profit'!$E$4:$E$7</definedName>
    <definedName name="_xlchart.v1.7" hidden="1">'Category Wise Profit'!$F$4:$F$7</definedName>
    <definedName name="_xlchart.v5.0" hidden="1">'Map Chart'!$D$3</definedName>
    <definedName name="_xlchart.v5.1" hidden="1">'Map Chart'!$D$4:$D$52</definedName>
    <definedName name="_xlchart.v5.10" hidden="1">'Map Chart'!$E$3</definedName>
    <definedName name="_xlchart.v5.11"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2" hidden="1">'Map Chart'!$E$3</definedName>
    <definedName name="_xlchart.v5.3"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7" i="11" l="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 i="11"/>
  <c r="D6" i="11"/>
  <c r="D4" i="11"/>
  <c r="E7" i="9"/>
  <c r="E5" i="9"/>
  <c r="E6" i="9"/>
  <c r="E4" i="9"/>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7" i="15"/>
  <c r="K32" i="14"/>
  <c r="H33" i="14"/>
  <c r="G33" i="14"/>
  <c r="F33" i="14"/>
  <c r="E33" i="14"/>
  <c r="D33" i="14"/>
  <c r="N17" i="14"/>
  <c r="K17" i="14"/>
  <c r="H17" i="14"/>
  <c r="E17" i="14"/>
  <c r="B17" i="14"/>
  <c r="E10" i="11"/>
  <c r="E14" i="11"/>
  <c r="E18" i="11"/>
  <c r="E22" i="11"/>
  <c r="E26" i="11"/>
  <c r="E30" i="11"/>
  <c r="E34" i="11"/>
  <c r="E38" i="11"/>
  <c r="E42" i="11"/>
  <c r="E46" i="11"/>
  <c r="E50" i="11"/>
  <c r="E17" i="11"/>
  <c r="E25" i="11"/>
  <c r="E33" i="11"/>
  <c r="E41" i="11"/>
  <c r="E49" i="11"/>
  <c r="E11" i="11"/>
  <c r="E15" i="11"/>
  <c r="E19" i="11"/>
  <c r="E23" i="11"/>
  <c r="E27" i="11"/>
  <c r="E31" i="11"/>
  <c r="E35" i="11"/>
  <c r="E39" i="11"/>
  <c r="E43" i="11"/>
  <c r="E47" i="11"/>
  <c r="E51" i="11"/>
  <c r="E21" i="11"/>
  <c r="E12" i="11"/>
  <c r="E16" i="11"/>
  <c r="E20" i="11"/>
  <c r="E24" i="11"/>
  <c r="E28" i="11"/>
  <c r="E32" i="11"/>
  <c r="E36" i="11"/>
  <c r="E40" i="11"/>
  <c r="E44" i="11"/>
  <c r="E48" i="11"/>
  <c r="E52" i="11"/>
  <c r="E13" i="11"/>
  <c r="E29" i="11"/>
  <c r="E37" i="11"/>
  <c r="E45" i="11"/>
  <c r="E6" i="11"/>
  <c r="E7" i="11"/>
  <c r="E8" i="11"/>
  <c r="E9" i="11"/>
  <c r="E5" i="11"/>
  <c r="E4" i="11"/>
  <c r="C6" i="10"/>
  <c r="C5" i="10"/>
  <c r="C4" i="10"/>
  <c r="F7" i="9"/>
  <c r="F6" i="9"/>
  <c r="F5" i="9"/>
  <c r="F4" i="9"/>
  <c r="C7" i="10" l="1"/>
</calcChain>
</file>

<file path=xl/sharedStrings.xml><?xml version="1.0" encoding="utf-8"?>
<sst xmlns="http://schemas.openxmlformats.org/spreadsheetml/2006/main" count="130175" uniqueCount="10963">
  <si>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</si>
  <si>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</si>
  <si>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</si>
  <si>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</si>
  <si>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</si>
  <si>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</si>
  <si>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</si>
  <si>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</si>
  <si>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</si>
  <si>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</si>
  <si>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</si>
  <si>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</si>
  <si>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</si>
  <si>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</si>
  <si>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</si>
  <si>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</si>
  <si>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</si>
  <si>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</si>
  <si>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</si>
  <si>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</si>
  <si>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</si>
  <si>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</si>
  <si>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</si>
  <si>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</si>
  <si>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</si>
  <si>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</si>
  <si>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</si>
  <si>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</si>
  <si>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</si>
  <si>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</si>
  <si>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</si>
  <si>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</si>
  <si>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</si>
  <si>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</si>
  <si>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</si>
  <si>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</si>
  <si>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</si>
  <si>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</si>
  <si>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</si>
  <si>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</si>
  <si>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</si>
  <si>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</si>
  <si>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</si>
  <si>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</si>
  <si>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</si>
  <si>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</si>
  <si>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</si>
  <si>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</si>
  <si>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</si>
  <si>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</si>
  <si>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</si>
  <si>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</si>
  <si>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</si>
  <si>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</si>
  <si>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</si>
  <si>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</si>
  <si>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</si>
  <si>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</si>
  <si>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</si>
  <si>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</si>
  <si>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</si>
  <si>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</si>
  <si>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</si>
  <si>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</si>
  <si>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</si>
  <si>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</si>
  <si>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</si>
  <si>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</si>
  <si>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</si>
  <si>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</si>
  <si>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</si>
  <si>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</si>
  <si>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</si>
  <si>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</si>
  <si>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</si>
  <si>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</si>
  <si>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</si>
  <si>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</si>
  <si>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</si>
  <si>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</si>
  <si>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</si>
  <si>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</si>
  <si>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</si>
  <si>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</si>
  <si>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</si>
  <si>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</si>
  <si>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</si>
  <si>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</si>
  <si>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</si>
  <si>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</si>
  <si>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</si>
  <si>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</si>
  <si>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</si>
  <si>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</si>
  <si>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</si>
  <si>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</si>
  <si>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</si>
  <si>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</si>
  <si>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</si>
  <si>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</si>
  <si>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</si>
  <si>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</si>
  <si>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</si>
  <si>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</si>
  <si>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</si>
  <si>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</si>
  <si>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</si>
  <si>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</si>
  <si>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</si>
  <si>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</si>
  <si>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</si>
  <si>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</si>
  <si>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</si>
  <si>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</si>
  <si>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</si>
  <si>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</si>
  <si>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</si>
  <si>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</si>
  <si>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</si>
  <si>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</si>
  <si>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</si>
  <si>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</si>
  <si>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</si>
  <si>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</si>
  <si>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</si>
  <si>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</si>
  <si>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</si>
  <si>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</si>
  <si>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</si>
  <si>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</si>
  <si>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</si>
  <si>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</si>
  <si>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</si>
  <si>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</si>
  <si>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</si>
  <si>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</si>
  <si>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</si>
  <si>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</si>
  <si>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</si>
  <si>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</si>
  <si>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</si>
  <si>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</si>
  <si>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</si>
  <si>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</si>
  <si>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</si>
  <si>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</si>
  <si>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</si>
  <si>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</si>
  <si>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</si>
  <si>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</si>
  <si>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</si>
  <si>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</si>
  <si>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</si>
  <si>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</si>
  <si>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</si>
  <si>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</si>
  <si>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</si>
  <si>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</si>
  <si>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</si>
  <si>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</si>
  <si>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</si>
  <si>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</si>
  <si>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</si>
  <si>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</si>
  <si>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</si>
  <si>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</si>
  <si>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</si>
  <si>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</si>
  <si>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</si>
  <si>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</si>
  <si>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</si>
  <si>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</si>
  <si>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</si>
  <si>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</si>
  <si>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</si>
  <si>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</si>
  <si>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</si>
  <si>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</si>
  <si>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</si>
  <si>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</si>
  <si>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</si>
  <si>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</si>
  <si>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</si>
  <si>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</si>
  <si>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</si>
  <si>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</si>
  <si>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</si>
  <si>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</si>
  <si>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</si>
  <si>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</si>
  <si>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</si>
  <si>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</si>
  <si>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</si>
  <si>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</si>
  <si>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</si>
  <si>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</si>
  <si>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</si>
  <si>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</si>
  <si>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</si>
  <si>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</si>
  <si>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</si>
  <si>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</si>
  <si>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</si>
  <si>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</si>
  <si>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</si>
  <si>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</si>
  <si>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</si>
  <si>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</si>
  <si>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</si>
  <si>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</si>
  <si>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</si>
  <si>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</si>
  <si>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</si>
  <si>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</si>
  <si>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</si>
  <si>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</si>
  <si>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</si>
  <si>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</si>
  <si>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</si>
  <si>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</si>
  <si>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</si>
  <si>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</si>
  <si>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</si>
  <si>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</si>
  <si>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</si>
  <si>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</si>
  <si>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</si>
  <si>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</si>
  <si>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</si>
  <si>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</si>
  <si>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</si>
  <si>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</si>
  <si>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</si>
  <si>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</si>
  <si>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</si>
  <si>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</si>
  <si>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</si>
  <si>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</si>
  <si>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</si>
  <si>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</si>
  <si>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</si>
  <si>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</si>
  <si>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</si>
  <si>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</si>
  <si>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</si>
  <si>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</si>
  <si>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</si>
  <si>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</si>
  <si>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</si>
  <si>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</si>
  <si>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</si>
  <si>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</si>
  <si>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</si>
  <si>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</si>
  <si>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</si>
  <si>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</si>
  <si>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</si>
  <si>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</si>
  <si>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</si>
  <si>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</si>
  <si>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</si>
  <si>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</si>
  <si>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</si>
  <si>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</si>
  <si>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</si>
  <si>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</si>
  <si>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</si>
  <si>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</si>
  <si>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</si>
  <si>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</si>
  <si>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</si>
  <si>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</si>
  <si>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</si>
  <si>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</si>
  <si>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</si>
  <si>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</si>
  <si>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</si>
  <si>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</si>
  <si>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</si>
  <si>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</si>
  <si>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</si>
  <si>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</si>
  <si>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</si>
  <si>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</si>
  <si>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</si>
  <si>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</si>
  <si>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</si>
  <si>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</si>
  <si>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</si>
  <si>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</si>
  <si>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</si>
  <si>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</si>
  <si>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</si>
  <si>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</si>
  <si>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</si>
  <si>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</si>
  <si>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</si>
  <si>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</si>
  <si>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</si>
  <si>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</si>
  <si>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</si>
  <si>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</si>
  <si>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</si>
  <si>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</si>
  <si>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</si>
  <si>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</si>
  <si>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</si>
  <si>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</si>
  <si>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</si>
  <si>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</si>
  <si>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</si>
  <si>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</si>
  <si>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</si>
  <si>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</si>
  <si>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</si>
  <si>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</si>
  <si>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</si>
  <si>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</si>
  <si>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</si>
  <si>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</si>
  <si>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</si>
  <si>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</si>
  <si>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</si>
  <si>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</si>
  <si>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</si>
  <si>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</si>
  <si>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</si>
  <si>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</si>
  <si>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</si>
  <si>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</si>
  <si>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</si>
  <si>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</si>
  <si>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</si>
  <si>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</si>
  <si>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</si>
  <si>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</si>
  <si>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</si>
  <si>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</si>
  <si>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</si>
  <si>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</si>
  <si>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</si>
  <si>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</si>
  <si>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</si>
  <si>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</si>
  <si>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</si>
  <si>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</si>
  <si>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</si>
  <si>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</si>
  <si>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</si>
  <si>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</si>
  <si>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</si>
  <si>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</si>
  <si>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</si>
  <si>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</si>
  <si>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</si>
  <si>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</si>
  <si>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</si>
  <si>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</si>
  <si>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</si>
  <si>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</si>
  <si>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</si>
  <si>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</si>
  <si>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</si>
  <si>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</si>
  <si>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</si>
  <si>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</si>
  <si>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</si>
  <si>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</si>
  <si>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</si>
  <si>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</si>
  <si>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</si>
  <si>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</si>
  <si>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</si>
  <si>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</si>
  <si>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</si>
  <si>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</si>
  <si>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</si>
  <si>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</si>
  <si>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</si>
  <si>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</si>
  <si>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</si>
  <si>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</si>
  <si>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</si>
  <si>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</si>
  <si>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</si>
  <si>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</si>
  <si>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</si>
  <si>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</si>
  <si>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</si>
  <si>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</si>
  <si>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</si>
  <si>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</si>
  <si>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</si>
  <si>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</si>
  <si>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</si>
  <si>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</si>
  <si>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</si>
  <si>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</si>
  <si>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</si>
  <si>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</si>
  <si>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</si>
  <si>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</si>
  <si>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</si>
  <si>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</si>
  <si>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</si>
  <si>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</si>
  <si>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</si>
  <si>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</si>
  <si>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</si>
  <si>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</si>
  <si>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</si>
  <si>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</si>
  <si>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</si>
  <si>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</si>
  <si>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</si>
  <si>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</si>
  <si>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</si>
  <si>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</si>
  <si>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</si>
  <si>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</si>
  <si>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</si>
  <si>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</si>
  <si>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</si>
  <si>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</si>
  <si>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</si>
  <si>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</si>
  <si>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</si>
  <si>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</si>
  <si>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</si>
  <si>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</si>
  <si>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</si>
  <si>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</si>
  <si>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</si>
  <si>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</si>
  <si>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</si>
  <si>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</si>
  <si>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</si>
  <si>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</si>
  <si>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</si>
  <si>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</si>
  <si>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</si>
  <si>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</si>
  <si>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</si>
  <si>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</si>
  <si>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</si>
  <si>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</si>
  <si>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</si>
  <si>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</si>
  <si>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</si>
  <si>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</si>
  <si>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</si>
  <si>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</si>
  <si>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</si>
  <si>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</si>
  <si>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</si>
  <si>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</si>
  <si>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</si>
  <si>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</si>
  <si>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</si>
  <si>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</si>
  <si>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</si>
  <si>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</si>
  <si>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</si>
  <si>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</si>
  <si>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</si>
  <si>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</si>
  <si>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</si>
  <si>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</si>
  <si>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</si>
  <si>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</si>
  <si>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</si>
  <si>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</si>
  <si>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</si>
  <si>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</si>
  <si>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</si>
  <si>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</si>
  <si>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</si>
  <si>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</si>
  <si>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</si>
  <si>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</si>
  <si>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</si>
  <si>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</si>
  <si>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</si>
  <si>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</si>
  <si>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</si>
  <si>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</si>
  <si>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</si>
  <si>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</si>
  <si>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</si>
  <si>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</si>
  <si>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</si>
  <si>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</si>
  <si>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</si>
  <si>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</si>
  <si>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</si>
  <si>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</si>
  <si>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</si>
  <si>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</si>
  <si>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</si>
  <si>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</si>
  <si>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</si>
  <si>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</si>
  <si>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</si>
  <si>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</si>
  <si>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</si>
  <si>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</si>
  <si>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</si>
  <si>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</si>
  <si>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</si>
  <si>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</si>
  <si>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</si>
  <si>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</si>
  <si>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</si>
  <si>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</si>
  <si>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</si>
  <si>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</si>
  <si>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</si>
  <si>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</si>
  <si>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</si>
  <si>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</si>
  <si>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</si>
  <si>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</si>
  <si>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</si>
  <si>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</si>
  <si>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</si>
  <si>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</si>
  <si>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</si>
  <si>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</si>
  <si>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</si>
  <si>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</si>
  <si>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</si>
  <si>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</si>
  <si>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</si>
  <si>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</si>
  <si>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</si>
  <si>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</si>
  <si>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</si>
  <si>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</si>
  <si>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</si>
  <si>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</si>
  <si>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</si>
  <si>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</si>
  <si>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</si>
  <si>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</si>
  <si>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</si>
  <si>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</si>
  <si>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</si>
  <si>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</si>
  <si>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</si>
  <si>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</si>
  <si>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</si>
  <si>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</si>
  <si>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</si>
  <si>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</si>
  <si>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</si>
  <si>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</si>
  <si>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</si>
  <si>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</si>
  <si>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</si>
  <si>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</si>
  <si>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</si>
  <si>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</si>
  <si>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</si>
  <si>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</si>
  <si>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</si>
  <si>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</si>
  <si>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</si>
  <si>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</si>
  <si>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</si>
  <si>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</si>
  <si>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</si>
  <si>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</si>
  <si>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</si>
  <si>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</si>
  <si>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</si>
  <si>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</si>
  <si>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</si>
  <si>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</si>
  <si>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</si>
  <si>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</si>
  <si>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</si>
  <si>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</si>
  <si>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</si>
  <si>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</si>
  <si>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</si>
  <si>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</si>
  <si>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</si>
  <si>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</si>
  <si>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</si>
  <si>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</si>
  <si>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</si>
  <si>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</si>
  <si>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</si>
  <si>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</si>
  <si>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</si>
  <si>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</si>
  <si>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</si>
  <si>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</si>
  <si>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</si>
  <si>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</si>
  <si>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</si>
  <si>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</si>
  <si>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</si>
  <si>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</si>
  <si>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</si>
  <si>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</si>
  <si>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</si>
  <si>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</si>
  <si>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</si>
  <si>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</si>
  <si>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</si>
  <si>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</si>
  <si>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</si>
  <si>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</si>
  <si>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</si>
  <si>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</si>
  <si>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</si>
  <si>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</si>
  <si>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</si>
  <si>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</si>
  <si>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</si>
  <si>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</si>
  <si>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</si>
  <si>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</si>
  <si>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</si>
  <si>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</si>
  <si>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</si>
  <si>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</si>
  <si>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</si>
  <si>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</si>
  <si>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</si>
  <si>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</si>
  <si>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</si>
  <si>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</si>
  <si>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</si>
  <si>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</si>
  <si>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</si>
  <si>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</si>
  <si>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</si>
  <si>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</si>
  <si>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</si>
  <si>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</si>
  <si>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</si>
  <si>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</si>
  <si>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</si>
  <si>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</si>
  <si>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</si>
  <si>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</si>
  <si>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</si>
  <si>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</si>
  <si>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</si>
  <si>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</si>
  <si>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</si>
  <si>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</si>
  <si>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</si>
  <si>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</si>
  <si>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</si>
  <si>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</si>
  <si>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</si>
  <si>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</si>
  <si>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</si>
  <si>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</si>
  <si>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</si>
  <si>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</si>
  <si>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</si>
  <si>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</si>
  <si>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</si>
  <si>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</si>
  <si>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</si>
  <si>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</si>
  <si>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</si>
  <si>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</si>
  <si>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</si>
  <si>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</si>
  <si>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</si>
  <si>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</si>
  <si>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</si>
  <si>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</si>
  <si>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</si>
  <si>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</si>
  <si>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</si>
  <si>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</si>
  <si>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</si>
  <si>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</si>
  <si>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</si>
  <si>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</si>
  <si>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</si>
  <si>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</si>
  <si>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</si>
  <si>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</si>
  <si>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</si>
  <si>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</si>
  <si>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</si>
  <si>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</si>
  <si>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</si>
  <si>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</si>
  <si>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</si>
  <si>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</si>
  <si>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</si>
  <si>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</si>
  <si>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</si>
  <si>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</si>
  <si>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</si>
  <si>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</si>
  <si>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</si>
  <si>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</si>
  <si>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</si>
  <si>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</si>
  <si>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</si>
  <si>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</si>
  <si>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</si>
  <si>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</si>
  <si>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</si>
  <si>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</si>
  <si>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</si>
  <si>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</si>
  <si>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</si>
  <si>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</si>
  <si>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</si>
  <si>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</si>
  <si>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</si>
  <si>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</si>
  <si>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</si>
  <si>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</si>
  <si>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</si>
  <si>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</si>
  <si>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</si>
  <si>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</si>
  <si>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</si>
  <si>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</si>
  <si>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</si>
  <si>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</si>
  <si>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</si>
  <si>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</si>
  <si>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</si>
  <si>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</si>
  <si>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</si>
  <si>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</si>
  <si>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</si>
  <si>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</si>
  <si>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</si>
  <si>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</si>
  <si>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</si>
  <si>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</si>
  <si>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</si>
  <si>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</si>
  <si>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</si>
  <si>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</si>
  <si>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</si>
  <si>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</si>
  <si>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</si>
  <si>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</si>
  <si>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</si>
  <si>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</si>
  <si>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</si>
  <si>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</si>
  <si>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</si>
  <si>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</si>
  <si>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</si>
  <si>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</si>
  <si>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</si>
  <si>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</si>
  <si>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</si>
  <si>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</si>
  <si>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</si>
  <si>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</si>
  <si>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</si>
  <si>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</si>
  <si>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</si>
  <si>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</si>
  <si>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</si>
  <si>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</si>
  <si>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</si>
  <si>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</si>
  <si>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</si>
  <si>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</si>
  <si>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</si>
  <si>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</si>
  <si>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</si>
  <si>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</si>
  <si>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</si>
  <si>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</si>
  <si>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</si>
  <si>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</si>
  <si>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</si>
  <si>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</si>
  <si>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</si>
  <si>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</si>
  <si>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</si>
  <si>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</si>
  <si>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</si>
  <si>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</si>
  <si>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</si>
  <si>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</si>
  <si>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</si>
  <si>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</si>
  <si>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</si>
  <si>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</si>
  <si>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</si>
  <si>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</si>
  <si>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</si>
  <si>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</si>
  <si>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</si>
  <si>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</si>
  <si>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</si>
  <si>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</si>
  <si>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</si>
  <si>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</si>
  <si>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</si>
  <si>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</si>
  <si>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</si>
  <si>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</si>
  <si>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</si>
  <si>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</si>
  <si>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</si>
  <si>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</si>
  <si>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</si>
  <si>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</si>
  <si>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</si>
  <si>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</si>
  <si>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</si>
  <si>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</si>
  <si>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</si>
  <si>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</si>
  <si>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</si>
  <si>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</si>
  <si>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</si>
  <si>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</si>
  <si>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</si>
  <si>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</si>
  <si>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</si>
  <si>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</si>
  <si>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</si>
  <si>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</si>
  <si>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</si>
  <si>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</si>
  <si>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</si>
  <si>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</si>
  <si>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</si>
  <si>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</si>
  <si>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</si>
  <si>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</si>
  <si>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</si>
  <si>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</si>
  <si>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</si>
  <si>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</si>
  <si>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</si>
  <si>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</si>
  <si>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</si>
  <si>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</si>
  <si>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</si>
  <si>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</si>
  <si>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</si>
  <si>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</si>
  <si>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</si>
  <si>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</si>
  <si>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</si>
  <si>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</si>
  <si>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</si>
  <si>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</si>
  <si>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</si>
  <si>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</si>
  <si>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</si>
  <si>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</si>
  <si>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</si>
  <si>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</si>
  <si>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</si>
  <si>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</si>
  <si>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</si>
  <si>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</si>
  <si>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</si>
  <si>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</si>
  <si>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</si>
  <si>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</si>
  <si>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</si>
  <si>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</si>
  <si>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</si>
  <si>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</si>
  <si>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</si>
  <si>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</si>
  <si>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</si>
  <si>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</si>
  <si>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</si>
  <si>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</si>
  <si>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</si>
  <si>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</si>
  <si>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</si>
  <si>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</si>
  <si>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</si>
  <si>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</si>
  <si>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</si>
  <si>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</si>
  <si>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</si>
  <si>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</si>
  <si>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</si>
  <si>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</si>
  <si>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</si>
  <si>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</si>
  <si>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</si>
  <si>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</si>
  <si>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</si>
  <si>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</si>
  <si>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</si>
  <si>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</si>
  <si>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</si>
  <si>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</si>
  <si>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</si>
  <si>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</si>
  <si>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</si>
  <si>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</si>
  <si>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</si>
  <si>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</si>
  <si>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</si>
  <si>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</si>
  <si>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</si>
  <si>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</si>
  <si>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</si>
  <si>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</si>
  <si>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</si>
  <si>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</si>
  <si>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</si>
  <si>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</si>
  <si>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</si>
  <si>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</si>
  <si>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</si>
  <si>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</si>
  <si>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</si>
  <si>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</si>
  <si>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</si>
  <si>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</si>
  <si>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</si>
  <si>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</si>
  <si>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</si>
  <si>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</si>
  <si>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</si>
  <si>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</si>
  <si>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</si>
  <si>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</si>
  <si>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</si>
  <si>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</si>
  <si>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</si>
  <si>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</si>
  <si>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</si>
  <si>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</si>
  <si>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</si>
  <si>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</si>
  <si>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</si>
  <si>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</si>
  <si>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</si>
  <si>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</si>
  <si>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</si>
  <si>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</si>
  <si>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</si>
  <si>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</si>
  <si>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</si>
  <si>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</si>
  <si>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</si>
  <si>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</si>
  <si>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</si>
  <si>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</si>
  <si>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</si>
  <si>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</si>
  <si>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</si>
  <si>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</si>
  <si>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</si>
  <si>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</si>
  <si>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</si>
  <si>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</si>
  <si>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</si>
  <si>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</si>
  <si>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</si>
  <si>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</si>
  <si>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</si>
  <si>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</si>
  <si>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</si>
  <si>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</si>
  <si>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</si>
  <si>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</si>
  <si>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</si>
  <si>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</si>
  <si>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</si>
  <si>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</si>
  <si>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</si>
  <si>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</si>
  <si>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</si>
  <si>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</si>
  <si>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</si>
  <si>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</si>
  <si>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</si>
  <si>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</si>
  <si>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</si>
  <si>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</si>
  <si>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</si>
  <si>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</si>
  <si>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</si>
  <si>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</si>
  <si>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</si>
  <si>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</si>
  <si>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</si>
  <si>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</si>
  <si>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</si>
  <si>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</si>
  <si>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</si>
  <si>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</si>
  <si>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</si>
  <si>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</si>
  <si>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</si>
  <si>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</si>
  <si>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</si>
  <si>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</si>
  <si>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</si>
  <si>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</si>
  <si>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</si>
  <si>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</si>
  <si>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</si>
  <si>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</si>
  <si>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</si>
  <si>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</si>
  <si>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</si>
  <si>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</si>
  <si>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</si>
  <si>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</si>
  <si>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</si>
  <si>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</si>
  <si>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</si>
  <si>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</si>
  <si>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</si>
  <si>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</si>
  <si>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</si>
  <si>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</si>
  <si>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</si>
  <si>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</si>
  <si>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</si>
  <si>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</si>
  <si>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</si>
  <si>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</si>
  <si>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</si>
  <si>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</si>
  <si>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</si>
  <si>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</si>
  <si>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</si>
  <si>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</si>
  <si>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</si>
  <si>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</si>
  <si>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</si>
  <si>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</si>
  <si>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</si>
  <si>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</si>
  <si>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</si>
  <si>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</si>
  <si>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</si>
  <si>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</si>
  <si>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</si>
  <si>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</si>
  <si>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</si>
  <si>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</si>
  <si>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</si>
  <si>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</si>
  <si>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</si>
  <si>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</si>
  <si>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</si>
  <si>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</si>
  <si>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</si>
  <si>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</si>
  <si>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</si>
  <si>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</si>
  <si>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</si>
  <si>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</si>
  <si>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</si>
  <si>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</si>
  <si>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</si>
  <si>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</si>
  <si>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</si>
  <si>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</si>
  <si>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</si>
  <si>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</si>
  <si>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</si>
  <si>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</si>
  <si>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</si>
  <si>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</si>
  <si>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</si>
  <si>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</si>
  <si>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</si>
  <si>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</si>
  <si>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</si>
  <si>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</si>
  <si>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</si>
  <si>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</si>
  <si>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</si>
  <si>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</si>
  <si>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</si>
  <si>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</si>
  <si>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</si>
  <si>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</si>
  <si>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</si>
  <si>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</si>
  <si>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</si>
  <si>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</si>
  <si>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</si>
  <si>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</si>
  <si>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</si>
  <si>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</si>
  <si>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</si>
  <si>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</si>
  <si>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</si>
  <si>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</si>
  <si>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</si>
  <si>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</si>
  <si>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</si>
  <si>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</si>
  <si>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</si>
  <si>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</si>
  <si>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</si>
  <si>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</si>
  <si>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</si>
  <si>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</si>
  <si>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</si>
  <si>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</si>
  <si>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</si>
  <si>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</si>
  <si>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</si>
  <si>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</si>
  <si>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</si>
  <si>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</si>
  <si>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</si>
  <si>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</si>
  <si>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</si>
  <si>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</si>
  <si>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</si>
  <si>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</si>
  <si>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</si>
  <si>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</si>
  <si>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</si>
  <si>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</si>
  <si>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</si>
  <si>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</si>
  <si>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</si>
  <si>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</si>
  <si>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</si>
  <si>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</si>
  <si>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</si>
  <si>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</si>
  <si>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</si>
  <si>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</si>
  <si>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</si>
  <si>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</si>
  <si>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</si>
  <si>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</si>
  <si>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</si>
  <si>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</si>
  <si>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</si>
  <si>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</si>
  <si>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</si>
  <si>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</si>
  <si>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</si>
  <si>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</si>
  <si>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</si>
  <si>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</si>
  <si>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</si>
  <si>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</si>
  <si>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</si>
  <si>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</si>
  <si>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</si>
  <si>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</si>
  <si>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</si>
  <si>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</si>
  <si>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</si>
  <si>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</si>
  <si>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</si>
  <si>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</si>
  <si>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</si>
  <si>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</si>
  <si>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</si>
  <si>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</si>
  <si>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</si>
  <si>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</si>
  <si>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</si>
  <si>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</si>
  <si>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</si>
  <si>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</si>
  <si>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</si>
  <si>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</si>
  <si>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</si>
  <si>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</si>
  <si>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</si>
  <si>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</si>
  <si>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</si>
  <si>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</si>
  <si>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</si>
  <si>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</si>
  <si>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</si>
  <si>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</si>
  <si>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</si>
  <si>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</si>
  <si>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</si>
  <si>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</si>
  <si>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</si>
  <si>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</si>
  <si>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</si>
  <si>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</si>
  <si>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</si>
  <si>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</si>
  <si>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</si>
  <si>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</si>
  <si>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</si>
  <si>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</si>
  <si>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</si>
  <si>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</si>
  <si>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</si>
  <si>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</si>
  <si>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</si>
  <si>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</si>
  <si>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</si>
  <si>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</si>
  <si>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</si>
  <si>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</si>
  <si>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</si>
  <si>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</si>
  <si>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</si>
  <si>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</si>
  <si>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</si>
  <si>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</si>
  <si>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</si>
  <si>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</si>
  <si>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</si>
  <si>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</si>
  <si>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</si>
  <si>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</si>
  <si>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</si>
  <si>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</si>
  <si>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</si>
  <si>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</si>
  <si>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</si>
  <si>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</si>
  <si>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</si>
  <si>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</si>
  <si>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</si>
  <si>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</si>
  <si>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</si>
  <si>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</si>
  <si>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</si>
  <si>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</si>
  <si>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</si>
  <si>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</si>
  <si>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</si>
  <si>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</si>
  <si>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</si>
  <si>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</si>
  <si>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</si>
  <si>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</si>
  <si>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</si>
  <si>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</si>
  <si>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</si>
  <si>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</si>
  <si>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</si>
  <si>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</si>
  <si>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</si>
  <si>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</si>
  <si>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</si>
  <si>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</si>
  <si>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</si>
  <si>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</si>
  <si>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</si>
  <si>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</si>
  <si>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</si>
  <si>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</si>
  <si>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</si>
  <si>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</si>
  <si>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</si>
  <si>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</si>
  <si>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</si>
  <si>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</si>
  <si>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</si>
  <si>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</si>
  <si>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</si>
  <si>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</si>
  <si>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</si>
  <si>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</si>
  <si>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</si>
  <si>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</si>
  <si>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</si>
  <si>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</si>
  <si>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</si>
  <si>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</si>
  <si>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</si>
  <si>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</si>
  <si>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</si>
  <si>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</si>
  <si>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</si>
  <si>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</si>
  <si>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</si>
  <si>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</si>
  <si>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</si>
  <si>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</si>
  <si>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</si>
  <si>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</si>
  <si>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</si>
  <si>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</si>
  <si>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</si>
  <si>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</si>
  <si>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</si>
  <si>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</si>
  <si>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</si>
  <si>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</si>
  <si>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</si>
  <si>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</si>
  <si>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</si>
  <si>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</si>
  <si>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</si>
  <si>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</si>
  <si>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</si>
  <si>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</si>
  <si>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</si>
  <si>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</si>
  <si>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</si>
  <si>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</si>
  <si>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</si>
  <si>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</si>
  <si>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</si>
  <si>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</si>
  <si>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</si>
  <si>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</si>
  <si>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</si>
  <si>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</si>
  <si>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</si>
  <si>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</si>
  <si>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</si>
  <si>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</si>
  <si>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</si>
  <si>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</si>
  <si>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</si>
  <si>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</si>
  <si>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</si>
  <si>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</si>
  <si>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</si>
  <si>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</si>
  <si>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</si>
  <si>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</si>
  <si>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</si>
  <si>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</si>
  <si>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</si>
  <si>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</si>
  <si>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</si>
  <si>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</si>
  <si>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</si>
  <si>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</si>
  <si>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</si>
  <si>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</si>
  <si>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</si>
  <si>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</si>
  <si>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</si>
  <si>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</si>
  <si>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</si>
  <si>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</si>
  <si>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</si>
  <si>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</si>
  <si>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</si>
  <si>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</si>
  <si>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</si>
  <si>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</si>
  <si>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</si>
  <si>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</si>
  <si>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</si>
  <si>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</si>
  <si>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</si>
  <si>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</si>
  <si>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</si>
  <si>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</si>
  <si>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</si>
  <si>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</si>
  <si>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</si>
  <si>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</si>
  <si>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</si>
  <si>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</si>
  <si>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</si>
  <si>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</si>
  <si>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</si>
  <si>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</si>
  <si>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</si>
  <si>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</si>
  <si>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</si>
  <si>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</si>
  <si>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</si>
  <si>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</si>
  <si>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</si>
  <si>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</si>
  <si>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</si>
  <si>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</si>
  <si>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</si>
  <si>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</si>
  <si>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</si>
  <si>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</si>
  <si>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</si>
  <si>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</si>
  <si>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</si>
  <si>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</si>
  <si>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</si>
  <si>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</si>
  <si>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</si>
  <si>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</si>
  <si>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</si>
  <si>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</si>
  <si>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</si>
  <si>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</si>
  <si>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</si>
  <si>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</si>
  <si>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</si>
  <si>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</si>
  <si>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</si>
  <si>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</si>
  <si>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</si>
  <si>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</si>
  <si>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</si>
  <si>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</si>
  <si>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</si>
  <si>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</si>
  <si>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</si>
  <si>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</si>
  <si>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</si>
  <si>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</si>
  <si>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</si>
  <si>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</si>
  <si>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</si>
  <si>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</si>
  <si>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</si>
  <si>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</si>
  <si>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</si>
  <si>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</si>
  <si>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</si>
  <si>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</si>
  <si>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</si>
  <si>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</si>
  <si>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</si>
  <si>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</si>
  <si>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</si>
  <si>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</si>
  <si>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</si>
  <si>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</si>
  <si>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</si>
  <si>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</si>
  <si>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</si>
  <si>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</si>
  <si>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</si>
  <si>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</si>
  <si>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</si>
  <si>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</si>
  <si>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</si>
  <si>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</si>
  <si>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</si>
  <si>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</si>
  <si>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</si>
  <si>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</si>
  <si>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</si>
  <si>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</si>
  <si>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</si>
  <si>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</si>
  <si>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</si>
  <si>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</si>
  <si>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</si>
  <si>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</si>
  <si>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</si>
  <si>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</si>
  <si>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</si>
  <si>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</si>
  <si>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</si>
  <si>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</si>
  <si>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</si>
  <si>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</si>
  <si>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</si>
  <si>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</si>
  <si>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</si>
  <si>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</si>
  <si>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</si>
  <si>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</si>
  <si>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</si>
  <si>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</si>
  <si>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</si>
  <si>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</si>
  <si>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</si>
  <si>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</si>
  <si>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</si>
  <si>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</si>
  <si>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</si>
  <si>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</si>
  <si>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</si>
  <si>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</si>
  <si>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</si>
  <si>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</si>
  <si>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</si>
  <si>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</si>
  <si>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</si>
  <si>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</si>
  <si>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</si>
  <si>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</si>
  <si>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</si>
  <si>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</si>
  <si>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</si>
  <si>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</si>
  <si>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</si>
  <si>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</si>
  <si>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</si>
  <si>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</si>
  <si>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</si>
  <si>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</si>
  <si>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</si>
  <si>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</si>
  <si>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</si>
  <si>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</si>
  <si>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</si>
  <si>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</si>
  <si>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</si>
  <si>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</si>
  <si>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</si>
  <si>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</si>
  <si>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</si>
  <si>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</si>
  <si>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</si>
  <si>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</si>
  <si>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</si>
  <si>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</si>
  <si>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</si>
  <si>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</si>
  <si>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</si>
  <si>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</si>
  <si>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</si>
  <si>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</si>
  <si>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</si>
  <si>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</si>
  <si>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</si>
  <si>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</si>
  <si>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</si>
  <si>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</si>
  <si>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</si>
  <si>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</si>
  <si>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</si>
  <si>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</si>
  <si>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</si>
  <si>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</si>
  <si>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</si>
  <si>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</si>
  <si>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</si>
  <si>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</si>
  <si>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</si>
  <si>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</si>
  <si>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</si>
  <si>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</si>
  <si>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</si>
  <si>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</si>
  <si>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</si>
  <si>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</si>
  <si>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</si>
  <si>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</si>
  <si>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</si>
  <si>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</si>
  <si>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</si>
  <si>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</si>
  <si>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</si>
  <si>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</si>
  <si>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</si>
  <si>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</si>
  <si>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</si>
  <si>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</si>
  <si>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</si>
  <si>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</si>
  <si>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</si>
  <si>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</si>
  <si>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</si>
  <si>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</si>
  <si>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</si>
  <si>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</si>
  <si>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</si>
  <si>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</si>
  <si>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</si>
  <si>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</si>
  <si>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</si>
  <si>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</si>
  <si>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</si>
  <si>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</si>
  <si>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</si>
  <si>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</si>
  <si>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</si>
  <si>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</si>
  <si>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</si>
  <si>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</si>
  <si>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</si>
  <si>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</si>
  <si>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</si>
  <si>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</si>
  <si>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</si>
  <si>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</si>
  <si>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</si>
  <si>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</si>
  <si>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</si>
  <si>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</si>
  <si>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</si>
  <si>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</si>
  <si>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</si>
  <si>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</si>
  <si>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</si>
  <si>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</si>
  <si>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</si>
  <si>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</si>
  <si>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</si>
  <si>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</si>
  <si>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</si>
  <si>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</si>
  <si>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</si>
  <si>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</si>
  <si>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</si>
  <si>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</si>
  <si>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</si>
  <si>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</si>
  <si>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</si>
  <si>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</si>
  <si>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</si>
  <si>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</si>
  <si>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</si>
  <si>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</si>
  <si>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</si>
  <si>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</si>
  <si>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</si>
  <si>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</si>
  <si>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</si>
  <si>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</si>
  <si>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</si>
  <si>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</si>
  <si>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</si>
  <si>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</si>
  <si>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</si>
  <si>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</si>
  <si>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</si>
  <si>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</si>
  <si>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</si>
  <si>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</si>
  <si>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</si>
  <si>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</si>
  <si>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</si>
  <si>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</si>
  <si>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</si>
  <si>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</si>
  <si>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</si>
  <si>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</si>
  <si>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</si>
  <si>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</si>
  <si>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</si>
  <si>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</si>
  <si>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</si>
  <si>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</si>
  <si>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</si>
  <si>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</si>
  <si>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</si>
  <si>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</si>
  <si>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</si>
  <si>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</si>
  <si>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</si>
  <si>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</si>
  <si>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</si>
  <si>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</si>
  <si>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</si>
  <si>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</si>
  <si>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</si>
  <si>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</si>
  <si>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</si>
  <si>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</si>
  <si>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</si>
  <si>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</si>
  <si>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</si>
  <si>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</si>
  <si>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</si>
  <si>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</si>
  <si>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</si>
  <si>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</si>
  <si>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</si>
  <si>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</si>
  <si>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</si>
  <si>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</si>
  <si>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</si>
  <si>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</si>
  <si>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</si>
  <si>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</si>
  <si>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</si>
  <si>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</si>
  <si>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</si>
  <si>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</si>
  <si>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</si>
  <si>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</si>
  <si>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</si>
  <si>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</si>
  <si>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</si>
  <si>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</si>
  <si>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</si>
  <si>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</si>
  <si>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</si>
  <si>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</si>
  <si>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</si>
  <si>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</si>
  <si>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</si>
  <si>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</si>
  <si>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</si>
  <si>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</si>
  <si>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</si>
  <si>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</si>
  <si>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</si>
  <si>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</si>
  <si>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</si>
  <si>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</si>
  <si>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</si>
  <si>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</si>
  <si>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</si>
  <si>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</si>
  <si>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</si>
  <si>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</si>
  <si>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</si>
  <si>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</si>
  <si>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</si>
  <si>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</si>
  <si>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</si>
  <si>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</si>
  <si>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</si>
  <si>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</si>
  <si>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</si>
  <si>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</si>
  <si>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</si>
  <si>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</si>
  <si>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</si>
  <si>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</si>
  <si>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</si>
  <si>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</si>
  <si>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</si>
  <si>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</si>
  <si>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</si>
  <si>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</si>
  <si>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</si>
  <si>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</si>
  <si>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</si>
  <si>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</si>
  <si>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</si>
  <si>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</si>
  <si>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</si>
  <si>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</si>
  <si>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</si>
  <si>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</si>
  <si>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</si>
  <si>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</si>
  <si>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</si>
  <si>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</si>
  <si>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</si>
  <si>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</si>
  <si>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</si>
  <si>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</si>
  <si>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</si>
  <si>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</si>
  <si>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</si>
  <si>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</si>
  <si>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</si>
  <si>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</si>
  <si>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</si>
  <si>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</si>
  <si>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</si>
  <si>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</si>
  <si>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</si>
  <si>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</si>
  <si>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</si>
  <si>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</si>
  <si>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</si>
  <si>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</si>
  <si>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</si>
  <si>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</si>
  <si>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</si>
  <si>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</si>
  <si>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</si>
  <si>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</si>
  <si>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</si>
  <si>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</si>
  <si>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</si>
  <si>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</si>
  <si>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</si>
  <si>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</si>
  <si>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</si>
  <si>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</si>
  <si>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</si>
  <si>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</si>
  <si>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</si>
  <si>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</si>
  <si>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</si>
  <si>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</si>
  <si>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</si>
  <si>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</si>
  <si>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</si>
  <si>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</si>
  <si>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</si>
  <si>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</si>
  <si>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</si>
  <si>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</si>
  <si>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</si>
  <si>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</si>
  <si>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</si>
  <si>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</si>
  <si>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</si>
  <si>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</si>
  <si>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</si>
  <si>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</si>
  <si>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</si>
  <si>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</si>
  <si>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</si>
  <si>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</si>
  <si>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</si>
  <si>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</si>
  <si>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</si>
  <si>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</si>
  <si>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</si>
  <si>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</si>
  <si>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</si>
  <si>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</si>
  <si>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</si>
  <si>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</si>
  <si>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</si>
  <si>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</si>
  <si>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</si>
  <si>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</si>
  <si>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</si>
  <si>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</si>
  <si>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</si>
  <si>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</si>
  <si>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</si>
  <si>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</si>
  <si>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</si>
  <si>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</si>
  <si>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</si>
  <si>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</si>
  <si>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</si>
  <si>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</si>
  <si>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</si>
  <si>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</si>
  <si>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</si>
  <si>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</si>
  <si>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</si>
  <si>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</si>
  <si>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</si>
  <si>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</si>
  <si>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</si>
  <si>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</si>
  <si>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</si>
  <si>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</si>
  <si>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</si>
  <si>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</si>
  <si>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</si>
  <si>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</si>
  <si>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</si>
  <si>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</si>
  <si>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</si>
  <si>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</si>
  <si>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</si>
  <si>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</si>
  <si>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</si>
  <si>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</si>
  <si>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</si>
  <si>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</si>
  <si>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</si>
  <si>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</si>
  <si>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</si>
  <si>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</si>
  <si>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</si>
  <si>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</si>
  <si>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</si>
  <si>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</si>
  <si>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</si>
  <si>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</si>
  <si>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</si>
  <si>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</si>
  <si>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</si>
  <si>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</si>
  <si>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</si>
  <si>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</si>
  <si>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</si>
  <si>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</si>
  <si>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</si>
  <si>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</si>
  <si>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</si>
  <si>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</si>
  <si>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</si>
  <si>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</si>
  <si>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</si>
  <si>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</si>
  <si>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</si>
  <si>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</si>
  <si>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</si>
  <si>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</si>
  <si>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</si>
  <si>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</si>
  <si>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</si>
  <si>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</si>
  <si>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</si>
  <si>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</si>
  <si>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</si>
  <si>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</si>
  <si>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</si>
  <si>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</si>
  <si>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</si>
  <si>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</si>
  <si>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</si>
  <si>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</si>
  <si>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</si>
  <si>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</si>
  <si>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</si>
  <si>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</si>
  <si>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</si>
  <si>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</si>
  <si>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</si>
  <si>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</si>
  <si>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</si>
  <si>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</si>
  <si>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</si>
  <si>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</si>
  <si>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</si>
  <si>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</si>
  <si>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</si>
  <si>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</si>
  <si>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</si>
  <si>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</si>
  <si>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</si>
  <si>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</si>
  <si>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</si>
  <si>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</si>
  <si>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</si>
  <si>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</si>
  <si>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</si>
  <si>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</si>
  <si>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</si>
  <si>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</si>
  <si>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</si>
  <si>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</si>
  <si>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</si>
  <si>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</si>
  <si>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</si>
  <si>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</si>
  <si>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</si>
  <si>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</si>
  <si>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</si>
  <si>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</si>
  <si>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</si>
  <si>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</si>
  <si>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</si>
  <si>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</si>
  <si>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</si>
  <si>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</si>
  <si>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</si>
  <si>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</si>
  <si>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</si>
  <si>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</si>
  <si>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</si>
  <si>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</si>
  <si>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</si>
  <si>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</si>
  <si>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</si>
  <si>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</si>
  <si>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</si>
  <si>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</si>
  <si>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</si>
  <si>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</si>
  <si>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</si>
  <si>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</si>
  <si>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</si>
  <si>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</si>
  <si>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</si>
  <si>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</si>
  <si>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</si>
  <si>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</si>
  <si>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</si>
  <si>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</si>
  <si>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</si>
  <si>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</si>
  <si>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</si>
  <si>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</si>
  <si>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</si>
  <si>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</si>
  <si>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</si>
  <si>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</si>
  <si>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</si>
  <si>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</si>
  <si>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</si>
  <si>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</si>
  <si>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</si>
  <si>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</si>
  <si>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</si>
  <si>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</si>
  <si>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</si>
  <si>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</si>
  <si>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</si>
  <si>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</si>
  <si>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</si>
  <si>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</si>
  <si>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</si>
  <si>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</si>
  <si>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</si>
  <si>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</si>
  <si>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</si>
  <si>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</si>
  <si>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</si>
  <si>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</si>
  <si>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</si>
  <si>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</si>
  <si>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</si>
  <si>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</si>
  <si>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</si>
  <si>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</si>
  <si>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</si>
  <si>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</si>
  <si>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</si>
  <si>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</si>
  <si>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</si>
  <si>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</si>
  <si>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</si>
  <si>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</si>
  <si>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</si>
  <si>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</si>
  <si>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</si>
  <si>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</si>
  <si>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</si>
  <si>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</si>
  <si>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</si>
  <si>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</si>
  <si>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</si>
  <si>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</si>
  <si>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</si>
  <si>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</si>
  <si>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</si>
  <si>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</si>
  <si>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</si>
  <si>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</si>
  <si>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</si>
  <si>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</si>
  <si>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</si>
  <si>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</si>
  <si>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</si>
  <si>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</si>
  <si>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</si>
  <si>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</si>
  <si>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</si>
  <si>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</si>
  <si>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</si>
  <si>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</si>
  <si>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</si>
  <si>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</si>
  <si>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</si>
  <si>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</si>
  <si>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</si>
  <si>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</si>
  <si>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</si>
  <si>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</si>
  <si>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</si>
  <si>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</si>
  <si>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</si>
  <si>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</si>
  <si>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</si>
  <si>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</si>
  <si>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</si>
  <si>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</si>
  <si>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</si>
  <si>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</si>
  <si>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</si>
  <si>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</si>
  <si>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</si>
  <si>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</si>
  <si>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</si>
  <si>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</si>
  <si>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</si>
  <si>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</si>
  <si>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</si>
  <si>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</si>
  <si>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</si>
  <si>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</si>
  <si>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</si>
  <si>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</si>
  <si>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</si>
  <si>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</si>
  <si>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</si>
  <si>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</si>
  <si>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</si>
  <si>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</si>
  <si>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</si>
  <si>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</si>
  <si>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</si>
  <si>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</si>
  <si>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</si>
  <si>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</si>
  <si>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</si>
  <si>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</si>
  <si>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</si>
  <si>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</si>
  <si>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</si>
  <si>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</si>
  <si>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</si>
  <si>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</si>
  <si>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</si>
  <si>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</si>
  <si>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</si>
  <si>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</si>
  <si>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</si>
  <si>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</si>
  <si>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</si>
  <si>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</si>
  <si>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</si>
  <si>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</si>
  <si>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</si>
  <si>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</si>
  <si>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</si>
  <si>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</si>
  <si>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</si>
  <si>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</si>
  <si>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</si>
  <si>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</si>
  <si>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</si>
  <si>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</si>
  <si>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</si>
  <si>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</si>
  <si>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</si>
  <si>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</si>
  <si>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</si>
  <si>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</si>
  <si>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</si>
  <si>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</si>
  <si>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</si>
  <si>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</si>
  <si>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</si>
  <si>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</si>
  <si>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</si>
  <si>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</si>
  <si>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</si>
  <si>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</si>
  <si>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</si>
  <si>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</si>
  <si>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</si>
  <si>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</si>
  <si>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</si>
  <si>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</si>
  <si>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</si>
  <si>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</si>
  <si>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</si>
  <si>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</si>
  <si>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</si>
  <si>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</si>
  <si>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</si>
  <si>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</si>
  <si>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</si>
  <si>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</si>
  <si>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</si>
  <si>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</si>
  <si>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</si>
  <si>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</si>
  <si>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</si>
  <si>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</si>
  <si>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</si>
  <si>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</si>
  <si>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</si>
  <si>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</si>
  <si>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</si>
  <si>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</si>
  <si>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</si>
  <si>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</si>
  <si>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</si>
  <si>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</si>
  <si>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</si>
  <si>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</si>
  <si>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</si>
  <si>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</si>
  <si>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</si>
  <si>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</si>
  <si>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</si>
  <si>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</si>
  <si>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</si>
  <si>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</si>
  <si>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</si>
  <si>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</si>
  <si>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</si>
  <si>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</si>
  <si>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</si>
  <si>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</si>
  <si>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</si>
  <si>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</si>
  <si>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</si>
  <si>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</si>
  <si>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</si>
  <si>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</si>
  <si>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</si>
  <si>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</si>
  <si>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</si>
  <si>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</si>
  <si>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</si>
  <si>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</si>
  <si>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</si>
  <si>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</si>
  <si>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</si>
  <si>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</si>
  <si>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</si>
  <si>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</si>
  <si>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</si>
  <si>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</si>
  <si>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</si>
  <si>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</si>
  <si>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</si>
  <si>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</si>
  <si>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</si>
  <si>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</si>
  <si>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</si>
  <si>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</si>
  <si>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</si>
  <si>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</si>
  <si>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</si>
  <si>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</si>
  <si>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</si>
  <si>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</si>
  <si>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</si>
  <si>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</si>
  <si>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</si>
  <si>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</si>
  <si>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</si>
  <si>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</si>
  <si>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</si>
  <si>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</si>
  <si>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</si>
  <si>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</si>
  <si>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</si>
  <si>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</si>
  <si>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</si>
  <si>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</si>
  <si>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</si>
  <si>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</si>
  <si>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</si>
  <si>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</si>
  <si>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</si>
  <si>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</si>
  <si>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</si>
  <si>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</si>
  <si>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</si>
  <si>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</si>
  <si>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</si>
  <si>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</si>
  <si>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</si>
  <si>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</si>
  <si>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</si>
  <si>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</si>
  <si>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</si>
  <si>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</si>
  <si>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</si>
  <si>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</si>
  <si>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</si>
  <si>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</si>
  <si>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</si>
  <si>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</si>
  <si>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</si>
  <si>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</si>
  <si>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</si>
  <si>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</si>
  <si>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</si>
  <si>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</si>
  <si>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</si>
  <si>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</si>
  <si>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</si>
  <si>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</si>
  <si>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</si>
  <si>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</si>
  <si>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</si>
  <si>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</si>
  <si>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</si>
  <si>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</si>
  <si>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</si>
  <si>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</si>
  <si>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</si>
  <si>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</si>
  <si>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</si>
  <si>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</si>
  <si>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</si>
  <si>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</si>
  <si>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</si>
  <si>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</si>
  <si>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</si>
  <si>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</si>
  <si>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</si>
  <si>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</si>
  <si>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</si>
  <si>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</si>
  <si>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</si>
  <si>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</si>
  <si>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</si>
  <si>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</si>
  <si>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</si>
  <si>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</si>
  <si>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</si>
  <si>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</si>
  <si>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</si>
  <si>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</si>
  <si>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</si>
  <si>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</si>
  <si>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</si>
  <si>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</si>
  <si>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</si>
  <si>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</si>
  <si>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</si>
  <si>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</si>
  <si>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</si>
  <si>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</si>
  <si>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</si>
  <si>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</si>
  <si>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</si>
  <si>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</si>
  <si>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</si>
  <si>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</si>
  <si>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</si>
  <si>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</si>
  <si>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</si>
  <si>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</si>
  <si>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</si>
  <si>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</si>
  <si>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</si>
  <si>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</si>
  <si>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</si>
  <si>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</si>
  <si>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</si>
  <si>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</si>
  <si>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</si>
  <si>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</si>
  <si>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</si>
  <si>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</si>
  <si>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</si>
  <si>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</si>
  <si>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</si>
  <si>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</si>
  <si>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</si>
  <si>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</si>
  <si>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</si>
  <si>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</si>
  <si>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</si>
  <si>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</si>
  <si>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</si>
  <si>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</si>
  <si>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</si>
  <si>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</si>
  <si>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</si>
  <si>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</si>
  <si>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</si>
  <si>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</si>
  <si>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</si>
  <si>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</si>
  <si>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</si>
  <si>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</si>
  <si>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</si>
  <si>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</si>
  <si>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</si>
  <si>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</si>
  <si>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</si>
  <si>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</si>
  <si>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</si>
  <si>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</si>
  <si>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</si>
  <si>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</si>
  <si>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</si>
  <si>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</si>
  <si>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</si>
  <si>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</si>
  <si>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</si>
  <si>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</si>
  <si>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</si>
  <si>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</si>
  <si>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</si>
  <si>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</si>
  <si>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</si>
  <si>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</si>
  <si>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</si>
  <si>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</si>
  <si>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</si>
  <si>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</si>
  <si>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</si>
  <si>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</si>
  <si>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</si>
  <si>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</si>
  <si>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</si>
  <si>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</si>
  <si>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</si>
  <si>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</si>
  <si>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</si>
  <si>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</si>
  <si>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</si>
  <si>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</si>
  <si>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</si>
  <si>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</si>
  <si>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</si>
  <si>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</si>
  <si>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</si>
  <si>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</si>
  <si>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</si>
  <si>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</si>
  <si>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</si>
  <si>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</si>
  <si>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</si>
  <si>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</si>
  <si>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</si>
  <si>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</si>
  <si>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</si>
  <si>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</si>
  <si>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</si>
  <si>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</si>
  <si>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</si>
  <si>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</si>
  <si>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</si>
  <si>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</si>
  <si>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</si>
  <si>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</si>
  <si>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</si>
  <si>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</si>
  <si>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</si>
  <si>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</si>
  <si>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</si>
  <si>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</si>
  <si>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</si>
  <si>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</si>
  <si>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</si>
  <si>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</si>
  <si>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</si>
  <si>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</si>
  <si>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</si>
  <si>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</si>
  <si>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</si>
  <si>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</si>
  <si>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</si>
  <si>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</si>
  <si>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</si>
  <si>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</si>
  <si>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</si>
  <si>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</si>
  <si>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</si>
  <si>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</si>
  <si>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</si>
  <si>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</si>
  <si>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</si>
  <si>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</si>
  <si>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</si>
  <si>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</si>
  <si>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</si>
  <si>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</si>
  <si>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</si>
  <si>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</si>
  <si>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</si>
  <si>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</si>
  <si>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</si>
  <si>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</si>
  <si>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</si>
  <si>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</si>
  <si>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</si>
  <si>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</si>
  <si>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</si>
  <si>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</si>
  <si>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</si>
  <si>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</si>
  <si>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</si>
  <si>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</si>
  <si>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</si>
  <si>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</si>
  <si>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</si>
  <si>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</si>
  <si>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</si>
  <si>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</si>
  <si>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</si>
  <si>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</si>
  <si>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</si>
  <si>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</si>
  <si>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</si>
  <si>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</si>
  <si>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</si>
  <si>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</si>
  <si>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</si>
  <si>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</si>
  <si>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</si>
  <si>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</si>
  <si>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</si>
  <si>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</si>
  <si>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</si>
  <si>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</si>
  <si>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</si>
  <si>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</si>
  <si>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</si>
  <si>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</si>
  <si>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</si>
  <si>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</si>
  <si>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</si>
  <si>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</si>
  <si>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</si>
  <si>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</si>
  <si>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</si>
  <si>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</si>
  <si>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</si>
  <si>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</si>
  <si>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</si>
  <si>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</si>
  <si>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</si>
  <si>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</si>
  <si>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</si>
  <si>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</si>
  <si>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</si>
  <si>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</si>
  <si>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</si>
  <si>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</si>
  <si>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</si>
  <si>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</si>
  <si>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</si>
  <si>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</si>
  <si>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</si>
  <si>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</si>
  <si>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</si>
  <si>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</si>
  <si>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</si>
  <si>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</si>
  <si>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</si>
  <si>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</si>
  <si>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</si>
  <si>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</si>
  <si>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</si>
  <si>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</si>
  <si>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</si>
  <si>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</si>
  <si>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</si>
  <si>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</si>
  <si>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</si>
  <si>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</si>
  <si>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</si>
  <si>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</si>
  <si>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</si>
  <si>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</si>
  <si>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</si>
  <si>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</si>
  <si>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</si>
  <si>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</si>
  <si>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</si>
  <si>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</si>
  <si>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</si>
  <si>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</si>
  <si>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</si>
  <si>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</si>
  <si>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</si>
  <si>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</si>
  <si>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</si>
  <si>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</si>
  <si>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</si>
  <si>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</si>
  <si>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</si>
  <si>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</si>
  <si>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</si>
  <si>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</si>
  <si>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</si>
  <si>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</si>
  <si>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</si>
  <si>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</si>
  <si>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</si>
  <si>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</si>
  <si>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</si>
  <si>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</si>
  <si>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</si>
  <si>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</si>
  <si>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</si>
  <si>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</si>
  <si>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</si>
  <si>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</si>
  <si>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</si>
  <si>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</si>
  <si>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</si>
  <si>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</si>
  <si>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</si>
  <si>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</si>
  <si>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</si>
  <si>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</si>
  <si>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</si>
  <si>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</si>
  <si>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</si>
  <si>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</si>
  <si>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</si>
  <si>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</si>
  <si>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</si>
  <si>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</si>
  <si>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</si>
  <si>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</si>
  <si>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</si>
  <si>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</si>
  <si>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</si>
  <si>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</si>
  <si>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</si>
  <si>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</si>
  <si>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</si>
  <si>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</si>
  <si>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</si>
  <si>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</si>
  <si>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</si>
  <si>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</si>
  <si>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</si>
  <si>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</si>
  <si>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</si>
  <si>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</si>
  <si>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</si>
  <si>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</si>
  <si>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</si>
  <si>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</si>
  <si>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</si>
  <si>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</si>
  <si>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</si>
  <si>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</si>
  <si>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</si>
  <si>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</si>
  <si>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</si>
  <si>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</si>
  <si>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</si>
  <si>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</si>
  <si>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</si>
  <si>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</si>
  <si>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</si>
  <si>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</si>
  <si>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</si>
  <si>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</si>
  <si>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</si>
  <si>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</si>
  <si>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</si>
  <si>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</si>
  <si>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</si>
  <si>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</si>
  <si>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</si>
  <si>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</si>
  <si>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</si>
  <si>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</si>
  <si>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</si>
  <si>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</si>
  <si>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</si>
  <si>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</si>
  <si>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</si>
  <si>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</si>
  <si>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</si>
  <si>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</si>
  <si>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</si>
  <si>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</si>
  <si>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</si>
  <si>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</si>
  <si>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</si>
  <si>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</si>
  <si>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</si>
  <si>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</si>
  <si>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</si>
  <si>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</si>
  <si>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</si>
  <si>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</si>
  <si>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</si>
  <si>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</si>
  <si>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</si>
  <si>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</si>
  <si>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</si>
  <si>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</si>
  <si>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</si>
  <si>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</si>
  <si>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</si>
  <si>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</si>
  <si>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</si>
  <si>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</si>
  <si>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</si>
  <si>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</si>
  <si>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</si>
  <si>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</si>
  <si>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</si>
  <si>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</si>
  <si>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</si>
  <si>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</si>
  <si>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</si>
  <si>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</si>
  <si>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</si>
  <si>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</si>
  <si>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</si>
  <si>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</si>
  <si>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</si>
  <si>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</si>
  <si>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</si>
  <si>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</si>
  <si>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</si>
  <si>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</si>
  <si>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</si>
  <si>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</si>
  <si>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</si>
  <si>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</si>
  <si>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</si>
  <si>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</si>
  <si>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</si>
  <si>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</si>
  <si>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</si>
  <si>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</si>
  <si>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</si>
  <si>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</si>
  <si>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</si>
  <si>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</si>
  <si>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</si>
  <si>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</si>
  <si>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</si>
  <si>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</si>
  <si>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</si>
  <si>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</si>
  <si>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</si>
  <si>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</si>
  <si>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</si>
  <si>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</si>
  <si>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</si>
  <si>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</si>
  <si>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</si>
  <si>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</si>
  <si>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</si>
  <si>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</si>
  <si>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</si>
  <si>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</si>
  <si>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</si>
  <si>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</si>
  <si>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</si>
  <si>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</si>
  <si>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</si>
  <si>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</si>
  <si>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</si>
  <si>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</si>
  <si>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</si>
  <si>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</si>
  <si>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</si>
  <si>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</si>
  <si>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</si>
  <si>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</si>
  <si>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</si>
  <si>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</si>
  <si>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</si>
  <si>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</si>
  <si>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</si>
  <si>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</si>
  <si>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</si>
  <si>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</si>
  <si>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</si>
  <si>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</si>
  <si>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</si>
  <si>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</si>
  <si>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</si>
  <si>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</si>
  <si>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</si>
  <si>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</si>
  <si>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</si>
  <si>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</si>
  <si>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</si>
  <si>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</si>
  <si>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</si>
  <si>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</si>
  <si>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</si>
  <si>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</si>
  <si>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</si>
  <si>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</si>
  <si>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</si>
  <si>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</si>
  <si>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</si>
  <si>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</si>
  <si>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</si>
  <si>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</si>
  <si>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</si>
  <si>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</si>
  <si>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</si>
  <si>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</si>
  <si>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</si>
  <si>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</si>
  <si>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</si>
  <si>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</si>
  <si>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</si>
  <si>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</si>
  <si>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</si>
  <si>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</si>
  <si>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</si>
  <si>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</si>
  <si>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</si>
  <si>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</si>
  <si>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</si>
  <si>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</si>
  <si>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</si>
  <si>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</si>
  <si>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</si>
  <si>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</si>
  <si>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</si>
  <si>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</si>
  <si>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</si>
  <si>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</si>
  <si>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</si>
  <si>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</si>
  <si>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</si>
  <si>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</si>
  <si>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</si>
  <si>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</si>
  <si>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</si>
  <si>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</si>
  <si>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</si>
  <si>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</si>
  <si>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</si>
  <si>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</si>
  <si>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</si>
  <si>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</si>
  <si>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</si>
  <si>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</si>
  <si>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</si>
  <si>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</si>
  <si>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</si>
  <si>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</si>
  <si>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</si>
  <si>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</si>
  <si>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</si>
  <si>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</si>
  <si>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</si>
  <si>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</si>
  <si>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</si>
  <si>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</si>
  <si>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</si>
  <si>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</si>
  <si>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</si>
  <si>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</si>
  <si>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</si>
  <si>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</si>
  <si>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</si>
  <si>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</si>
  <si>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</si>
  <si>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</si>
  <si>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</si>
  <si>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</si>
  <si>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</si>
  <si>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</si>
  <si>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</si>
  <si>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</si>
  <si>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</si>
  <si>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</si>
  <si>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</si>
  <si>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</si>
  <si>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</si>
  <si>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</si>
  <si>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</si>
  <si>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</si>
  <si>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</si>
  <si>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</si>
  <si>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</si>
  <si>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</si>
  <si>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</si>
  <si>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</si>
  <si>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</si>
  <si>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</si>
  <si>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</si>
  <si>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</si>
  <si>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</si>
  <si>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</si>
  <si>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</si>
  <si>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</si>
  <si>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</si>
  <si>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</si>
  <si>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</si>
  <si>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</si>
  <si>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</si>
  <si>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</si>
  <si>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</si>
  <si>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</si>
  <si>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</si>
  <si>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</si>
  <si>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</si>
  <si>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</si>
  <si>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</si>
  <si>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</si>
  <si>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</si>
  <si>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</si>
  <si>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</si>
  <si>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</si>
  <si>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</si>
  <si>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</si>
  <si>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</si>
  <si>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</si>
  <si>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</si>
  <si>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</si>
  <si>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</si>
  <si>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</si>
  <si>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</si>
  <si>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</si>
  <si>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</si>
  <si>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</si>
  <si>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</si>
  <si>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</si>
  <si>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</si>
  <si>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</si>
  <si>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</si>
  <si>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</si>
  <si>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</si>
  <si>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</si>
  <si>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</si>
  <si>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</si>
  <si>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</si>
  <si>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</si>
  <si>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</si>
  <si>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</si>
  <si>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</si>
  <si>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</si>
  <si>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</si>
  <si>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</si>
  <si>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</si>
  <si>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</si>
  <si>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</si>
  <si>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</si>
  <si>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</si>
  <si>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</si>
  <si>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</si>
  <si>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</si>
  <si>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</si>
  <si>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</si>
  <si>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</si>
  <si>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</si>
  <si>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</si>
  <si>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</si>
  <si>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</si>
  <si>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</si>
  <si>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</si>
  <si>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</si>
  <si>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</si>
  <si>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</si>
  <si>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</si>
  <si>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</si>
  <si>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</si>
  <si>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</si>
  <si>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</si>
  <si>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</si>
  <si>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</si>
  <si>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</si>
  <si>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</si>
  <si>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</si>
  <si>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</si>
  <si>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</si>
  <si>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</si>
  <si>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</si>
  <si>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</si>
  <si>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</si>
  <si>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</si>
  <si>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</si>
  <si>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</si>
  <si>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</si>
  <si>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</si>
  <si>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</si>
  <si>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</si>
  <si>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</si>
  <si>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</si>
  <si>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</si>
  <si>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</si>
  <si>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</si>
  <si>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</si>
  <si>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</si>
  <si>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</si>
  <si>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</si>
  <si>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</si>
  <si>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</si>
  <si>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</si>
  <si>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</si>
  <si>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</si>
  <si>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</si>
  <si>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</si>
  <si>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</si>
  <si>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</si>
  <si>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</si>
  <si>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</si>
  <si>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</si>
  <si>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</si>
  <si>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</si>
  <si>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</si>
  <si>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</si>
  <si>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</si>
  <si>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</si>
  <si>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</si>
  <si>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</si>
  <si>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</si>
  <si>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</si>
  <si>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</si>
  <si>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</si>
  <si>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</si>
  <si>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</si>
  <si>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</si>
  <si>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</si>
  <si>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</si>
  <si>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</si>
  <si>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</si>
  <si>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</si>
  <si>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</si>
  <si>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</si>
  <si>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</si>
  <si>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</si>
  <si>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</si>
  <si>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</si>
  <si>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</si>
  <si>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</si>
  <si>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</si>
  <si>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</si>
  <si>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</si>
  <si>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</si>
  <si>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</si>
  <si>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</si>
  <si>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</si>
  <si>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</si>
  <si>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</si>
  <si>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</si>
  <si>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</si>
  <si>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</si>
  <si>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</si>
  <si>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</si>
  <si>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</si>
  <si>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</si>
  <si>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</si>
  <si>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</si>
  <si>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</si>
  <si>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</si>
  <si>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</si>
  <si>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</si>
  <si>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</si>
  <si>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</si>
  <si>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</si>
  <si>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</si>
  <si>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</si>
  <si>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</si>
  <si>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</si>
  <si>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</si>
  <si>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</si>
  <si>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</si>
  <si>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</si>
  <si>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</si>
  <si>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</si>
  <si>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</si>
  <si>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</si>
  <si>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</si>
  <si>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</si>
  <si>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</si>
  <si>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</si>
  <si>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</si>
  <si>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</si>
  <si>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</si>
  <si>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</si>
  <si>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</si>
  <si>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</si>
  <si>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</si>
  <si>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</si>
  <si>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</si>
  <si>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</si>
  <si>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</si>
  <si>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</si>
  <si>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</si>
  <si>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</si>
  <si>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</si>
  <si>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</si>
  <si>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</si>
  <si>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</si>
  <si>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</si>
  <si>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</si>
  <si>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</si>
  <si>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</si>
  <si>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</si>
  <si>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</si>
  <si>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</si>
  <si>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</si>
  <si>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</si>
  <si>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</si>
  <si>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</si>
  <si>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</si>
  <si>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</si>
  <si>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</si>
  <si>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</si>
  <si>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</si>
  <si>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</si>
  <si>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</si>
  <si>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</si>
  <si>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</si>
  <si>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</si>
  <si>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</si>
  <si>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</si>
  <si>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</si>
  <si>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</si>
  <si>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</si>
  <si>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</si>
  <si>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</si>
  <si>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</si>
  <si>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</si>
  <si>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</si>
  <si>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</si>
  <si>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</si>
  <si>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</si>
  <si>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</si>
  <si>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</si>
  <si>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</si>
  <si>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</si>
  <si>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</si>
  <si>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</si>
  <si>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</si>
  <si>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</si>
  <si>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</si>
  <si>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</si>
  <si>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</si>
  <si>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</si>
  <si>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</si>
  <si>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</si>
  <si>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</si>
  <si>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</si>
  <si>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</si>
  <si>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</si>
  <si>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</si>
  <si>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</si>
  <si>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</si>
  <si>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</si>
  <si>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</si>
  <si>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</si>
  <si>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</si>
  <si>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</si>
  <si>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</si>
  <si>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</si>
  <si>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</si>
  <si>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</si>
  <si>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</si>
  <si>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</si>
  <si>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</si>
  <si>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</si>
  <si>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</si>
  <si>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</si>
  <si>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</si>
  <si>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</si>
  <si>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</si>
  <si>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</si>
  <si>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</si>
  <si>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</si>
  <si>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</si>
  <si>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</si>
  <si>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</si>
  <si>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</si>
  <si>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</si>
  <si>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</si>
  <si>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</si>
  <si>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</si>
  <si>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</si>
  <si>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</si>
  <si>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</si>
  <si>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</si>
  <si>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</si>
  <si>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</si>
  <si>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</si>
  <si>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</si>
  <si>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</si>
  <si>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</si>
  <si>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</si>
  <si>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</si>
  <si>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</si>
  <si>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</si>
  <si>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</si>
  <si>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</si>
  <si>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</si>
  <si>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</si>
  <si>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</si>
  <si>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</si>
  <si>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</si>
  <si>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</si>
  <si>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</si>
  <si>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</si>
  <si>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</si>
  <si>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</si>
  <si>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</si>
  <si>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</si>
  <si>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</si>
  <si>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</si>
  <si>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</si>
  <si>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</si>
  <si>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</si>
  <si>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</si>
  <si>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</si>
  <si>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</si>
  <si>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</si>
  <si>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</si>
  <si>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</si>
  <si>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</si>
  <si>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</si>
  <si>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</si>
  <si>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</si>
  <si>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</si>
  <si>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</si>
  <si>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</si>
  <si>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</si>
  <si>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</si>
  <si>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</si>
  <si>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</si>
  <si>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</si>
  <si>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</si>
  <si>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</si>
  <si>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</si>
  <si>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</si>
  <si>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</si>
  <si>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</si>
  <si>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</si>
  <si>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</si>
  <si>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</si>
  <si>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</si>
  <si>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</si>
  <si>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</si>
  <si>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</si>
  <si>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</si>
  <si>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</si>
  <si>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</si>
  <si>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</si>
  <si>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</si>
  <si>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</si>
  <si>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</si>
  <si>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</si>
  <si>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</si>
  <si>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</si>
  <si>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</si>
  <si>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</si>
  <si>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</si>
  <si>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</si>
  <si>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</si>
  <si>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</si>
  <si>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</si>
  <si>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</si>
  <si>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</si>
  <si>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</si>
  <si>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</si>
  <si>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</si>
  <si>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</si>
  <si>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</si>
  <si>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</si>
  <si>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</si>
  <si>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</si>
  <si>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</si>
  <si>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</si>
  <si>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</si>
  <si>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</si>
  <si>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</si>
  <si>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</si>
  <si>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</si>
  <si>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</si>
  <si>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</si>
  <si>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</si>
  <si>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</si>
  <si>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</si>
  <si>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</si>
  <si>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</si>
  <si>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</si>
  <si>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</si>
  <si>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</si>
  <si>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</si>
  <si>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</si>
  <si>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</si>
  <si>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</si>
  <si>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</si>
  <si>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</si>
  <si>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</si>
  <si>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</si>
  <si>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</si>
  <si>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</si>
  <si>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</si>
  <si>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</si>
  <si>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</si>
  <si>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</si>
  <si>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</si>
  <si>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</si>
  <si>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</si>
  <si>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</si>
  <si>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</si>
  <si>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</si>
  <si>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</si>
  <si>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</si>
  <si>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</si>
  <si>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</si>
  <si>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</si>
  <si>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</si>
  <si>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</si>
  <si>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</si>
  <si>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</si>
  <si>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</si>
  <si>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</si>
  <si>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</si>
  <si>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</si>
  <si>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</si>
  <si>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</si>
  <si>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</si>
  <si>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</si>
  <si>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</si>
  <si>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</si>
  <si>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</si>
  <si>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</si>
  <si>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</si>
  <si>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</si>
  <si>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</si>
  <si>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</si>
  <si>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</si>
  <si>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</si>
  <si>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</si>
  <si>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</si>
  <si>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</si>
  <si>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</si>
  <si>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</si>
  <si>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</si>
  <si>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</si>
  <si>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</si>
  <si>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</si>
  <si>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</si>
  <si>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</si>
  <si>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</si>
  <si>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</si>
  <si>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</si>
  <si>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</si>
  <si>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</si>
  <si>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</si>
  <si>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</si>
  <si>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</si>
  <si>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</si>
  <si>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</si>
  <si>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</si>
  <si>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</si>
  <si>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</si>
  <si>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</si>
  <si>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</si>
  <si>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</si>
  <si>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</si>
  <si>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</si>
  <si>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</si>
  <si>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</si>
  <si>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</si>
  <si>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</si>
  <si>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</si>
  <si>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</si>
  <si>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</si>
  <si>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</si>
  <si>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</si>
  <si>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</si>
  <si>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</si>
  <si>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</si>
  <si>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</si>
  <si>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</si>
  <si>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</si>
  <si>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</si>
  <si>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</si>
  <si>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</si>
  <si>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</si>
  <si>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</si>
  <si>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</si>
  <si>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</si>
  <si>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</si>
  <si>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</si>
  <si>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</si>
  <si>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</si>
  <si>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</si>
  <si>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</si>
  <si>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</si>
  <si>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</si>
  <si>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</si>
  <si>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</si>
  <si>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</si>
  <si>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</si>
  <si>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</si>
  <si>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</si>
  <si>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</si>
  <si>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</si>
  <si>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</si>
  <si>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</si>
  <si>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</si>
  <si>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</si>
  <si>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</si>
  <si>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</si>
  <si>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</si>
  <si>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</si>
  <si>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</si>
  <si>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</si>
  <si>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</si>
  <si>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</si>
  <si>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</si>
  <si>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</si>
  <si>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</si>
  <si>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</si>
  <si>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</si>
  <si>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</si>
  <si>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</si>
  <si>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</si>
  <si>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</si>
  <si>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</si>
  <si>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</si>
  <si>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</si>
  <si>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</si>
  <si>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</si>
  <si>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</si>
  <si>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</si>
  <si>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</si>
  <si>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</si>
  <si>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</si>
  <si>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</si>
  <si>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</si>
  <si>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</si>
  <si>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</si>
  <si>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</si>
  <si>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</si>
  <si>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</si>
  <si>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</si>
  <si>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</si>
  <si>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</si>
  <si>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</si>
  <si>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</si>
  <si>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</si>
  <si>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</si>
  <si>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</si>
  <si>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</si>
  <si>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</si>
  <si>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</si>
  <si>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</si>
  <si>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</si>
  <si>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</si>
  <si>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</si>
  <si>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</si>
  <si>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</si>
  <si>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</si>
  <si>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</si>
  <si>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</si>
  <si>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</si>
  <si>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</si>
  <si>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</si>
  <si>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</si>
  <si>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</si>
  <si>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</si>
  <si>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</si>
  <si>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</si>
  <si>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</si>
  <si>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</si>
  <si>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</si>
  <si>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</si>
  <si>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</si>
  <si>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</si>
  <si>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</si>
  <si>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</si>
  <si>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</si>
  <si>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</si>
  <si>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</si>
  <si>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</si>
  <si>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</si>
  <si>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</si>
  <si>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</si>
  <si>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</si>
  <si>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</si>
  <si>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</si>
  <si>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</si>
  <si>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</si>
  <si>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</si>
  <si>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</si>
  <si>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</si>
  <si>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</si>
  <si>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</si>
  <si>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</si>
  <si>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</si>
  <si>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</si>
  <si>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</si>
  <si>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</si>
  <si>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</si>
  <si>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</si>
  <si>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</si>
  <si>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</si>
  <si>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</si>
  <si>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</si>
  <si>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</si>
  <si>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</si>
  <si>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</si>
  <si>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</si>
  <si>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</si>
  <si>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</si>
  <si>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</si>
  <si>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</si>
  <si>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</si>
  <si>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</si>
  <si>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</si>
  <si>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</si>
  <si>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</si>
  <si>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</si>
  <si>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</si>
  <si>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</si>
  <si>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</si>
  <si>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</si>
  <si>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</si>
  <si>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</si>
  <si>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</si>
  <si>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</si>
  <si>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</si>
  <si>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</si>
  <si>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</si>
  <si>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</si>
  <si>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</si>
  <si>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</si>
  <si>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</si>
  <si>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</si>
  <si>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</si>
  <si>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</si>
  <si>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</si>
  <si>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</si>
  <si>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</si>
  <si>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</si>
  <si>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</si>
  <si>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</si>
  <si>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</si>
  <si>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</si>
  <si>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</si>
  <si>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</si>
  <si>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</si>
  <si>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</si>
  <si>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</si>
  <si>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</si>
  <si>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</si>
  <si>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</si>
  <si>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</si>
  <si>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</si>
  <si>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</si>
  <si>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</si>
  <si>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</si>
  <si>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</si>
  <si>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</si>
  <si>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</si>
  <si>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</si>
  <si>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</si>
  <si>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</si>
  <si>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</si>
  <si>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</si>
  <si>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</si>
  <si>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</si>
  <si>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</si>
  <si>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</si>
  <si>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</si>
  <si>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</si>
  <si>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</si>
  <si>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</si>
  <si>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</si>
  <si>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</si>
  <si>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</si>
  <si>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</si>
  <si>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</si>
  <si>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</si>
  <si>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</si>
  <si>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</si>
  <si>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</si>
  <si>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</si>
  <si>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</si>
  <si>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</si>
  <si>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</si>
  <si>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</si>
  <si>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</si>
  <si>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</si>
  <si>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</si>
  <si>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</si>
  <si>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</si>
  <si>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</si>
  <si>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</si>
  <si>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</si>
  <si>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</si>
  <si>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</si>
  <si>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</si>
  <si>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</si>
  <si>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</si>
  <si>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</si>
  <si>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</si>
  <si>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</si>
  <si>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</si>
  <si>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</si>
  <si>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</si>
  <si>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</si>
  <si>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</si>
  <si>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</si>
  <si>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</si>
  <si>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</si>
  <si>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</si>
  <si>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</si>
  <si>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</si>
  <si>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</si>
  <si>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</si>
  <si>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</si>
  <si>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</si>
  <si>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</si>
  <si>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</si>
  <si>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</si>
  <si>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</si>
  <si>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</si>
  <si>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</si>
  <si>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</si>
  <si>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</si>
  <si>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</si>
  <si>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</si>
  <si>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</si>
  <si>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</si>
  <si>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</si>
  <si>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</si>
  <si>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</si>
  <si>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</si>
  <si>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</si>
  <si>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</si>
  <si>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</si>
  <si>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</si>
  <si>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</si>
  <si>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</si>
  <si>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</si>
  <si>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</si>
  <si>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</si>
  <si>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</si>
  <si>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</si>
  <si>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</si>
  <si>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</si>
  <si>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</si>
  <si>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</si>
  <si>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</si>
  <si>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</si>
  <si>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</si>
  <si>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</si>
  <si>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</si>
  <si>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</si>
  <si>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</si>
  <si>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</si>
  <si>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</si>
  <si>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</si>
  <si>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</si>
  <si>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</si>
  <si>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</si>
  <si>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</si>
  <si>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</si>
  <si>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</si>
  <si>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</si>
  <si>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</si>
  <si>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</si>
  <si>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</si>
  <si>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</si>
  <si>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</si>
  <si>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</si>
  <si>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</si>
  <si>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</si>
  <si>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</si>
  <si>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</si>
  <si>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</si>
  <si>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</si>
  <si>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</si>
  <si>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</si>
  <si>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</si>
  <si>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</si>
  <si>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</si>
  <si>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</si>
  <si>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</si>
  <si>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</si>
  <si>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</si>
  <si>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</si>
  <si>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</si>
  <si>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</si>
  <si>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</si>
  <si>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</si>
  <si>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</si>
  <si>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</si>
  <si>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</si>
  <si>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</si>
  <si>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</si>
  <si>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</si>
  <si>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</si>
  <si>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</si>
  <si>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</si>
  <si>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</si>
  <si>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</si>
  <si>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</si>
  <si>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</si>
  <si>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</si>
  <si>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</si>
  <si>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</si>
  <si>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</si>
  <si>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</si>
  <si>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</si>
  <si>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</si>
  <si>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</si>
  <si>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</si>
  <si>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</si>
  <si>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</si>
  <si>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</si>
  <si>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</si>
  <si>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</si>
  <si>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</si>
  <si>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</si>
  <si>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</si>
  <si>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</si>
  <si>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</si>
  <si>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</si>
  <si>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</si>
  <si>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</si>
  <si>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</si>
  <si>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</si>
  <si>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</si>
  <si>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</si>
  <si>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</si>
  <si>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</si>
  <si>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</si>
  <si>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</si>
  <si>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</si>
  <si>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</si>
  <si>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</si>
  <si>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</si>
  <si>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</si>
  <si>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</si>
  <si>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</si>
  <si>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</si>
  <si>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</si>
  <si>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</si>
  <si>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</si>
  <si>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</si>
  <si>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</si>
  <si>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</si>
  <si>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</si>
  <si>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</si>
  <si>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</si>
  <si>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</si>
  <si>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</si>
  <si>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</si>
  <si>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</si>
  <si>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</si>
  <si>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</si>
  <si>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</si>
  <si>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</si>
  <si>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</si>
  <si>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</si>
  <si>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</si>
  <si>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</si>
  <si>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</si>
  <si>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</si>
  <si>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</si>
  <si>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</si>
  <si>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</si>
  <si>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</si>
  <si>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</si>
  <si>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</si>
  <si>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</si>
  <si>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</si>
  <si>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</si>
  <si>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</si>
  <si>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</si>
  <si>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</si>
  <si>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</si>
  <si>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</si>
  <si>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</si>
  <si>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</si>
  <si>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</si>
  <si>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</si>
  <si>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</si>
  <si>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</si>
  <si>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</si>
  <si>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</si>
  <si>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</si>
  <si>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</si>
  <si>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</si>
  <si>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</si>
  <si>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</si>
  <si>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</si>
  <si>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</si>
  <si>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</si>
  <si>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</si>
  <si>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</si>
  <si>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</si>
  <si>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</si>
  <si>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</si>
  <si>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</si>
  <si>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</si>
  <si>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</si>
  <si>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</si>
  <si>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</si>
  <si>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</si>
  <si>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</si>
  <si>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</si>
  <si>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</si>
  <si>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</si>
  <si>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</si>
  <si>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</si>
  <si>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</si>
  <si>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</si>
  <si>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</si>
  <si>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</si>
  <si>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</si>
  <si>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</si>
  <si>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</si>
  <si>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</si>
  <si>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</si>
  <si>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</si>
  <si>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</si>
  <si>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</si>
  <si>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</si>
  <si>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</si>
  <si>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</si>
  <si>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</si>
  <si>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</si>
  <si>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</si>
  <si>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</si>
  <si>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</si>
  <si>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</si>
  <si>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</si>
  <si>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</si>
  <si>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</si>
  <si>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</si>
  <si>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</si>
  <si>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</si>
  <si>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</si>
  <si>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</si>
  <si>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</si>
  <si>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</si>
  <si>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</si>
  <si>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</si>
  <si>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</si>
  <si>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</si>
  <si>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</si>
  <si>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</si>
  <si>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</si>
  <si>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</si>
  <si>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</si>
  <si>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</si>
  <si>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</si>
  <si>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</si>
  <si>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</si>
  <si>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</si>
  <si>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</si>
  <si>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</si>
  <si>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</si>
  <si>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</si>
  <si>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</si>
  <si>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</si>
  <si>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</si>
  <si>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</si>
  <si>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</si>
  <si>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</si>
  <si>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</si>
  <si>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</si>
  <si>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</si>
  <si>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</si>
  <si>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</si>
  <si>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</si>
  <si>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</si>
  <si>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</si>
  <si>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</si>
  <si>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</si>
  <si>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</si>
  <si>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</si>
  <si>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</si>
  <si>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</si>
  <si>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</si>
  <si>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</si>
  <si>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</si>
  <si>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</si>
  <si>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</si>
  <si>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</si>
  <si>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</si>
  <si>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</si>
  <si>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</si>
  <si>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</si>
  <si>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</si>
  <si>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</si>
  <si>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</si>
  <si>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</si>
  <si>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</si>
  <si>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</si>
  <si>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</si>
  <si>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</si>
  <si>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</si>
  <si>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</si>
  <si>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</si>
  <si>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</si>
  <si>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</si>
  <si>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</si>
  <si>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</si>
  <si>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</si>
  <si>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</si>
  <si>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</si>
  <si>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</si>
  <si>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</si>
  <si>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</si>
  <si>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</si>
  <si>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</si>
  <si>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</si>
  <si>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</si>
  <si>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</si>
  <si>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</si>
  <si>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</si>
  <si>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</si>
  <si>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</si>
  <si>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</si>
  <si>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</si>
  <si>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</si>
  <si>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</si>
  <si>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</si>
  <si>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</si>
  <si>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</si>
  <si>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</si>
  <si>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</si>
  <si>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</si>
  <si>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</si>
  <si>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</si>
  <si>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</si>
  <si>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</si>
  <si>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</si>
  <si>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</si>
  <si>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</si>
  <si>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</si>
  <si>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</si>
  <si>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</si>
  <si>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</si>
  <si>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</si>
  <si>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</si>
  <si>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</si>
  <si>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</si>
  <si>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</si>
  <si>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</si>
  <si>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</si>
  <si>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</si>
  <si>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</si>
  <si>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</si>
  <si>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</si>
  <si>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</si>
  <si>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</si>
  <si>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</si>
  <si>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</si>
  <si>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</si>
  <si>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</si>
  <si>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</si>
  <si>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</si>
  <si>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</si>
  <si>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</si>
  <si>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</si>
  <si>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</si>
  <si>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</si>
  <si>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</si>
  <si>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</si>
  <si>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</si>
  <si>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</si>
  <si>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</si>
  <si>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</si>
  <si>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</si>
  <si>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</si>
  <si>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</si>
  <si>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</si>
  <si>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</si>
  <si>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</si>
  <si>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</si>
  <si>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</si>
  <si>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</si>
  <si>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</si>
  <si>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</si>
  <si>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</si>
  <si>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</si>
  <si>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</si>
  <si>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</si>
  <si>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</si>
  <si>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</si>
  <si>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</si>
  <si>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</si>
  <si>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</si>
  <si>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</si>
  <si>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</si>
  <si>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</si>
  <si>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</si>
  <si>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</si>
  <si>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</si>
  <si>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</si>
  <si>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</si>
  <si>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</si>
  <si>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</si>
  <si>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</si>
  <si>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</si>
  <si>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</si>
  <si>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</si>
  <si>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</si>
  <si>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</si>
  <si>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</si>
  <si>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</si>
  <si>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</si>
  <si>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</si>
  <si>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</si>
  <si>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</si>
  <si>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</si>
  <si>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</si>
  <si>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</si>
  <si>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</si>
  <si>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</si>
  <si>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</si>
  <si>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</si>
  <si>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</si>
  <si>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</si>
  <si>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</si>
  <si>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</si>
  <si>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</si>
  <si>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</si>
  <si>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</si>
  <si>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</si>
  <si>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</si>
  <si>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</si>
  <si>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</si>
  <si>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</si>
  <si>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</si>
  <si>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</si>
  <si>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</si>
  <si>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</si>
  <si>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</si>
  <si>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</si>
  <si>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</si>
  <si>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</si>
  <si>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</si>
  <si>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</si>
  <si>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</si>
  <si>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</si>
  <si>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</si>
  <si>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</si>
  <si>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</si>
  <si>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</si>
  <si>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</si>
  <si>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</si>
  <si>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</si>
  <si>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</si>
  <si>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</si>
  <si>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</si>
  <si>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</si>
  <si>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</si>
  <si>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</si>
  <si>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</si>
  <si>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</si>
  <si>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</si>
  <si>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</si>
  <si>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</si>
  <si>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</si>
  <si>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</si>
  <si>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</si>
  <si>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</si>
  <si>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</si>
  <si>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</si>
  <si>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</si>
  <si>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</si>
  <si>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</si>
  <si>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</si>
  <si>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</si>
  <si>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</si>
  <si>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</si>
  <si>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</si>
  <si>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</si>
  <si>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</si>
  <si>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</si>
  <si>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</si>
  <si>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</si>
  <si>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</si>
  <si>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</si>
  <si>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</si>
  <si>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</si>
  <si>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</si>
  <si>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</si>
  <si>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</si>
  <si>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</si>
  <si>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</si>
  <si>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</si>
  <si>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</si>
  <si>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</si>
  <si>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</si>
  <si>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</si>
  <si>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</si>
  <si>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</si>
  <si>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</si>
  <si>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</si>
  <si>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</si>
  <si>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</si>
  <si>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</si>
  <si>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</si>
  <si>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</si>
  <si>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</si>
  <si>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</si>
  <si>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</si>
  <si>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</si>
  <si>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</si>
  <si>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</si>
  <si>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</si>
  <si>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</si>
  <si>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</si>
  <si>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</si>
  <si>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</si>
  <si>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</si>
  <si>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</si>
  <si>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</si>
  <si>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</si>
  <si>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</si>
  <si>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</si>
  <si>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</si>
  <si>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</si>
  <si>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</si>
  <si>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</si>
  <si>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</si>
  <si>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</si>
  <si>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</si>
  <si>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</si>
  <si>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</si>
  <si>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</si>
  <si>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</si>
  <si>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</si>
  <si>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</si>
  <si>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</si>
  <si>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</si>
  <si>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</si>
  <si>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</si>
  <si>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</si>
  <si>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</si>
  <si>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</si>
  <si>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</si>
  <si>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</si>
  <si>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</si>
  <si>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</si>
  <si>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</si>
  <si>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</si>
  <si>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</si>
  <si>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</si>
  <si>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</si>
  <si>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</si>
  <si>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</si>
  <si>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</si>
  <si>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</si>
  <si>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</si>
  <si>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</si>
  <si>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</si>
  <si>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</si>
  <si>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</si>
  <si>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</si>
  <si>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</si>
  <si>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</si>
  <si>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</si>
  <si>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</si>
  <si>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</si>
  <si>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</si>
  <si>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</si>
  <si>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</si>
  <si>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</si>
  <si>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</si>
  <si>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</si>
  <si>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</si>
  <si>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</si>
  <si>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</si>
  <si>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</si>
  <si>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</si>
  <si>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</si>
  <si>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</si>
  <si>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</si>
  <si>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</si>
  <si>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</si>
  <si>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</si>
  <si>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</si>
  <si>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</si>
  <si>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</si>
  <si>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</si>
  <si>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</si>
  <si>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</si>
  <si>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</si>
  <si>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</si>
  <si>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</si>
  <si>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</si>
  <si>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</si>
  <si>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</si>
  <si>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</si>
  <si>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</si>
  <si>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</si>
  <si>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</si>
  <si>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</si>
  <si>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</si>
  <si>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</si>
  <si>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</si>
  <si>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</si>
  <si>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</si>
  <si>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</si>
  <si>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</si>
  <si>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</si>
  <si>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</si>
  <si>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</si>
  <si>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</si>
  <si>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</si>
  <si>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</si>
  <si>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</si>
  <si>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</si>
  <si>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</si>
  <si>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</si>
  <si>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</si>
  <si>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</si>
  <si>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</si>
  <si>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</si>
  <si>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</si>
  <si>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</si>
  <si>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</si>
  <si>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</si>
  <si>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</si>
  <si>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</si>
  <si>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</si>
  <si>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</si>
  <si>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</si>
  <si>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</si>
  <si>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</si>
  <si>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</si>
  <si>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</si>
  <si>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</si>
  <si>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</si>
  <si>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</si>
  <si>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</si>
  <si>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</si>
  <si>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</si>
  <si>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</si>
  <si>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</si>
  <si>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</si>
  <si>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</si>
  <si>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</si>
  <si>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</si>
  <si>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</si>
  <si>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</si>
  <si>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</si>
  <si>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</si>
  <si>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</si>
  <si>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</si>
  <si>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</si>
  <si>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</si>
  <si>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</si>
  <si>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</si>
  <si>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</si>
  <si>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</si>
  <si>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</si>
  <si>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</si>
  <si>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</si>
  <si>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</si>
  <si>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</si>
  <si>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</si>
  <si>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</si>
  <si>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</si>
  <si>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</si>
  <si>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</si>
  <si>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</si>
  <si>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</si>
  <si>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</si>
  <si>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</si>
  <si>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</si>
  <si>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</si>
  <si>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</si>
  <si>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</si>
  <si>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</si>
  <si>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</si>
  <si>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</si>
  <si>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</si>
  <si>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</si>
  <si>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</si>
  <si>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</si>
  <si>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</si>
  <si>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</si>
  <si>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</si>
  <si>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</si>
  <si>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</si>
  <si>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</si>
  <si>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</si>
  <si>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</si>
  <si>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</si>
  <si>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</si>
  <si>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</si>
  <si>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</si>
  <si>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</si>
  <si>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</si>
  <si>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</si>
  <si>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</si>
  <si>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</si>
  <si>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</si>
  <si>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</si>
  <si>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</si>
  <si>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</si>
  <si>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</si>
  <si>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</si>
  <si>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</si>
  <si>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</si>
  <si>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</si>
  <si>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</si>
  <si>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</si>
  <si>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</si>
  <si>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</si>
  <si>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</si>
  <si>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</si>
  <si>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</si>
  <si>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</si>
  <si>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</si>
  <si>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</si>
  <si>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</si>
  <si>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</si>
  <si>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</si>
  <si>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</si>
  <si>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</si>
  <si>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</si>
  <si>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</si>
  <si>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</si>
  <si>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</si>
  <si>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</si>
  <si>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</si>
  <si>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</si>
  <si>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</si>
  <si>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</si>
  <si>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</si>
  <si>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</si>
  <si>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</si>
  <si>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</si>
  <si>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</si>
  <si>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</si>
  <si>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</si>
  <si>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</si>
  <si>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</si>
  <si>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</si>
  <si>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</si>
  <si>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</si>
  <si>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</si>
  <si>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</si>
  <si>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</si>
  <si>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</si>
  <si>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</si>
  <si>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</si>
  <si>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</si>
  <si>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</si>
  <si>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</si>
  <si>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</si>
  <si>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</si>
  <si>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</si>
  <si>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</si>
  <si>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</si>
  <si>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</si>
  <si>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</si>
  <si>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</si>
  <si>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</si>
  <si>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</si>
  <si>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</si>
  <si>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</si>
  <si>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</si>
  <si>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</si>
  <si>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</si>
  <si>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</si>
  <si>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</si>
  <si>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</si>
  <si>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</si>
  <si>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</si>
  <si>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</si>
  <si>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</si>
  <si>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</si>
  <si>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</si>
  <si>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</si>
  <si>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</si>
  <si>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</si>
  <si>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</si>
  <si>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</si>
  <si>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</si>
  <si>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</si>
  <si>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</si>
  <si>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</si>
  <si>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</si>
  <si>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</si>
  <si>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</si>
  <si>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</si>
  <si>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</si>
  <si>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</si>
  <si>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</si>
  <si>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</si>
  <si>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</si>
  <si>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</si>
  <si>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</si>
  <si>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</si>
  <si>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</si>
  <si>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</si>
  <si>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</si>
  <si>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</si>
  <si>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</si>
  <si>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</si>
  <si>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</si>
  <si>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</si>
  <si>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</si>
  <si>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</si>
  <si>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</si>
  <si>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</si>
  <si>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</si>
  <si>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</si>
  <si>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</si>
  <si>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</si>
  <si>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</si>
  <si>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</si>
  <si>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</si>
  <si>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</si>
  <si>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</si>
  <si>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</si>
  <si>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</si>
  <si>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</si>
  <si>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</si>
  <si>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</si>
  <si>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</si>
  <si>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</si>
  <si>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</si>
  <si>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</si>
  <si>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</si>
  <si>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</si>
  <si>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</si>
  <si>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</si>
  <si>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</si>
  <si>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</si>
  <si>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</si>
  <si>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</si>
  <si>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</si>
  <si>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</si>
  <si>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</si>
  <si>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</si>
  <si>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</si>
  <si>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</si>
  <si>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</si>
  <si>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</si>
  <si>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</si>
  <si>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</si>
  <si>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</si>
  <si>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</si>
  <si>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</si>
  <si>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</si>
  <si>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</si>
  <si>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</si>
  <si>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</si>
  <si>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</si>
  <si>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</si>
  <si>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</si>
  <si>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</si>
  <si>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</si>
  <si>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</si>
  <si>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</si>
  <si>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</si>
  <si>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</si>
  <si>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</si>
  <si>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</si>
  <si>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</si>
  <si>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</si>
  <si>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</si>
  <si>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</si>
  <si>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</si>
  <si>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</si>
  <si>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</si>
  <si>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</si>
  <si>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</si>
  <si>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</si>
  <si>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</si>
  <si>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</si>
  <si>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</si>
  <si>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</si>
  <si>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</si>
  <si>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</si>
  <si>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</si>
  <si>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</si>
  <si>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</si>
  <si>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</si>
  <si>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</si>
  <si>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</si>
  <si>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</si>
  <si>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</si>
  <si>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</si>
  <si>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</si>
  <si>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</si>
  <si>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</si>
  <si>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</si>
  <si>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</si>
  <si>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</si>
  <si>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</si>
  <si>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</si>
  <si>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</si>
  <si>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</si>
  <si>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</si>
  <si>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</si>
  <si>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</si>
  <si>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</si>
  <si>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</si>
  <si>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</si>
  <si>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</si>
  <si>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</si>
  <si>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</si>
  <si>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</si>
  <si>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</si>
  <si>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</si>
  <si>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</si>
  <si>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</si>
  <si>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</si>
  <si>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</si>
  <si>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</si>
  <si>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</si>
  <si>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</si>
  <si>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</si>
  <si>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</si>
  <si>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</si>
  <si>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</si>
  <si>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</si>
  <si>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</si>
  <si>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</si>
  <si>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</si>
  <si>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</si>
  <si>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</si>
  <si>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</si>
  <si>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</si>
  <si>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</si>
  <si>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</si>
  <si>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</si>
  <si>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</si>
  <si>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</si>
  <si>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</si>
  <si>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</si>
  <si>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</si>
  <si>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</si>
  <si>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</si>
  <si>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</si>
  <si>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</si>
  <si>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</si>
  <si>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</si>
  <si>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</si>
  <si>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</si>
  <si>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</si>
  <si>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</si>
  <si>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</si>
  <si>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</si>
  <si>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</si>
  <si>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</si>
  <si>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</si>
  <si>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</si>
  <si>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</si>
  <si>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</si>
  <si>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</si>
  <si>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</si>
  <si>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</si>
  <si>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</si>
  <si>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</si>
  <si>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</si>
  <si>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</si>
  <si>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</si>
  <si>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</si>
  <si>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</si>
  <si>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</si>
  <si>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</si>
  <si>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</si>
  <si>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</si>
  <si>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</si>
  <si>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</si>
  <si>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</si>
  <si>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</si>
  <si>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</si>
  <si>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</si>
  <si>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</si>
  <si>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</si>
  <si>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</si>
  <si>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</si>
  <si>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</si>
  <si>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</si>
  <si>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</si>
  <si>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</si>
  <si>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</si>
  <si>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</si>
  <si>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</si>
  <si>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</si>
  <si>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</si>
  <si>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</si>
  <si>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</si>
  <si>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</si>
  <si>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</si>
  <si>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</si>
  <si>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</si>
  <si>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</si>
  <si>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</si>
  <si>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</si>
  <si>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</si>
  <si>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</si>
  <si>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</si>
  <si>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</si>
  <si>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</si>
  <si>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</si>
  <si>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</si>
  <si>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</si>
  <si>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</si>
  <si>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</si>
  <si>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</si>
  <si>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</si>
  <si>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</si>
  <si>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</si>
  <si>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</si>
  <si>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</si>
  <si>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</si>
  <si>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</si>
  <si>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</si>
  <si>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</si>
  <si>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</si>
  <si>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</si>
  <si>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</si>
  <si>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</si>
  <si>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</si>
  <si>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</si>
  <si>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</si>
  <si>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</si>
  <si>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</si>
  <si>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</si>
  <si>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</si>
  <si>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</si>
  <si>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</si>
  <si>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</si>
  <si>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</si>
  <si>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</si>
  <si>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</si>
  <si>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</si>
  <si>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</si>
  <si>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</si>
  <si>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</si>
  <si>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</si>
  <si>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</si>
  <si>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</si>
  <si>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</si>
  <si>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</si>
  <si>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</si>
  <si>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</si>
  <si>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</si>
  <si>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</si>
  <si>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</si>
  <si>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</si>
  <si>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</si>
  <si>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</si>
  <si>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</si>
  <si>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</si>
  <si>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</si>
  <si>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</si>
  <si>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</si>
  <si>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</si>
  <si>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</si>
  <si>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</si>
  <si>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</si>
  <si>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</si>
  <si>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</si>
  <si>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</si>
  <si>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</si>
  <si>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</si>
  <si>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</si>
  <si>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</si>
  <si>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</si>
  <si>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</si>
  <si>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</si>
  <si>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</si>
  <si>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</si>
  <si>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</si>
  <si>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</si>
  <si>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</si>
  <si>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</si>
  <si>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</si>
  <si>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</si>
  <si>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</si>
  <si>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</si>
  <si>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</si>
  <si>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</si>
  <si>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</si>
  <si>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</si>
  <si>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</si>
  <si>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</si>
  <si>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</si>
  <si>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</si>
  <si>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</si>
  <si>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</si>
  <si>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</si>
  <si>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</si>
  <si>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</si>
  <si>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</si>
  <si>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</si>
  <si>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</si>
  <si>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</si>
  <si>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</si>
  <si>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</si>
  <si>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</si>
  <si>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</si>
  <si>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</si>
  <si>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</si>
  <si>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</si>
  <si>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</si>
  <si>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</si>
  <si>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</si>
  <si>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</si>
  <si>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</si>
  <si>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</si>
  <si>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</si>
  <si>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</si>
  <si>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</si>
  <si>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</si>
  <si>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</si>
  <si>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</si>
  <si>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</si>
  <si>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</si>
  <si>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</si>
  <si>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</si>
  <si>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</si>
  <si>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</si>
  <si>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</si>
  <si>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</si>
  <si>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</si>
  <si>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</si>
  <si>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</si>
  <si>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</si>
  <si>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</si>
  <si>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</si>
  <si>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</si>
  <si>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</si>
  <si>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</si>
  <si>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</si>
  <si>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</si>
  <si>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</si>
  <si>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</si>
  <si>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</si>
  <si>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</si>
  <si>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</si>
  <si>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</si>
  <si>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</si>
  <si>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</si>
  <si>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</si>
  <si>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</si>
  <si>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</si>
  <si>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</si>
  <si>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</si>
  <si>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</si>
  <si>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</si>
  <si>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</si>
  <si>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</si>
  <si>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</si>
  <si>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</si>
  <si>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</si>
  <si>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</si>
  <si>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</si>
  <si>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</si>
  <si>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</si>
  <si>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</si>
  <si>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</si>
  <si>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</si>
  <si>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</si>
  <si>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</si>
  <si>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</si>
  <si>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</si>
  <si>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</si>
  <si>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</si>
  <si>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</si>
  <si>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</si>
  <si>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</si>
  <si>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</si>
  <si>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</si>
  <si>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</si>
  <si>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</si>
  <si>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</si>
  <si>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</si>
  <si>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</si>
  <si>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</si>
  <si>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</si>
  <si>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</si>
  <si>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</si>
  <si>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</si>
  <si>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</si>
  <si>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</si>
  <si>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</si>
  <si>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</si>
  <si>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</si>
  <si>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</si>
  <si>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</si>
  <si>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</si>
  <si>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</si>
  <si>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</si>
  <si>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</si>
  <si>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</si>
  <si>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</si>
  <si>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</si>
  <si>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</si>
  <si>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</si>
  <si>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</si>
  <si>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</si>
  <si>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</si>
  <si>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</si>
  <si>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</si>
  <si>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</si>
  <si>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</si>
  <si>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</si>
  <si>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</si>
  <si>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</si>
  <si>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</si>
  <si>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</si>
  <si>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</si>
  <si>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</si>
  <si>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</si>
  <si>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</si>
  <si>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</si>
  <si>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</si>
  <si>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</si>
  <si>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</si>
  <si>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</si>
  <si>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</si>
  <si>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</si>
  <si>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</si>
  <si>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</si>
  <si>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</si>
  <si>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</si>
  <si>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</si>
  <si>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</si>
  <si>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</si>
  <si>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</si>
  <si>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</si>
  <si>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</si>
  <si>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</si>
  <si>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</si>
  <si>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</si>
  <si>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</si>
  <si>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</si>
  <si>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</si>
  <si>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</si>
  <si>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</si>
  <si>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</si>
  <si>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</si>
  <si>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</si>
  <si>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</si>
  <si>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</si>
  <si>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</si>
  <si>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</si>
  <si>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</si>
  <si>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</si>
  <si>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</si>
  <si>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</si>
  <si>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</si>
  <si>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</si>
  <si>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</si>
  <si>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</si>
  <si>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</si>
  <si>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</si>
  <si>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</si>
  <si>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</si>
  <si>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</si>
  <si>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</si>
  <si>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</si>
  <si>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</si>
  <si>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</si>
  <si>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</si>
  <si>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</si>
  <si>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</si>
  <si>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</si>
  <si>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</si>
  <si>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</si>
  <si>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</si>
  <si>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</si>
  <si>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</si>
  <si>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</si>
  <si>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</si>
  <si>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</si>
  <si>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</si>
  <si>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</si>
  <si>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</si>
  <si>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</si>
  <si>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</si>
  <si>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</si>
  <si>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</si>
  <si>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</si>
  <si>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</si>
  <si>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</si>
  <si>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</si>
  <si>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</si>
  <si>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</si>
  <si>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</si>
  <si>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</si>
  <si>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</si>
  <si>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</si>
  <si>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</si>
  <si>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</si>
  <si>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</si>
  <si>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</si>
  <si>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</si>
  <si>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</si>
  <si>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</si>
  <si>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</si>
  <si>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</si>
  <si>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</si>
  <si>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</si>
  <si>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</si>
  <si>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</si>
  <si>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</si>
  <si>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</si>
  <si>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</si>
  <si>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</si>
  <si>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</si>
  <si>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</si>
  <si>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</si>
  <si>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</si>
  <si>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</si>
  <si>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</si>
  <si>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</si>
  <si>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</si>
  <si>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</si>
  <si>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</si>
  <si>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</si>
  <si>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</si>
  <si>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</si>
  <si>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</si>
  <si>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</si>
  <si>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</si>
  <si>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</si>
  <si>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</si>
  <si>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</si>
  <si>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</si>
  <si>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</si>
  <si>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</si>
  <si>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</si>
  <si>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</si>
  <si>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</si>
  <si>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</si>
  <si>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</si>
  <si>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</si>
  <si>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</si>
  <si>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</si>
  <si>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</si>
  <si>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</si>
  <si>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</si>
  <si>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</si>
  <si>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</si>
  <si>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</si>
  <si>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</si>
  <si>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</si>
  <si>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</si>
  <si>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</si>
  <si>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</si>
  <si>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</si>
  <si>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</si>
  <si>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</si>
  <si>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</si>
  <si>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</si>
  <si>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</si>
  <si>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</si>
  <si>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</si>
  <si>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</si>
  <si>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</si>
  <si>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</si>
  <si>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</si>
  <si>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</si>
  <si>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</si>
  <si>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</si>
  <si>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</si>
  <si>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</si>
  <si>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</si>
  <si>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</si>
  <si>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</si>
  <si>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</si>
  <si>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</si>
  <si>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</si>
  <si>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</si>
  <si>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</si>
  <si>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</si>
  <si>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</si>
  <si>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</si>
  <si>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</si>
  <si>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</si>
  <si>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</si>
  <si>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</si>
  <si>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</si>
  <si>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</si>
  <si>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</si>
  <si>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</si>
  <si>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</si>
  <si>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</si>
  <si>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</si>
  <si>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</si>
  <si>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</si>
  <si>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</si>
  <si>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</si>
  <si>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</si>
  <si>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</si>
  <si>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</si>
  <si>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</si>
  <si>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</si>
  <si>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</si>
  <si>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</si>
  <si>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</si>
  <si>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</si>
  <si>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</si>
  <si>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</si>
  <si>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</si>
  <si>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</si>
  <si>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</si>
  <si>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</si>
  <si>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</si>
  <si>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</si>
  <si>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</si>
  <si>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</si>
  <si>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</si>
  <si>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</si>
  <si>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</si>
  <si>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</si>
  <si>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</si>
  <si>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</si>
  <si>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</si>
  <si>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</si>
  <si>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</si>
  <si>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</si>
  <si>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</si>
  <si>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</si>
  <si>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</si>
  <si>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</si>
  <si>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</si>
  <si>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</si>
  <si>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</si>
  <si>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</si>
  <si>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</si>
  <si>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</si>
  <si>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</si>
  <si>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</si>
  <si>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</si>
  <si>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</si>
  <si>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</si>
  <si>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</si>
  <si>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</si>
  <si>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</si>
  <si>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</si>
  <si>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</si>
  <si>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</si>
  <si>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</si>
  <si>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</si>
  <si>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</si>
  <si>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</si>
  <si>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</si>
  <si>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</si>
  <si>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</si>
  <si>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</si>
  <si>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</si>
  <si>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</si>
  <si>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</si>
  <si>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</si>
  <si>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</si>
  <si>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</si>
  <si>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</si>
  <si>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</si>
  <si>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</si>
  <si>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</si>
  <si>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</si>
  <si>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</si>
  <si>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</si>
  <si>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</si>
  <si>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</si>
  <si>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</si>
  <si>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</si>
  <si>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</si>
  <si>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</si>
  <si>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</si>
  <si>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</si>
  <si>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</si>
  <si>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</si>
  <si>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</si>
  <si>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</si>
  <si>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</si>
  <si>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</si>
  <si>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</si>
  <si>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</si>
  <si>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</si>
  <si>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</si>
  <si>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</si>
  <si>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</si>
  <si>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</si>
  <si>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</si>
  <si>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</si>
  <si>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</si>
  <si>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</si>
  <si>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</si>
  <si>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</si>
  <si>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</si>
  <si>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</si>
  <si>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</si>
  <si>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</si>
  <si>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</si>
  <si>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</si>
  <si>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</si>
  <si>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</si>
  <si>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</si>
  <si>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</si>
  <si>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</si>
  <si>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</si>
  <si>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</si>
  <si>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</si>
  <si>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</si>
  <si>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</si>
  <si>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</si>
  <si>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</si>
  <si>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</si>
  <si>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</si>
  <si>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</si>
  <si>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</si>
  <si>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</si>
  <si>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</si>
  <si>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</si>
  <si>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</si>
  <si>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</si>
  <si>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</si>
  <si>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</si>
  <si>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</si>
  <si>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</si>
  <si>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</si>
  <si>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</si>
  <si>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</si>
  <si>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</si>
  <si>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</si>
  <si>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</si>
  <si>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</si>
  <si>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</si>
  <si>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</si>
  <si>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</si>
  <si>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</si>
  <si>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</si>
  <si>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</si>
  <si>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</si>
  <si>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</si>
  <si>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</si>
  <si>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</si>
  <si>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</si>
  <si>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</si>
  <si>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</si>
  <si>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</si>
  <si>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</si>
  <si>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</si>
  <si>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</si>
  <si>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</si>
  <si>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</si>
  <si>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</si>
  <si>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</si>
  <si>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</si>
  <si>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</si>
  <si>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</si>
  <si>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</si>
  <si>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</si>
  <si>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</si>
  <si>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</si>
  <si>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</si>
  <si>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</si>
  <si>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</si>
  <si>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</si>
  <si>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</si>
  <si>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</si>
  <si>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</si>
  <si>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</si>
  <si>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</si>
  <si>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</si>
  <si>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</si>
  <si>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</si>
  <si>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</si>
  <si>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</si>
  <si>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</si>
  <si>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</si>
  <si>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</si>
  <si>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</si>
  <si>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</si>
  <si>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</si>
  <si>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</si>
  <si>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</si>
  <si>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</si>
  <si>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</si>
  <si>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</si>
  <si>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</si>
  <si>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</si>
  <si>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</si>
  <si>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</si>
  <si>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</si>
  <si>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</si>
  <si>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</si>
  <si>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</si>
  <si>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</si>
  <si>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</si>
  <si>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</si>
  <si>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</si>
  <si>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</si>
  <si>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</si>
  <si>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</si>
  <si>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</si>
  <si>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</si>
  <si>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</si>
  <si>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</si>
  <si>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</si>
  <si>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</si>
  <si>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</si>
  <si>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</si>
  <si>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</si>
  <si>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</si>
  <si>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</si>
  <si>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</si>
  <si>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</si>
  <si>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</si>
  <si>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</si>
  <si>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</si>
  <si>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</si>
  <si>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</si>
  <si>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</si>
  <si>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</si>
  <si>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</si>
  <si>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</si>
  <si>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</si>
  <si>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</si>
  <si>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</si>
  <si>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</si>
  <si>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</si>
  <si>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</si>
  <si>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</si>
  <si>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</si>
  <si>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</si>
  <si>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</si>
  <si>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</si>
  <si>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</si>
  <si>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</si>
  <si>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</si>
  <si>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</si>
  <si>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</si>
  <si>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</si>
  <si>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</si>
  <si>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</si>
  <si>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</si>
  <si>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</si>
  <si>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</si>
  <si>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</si>
  <si>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</si>
  <si>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</si>
  <si>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</si>
  <si>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</si>
  <si>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</si>
  <si>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</si>
  <si>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</si>
  <si>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</si>
  <si>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</si>
  <si>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</si>
  <si>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</si>
  <si>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</si>
  <si>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</si>
  <si>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</si>
  <si>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</si>
  <si>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</si>
  <si>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</si>
  <si>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</si>
  <si>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</si>
  <si>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</si>
  <si>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</si>
  <si>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</si>
  <si>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</si>
  <si>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</si>
  <si>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</si>
  <si>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</si>
  <si>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</si>
  <si>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</si>
  <si>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</si>
  <si>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</si>
  <si>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</si>
  <si>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</si>
  <si>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</si>
  <si>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</si>
  <si>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</si>
  <si>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</si>
  <si>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</si>
  <si>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</si>
  <si>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</si>
  <si>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</si>
  <si>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</si>
  <si>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</si>
  <si>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</si>
  <si>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</si>
  <si>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</si>
  <si>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</si>
  <si>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</si>
  <si>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</si>
  <si>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</si>
  <si>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</si>
  <si>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</si>
  <si>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</si>
  <si>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</si>
  <si>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</si>
  <si>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</si>
  <si>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</si>
  <si>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</si>
  <si>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</si>
  <si>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</si>
  <si>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</si>
  <si>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</si>
  <si>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</si>
  <si>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</si>
  <si>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</si>
  <si>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</si>
  <si>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</si>
  <si>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</si>
  <si>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</si>
  <si>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</si>
  <si>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</si>
  <si>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</si>
  <si>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</si>
  <si>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</si>
  <si>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</si>
  <si>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</si>
  <si>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</si>
  <si>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</si>
  <si>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</si>
  <si>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</si>
  <si>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</si>
  <si>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</si>
  <si>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</si>
  <si>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</si>
  <si>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</si>
  <si>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</si>
  <si>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</si>
  <si>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</si>
  <si>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</si>
  <si>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</si>
  <si>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</si>
  <si>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</si>
  <si>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</si>
  <si>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</si>
  <si>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</si>
  <si>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</si>
  <si>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</si>
  <si>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</si>
  <si>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</si>
  <si>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</si>
  <si>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</si>
  <si>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</si>
  <si>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</si>
  <si>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</si>
  <si>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</si>
  <si>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</si>
  <si>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</si>
  <si>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</si>
  <si>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</si>
  <si>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</si>
  <si>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</si>
  <si>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</si>
  <si>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</si>
  <si>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</si>
  <si>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</si>
  <si>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</si>
  <si>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</si>
  <si>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</si>
  <si>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</si>
  <si>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</si>
  <si>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</si>
  <si>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</si>
  <si>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</si>
  <si>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</si>
  <si>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</si>
  <si>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</si>
  <si>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</si>
  <si>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</si>
  <si>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</si>
  <si>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</si>
  <si>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</si>
  <si>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</si>
  <si>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</si>
  <si>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</si>
  <si>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</si>
  <si>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</si>
  <si>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</si>
  <si>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</si>
  <si>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</si>
  <si>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</si>
  <si>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</si>
  <si>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</si>
  <si>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</si>
  <si>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</si>
  <si>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</si>
  <si>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</si>
  <si>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</si>
  <si>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</si>
  <si>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</si>
  <si>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</si>
  <si>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</si>
  <si>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</si>
  <si>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</si>
  <si>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</si>
  <si>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</si>
  <si>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</si>
  <si>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</si>
  <si>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</si>
  <si>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</si>
  <si>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</si>
  <si>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</si>
  <si>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</si>
  <si>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</si>
  <si>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</si>
  <si>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</si>
  <si>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</si>
  <si>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</si>
  <si>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</si>
  <si>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</si>
  <si>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</si>
  <si>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</si>
  <si>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</si>
  <si>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</si>
  <si>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</si>
  <si>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</si>
  <si>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</si>
  <si>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</si>
  <si>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</si>
  <si>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</si>
  <si>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</si>
  <si>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</si>
  <si>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</si>
  <si>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</si>
  <si>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</si>
  <si>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</si>
  <si>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</si>
  <si>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</si>
  <si>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</si>
  <si>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</si>
  <si>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</si>
  <si>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</si>
  <si>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</si>
  <si>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</si>
  <si>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</si>
  <si>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</si>
  <si>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</si>
  <si>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</si>
  <si>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</si>
  <si>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</si>
  <si>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</si>
  <si>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</si>
  <si>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</si>
  <si>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</si>
  <si>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</si>
  <si>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</si>
  <si>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</si>
  <si>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</si>
  <si>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</si>
  <si>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</si>
  <si>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</si>
  <si>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</si>
  <si>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</si>
  <si>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</si>
  <si>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</si>
  <si>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</si>
  <si>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</si>
  <si>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</si>
  <si>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</si>
  <si>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</si>
  <si>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</si>
  <si>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</si>
  <si>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</si>
  <si>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</si>
  <si>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</si>
  <si>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</si>
  <si>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</si>
  <si>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</si>
  <si>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</si>
  <si>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</si>
  <si>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</si>
  <si>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</si>
  <si>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</si>
  <si>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</si>
  <si>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</si>
  <si>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</si>
  <si>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</si>
  <si>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</si>
  <si>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</si>
  <si>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</si>
  <si>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</si>
  <si>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</si>
  <si>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</si>
  <si>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</si>
  <si>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</si>
  <si>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</si>
  <si>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</si>
  <si>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</si>
  <si>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</si>
  <si>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</si>
  <si>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</si>
  <si>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</si>
  <si>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</si>
  <si>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</si>
  <si>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</si>
  <si>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</si>
  <si>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</si>
  <si>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</si>
  <si>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</si>
  <si>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</si>
  <si>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</si>
  <si>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</si>
  <si>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</si>
  <si>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</si>
  <si>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</si>
  <si>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</si>
  <si>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</si>
  <si>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</si>
  <si>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</si>
  <si>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</si>
  <si>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</si>
  <si>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</si>
  <si>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</si>
  <si>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</si>
  <si>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</si>
  <si>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</si>
  <si>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</si>
  <si>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</si>
  <si>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</si>
  <si>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</si>
  <si>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</si>
  <si>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</si>
  <si>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</si>
  <si>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</si>
  <si>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</si>
  <si>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</si>
  <si>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</si>
  <si>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</si>
  <si>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</si>
  <si>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</si>
  <si>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</si>
  <si>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</si>
  <si>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</si>
  <si>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</si>
  <si>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</si>
  <si>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</si>
  <si>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</si>
  <si>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</si>
  <si>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</si>
  <si>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</si>
  <si>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</si>
  <si>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</si>
  <si>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</si>
  <si>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</si>
  <si>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</si>
  <si>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</si>
  <si>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</si>
  <si>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</si>
  <si>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</si>
  <si>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</si>
  <si>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</si>
  <si>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</si>
  <si>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</si>
  <si>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</si>
  <si>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</si>
  <si>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</si>
  <si>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</si>
  <si>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</si>
  <si>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</si>
  <si>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</si>
  <si>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</si>
  <si>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</si>
  <si>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</si>
  <si>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</si>
  <si>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</si>
  <si>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</si>
  <si>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</si>
  <si>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</si>
  <si>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</si>
  <si>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</si>
  <si>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</si>
  <si>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</si>
  <si>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</si>
  <si>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</si>
  <si>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</si>
  <si>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</si>
  <si>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</si>
  <si>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</si>
  <si>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</si>
  <si>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</si>
  <si>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</si>
  <si>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</si>
  <si>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</si>
  <si>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</si>
  <si>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</si>
  <si>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</si>
  <si>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</si>
  <si>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</si>
  <si>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</si>
  <si>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</si>
  <si>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</si>
  <si>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</si>
  <si>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</si>
  <si>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</si>
  <si>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</si>
  <si>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</si>
  <si>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</si>
  <si>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</si>
  <si>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</si>
  <si>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</si>
  <si>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</si>
  <si>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</si>
  <si>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</si>
  <si>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</si>
  <si>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</si>
  <si>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</si>
  <si>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</si>
  <si>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</si>
  <si>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</si>
  <si>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</si>
  <si>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</si>
  <si>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</si>
  <si>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</si>
  <si>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</si>
  <si>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</si>
  <si>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</si>
  <si>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</si>
  <si>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</si>
  <si>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</si>
  <si>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</si>
  <si>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</si>
  <si>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</si>
  <si>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</si>
  <si>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</si>
  <si>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</si>
  <si>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</si>
  <si>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</si>
  <si>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</si>
  <si>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</si>
  <si>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</si>
  <si>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</si>
  <si>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</si>
  <si>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</si>
  <si>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</si>
  <si>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</si>
  <si>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</si>
  <si>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</si>
  <si>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</si>
  <si>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</si>
  <si>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</si>
  <si>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</si>
  <si>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</si>
  <si>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</si>
  <si>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</si>
  <si>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</si>
  <si>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</si>
  <si>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</si>
  <si>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</si>
  <si>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</si>
  <si>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</si>
  <si>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</si>
  <si>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</si>
  <si>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</si>
  <si>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</si>
  <si>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</si>
  <si>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</si>
  <si>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</si>
  <si>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</si>
  <si>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</si>
  <si>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</si>
  <si>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</si>
  <si>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</si>
  <si>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</si>
  <si>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</si>
  <si>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</si>
  <si>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</si>
  <si>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</si>
  <si>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</si>
  <si>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</si>
  <si>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</si>
  <si>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</si>
  <si>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</si>
  <si>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</si>
  <si>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</si>
  <si>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</si>
  <si>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</si>
  <si>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</si>
  <si>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</si>
  <si>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</si>
  <si>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</si>
  <si>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</si>
  <si>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</si>
  <si>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</si>
  <si>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</si>
  <si>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</si>
  <si>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</si>
  <si>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</si>
  <si>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</si>
  <si>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</si>
  <si>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</si>
  <si>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</si>
  <si>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</si>
  <si>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</si>
  <si>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</si>
  <si>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</si>
  <si>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</si>
  <si>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</si>
  <si>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</si>
  <si>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</si>
  <si>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</si>
  <si>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</si>
  <si>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</si>
  <si>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</si>
  <si>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</si>
  <si>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</si>
  <si>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</si>
  <si>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</si>
  <si>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</si>
  <si>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</si>
  <si>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</si>
  <si>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</si>
  <si>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</si>
  <si>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</si>
  <si>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</si>
  <si>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</si>
  <si>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</si>
  <si>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</si>
  <si>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</si>
  <si>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</si>
  <si>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</si>
  <si>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</si>
  <si>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</si>
  <si>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</si>
  <si>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</si>
  <si>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</si>
  <si>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</si>
  <si>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</si>
  <si>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</si>
  <si>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</si>
  <si>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</si>
  <si>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</si>
  <si>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</si>
  <si>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</si>
  <si>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</si>
  <si>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</si>
  <si>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</si>
  <si>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</si>
  <si>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</si>
  <si>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</si>
  <si>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</si>
  <si>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</si>
  <si>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</si>
  <si>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</si>
  <si>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</si>
  <si>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</si>
  <si>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</si>
  <si>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</si>
  <si>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</si>
  <si>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</si>
  <si>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</si>
  <si>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</si>
  <si>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</si>
  <si>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</si>
  <si>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</si>
  <si>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</si>
  <si>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</si>
  <si>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</si>
  <si>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</si>
  <si>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</si>
  <si>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</si>
  <si>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</si>
  <si>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</si>
  <si>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</si>
  <si>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</si>
  <si>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</si>
  <si>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</si>
  <si>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</si>
  <si>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</si>
  <si>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</si>
  <si>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</si>
  <si>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</si>
  <si>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</si>
  <si>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</si>
  <si>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</si>
  <si>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</si>
  <si>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</si>
  <si>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</si>
  <si>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</si>
  <si>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</si>
  <si>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</si>
  <si>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</si>
  <si>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</si>
  <si>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</si>
  <si>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</si>
  <si>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</si>
  <si>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</si>
  <si>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</si>
  <si>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</si>
  <si>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</si>
  <si>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</si>
  <si>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</si>
  <si>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</si>
  <si>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</si>
  <si>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</si>
  <si>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</si>
  <si>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</si>
  <si>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</si>
  <si>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</si>
  <si>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</si>
  <si>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</si>
  <si>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</si>
  <si>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</si>
  <si>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</si>
  <si>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</si>
  <si>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</si>
  <si>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</si>
  <si>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</si>
  <si>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</si>
  <si>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</si>
  <si>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</si>
  <si>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</si>
  <si>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</si>
  <si>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</si>
  <si>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</si>
  <si>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</si>
  <si>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</si>
  <si>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</si>
  <si>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</si>
  <si>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</si>
  <si>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</si>
  <si>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</si>
  <si>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</si>
  <si>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</si>
  <si>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</si>
  <si>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</si>
  <si>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</si>
  <si>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</si>
  <si>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</si>
  <si>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</si>
  <si>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</si>
  <si>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</si>
  <si>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</si>
  <si>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</si>
  <si>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</si>
  <si>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</si>
  <si>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</si>
  <si>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</si>
  <si>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</si>
  <si>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</si>
  <si>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</si>
  <si>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</si>
  <si>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</si>
  <si>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</si>
  <si>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</si>
  <si>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</si>
  <si>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</si>
  <si>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</si>
  <si>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</si>
  <si>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</si>
  <si>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</si>
  <si>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</si>
  <si>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</si>
  <si>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</si>
  <si>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</si>
  <si>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</si>
  <si>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</si>
  <si>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</si>
  <si>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</si>
  <si>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</si>
  <si>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</si>
  <si>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</si>
  <si>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</si>
  <si>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</si>
  <si>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</si>
  <si>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</si>
  <si>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</si>
  <si>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</si>
  <si>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</si>
  <si>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</si>
  <si>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</si>
  <si>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</si>
  <si>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</si>
  <si>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</si>
  <si>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</si>
  <si>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</si>
  <si>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</si>
  <si>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</si>
  <si>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</si>
  <si>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</si>
  <si>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</si>
  <si>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</si>
  <si>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</si>
  <si>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</si>
  <si>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</si>
  <si>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</si>
  <si>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</si>
  <si>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</si>
  <si>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</si>
  <si>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</si>
  <si>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</si>
  <si>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</si>
  <si>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</si>
  <si>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</si>
  <si>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</si>
  <si>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</si>
  <si>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</si>
  <si>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</si>
  <si>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</si>
  <si>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</si>
  <si>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</si>
  <si>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</si>
  <si>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</si>
  <si>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</si>
  <si>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</si>
  <si>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</si>
  <si>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</si>
  <si>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</si>
  <si>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</si>
  <si>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</si>
  <si>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</si>
  <si>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</si>
  <si>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</si>
  <si>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</si>
  <si>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</si>
  <si>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</si>
  <si>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</si>
  <si>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</si>
  <si>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</si>
  <si>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</si>
  <si>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</si>
  <si>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</si>
  <si>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</si>
  <si>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</si>
  <si>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</si>
  <si>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</si>
  <si>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</si>
  <si>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</si>
  <si>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</si>
  <si>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</si>
  <si>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</si>
  <si>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</si>
  <si>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</si>
  <si>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</si>
  <si>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</si>
  <si>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</si>
  <si>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</si>
  <si>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</si>
  <si>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</si>
  <si>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</si>
  <si>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</si>
  <si>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</si>
  <si>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</si>
  <si>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</si>
  <si>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</si>
  <si>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</si>
  <si>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</si>
  <si>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</si>
  <si>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</si>
  <si>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</si>
  <si>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</si>
  <si>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</si>
  <si>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</si>
  <si>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</si>
  <si>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</si>
  <si>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</si>
  <si>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</si>
  <si>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</si>
  <si>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</si>
  <si>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</si>
  <si>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</si>
  <si>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</si>
  <si>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</si>
  <si>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</si>
  <si>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</si>
  <si>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</si>
  <si>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</si>
  <si>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</si>
  <si>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</si>
  <si>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</si>
  <si>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</si>
  <si>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</si>
  <si>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</si>
  <si>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</si>
  <si>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</si>
  <si>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</si>
  <si>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</si>
  <si>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</si>
  <si>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</si>
  <si>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</si>
  <si>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</si>
  <si>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</si>
  <si>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</si>
  <si>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</si>
  <si>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</si>
  <si>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</si>
  <si>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</si>
  <si>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</si>
  <si>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</si>
  <si>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</si>
  <si>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</si>
  <si>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</si>
  <si>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</si>
  <si>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</si>
  <si>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</si>
  <si>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</si>
  <si>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</si>
  <si>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</si>
  <si>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</si>
  <si>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</si>
  <si>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</si>
  <si>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</si>
  <si>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</si>
  <si>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</si>
  <si>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</si>
  <si>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</si>
  <si>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</si>
  <si>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</si>
  <si>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</si>
  <si>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</si>
  <si>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</si>
  <si>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</si>
  <si>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</si>
  <si>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</si>
  <si>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</si>
  <si>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</si>
  <si>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</si>
  <si>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</si>
  <si>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</si>
  <si>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</si>
  <si>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</si>
  <si>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</si>
  <si>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</si>
  <si>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</si>
  <si>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</si>
  <si>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</si>
  <si>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</si>
  <si>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</si>
  <si>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</si>
  <si>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</si>
  <si>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</si>
  <si>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</si>
  <si>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</si>
  <si>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</si>
  <si>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</si>
  <si>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</si>
  <si>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</si>
  <si>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</si>
  <si>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</si>
  <si>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</si>
  <si>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</si>
  <si>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</si>
  <si>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</si>
  <si>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</si>
  <si>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</si>
  <si>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</si>
  <si>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</si>
  <si>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</si>
  <si>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</si>
  <si>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</si>
  <si>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</si>
  <si>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</si>
  <si>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</si>
  <si>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</si>
  <si>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</si>
  <si>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</si>
  <si>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</si>
  <si>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</si>
  <si>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</si>
  <si>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</si>
  <si>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</si>
  <si>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</si>
  <si>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</si>
  <si>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</si>
  <si>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</si>
  <si>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</si>
  <si>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</si>
  <si>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</si>
  <si>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</si>
  <si>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</si>
  <si>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</si>
  <si>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</si>
  <si>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</si>
  <si>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</si>
  <si>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</si>
  <si>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</si>
  <si>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</si>
  <si>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</si>
  <si>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</si>
  <si>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</si>
  <si>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</si>
  <si>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</si>
  <si>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</si>
  <si>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</si>
  <si>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</si>
  <si>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</si>
  <si>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</si>
  <si>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</si>
  <si>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</si>
  <si>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</si>
  <si>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</si>
  <si>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</si>
  <si>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</si>
  <si>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</si>
  <si>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</si>
  <si>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</si>
  <si>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</si>
  <si>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</si>
  <si>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</si>
  <si>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</si>
  <si>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</si>
  <si>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</si>
  <si>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</si>
  <si>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</si>
  <si>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</si>
  <si>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</si>
  <si>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</si>
  <si>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</si>
  <si>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</si>
  <si>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</si>
  <si>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</si>
  <si>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</si>
  <si>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</si>
  <si>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</si>
  <si>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</si>
  <si>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</si>
  <si>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</si>
  <si>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</si>
  <si>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</si>
  <si>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</si>
  <si>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</si>
  <si>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</si>
  <si>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</si>
  <si>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</si>
  <si>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</si>
  <si>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</si>
  <si>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</si>
  <si>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</si>
  <si>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</si>
  <si>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</si>
  <si>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</si>
  <si>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</si>
  <si>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</si>
  <si>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</si>
  <si>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</si>
  <si>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</si>
  <si>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</si>
  <si>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</si>
  <si>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</si>
  <si>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</si>
  <si>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</si>
  <si>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</si>
  <si>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</si>
  <si>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</si>
  <si>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</si>
  <si>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</si>
  <si>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</si>
  <si>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</si>
  <si>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</si>
  <si>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</si>
  <si>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</si>
  <si>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</si>
  <si>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</si>
  <si>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</si>
  <si>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</si>
  <si>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</si>
  <si>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</si>
  <si>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</si>
  <si>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</si>
  <si>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</si>
  <si>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</si>
  <si>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</si>
  <si>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</si>
  <si>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</si>
  <si>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</si>
  <si>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</si>
  <si>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</si>
  <si>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</si>
  <si>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</si>
  <si>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</si>
  <si>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</si>
  <si>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</si>
  <si>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</si>
  <si>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</si>
  <si>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</si>
  <si>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</si>
  <si>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</si>
  <si>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</si>
  <si>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</si>
  <si>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</si>
  <si>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</si>
  <si>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</si>
  <si>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</si>
  <si>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</si>
  <si>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</si>
  <si>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</si>
  <si>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</si>
  <si>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</si>
  <si>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</si>
  <si>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</si>
  <si>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</si>
  <si>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</si>
  <si>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</si>
  <si>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</si>
  <si>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</si>
  <si>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</si>
  <si>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</si>
  <si>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</si>
  <si>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</si>
  <si>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</si>
  <si>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</si>
  <si>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</si>
  <si>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</si>
  <si>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</si>
  <si>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</si>
  <si>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</si>
  <si>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</si>
  <si>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</si>
  <si>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</si>
  <si>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</si>
  <si>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</si>
  <si>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</si>
  <si>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</si>
  <si>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</si>
  <si>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</si>
  <si>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</si>
  <si>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</si>
  <si>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</si>
  <si>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</si>
  <si>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</si>
  <si>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</si>
  <si>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</si>
  <si>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</si>
  <si>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</si>
  <si>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</si>
  <si>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</si>
  <si>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</si>
  <si>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</si>
  <si>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</si>
  <si>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</si>
  <si>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</si>
  <si>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</si>
  <si>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</si>
  <si>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</si>
  <si>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</si>
  <si>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</si>
  <si>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</si>
  <si>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</si>
  <si>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</si>
  <si>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</si>
  <si>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</si>
  <si>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</si>
  <si>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</si>
  <si>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</si>
  <si>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</si>
  <si>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</si>
  <si>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</si>
  <si>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</si>
  <si>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</si>
  <si>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</si>
  <si>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</si>
  <si>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</si>
  <si>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</si>
  <si>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</si>
  <si>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</si>
  <si>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</si>
  <si>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</si>
  <si>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</si>
  <si>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</si>
  <si>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</si>
  <si>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</si>
  <si>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</si>
  <si>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</si>
  <si>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</si>
  <si>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</si>
  <si>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</si>
  <si>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</si>
  <si>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</si>
  <si>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</si>
  <si>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</si>
  <si>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</si>
  <si>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</si>
  <si>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</si>
  <si>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</si>
  <si>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</si>
  <si>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</si>
  <si>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</si>
  <si>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</si>
  <si>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</si>
  <si>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</si>
  <si>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</si>
  <si>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</si>
  <si>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</si>
  <si>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</si>
  <si>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</si>
  <si>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</si>
  <si>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</si>
  <si>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</si>
  <si>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</si>
  <si>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</si>
  <si>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</si>
  <si>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</si>
  <si>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</si>
  <si>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</si>
  <si>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</si>
  <si>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</si>
  <si>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</si>
  <si>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</si>
  <si>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</si>
  <si>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</si>
  <si>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</si>
  <si>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</si>
  <si>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</si>
  <si>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</si>
  <si>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</si>
  <si>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</si>
  <si>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</si>
  <si>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</si>
  <si>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</si>
  <si>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</si>
  <si>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</si>
  <si>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</si>
  <si>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</si>
  <si>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</si>
  <si>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</si>
  <si>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</si>
  <si>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</si>
  <si>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</si>
  <si>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</si>
  <si>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</si>
  <si>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</si>
  <si>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</si>
  <si>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</si>
  <si>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</si>
  <si>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</si>
  <si>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</si>
  <si>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</si>
  <si>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</si>
  <si>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</si>
  <si>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</si>
  <si>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</si>
  <si>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</si>
  <si>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</si>
  <si>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</si>
  <si>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</si>
  <si>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</si>
  <si>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</si>
  <si>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</si>
  <si>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</si>
  <si>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</si>
  <si>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</si>
  <si>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</si>
  <si>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</si>
  <si>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</si>
  <si>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</si>
  <si>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</si>
  <si>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</si>
  <si>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</si>
  <si>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</si>
  <si>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</si>
  <si>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</si>
  <si>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</si>
  <si>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</si>
  <si>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</si>
  <si>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</si>
  <si>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</si>
  <si>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</si>
  <si>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</si>
  <si>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</si>
  <si>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</si>
  <si>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</si>
  <si>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</si>
  <si>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</si>
  <si>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</si>
  <si>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</si>
  <si>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</si>
  <si>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</si>
  <si>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</si>
  <si>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</si>
  <si>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</si>
  <si>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</si>
  <si>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</si>
  <si>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</si>
  <si>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</si>
  <si>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</si>
  <si>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</si>
  <si>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</si>
  <si>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</si>
  <si>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</si>
  <si>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</si>
  <si>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</si>
  <si>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</si>
  <si>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</si>
  <si>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</si>
  <si>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</si>
  <si>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</si>
  <si>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</si>
  <si>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</si>
  <si>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</si>
  <si>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</si>
  <si>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</si>
  <si>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</si>
  <si>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</si>
  <si>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</si>
  <si>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</si>
  <si>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</si>
  <si>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</si>
  <si>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</si>
  <si>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</si>
  <si>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</si>
  <si>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</si>
  <si>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</si>
  <si>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</si>
  <si>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</si>
  <si>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</si>
  <si>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</si>
  <si>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</si>
  <si>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</si>
  <si>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</si>
  <si>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</si>
  <si>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</si>
  <si>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</si>
  <si>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</si>
  <si>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</si>
  <si>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</si>
  <si>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</si>
  <si>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</si>
  <si>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</si>
  <si>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</si>
  <si>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</si>
  <si>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</si>
  <si>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</si>
  <si>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</si>
  <si>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</si>
  <si>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</si>
  <si>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</si>
  <si>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</si>
  <si>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</si>
  <si>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</si>
  <si>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</si>
  <si>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</si>
  <si>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</si>
  <si>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</si>
  <si>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</si>
  <si>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</si>
  <si>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</si>
  <si>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</si>
  <si>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</si>
  <si>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</si>
  <si>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</si>
  <si>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</si>
  <si>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</si>
  <si>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</si>
  <si>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</si>
  <si>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</si>
  <si>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</si>
  <si>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</si>
  <si>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</si>
  <si>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</si>
  <si>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</si>
  <si>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</si>
  <si>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</si>
  <si>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</si>
  <si>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</si>
  <si>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</si>
  <si>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</si>
  <si>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</si>
  <si>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</si>
  <si>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</si>
  <si>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</si>
  <si>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</si>
  <si>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</si>
  <si>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</si>
  <si>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</si>
  <si>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</si>
  <si>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</si>
  <si>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</si>
  <si>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</si>
  <si>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</si>
  <si>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</si>
  <si>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</si>
  <si>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</si>
  <si>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</si>
  <si>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</si>
  <si>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</si>
  <si>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</si>
  <si>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</si>
  <si>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</si>
  <si>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</si>
  <si>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</si>
  <si>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</si>
  <si>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</si>
  <si>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</si>
  <si>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</si>
  <si>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</si>
  <si>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</si>
  <si>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</si>
  <si>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</si>
  <si>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</si>
  <si>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</si>
  <si>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</si>
  <si>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</si>
  <si>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</si>
  <si>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</si>
  <si>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</si>
  <si>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</si>
  <si>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</si>
  <si>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</si>
  <si>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</si>
  <si>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</si>
  <si>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</si>
  <si>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</si>
  <si>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</si>
  <si>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</si>
  <si>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</si>
  <si>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</si>
  <si>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</si>
  <si>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</si>
  <si>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</si>
  <si>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</si>
  <si>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</si>
  <si>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</si>
  <si>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</si>
  <si>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</si>
  <si>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</si>
  <si>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</si>
  <si>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</si>
  <si>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</si>
  <si>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</si>
  <si>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</si>
  <si>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</si>
  <si>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</si>
  <si>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</si>
  <si>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</si>
  <si>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</si>
  <si>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</si>
  <si>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</si>
  <si>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</si>
  <si>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</si>
  <si>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</si>
  <si>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</si>
  <si>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</si>
  <si>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</si>
  <si>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</si>
  <si>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</si>
  <si>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</si>
  <si>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</si>
  <si>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</si>
  <si>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</si>
  <si>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</si>
  <si>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</si>
  <si>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</si>
  <si>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</si>
  <si>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</si>
  <si>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</si>
  <si>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</si>
  <si>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</si>
  <si>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</si>
  <si>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</si>
  <si>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</si>
  <si>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</si>
  <si>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</si>
  <si>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</si>
  <si>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</si>
  <si>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</si>
  <si>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</si>
  <si>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</si>
  <si>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</si>
  <si>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</si>
  <si>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</si>
  <si>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</si>
  <si>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</si>
  <si>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</si>
  <si>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</si>
  <si>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</si>
  <si>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</si>
  <si>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</si>
  <si>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</si>
  <si>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</si>
  <si>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</si>
  <si>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</si>
  <si>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</si>
  <si>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</si>
  <si>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</si>
  <si>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</si>
  <si>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</si>
  <si>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</si>
  <si>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</si>
  <si>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</si>
  <si>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</si>
  <si>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</si>
  <si>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</si>
  <si>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</si>
  <si>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</si>
  <si>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</si>
  <si>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</si>
  <si>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</si>
  <si>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</si>
  <si>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</si>
  <si>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</si>
  <si>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</si>
  <si>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</si>
  <si>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</si>
  <si>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</si>
  <si>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</si>
  <si>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</si>
  <si>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</si>
  <si>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</si>
  <si>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</si>
  <si>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</si>
  <si>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</si>
  <si>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</si>
  <si>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</si>
  <si>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</si>
  <si>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</si>
  <si>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</si>
  <si>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</si>
  <si>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</si>
  <si>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</si>
  <si>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</si>
  <si>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</si>
  <si>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</si>
  <si>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</si>
  <si>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</si>
  <si>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</si>
  <si>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</si>
  <si>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</si>
  <si>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</si>
  <si>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</si>
  <si>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</si>
  <si>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</si>
  <si>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</si>
  <si>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</si>
  <si>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</si>
  <si>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</si>
  <si>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</si>
  <si>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</si>
  <si>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</si>
  <si>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</si>
  <si>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</si>
  <si>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</si>
  <si>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</si>
  <si>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</si>
  <si>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</si>
  <si>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</si>
  <si>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</si>
  <si>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</si>
  <si>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</si>
  <si>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</si>
  <si>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</si>
  <si>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</si>
  <si>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</si>
  <si>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</si>
  <si>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</si>
  <si>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</si>
  <si>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</si>
  <si>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</si>
  <si>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</si>
  <si>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</si>
  <si>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</si>
  <si>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</si>
  <si>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</si>
  <si>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</si>
  <si>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</si>
  <si>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</si>
  <si>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</si>
  <si>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</si>
  <si>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</si>
  <si>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</si>
  <si>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</si>
  <si>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</si>
  <si>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</si>
  <si>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</si>
  <si>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</si>
  <si>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</si>
  <si>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</si>
  <si>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</si>
  <si>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</si>
  <si>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</si>
  <si>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</si>
  <si>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</si>
  <si>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</si>
  <si>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</si>
  <si>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</si>
  <si>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</si>
  <si>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</si>
  <si>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</si>
  <si>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</si>
  <si>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</si>
  <si>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</si>
  <si>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</si>
  <si>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</si>
  <si>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</si>
  <si>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</si>
  <si>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</si>
  <si>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</si>
  <si>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</si>
  <si>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</si>
  <si>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</si>
  <si>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</si>
  <si>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</si>
  <si>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</si>
  <si>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</si>
  <si>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</si>
  <si>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</si>
  <si>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</si>
  <si>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</si>
  <si>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</si>
  <si>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</si>
  <si>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</si>
  <si>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</si>
  <si>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</si>
  <si>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</si>
  <si>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</si>
  <si>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</si>
  <si>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</si>
  <si>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</si>
  <si>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</si>
  <si>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</si>
  <si>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</si>
  <si>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</si>
  <si>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</si>
  <si>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</si>
  <si>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</si>
  <si>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</si>
  <si>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</si>
  <si>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</si>
  <si>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</si>
  <si>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</si>
  <si>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</si>
  <si>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</si>
  <si>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</si>
  <si>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</si>
  <si>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</si>
  <si>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</si>
  <si>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</si>
  <si>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</si>
  <si>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</si>
  <si>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</si>
  <si>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</si>
  <si>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</si>
  <si>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</si>
  <si>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</si>
  <si>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</si>
  <si>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</si>
  <si>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</si>
  <si>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</si>
  <si>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</si>
  <si>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</si>
  <si>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</si>
  <si>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</si>
  <si>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</si>
  <si>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</si>
  <si>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</si>
  <si>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</si>
  <si>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</si>
  <si>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</si>
  <si>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</si>
  <si>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</si>
  <si>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</si>
  <si>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</si>
  <si>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</si>
  <si>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</si>
  <si>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</si>
  <si>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</si>
  <si>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</si>
  <si>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</si>
  <si>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</si>
  <si>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</si>
  <si>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</si>
  <si>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</si>
  <si>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</si>
  <si>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</si>
  <si>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</si>
  <si>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</si>
  <si>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</si>
  <si>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</si>
  <si>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</si>
  <si>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</si>
  <si>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</si>
  <si>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</si>
  <si>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</si>
  <si>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</si>
  <si>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</si>
  <si>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</si>
  <si>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</si>
  <si>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</si>
  <si>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</si>
  <si>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</si>
  <si>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</si>
  <si>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</si>
  <si>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</si>
  <si>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</si>
  <si>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</si>
  <si>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</si>
  <si>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</si>
  <si>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</si>
  <si>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</si>
  <si>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</si>
  <si>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</si>
  <si>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</si>
  <si>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</si>
  <si>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</si>
  <si>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</si>
  <si>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</si>
  <si>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</si>
  <si>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</si>
  <si>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</si>
  <si>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</si>
  <si>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</si>
  <si>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</si>
  <si>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</si>
  <si>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</si>
  <si>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</si>
  <si>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</si>
  <si>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</si>
  <si>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</si>
  <si>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</si>
  <si>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</si>
  <si>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</si>
  <si>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</si>
  <si>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</si>
  <si>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</si>
  <si>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</si>
  <si>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</si>
  <si>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</si>
  <si>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</si>
  <si>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</si>
  <si>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</si>
  <si>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</si>
  <si>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</si>
  <si>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</si>
  <si>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</si>
  <si>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</si>
  <si>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</si>
  <si>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</si>
  <si>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</si>
  <si>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</si>
  <si>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</si>
  <si>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</si>
  <si>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</si>
  <si>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</si>
  <si>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</si>
  <si>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</si>
  <si>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</si>
  <si>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</si>
  <si>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</si>
  <si>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</si>
  <si>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</si>
  <si>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</si>
  <si>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</si>
  <si>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</si>
  <si>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</si>
  <si>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</si>
  <si>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</si>
  <si>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</si>
  <si>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</si>
  <si>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</si>
  <si>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</si>
  <si>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</si>
  <si>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</si>
  <si>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</si>
  <si>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</si>
  <si>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</si>
  <si>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</si>
  <si>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</si>
  <si>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</si>
  <si>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</si>
  <si>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</si>
  <si>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</si>
  <si>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</si>
  <si>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</si>
  <si>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</si>
  <si>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</si>
  <si>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</si>
  <si>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</si>
  <si>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</si>
  <si>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</si>
  <si>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</si>
  <si>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</si>
  <si>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</si>
  <si>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</si>
  <si>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</si>
  <si>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</si>
  <si>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</si>
  <si>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</si>
  <si>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</si>
  <si>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</si>
  <si>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</si>
  <si>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</si>
  <si>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</si>
  <si>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</si>
  <si>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</si>
  <si>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</si>
  <si>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</si>
  <si>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</si>
  <si>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</si>
  <si>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</si>
  <si>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</si>
  <si>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</si>
  <si>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</si>
  <si>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</si>
  <si>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</si>
  <si>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</si>
  <si>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</si>
  <si>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</si>
  <si>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</si>
  <si>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</si>
  <si>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</si>
  <si>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</si>
  <si>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</si>
  <si>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</si>
  <si>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</si>
  <si>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</si>
  <si>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</si>
  <si>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</si>
  <si>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</si>
  <si>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</si>
  <si>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</si>
  <si>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</si>
  <si>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</si>
  <si>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</si>
  <si>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</si>
  <si>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</si>
  <si>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</si>
  <si>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</si>
  <si>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</si>
  <si>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</si>
  <si>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</si>
  <si>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</si>
  <si>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</si>
  <si>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</si>
  <si>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</si>
  <si>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</si>
  <si>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</si>
  <si>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</si>
  <si>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</si>
  <si>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</si>
  <si>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</si>
  <si>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</si>
  <si>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</si>
  <si>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</si>
  <si>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</si>
  <si>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</si>
  <si>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</si>
  <si>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</si>
  <si>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</si>
  <si>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</si>
  <si>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</si>
  <si>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</si>
  <si>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</si>
  <si>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</si>
  <si>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</si>
  <si>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</si>
  <si>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</si>
  <si>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</si>
  <si>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</si>
  <si>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</si>
  <si>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</si>
  <si>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</si>
  <si>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</si>
  <si>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</si>
  <si>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</si>
  <si>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</si>
  <si>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</si>
  <si>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</si>
  <si>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</si>
  <si>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</si>
  <si>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</si>
  <si>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</si>
  <si>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</si>
  <si>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</si>
  <si>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</si>
  <si>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</si>
  <si>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</si>
  <si>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</si>
  <si>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</si>
  <si>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</si>
  <si>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</si>
  <si>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</si>
  <si>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</si>
  <si>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</si>
  <si>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</si>
  <si>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</si>
  <si>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</si>
  <si>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</si>
  <si>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</si>
  <si>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</si>
  <si>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</si>
  <si>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</si>
  <si>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</si>
  <si>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</si>
  <si>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</si>
  <si>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</si>
  <si>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</si>
  <si>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</si>
  <si>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</si>
  <si>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</si>
  <si>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</si>
  <si>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</si>
  <si>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</si>
  <si>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</si>
  <si>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</si>
  <si>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</si>
  <si>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</si>
  <si>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</si>
  <si>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</si>
  <si>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</si>
  <si>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</si>
  <si>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</si>
  <si>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</si>
  <si>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</si>
  <si>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</si>
  <si>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</si>
  <si>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</si>
  <si>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</si>
  <si>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</si>
  <si>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</si>
  <si>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</si>
  <si>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</si>
  <si>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</si>
  <si>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</si>
  <si>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</si>
  <si>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</si>
  <si>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</si>
  <si>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</si>
  <si>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</si>
  <si>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</si>
  <si>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</si>
  <si>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</si>
  <si>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</si>
  <si>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</si>
  <si>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</si>
  <si>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</si>
  <si>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</si>
  <si>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</si>
  <si>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</si>
  <si>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</si>
  <si>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</si>
  <si>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</si>
  <si>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</si>
  <si>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</si>
  <si>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</si>
  <si>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</si>
  <si>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</si>
  <si>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</si>
  <si>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</si>
  <si>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</si>
  <si>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</si>
  <si>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</si>
  <si>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</si>
  <si>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</si>
  <si>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</si>
  <si>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</si>
  <si>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</si>
  <si>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</si>
  <si>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</si>
  <si>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</si>
  <si>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</si>
  <si>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</si>
  <si>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</si>
  <si>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</si>
  <si>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</si>
  <si>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</si>
  <si>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</si>
  <si>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</si>
  <si>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</si>
  <si>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</si>
  <si>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</si>
  <si>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</si>
  <si>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</si>
  <si>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</si>
  <si>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</si>
  <si>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</si>
  <si>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</si>
  <si>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</si>
  <si>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</si>
  <si>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</si>
  <si>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</si>
  <si>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</si>
  <si>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</si>
  <si>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</si>
  <si>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</si>
  <si>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</si>
  <si>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</si>
  <si>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</si>
  <si>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</si>
  <si>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</si>
  <si>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</si>
  <si>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</si>
  <si>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</si>
  <si>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</si>
  <si>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</si>
  <si>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</si>
  <si>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</si>
  <si>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</si>
  <si>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</si>
  <si>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</si>
  <si>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</si>
  <si>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</si>
  <si>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</si>
  <si>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</si>
  <si>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</si>
  <si>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</si>
  <si>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</si>
  <si>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</si>
  <si>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</si>
  <si>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</si>
  <si>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</si>
  <si>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</si>
  <si>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</si>
  <si>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</si>
  <si>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</si>
  <si>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</si>
  <si>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</si>
  <si>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</si>
  <si>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</si>
  <si>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</si>
  <si>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</si>
  <si>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</si>
  <si>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</si>
  <si>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</si>
  <si>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</si>
  <si>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</si>
  <si>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</si>
  <si>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</si>
  <si>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</si>
  <si>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</si>
  <si>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</si>
  <si>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</si>
  <si>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</si>
  <si>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</si>
  <si>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</si>
  <si>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</si>
  <si>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</si>
  <si>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</si>
  <si>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</si>
  <si>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</si>
  <si>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</si>
  <si>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</si>
  <si>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</si>
  <si>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</si>
  <si>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</si>
  <si>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</si>
  <si>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</si>
  <si>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</si>
  <si>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</si>
  <si>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</si>
  <si>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</si>
  <si>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</si>
  <si>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</si>
  <si>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</si>
  <si>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</si>
  <si>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</si>
  <si>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</si>
  <si>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</si>
  <si>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</si>
  <si>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</si>
  <si>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</si>
  <si>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</si>
  <si>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</si>
  <si>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</si>
  <si>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</si>
  <si>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</si>
  <si>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</si>
  <si>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</si>
  <si>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</si>
  <si>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</si>
  <si>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</si>
  <si>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</si>
  <si>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</si>
  <si>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</si>
  <si>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</si>
  <si>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</si>
  <si>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</si>
  <si>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</si>
  <si>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</si>
  <si>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</si>
  <si>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</si>
  <si>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</si>
  <si>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</si>
  <si>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</si>
  <si>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</si>
  <si>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</si>
  <si>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</si>
  <si>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</si>
  <si>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</si>
  <si>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</si>
  <si>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</si>
  <si>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</si>
  <si>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</si>
  <si>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</si>
  <si>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</si>
  <si>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</si>
  <si>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</si>
  <si>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</si>
  <si>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</si>
  <si>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</si>
  <si>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</si>
  <si>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</si>
  <si>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</si>
  <si>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</si>
  <si>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</si>
  <si>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</si>
  <si>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</si>
  <si>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</si>
  <si>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</si>
  <si>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</si>
  <si>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</si>
  <si>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</si>
  <si>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</si>
  <si>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</si>
  <si>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</si>
  <si>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</si>
  <si>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</si>
  <si>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</si>
  <si>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</si>
  <si>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</si>
  <si>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</si>
  <si>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</si>
  <si>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</si>
  <si>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</si>
  <si>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</si>
  <si>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</si>
  <si>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</si>
  <si>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</si>
  <si>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</si>
  <si>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</si>
  <si>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</si>
  <si>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</si>
  <si>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</si>
  <si>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</si>
  <si>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</si>
  <si>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</si>
  <si>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</si>
  <si>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</si>
  <si>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</si>
  <si>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</si>
  <si>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</si>
  <si>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</si>
  <si>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</si>
  <si>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</si>
  <si>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</si>
  <si>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</si>
  <si>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</si>
  <si>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</si>
  <si>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</si>
  <si>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</si>
  <si>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</si>
  <si>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</si>
  <si>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</si>
  <si>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</si>
  <si>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</si>
  <si>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</si>
  <si>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</si>
  <si>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</si>
  <si>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</si>
  <si>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</si>
  <si>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</si>
  <si>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</si>
  <si>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</si>
  <si>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</si>
  <si>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</si>
  <si>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</si>
  <si>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</si>
  <si>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</si>
  <si>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</si>
  <si>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</si>
  <si>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</si>
  <si>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</si>
  <si>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</si>
  <si>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</si>
  <si>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</si>
  <si>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</si>
  <si>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</si>
  <si>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</si>
  <si>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</si>
  <si>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</si>
  <si>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</si>
  <si>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</si>
  <si>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</si>
  <si>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</si>
  <si>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</si>
  <si>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</si>
  <si>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</si>
  <si>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</si>
  <si>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</si>
  <si>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</si>
  <si>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</si>
  <si>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</si>
  <si>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</si>
  <si>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</si>
  <si>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</si>
  <si>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</si>
  <si>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</si>
  <si>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</si>
  <si>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</si>
  <si>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</si>
  <si>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</si>
  <si>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</si>
  <si>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</si>
  <si>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</si>
  <si>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</si>
  <si>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</si>
  <si>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</si>
  <si>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</si>
  <si>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</si>
  <si>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</si>
  <si>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</si>
  <si>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</si>
  <si>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</si>
  <si>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</si>
  <si>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</si>
  <si>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</si>
  <si>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</si>
  <si>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</si>
  <si>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</si>
  <si>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</si>
  <si>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</si>
  <si>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</si>
  <si>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</si>
  <si>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</si>
  <si>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</si>
  <si>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</si>
  <si>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</si>
  <si>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</si>
  <si>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</si>
  <si>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</si>
  <si>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</si>
  <si>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</si>
  <si>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</si>
  <si>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</si>
  <si>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</si>
  <si>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</si>
  <si>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</si>
  <si>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</si>
  <si>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</si>
  <si>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</si>
  <si>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</si>
  <si>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</si>
  <si>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</si>
  <si>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</si>
  <si>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</si>
  <si>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</si>
  <si>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</si>
  <si>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</si>
  <si>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</si>
  <si>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</si>
  <si>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</si>
  <si>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</si>
  <si>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</si>
  <si>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</si>
  <si>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</si>
  <si>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</si>
  <si>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</si>
  <si>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</si>
  <si>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</si>
  <si>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</si>
  <si>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</si>
  <si>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</si>
  <si>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</si>
  <si>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</si>
  <si>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</si>
  <si>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</si>
  <si>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</si>
  <si>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</si>
  <si>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</si>
  <si>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</si>
  <si>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</si>
  <si>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</si>
  <si>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</si>
  <si>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</si>
  <si>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</si>
  <si>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</si>
  <si>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</si>
  <si>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</si>
  <si>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</si>
  <si>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</si>
  <si>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</si>
  <si>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</si>
  <si>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</si>
  <si>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</si>
  <si>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</si>
  <si>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</si>
  <si>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</si>
  <si>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</si>
  <si>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</si>
  <si>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</si>
  <si>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</si>
  <si>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</si>
  <si>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</si>
  <si>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</si>
  <si>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</si>
  <si>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</si>
  <si>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</si>
  <si>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</si>
  <si>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</si>
  <si>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</si>
  <si>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</si>
  <si>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</si>
  <si>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</si>
  <si>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</si>
  <si>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</si>
  <si>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</si>
  <si>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</si>
  <si>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</si>
  <si>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</si>
  <si>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</si>
  <si>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</si>
  <si>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</si>
  <si>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</si>
  <si>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</si>
  <si>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</si>
  <si>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</si>
  <si>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</si>
  <si>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</si>
  <si>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</si>
  <si>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</si>
  <si>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</si>
  <si>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</si>
  <si>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</si>
  <si>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</si>
  <si>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</si>
  <si>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</si>
  <si>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</si>
  <si>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</si>
  <si>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</si>
  <si>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</si>
  <si>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</si>
  <si>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</si>
  <si>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</si>
  <si>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</si>
  <si>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</si>
  <si>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</si>
  <si>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</si>
  <si>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</si>
  <si>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</si>
  <si>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</si>
  <si>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</si>
  <si>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</si>
  <si>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</si>
  <si>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</si>
  <si>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</si>
  <si>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</si>
  <si>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</si>
  <si>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</si>
  <si>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</si>
  <si>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</si>
  <si>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</si>
  <si>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</si>
  <si>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</si>
  <si>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</si>
  <si>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</si>
  <si>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</si>
  <si>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</si>
  <si>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</si>
  <si>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</si>
  <si>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</si>
  <si>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</si>
  <si>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</si>
  <si>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</si>
  <si>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</si>
  <si>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</si>
  <si>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</si>
  <si>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</si>
  <si>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</si>
  <si>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</si>
  <si>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</si>
  <si>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</si>
  <si>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</si>
  <si>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</si>
  <si>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</si>
  <si>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</si>
  <si>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</si>
  <si>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</si>
  <si>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</si>
  <si>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</si>
  <si>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</si>
  <si>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</si>
  <si>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</si>
  <si>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</si>
  <si>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</si>
  <si>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</si>
  <si>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</si>
  <si>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</si>
  <si>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</si>
  <si>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</si>
  <si>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</si>
  <si>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</si>
  <si>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</si>
  <si>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</si>
  <si>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</si>
  <si>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</si>
  <si>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</si>
  <si>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</si>
  <si>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</si>
  <si>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</si>
  <si>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</si>
  <si>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</si>
  <si>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</si>
  <si>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</si>
  <si>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</si>
  <si>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</si>
  <si>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</si>
  <si>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</si>
  <si>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</si>
  <si>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</si>
  <si>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</si>
  <si>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</si>
  <si>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</si>
  <si>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</si>
  <si>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</si>
  <si>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</si>
  <si>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</si>
  <si>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</si>
  <si>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</si>
  <si>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</si>
  <si>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</si>
  <si>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</si>
  <si>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</si>
  <si>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</si>
  <si>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</si>
  <si>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</si>
  <si>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</si>
  <si>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</si>
  <si>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</si>
  <si>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</si>
  <si>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</si>
  <si>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</si>
  <si>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</si>
  <si>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</si>
  <si>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</si>
  <si>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</si>
  <si>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</si>
  <si>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</si>
  <si>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</si>
  <si>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</si>
  <si>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</si>
  <si>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</si>
  <si>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</si>
  <si>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</si>
  <si>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</si>
  <si>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</si>
  <si>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</si>
  <si>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</si>
  <si>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</si>
  <si>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</si>
  <si>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</si>
  <si>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</si>
  <si>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</si>
  <si>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</si>
  <si>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</si>
  <si>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</si>
  <si>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</si>
  <si>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</si>
  <si>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</si>
  <si>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</si>
  <si>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</si>
  <si>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</si>
  <si>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</si>
  <si>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</si>
  <si>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</si>
  <si>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</si>
  <si>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</si>
  <si>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</si>
  <si>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</si>
  <si>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</si>
  <si>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</si>
  <si>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</si>
  <si>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</si>
  <si>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</si>
  <si>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</si>
  <si>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</si>
  <si>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</si>
  <si>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</si>
  <si>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</si>
  <si>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</si>
  <si>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</si>
  <si>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</si>
  <si>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</si>
  <si>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</si>
  <si>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</si>
  <si>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</si>
  <si>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</si>
  <si>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</si>
  <si>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</si>
  <si>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</si>
  <si>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</si>
  <si>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</si>
  <si>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</si>
  <si>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</si>
  <si>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</si>
  <si>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</si>
  <si>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</si>
  <si>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</si>
  <si>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</si>
  <si>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</si>
  <si>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</si>
  <si>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</si>
  <si>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</si>
  <si>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</si>
  <si>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</si>
  <si>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</si>
  <si>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</si>
  <si>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</si>
  <si>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</si>
  <si>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</si>
  <si>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</si>
  <si>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</si>
  <si>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</si>
  <si>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</si>
  <si>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</si>
  <si>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</si>
  <si>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</si>
  <si>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</si>
  <si>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</si>
  <si>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</si>
  <si>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</si>
  <si>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</si>
  <si>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</si>
  <si>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</si>
  <si>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</si>
  <si>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</si>
  <si>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</si>
  <si>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</si>
  <si>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</si>
  <si>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</si>
  <si>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</si>
  <si>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</si>
  <si>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</si>
  <si>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</si>
  <si>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</si>
  <si>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</si>
  <si>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</si>
  <si>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</si>
  <si>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</si>
  <si>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</si>
  <si>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</si>
  <si>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</si>
  <si>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</si>
  <si>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</si>
  <si>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</si>
  <si>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</si>
  <si>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</si>
  <si>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</si>
  <si>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</si>
  <si>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</si>
  <si>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</si>
  <si>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</si>
  <si>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</si>
  <si>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</si>
  <si>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</si>
  <si>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</si>
  <si>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</si>
  <si>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</si>
  <si>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</si>
  <si>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</si>
  <si>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</si>
  <si>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</si>
  <si>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</si>
  <si>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</si>
  <si>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</si>
  <si>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</si>
  <si>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</si>
  <si>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</si>
  <si>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</si>
  <si>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</si>
  <si>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</si>
  <si>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</si>
  <si>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</si>
  <si>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</si>
  <si>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</si>
  <si>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</si>
  <si>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</si>
  <si>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</si>
  <si>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</si>
  <si>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</si>
  <si>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</si>
  <si>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</si>
  <si>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</si>
  <si>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</si>
  <si>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</si>
  <si>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</si>
  <si>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</si>
  <si>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</si>
  <si>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</si>
  <si>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</si>
  <si>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</si>
  <si>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</si>
  <si>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</si>
  <si>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</si>
  <si>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</si>
  <si>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</si>
  <si>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</si>
  <si>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</si>
  <si>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</si>
  <si>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</si>
  <si>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</si>
  <si>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</si>
  <si>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</si>
  <si>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</si>
  <si>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</si>
  <si>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</si>
  <si>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</si>
  <si>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</si>
  <si>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</si>
  <si>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</si>
  <si>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</si>
  <si>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</si>
  <si>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</si>
  <si>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</si>
  <si>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</si>
  <si>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</si>
  <si>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</si>
  <si>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</si>
  <si>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</si>
  <si>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</si>
  <si>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</si>
  <si>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</si>
  <si>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</si>
  <si>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</si>
  <si>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</si>
  <si>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</si>
  <si>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</si>
  <si>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</si>
  <si>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</si>
  <si>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</si>
  <si>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</si>
  <si>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</si>
  <si>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</si>
  <si>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</si>
  <si>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</si>
  <si>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</si>
  <si>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</si>
  <si>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</si>
  <si>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</si>
  <si>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</si>
  <si>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</si>
  <si>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</si>
  <si>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</si>
  <si>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</si>
  <si>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</si>
  <si>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</si>
  <si>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</si>
  <si>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</si>
  <si>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</si>
  <si>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</si>
  <si>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</si>
  <si>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</si>
  <si>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</si>
  <si>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</si>
  <si>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</si>
  <si>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</si>
  <si>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</si>
  <si>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</si>
  <si>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</si>
  <si>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</si>
  <si>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</si>
  <si>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</si>
  <si>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</si>
  <si>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</si>
  <si>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</si>
  <si>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</si>
  <si>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</si>
  <si>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</si>
  <si>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</si>
  <si>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</si>
  <si>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</si>
  <si>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</si>
  <si>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</si>
  <si>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</si>
  <si>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</si>
  <si>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</si>
  <si>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</si>
  <si>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</si>
  <si>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</si>
  <si>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</si>
  <si>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</si>
  <si>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</si>
  <si>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</si>
  <si>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</si>
  <si>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</si>
  <si>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</si>
  <si>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</si>
  <si>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</si>
  <si>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</si>
  <si>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</si>
  <si>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</si>
  <si>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</si>
  <si>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</si>
  <si>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</si>
  <si>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</si>
  <si>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</si>
  <si>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</si>
  <si>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</si>
  <si>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</si>
  <si>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</si>
  <si>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</si>
  <si>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</si>
  <si>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</si>
  <si>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</si>
  <si>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</si>
  <si>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</si>
  <si>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</si>
  <si>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</si>
  <si>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</si>
  <si>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</si>
  <si>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</si>
  <si>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</si>
  <si>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</si>
  <si>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</si>
  <si>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</si>
  <si>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</si>
  <si>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</si>
  <si>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</si>
  <si>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</si>
  <si>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</si>
  <si>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</si>
  <si>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</si>
  <si>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</si>
  <si>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</si>
  <si>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</si>
  <si>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</si>
  <si>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</si>
  <si>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</si>
  <si>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</si>
  <si>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</si>
  <si>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</si>
  <si>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</si>
  <si>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</si>
  <si>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</si>
  <si>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</si>
  <si>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</si>
  <si>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</si>
  <si>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</si>
  <si>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</si>
  <si>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</si>
  <si>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</si>
  <si>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</si>
  <si>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</si>
  <si>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</si>
  <si>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</si>
  <si>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</si>
  <si>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</si>
  <si>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</si>
  <si>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</si>
  <si>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</si>
  <si>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</si>
  <si>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</si>
  <si>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</si>
  <si>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</si>
  <si>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</si>
  <si>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</si>
  <si>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</si>
  <si>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</si>
  <si>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</si>
  <si>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</si>
  <si>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</si>
  <si>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</si>
  <si>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</si>
  <si>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</si>
  <si>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</si>
  <si>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</si>
  <si>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</si>
  <si>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</si>
  <si>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</si>
  <si>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</si>
  <si>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</si>
  <si>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</si>
  <si>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</si>
  <si>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</si>
  <si>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</si>
  <si>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</si>
  <si>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</si>
  <si>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</si>
  <si>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</si>
  <si>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</si>
  <si>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</si>
  <si>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</si>
  <si>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</si>
  <si>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</si>
  <si>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</si>
  <si>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</si>
  <si>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</si>
  <si>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</si>
  <si>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</si>
  <si>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</si>
  <si>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</si>
  <si>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</si>
  <si>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</si>
  <si>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</si>
  <si>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</si>
  <si>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</si>
  <si>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</si>
  <si>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</si>
  <si>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</si>
  <si>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</si>
  <si>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</si>
  <si>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</si>
  <si>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</si>
  <si>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</si>
  <si>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</si>
  <si>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</si>
  <si>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</si>
  <si>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</si>
  <si>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</si>
  <si>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</si>
  <si>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</si>
  <si>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</si>
  <si>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</si>
  <si>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</si>
  <si>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</si>
  <si>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</si>
  <si>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</si>
  <si>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</si>
  <si>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</si>
  <si>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</si>
  <si>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</si>
  <si>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</si>
  <si>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</si>
  <si>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</si>
  <si>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</si>
  <si>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</si>
  <si>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</si>
  <si>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</si>
  <si>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</si>
  <si>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</si>
  <si>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</si>
  <si>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</si>
  <si>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</si>
  <si>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</si>
  <si>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</si>
  <si>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</si>
  <si>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</si>
  <si>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</si>
  <si>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</si>
  <si>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</si>
  <si>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</si>
  <si>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</si>
  <si>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</si>
  <si>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</si>
  <si>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</si>
  <si>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</si>
  <si>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</si>
  <si>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</si>
  <si>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</si>
  <si>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</si>
  <si>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</si>
  <si>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</si>
  <si>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</si>
  <si>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</si>
  <si>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</si>
  <si>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</si>
  <si>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</si>
  <si>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</si>
  <si>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</si>
  <si>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</si>
  <si>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</si>
  <si>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</si>
  <si>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</si>
  <si>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</si>
  <si>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</si>
  <si>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</si>
  <si>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</si>
  <si>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</si>
  <si>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</si>
  <si>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</si>
  <si>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</si>
  <si>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</si>
  <si>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</si>
  <si>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</si>
  <si>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</si>
  <si>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</si>
  <si>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</si>
  <si>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</si>
  <si>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</si>
  <si>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</si>
  <si>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</si>
  <si>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</si>
  <si>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</si>
  <si>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</si>
  <si>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</si>
  <si>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</si>
  <si>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</si>
  <si>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</si>
  <si>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</si>
  <si>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</si>
  <si>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</si>
  <si>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</si>
  <si>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</si>
  <si>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</si>
  <si>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</si>
  <si>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</si>
  <si>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</si>
  <si>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</si>
  <si>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</si>
  <si>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</si>
  <si>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</si>
  <si>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</si>
  <si>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</si>
  <si>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</si>
  <si>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</si>
  <si>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</si>
  <si>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</si>
  <si>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</si>
  <si>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</si>
  <si>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</si>
  <si>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</si>
  <si>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</si>
  <si>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</si>
  <si>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</si>
  <si>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</si>
  <si>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</si>
  <si>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</si>
  <si>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</si>
  <si>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</si>
  <si>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</si>
  <si>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</si>
  <si>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</si>
  <si>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</si>
  <si>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</si>
  <si>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</si>
  <si>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</si>
  <si>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</si>
  <si>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</si>
  <si>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</si>
  <si>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</si>
  <si>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</si>
  <si>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</si>
  <si>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</si>
  <si>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</si>
  <si>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</si>
  <si>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</si>
  <si>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</si>
  <si>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</si>
  <si>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</si>
  <si>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</si>
  <si>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</si>
  <si>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</si>
  <si>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</si>
  <si>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</si>
  <si>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</si>
  <si>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</si>
  <si>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</si>
  <si>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</si>
  <si>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</si>
  <si>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</si>
  <si>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</si>
  <si>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</si>
  <si>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</si>
  <si>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</si>
  <si>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</si>
  <si>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</si>
  <si>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</si>
  <si>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</si>
  <si>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</si>
  <si>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</si>
  <si>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</si>
  <si>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</si>
  <si>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</si>
  <si>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</si>
  <si>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</si>
  <si>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</si>
  <si>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</si>
  <si>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</si>
  <si>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</si>
  <si>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</si>
  <si>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</si>
  <si>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</si>
  <si>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</si>
  <si>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</si>
  <si>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</si>
  <si>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</si>
  <si>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</si>
  <si>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</si>
  <si>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</si>
  <si>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</si>
  <si>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</si>
  <si>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</si>
  <si>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</si>
  <si>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</si>
  <si>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</si>
  <si>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</si>
  <si>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</si>
  <si>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</si>
  <si>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</si>
  <si>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</si>
  <si>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</si>
  <si>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</si>
  <si>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</si>
  <si>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</si>
  <si>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</si>
  <si>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</si>
  <si>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</si>
  <si>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</si>
  <si>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</si>
  <si>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</si>
  <si>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</si>
  <si>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</si>
  <si>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</si>
  <si>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</si>
  <si>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</si>
  <si>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</si>
  <si>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</si>
  <si>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</si>
  <si>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</si>
  <si>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</si>
  <si>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</si>
  <si>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</si>
  <si>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</si>
  <si>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</si>
  <si>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</si>
  <si>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</si>
  <si>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</si>
  <si>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</si>
  <si>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</si>
  <si>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</si>
  <si>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</si>
  <si>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</si>
  <si>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</si>
  <si>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</si>
  <si>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</si>
  <si>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</si>
  <si>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</si>
  <si>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</si>
  <si>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</si>
  <si>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</si>
  <si>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</si>
  <si>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</si>
  <si>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</si>
  <si>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</si>
  <si>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</si>
  <si>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</si>
  <si>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</si>
  <si>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</si>
  <si>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</si>
  <si>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</si>
  <si>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</si>
  <si>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</si>
  <si>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</si>
  <si>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</si>
  <si>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</si>
  <si>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</si>
  <si>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</si>
  <si>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</si>
  <si>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</si>
  <si>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</si>
  <si>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</si>
  <si>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</si>
  <si>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</si>
  <si>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</si>
  <si>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</si>
  <si>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</si>
  <si>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</si>
  <si>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</si>
  <si>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</si>
  <si>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</si>
  <si>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</si>
  <si>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</si>
  <si>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</si>
  <si>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</si>
  <si>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</si>
  <si>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</si>
  <si>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</si>
  <si>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</si>
  <si>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</si>
  <si>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</si>
  <si>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</si>
  <si>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</si>
  <si>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</si>
  <si>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</si>
  <si>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</si>
  <si>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</si>
  <si>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</si>
  <si>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</si>
  <si>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</si>
  <si>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</si>
  <si>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</si>
  <si>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</si>
  <si>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</si>
  <si>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</si>
  <si>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</si>
  <si>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</si>
  <si>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</si>
  <si>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</si>
  <si>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</si>
  <si>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</si>
  <si>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</si>
  <si>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</si>
  <si>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</si>
  <si>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</si>
  <si>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</si>
  <si>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</si>
  <si>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</si>
  <si>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</si>
  <si>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</si>
  <si>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</si>
  <si>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</si>
  <si>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</si>
  <si>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</si>
  <si>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</si>
  <si>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</si>
  <si>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</si>
  <si>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</si>
  <si>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</si>
  <si>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</si>
  <si>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</si>
  <si>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</si>
  <si>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</si>
  <si>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</si>
  <si>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</si>
  <si>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</si>
  <si>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</si>
  <si>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</si>
  <si>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</si>
  <si>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</si>
  <si>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</si>
  <si>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</si>
  <si>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</si>
  <si>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</si>
  <si>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</si>
  <si>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</si>
  <si>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</si>
  <si>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</si>
  <si>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</si>
  <si>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</si>
  <si>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</si>
  <si>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</si>
  <si>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</si>
  <si>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</si>
  <si>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</si>
  <si>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</si>
  <si>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</si>
  <si>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</si>
  <si>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</si>
  <si>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</si>
  <si>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</si>
  <si>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</si>
  <si>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</si>
  <si>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</si>
  <si>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</si>
  <si>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</si>
  <si>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</si>
  <si>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</si>
  <si>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</si>
  <si>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</si>
  <si>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</si>
  <si>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</si>
  <si>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</si>
  <si>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</si>
  <si>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</si>
  <si>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</si>
  <si>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</si>
  <si>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</si>
  <si>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</si>
  <si>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</si>
  <si>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</si>
  <si>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</si>
  <si>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</si>
  <si>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</si>
  <si>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</si>
  <si>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</si>
  <si>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</si>
  <si>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</si>
  <si>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</si>
  <si>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</si>
  <si>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</si>
  <si>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</si>
  <si>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</si>
  <si>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</si>
  <si>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</si>
  <si>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</si>
  <si>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</si>
  <si>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</si>
  <si>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</si>
  <si>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</si>
  <si>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</si>
  <si>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</si>
  <si>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</si>
  <si>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</si>
  <si>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</si>
  <si>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</si>
  <si>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</si>
  <si>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</si>
  <si>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</si>
  <si>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</si>
  <si>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</si>
  <si>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</si>
  <si>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</si>
  <si>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</si>
  <si>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</si>
  <si>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</si>
  <si>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</si>
  <si>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</si>
  <si>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</si>
  <si>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</si>
  <si>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</si>
  <si>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</si>
  <si>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</si>
  <si>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</si>
  <si>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</si>
  <si>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</si>
  <si>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</si>
  <si>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</si>
  <si>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</si>
  <si>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</si>
  <si>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</si>
  <si>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</si>
  <si>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</si>
  <si>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</si>
  <si>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</si>
  <si>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</si>
  <si>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</si>
  <si>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</si>
  <si>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</si>
  <si>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</si>
  <si>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</si>
  <si>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</si>
  <si>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</si>
  <si>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</si>
  <si>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</si>
  <si>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</si>
  <si>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</si>
  <si>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</si>
  <si>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</si>
  <si>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</si>
  <si>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</si>
  <si>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</si>
  <si>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</si>
  <si>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</si>
  <si>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</si>
  <si>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</si>
  <si>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</si>
  <si>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</si>
  <si>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</si>
  <si>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</si>
  <si>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</si>
  <si>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</si>
  <si>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</si>
  <si>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</si>
  <si>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</si>
  <si>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</si>
  <si>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</si>
  <si>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</si>
  <si>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</si>
  <si>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</si>
  <si>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</si>
  <si>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</si>
  <si>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</si>
  <si>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</si>
  <si>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</si>
  <si>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</si>
  <si>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</si>
  <si>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</si>
  <si>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</si>
  <si>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</si>
  <si>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</si>
  <si>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</si>
  <si>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</si>
  <si>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</si>
  <si>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</si>
  <si>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</si>
  <si>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</si>
  <si>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</si>
  <si>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</si>
  <si>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</si>
  <si>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</si>
  <si>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</si>
  <si>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</si>
  <si>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</si>
  <si>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</si>
  <si>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</si>
  <si>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</si>
  <si>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</si>
  <si>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</si>
  <si>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</si>
  <si>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</si>
  <si>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</si>
  <si>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</si>
  <si>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</si>
  <si>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</si>
  <si>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</si>
  <si>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</si>
  <si>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</si>
  <si>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</si>
  <si>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</si>
  <si>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</si>
  <si>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</si>
  <si>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</si>
  <si>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</si>
  <si>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</si>
  <si>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</si>
  <si>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</si>
  <si>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</si>
  <si>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</si>
  <si>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</si>
  <si>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</si>
  <si>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</si>
  <si>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</si>
  <si>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</si>
  <si>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</si>
  <si>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</si>
  <si>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</si>
  <si>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</si>
  <si>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</si>
  <si>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</si>
  <si>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</si>
  <si>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</si>
  <si>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</si>
  <si>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</si>
  <si>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</si>
  <si>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</si>
  <si>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</si>
  <si>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</si>
  <si>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</si>
  <si>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</si>
  <si>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</si>
  <si>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</si>
  <si>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</si>
  <si>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</si>
  <si>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</si>
  <si>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</si>
  <si>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</si>
  <si>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</si>
  <si>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</si>
  <si>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</si>
  <si>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</si>
  <si>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</si>
  <si>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</si>
  <si>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</si>
  <si>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</si>
  <si>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</si>
  <si>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</si>
  <si>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</si>
  <si>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</si>
  <si>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</si>
  <si>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</si>
  <si>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</si>
  <si>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</si>
  <si>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</si>
  <si>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</si>
  <si>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</si>
  <si>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</si>
  <si>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</si>
  <si>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</si>
  <si>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</si>
  <si>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</si>
  <si>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</si>
  <si>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</si>
  <si>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</si>
  <si>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</si>
  <si>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</si>
  <si>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</si>
  <si>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</si>
  <si>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</si>
  <si>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</si>
  <si>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</si>
  <si>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</si>
  <si>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</si>
  <si>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</si>
  <si>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</si>
  <si>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</si>
  <si>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</si>
  <si>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</si>
  <si>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</si>
  <si>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</si>
  <si>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</si>
  <si>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</si>
  <si>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</si>
  <si>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</si>
  <si>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</si>
  <si>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</si>
  <si>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</si>
  <si>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</si>
  <si>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</si>
  <si>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</si>
  <si>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</si>
  <si>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</si>
  <si>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</si>
  <si>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</si>
  <si>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</si>
  <si>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</si>
  <si>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</si>
  <si>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</si>
  <si>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</si>
  <si>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</si>
  <si>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</si>
  <si>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</si>
  <si>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</si>
  <si>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</si>
  <si>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</si>
  <si>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</si>
  <si>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</si>
  <si>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</si>
  <si>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</si>
  <si>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</si>
  <si>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</si>
  <si>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</si>
  <si>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</si>
  <si>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</si>
  <si>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</si>
  <si>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</si>
  <si>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</si>
  <si>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</si>
  <si>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</si>
  <si>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</si>
  <si>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</si>
  <si>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</si>
  <si>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</si>
  <si>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</si>
  <si>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</si>
  <si>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</si>
  <si>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</si>
  <si>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</si>
  <si>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</si>
  <si>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</si>
  <si>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</si>
  <si>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</si>
  <si>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</si>
  <si>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</si>
  <si>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</si>
  <si>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</si>
  <si>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</si>
  <si>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</si>
  <si>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</si>
  <si>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</si>
  <si>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</si>
  <si>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</si>
  <si>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</si>
  <si>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</si>
  <si>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</si>
  <si>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</si>
  <si>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</si>
  <si>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</si>
  <si>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</si>
  <si>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</si>
  <si>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</si>
  <si>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</si>
  <si>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</si>
  <si>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</si>
  <si>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</si>
  <si>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</si>
  <si>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</si>
  <si>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</si>
  <si>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</si>
  <si>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</si>
  <si>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</si>
  <si>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</si>
  <si>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</si>
  <si>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</si>
  <si>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</si>
  <si>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</si>
  <si>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</si>
  <si>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</si>
  <si>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</si>
  <si>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</si>
  <si>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</si>
  <si>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</si>
  <si>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</si>
  <si>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</si>
  <si>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</si>
  <si>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</si>
  <si>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</si>
  <si>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</si>
  <si>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</si>
  <si>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</si>
  <si>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</si>
  <si>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</si>
  <si>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</si>
  <si>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</si>
  <si>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</si>
  <si>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</si>
  <si>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</si>
  <si>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</si>
  <si>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</si>
  <si>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</si>
  <si>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</si>
  <si>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</si>
  <si>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</si>
  <si>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</si>
  <si>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</si>
  <si>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</si>
  <si>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</si>
  <si>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</si>
  <si>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</si>
  <si>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</si>
  <si>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</si>
  <si>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</si>
  <si>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</si>
  <si>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</si>
  <si>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</si>
  <si>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</si>
  <si>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</si>
  <si>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</si>
  <si>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</si>
  <si>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</si>
  <si>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</si>
  <si>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</si>
  <si>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</si>
  <si>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</si>
  <si>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</si>
  <si>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</si>
  <si>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</si>
  <si>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</si>
  <si>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</si>
  <si>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</si>
  <si>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</si>
  <si>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</si>
  <si>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</si>
  <si>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</si>
  <si>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</si>
  <si>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</si>
  <si>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</si>
  <si>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</si>
  <si>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</si>
  <si>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</si>
  <si>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</si>
  <si>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</si>
  <si>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</si>
  <si>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</si>
  <si>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</si>
  <si>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</si>
  <si>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</si>
  <si>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</si>
  <si>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</si>
  <si>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</si>
  <si>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</si>
  <si>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</si>
  <si>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</si>
  <si>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</si>
  <si>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</si>
  <si>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</si>
  <si>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</si>
  <si>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</si>
  <si>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</si>
  <si>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</si>
  <si>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</si>
  <si>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</si>
  <si>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</si>
  <si>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</si>
  <si>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</si>
  <si>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</si>
  <si>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</si>
  <si>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</si>
  <si>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</si>
  <si>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</si>
  <si>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</si>
  <si>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</si>
  <si>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</si>
  <si>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</si>
  <si>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</si>
  <si>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</si>
  <si>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</si>
  <si>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</si>
  <si>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</si>
  <si>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</si>
  <si>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</si>
  <si>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</si>
  <si>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</si>
  <si>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</si>
  <si>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</si>
  <si>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</si>
  <si>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</si>
  <si>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</si>
  <si>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</si>
  <si>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</si>
  <si>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</si>
  <si>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</si>
  <si>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</si>
  <si>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</si>
  <si>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</si>
  <si>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</si>
  <si>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</si>
  <si>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</si>
  <si>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</si>
  <si>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</si>
  <si>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</si>
  <si>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</si>
  <si>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</si>
  <si>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</si>
  <si>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</si>
  <si>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</si>
  <si>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</si>
  <si>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</si>
  <si>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</si>
  <si>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</si>
  <si>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</si>
  <si>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</si>
  <si>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</si>
  <si>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</si>
  <si>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</si>
  <si>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</si>
  <si>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</si>
  <si>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</si>
  <si>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</si>
  <si>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</si>
  <si>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</si>
  <si>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</si>
  <si>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</si>
  <si>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</si>
  <si>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</si>
  <si>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</si>
  <si>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</si>
  <si>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</si>
  <si>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</si>
  <si>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</si>
  <si>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</si>
  <si>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</si>
  <si>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</si>
  <si>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</si>
  <si>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</si>
  <si>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</si>
  <si>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</si>
  <si>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</si>
  <si>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</si>
  <si>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</si>
  <si>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</si>
  <si>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</si>
  <si>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</si>
  <si>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</si>
  <si>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</si>
  <si>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</si>
  <si>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</si>
  <si>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</si>
  <si>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</si>
  <si>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</si>
  <si>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</si>
  <si>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</si>
  <si>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</si>
  <si>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</si>
  <si>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</si>
  <si>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</si>
  <si>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</si>
  <si>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</si>
  <si>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</si>
  <si>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</si>
  <si>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</si>
  <si>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</si>
  <si>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</si>
  <si>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</si>
  <si>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</si>
  <si>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</si>
  <si>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</si>
  <si>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</si>
  <si>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</si>
  <si>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</si>
  <si>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</si>
  <si>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</si>
  <si>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</si>
  <si>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</si>
  <si>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</si>
  <si>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</si>
  <si>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</si>
  <si>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</si>
  <si>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</si>
  <si>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</si>
  <si>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</si>
  <si>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</si>
  <si>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</si>
  <si>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</si>
  <si>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</si>
  <si>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</si>
  <si>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</si>
  <si>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</si>
  <si>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</si>
  <si>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</si>
  <si>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</si>
  <si>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</si>
  <si>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</si>
  <si>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</si>
  <si>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</si>
  <si>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</si>
  <si>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</si>
  <si>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</si>
  <si>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</si>
  <si>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</si>
  <si>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</si>
  <si>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</si>
  <si>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</si>
  <si>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</si>
  <si>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</si>
  <si>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</si>
  <si>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</si>
  <si>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</si>
  <si>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</si>
  <si>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</si>
  <si>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</si>
  <si>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</si>
  <si>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</si>
  <si>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</si>
  <si>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</si>
  <si>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</si>
  <si>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</si>
  <si>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</si>
  <si>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</si>
  <si>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</si>
  <si>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</si>
  <si>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</si>
  <si>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</si>
  <si>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</si>
  <si>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</si>
  <si>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</si>
  <si>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</si>
  <si>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</si>
  <si>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</si>
  <si>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</si>
  <si>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</si>
  <si>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</si>
  <si>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</si>
  <si>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</si>
  <si>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</si>
  <si>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</si>
  <si>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</si>
  <si>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</si>
  <si>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</si>
  <si>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</si>
  <si>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</si>
  <si>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</si>
  <si>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</si>
  <si>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</si>
  <si>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</si>
  <si>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</si>
  <si>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</si>
  <si>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</si>
  <si>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</si>
  <si>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</si>
  <si>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</si>
  <si>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</si>
  <si>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</si>
  <si>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</si>
  <si>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</si>
  <si>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</si>
  <si>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</si>
  <si>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</si>
  <si>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</si>
  <si>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</si>
  <si>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</si>
  <si>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</si>
  <si>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</si>
  <si>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</si>
  <si>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</si>
  <si>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</si>
  <si>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</si>
  <si>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</si>
  <si>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</si>
  <si>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</si>
  <si>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</si>
  <si>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</si>
  <si>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</si>
  <si>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</si>
  <si>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</si>
  <si>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</si>
  <si>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</si>
  <si>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</si>
  <si>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</si>
  <si>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</si>
  <si>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</si>
  <si>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</si>
  <si>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</si>
  <si>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</si>
  <si>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</si>
  <si>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</si>
  <si>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</si>
  <si>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</si>
  <si>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</si>
  <si>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</si>
  <si>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</si>
  <si>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</si>
  <si>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</si>
  <si>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</si>
  <si>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</si>
  <si>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</si>
  <si>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</si>
  <si>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</si>
  <si>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</si>
  <si>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</si>
  <si>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</si>
  <si>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</si>
  <si>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</si>
  <si>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</si>
  <si>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</si>
  <si>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</si>
  <si>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</si>
  <si>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</si>
  <si>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</si>
  <si>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</si>
  <si>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</si>
  <si>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</si>
  <si>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</si>
  <si>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</si>
  <si>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</si>
  <si>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</si>
  <si>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</si>
  <si>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</si>
  <si>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</si>
  <si>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</si>
  <si>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</si>
  <si>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</si>
  <si>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</si>
  <si>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</si>
  <si>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</si>
  <si>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</si>
  <si>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</si>
  <si>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</si>
  <si>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</si>
  <si>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</si>
  <si>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</si>
  <si>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</si>
  <si>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</si>
  <si>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</si>
  <si>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</si>
  <si>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</si>
  <si>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</si>
  <si>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</si>
  <si>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</si>
  <si>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</si>
  <si>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</si>
  <si>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</si>
  <si>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</si>
  <si>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</si>
  <si>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</si>
  <si>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</si>
  <si>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</si>
  <si>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</si>
  <si>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</si>
  <si>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</si>
  <si>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</si>
  <si>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</si>
  <si>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</si>
  <si>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</si>
  <si>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</si>
  <si>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</si>
  <si>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</si>
  <si>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</si>
  <si>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</si>
  <si>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</si>
  <si>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</si>
  <si>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</si>
  <si>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</si>
  <si>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</si>
  <si>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</si>
  <si>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</si>
  <si>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</si>
  <si>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</si>
  <si>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</si>
  <si>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</si>
  <si>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</si>
  <si>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</si>
  <si>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</si>
  <si>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</si>
  <si>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</si>
  <si>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</si>
  <si>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</si>
  <si>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</si>
  <si>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</si>
  <si>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</si>
  <si>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</si>
  <si>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</si>
  <si>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</si>
  <si>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</si>
  <si>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</si>
  <si>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</si>
  <si>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</si>
  <si>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</si>
  <si>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</si>
  <si>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</si>
  <si>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</si>
  <si>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</si>
  <si>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</si>
  <si>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</si>
  <si>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</si>
  <si>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</si>
  <si>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</si>
  <si>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</si>
  <si>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</si>
  <si>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</si>
  <si>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</si>
  <si>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</si>
  <si>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</si>
  <si>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</si>
  <si>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</si>
  <si>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</si>
  <si>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</si>
  <si>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</si>
  <si>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</si>
  <si>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</si>
  <si>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</si>
  <si>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</si>
  <si>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</si>
  <si>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</si>
  <si>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</si>
  <si>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</si>
  <si>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</si>
  <si>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</si>
  <si>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</si>
  <si>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</si>
  <si>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</si>
  <si>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</si>
  <si>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</si>
  <si>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</si>
  <si>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</si>
  <si>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</si>
  <si>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</si>
  <si>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</si>
  <si>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</si>
  <si>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</si>
  <si>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</si>
  <si>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</si>
  <si>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</si>
  <si>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</si>
  <si>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</si>
  <si>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</si>
  <si>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</si>
  <si>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</si>
  <si>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</si>
  <si>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</si>
  <si>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</si>
  <si>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</si>
  <si>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</si>
  <si>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</si>
  <si>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</si>
  <si>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</si>
  <si>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</si>
  <si>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</si>
  <si>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</si>
  <si>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</si>
  <si>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</si>
  <si>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</si>
  <si>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</si>
  <si>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</si>
  <si>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</si>
  <si>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</si>
  <si>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</si>
  <si>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</si>
  <si>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</si>
  <si>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</si>
  <si>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</si>
  <si>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</si>
  <si>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</si>
  <si>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</si>
  <si>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</si>
  <si>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</si>
  <si>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</si>
  <si>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</si>
  <si>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</si>
  <si>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</si>
  <si>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</si>
  <si>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</si>
  <si>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</si>
  <si>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</si>
  <si>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</si>
  <si>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</si>
  <si>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</si>
  <si>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</si>
  <si>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</si>
  <si>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</si>
  <si>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</si>
  <si>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</si>
  <si>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</si>
  <si>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</si>
  <si>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</si>
  <si>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</si>
  <si>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</si>
  <si>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</si>
  <si>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</si>
  <si>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</si>
  <si>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</si>
  <si>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</si>
  <si>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</si>
  <si>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</si>
  <si>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</si>
  <si>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</si>
  <si>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</si>
  <si>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</si>
  <si>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</si>
  <si>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</si>
  <si>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</si>
  <si>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</si>
  <si>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</si>
  <si>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</si>
  <si>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</si>
  <si>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</si>
  <si>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</si>
  <si>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</si>
  <si>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</si>
  <si>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</si>
  <si>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</si>
  <si>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</si>
  <si>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</si>
  <si>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</si>
  <si>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</si>
  <si>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</si>
  <si>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</si>
  <si>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</si>
  <si>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</si>
  <si>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</si>
  <si>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</si>
  <si>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</si>
  <si>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</si>
  <si>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</si>
  <si>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</si>
  <si>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</si>
  <si>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</si>
  <si>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</si>
  <si>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</si>
  <si>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</si>
  <si>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</si>
  <si>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</si>
  <si>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</si>
  <si>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</si>
  <si>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</si>
  <si>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</si>
  <si>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</si>
  <si>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</si>
  <si>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</si>
  <si>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</si>
  <si>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</si>
  <si>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</si>
  <si>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</si>
  <si>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</si>
  <si>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</si>
  <si>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</si>
  <si>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</si>
  <si>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</si>
  <si>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</si>
  <si>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</si>
  <si>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</si>
  <si>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</si>
  <si>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</si>
  <si>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</si>
  <si>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</si>
  <si>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</si>
  <si>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</si>
  <si>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</si>
  <si>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</si>
  <si>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</si>
  <si>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</si>
  <si>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</si>
  <si>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</si>
  <si>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</si>
  <si>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</si>
  <si>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</si>
  <si>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</si>
  <si>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</si>
  <si>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</si>
  <si>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</si>
  <si>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</si>
  <si>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</si>
  <si>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</si>
  <si>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</si>
  <si>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</si>
  <si>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</si>
  <si>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</si>
  <si>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</si>
  <si>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</si>
  <si>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</si>
  <si>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</si>
  <si>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</si>
  <si>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</si>
  <si>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</si>
  <si>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</si>
  <si>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</si>
  <si>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</si>
  <si>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</si>
  <si>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</si>
  <si>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</si>
  <si>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</si>
  <si>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</si>
  <si>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</si>
  <si>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</si>
  <si>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</si>
  <si>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</si>
  <si>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</si>
  <si>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</si>
  <si>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</si>
  <si>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</si>
  <si>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</si>
  <si>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</si>
  <si>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</si>
  <si>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</si>
  <si>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</si>
  <si>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</si>
  <si>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</si>
  <si>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</si>
  <si>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</si>
  <si>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</si>
  <si>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</si>
  <si>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</si>
  <si>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</si>
  <si>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</si>
  <si>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</si>
  <si>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</si>
  <si>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</si>
  <si>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</si>
  <si>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</si>
  <si>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</si>
  <si>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</si>
  <si>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</si>
  <si>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</si>
  <si>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</si>
  <si>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</si>
  <si>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</si>
  <si>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</si>
  <si>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</si>
  <si>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</si>
  <si>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</si>
  <si>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</si>
  <si>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</si>
  <si>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</si>
  <si>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</si>
  <si>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</si>
  <si>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</si>
  <si>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</si>
  <si>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</si>
  <si>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</si>
  <si>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</si>
  <si>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</si>
  <si>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</si>
  <si>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</si>
  <si>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</si>
  <si>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</si>
  <si>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</si>
  <si>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</si>
  <si>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</si>
  <si>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</si>
  <si>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</si>
  <si>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</si>
  <si>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</si>
  <si>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</si>
  <si>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</si>
  <si>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</si>
  <si>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</si>
  <si>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</si>
  <si>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</si>
  <si>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</si>
  <si>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</si>
  <si>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</si>
  <si>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</si>
  <si>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</si>
  <si>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</si>
  <si>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</si>
  <si>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</si>
  <si>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</si>
  <si>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</si>
  <si>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</si>
  <si>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</si>
  <si>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</si>
  <si>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</si>
  <si>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</si>
  <si>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</si>
  <si>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</si>
  <si>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</si>
  <si>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</si>
  <si>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</si>
  <si>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</si>
  <si>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</si>
  <si>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</si>
  <si>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</si>
  <si>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</si>
  <si>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</si>
  <si>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</si>
  <si>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</si>
  <si>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</si>
  <si>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</si>
  <si>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</si>
  <si>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</si>
  <si>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</si>
  <si>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</si>
  <si>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</si>
  <si>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</si>
  <si>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</si>
  <si>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</si>
  <si>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</si>
  <si>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</si>
  <si>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</si>
  <si>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</si>
  <si>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</si>
  <si>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</si>
  <si>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</si>
  <si>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</si>
  <si>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</si>
  <si>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</si>
  <si>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</si>
  <si>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</si>
  <si>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</si>
  <si>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</si>
  <si>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</si>
  <si>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</si>
  <si>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</si>
  <si>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</si>
  <si>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</si>
  <si>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</si>
  <si>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</si>
  <si>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</si>
  <si>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</si>
  <si>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</si>
  <si>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</si>
  <si>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</si>
  <si>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</si>
  <si>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</si>
  <si>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</si>
  <si>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</si>
  <si>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</si>
  <si>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</si>
  <si>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</si>
  <si>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</si>
  <si>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</si>
  <si>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</si>
  <si>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</si>
  <si>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</si>
  <si>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</si>
  <si>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</si>
  <si>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</si>
  <si>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</si>
  <si>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</si>
  <si>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</si>
  <si>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</si>
  <si>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</si>
  <si>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</si>
  <si>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</si>
  <si>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</si>
  <si>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</si>
  <si>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</si>
  <si>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</si>
  <si>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</si>
  <si>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</si>
  <si>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</si>
  <si>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</si>
  <si>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</si>
  <si>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</si>
  <si>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</si>
  <si>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</si>
  <si>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</si>
  <si>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</si>
  <si>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</si>
  <si>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</si>
  <si>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</si>
  <si>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</si>
  <si>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</si>
  <si>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</si>
  <si>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</si>
  <si>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</si>
  <si>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</si>
  <si>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</si>
  <si>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</si>
  <si>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</si>
  <si>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</si>
  <si>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</si>
  <si>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</si>
  <si>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</si>
  <si>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</si>
  <si>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</si>
  <si>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</si>
  <si>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</si>
  <si>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</si>
  <si>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</si>
  <si>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</si>
  <si>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</si>
  <si>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</si>
  <si>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</si>
  <si>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</si>
  <si>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</si>
  <si>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</si>
  <si>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</si>
  <si>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</si>
  <si>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</si>
  <si>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</si>
  <si>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</si>
  <si>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</si>
  <si>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</si>
  <si>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</si>
  <si>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</si>
  <si>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</si>
  <si>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</si>
  <si>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</si>
  <si>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</si>
  <si>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</si>
  <si>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</si>
  <si>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</si>
  <si>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</si>
  <si>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</si>
  <si>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</si>
  <si>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</si>
  <si>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</si>
  <si>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</si>
  <si>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</si>
  <si>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</si>
  <si>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</si>
  <si>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</si>
  <si>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</si>
  <si>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</si>
  <si>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</si>
  <si>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</si>
  <si>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</si>
  <si>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</si>
  <si>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</si>
  <si>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</si>
  <si>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</si>
  <si>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</si>
  <si>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</si>
  <si>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</si>
  <si>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</si>
  <si>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</si>
  <si>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</si>
  <si>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</si>
  <si>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</si>
  <si>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</si>
  <si>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</si>
  <si>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</si>
  <si>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</si>
  <si>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</si>
  <si>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</si>
  <si>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</si>
  <si>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</si>
  <si>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</si>
  <si>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</si>
  <si>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</si>
  <si>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</si>
  <si>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</si>
  <si>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</si>
  <si>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</si>
  <si>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</si>
  <si>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</si>
  <si>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</si>
  <si>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</si>
  <si>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</si>
  <si>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</si>
  <si>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</si>
  <si>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</si>
  <si>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</si>
  <si>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</si>
  <si>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</si>
  <si>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</si>
  <si>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</si>
  <si>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</si>
  <si>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</si>
  <si>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</si>
  <si>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</si>
  <si>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</si>
  <si>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</si>
  <si>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</si>
  <si>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</si>
  <si>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</si>
  <si>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</si>
  <si>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</si>
  <si>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</si>
  <si>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</si>
  <si>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</si>
  <si>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</si>
  <si>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</si>
  <si>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</si>
  <si>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</si>
  <si>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</si>
  <si>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</si>
  <si>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</si>
  <si>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</si>
  <si>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</si>
  <si>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</si>
  <si>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</si>
  <si>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</si>
  <si>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</si>
  <si>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</si>
  <si>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</si>
  <si>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</si>
  <si>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</si>
  <si>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</si>
  <si>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</si>
  <si>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</si>
  <si>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</si>
  <si>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</si>
  <si>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</si>
  <si>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</si>
  <si>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</si>
  <si>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</si>
  <si>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</si>
  <si>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</si>
  <si>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</si>
  <si>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</si>
  <si>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</si>
  <si>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</si>
  <si>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</si>
  <si>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</si>
  <si>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</si>
  <si>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</si>
  <si>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</si>
  <si>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</si>
  <si>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</si>
  <si>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</si>
  <si>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</si>
  <si>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</si>
  <si>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</si>
  <si>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</si>
  <si>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</si>
  <si>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</si>
  <si>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</si>
  <si>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</si>
  <si>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</si>
  <si>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</si>
  <si>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</si>
  <si>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</si>
  <si>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</si>
  <si>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</si>
  <si>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</si>
  <si>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</si>
  <si>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</si>
  <si>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</si>
  <si>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</si>
  <si>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</si>
  <si>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</si>
  <si>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</si>
  <si>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</si>
  <si>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</si>
  <si>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</si>
  <si>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</si>
  <si>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</si>
  <si>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</si>
  <si>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</si>
  <si>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</si>
  <si>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</si>
  <si>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</si>
  <si>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</si>
  <si>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</si>
  <si>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</si>
  <si>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</si>
  <si>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</si>
  <si>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</si>
  <si>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</si>
  <si>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</si>
  <si>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</si>
  <si>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</si>
  <si>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</si>
  <si>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</si>
  <si>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</si>
  <si>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</si>
  <si>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</si>
  <si>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</si>
  <si>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</si>
  <si>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</si>
  <si>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</si>
  <si>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</si>
  <si>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</si>
  <si>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</si>
  <si>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</si>
  <si>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</si>
  <si>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</si>
  <si>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</si>
  <si>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</si>
  <si>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</si>
  <si>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</si>
  <si>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</si>
  <si>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</si>
  <si>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</si>
  <si>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</si>
  <si>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</si>
  <si>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</si>
  <si>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</si>
  <si>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</si>
  <si>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</si>
  <si>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</si>
  <si>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</si>
  <si>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</si>
  <si>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</si>
  <si>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</si>
  <si>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</si>
  <si>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</si>
  <si>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</si>
  <si>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</si>
  <si>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</si>
  <si>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</si>
  <si>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</si>
  <si>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</si>
  <si>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</si>
  <si>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</si>
  <si>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</si>
  <si>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</si>
  <si>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</si>
  <si>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</si>
  <si>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</si>
  <si>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</si>
  <si>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</si>
  <si>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</si>
  <si>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</si>
  <si>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</si>
  <si>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</si>
  <si>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</si>
  <si>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</si>
  <si>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</si>
  <si>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</si>
  <si>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</si>
  <si>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</si>
  <si>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</si>
  <si>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</si>
  <si>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</si>
  <si>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</si>
  <si>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</si>
  <si>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</si>
  <si>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</si>
  <si>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</si>
  <si>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</si>
  <si>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</si>
  <si>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</si>
  <si>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</si>
  <si>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</si>
  <si>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</si>
  <si>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</si>
  <si>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</si>
  <si>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</si>
  <si>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</si>
  <si>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</si>
  <si>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</si>
  <si>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</si>
  <si>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</si>
  <si>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</si>
  <si>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</si>
  <si>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</si>
  <si>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</si>
  <si>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</si>
  <si>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</si>
  <si>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</si>
  <si>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</si>
  <si>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</si>
  <si>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</si>
  <si>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</si>
  <si>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</si>
  <si>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</si>
  <si>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</si>
  <si>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</si>
  <si>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</si>
  <si>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</si>
  <si>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</si>
  <si>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</si>
  <si>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</si>
  <si>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</si>
  <si>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</si>
  <si>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</si>
  <si>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</si>
  <si>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</si>
  <si>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</si>
  <si>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</si>
  <si>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</si>
  <si>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</si>
  <si>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</si>
  <si>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</si>
  <si>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</si>
  <si>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</si>
  <si>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</si>
  <si>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</si>
  <si>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</si>
  <si>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</si>
  <si>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</si>
  <si>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</si>
  <si>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</si>
  <si>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</si>
  <si>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</si>
  <si>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</si>
  <si>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</si>
  <si>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</si>
  <si>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</si>
  <si>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</si>
  <si>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</si>
  <si>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</si>
  <si>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</si>
  <si>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</si>
  <si>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</si>
  <si>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</si>
  <si>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</si>
  <si>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</si>
  <si>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</si>
  <si>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</si>
  <si>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</si>
  <si>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</si>
  <si>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</si>
  <si>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</si>
  <si>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</si>
  <si>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</si>
  <si>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</si>
  <si>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</si>
  <si>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</si>
  <si>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</si>
  <si>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</si>
  <si>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</si>
  <si>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</si>
  <si>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</si>
  <si>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</si>
  <si>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</si>
  <si>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</si>
  <si>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</si>
  <si>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</si>
  <si>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</si>
  <si>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</si>
  <si>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</si>
  <si>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</si>
  <si>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</si>
  <si>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</si>
  <si>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</si>
  <si>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</si>
  <si>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</si>
  <si>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</si>
  <si>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</si>
  <si>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</si>
  <si>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</si>
  <si>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</si>
  <si>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</si>
  <si>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</si>
  <si>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</si>
  <si>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</si>
  <si>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</si>
  <si>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</si>
  <si>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</si>
  <si>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</si>
  <si>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</si>
  <si>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</si>
  <si>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</si>
  <si>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</si>
  <si>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</si>
  <si>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</si>
  <si>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</si>
  <si>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</si>
  <si>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</si>
  <si>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</si>
  <si>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</si>
  <si>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</si>
  <si>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</si>
  <si>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</si>
  <si>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</si>
  <si>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</si>
  <si>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</si>
  <si>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</si>
  <si>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</si>
  <si>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</si>
  <si>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</si>
  <si>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</si>
  <si>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</si>
  <si>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</si>
  <si>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</si>
  <si>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</si>
  <si>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</si>
  <si>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</si>
  <si>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</si>
  <si>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</si>
  <si>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</si>
  <si>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</si>
  <si>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</si>
  <si>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</si>
  <si>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</si>
  <si>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</si>
  <si>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</si>
  <si>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</si>
  <si>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</si>
  <si>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</si>
  <si>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</si>
  <si>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</si>
  <si>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</si>
  <si>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</si>
  <si>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</si>
  <si>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</si>
  <si>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</si>
  <si>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</si>
  <si>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</si>
  <si>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</si>
  <si>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</si>
  <si>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</si>
  <si>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</si>
  <si>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</si>
  <si>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</si>
  <si>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</si>
  <si>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</si>
  <si>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</si>
  <si>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</si>
  <si>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</si>
  <si>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</si>
  <si>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</si>
  <si>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</si>
  <si>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</si>
  <si>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</si>
  <si>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</si>
  <si>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</si>
  <si>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</si>
  <si>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</si>
  <si>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</si>
  <si>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</si>
  <si>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</si>
  <si>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</si>
  <si>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</si>
  <si>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</si>
  <si>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</si>
  <si>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</si>
  <si>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</si>
  <si>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</si>
  <si>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</si>
  <si>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</si>
  <si>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</si>
  <si>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</si>
  <si>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</si>
  <si>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</si>
  <si>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</si>
  <si>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</si>
  <si>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</si>
  <si>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</si>
  <si>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</si>
  <si>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</si>
  <si>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</si>
  <si>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</si>
  <si>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</si>
  <si>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</si>
  <si>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</si>
  <si>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</si>
  <si>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</si>
  <si>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</si>
  <si>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</si>
  <si>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</si>
  <si>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</si>
  <si>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</si>
  <si>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</si>
  <si>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</si>
  <si>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</si>
  <si>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</si>
  <si>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</si>
  <si>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</si>
  <si>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</si>
  <si>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</si>
  <si>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</si>
  <si>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</si>
  <si>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</si>
  <si>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</si>
  <si>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</si>
  <si>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</si>
  <si>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</si>
  <si>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</si>
  <si>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</si>
  <si>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</si>
  <si>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</si>
  <si>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</si>
  <si>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</si>
  <si>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</si>
  <si>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</si>
  <si>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</si>
  <si>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</si>
  <si>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</si>
  <si>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</si>
  <si>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</si>
  <si>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</si>
  <si>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</si>
  <si>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</si>
  <si>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</si>
  <si>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</si>
  <si>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</si>
  <si>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</si>
  <si>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</si>
  <si>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</si>
  <si>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</si>
  <si>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</si>
  <si>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</si>
  <si>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</si>
  <si>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</si>
  <si>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</si>
  <si>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</si>
  <si>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</si>
  <si>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</si>
  <si>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</si>
  <si>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</si>
  <si>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</si>
  <si>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</si>
  <si>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</si>
  <si>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</si>
  <si>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</si>
  <si>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</si>
  <si>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</si>
  <si>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</si>
  <si>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</si>
  <si>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</si>
  <si>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</si>
  <si>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</si>
  <si>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</si>
  <si>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</si>
  <si>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</si>
  <si>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</si>
  <si>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</si>
  <si>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</si>
  <si>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</si>
  <si>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</si>
  <si>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</si>
  <si>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</si>
  <si>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</si>
  <si>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</si>
  <si>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</si>
  <si>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</si>
  <si>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</si>
  <si>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</si>
  <si>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</si>
  <si>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</si>
  <si>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</si>
  <si>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</si>
  <si>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</si>
  <si>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</si>
  <si>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</si>
  <si>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</si>
  <si>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</si>
  <si>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</si>
  <si>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</si>
  <si>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</si>
  <si>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</si>
  <si>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</si>
  <si>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</si>
  <si>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</si>
  <si>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</si>
  <si>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</si>
  <si>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</si>
  <si>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</si>
  <si>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</si>
  <si>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</si>
  <si>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</si>
  <si>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</si>
  <si>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</si>
  <si>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</si>
  <si>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</si>
  <si>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</si>
  <si>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</si>
  <si>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</si>
  <si>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</si>
  <si>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</si>
  <si>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</si>
  <si>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</si>
  <si>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</si>
  <si>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</si>
  <si>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</si>
  <si>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</si>
  <si>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</si>
  <si>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</si>
  <si>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</si>
  <si>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</si>
  <si>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</si>
  <si>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</si>
  <si>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</si>
  <si>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</si>
  <si>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</si>
  <si>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</si>
  <si>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</si>
  <si>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</si>
  <si>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</si>
  <si>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</si>
  <si>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</si>
  <si>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</si>
  <si>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</si>
  <si>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</si>
  <si>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</si>
  <si>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</si>
  <si>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</si>
  <si>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</si>
  <si>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</si>
  <si>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</si>
  <si>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</si>
  <si>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</si>
  <si>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</si>
  <si>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</si>
  <si>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</si>
  <si>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</si>
  <si>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</si>
  <si>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</si>
  <si>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</si>
  <si>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</si>
  <si>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</si>
  <si>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</si>
  <si>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</si>
  <si>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</si>
  <si>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</si>
  <si>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</si>
  <si>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</si>
  <si>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</si>
  <si>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</si>
  <si>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</si>
  <si>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</si>
  <si>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</si>
  <si>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</si>
  <si>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</si>
  <si>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</si>
  <si>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</si>
  <si>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</si>
  <si>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</si>
  <si>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</si>
  <si>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</si>
  <si>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</si>
  <si>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</si>
  <si>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</si>
  <si>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</si>
  <si>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</si>
  <si>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</si>
  <si>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</si>
  <si>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</si>
  <si>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</si>
  <si>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</si>
  <si>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</si>
  <si>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</si>
  <si>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</si>
  <si>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</si>
  <si>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</si>
  <si>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</si>
  <si>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</si>
  <si>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</si>
  <si>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</si>
  <si>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</si>
  <si>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</si>
  <si>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</si>
  <si>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</si>
  <si>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</si>
  <si>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</si>
  <si>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</si>
  <si>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</si>
  <si>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</si>
  <si>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</si>
  <si>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</si>
  <si>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</si>
  <si>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</si>
  <si>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</si>
  <si>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</si>
  <si>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</si>
  <si>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</si>
  <si>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</si>
  <si>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</si>
  <si>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</si>
  <si>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</si>
  <si>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</si>
  <si>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</si>
  <si>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</si>
  <si>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</si>
  <si>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</si>
  <si>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</si>
  <si>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</si>
  <si>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</si>
  <si>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</si>
  <si>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</si>
  <si>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</si>
  <si>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</si>
  <si>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</si>
  <si>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</si>
  <si>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</si>
  <si>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</si>
  <si>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</si>
  <si>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</si>
  <si>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</si>
  <si>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</si>
  <si>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</si>
  <si>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</si>
  <si>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</si>
  <si>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</si>
  <si>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</si>
  <si>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</si>
  <si>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</si>
  <si>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</si>
  <si>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</si>
  <si>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</si>
  <si>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</si>
  <si>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</si>
  <si>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</si>
  <si>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</si>
  <si>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</si>
  <si>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</si>
  <si>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</si>
  <si>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</si>
  <si>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</si>
  <si>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</si>
  <si>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</si>
  <si>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</si>
  <si>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</si>
  <si>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</si>
  <si>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</si>
  <si>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</si>
  <si>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</si>
  <si>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</si>
  <si>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</si>
  <si>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</si>
  <si>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</si>
  <si>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</si>
  <si>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</si>
  <si>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</si>
  <si>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</si>
  <si>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</si>
  <si>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</si>
  <si>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</si>
  <si>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</si>
  <si>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</si>
  <si>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</si>
  <si>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</si>
  <si>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</si>
  <si>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</si>
  <si>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</si>
  <si>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</si>
  <si>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</si>
  <si>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</si>
  <si>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</si>
  <si>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</si>
  <si>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</si>
  <si>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</si>
  <si>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</si>
  <si>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</si>
  <si>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</si>
  <si>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</si>
  <si>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</si>
  <si>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</si>
  <si>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</si>
  <si>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</si>
  <si>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</si>
  <si>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</si>
  <si>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</si>
  <si>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</si>
  <si>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</si>
  <si>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</si>
  <si>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</si>
  <si>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</si>
  <si>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</si>
  <si>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</si>
  <si>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</si>
  <si>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</si>
  <si>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</si>
  <si>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</si>
  <si>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</si>
  <si>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</si>
  <si>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</si>
  <si>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</si>
  <si>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</si>
  <si>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</si>
  <si>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</si>
  <si>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</si>
  <si>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</si>
  <si>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</si>
  <si>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</si>
  <si>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</si>
  <si>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</si>
  <si>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</si>
  <si>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</si>
  <si>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</si>
  <si>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</si>
  <si>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</si>
  <si>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</si>
  <si>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</si>
  <si>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</si>
  <si>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</si>
  <si>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</si>
  <si>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</si>
  <si>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</si>
  <si>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</si>
  <si>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</si>
  <si>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</si>
  <si>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</si>
  <si>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</si>
  <si>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</si>
  <si>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</si>
  <si>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</si>
  <si>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</si>
  <si>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</si>
  <si>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</si>
  <si>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</si>
  <si>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</si>
  <si>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</si>
  <si>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</si>
  <si>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</si>
  <si>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</si>
  <si>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</si>
  <si>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</si>
  <si>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</si>
  <si>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</si>
  <si>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</si>
  <si>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</si>
  <si>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</si>
  <si>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</si>
  <si>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</si>
  <si>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</si>
  <si>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</si>
  <si>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</si>
  <si>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</si>
  <si>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</si>
  <si>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</si>
  <si>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</si>
  <si>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</si>
  <si>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</si>
  <si>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</si>
  <si>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</si>
  <si>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</si>
  <si>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</si>
  <si>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</si>
  <si>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</si>
  <si>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</si>
  <si>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</si>
  <si>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</si>
  <si>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</si>
  <si>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</si>
  <si>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</si>
  <si>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</si>
  <si>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</si>
  <si>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</si>
  <si>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</si>
  <si>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</si>
  <si>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</si>
  <si>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</si>
  <si>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</si>
  <si>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</si>
  <si>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</si>
  <si>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</si>
  <si>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</si>
  <si>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</si>
  <si>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</si>
  <si>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</si>
  <si>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</si>
  <si>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</si>
  <si>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</si>
  <si>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</si>
  <si>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</si>
  <si>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</si>
  <si>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</si>
  <si>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</si>
  <si>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</si>
  <si>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</si>
  <si>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</si>
  <si>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</si>
  <si>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</si>
  <si>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</si>
  <si>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</si>
  <si>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</si>
  <si>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</si>
  <si>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</si>
  <si>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</si>
  <si>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</si>
  <si>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</si>
  <si>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</si>
  <si>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</si>
  <si>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</si>
  <si>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</si>
  <si>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</si>
  <si>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</si>
  <si>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</si>
  <si>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</si>
  <si>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</si>
  <si>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</si>
  <si>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</si>
  <si>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</si>
  <si>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</si>
  <si>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</si>
  <si>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</si>
  <si>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</si>
  <si>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</si>
  <si>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</si>
  <si>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</si>
  <si>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</si>
  <si>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</si>
  <si>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</si>
  <si>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</si>
  <si>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</si>
  <si>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</si>
  <si>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</si>
  <si>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</si>
  <si>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</si>
  <si>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</si>
  <si>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</si>
  <si>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</si>
  <si>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</si>
  <si>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</si>
  <si>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</si>
  <si>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</si>
  <si>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</si>
  <si>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</si>
  <si>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</si>
  <si>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</si>
  <si>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</si>
  <si>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</si>
  <si>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</si>
  <si>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</si>
  <si>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</si>
  <si>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</si>
  <si>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</si>
  <si>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</si>
  <si>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</si>
  <si>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</si>
  <si>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</si>
  <si>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</si>
  <si>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</si>
  <si>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</si>
  <si>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</si>
  <si>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</si>
  <si>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</si>
  <si>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</si>
  <si>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</si>
  <si>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</si>
  <si>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</si>
  <si>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</si>
  <si>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</si>
  <si>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</si>
  <si>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</si>
  <si>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</si>
  <si>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</si>
  <si>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</si>
  <si>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</si>
  <si>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</si>
  <si>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</si>
  <si>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</si>
  <si>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</si>
  <si>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</si>
  <si>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</si>
  <si>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</si>
  <si>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</si>
  <si>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</si>
  <si>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</si>
  <si>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</si>
  <si>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</si>
  <si>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</si>
  <si>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</si>
  <si>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</si>
  <si>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</si>
  <si>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</si>
  <si>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</si>
  <si>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</si>
  <si>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</si>
  <si>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</si>
  <si>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</si>
  <si>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</si>
  <si>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</si>
  <si>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</si>
  <si>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</si>
  <si>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</si>
  <si>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</si>
  <si>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</si>
  <si>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</si>
  <si>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</si>
  <si>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</si>
  <si>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</si>
  <si>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</si>
  <si>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</si>
  <si>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</si>
  <si>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</si>
  <si>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</si>
  <si>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</si>
  <si>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</si>
  <si>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</si>
  <si>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</si>
  <si>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</si>
  <si>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</si>
  <si>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</si>
  <si>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</si>
  <si>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</si>
  <si>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</si>
  <si>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</si>
  <si>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</si>
  <si>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</si>
  <si>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</si>
  <si>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</si>
  <si>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</si>
  <si>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</si>
  <si>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</si>
  <si>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</si>
  <si>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</si>
  <si>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</si>
  <si>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</si>
  <si>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</si>
  <si>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</si>
  <si>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</si>
  <si>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</si>
  <si>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</si>
  <si>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</si>
  <si>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</si>
  <si>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</si>
  <si>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</si>
  <si>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</si>
  <si>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</si>
  <si>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</si>
  <si>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</si>
  <si>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</si>
  <si>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</si>
  <si>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</si>
  <si>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</si>
  <si>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</si>
  <si>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</si>
  <si>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</si>
  <si>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</si>
  <si>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</si>
  <si>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</si>
  <si>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</si>
  <si>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</si>
  <si>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</si>
  <si>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</si>
  <si>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</si>
  <si>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</si>
  <si>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</si>
  <si>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</si>
  <si>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</si>
  <si>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</si>
  <si>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</si>
  <si>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</si>
  <si>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</si>
  <si>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</si>
  <si>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</si>
  <si>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</si>
  <si>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</si>
  <si>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</si>
  <si>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</si>
  <si>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</si>
  <si>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</si>
  <si>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</si>
  <si>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</si>
  <si>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</si>
  <si>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</si>
  <si>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</si>
  <si>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</si>
  <si>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</si>
  <si>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</si>
  <si>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</si>
  <si>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</si>
  <si>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</si>
  <si>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</si>
  <si>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</si>
  <si>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</si>
  <si>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</si>
  <si>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</si>
  <si>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</si>
  <si>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</si>
  <si>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</si>
  <si>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</si>
  <si>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</si>
  <si>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</si>
  <si>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</si>
  <si>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</si>
  <si>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</si>
  <si>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</si>
  <si>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</si>
  <si>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</si>
  <si>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</si>
  <si>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</si>
  <si>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</si>
  <si>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</si>
  <si>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</si>
  <si>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</si>
  <si>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</si>
  <si>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</si>
  <si>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</si>
  <si>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</si>
  <si>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</si>
  <si>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</si>
  <si>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</si>
  <si>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</si>
  <si>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</si>
  <si>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</si>
  <si>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</si>
  <si>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</si>
  <si>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</si>
  <si>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</si>
  <si>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</si>
  <si>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</si>
  <si>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</si>
  <si>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</si>
  <si>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</si>
  <si>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</si>
  <si>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</si>
  <si>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</si>
  <si>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</si>
  <si>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</si>
  <si>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</si>
  <si>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</si>
  <si>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</si>
  <si>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</si>
  <si>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</si>
  <si>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</si>
  <si>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</si>
  <si>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</si>
  <si>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</si>
  <si>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</si>
  <si>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</si>
  <si>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</si>
  <si>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</si>
  <si>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</si>
  <si>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</si>
  <si>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</si>
  <si>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</si>
  <si>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</si>
  <si>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</si>
  <si>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</si>
  <si>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</si>
  <si>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</si>
  <si>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</si>
  <si>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</si>
  <si>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</si>
  <si>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</si>
  <si>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</si>
  <si>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</si>
  <si>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</si>
  <si>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</si>
  <si>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</si>
  <si>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</si>
  <si>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</si>
  <si>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</si>
  <si>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</si>
  <si>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</si>
  <si>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</si>
  <si>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</si>
  <si>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</si>
  <si>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</si>
  <si>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</si>
  <si>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</si>
  <si>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</si>
  <si>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</si>
  <si>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</si>
  <si>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</si>
  <si>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</si>
  <si>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</si>
  <si>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</si>
  <si>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</si>
  <si>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</si>
  <si>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</si>
  <si>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</si>
  <si>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</si>
  <si>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</si>
  <si>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</si>
  <si>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</si>
  <si>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</si>
  <si>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</si>
  <si>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</si>
  <si>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</si>
  <si>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</si>
  <si>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</si>
  <si>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</si>
  <si>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</si>
  <si>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</si>
  <si>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</si>
  <si>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</si>
  <si>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</si>
  <si>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</si>
  <si>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</si>
  <si>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</si>
  <si>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</si>
  <si>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</si>
  <si>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</si>
  <si>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</si>
  <si>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</si>
  <si>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</si>
  <si>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</si>
  <si>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</si>
  <si>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</si>
  <si>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</si>
  <si>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</si>
  <si>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</si>
  <si>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</si>
  <si>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</si>
  <si>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</si>
  <si>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</si>
  <si>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</si>
  <si>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</si>
  <si>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</si>
  <si>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</si>
  <si>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</si>
  <si>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</si>
  <si>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</si>
  <si>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</si>
  <si>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</si>
  <si>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</si>
  <si>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</si>
  <si>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</si>
  <si>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</si>
  <si>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</si>
  <si>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</si>
  <si>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</si>
  <si>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</si>
  <si>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</si>
  <si>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</si>
  <si>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</si>
  <si>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</si>
  <si>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</si>
  <si>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</si>
  <si>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</si>
  <si>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</si>
  <si>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</si>
  <si>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</si>
  <si>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</si>
  <si>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</si>
  <si>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</si>
  <si>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</si>
  <si>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</si>
  <si>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</si>
  <si>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</si>
  <si>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</si>
  <si>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</si>
  <si>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</si>
  <si>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</si>
  <si>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</si>
  <si>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</si>
  <si>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</si>
  <si>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</si>
  <si>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</si>
  <si>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</si>
  <si>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</si>
  <si>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</si>
  <si>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</si>
  <si>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</si>
  <si>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</si>
  <si>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</si>
  <si>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</si>
  <si>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</si>
  <si>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</si>
  <si>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</si>
  <si>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</si>
  <si>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</si>
  <si>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</si>
  <si>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</si>
  <si>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</si>
  <si>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</si>
  <si>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</si>
  <si>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</si>
  <si>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</si>
  <si>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</si>
  <si>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</si>
  <si>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</si>
  <si>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</si>
  <si>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</si>
  <si>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</si>
  <si>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</si>
  <si>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</si>
  <si>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</si>
  <si>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</si>
  <si>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</si>
  <si>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</si>
  <si>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</si>
  <si>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</si>
  <si>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</si>
  <si>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</si>
  <si>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</si>
  <si>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</si>
  <si>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</si>
  <si>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</si>
  <si>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</si>
  <si>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</si>
  <si>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</si>
  <si>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</si>
  <si>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</si>
  <si>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</si>
  <si>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</si>
  <si>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</si>
  <si>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</si>
  <si>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</si>
  <si>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</si>
  <si>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</si>
  <si>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</si>
  <si>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</si>
  <si>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</si>
  <si>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</si>
  <si>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</si>
  <si>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</si>
  <si>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</si>
  <si>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</si>
  <si>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</si>
  <si>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</si>
  <si>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</si>
  <si>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</si>
  <si>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</si>
  <si>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</si>
  <si>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</si>
  <si>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</si>
  <si>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</si>
  <si>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</si>
  <si>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</si>
  <si>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</si>
  <si>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</si>
  <si>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</si>
  <si>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</si>
  <si>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</si>
  <si>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</si>
  <si>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</si>
  <si>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</si>
  <si>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</si>
  <si>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</si>
  <si>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</si>
  <si>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</si>
  <si>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</si>
  <si>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</si>
  <si>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</si>
  <si>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</si>
  <si>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</si>
  <si>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</si>
  <si>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</si>
  <si>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</si>
  <si>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</si>
  <si>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</si>
  <si>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</si>
  <si>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</si>
  <si>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</si>
  <si>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</si>
  <si>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</si>
  <si>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</si>
  <si>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</si>
  <si>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</si>
  <si>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</si>
  <si>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</si>
  <si>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</si>
  <si>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</si>
  <si>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</si>
  <si>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</si>
  <si>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</si>
  <si>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</si>
  <si>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</si>
  <si>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</si>
  <si>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</si>
  <si>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</si>
  <si>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</si>
  <si>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</si>
  <si>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</si>
  <si>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</si>
  <si>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</si>
  <si>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</si>
  <si>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</si>
  <si>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</si>
  <si>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</si>
  <si>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</si>
  <si>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</si>
  <si>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</si>
  <si>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</si>
  <si>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</si>
  <si>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</si>
  <si>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</si>
  <si>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</si>
  <si>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</si>
  <si>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</si>
  <si>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</si>
  <si>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</si>
  <si>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</si>
  <si>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</si>
  <si>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</si>
  <si>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</si>
  <si>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</si>
  <si>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</si>
  <si>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</si>
  <si>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</si>
  <si>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</si>
  <si>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</si>
  <si>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</si>
  <si>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</si>
  <si>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</si>
  <si>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</si>
  <si>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</si>
  <si>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</si>
  <si>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</si>
  <si>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</si>
  <si>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</si>
  <si>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</si>
  <si>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</si>
  <si>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</si>
  <si>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</si>
  <si>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</si>
  <si>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</si>
  <si>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</si>
  <si>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</si>
  <si>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</si>
  <si>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</si>
  <si>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</si>
  <si>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</si>
  <si>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</si>
  <si>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</si>
  <si>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</si>
  <si>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</si>
  <si>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</si>
  <si>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</si>
  <si>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</si>
  <si>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</si>
  <si>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</si>
  <si>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</si>
  <si>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</si>
  <si>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</si>
  <si>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</si>
  <si>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</si>
  <si>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</si>
  <si>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</si>
  <si>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</si>
  <si>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</si>
  <si>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</si>
  <si>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</si>
  <si>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</si>
  <si>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</si>
  <si>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</si>
  <si>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</si>
  <si>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</si>
  <si>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</si>
  <si>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</si>
  <si>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</si>
  <si>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</si>
  <si>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</si>
  <si>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</si>
  <si>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</si>
  <si>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</si>
  <si>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</si>
  <si>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</si>
  <si>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</si>
  <si>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</si>
  <si>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</si>
  <si>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</si>
  <si>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</si>
  <si>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</si>
  <si>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</si>
  <si>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</si>
  <si>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</si>
  <si>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</si>
  <si>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</si>
  <si>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</si>
  <si>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</si>
  <si>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</si>
  <si>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</si>
  <si>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</si>
  <si>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</si>
  <si>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</si>
  <si>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</si>
  <si>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</si>
  <si>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</si>
  <si>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</si>
  <si>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</si>
  <si>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</si>
  <si>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</si>
  <si>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</si>
  <si>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</si>
  <si>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</si>
  <si>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</si>
  <si>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</si>
  <si>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</si>
  <si>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</si>
  <si>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</si>
  <si>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</si>
  <si>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</si>
  <si>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</si>
  <si>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</si>
  <si>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</si>
  <si>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</si>
  <si>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</si>
  <si>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</si>
  <si>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</si>
  <si>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</si>
  <si>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</si>
  <si>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</si>
  <si>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</si>
  <si>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</si>
  <si>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</si>
  <si>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</si>
  <si>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</si>
  <si>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</si>
  <si>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</si>
  <si>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</si>
  <si>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</si>
  <si>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</si>
  <si>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</si>
  <si>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</si>
  <si>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</si>
  <si>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</si>
  <si>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</si>
  <si>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</si>
  <si>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</si>
  <si>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</si>
  <si>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</si>
  <si>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</si>
  <si>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</si>
  <si>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</si>
  <si>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</si>
  <si>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</si>
  <si>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</si>
  <si>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</si>
  <si>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</si>
  <si>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</si>
  <si>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</si>
  <si>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</si>
  <si>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</si>
  <si>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</si>
  <si>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</si>
  <si>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</si>
  <si>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</si>
  <si>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</si>
  <si>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</si>
  <si>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</si>
  <si>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</si>
  <si>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</si>
  <si>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</si>
  <si>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</si>
  <si>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</si>
  <si>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</si>
  <si>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</si>
  <si>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</si>
  <si>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</si>
  <si>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</si>
  <si>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</si>
  <si>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</si>
  <si>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</si>
  <si>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</si>
  <si>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</si>
  <si>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</si>
  <si>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</si>
  <si>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</si>
  <si>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</si>
  <si>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</si>
  <si>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</si>
  <si>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</si>
  <si>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</si>
  <si>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</si>
  <si>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</si>
  <si>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</si>
  <si>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</si>
  <si>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</si>
  <si>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</si>
  <si>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</si>
  <si>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</si>
  <si>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</si>
  <si>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</si>
  <si>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</si>
  <si>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</si>
  <si>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</si>
  <si>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</si>
  <si>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</si>
  <si>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</si>
  <si>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</si>
  <si>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</si>
  <si>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</si>
  <si>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</si>
  <si>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</si>
  <si>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</si>
  <si>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</si>
  <si>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</si>
  <si>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</si>
  <si>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</si>
  <si>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</si>
  <si>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</si>
  <si>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</si>
  <si>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</si>
  <si>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</si>
  <si>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</si>
  <si>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</si>
  <si>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</si>
  <si>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</si>
  <si>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</si>
  <si>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</si>
  <si>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</si>
  <si>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</si>
  <si>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</si>
  <si>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</si>
  <si>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</si>
  <si>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</si>
  <si>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</si>
  <si>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</si>
  <si>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</si>
  <si>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</si>
  <si>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</si>
  <si>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</si>
  <si>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</si>
  <si>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</si>
  <si>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</si>
  <si>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</si>
  <si>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</si>
  <si>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</si>
  <si>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</si>
  <si>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</si>
  <si>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</si>
  <si>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</si>
  <si>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</si>
  <si>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</si>
  <si>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</si>
  <si>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</si>
  <si>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</si>
  <si>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</si>
  <si>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</si>
  <si>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</si>
  <si>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</si>
  <si>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</si>
  <si>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</si>
  <si>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</si>
  <si>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</si>
  <si>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</si>
  <si>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</si>
  <si>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</si>
  <si>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</si>
  <si>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</si>
  <si>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</si>
  <si>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</si>
  <si>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</si>
  <si>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</si>
  <si>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</si>
  <si>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</si>
  <si>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</si>
  <si>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</si>
  <si>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</si>
  <si>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</si>
  <si>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</si>
  <si>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</si>
  <si>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</si>
  <si>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</si>
  <si>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</si>
  <si>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</si>
  <si>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</si>
  <si>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</si>
  <si>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</si>
  <si>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</si>
  <si>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</si>
  <si>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</si>
  <si>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</si>
  <si>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</si>
  <si>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Count of Order ID</t>
  </si>
  <si>
    <t>ECOMMERCE SALES ANALYSIS DASHBOARD</t>
  </si>
  <si>
    <t>2011</t>
  </si>
  <si>
    <t>Qtr1</t>
  </si>
  <si>
    <t>Jan</t>
  </si>
  <si>
    <t>Feb</t>
  </si>
  <si>
    <t>Mar</t>
  </si>
  <si>
    <t>Qtr2</t>
  </si>
  <si>
    <t>Apr</t>
  </si>
  <si>
    <t>May</t>
  </si>
  <si>
    <t>Jun</t>
  </si>
  <si>
    <t>Qtr3</t>
  </si>
  <si>
    <t>Jul</t>
  </si>
  <si>
    <t>Aug</t>
  </si>
  <si>
    <t>Sep</t>
  </si>
  <si>
    <t>Qtr4</t>
  </si>
  <si>
    <t>Oct</t>
  </si>
  <si>
    <t>Nov</t>
  </si>
  <si>
    <t>Dec</t>
  </si>
  <si>
    <t>2012</t>
  </si>
  <si>
    <t>2013</t>
  </si>
  <si>
    <t>2014</t>
  </si>
  <si>
    <t>Sum of Profit</t>
  </si>
  <si>
    <t>Sum of Sales</t>
  </si>
  <si>
    <t>Sum of Quantity</t>
  </si>
  <si>
    <t>Sum of Profit Margin</t>
  </si>
  <si>
    <t>YOY</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</si>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</sst>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
    <numFmt numFmtId="166" formatCode="[$$-409]#,##0.00"/>
    <numFmt numFmtId="167" formatCode="0.00&quot;%&quot;"/>
    <numFmt numFmtId="168" formatCode="[$$-540A]#,&quot;K&quot;"/>
  </numFmts>
  <fonts count="9">
    <font>
      <sz val="11"/>
      <color theme="1"/>
      <name val="Calibri"/>
      <scheme val="minor"/>
    </font>
    <font>
      <sz val="11"/>
      <color theme="1"/>
      <name val="Calibri"/>
      <family val="2"/>
      <scheme val="minor"/>
    </font>
    <font>
      <sz val="11"/>
      <color theme="1"/>
      <name val="Calibri"/>
      <scheme val="minor"/>
    </font>
    <font>
      <sz val="11"/>
      <color theme="1"/>
      <name val="Calibri"/>
    </font>
    <font>
      <sz val="11"/>
      <color theme="1"/>
      <name val="Lato"/>
    </font>
    <font>
      <b/>
      <sz val="11"/>
      <color theme="1"/>
      <name val="Calibri"/>
      <family val="2"/>
      <scheme val="minor"/>
    </font>
    <font>
      <b/>
      <sz val="12"/>
      <color rgb="FF000000"/>
      <name val="Calibri"/>
      <family val="2"/>
    </font>
    <font>
      <b/>
      <i/>
      <sz val="25"/>
      <color theme="1"/>
      <name val="Calibri"/>
      <family val="2"/>
      <scheme val="minor"/>
    </font>
    <font>
      <b/>
      <i/>
      <sz val="11"/>
      <color theme="1"/>
      <name val="Calibri"/>
      <family val="2"/>
      <scheme val="minor"/>
    </font>
  </fonts>
  <fills count="4">
    <fill>
      <patternFill patternType="none"/>
    </fill>
    <fill>
      <patternFill patternType="gray125"/>
    </fill>
    <fill>
      <patternFill patternType="solid">
        <fgColor theme="8" tint="0.59999389629810485"/>
        <bgColor indexed="65"/>
      </patternFill>
    </fill>
    <fill>
      <patternFill patternType="solid">
        <fgColor theme="2" tint="-0.249977111117893"/>
        <bgColor indexed="64"/>
      </patternFill>
    </fill>
  </fills>
  <borders count="22">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thin">
        <color indexed="65"/>
      </top>
      <bottom/>
      <diagonal/>
    </border>
  </borders>
  <cellStyleXfs count="3">
    <xf numFmtId="0" fontId="0" fillId="0" borderId="0"/>
    <xf numFmtId="9" fontId="2" fillId="0" borderId="0" applyFont="0" applyFill="0" applyBorder="0" applyAlignment="0" applyProtection="0"/>
    <xf numFmtId="0" fontId="1" fillId="2" borderId="0" applyNumberFormat="0" applyBorder="0" applyAlignment="0" applyProtection="0"/>
  </cellStyleXfs>
  <cellXfs count="68">
    <xf numFmtId="0" fontId="0" fillId="0" borderId="0" xfId="0" applyFont="1" applyAlignment="1"/>
    <xf numFmtId="0" fontId="2" fillId="0" borderId="0" xfId="0" applyFont="1"/>
    <xf numFmtId="14" fontId="3" fillId="0" borderId="0" xfId="0" applyNumberFormat="1" applyFont="1"/>
    <xf numFmtId="164" fontId="4" fillId="0" borderId="0" xfId="0" applyNumberFormat="1" applyFont="1"/>
    <xf numFmtId="0" fontId="2" fillId="0" borderId="0" xfId="0" applyFont="1"/>
    <xf numFmtId="0" fontId="6" fillId="0" borderId="0" xfId="0" applyFont="1"/>
    <xf numFmtId="0" fontId="6" fillId="0" borderId="0" xfId="0" applyFont="1" applyAlignment="1">
      <alignment horizontal="center"/>
    </xf>
    <xf numFmtId="0" fontId="2" fillId="0" borderId="0" xfId="0" applyFont="1" applyAlignment="1">
      <alignment horizontal="center"/>
    </xf>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0" fillId="0" borderId="5" xfId="0" applyNumberFormat="1" applyFont="1" applyBorder="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3" borderId="0" xfId="0" applyFont="1" applyFill="1" applyAlignment="1"/>
    <xf numFmtId="0" fontId="0" fillId="0" borderId="7" xfId="0"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6" xfId="0" applyNumberFormat="1" applyFont="1" applyBorder="1" applyAlignment="1">
      <alignment horizontal="left"/>
    </xf>
    <xf numFmtId="0" fontId="0" fillId="0" borderId="9" xfId="0" applyFont="1" applyBorder="1" applyAlignment="1"/>
    <xf numFmtId="14" fontId="0" fillId="0" borderId="0" xfId="0" applyNumberFormat="1" applyFont="1" applyAlignment="1">
      <alignment horizontal="left"/>
    </xf>
    <xf numFmtId="165" fontId="0" fillId="0" borderId="3" xfId="0" applyNumberFormat="1" applyFont="1" applyBorder="1" applyAlignment="1"/>
    <xf numFmtId="165" fontId="0" fillId="0" borderId="4" xfId="0" applyNumberFormat="1" applyFont="1" applyBorder="1" applyAlignment="1"/>
    <xf numFmtId="1" fontId="0" fillId="0" borderId="3" xfId="0" applyNumberFormat="1" applyFont="1" applyBorder="1" applyAlignment="1"/>
    <xf numFmtId="1" fontId="0" fillId="0" borderId="4" xfId="0" applyNumberFormat="1" applyFont="1" applyBorder="1" applyAlignment="1"/>
    <xf numFmtId="1" fontId="0" fillId="0" borderId="0" xfId="0" applyNumberFormat="1" applyFont="1" applyAlignment="1"/>
    <xf numFmtId="0" fontId="0" fillId="3" borderId="0" xfId="0" applyFont="1" applyFill="1" applyBorder="1" applyAlignment="1"/>
    <xf numFmtId="9" fontId="0" fillId="0" borderId="0" xfId="1" applyFont="1" applyAlignment="1"/>
    <xf numFmtId="9" fontId="0" fillId="0" borderId="0" xfId="0" applyNumberFormat="1" applyFont="1" applyAlignment="1"/>
    <xf numFmtId="10" fontId="0" fillId="0" borderId="0" xfId="0" applyNumberFormat="1" applyFont="1" applyAlignment="1"/>
    <xf numFmtId="0" fontId="1" fillId="0" borderId="0" xfId="0" applyFont="1" applyAlignment="1"/>
    <xf numFmtId="0" fontId="0" fillId="0" borderId="2" xfId="0" applyFont="1" applyBorder="1" applyAlignment="1">
      <alignment horizontal="left" indent="1"/>
    </xf>
    <xf numFmtId="1" fontId="0" fillId="0" borderId="1" xfId="0" applyNumberFormat="1" applyFont="1" applyBorder="1" applyAlignment="1"/>
    <xf numFmtId="1" fontId="0" fillId="0" borderId="9" xfId="0" applyNumberFormat="1" applyFont="1" applyBorder="1" applyAlignment="1"/>
    <xf numFmtId="1" fontId="0" fillId="0" borderId="2" xfId="0" applyNumberFormat="1" applyFont="1" applyBorder="1" applyAlignment="1"/>
    <xf numFmtId="1" fontId="0" fillId="0" borderId="10" xfId="0" applyNumberFormat="1" applyFont="1" applyBorder="1" applyAlignment="1"/>
    <xf numFmtId="1" fontId="0" fillId="0" borderId="7" xfId="0" applyNumberFormat="1" applyFont="1" applyBorder="1" applyAlignment="1"/>
    <xf numFmtId="1" fontId="0" fillId="0" borderId="21" xfId="0" applyNumberFormat="1" applyFont="1" applyBorder="1" applyAlignment="1"/>
    <xf numFmtId="165" fontId="0" fillId="0" borderId="5" xfId="0" applyNumberFormat="1" applyFont="1" applyBorder="1" applyAlignment="1"/>
    <xf numFmtId="166" fontId="0" fillId="0" borderId="0" xfId="0" applyNumberFormat="1" applyFont="1" applyAlignment="1"/>
    <xf numFmtId="3" fontId="0" fillId="0" borderId="0" xfId="0" applyNumberFormat="1" applyFont="1" applyAlignment="1"/>
    <xf numFmtId="167" fontId="0" fillId="0" borderId="0" xfId="0" applyNumberFormat="1" applyFont="1" applyAlignment="1"/>
    <xf numFmtId="1" fontId="0" fillId="0" borderId="6" xfId="0" applyNumberFormat="1" applyFont="1" applyBorder="1" applyAlignment="1"/>
    <xf numFmtId="1" fontId="0" fillId="0" borderId="8" xfId="0" applyNumberFormat="1" applyFont="1" applyBorder="1" applyAlignment="1"/>
    <xf numFmtId="1" fontId="0" fillId="0" borderId="11" xfId="0" applyNumberFormat="1" applyFont="1" applyBorder="1" applyAlignment="1"/>
    <xf numFmtId="0" fontId="0" fillId="0" borderId="0" xfId="0" applyFont="1" applyFill="1" applyBorder="1" applyAlignment="1">
      <alignment horizontal="left"/>
    </xf>
    <xf numFmtId="164" fontId="5" fillId="0" borderId="0" xfId="1" applyNumberFormat="1" applyFont="1" applyAlignment="1"/>
    <xf numFmtId="1" fontId="0" fillId="0" borderId="5" xfId="0" applyNumberFormat="1" applyFont="1" applyBorder="1" applyAlignment="1"/>
    <xf numFmtId="168" fontId="0" fillId="0" borderId="1" xfId="0" pivotButton="1" applyNumberFormat="1" applyFont="1" applyBorder="1" applyAlignment="1"/>
    <xf numFmtId="168" fontId="0" fillId="0" borderId="1" xfId="0" applyNumberFormat="1" applyFont="1" applyBorder="1" applyAlignment="1"/>
    <xf numFmtId="168" fontId="0" fillId="0" borderId="9" xfId="0" applyNumberFormat="1" applyFont="1" applyBorder="1" applyAlignment="1"/>
    <xf numFmtId="168" fontId="0" fillId="0" borderId="1" xfId="0" applyNumberFormat="1" applyFont="1" applyBorder="1" applyAlignment="1">
      <alignment horizontal="left"/>
    </xf>
    <xf numFmtId="168" fontId="0" fillId="0" borderId="2" xfId="0" applyNumberFormat="1" applyFont="1" applyBorder="1" applyAlignment="1">
      <alignment horizontal="left"/>
    </xf>
    <xf numFmtId="168" fontId="0" fillId="0" borderId="2" xfId="0" applyNumberFormat="1" applyFont="1" applyBorder="1" applyAlignment="1"/>
    <xf numFmtId="168" fontId="0" fillId="0" borderId="10" xfId="0" applyNumberFormat="1" applyFont="1" applyBorder="1" applyAlignment="1"/>
    <xf numFmtId="0" fontId="7" fillId="2" borderId="13" xfId="2" applyFont="1" applyBorder="1" applyAlignment="1">
      <alignment horizontal="center"/>
    </xf>
    <xf numFmtId="0" fontId="8" fillId="2" borderId="14" xfId="2" applyFont="1" applyBorder="1" applyAlignment="1">
      <alignment horizontal="center"/>
    </xf>
    <xf numFmtId="0" fontId="8" fillId="2" borderId="15" xfId="2" applyFont="1" applyBorder="1" applyAlignment="1">
      <alignment horizontal="center"/>
    </xf>
    <xf numFmtId="0" fontId="8" fillId="2" borderId="16" xfId="2" applyFont="1" applyBorder="1" applyAlignment="1">
      <alignment horizontal="center"/>
    </xf>
    <xf numFmtId="0" fontId="8" fillId="2" borderId="12" xfId="2" applyFont="1" applyBorder="1" applyAlignment="1">
      <alignment horizontal="center"/>
    </xf>
    <xf numFmtId="0" fontId="8" fillId="2" borderId="17" xfId="2" applyFont="1" applyBorder="1" applyAlignment="1">
      <alignment horizontal="center"/>
    </xf>
    <xf numFmtId="0" fontId="8" fillId="2" borderId="18" xfId="2" applyFont="1" applyBorder="1" applyAlignment="1">
      <alignment horizontal="center"/>
    </xf>
    <xf numFmtId="0" fontId="8" fillId="2" borderId="19" xfId="2" applyFont="1" applyBorder="1" applyAlignment="1">
      <alignment horizontal="center"/>
    </xf>
    <xf numFmtId="0" fontId="8" fillId="2" borderId="20" xfId="2" applyFont="1" applyBorder="1" applyAlignment="1">
      <alignment horizontal="center"/>
    </xf>
  </cellXfs>
  <cellStyles count="3">
    <cellStyle name="40% - Accent5" xfId="2" builtinId="47"/>
    <cellStyle name="Normal" xfId="0" builtinId="0"/>
    <cellStyle name="Percent" xfId="1" builtinId="5"/>
  </cellStyles>
  <dxfs count="26">
    <dxf>
      <alignment horizontal="center" vertical="bottom" textRotation="0" wrapText="0" indent="0" justifyLastLine="0" shrinkToFit="0" readingOrder="0"/>
    </dxf>
    <dxf>
      <font>
        <b/>
        <family val="2"/>
      </font>
    </dxf>
    <dxf>
      <numFmt numFmtId="168" formatCode="[$$-540A]#,&quot;K&quot;"/>
    </dxf>
    <dxf>
      <numFmt numFmtId="168" formatCode="[$$-540A]#,&quot;K&quot;"/>
    </dxf>
    <dxf>
      <numFmt numFmtId="168" formatCode="[$$-540A]#,&quot;K&quot;"/>
    </dxf>
    <dxf>
      <numFmt numFmtId="168" formatCode="[$$-540A]#,&quot;K&quot;"/>
    </dxf>
    <dxf>
      <numFmt numFmtId="1" formatCode="0"/>
    </dxf>
    <dxf>
      <numFmt numFmtId="1" formatCode="0"/>
    </dxf>
    <dxf>
      <numFmt numFmtId="1" formatCode="0"/>
    </dxf>
    <dxf>
      <numFmt numFmtId="1" formatCode="0"/>
    </dxf>
    <dxf>
      <numFmt numFmtId="1" formatCode="0"/>
    </dxf>
    <dxf>
      <numFmt numFmtId="1" formatCode="0"/>
    </dxf>
    <dxf>
      <numFmt numFmtId="165" formatCode="0.0"/>
    </dxf>
    <dxf>
      <numFmt numFmtId="1" formatCode="0"/>
    </dxf>
    <dxf>
      <numFmt numFmtId="168" formatCode="[$$-540A]#,&quot;K&quot;"/>
    </dxf>
    <dxf>
      <numFmt numFmtId="1" formatCode="0"/>
    </dxf>
    <dxf>
      <numFmt numFmtId="1" formatCode="0"/>
    </dxf>
    <dxf>
      <numFmt numFmtId="1" formatCode="0"/>
    </dxf>
    <dxf>
      <numFmt numFmtId="13" formatCode="0%"/>
    </dxf>
    <dxf>
      <numFmt numFmtId="14" formatCode="0.00%"/>
    </dxf>
    <dxf>
      <numFmt numFmtId="1" formatCode="0"/>
    </dxf>
    <dxf>
      <numFmt numFmtId="1" formatCode="0"/>
    </dxf>
    <dxf>
      <numFmt numFmtId="1" formatCode="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0" xr9:uid="{95C17866-E063-4006-9AF8-08F877E71DB8}"/>
    <tableStyle name="Data-style" pivot="0" count="3" xr9:uid="{00000000-0011-0000-FFFF-FFFF00000000}">
      <tableStyleElement type="headerRow" dxfId="25"/>
      <tableStyleElement type="firstRowStripe" dxfId="24"/>
      <tableStyleElement type="secondRowStripe" dxfId="23"/>
    </tableStyle>
  </tableStyles>
  <extLst>
    <ext xmlns:x14="http://schemas.microsoft.com/office/spreadsheetml/2009/9/main" uri="{EB79DEF2-80B8-43e5-95BD-54CBDDF9020C}">
      <x14:slicerStyles defaultSlicerStyle="SlicerStyleLight1">
        <x14:slicerStyle name="AB"/>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Analysis.xlsx]SparkLines!PivotTable9</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accent1"/>
            </a:solidFill>
            <a:round/>
          </a:ln>
          <a:effectLst/>
        </c:spPr>
        <c:marker>
          <c:symbol val="none"/>
        </c:marker>
      </c:pivotFmt>
    </c:pivotFmts>
    <c:plotArea>
      <c:layout/>
      <c:lineChart>
        <c:grouping val="standard"/>
        <c:varyColors val="0"/>
        <c:ser>
          <c:idx val="0"/>
          <c:order val="0"/>
          <c:tx>
            <c:strRef>
              <c:f>SparkLines!$E$3</c:f>
              <c:strCache>
                <c:ptCount val="1"/>
                <c:pt idx="0">
                  <c:v>Total</c:v>
                </c:pt>
              </c:strCache>
            </c:strRef>
          </c:tx>
          <c:spPr>
            <a:ln w="34925" cap="rnd">
              <a:solidFill>
                <a:schemeClr val="accent1"/>
              </a:solidFill>
              <a:round/>
            </a:ln>
            <a:effectLst/>
          </c:spPr>
          <c:marker>
            <c:symbol val="none"/>
          </c:marker>
          <c:cat>
            <c:strRef>
              <c:f>SparkLines!$D$4:$D$16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SparkLines!$E$4:$E$16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5A1-451E-9BAF-6D28F359BD35}"/>
            </c:ext>
          </c:extLst>
        </c:ser>
        <c:dLbls>
          <c:showLegendKey val="0"/>
          <c:showVal val="0"/>
          <c:showCatName val="0"/>
          <c:showSerName val="0"/>
          <c:showPercent val="0"/>
          <c:showBubbleSize val="0"/>
        </c:dLbls>
        <c:smooth val="0"/>
        <c:axId val="1602313232"/>
        <c:axId val="1606273888"/>
      </c:lineChart>
      <c:catAx>
        <c:axId val="1602313232"/>
        <c:scaling>
          <c:orientation val="minMax"/>
        </c:scaling>
        <c:delete val="1"/>
        <c:axPos val="b"/>
        <c:numFmt formatCode="General" sourceLinked="1"/>
        <c:majorTickMark val="none"/>
        <c:minorTickMark val="none"/>
        <c:tickLblPos val="nextTo"/>
        <c:crossAx val="1606273888"/>
        <c:crosses val="autoZero"/>
        <c:auto val="1"/>
        <c:lblAlgn val="ctr"/>
        <c:lblOffset val="100"/>
        <c:noMultiLvlLbl val="0"/>
      </c:catAx>
      <c:valAx>
        <c:axId val="1606273888"/>
        <c:scaling>
          <c:orientation val="minMax"/>
        </c:scaling>
        <c:delete val="1"/>
        <c:axPos val="l"/>
        <c:numFmt formatCode="0" sourceLinked="1"/>
        <c:majorTickMark val="none"/>
        <c:minorTickMark val="none"/>
        <c:tickLblPos val="nextTo"/>
        <c:crossAx val="160231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Analysis.xlsx]SparkLines!PivotTable9</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34925" cap="rnd">
            <a:solidFill>
              <a:schemeClr val="accent1"/>
            </a:solidFill>
            <a:round/>
          </a:ln>
          <a:effectLst/>
        </c:spPr>
        <c:marker>
          <c:symbol val="none"/>
        </c:marker>
      </c:pivotFmt>
      <c:pivotFmt>
        <c:idx val="3"/>
        <c:spPr>
          <a:ln w="34925" cap="rnd">
            <a:solidFill>
              <a:schemeClr val="accent1"/>
            </a:solidFill>
            <a:round/>
          </a:ln>
          <a:effectLst/>
        </c:spPr>
        <c:marker>
          <c:symbol val="none"/>
        </c:marker>
      </c:pivotFmt>
    </c:pivotFmts>
    <c:plotArea>
      <c:layout/>
      <c:lineChart>
        <c:grouping val="standard"/>
        <c:varyColors val="0"/>
        <c:ser>
          <c:idx val="0"/>
          <c:order val="0"/>
          <c:tx>
            <c:strRef>
              <c:f>SparkLines!$E$3</c:f>
              <c:strCache>
                <c:ptCount val="1"/>
                <c:pt idx="0">
                  <c:v>Total</c:v>
                </c:pt>
              </c:strCache>
            </c:strRef>
          </c:tx>
          <c:spPr>
            <a:ln w="34925" cap="rnd">
              <a:solidFill>
                <a:schemeClr val="accent1"/>
              </a:solidFill>
              <a:round/>
            </a:ln>
            <a:effectLst/>
          </c:spPr>
          <c:marker>
            <c:symbol val="none"/>
          </c:marker>
          <c:cat>
            <c:strRef>
              <c:f>SparkLines!$D$4:$D$16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SparkLines!$E$4:$E$16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5A1-451E-9BAF-6D28F359BD35}"/>
            </c:ext>
          </c:extLst>
        </c:ser>
        <c:dLbls>
          <c:showLegendKey val="0"/>
          <c:showVal val="0"/>
          <c:showCatName val="0"/>
          <c:showSerName val="0"/>
          <c:showPercent val="0"/>
          <c:showBubbleSize val="0"/>
        </c:dLbls>
        <c:smooth val="0"/>
        <c:axId val="1602313232"/>
        <c:axId val="1606273888"/>
      </c:lineChart>
      <c:catAx>
        <c:axId val="1602313232"/>
        <c:scaling>
          <c:orientation val="minMax"/>
        </c:scaling>
        <c:delete val="1"/>
        <c:axPos val="b"/>
        <c:numFmt formatCode="General" sourceLinked="1"/>
        <c:majorTickMark val="none"/>
        <c:minorTickMark val="none"/>
        <c:tickLblPos val="nextTo"/>
        <c:crossAx val="1606273888"/>
        <c:crosses val="autoZero"/>
        <c:auto val="1"/>
        <c:lblAlgn val="ctr"/>
        <c:lblOffset val="100"/>
        <c:noMultiLvlLbl val="0"/>
      </c:catAx>
      <c:valAx>
        <c:axId val="1606273888"/>
        <c:scaling>
          <c:orientation val="minMax"/>
        </c:scaling>
        <c:delete val="1"/>
        <c:axPos val="l"/>
        <c:numFmt formatCode="0" sourceLinked="1"/>
        <c:majorTickMark val="none"/>
        <c:minorTickMark val="none"/>
        <c:tickLblPos val="nextTo"/>
        <c:crossAx val="160231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Analysis.xlsx]SparkLines!PivotTable9</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34925" cap="rnd">
            <a:solidFill>
              <a:schemeClr val="accent1"/>
            </a:solidFill>
            <a:round/>
          </a:ln>
          <a:effectLst/>
        </c:spPr>
        <c:marker>
          <c:symbol val="none"/>
        </c:marker>
      </c:pivotFmt>
      <c:pivotFmt>
        <c:idx val="3"/>
        <c:spPr>
          <a:ln w="34925" cap="rnd">
            <a:solidFill>
              <a:schemeClr val="accent1"/>
            </a:solidFill>
            <a:round/>
          </a:ln>
          <a:effectLst/>
        </c:spPr>
        <c:marker>
          <c:symbol val="none"/>
        </c:marker>
      </c:pivotFmt>
    </c:pivotFmts>
    <c:plotArea>
      <c:layout/>
      <c:lineChart>
        <c:grouping val="standard"/>
        <c:varyColors val="0"/>
        <c:ser>
          <c:idx val="0"/>
          <c:order val="0"/>
          <c:tx>
            <c:strRef>
              <c:f>SparkLines!$E$3</c:f>
              <c:strCache>
                <c:ptCount val="1"/>
                <c:pt idx="0">
                  <c:v>Total</c:v>
                </c:pt>
              </c:strCache>
            </c:strRef>
          </c:tx>
          <c:spPr>
            <a:ln w="34925" cap="rnd">
              <a:solidFill>
                <a:schemeClr val="accent1"/>
              </a:solidFill>
              <a:round/>
            </a:ln>
            <a:effectLst/>
          </c:spPr>
          <c:marker>
            <c:symbol val="none"/>
          </c:marker>
          <c:cat>
            <c:strRef>
              <c:f>SparkLines!$D$4:$D$16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SparkLines!$E$4:$E$16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5A1-451E-9BAF-6D28F359BD35}"/>
            </c:ext>
          </c:extLst>
        </c:ser>
        <c:dLbls>
          <c:showLegendKey val="0"/>
          <c:showVal val="0"/>
          <c:showCatName val="0"/>
          <c:showSerName val="0"/>
          <c:showPercent val="0"/>
          <c:showBubbleSize val="0"/>
        </c:dLbls>
        <c:smooth val="0"/>
        <c:axId val="1602313232"/>
        <c:axId val="1606273888"/>
      </c:lineChart>
      <c:catAx>
        <c:axId val="1602313232"/>
        <c:scaling>
          <c:orientation val="minMax"/>
        </c:scaling>
        <c:delete val="1"/>
        <c:axPos val="b"/>
        <c:numFmt formatCode="General" sourceLinked="1"/>
        <c:majorTickMark val="none"/>
        <c:minorTickMark val="none"/>
        <c:tickLblPos val="nextTo"/>
        <c:crossAx val="1606273888"/>
        <c:crosses val="autoZero"/>
        <c:auto val="1"/>
        <c:lblAlgn val="ctr"/>
        <c:lblOffset val="100"/>
        <c:noMultiLvlLbl val="0"/>
      </c:catAx>
      <c:valAx>
        <c:axId val="1606273888"/>
        <c:scaling>
          <c:orientation val="minMax"/>
        </c:scaling>
        <c:delete val="1"/>
        <c:axPos val="l"/>
        <c:numFmt formatCode="0" sourceLinked="1"/>
        <c:majorTickMark val="none"/>
        <c:minorTickMark val="none"/>
        <c:tickLblPos val="nextTo"/>
        <c:crossAx val="160231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Analysis.xlsx]SparkLines!PivotTable9</c:name>
    <c:fmtId val="1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accent1"/>
            </a:solidFill>
            <a:round/>
          </a:ln>
          <a:effectLst/>
        </c:spPr>
        <c:marker>
          <c:symbol val="none"/>
        </c:marker>
      </c:pivotFmt>
    </c:pivotFmts>
    <c:plotArea>
      <c:layout>
        <c:manualLayout>
          <c:layoutTarget val="inner"/>
          <c:xMode val="edge"/>
          <c:yMode val="edge"/>
          <c:x val="6.957621758380772E-2"/>
          <c:y val="0.17391304347826086"/>
          <c:w val="0.86084756483238456"/>
          <c:h val="0.6811594202898551"/>
        </c:manualLayout>
      </c:layout>
      <c:lineChart>
        <c:grouping val="standard"/>
        <c:varyColors val="0"/>
        <c:ser>
          <c:idx val="0"/>
          <c:order val="0"/>
          <c:tx>
            <c:strRef>
              <c:f>SparkLines!$E$3</c:f>
              <c:strCache>
                <c:ptCount val="1"/>
                <c:pt idx="0">
                  <c:v>Total</c:v>
                </c:pt>
              </c:strCache>
            </c:strRef>
          </c:tx>
          <c:spPr>
            <a:ln w="34925" cap="rnd">
              <a:solidFill>
                <a:schemeClr val="accent1"/>
              </a:solidFill>
              <a:round/>
            </a:ln>
            <a:effectLst/>
          </c:spPr>
          <c:marker>
            <c:symbol val="none"/>
          </c:marker>
          <c:cat>
            <c:strRef>
              <c:f>SparkLines!$D$4:$D$16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SparkLines!$E$4:$E$16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32B-478B-94FD-837AD148D4D9}"/>
            </c:ext>
          </c:extLst>
        </c:ser>
        <c:dLbls>
          <c:showLegendKey val="0"/>
          <c:showVal val="0"/>
          <c:showCatName val="0"/>
          <c:showSerName val="0"/>
          <c:showPercent val="0"/>
          <c:showBubbleSize val="0"/>
        </c:dLbls>
        <c:smooth val="0"/>
        <c:axId val="1602313232"/>
        <c:axId val="1606273888"/>
      </c:lineChart>
      <c:catAx>
        <c:axId val="1602313232"/>
        <c:scaling>
          <c:orientation val="minMax"/>
        </c:scaling>
        <c:delete val="1"/>
        <c:axPos val="b"/>
        <c:numFmt formatCode="General" sourceLinked="1"/>
        <c:majorTickMark val="none"/>
        <c:minorTickMark val="none"/>
        <c:tickLblPos val="nextTo"/>
        <c:crossAx val="1606273888"/>
        <c:crosses val="autoZero"/>
        <c:auto val="1"/>
        <c:lblAlgn val="ctr"/>
        <c:lblOffset val="100"/>
        <c:noMultiLvlLbl val="0"/>
      </c:catAx>
      <c:valAx>
        <c:axId val="1606273888"/>
        <c:scaling>
          <c:orientation val="minMax"/>
        </c:scaling>
        <c:delete val="1"/>
        <c:axPos val="l"/>
        <c:numFmt formatCode="0" sourceLinked="1"/>
        <c:majorTickMark val="none"/>
        <c:minorTickMark val="none"/>
        <c:tickLblPos val="nextTo"/>
        <c:crossAx val="16023132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Analysis.xlsx]SparkLines!PivotTable10</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accent1"/>
            </a:solidFill>
            <a:round/>
          </a:ln>
          <a:effectLst/>
        </c:spPr>
        <c:marker>
          <c:symbol val="none"/>
        </c:marker>
      </c:pivotFmt>
    </c:pivotFmts>
    <c:plotArea>
      <c:layout/>
      <c:lineChart>
        <c:grouping val="standard"/>
        <c:varyColors val="0"/>
        <c:ser>
          <c:idx val="0"/>
          <c:order val="0"/>
          <c:tx>
            <c:strRef>
              <c:f>SparkLines!$H$3</c:f>
              <c:strCache>
                <c:ptCount val="1"/>
                <c:pt idx="0">
                  <c:v>Total</c:v>
                </c:pt>
              </c:strCache>
            </c:strRef>
          </c:tx>
          <c:spPr>
            <a:ln w="34925" cap="rnd">
              <a:solidFill>
                <a:schemeClr val="accent1"/>
              </a:solidFill>
              <a:round/>
            </a:ln>
            <a:effectLst/>
          </c:spPr>
          <c:marker>
            <c:symbol val="none"/>
          </c:marker>
          <c:cat>
            <c:strRef>
              <c:f>SparkLines!$G$4:$G$16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SparkLines!$H$4:$H$16</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8D2-40AB-810F-7A31FF36EF5D}"/>
            </c:ext>
          </c:extLst>
        </c:ser>
        <c:dLbls>
          <c:showLegendKey val="0"/>
          <c:showVal val="0"/>
          <c:showCatName val="0"/>
          <c:showSerName val="0"/>
          <c:showPercent val="0"/>
          <c:showBubbleSize val="0"/>
        </c:dLbls>
        <c:smooth val="0"/>
        <c:axId val="1492897776"/>
        <c:axId val="1214559488"/>
      </c:lineChart>
      <c:catAx>
        <c:axId val="1492897776"/>
        <c:scaling>
          <c:orientation val="minMax"/>
        </c:scaling>
        <c:delete val="1"/>
        <c:axPos val="b"/>
        <c:numFmt formatCode="General" sourceLinked="1"/>
        <c:majorTickMark val="none"/>
        <c:minorTickMark val="none"/>
        <c:tickLblPos val="nextTo"/>
        <c:crossAx val="1214559488"/>
        <c:crosses val="autoZero"/>
        <c:auto val="1"/>
        <c:lblAlgn val="ctr"/>
        <c:lblOffset val="100"/>
        <c:noMultiLvlLbl val="0"/>
      </c:catAx>
      <c:valAx>
        <c:axId val="1214559488"/>
        <c:scaling>
          <c:orientation val="minMax"/>
        </c:scaling>
        <c:delete val="1"/>
        <c:axPos val="l"/>
        <c:numFmt formatCode="0" sourceLinked="1"/>
        <c:majorTickMark val="none"/>
        <c:minorTickMark val="none"/>
        <c:tickLblPos val="nextTo"/>
        <c:crossAx val="149289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Analysis.xlsx]SparkLines!PivotTable11</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accent1"/>
            </a:solidFill>
            <a:round/>
          </a:ln>
          <a:effectLst/>
        </c:spPr>
        <c:marker>
          <c:symbol val="none"/>
        </c:marker>
      </c:pivotFmt>
    </c:pivotFmts>
    <c:plotArea>
      <c:layout/>
      <c:lineChart>
        <c:grouping val="standard"/>
        <c:varyColors val="0"/>
        <c:ser>
          <c:idx val="0"/>
          <c:order val="0"/>
          <c:tx>
            <c:strRef>
              <c:f>SparkLines!$K$3</c:f>
              <c:strCache>
                <c:ptCount val="1"/>
                <c:pt idx="0">
                  <c:v>Total</c:v>
                </c:pt>
              </c:strCache>
            </c:strRef>
          </c:tx>
          <c:spPr>
            <a:ln w="34925" cap="rnd">
              <a:solidFill>
                <a:schemeClr val="accent1"/>
              </a:solidFill>
              <a:round/>
            </a:ln>
            <a:effectLst/>
          </c:spPr>
          <c:marker>
            <c:symbol val="none"/>
          </c:marker>
          <c:cat>
            <c:strRef>
              <c:f>SparkLines!$J$4:$J$16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AC9-4A42-BBBC-742A3FC22FDC}"/>
            </c:ext>
          </c:extLst>
        </c:ser>
        <c:dLbls>
          <c:showLegendKey val="0"/>
          <c:showVal val="0"/>
          <c:showCatName val="0"/>
          <c:showSerName val="0"/>
          <c:showPercent val="0"/>
          <c:showBubbleSize val="0"/>
        </c:dLbls>
        <c:smooth val="0"/>
        <c:axId val="1529630928"/>
        <c:axId val="1177162688"/>
      </c:lineChart>
      <c:catAx>
        <c:axId val="1529630928"/>
        <c:scaling>
          <c:orientation val="minMax"/>
        </c:scaling>
        <c:delete val="1"/>
        <c:axPos val="b"/>
        <c:numFmt formatCode="General" sourceLinked="1"/>
        <c:majorTickMark val="none"/>
        <c:minorTickMark val="none"/>
        <c:tickLblPos val="nextTo"/>
        <c:crossAx val="1177162688"/>
        <c:crosses val="autoZero"/>
        <c:auto val="1"/>
        <c:lblAlgn val="ctr"/>
        <c:lblOffset val="100"/>
        <c:noMultiLvlLbl val="0"/>
      </c:catAx>
      <c:valAx>
        <c:axId val="1177162688"/>
        <c:scaling>
          <c:orientation val="minMax"/>
        </c:scaling>
        <c:delete val="1"/>
        <c:axPos val="l"/>
        <c:numFmt formatCode="0" sourceLinked="1"/>
        <c:majorTickMark val="none"/>
        <c:minorTickMark val="none"/>
        <c:tickLblPos val="nextTo"/>
        <c:crossAx val="152963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Analysis.xlsx]SparkLines!PivotTable13</c:name>
    <c:fmtId val="1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accent1"/>
            </a:solidFill>
            <a:round/>
          </a:ln>
          <a:effectLst/>
        </c:spPr>
        <c:marker>
          <c:symbol val="none"/>
        </c:marker>
      </c:pivotFmt>
    </c:pivotFmts>
    <c:plotArea>
      <c:layout/>
      <c:lineChart>
        <c:grouping val="standard"/>
        <c:varyColors val="0"/>
        <c:ser>
          <c:idx val="0"/>
          <c:order val="0"/>
          <c:tx>
            <c:strRef>
              <c:f>SparkLines!$N$3</c:f>
              <c:strCache>
                <c:ptCount val="1"/>
                <c:pt idx="0">
                  <c:v>Total</c:v>
                </c:pt>
              </c:strCache>
            </c:strRef>
          </c:tx>
          <c:spPr>
            <a:ln w="34925" cap="rnd">
              <a:solidFill>
                <a:schemeClr val="accent1"/>
              </a:solidFill>
              <a:round/>
            </a:ln>
            <a:effectLst/>
          </c:spPr>
          <c:marker>
            <c:symbol val="none"/>
          </c:marker>
          <c:cat>
            <c:strRef>
              <c:f>SparkLines!$M$4:$M$16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SparkLines!$N$4:$N$16</c:f>
              <c:numCache>
                <c:formatCode>0.0</c:formatCode>
                <c:ptCount val="12"/>
                <c:pt idx="0">
                  <c:v>9.6462848596792874</c:v>
                </c:pt>
                <c:pt idx="1">
                  <c:v>17.098962406664427</c:v>
                </c:pt>
                <c:pt idx="2">
                  <c:v>13.453536886554247</c:v>
                </c:pt>
                <c:pt idx="3">
                  <c:v>9.473146505394201</c:v>
                </c:pt>
                <c:pt idx="4">
                  <c:v>14.289127626517143</c:v>
                </c:pt>
                <c:pt idx="5">
                  <c:v>14.209249016780271</c:v>
                </c:pt>
                <c:pt idx="6">
                  <c:v>9.0488749635163508</c:v>
                </c:pt>
                <c:pt idx="7">
                  <c:v>13.720653378273722</c:v>
                </c:pt>
                <c:pt idx="8">
                  <c:v>12.038990379031732</c:v>
                </c:pt>
                <c:pt idx="9">
                  <c:v>15.965112547684351</c:v>
                </c:pt>
                <c:pt idx="10">
                  <c:v>10.261666191099604</c:v>
                </c:pt>
                <c:pt idx="11">
                  <c:v>13.076195234308404</c:v>
                </c:pt>
              </c:numCache>
            </c:numRef>
          </c:val>
          <c:smooth val="0"/>
          <c:extLst>
            <c:ext xmlns:c16="http://schemas.microsoft.com/office/drawing/2014/chart" uri="{C3380CC4-5D6E-409C-BE32-E72D297353CC}">
              <c16:uniqueId val="{00000000-10BA-4363-A914-C4D54D34231A}"/>
            </c:ext>
          </c:extLst>
        </c:ser>
        <c:dLbls>
          <c:showLegendKey val="0"/>
          <c:showVal val="0"/>
          <c:showCatName val="0"/>
          <c:showSerName val="0"/>
          <c:showPercent val="0"/>
          <c:showBubbleSize val="0"/>
        </c:dLbls>
        <c:smooth val="0"/>
        <c:axId val="1215703072"/>
        <c:axId val="1775968768"/>
      </c:lineChart>
      <c:catAx>
        <c:axId val="1215703072"/>
        <c:scaling>
          <c:orientation val="minMax"/>
        </c:scaling>
        <c:delete val="1"/>
        <c:axPos val="b"/>
        <c:numFmt formatCode="General" sourceLinked="1"/>
        <c:majorTickMark val="none"/>
        <c:minorTickMark val="none"/>
        <c:tickLblPos val="nextTo"/>
        <c:crossAx val="1775968768"/>
        <c:crosses val="autoZero"/>
        <c:auto val="1"/>
        <c:lblAlgn val="ctr"/>
        <c:lblOffset val="100"/>
        <c:noMultiLvlLbl val="0"/>
      </c:catAx>
      <c:valAx>
        <c:axId val="1775968768"/>
        <c:scaling>
          <c:orientation val="minMax"/>
        </c:scaling>
        <c:delete val="1"/>
        <c:axPos val="l"/>
        <c:numFmt formatCode="0.0" sourceLinked="1"/>
        <c:majorTickMark val="none"/>
        <c:minorTickMark val="none"/>
        <c:tickLblPos val="nextTo"/>
        <c:crossAx val="121570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Analysis!PivotTable2</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solidFill>
                  <a:schemeClr val="bg1"/>
                </a:solidFill>
              </a:rPr>
              <a:t>Sales</a:t>
            </a:r>
            <a:r>
              <a:rPr lang="en-IN" baseline="0">
                <a:solidFill>
                  <a:schemeClr val="bg1"/>
                </a:solidFill>
              </a:rPr>
              <a:t> &amp; Profit Analysis</a:t>
            </a:r>
            <a:endParaRPr lang="en-IN">
              <a:solidFill>
                <a:schemeClr val="bg1"/>
              </a:solidFill>
            </a:endParaRPr>
          </a:p>
        </c:rich>
      </c:tx>
      <c:layout>
        <c:manualLayout>
          <c:xMode val="edge"/>
          <c:yMode val="edge"/>
          <c:x val="0.68750475261853949"/>
          <c:y val="2.591562522574586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1"/>
          <c:order val="1"/>
          <c:tx>
            <c:strRef>
              <c:f>'Sales and profit Analysis'!$C$3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6AD-44E3-A428-7A84061FB6CF}"/>
            </c:ext>
          </c:extLst>
        </c:ser>
        <c:dLbls>
          <c:showLegendKey val="0"/>
          <c:showVal val="0"/>
          <c:showCatName val="0"/>
          <c:showSerName val="0"/>
          <c:showPercent val="0"/>
          <c:showBubbleSize val="0"/>
        </c:dLbls>
        <c:axId val="1012827280"/>
        <c:axId val="1050884416"/>
      </c:areaChart>
      <c:barChart>
        <c:barDir val="col"/>
        <c:grouping val="clustered"/>
        <c:varyColors val="0"/>
        <c:ser>
          <c:idx val="0"/>
          <c:order val="0"/>
          <c:tx>
            <c:strRef>
              <c:f>'Sales and profit Analysis'!$B$3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6AD-44E3-A428-7A84061FB6CF}"/>
            </c:ext>
          </c:extLst>
        </c:ser>
        <c:dLbls>
          <c:showLegendKey val="0"/>
          <c:showVal val="0"/>
          <c:showCatName val="0"/>
          <c:showSerName val="0"/>
          <c:showPercent val="0"/>
          <c:showBubbleSize val="0"/>
        </c:dLbls>
        <c:gapWidth val="219"/>
        <c:axId val="1209072928"/>
        <c:axId val="1050885664"/>
      </c:barChart>
      <c:catAx>
        <c:axId val="10128272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b="1">
                    <a:solidFill>
                      <a:schemeClr val="bg1"/>
                    </a:solidFill>
                  </a:rPr>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50884416"/>
        <c:crosses val="autoZero"/>
        <c:auto val="1"/>
        <c:lblAlgn val="ctr"/>
        <c:lblOffset val="100"/>
        <c:noMultiLvlLbl val="0"/>
      </c:catAx>
      <c:valAx>
        <c:axId val="1050884416"/>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b="1">
                    <a:solidFill>
                      <a:schemeClr val="bg1"/>
                    </a:solidFill>
                  </a:rPr>
                  <a:t>Sum Of 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409]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2827280"/>
        <c:crosses val="autoZero"/>
        <c:crossBetween val="between"/>
      </c:valAx>
      <c:valAx>
        <c:axId val="1050885664"/>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b="1">
                    <a:solidFill>
                      <a:schemeClr val="bg1"/>
                    </a:solidFill>
                  </a:rPr>
                  <a:t>Sum of Profit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409]#,##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9072928"/>
        <c:crosses val="max"/>
        <c:crossBetween val="between"/>
      </c:valAx>
      <c:catAx>
        <c:axId val="1209072928"/>
        <c:scaling>
          <c:orientation val="minMax"/>
        </c:scaling>
        <c:delete val="1"/>
        <c:axPos val="b"/>
        <c:numFmt formatCode="General" sourceLinked="1"/>
        <c:majorTickMark val="none"/>
        <c:minorTickMark val="none"/>
        <c:tickLblPos val="nextTo"/>
        <c:crossAx val="10508856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Sales!PivotTable5</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bg1"/>
                </a:solidFill>
              </a:rPr>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bg1"/>
            </a:solidFill>
          </a:ln>
          <a:effectLst/>
        </c:spPr>
      </c:pivotFmt>
      <c:pivotFmt>
        <c:idx val="7"/>
        <c:spPr>
          <a:solidFill>
            <a:schemeClr val="accent1"/>
          </a:solidFill>
          <a:ln w="19050">
            <a:solidFill>
              <a:schemeClr val="bg1"/>
            </a:solidFill>
          </a:ln>
          <a:effectLst/>
        </c:spPr>
      </c:pivotFmt>
      <c:pivotFmt>
        <c:idx val="8"/>
        <c:spPr>
          <a:solidFill>
            <a:schemeClr val="accent1"/>
          </a:solidFill>
          <a:ln w="19050">
            <a:solidFill>
              <a:schemeClr val="bg1"/>
            </a:solidFill>
          </a:ln>
          <a:effectLst/>
        </c:spPr>
      </c:pivotFmt>
    </c:pivotFmts>
    <c:plotArea>
      <c:layout/>
      <c:doughnutChart>
        <c:varyColors val="1"/>
        <c:ser>
          <c:idx val="0"/>
          <c:order val="0"/>
          <c:tx>
            <c:strRef>
              <c:f>'Category wise Sales'!$B$3</c:f>
              <c:strCache>
                <c:ptCount val="1"/>
                <c:pt idx="0">
                  <c:v>Total</c:v>
                </c:pt>
              </c:strCache>
            </c:strRef>
          </c:tx>
          <c:spPr>
            <a:ln>
              <a:solidFill>
                <a:schemeClr val="bg1"/>
              </a:solidFill>
            </a:ln>
          </c:spPr>
          <c:explosion val="5"/>
          <c:dPt>
            <c:idx val="0"/>
            <c:bubble3D val="0"/>
            <c:spPr>
              <a:solidFill>
                <a:schemeClr val="accent1"/>
              </a:solidFill>
              <a:ln w="19050">
                <a:solidFill>
                  <a:schemeClr val="bg1"/>
                </a:solidFill>
              </a:ln>
              <a:effectLst/>
            </c:spPr>
            <c:extLst>
              <c:ext xmlns:c16="http://schemas.microsoft.com/office/drawing/2014/chart" uri="{C3380CC4-5D6E-409C-BE32-E72D297353CC}">
                <c16:uniqueId val="{00000001-78B2-4C69-9E91-16FC88157CE3}"/>
              </c:ext>
            </c:extLst>
          </c:dPt>
          <c:dPt>
            <c:idx val="1"/>
            <c:bubble3D val="0"/>
            <c:spPr>
              <a:solidFill>
                <a:schemeClr val="accent2"/>
              </a:solidFill>
              <a:ln w="19050">
                <a:solidFill>
                  <a:schemeClr val="bg1"/>
                </a:solidFill>
              </a:ln>
              <a:effectLst/>
            </c:spPr>
            <c:extLst>
              <c:ext xmlns:c16="http://schemas.microsoft.com/office/drawing/2014/chart" uri="{C3380CC4-5D6E-409C-BE32-E72D297353CC}">
                <c16:uniqueId val="{00000003-78B2-4C69-9E91-16FC88157CE3}"/>
              </c:ext>
            </c:extLst>
          </c:dPt>
          <c:dPt>
            <c:idx val="2"/>
            <c:bubble3D val="0"/>
            <c:spPr>
              <a:solidFill>
                <a:schemeClr val="accent3"/>
              </a:solidFill>
              <a:ln w="19050">
                <a:solidFill>
                  <a:schemeClr val="bg1"/>
                </a:solidFill>
              </a:ln>
              <a:effectLst/>
            </c:spPr>
            <c:extLst>
              <c:ext xmlns:c16="http://schemas.microsoft.com/office/drawing/2014/chart" uri="{C3380CC4-5D6E-409C-BE32-E72D297353CC}">
                <c16:uniqueId val="{00000005-78B2-4C69-9E91-16FC88157CE3}"/>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8B2-4C69-9E91-16FC88157CE3}"/>
            </c:ext>
          </c:extLst>
        </c:ser>
        <c:dLbls>
          <c:showLegendKey val="0"/>
          <c:showVal val="1"/>
          <c:showCatName val="0"/>
          <c:showSerName val="0"/>
          <c:showPercent val="0"/>
          <c:showBubbleSize val="0"/>
          <c:showLeaderLines val="1"/>
        </c:dLbls>
        <c:firstSliceAng val="5"/>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by SubCategory!PivotTable7</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Sales</a:t>
            </a:r>
            <a:r>
              <a:rPr lang="en-US" b="1" baseline="0">
                <a:solidFill>
                  <a:schemeClr val="bg1"/>
                </a:solidFill>
              </a:rPr>
              <a:t> By SubCategory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SubCategory'!$B$3</c:f>
              <c:strCache>
                <c:ptCount val="1"/>
                <c:pt idx="0">
                  <c:v>Total</c:v>
                </c:pt>
              </c:strCache>
            </c:strRef>
          </c:tx>
          <c:spPr>
            <a:solidFill>
              <a:schemeClr val="accent1"/>
            </a:solidFill>
            <a:ln>
              <a:noFill/>
            </a:ln>
            <a:effectLst/>
          </c:spPr>
          <c:invertIfNegative val="0"/>
          <c:dLbls>
            <c:numFmt formatCode="[$$-40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SubCategory'!$A$4:$A$9</c:f>
              <c:strCache>
                <c:ptCount val="5"/>
                <c:pt idx="0">
                  <c:v>Binders</c:v>
                </c:pt>
                <c:pt idx="1">
                  <c:v>Chairs</c:v>
                </c:pt>
                <c:pt idx="2">
                  <c:v>Phones</c:v>
                </c:pt>
                <c:pt idx="3">
                  <c:v>Storage</c:v>
                </c:pt>
                <c:pt idx="4">
                  <c:v>Tables</c:v>
                </c:pt>
              </c:strCache>
            </c:strRef>
          </c:cat>
          <c:val>
            <c:numRef>
              <c:f>'Sales by SubCategory'!$B$4:$B$9</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1CB7-4B3F-92CC-82EB6F2083CA}"/>
            </c:ext>
          </c:extLst>
        </c:ser>
        <c:dLbls>
          <c:dLblPos val="outEnd"/>
          <c:showLegendKey val="0"/>
          <c:showVal val="1"/>
          <c:showCatName val="0"/>
          <c:showSerName val="0"/>
          <c:showPercent val="0"/>
          <c:showBubbleSize val="0"/>
        </c:dLbls>
        <c:gapWidth val="182"/>
        <c:axId val="1201290448"/>
        <c:axId val="1616007632"/>
      </c:barChart>
      <c:catAx>
        <c:axId val="12012904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1">
                    <a:solidFill>
                      <a:schemeClr val="bg1"/>
                    </a:solidFill>
                  </a:rPr>
                  <a:t>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16007632"/>
        <c:crosses val="autoZero"/>
        <c:auto val="1"/>
        <c:lblAlgn val="ctr"/>
        <c:lblOffset val="100"/>
        <c:noMultiLvlLbl val="0"/>
      </c:catAx>
      <c:valAx>
        <c:axId val="16160076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1">
                    <a:solidFill>
                      <a:schemeClr val="bg1"/>
                    </a:solidFill>
                  </a:rPr>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409]#,&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0129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Analysis.xlsx]Year Wise Order Count!PivotTable1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 Wise Order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 Wise Order 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strRef>
              <c:f>'Year Wise Order Count'!$A$4:$A$8</c:f>
              <c:strCache>
                <c:ptCount val="4"/>
                <c:pt idx="0">
                  <c:v>2011</c:v>
                </c:pt>
                <c:pt idx="1">
                  <c:v>2012</c:v>
                </c:pt>
                <c:pt idx="2">
                  <c:v>2013</c:v>
                </c:pt>
                <c:pt idx="3">
                  <c:v>2014</c:v>
                </c:pt>
              </c:strCache>
            </c:strRef>
          </c:cat>
          <c:val>
            <c:numRef>
              <c:f>'Year Wise Order Count'!$B$4:$B$8</c:f>
              <c:numCache>
                <c:formatCode>General</c:formatCode>
                <c:ptCount val="4"/>
                <c:pt idx="0">
                  <c:v>1993</c:v>
                </c:pt>
                <c:pt idx="1">
                  <c:v>2102</c:v>
                </c:pt>
                <c:pt idx="2">
                  <c:v>2580</c:v>
                </c:pt>
                <c:pt idx="3">
                  <c:v>3319</c:v>
                </c:pt>
              </c:numCache>
            </c:numRef>
          </c:val>
          <c:extLst>
            <c:ext xmlns:c16="http://schemas.microsoft.com/office/drawing/2014/chart" uri="{C3380CC4-5D6E-409C-BE32-E72D297353CC}">
              <c16:uniqueId val="{00000003-EC10-49F8-9F3C-D396EF5025F3}"/>
            </c:ext>
          </c:extLst>
        </c:ser>
        <c:dLbls>
          <c:dLblPos val="outEnd"/>
          <c:showLegendKey val="0"/>
          <c:showVal val="1"/>
          <c:showCatName val="0"/>
          <c:showSerName val="0"/>
          <c:showPercent val="0"/>
          <c:showBubbleSize val="0"/>
        </c:dLbls>
        <c:gapWidth val="219"/>
        <c:overlap val="-27"/>
        <c:axId val="1193008128"/>
        <c:axId val="1051294208"/>
      </c:barChart>
      <c:catAx>
        <c:axId val="1193008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294208"/>
        <c:crosses val="autoZero"/>
        <c:auto val="1"/>
        <c:lblAlgn val="ctr"/>
        <c:lblOffset val="100"/>
        <c:noMultiLvlLbl val="0"/>
      </c:catAx>
      <c:valAx>
        <c:axId val="1051294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Order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00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Analysis!PivotTable2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a:t>
            </a:r>
            <a:r>
              <a:rPr lang="en-IN" baseline="0"/>
              <a:t> &amp; Profit Analysis</a:t>
            </a:r>
            <a:endParaRPr lang="en-IN"/>
          </a:p>
        </c:rich>
      </c:tx>
      <c:layout>
        <c:manualLayout>
          <c:xMode val="edge"/>
          <c:yMode val="edge"/>
          <c:x val="0.68750475261853949"/>
          <c:y val="2.591562522574586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1"/>
          <c:order val="1"/>
          <c:tx>
            <c:strRef>
              <c:f>'Sales and profit Analysis'!$C$3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F95-4F90-9FCC-E3ABBABC59CB}"/>
            </c:ext>
          </c:extLst>
        </c:ser>
        <c:dLbls>
          <c:showLegendKey val="0"/>
          <c:showVal val="0"/>
          <c:showCatName val="0"/>
          <c:showSerName val="0"/>
          <c:showPercent val="0"/>
          <c:showBubbleSize val="0"/>
        </c:dLbls>
        <c:axId val="1012827280"/>
        <c:axId val="1050884416"/>
      </c:areaChart>
      <c:barChart>
        <c:barDir val="col"/>
        <c:grouping val="clustered"/>
        <c:varyColors val="0"/>
        <c:ser>
          <c:idx val="0"/>
          <c:order val="0"/>
          <c:tx>
            <c:strRef>
              <c:f>'Sales and profit Analysis'!$B$3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F95-4F90-9FCC-E3ABBABC59CB}"/>
            </c:ext>
          </c:extLst>
        </c:ser>
        <c:dLbls>
          <c:showLegendKey val="0"/>
          <c:showVal val="0"/>
          <c:showCatName val="0"/>
          <c:showSerName val="0"/>
          <c:showPercent val="0"/>
          <c:showBubbleSize val="0"/>
        </c:dLbls>
        <c:gapWidth val="219"/>
        <c:axId val="1209072928"/>
        <c:axId val="1050885664"/>
      </c:barChart>
      <c:catAx>
        <c:axId val="10128272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b="1"/>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884416"/>
        <c:crosses val="autoZero"/>
        <c:auto val="1"/>
        <c:lblAlgn val="ctr"/>
        <c:lblOffset val="100"/>
        <c:noMultiLvlLbl val="0"/>
      </c:catAx>
      <c:valAx>
        <c:axId val="1050884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b="1"/>
                  <a:t>Sum Of 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409]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827280"/>
        <c:crosses val="autoZero"/>
        <c:crossBetween val="between"/>
      </c:valAx>
      <c:valAx>
        <c:axId val="1050885664"/>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b="1"/>
                  <a:t>Sum of Profit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409]#,##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072928"/>
        <c:crosses val="max"/>
        <c:crossBetween val="between"/>
      </c:valAx>
      <c:catAx>
        <c:axId val="1209072928"/>
        <c:scaling>
          <c:orientation val="minMax"/>
        </c:scaling>
        <c:delete val="1"/>
        <c:axPos val="b"/>
        <c:numFmt formatCode="General" sourceLinked="1"/>
        <c:majorTickMark val="none"/>
        <c:minorTickMark val="none"/>
        <c:tickLblPos val="nextTo"/>
        <c:crossAx val="10508856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Sales!PivotTable5</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'Category wise Sales'!$B$3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F1-4154-AD4E-1FAE1CDBC2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F1-4154-AD4E-1FAE1CDBC2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F1-4154-AD4E-1FAE1CDBC22C}"/>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8F1-4154-AD4E-1FAE1CDBC22C}"/>
            </c:ext>
          </c:extLst>
        </c:ser>
        <c:dLbls>
          <c:showLegendKey val="0"/>
          <c:showVal val="1"/>
          <c:showCatName val="0"/>
          <c:showSerName val="0"/>
          <c:showPercent val="0"/>
          <c:showBubbleSize val="0"/>
          <c:showLeaderLines val="1"/>
        </c:dLbls>
        <c:firstSliceAng val="5"/>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by SubCategory!PivotTable7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SubCategory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SubCategory'!$B$3</c:f>
              <c:strCache>
                <c:ptCount val="1"/>
                <c:pt idx="0">
                  <c:v>Total</c:v>
                </c:pt>
              </c:strCache>
            </c:strRef>
          </c:tx>
          <c:spPr>
            <a:solidFill>
              <a:schemeClr val="accent1"/>
            </a:solidFill>
            <a:ln>
              <a:noFill/>
            </a:ln>
            <a:effectLst/>
          </c:spPr>
          <c:invertIfNegative val="0"/>
          <c:dLbls>
            <c:numFmt formatCode="[$$-40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SubCategory'!$A$4:$A$9</c:f>
              <c:strCache>
                <c:ptCount val="5"/>
                <c:pt idx="0">
                  <c:v>Binders</c:v>
                </c:pt>
                <c:pt idx="1">
                  <c:v>Chairs</c:v>
                </c:pt>
                <c:pt idx="2">
                  <c:v>Phones</c:v>
                </c:pt>
                <c:pt idx="3">
                  <c:v>Storage</c:v>
                </c:pt>
                <c:pt idx="4">
                  <c:v>Tables</c:v>
                </c:pt>
              </c:strCache>
            </c:strRef>
          </c:cat>
          <c:val>
            <c:numRef>
              <c:f>'Sales by SubCategory'!$B$4:$B$9</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6B08-4C0F-B752-FC25416CEA67}"/>
            </c:ext>
          </c:extLst>
        </c:ser>
        <c:dLbls>
          <c:dLblPos val="outEnd"/>
          <c:showLegendKey val="0"/>
          <c:showVal val="1"/>
          <c:showCatName val="0"/>
          <c:showSerName val="0"/>
          <c:showPercent val="0"/>
          <c:showBubbleSize val="0"/>
        </c:dLbls>
        <c:gapWidth val="182"/>
        <c:axId val="1201290448"/>
        <c:axId val="1616007632"/>
      </c:barChart>
      <c:catAx>
        <c:axId val="12012904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16007632"/>
        <c:crosses val="autoZero"/>
        <c:auto val="1"/>
        <c:lblAlgn val="ctr"/>
        <c:lblOffset val="100"/>
        <c:noMultiLvlLbl val="0"/>
      </c:catAx>
      <c:valAx>
        <c:axId val="16160076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0129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Analysis.xlsx]SparkLines!PivotTable15</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SparkLines!$F$37</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SparkLines!$E$38:$E$42</c:f>
              <c:strCache>
                <c:ptCount val="4"/>
                <c:pt idx="0">
                  <c:v>Central</c:v>
                </c:pt>
                <c:pt idx="1">
                  <c:v>East</c:v>
                </c:pt>
                <c:pt idx="2">
                  <c:v>South</c:v>
                </c:pt>
                <c:pt idx="3">
                  <c:v>West</c:v>
                </c:pt>
              </c:strCache>
            </c:strRef>
          </c:cat>
          <c:val>
            <c:numRef>
              <c:f>SparkLines!$F$38:$F$42</c:f>
              <c:numCache>
                <c:formatCode>0</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0-EFFA-4468-B41D-183295A050D9}"/>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smooth val="0"/>
        <c:axId val="1209822192"/>
        <c:axId val="1775955040"/>
      </c:lineChart>
      <c:catAx>
        <c:axId val="1209822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955040"/>
        <c:crosses val="autoZero"/>
        <c:auto val="1"/>
        <c:lblAlgn val="ctr"/>
        <c:lblOffset val="100"/>
        <c:noMultiLvlLbl val="0"/>
      </c:catAx>
      <c:valAx>
        <c:axId val="17759550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82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Analysis.xlsx]SparkLines!PivotTable16</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wise Profit &amp;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SparkLines!$I$37</c:f>
              <c:strCache>
                <c:ptCount val="1"/>
                <c:pt idx="0">
                  <c:v>Sum of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SparkLines!$H$38:$H$41</c:f>
              <c:strCache>
                <c:ptCount val="3"/>
                <c:pt idx="0">
                  <c:v>Consumer</c:v>
                </c:pt>
                <c:pt idx="1">
                  <c:v>Corporate</c:v>
                </c:pt>
                <c:pt idx="2">
                  <c:v>Home Office</c:v>
                </c:pt>
              </c:strCache>
            </c:strRef>
          </c:cat>
          <c:val>
            <c:numRef>
              <c:f>SparkLines!$I$38:$I$41</c:f>
              <c:numCache>
                <c:formatCode>[$$-540A]#,"K"</c:formatCode>
                <c:ptCount val="3"/>
                <c:pt idx="0">
                  <c:v>134119.20919999972</c:v>
                </c:pt>
                <c:pt idx="1">
                  <c:v>91979.13400000018</c:v>
                </c:pt>
                <c:pt idx="2">
                  <c:v>60298.67850000006</c:v>
                </c:pt>
              </c:numCache>
            </c:numRef>
          </c:val>
          <c:extLst>
            <c:ext xmlns:c16="http://schemas.microsoft.com/office/drawing/2014/chart" uri="{C3380CC4-5D6E-409C-BE32-E72D297353CC}">
              <c16:uniqueId val="{00000000-9AF0-4979-A84C-1EE82B5C7EBA}"/>
            </c:ext>
          </c:extLst>
        </c:ser>
        <c:ser>
          <c:idx val="1"/>
          <c:order val="1"/>
          <c:tx>
            <c:strRef>
              <c:f>SparkLines!$J$37</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SparkLines!$H$38:$H$41</c:f>
              <c:strCache>
                <c:ptCount val="3"/>
                <c:pt idx="0">
                  <c:v>Consumer</c:v>
                </c:pt>
                <c:pt idx="1">
                  <c:v>Corporate</c:v>
                </c:pt>
                <c:pt idx="2">
                  <c:v>Home Office</c:v>
                </c:pt>
              </c:strCache>
            </c:strRef>
          </c:cat>
          <c:val>
            <c:numRef>
              <c:f>SparkLines!$J$38:$J$41</c:f>
              <c:numCache>
                <c:formatCode>[$$-540A]#,"K"</c:formatCode>
                <c:ptCount val="3"/>
                <c:pt idx="0">
                  <c:v>1161401.3449999888</c:v>
                </c:pt>
                <c:pt idx="1">
                  <c:v>706146.36680000008</c:v>
                </c:pt>
                <c:pt idx="2">
                  <c:v>429653.1485000003</c:v>
                </c:pt>
              </c:numCache>
            </c:numRef>
          </c:val>
          <c:extLst>
            <c:ext xmlns:c16="http://schemas.microsoft.com/office/drawing/2014/chart" uri="{C3380CC4-5D6E-409C-BE32-E72D297353CC}">
              <c16:uniqueId val="{00000001-9AF0-4979-A84C-1EE82B5C7EBA}"/>
            </c:ext>
          </c:extLst>
        </c:ser>
        <c:dLbls>
          <c:dLblPos val="outEnd"/>
          <c:showLegendKey val="0"/>
          <c:showVal val="1"/>
          <c:showCatName val="0"/>
          <c:showSerName val="0"/>
          <c:showPercent val="0"/>
          <c:showBubbleSize val="0"/>
        </c:dLbls>
        <c:gapWidth val="182"/>
        <c:axId val="1844603504"/>
        <c:axId val="1751799184"/>
      </c:barChart>
      <c:catAx>
        <c:axId val="18446035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Segments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799184"/>
        <c:crosses val="autoZero"/>
        <c:auto val="1"/>
        <c:lblAlgn val="ctr"/>
        <c:lblOffset val="100"/>
        <c:noMultiLvlLbl val="0"/>
      </c:catAx>
      <c:valAx>
        <c:axId val="17517991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r>
                  <a:rPr lang="en-IN" baseline="0"/>
                  <a:t> &amp; Sales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540A]#,&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60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Analysis.xlsx]SparkLines!PivotTable17</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a:t>
            </a:r>
            <a:r>
              <a:rPr lang="en-US" baseline="0"/>
              <a:t> wise Profit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SparkLines!$F$44</c:f>
              <c:strCache>
                <c:ptCount val="1"/>
                <c:pt idx="0">
                  <c:v>Total</c:v>
                </c:pt>
              </c:strCache>
            </c:strRef>
          </c:tx>
          <c:spPr>
            <a:solidFill>
              <a:schemeClr val="accent1"/>
            </a:solidFill>
            <a:ln>
              <a:noFill/>
            </a:ln>
            <a:effectLst/>
          </c:spPr>
          <c:invertIfNegative val="0"/>
          <c:cat>
            <c:multiLvlStrRef>
              <c:f>SparkLines!$E$45:$E$65</c:f>
              <c:multiLvlStrCache>
                <c:ptCount val="16"/>
                <c:lvl>
                  <c:pt idx="0">
                    <c:v>2011</c:v>
                  </c:pt>
                  <c:pt idx="1">
                    <c:v>2012</c:v>
                  </c:pt>
                  <c:pt idx="2">
                    <c:v>2013</c:v>
                  </c:pt>
                  <c:pt idx="3">
                    <c:v>2014</c:v>
                  </c:pt>
                  <c:pt idx="4">
                    <c:v>2011</c:v>
                  </c:pt>
                  <c:pt idx="5">
                    <c:v>2012</c:v>
                  </c:pt>
                  <c:pt idx="6">
                    <c:v>2013</c:v>
                  </c:pt>
                  <c:pt idx="7">
                    <c:v>2014</c:v>
                  </c:pt>
                  <c:pt idx="8">
                    <c:v>2011</c:v>
                  </c:pt>
                  <c:pt idx="9">
                    <c:v>2012</c:v>
                  </c:pt>
                  <c:pt idx="10">
                    <c:v>2013</c:v>
                  </c:pt>
                  <c:pt idx="11">
                    <c:v>2014</c:v>
                  </c:pt>
                  <c:pt idx="12">
                    <c:v>2011</c:v>
                  </c:pt>
                  <c:pt idx="13">
                    <c:v>2012</c:v>
                  </c:pt>
                  <c:pt idx="14">
                    <c:v>2013</c:v>
                  </c:pt>
                  <c:pt idx="15">
                    <c:v>2014</c:v>
                  </c:pt>
                </c:lvl>
                <c:lvl>
                  <c:pt idx="0">
                    <c:v>Qtr1</c:v>
                  </c:pt>
                  <c:pt idx="4">
                    <c:v>Qtr2</c:v>
                  </c:pt>
                  <c:pt idx="8">
                    <c:v>Qtr3</c:v>
                  </c:pt>
                  <c:pt idx="12">
                    <c:v>Qtr4</c:v>
                  </c:pt>
                </c:lvl>
              </c:multiLvlStrCache>
            </c:multiLvlStrRef>
          </c:cat>
          <c:val>
            <c:numRef>
              <c:f>SparkLines!$F$45:$F$65</c:f>
              <c:numCache>
                <c:formatCode>0</c:formatCode>
                <c:ptCount val="16"/>
                <c:pt idx="0">
                  <c:v>3811.2289999999948</c:v>
                </c:pt>
                <c:pt idx="1">
                  <c:v>9264.9415999999965</c:v>
                </c:pt>
                <c:pt idx="2">
                  <c:v>11446.341499999997</c:v>
                </c:pt>
                <c:pt idx="3">
                  <c:v>21772.230300000003</c:v>
                </c:pt>
                <c:pt idx="4">
                  <c:v>11204.069200000004</c:v>
                </c:pt>
                <c:pt idx="5">
                  <c:v>12190.922400000005</c:v>
                </c:pt>
                <c:pt idx="6">
                  <c:v>16084.905500000004</c:v>
                </c:pt>
                <c:pt idx="7">
                  <c:v>17165.757000000005</c:v>
                </c:pt>
                <c:pt idx="8">
                  <c:v>12804.721800000005</c:v>
                </c:pt>
                <c:pt idx="9">
                  <c:v>16853.619399999989</c:v>
                </c:pt>
                <c:pt idx="10">
                  <c:v>16153.504599999986</c:v>
                </c:pt>
                <c:pt idx="11">
                  <c:v>26913.445099999997</c:v>
                </c:pt>
                <c:pt idx="12">
                  <c:v>21723.954099999981</c:v>
                </c:pt>
                <c:pt idx="13">
                  <c:v>23309.120300000013</c:v>
                </c:pt>
                <c:pt idx="14">
                  <c:v>38042.179199999933</c:v>
                </c:pt>
                <c:pt idx="15">
                  <c:v>27656.080700000013</c:v>
                </c:pt>
              </c:numCache>
            </c:numRef>
          </c:val>
          <c:extLst>
            <c:ext xmlns:c16="http://schemas.microsoft.com/office/drawing/2014/chart" uri="{C3380CC4-5D6E-409C-BE32-E72D297353CC}">
              <c16:uniqueId val="{00000000-8CDC-443F-8214-89600B5A3DBA}"/>
            </c:ext>
          </c:extLst>
        </c:ser>
        <c:dLbls>
          <c:showLegendKey val="0"/>
          <c:showVal val="0"/>
          <c:showCatName val="0"/>
          <c:showSerName val="0"/>
          <c:showPercent val="0"/>
          <c:showBubbleSize val="0"/>
        </c:dLbls>
        <c:gapWidth val="219"/>
        <c:overlap val="-27"/>
        <c:axId val="1883089168"/>
        <c:axId val="1751804592"/>
      </c:barChart>
      <c:catAx>
        <c:axId val="1883089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QTR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804592"/>
        <c:crosses val="autoZero"/>
        <c:auto val="1"/>
        <c:lblAlgn val="ctr"/>
        <c:lblOffset val="100"/>
        <c:noMultiLvlLbl val="0"/>
      </c:catAx>
      <c:valAx>
        <c:axId val="1751804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0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Analysis.xlsx]Year Wise Order Count!PivotTable1</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Year Wise Order Count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 Wise Order 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trendline>
            <c:spPr>
              <a:ln w="19050" cap="rnd">
                <a:solidFill>
                  <a:schemeClr val="accent1"/>
                </a:solidFill>
              </a:ln>
              <a:effectLst/>
            </c:spPr>
            <c:trendlineType val="linear"/>
            <c:dispRSqr val="0"/>
            <c:dispEq val="0"/>
          </c:trendline>
          <c:trendline>
            <c:spPr>
              <a:ln w="19050" cap="rnd">
                <a:solidFill>
                  <a:schemeClr val="accent1"/>
                </a:solidFill>
              </a:ln>
              <a:effectLst/>
            </c:spPr>
            <c:trendlineType val="linear"/>
            <c:dispRSqr val="0"/>
            <c:dispEq val="0"/>
          </c:trendline>
          <c:trendline>
            <c:spPr>
              <a:ln w="19050" cap="rnd">
                <a:solidFill>
                  <a:schemeClr val="accent1"/>
                </a:solidFill>
              </a:ln>
              <a:effectLst/>
            </c:spPr>
            <c:trendlineType val="linear"/>
            <c:dispRSqr val="0"/>
            <c:dispEq val="0"/>
          </c:trendline>
          <c:cat>
            <c:strRef>
              <c:f>'Year Wise Order Count'!$A$4:$A$8</c:f>
              <c:strCache>
                <c:ptCount val="4"/>
                <c:pt idx="0">
                  <c:v>2011</c:v>
                </c:pt>
                <c:pt idx="1">
                  <c:v>2012</c:v>
                </c:pt>
                <c:pt idx="2">
                  <c:v>2013</c:v>
                </c:pt>
                <c:pt idx="3">
                  <c:v>2014</c:v>
                </c:pt>
              </c:strCache>
            </c:strRef>
          </c:cat>
          <c:val>
            <c:numRef>
              <c:f>'Year Wise Order Count'!$B$4:$B$8</c:f>
              <c:numCache>
                <c:formatCode>General</c:formatCode>
                <c:ptCount val="4"/>
                <c:pt idx="0">
                  <c:v>1993</c:v>
                </c:pt>
                <c:pt idx="1">
                  <c:v>2102</c:v>
                </c:pt>
                <c:pt idx="2">
                  <c:v>2580</c:v>
                </c:pt>
                <c:pt idx="3">
                  <c:v>3319</c:v>
                </c:pt>
              </c:numCache>
            </c:numRef>
          </c:val>
          <c:extLst>
            <c:ext xmlns:c16="http://schemas.microsoft.com/office/drawing/2014/chart" uri="{C3380CC4-5D6E-409C-BE32-E72D297353CC}">
              <c16:uniqueId val="{00000000-F904-4AC5-A353-346962191CB5}"/>
            </c:ext>
          </c:extLst>
        </c:ser>
        <c:dLbls>
          <c:dLblPos val="outEnd"/>
          <c:showLegendKey val="0"/>
          <c:showVal val="1"/>
          <c:showCatName val="0"/>
          <c:showSerName val="0"/>
          <c:showPercent val="0"/>
          <c:showBubbleSize val="0"/>
        </c:dLbls>
        <c:gapWidth val="267"/>
        <c:overlap val="-43"/>
        <c:axId val="1193008128"/>
        <c:axId val="1051294208"/>
      </c:barChart>
      <c:catAx>
        <c:axId val="1193008128"/>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51294208"/>
        <c:crosses val="autoZero"/>
        <c:auto val="1"/>
        <c:lblAlgn val="ctr"/>
        <c:lblOffset val="100"/>
        <c:noMultiLvlLbl val="0"/>
      </c:catAx>
      <c:valAx>
        <c:axId val="105129420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Count of Order ID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93008128"/>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Analysis!PivotTable2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a:t>
            </a:r>
            <a:r>
              <a:rPr lang="en-IN" baseline="0"/>
              <a:t> &amp; Profit Analysis</a:t>
            </a:r>
            <a:endParaRPr lang="en-IN"/>
          </a:p>
        </c:rich>
      </c:tx>
      <c:layout>
        <c:manualLayout>
          <c:xMode val="edge"/>
          <c:yMode val="edge"/>
          <c:x val="0.68750475261853949"/>
          <c:y val="2.591562522574586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1"/>
          <c:order val="1"/>
          <c:tx>
            <c:strRef>
              <c:f>'Sales and profit Analysis'!$C$3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BBC-481A-9D6B-F3FBA4DA3B61}"/>
            </c:ext>
          </c:extLst>
        </c:ser>
        <c:dLbls>
          <c:showLegendKey val="0"/>
          <c:showVal val="0"/>
          <c:showCatName val="0"/>
          <c:showSerName val="0"/>
          <c:showPercent val="0"/>
          <c:showBubbleSize val="0"/>
        </c:dLbls>
        <c:axId val="1012827280"/>
        <c:axId val="1050884416"/>
      </c:areaChart>
      <c:barChart>
        <c:barDir val="col"/>
        <c:grouping val="clustered"/>
        <c:varyColors val="0"/>
        <c:ser>
          <c:idx val="0"/>
          <c:order val="0"/>
          <c:tx>
            <c:strRef>
              <c:f>'Sales and profit Analysis'!$B$3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and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BBC-481A-9D6B-F3FBA4DA3B61}"/>
            </c:ext>
          </c:extLst>
        </c:ser>
        <c:dLbls>
          <c:showLegendKey val="0"/>
          <c:showVal val="0"/>
          <c:showCatName val="0"/>
          <c:showSerName val="0"/>
          <c:showPercent val="0"/>
          <c:showBubbleSize val="0"/>
        </c:dLbls>
        <c:gapWidth val="219"/>
        <c:axId val="1209072928"/>
        <c:axId val="1050885664"/>
      </c:barChart>
      <c:catAx>
        <c:axId val="10128272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b="1"/>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884416"/>
        <c:crosses val="autoZero"/>
        <c:auto val="1"/>
        <c:lblAlgn val="ctr"/>
        <c:lblOffset val="100"/>
        <c:noMultiLvlLbl val="0"/>
      </c:catAx>
      <c:valAx>
        <c:axId val="1050884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b="1"/>
                  <a:t>Sum Of 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409]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827280"/>
        <c:crosses val="autoZero"/>
        <c:crossBetween val="between"/>
      </c:valAx>
      <c:valAx>
        <c:axId val="1050885664"/>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b="1"/>
                  <a:t>Sum of Profit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409]#,##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072928"/>
        <c:crosses val="max"/>
        <c:crossBetween val="between"/>
      </c:valAx>
      <c:catAx>
        <c:axId val="1209072928"/>
        <c:scaling>
          <c:orientation val="minMax"/>
        </c:scaling>
        <c:delete val="1"/>
        <c:axPos val="b"/>
        <c:numFmt formatCode="General" sourceLinked="1"/>
        <c:majorTickMark val="none"/>
        <c:minorTickMark val="none"/>
        <c:tickLblPos val="nextTo"/>
        <c:crossAx val="10508856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Sales!PivotTable5</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73-4C3D-8286-10E1BA371B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73-4C3D-8286-10E1BA371B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73-4C3D-8286-10E1BA371BD3}"/>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0EF-46E5-B408-EB53CDDE31E2}"/>
            </c:ext>
          </c:extLst>
        </c:ser>
        <c:dLbls>
          <c:showLegendKey val="0"/>
          <c:showVal val="1"/>
          <c:showCatName val="0"/>
          <c:showSerName val="0"/>
          <c:showPercent val="0"/>
          <c:showBubbleSize val="0"/>
          <c:showLeaderLines val="1"/>
        </c:dLbls>
        <c:firstSliceAng val="5"/>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by SubCategory!PivotTable7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SubCategory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SubCategory'!$B$3</c:f>
              <c:strCache>
                <c:ptCount val="1"/>
                <c:pt idx="0">
                  <c:v>Total</c:v>
                </c:pt>
              </c:strCache>
            </c:strRef>
          </c:tx>
          <c:spPr>
            <a:solidFill>
              <a:schemeClr val="accent1"/>
            </a:solidFill>
            <a:ln>
              <a:noFill/>
            </a:ln>
            <a:effectLst/>
          </c:spPr>
          <c:invertIfNegative val="0"/>
          <c:dLbls>
            <c:numFmt formatCode="[$$-409]#,&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SubCategory'!$A$4:$A$9</c:f>
              <c:strCache>
                <c:ptCount val="5"/>
                <c:pt idx="0">
                  <c:v>Binders</c:v>
                </c:pt>
                <c:pt idx="1">
                  <c:v>Chairs</c:v>
                </c:pt>
                <c:pt idx="2">
                  <c:v>Phones</c:v>
                </c:pt>
                <c:pt idx="3">
                  <c:v>Storage</c:v>
                </c:pt>
                <c:pt idx="4">
                  <c:v>Tables</c:v>
                </c:pt>
              </c:strCache>
            </c:strRef>
          </c:cat>
          <c:val>
            <c:numRef>
              <c:f>'Sales by SubCategory'!$B$4:$B$9</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422D-4FA0-B4D3-824501758F82}"/>
            </c:ext>
          </c:extLst>
        </c:ser>
        <c:dLbls>
          <c:dLblPos val="outEnd"/>
          <c:showLegendKey val="0"/>
          <c:showVal val="1"/>
          <c:showCatName val="0"/>
          <c:showSerName val="0"/>
          <c:showPercent val="0"/>
          <c:showBubbleSize val="0"/>
        </c:dLbls>
        <c:gapWidth val="182"/>
        <c:axId val="1201290448"/>
        <c:axId val="1616007632"/>
      </c:barChart>
      <c:catAx>
        <c:axId val="12012904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16007632"/>
        <c:crosses val="autoZero"/>
        <c:auto val="1"/>
        <c:lblAlgn val="ctr"/>
        <c:lblOffset val="100"/>
        <c:noMultiLvlLbl val="0"/>
      </c:catAx>
      <c:valAx>
        <c:axId val="16160076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0129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Analysis.xlsx]SparkLines!PivotTable8</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SparkLines!$B$3</c:f>
              <c:strCache>
                <c:ptCount val="1"/>
                <c:pt idx="0">
                  <c:v>Total</c:v>
                </c:pt>
              </c:strCache>
            </c:strRef>
          </c:tx>
          <c:spPr>
            <a:ln w="28575" cap="rnd">
              <a:solidFill>
                <a:schemeClr val="accent1"/>
              </a:solidFill>
              <a:round/>
            </a:ln>
            <a:effectLst/>
          </c:spPr>
          <c:marker>
            <c:symbol val="none"/>
          </c:marker>
          <c:cat>
            <c:strRef>
              <c:f>SparkLines!$A$4:$A$16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09E-4BCB-A3AD-ECA611CBFBF9}"/>
            </c:ext>
          </c:extLst>
        </c:ser>
        <c:dLbls>
          <c:showLegendKey val="0"/>
          <c:showVal val="0"/>
          <c:showCatName val="0"/>
          <c:showSerName val="0"/>
          <c:showPercent val="0"/>
          <c:showBubbleSize val="0"/>
        </c:dLbls>
        <c:smooth val="0"/>
        <c:axId val="1176410336"/>
        <c:axId val="1533324688"/>
      </c:lineChart>
      <c:catAx>
        <c:axId val="1176410336"/>
        <c:scaling>
          <c:orientation val="minMax"/>
        </c:scaling>
        <c:delete val="1"/>
        <c:axPos val="b"/>
        <c:numFmt formatCode="General" sourceLinked="1"/>
        <c:majorTickMark val="none"/>
        <c:minorTickMark val="none"/>
        <c:tickLblPos val="nextTo"/>
        <c:crossAx val="1533324688"/>
        <c:crosses val="autoZero"/>
        <c:auto val="1"/>
        <c:lblAlgn val="ctr"/>
        <c:lblOffset val="100"/>
        <c:noMultiLvlLbl val="0"/>
      </c:catAx>
      <c:valAx>
        <c:axId val="1533324688"/>
        <c:scaling>
          <c:orientation val="minMax"/>
        </c:scaling>
        <c:delete val="1"/>
        <c:axPos val="l"/>
        <c:numFmt formatCode="0" sourceLinked="1"/>
        <c:majorTickMark val="none"/>
        <c:minorTickMark val="none"/>
        <c:tickLblPos val="nextTo"/>
        <c:crossAx val="117641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Analysis.xlsx]SparkLines!PivotTable9</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SparkLines!$E$3</c:f>
              <c:strCache>
                <c:ptCount val="1"/>
                <c:pt idx="0">
                  <c:v>Total</c:v>
                </c:pt>
              </c:strCache>
            </c:strRef>
          </c:tx>
          <c:spPr>
            <a:ln w="28575" cap="rnd">
              <a:solidFill>
                <a:schemeClr val="accent1"/>
              </a:solidFill>
              <a:round/>
            </a:ln>
            <a:effectLst/>
          </c:spPr>
          <c:marker>
            <c:symbol val="none"/>
          </c:marker>
          <c:cat>
            <c:strRef>
              <c:f>SparkLines!$D$4:$D$16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SparkLines!$E$4:$E$16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7BB-49C7-9825-36095003481E}"/>
            </c:ext>
          </c:extLst>
        </c:ser>
        <c:dLbls>
          <c:showLegendKey val="0"/>
          <c:showVal val="0"/>
          <c:showCatName val="0"/>
          <c:showSerName val="0"/>
          <c:showPercent val="0"/>
          <c:showBubbleSize val="0"/>
        </c:dLbls>
        <c:smooth val="0"/>
        <c:axId val="1602313232"/>
        <c:axId val="1606273888"/>
      </c:lineChart>
      <c:catAx>
        <c:axId val="1602313232"/>
        <c:scaling>
          <c:orientation val="minMax"/>
        </c:scaling>
        <c:delete val="1"/>
        <c:axPos val="b"/>
        <c:numFmt formatCode="General" sourceLinked="1"/>
        <c:majorTickMark val="none"/>
        <c:minorTickMark val="none"/>
        <c:tickLblPos val="nextTo"/>
        <c:crossAx val="1606273888"/>
        <c:crosses val="autoZero"/>
        <c:auto val="1"/>
        <c:lblAlgn val="ctr"/>
        <c:lblOffset val="100"/>
        <c:noMultiLvlLbl val="0"/>
      </c:catAx>
      <c:valAx>
        <c:axId val="1606273888"/>
        <c:scaling>
          <c:orientation val="minMax"/>
        </c:scaling>
        <c:delete val="1"/>
        <c:axPos val="l"/>
        <c:numFmt formatCode="0" sourceLinked="1"/>
        <c:majorTickMark val="none"/>
        <c:minorTickMark val="none"/>
        <c:tickLblPos val="nextTo"/>
        <c:crossAx val="160231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Analysis.xlsx]SparkLines!PivotTable10</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SparkLines!$H$3</c:f>
              <c:strCache>
                <c:ptCount val="1"/>
                <c:pt idx="0">
                  <c:v>Total</c:v>
                </c:pt>
              </c:strCache>
            </c:strRef>
          </c:tx>
          <c:spPr>
            <a:ln w="28575" cap="rnd">
              <a:solidFill>
                <a:schemeClr val="accent1"/>
              </a:solidFill>
              <a:round/>
            </a:ln>
            <a:effectLst/>
          </c:spPr>
          <c:marker>
            <c:symbol val="none"/>
          </c:marker>
          <c:cat>
            <c:strRef>
              <c:f>SparkLines!$G$4:$G$16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SparkLines!$H$4:$H$16</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375-4C9A-B854-0C7E9538A9B8}"/>
            </c:ext>
          </c:extLst>
        </c:ser>
        <c:dLbls>
          <c:showLegendKey val="0"/>
          <c:showVal val="0"/>
          <c:showCatName val="0"/>
          <c:showSerName val="0"/>
          <c:showPercent val="0"/>
          <c:showBubbleSize val="0"/>
        </c:dLbls>
        <c:smooth val="0"/>
        <c:axId val="1492897776"/>
        <c:axId val="1214559488"/>
      </c:lineChart>
      <c:catAx>
        <c:axId val="1492897776"/>
        <c:scaling>
          <c:orientation val="minMax"/>
        </c:scaling>
        <c:delete val="1"/>
        <c:axPos val="b"/>
        <c:numFmt formatCode="General" sourceLinked="1"/>
        <c:majorTickMark val="none"/>
        <c:minorTickMark val="none"/>
        <c:tickLblPos val="nextTo"/>
        <c:crossAx val="1214559488"/>
        <c:crosses val="autoZero"/>
        <c:auto val="1"/>
        <c:lblAlgn val="ctr"/>
        <c:lblOffset val="100"/>
        <c:noMultiLvlLbl val="0"/>
      </c:catAx>
      <c:valAx>
        <c:axId val="1214559488"/>
        <c:scaling>
          <c:orientation val="minMax"/>
        </c:scaling>
        <c:delete val="1"/>
        <c:axPos val="l"/>
        <c:numFmt formatCode="0" sourceLinked="1"/>
        <c:majorTickMark val="none"/>
        <c:minorTickMark val="none"/>
        <c:tickLblPos val="nextTo"/>
        <c:crossAx val="149289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Analysis.xlsx]SparkLines!PivotTable11</c:name>
    <c:fmtId val="7"/>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SparkLines!$K$3</c:f>
              <c:strCache>
                <c:ptCount val="1"/>
                <c:pt idx="0">
                  <c:v>Total</c:v>
                </c:pt>
              </c:strCache>
            </c:strRef>
          </c:tx>
          <c:spPr>
            <a:ln w="28575" cap="rnd">
              <a:solidFill>
                <a:schemeClr val="accent1"/>
              </a:solidFill>
              <a:round/>
            </a:ln>
            <a:effectLst/>
          </c:spPr>
          <c:marker>
            <c:symbol val="none"/>
          </c:marker>
          <c:cat>
            <c:strRef>
              <c:f>SparkLines!$J$4:$J$16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E06-4293-BD49-CFF25A3968F1}"/>
            </c:ext>
          </c:extLst>
        </c:ser>
        <c:dLbls>
          <c:showLegendKey val="0"/>
          <c:showVal val="0"/>
          <c:showCatName val="0"/>
          <c:showSerName val="0"/>
          <c:showPercent val="0"/>
          <c:showBubbleSize val="0"/>
        </c:dLbls>
        <c:smooth val="0"/>
        <c:axId val="1529630928"/>
        <c:axId val="1177162688"/>
      </c:lineChart>
      <c:catAx>
        <c:axId val="1529630928"/>
        <c:scaling>
          <c:orientation val="minMax"/>
        </c:scaling>
        <c:delete val="1"/>
        <c:axPos val="b"/>
        <c:numFmt formatCode="General" sourceLinked="1"/>
        <c:majorTickMark val="none"/>
        <c:minorTickMark val="none"/>
        <c:tickLblPos val="nextTo"/>
        <c:crossAx val="1177162688"/>
        <c:crosses val="autoZero"/>
        <c:auto val="1"/>
        <c:lblAlgn val="ctr"/>
        <c:lblOffset val="100"/>
        <c:noMultiLvlLbl val="0"/>
      </c:catAx>
      <c:valAx>
        <c:axId val="1177162688"/>
        <c:scaling>
          <c:orientation val="minMax"/>
        </c:scaling>
        <c:delete val="1"/>
        <c:axPos val="l"/>
        <c:numFmt formatCode="0" sourceLinked="1"/>
        <c:majorTickMark val="none"/>
        <c:minorTickMark val="none"/>
        <c:tickLblPos val="nextTo"/>
        <c:crossAx val="152963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Analysis.xlsx]SparkLines!PivotTable13</c:name>
    <c:fmtId val="1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SparkLines!$N$3</c:f>
              <c:strCache>
                <c:ptCount val="1"/>
                <c:pt idx="0">
                  <c:v>Total</c:v>
                </c:pt>
              </c:strCache>
            </c:strRef>
          </c:tx>
          <c:spPr>
            <a:ln w="28575" cap="rnd">
              <a:solidFill>
                <a:schemeClr val="accent1"/>
              </a:solidFill>
              <a:round/>
            </a:ln>
            <a:effectLst/>
          </c:spPr>
          <c:marker>
            <c:symbol val="none"/>
          </c:marker>
          <c:cat>
            <c:strRef>
              <c:f>SparkLines!$M$4:$M$16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SparkLines!$N$4:$N$16</c:f>
              <c:numCache>
                <c:formatCode>0.0</c:formatCode>
                <c:ptCount val="12"/>
                <c:pt idx="0">
                  <c:v>9.6462848596792874</c:v>
                </c:pt>
                <c:pt idx="1">
                  <c:v>17.098962406664427</c:v>
                </c:pt>
                <c:pt idx="2">
                  <c:v>13.453536886554247</c:v>
                </c:pt>
                <c:pt idx="3">
                  <c:v>9.473146505394201</c:v>
                </c:pt>
                <c:pt idx="4">
                  <c:v>14.289127626517143</c:v>
                </c:pt>
                <c:pt idx="5">
                  <c:v>14.209249016780271</c:v>
                </c:pt>
                <c:pt idx="6">
                  <c:v>9.0488749635163508</c:v>
                </c:pt>
                <c:pt idx="7">
                  <c:v>13.720653378273722</c:v>
                </c:pt>
                <c:pt idx="8">
                  <c:v>12.038990379031732</c:v>
                </c:pt>
                <c:pt idx="9">
                  <c:v>15.965112547684351</c:v>
                </c:pt>
                <c:pt idx="10">
                  <c:v>10.261666191099604</c:v>
                </c:pt>
                <c:pt idx="11">
                  <c:v>13.076195234308404</c:v>
                </c:pt>
              </c:numCache>
            </c:numRef>
          </c:val>
          <c:smooth val="0"/>
          <c:extLst>
            <c:ext xmlns:c16="http://schemas.microsoft.com/office/drawing/2014/chart" uri="{C3380CC4-5D6E-409C-BE32-E72D297353CC}">
              <c16:uniqueId val="{00000000-2892-40C0-93D0-B242E2A3B384}"/>
            </c:ext>
          </c:extLst>
        </c:ser>
        <c:dLbls>
          <c:showLegendKey val="0"/>
          <c:showVal val="0"/>
          <c:showCatName val="0"/>
          <c:showSerName val="0"/>
          <c:showPercent val="0"/>
          <c:showBubbleSize val="0"/>
        </c:dLbls>
        <c:smooth val="0"/>
        <c:axId val="1215703072"/>
        <c:axId val="1775968768"/>
      </c:lineChart>
      <c:catAx>
        <c:axId val="1215703072"/>
        <c:scaling>
          <c:orientation val="minMax"/>
        </c:scaling>
        <c:delete val="1"/>
        <c:axPos val="b"/>
        <c:numFmt formatCode="General" sourceLinked="1"/>
        <c:majorTickMark val="none"/>
        <c:minorTickMark val="none"/>
        <c:tickLblPos val="nextTo"/>
        <c:crossAx val="1775968768"/>
        <c:crosses val="autoZero"/>
        <c:auto val="1"/>
        <c:lblAlgn val="ctr"/>
        <c:lblOffset val="100"/>
        <c:noMultiLvlLbl val="0"/>
      </c:catAx>
      <c:valAx>
        <c:axId val="1775968768"/>
        <c:scaling>
          <c:orientation val="minMax"/>
        </c:scaling>
        <c:delete val="1"/>
        <c:axPos val="l"/>
        <c:numFmt formatCode="0.0" sourceLinked="1"/>
        <c:majorTickMark val="none"/>
        <c:minorTickMark val="none"/>
        <c:tickLblPos val="nextTo"/>
        <c:crossAx val="121570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Analysis.xlsx]SparkLines!PivotTable15</c:name>
    <c:fmtId val="4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SparkLines!$F$37</c:f>
              <c:strCache>
                <c:ptCount val="1"/>
                <c:pt idx="0">
                  <c:v>Total</c:v>
                </c:pt>
              </c:strCache>
            </c:strRef>
          </c:tx>
          <c:spPr>
            <a:ln w="28575" cap="rnd">
              <a:solidFill>
                <a:schemeClr val="accent1"/>
              </a:solidFill>
              <a:round/>
            </a:ln>
            <a:effectLst/>
          </c:spPr>
          <c:marker>
            <c:symbol val="none"/>
          </c:marker>
          <c:cat>
            <c:strRef>
              <c:f>SparkLines!$E$38:$E$42</c:f>
              <c:strCache>
                <c:ptCount val="4"/>
                <c:pt idx="0">
                  <c:v>Central</c:v>
                </c:pt>
                <c:pt idx="1">
                  <c:v>East</c:v>
                </c:pt>
                <c:pt idx="2">
                  <c:v>South</c:v>
                </c:pt>
                <c:pt idx="3">
                  <c:v>West</c:v>
                </c:pt>
              </c:strCache>
            </c:strRef>
          </c:cat>
          <c:val>
            <c:numRef>
              <c:f>SparkLines!$F$38:$F$42</c:f>
              <c:numCache>
                <c:formatCode>0</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0-8BDE-44E0-B512-93558EE77965}"/>
            </c:ext>
          </c:extLst>
        </c:ser>
        <c:dLbls>
          <c:showLegendKey val="0"/>
          <c:showVal val="0"/>
          <c:showCatName val="0"/>
          <c:showSerName val="0"/>
          <c:showPercent val="0"/>
          <c:showBubbleSize val="0"/>
        </c:dLbls>
        <c:smooth val="0"/>
        <c:axId val="1209822192"/>
        <c:axId val="1775955040"/>
      </c:lineChart>
      <c:catAx>
        <c:axId val="1209822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955040"/>
        <c:crosses val="autoZero"/>
        <c:auto val="1"/>
        <c:lblAlgn val="ctr"/>
        <c:lblOffset val="100"/>
        <c:noMultiLvlLbl val="0"/>
      </c:catAx>
      <c:valAx>
        <c:axId val="17759550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82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Analysis.xlsx]SparkLines!PivotTable16</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wise Profit &amp;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SparkLines!$I$37</c:f>
              <c:strCache>
                <c:ptCount val="1"/>
                <c:pt idx="0">
                  <c:v>Sum of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SparkLines!$H$38:$H$41</c:f>
              <c:strCache>
                <c:ptCount val="3"/>
                <c:pt idx="0">
                  <c:v>Consumer</c:v>
                </c:pt>
                <c:pt idx="1">
                  <c:v>Corporate</c:v>
                </c:pt>
                <c:pt idx="2">
                  <c:v>Home Office</c:v>
                </c:pt>
              </c:strCache>
            </c:strRef>
          </c:cat>
          <c:val>
            <c:numRef>
              <c:f>SparkLines!$I$38:$I$41</c:f>
              <c:numCache>
                <c:formatCode>[$$-540A]#,"K"</c:formatCode>
                <c:ptCount val="3"/>
                <c:pt idx="0">
                  <c:v>134119.20919999972</c:v>
                </c:pt>
                <c:pt idx="1">
                  <c:v>91979.13400000018</c:v>
                </c:pt>
                <c:pt idx="2">
                  <c:v>60298.67850000006</c:v>
                </c:pt>
              </c:numCache>
            </c:numRef>
          </c:val>
          <c:extLst>
            <c:ext xmlns:c16="http://schemas.microsoft.com/office/drawing/2014/chart" uri="{C3380CC4-5D6E-409C-BE32-E72D297353CC}">
              <c16:uniqueId val="{00000000-3052-4362-9DC2-858D03F50F1C}"/>
            </c:ext>
          </c:extLst>
        </c:ser>
        <c:ser>
          <c:idx val="1"/>
          <c:order val="1"/>
          <c:tx>
            <c:strRef>
              <c:f>SparkLines!$J$37</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SparkLines!$H$38:$H$41</c:f>
              <c:strCache>
                <c:ptCount val="3"/>
                <c:pt idx="0">
                  <c:v>Consumer</c:v>
                </c:pt>
                <c:pt idx="1">
                  <c:v>Corporate</c:v>
                </c:pt>
                <c:pt idx="2">
                  <c:v>Home Office</c:v>
                </c:pt>
              </c:strCache>
            </c:strRef>
          </c:cat>
          <c:val>
            <c:numRef>
              <c:f>SparkLines!$J$38:$J$41</c:f>
              <c:numCache>
                <c:formatCode>[$$-540A]#,"K"</c:formatCode>
                <c:ptCount val="3"/>
                <c:pt idx="0">
                  <c:v>1161401.3449999888</c:v>
                </c:pt>
                <c:pt idx="1">
                  <c:v>706146.36680000008</c:v>
                </c:pt>
                <c:pt idx="2">
                  <c:v>429653.1485000003</c:v>
                </c:pt>
              </c:numCache>
            </c:numRef>
          </c:val>
          <c:extLst>
            <c:ext xmlns:c16="http://schemas.microsoft.com/office/drawing/2014/chart" uri="{C3380CC4-5D6E-409C-BE32-E72D297353CC}">
              <c16:uniqueId val="{00000001-3052-4362-9DC2-858D03F50F1C}"/>
            </c:ext>
          </c:extLst>
        </c:ser>
        <c:dLbls>
          <c:dLblPos val="outEnd"/>
          <c:showLegendKey val="0"/>
          <c:showVal val="1"/>
          <c:showCatName val="0"/>
          <c:showSerName val="0"/>
          <c:showPercent val="0"/>
          <c:showBubbleSize val="0"/>
        </c:dLbls>
        <c:gapWidth val="182"/>
        <c:axId val="1844603504"/>
        <c:axId val="1751799184"/>
      </c:barChart>
      <c:catAx>
        <c:axId val="18446035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Segments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799184"/>
        <c:crosses val="autoZero"/>
        <c:auto val="1"/>
        <c:lblAlgn val="ctr"/>
        <c:lblOffset val="100"/>
        <c:noMultiLvlLbl val="0"/>
      </c:catAx>
      <c:valAx>
        <c:axId val="17517991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r>
                  <a:rPr lang="en-IN" baseline="0"/>
                  <a:t> &amp; Sales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540A]#,&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60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Analysis.xlsx]SparkLines!PivotTable17</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a:t>
            </a:r>
            <a:r>
              <a:rPr lang="en-US" baseline="0"/>
              <a:t> wise Profit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SparkLines!$F$44</c:f>
              <c:strCache>
                <c:ptCount val="1"/>
                <c:pt idx="0">
                  <c:v>Total</c:v>
                </c:pt>
              </c:strCache>
            </c:strRef>
          </c:tx>
          <c:spPr>
            <a:solidFill>
              <a:schemeClr val="accent1"/>
            </a:solidFill>
            <a:ln>
              <a:noFill/>
            </a:ln>
            <a:effectLst/>
          </c:spPr>
          <c:invertIfNegative val="0"/>
          <c:cat>
            <c:multiLvlStrRef>
              <c:f>SparkLines!$E$45:$E$65</c:f>
              <c:multiLvlStrCache>
                <c:ptCount val="16"/>
                <c:lvl>
                  <c:pt idx="0">
                    <c:v>2011</c:v>
                  </c:pt>
                  <c:pt idx="1">
                    <c:v>2012</c:v>
                  </c:pt>
                  <c:pt idx="2">
                    <c:v>2013</c:v>
                  </c:pt>
                  <c:pt idx="3">
                    <c:v>2014</c:v>
                  </c:pt>
                  <c:pt idx="4">
                    <c:v>2011</c:v>
                  </c:pt>
                  <c:pt idx="5">
                    <c:v>2012</c:v>
                  </c:pt>
                  <c:pt idx="6">
                    <c:v>2013</c:v>
                  </c:pt>
                  <c:pt idx="7">
                    <c:v>2014</c:v>
                  </c:pt>
                  <c:pt idx="8">
                    <c:v>2011</c:v>
                  </c:pt>
                  <c:pt idx="9">
                    <c:v>2012</c:v>
                  </c:pt>
                  <c:pt idx="10">
                    <c:v>2013</c:v>
                  </c:pt>
                  <c:pt idx="11">
                    <c:v>2014</c:v>
                  </c:pt>
                  <c:pt idx="12">
                    <c:v>2011</c:v>
                  </c:pt>
                  <c:pt idx="13">
                    <c:v>2012</c:v>
                  </c:pt>
                  <c:pt idx="14">
                    <c:v>2013</c:v>
                  </c:pt>
                  <c:pt idx="15">
                    <c:v>2014</c:v>
                  </c:pt>
                </c:lvl>
                <c:lvl>
                  <c:pt idx="0">
                    <c:v>Qtr1</c:v>
                  </c:pt>
                  <c:pt idx="4">
                    <c:v>Qtr2</c:v>
                  </c:pt>
                  <c:pt idx="8">
                    <c:v>Qtr3</c:v>
                  </c:pt>
                  <c:pt idx="12">
                    <c:v>Qtr4</c:v>
                  </c:pt>
                </c:lvl>
              </c:multiLvlStrCache>
            </c:multiLvlStrRef>
          </c:cat>
          <c:val>
            <c:numRef>
              <c:f>SparkLines!$F$45:$F$65</c:f>
              <c:numCache>
                <c:formatCode>0</c:formatCode>
                <c:ptCount val="16"/>
                <c:pt idx="0">
                  <c:v>3811.2289999999948</c:v>
                </c:pt>
                <c:pt idx="1">
                  <c:v>9264.9415999999965</c:v>
                </c:pt>
                <c:pt idx="2">
                  <c:v>11446.341499999997</c:v>
                </c:pt>
                <c:pt idx="3">
                  <c:v>21772.230300000003</c:v>
                </c:pt>
                <c:pt idx="4">
                  <c:v>11204.069200000004</c:v>
                </c:pt>
                <c:pt idx="5">
                  <c:v>12190.922400000005</c:v>
                </c:pt>
                <c:pt idx="6">
                  <c:v>16084.905500000004</c:v>
                </c:pt>
                <c:pt idx="7">
                  <c:v>17165.757000000005</c:v>
                </c:pt>
                <c:pt idx="8">
                  <c:v>12804.721800000005</c:v>
                </c:pt>
                <c:pt idx="9">
                  <c:v>16853.619399999989</c:v>
                </c:pt>
                <c:pt idx="10">
                  <c:v>16153.504599999986</c:v>
                </c:pt>
                <c:pt idx="11">
                  <c:v>26913.445099999997</c:v>
                </c:pt>
                <c:pt idx="12">
                  <c:v>21723.954099999981</c:v>
                </c:pt>
                <c:pt idx="13">
                  <c:v>23309.120300000013</c:v>
                </c:pt>
                <c:pt idx="14">
                  <c:v>38042.179199999933</c:v>
                </c:pt>
                <c:pt idx="15">
                  <c:v>27656.080700000013</c:v>
                </c:pt>
              </c:numCache>
            </c:numRef>
          </c:val>
          <c:extLst>
            <c:ext xmlns:c16="http://schemas.microsoft.com/office/drawing/2014/chart" uri="{C3380CC4-5D6E-409C-BE32-E72D297353CC}">
              <c16:uniqueId val="{00000000-474D-457F-A257-18134A3DB886}"/>
            </c:ext>
          </c:extLst>
        </c:ser>
        <c:dLbls>
          <c:showLegendKey val="0"/>
          <c:showVal val="0"/>
          <c:showCatName val="0"/>
          <c:showSerName val="0"/>
          <c:showPercent val="0"/>
          <c:showBubbleSize val="0"/>
        </c:dLbls>
        <c:gapWidth val="219"/>
        <c:overlap val="-27"/>
        <c:axId val="1883089168"/>
        <c:axId val="1751804592"/>
      </c:barChart>
      <c:catAx>
        <c:axId val="1883089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QTR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804592"/>
        <c:crosses val="autoZero"/>
        <c:auto val="1"/>
        <c:lblAlgn val="ctr"/>
        <c:lblOffset val="100"/>
        <c:noMultiLvlLbl val="0"/>
      </c:catAx>
      <c:valAx>
        <c:axId val="1751804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0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a:cs typeface="Calibri"/>
            </a:rPr>
            <a:t>Category Wise Profit</a:t>
          </a:r>
        </a:p>
      </cx:txPr>
    </cx:title>
    <cx:plotArea>
      <cx:plotAreaRegion>
        <cx:series layoutId="waterfall" uniqueId="{A732907D-259F-48F5-99FC-DA54D4C2CCE5}">
          <cx:dataLabels pos="outEnd">
            <cx:numFmt formatCode="[$$-en-US]#,&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cx:valScaling/>
        <cx:tickLabels/>
        <cx:numFmt formatCode="[$$-en-US]#,&quot;K&quot;" sourceLinked="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Country Wise Sales</cx:v>
        </cx:txData>
      </cx:tx>
      <cx:txPr>
        <a:bodyPr spcFirstLastPara="1" vertOverflow="ellipsis" horzOverflow="overflow" wrap="square" lIns="0" tIns="0" rIns="0" bIns="0" anchor="ctr" anchorCtr="1"/>
        <a:lstStyle/>
        <a:p>
          <a:pPr algn="ctr" rtl="0">
            <a:defRPr>
              <a:solidFill>
                <a:schemeClr val="bg1"/>
              </a:solidFill>
            </a:defRPr>
          </a:pPr>
          <a:r>
            <a:rPr lang="en-US" sz="1400" b="1" i="0" u="none" strike="noStrike" baseline="0">
              <a:solidFill>
                <a:schemeClr val="bg1"/>
              </a:solidFill>
              <a:latin typeface="Calibri"/>
              <a:cs typeface="Calibri"/>
            </a:rPr>
            <a:t>Country Wise Sales</a:t>
          </a:r>
        </a:p>
      </cx:txPr>
    </cx:title>
    <cx:plotArea>
      <cx:plotAreaRegion>
        <cx:series layoutId="regionMap" uniqueId="{6B1FB661-35AB-4E0B-A9DC-E3D651547864}">
          <cx:tx>
            <cx:txData>
              <cx:f>_xlchart.v5.2</cx:f>
              <cx:v>Sales</cx:v>
            </cx:txData>
          </cx:tx>
          <cx:dataLabels>
            <cx:numFmt formatCode="[$$-en-US]#,&quot;K&quot;" sourceLinked="0"/>
            <cx:txPr>
              <a:bodyPr spcFirstLastPara="1" vertOverflow="ellipsis" horzOverflow="overflow" wrap="square" lIns="0" tIns="0" rIns="0" bIns="0" anchor="ctr" anchorCtr="1"/>
              <a:lstStyle/>
              <a:p>
                <a:pPr algn="ctr" rtl="0">
                  <a:defRPr b="1">
                    <a:solidFill>
                      <a:sysClr val="windowText" lastClr="000000"/>
                    </a:solidFill>
                  </a:defRPr>
                </a:pPr>
                <a:endParaRPr lang="en-US" sz="850" b="1" i="0" u="none" strike="noStrike" baseline="0">
                  <a:solidFill>
                    <a:sysClr val="windowText" lastClr="000000"/>
                  </a:solidFill>
                  <a:latin typeface="Calibri"/>
                  <a:cs typeface="Calibri"/>
                </a:endParaRPr>
              </a:p>
            </cx:txPr>
            <cx:visibility seriesName="0" categoryName="0" value="1"/>
            <cx:separator>, </cx:separator>
          </cx:dataLabels>
          <cx:dataId val="0"/>
          <cx:layoutPr>
            <cx:geography cultureLanguage="en-US" cultureRegion="IN" attribution="Powered by Bing">
              <cx:geoCache provider="{E9337A44-BEBE-4D9F-B70C-5C5E7DAFC167}">
                <cx:binary>1Hxpc9u6su1fSeXzozcmgsStu2/VBilKojzFdpzhC0txHBIcwHn89a8l24nNo9z41PGrV9JOccui
IDa50N2rB+C/74b/ukvvt9W7IUt1/V93w9/vo6Yp/uuvv+q76D7b1ieZuqvyOv/RnNzl2V/5jx/q
7v6v79W2Vzr8iyDM/rqLtlVzP7z/n/+GXwvv89P8btuoXH9o76vx6r5u06b+X84dPPVu+z1T2lV1
U6m7Bv/9/p90+22bbd+/u9eNasabsbj/+/2LL71/99f8p/7lsu9SkKxpv8NYSk4szhnhSKD9i75/
l+Y6fDxt2PzEZohSgoh4eD1d+3ybwfhXCLQXZ/v9e3Vf13BD+/8/G/hCevj89P27u7zVze6hhfD8
/n7/Uavm/vu762bb3Nfv36k6dx6+4OS7W/h4vb/nv14+9v/579kH8BRmnzxDZv7I/nTqX4Bx8jSv
tt/zp6fzBsjYJ0LYpokYeUAGv0QGI/PEZJZNOUD2MB0eIHmNKIcx+TVyBopzcZSg3KoqVFq9pbpY
JyYmAtmCHVQXyz7hwuKEEfwTtOfYvEaiw9j8GjnD5vafo8Tm/L7bfn9LZMQJNTljAtOfT/65IcOY
n3DTpMI0H6ABdXqOzJ/lOYzL07gZKue3R4nKP5Wacv2WsLATIighNmYP7sOaWTGMT8D/mIKbfI/b
DJZXCHQYl58DZ8D88/UogfHAvai31Bdin5g7XSBUvETEJifMtigj9qMizdzLKyQ5jMjPgTNEvOP0
+P9UyVbXWyAkD2bkDTw+O7HB5SOKzQddsV8iIwAZKrBpmvaDiTOfrv3IxV4h0WFoft3LDJt/ro5S
W5xtqn7k1Vu7fmIyzgV+ZMpgqV46GHHCsUUsgR5N3Ut0XifTYXyej50h5PxzlAg9xTTv8h/vgHa2
2bc3pWnAnRGzLMt8jFpmXseyThDmxLatR02badK/K91h1A7/ygw/1zlK/D6p+i7XtdJPk/w/N3+M
nXAqhEkhFn0KNZ8rmC1OLErAZ4nDjulVIh1G6tnQGTyf1kcJj5NrfX/XqLu2eUOA8Ilpmdik1DxI
sS3IJVAbqB6ZqdMrpTmMzYvBM3Scm6NEx71Pt/22un87aKg4QciGwJM+GrQZqbPME8ZtzigGhrF7
zRB6jUSH4fk1coaNuzhKbJb3OSQN3jICIiecgVbY1mFfZNMTxhi1GHpkdTO+/QqBDiPzc+AMmOVx
Mob19230huk18DbUFsgiDD9oxIxsYwzuCFyNBfm3Jz19oNl/FOQwHI/DZmCs3aPUknWaKp2rNwx+
GDrBgAWDhOdBPMD7Y2Zzatq/LNzz/M1rJPoNMD/vZY7NcQama/1dbd80hyNOIOgRENg8ICNmzgVq
BOD0bcTFIy9gM4X5s0C/QeZp4ByY86NUms1b5wtsyNQwcCuWdZCPCRtMHAJgnkgBREHPVebP8hyG
5WncDJXN9VGiss77N/T2jJwgi3HTYocLBIKe7JSEY/R4nr/E5E/SHEbkYdQMj/Vx+vmbewhd6vr+
LdmxCUVMYF9AgQ/7Fn5CGYXszlMRdObxXyXSYWSeDZ3Bc3OcRuxM3UUq3L5t3G9bzBKWfZiJ2SaE
lQjcz84J7V4zlXmNRIfB+TVyhs3ZcUb9G7Du7V0yPpmU/zwnQ6HeSSDrAprzMtsJoBAb/A5j/AGU
mc9/jSiHQfk1cgbK5stR+pfTvFX1GxMydCJsqGLaJsSKz1NkAkMFAdtQbnukajNUXiXLYVieDZ3h
cnqcfuZsq/Qb+hhmgg/ZVTKfka3n0HBxQjDHDNjBQYX5oziHYXkcNoPk7DhzL2fbaky3+vsb2i8o
BOwMmDkLWSx+YiFo5KDiEY1Z0uU1kvwOkKd7mGPiHqX5OtvW9fYuauv7pnnLcJ+cQK2MmiY3X5ow
C/oBEFBkSDI/6Ak4nudBy6vl+R08L25njtGRmjK1o8x585ZxzI4SCwz15sesJH4Jk2AnWECHALR2
zPB5jSy/webX0Dkux8mVL5IUcpZv2q4JPX82BdL1mGlBc1iAr6Fd44YFdHn/eonOayQ6DM6vkTNs
LjbHaddUXe/+FYV6ekRvQJehAkagDvMzRzlzO5DEhD4nAinlx57OfwllXiXUYYTOnt/RDKSz48zN
fNrWETRYN/lbhpvWCcOYmpb9qCKz3gBM0Am4JWYjdrBR8HUyHYbo+dgZQp+O1fXUdd5Wb6lDkLXk
FrQ4PT5+BA7mOZHedUFZFnQ9m4/JnAM69CeJDqOzU6CHkTNszo6j/fl/b5t/IFEPNu7FN//dFQMC
XAyoDzLhwb8ABmrQ2IY02lPwOePUszb+38tzGJ3Z8Be3cBxrBM5y3bxpYYZBGxPwZCygeLx/wRN/
jghG4G8Y9HhyOksEvEKUwyj8HDhXkZujZAHn99+qbZ28JXGGJhliYWpZD/3M/2K+xAmkbna9AIeb
OF8j0WFofo2cYXN+nNmA8/v+3WqbFUAB3rJVhtETbpsci6cuppnSQABqAniwyOOxz3MW4LxarN+h
9OKu5lCtjlKNPt3XzbtfK1Sem/YXN/jvuhpYTcMIMDXI1OxfM6pmI+i4pRYV6HG1zczjvFqsw1DN
hr+4k7/ff7o9Sqiu87aJ3jnbKocOjje0e5RCyy2k0wj+hcVzXwRY7RZN2RgfruK8Xq7DYM3Hz9C6
do4SrZ2x8e+r+n58uyB112kDKgONto9IzQi2BY1PEMHCotYHpRMz7vA6mQ6j9HzsDKFz/2gROrsf
1N0b9qZRdgJ6RC3MHjnEzEVhxE8wpHlgHSLkf55nR3fP98/S/B6bp7FzbM6OFpsveZU8PaP/PMED
7R1QMyDQRjtzRdBgC3kdxGxg40+uag7Mn0T5PSwPI+egfDlOUPLq/40DgtQohX5NE3oFnhB47oAs
aCC0TYYtaIjav+a87tVy/Qan2fg5WsfpgK4iWGP/bl2/bVmOQZGH2LCW4zGFI2bdBTsOjm3oKISF
ofvXjNi9VqrDSL0cPcPpan3EWuVuk7etAkGulHEKbgYW5uxf8wQDgnUFu/W9T1zhydQ+tEqf73Xi
z1Idxunl6BlO58dZTr2I1BsSBaByDNaDQqXusQN0RhRgLa+FINC1f4PPn6Q5jMvDqBkeF8cZuV5U
9+GbVhcgDKI2LLWhj31RYqYx++oCREF0xtz+LMhvwHi8gTkcV0dpxi6h+bMe0277pkt3QU1sASt3
Hx0/mldNYTmoTW1710f9YOVmPQevleowQi9Hz3C6/OcocXqItv9s2P+9zYhgTQ6j0CMF+bcHHGYk
G+LVE0JheTXms5j0tfIcRujl6BlC18fpaG7uhzfdmwCDo6c2A8v1wJ7BfD1n1wK2X4FdokCFHlN1
MxX6oziHkXkcNoPk5vNRKs3HZhs98aP/PBSFJZ+UUAts2iNHnivLbmcVC3pBCZ9VSP8kx2EoHkbN
kPh4c5RI3N5XGRTj3g4MsFwINhuA/2YMDNZEc0644JCt2b+g3e15XuAVkhyG4+fAGSK3x4nIpzGH
ne7Cp4fzn6vHLlMDSwUI/81mKlCDgzYPzBh0Uj0g83Tth9DlFQIdBubnwBkwn/4/pWt+v+ndz30B
3W2zXew3FHy2793/fnZ/77DL4Wzo49w+CN/DtF9/h00HKdptEfBzo8Ldj7zQimerZv5l1P22bv5+
b9hg3YAnQCUVmhRN2JgFiHYPZSg4JdAJbKFDoYZn44cNCd6/07tIFK4Mm4BB+ZXDcqBdfwne9TDU
u4oInGLQVL9j7RbsugfaarOfWzle5ukIUcLPJ/L49zvdZpe50k399/vd/ojv3xUPX9zdowlrvmH+
Yah54P2OFjZ4xOJuewWzHL6P/481VtSIelOvI2wZzjRUhY93h57RZt2g27Y0Kz+npEDOhOzeMco8
derdh/sz+4ORjV0qG9w/fjgYUf3s9P7E/jPddokztGkgLauRpipyv+7C3EdhGKUPfz+8tWm1Jqlo
lpoHfJWyQOoeZ76FM+3v3+0PrUJWIts2Hj2jpBexTbWP69pI5P5tH+RiWuzflrurJCzOJgfTgsjc
NCqPl6r1o95Yl4yHDhnCZMHs5NZMdSnLrBikySPZTJueJoshq1oftDXt5BT0vRyIxguL642acCmz
uhxdJUoZM0G8JAq3eGi0HIfiY4VpL5vEujMuKENfspFH5yOJfTMaDC9hU7CKDFY4WctqryjSiwZ1
lz2LkkU69rkz4qCVo1G5qq1k2obUiboQLdoqXiISqpXJKl+Fg9o0jeWJvg1cpKPPRUU34xDGHrMp
liyfzqwwVRuDth+GtF4q1pgOWw7lNHmk/5hEXeRlZiHbfmAS9YVHMvYJ8fSm7ptpwQMhlUqJk+nB
cnCWfRhrlTi1xSOHGYXp2eLaDnHnxRNpnQnbn/VEZFFUw8IMYuqOSJyOHUISZ7axQmMeL6DDqXDy
VmCvr7JQGmW8aJplnKPpoxFd9U38JR30QqtpkiytZRkg7Ca0w56Y2t61BHPiaCplbxtYtlZ/SkLz
OoM6xQqpShJbXSRByzwLp4aELUTdFKe1S2yhZRzZZ6wuhhVj+IehDe5qRYRfpsUlTaryA0l8s6us
xZgajTPyQoawUMKzs76S4UiYqzFuncKYrixRV15U64Ux2sZSpWITNlYgh0plsqXDF6KK0Elyhb0B
26WrA/6t3/0KH8+SePisg7JZFarrJLWnryogysP25OwVZbqu0zxzRzJcIl1oqcyQuZHqqcMidhc2
fJQdtRI3tWDaBHGx1kqT5ZhVy7oNUqch3McsWVZZKhwD9VcCVYMcyqD2+tIupA7HRVZTb4ga4fLE
TlZhRxd2wysfdcozq3498d4pKj6cKsPO3OCDIMnatDtX213n8Mq8Jqr7lrZG7I5T/qFpkHbwNEij
JaA/GHlFRcZ1RCcXJ2iBg6J0qEGUY6n6Sld9646DcvIhqaRhmm5s1KCIzUpzXcu4TfFiyE0nKUq8
McLkpkJUL5SBN2halYx9V6QtnSzJzBXP0SluQi1rhiI5qG6UNs2/wezQMmx7tUCKUwkWM3J1OcbS
EJLQUUiYxa5S1efObMMNS5dGwXMfZ4UMEs02GPWybcbew02LZZ4P0jan1tGERTCzkkVthEs1iVVK
lTTyulpylAoPJtCHvBplMY6f615ksoKFnItxJ1ipc+a0NGzcKQrrdcZuMsy/JlZQeNhTJnL7MvvK
a4EdjaNeiqCzJfX6M0qt+9a0mhVkcSaAI9AuIyx3q6T+lMI0W1m0q52wn8BCtak0NNoEIuoXdaZk
Ic5giQ/Ak0nRNYMUpl7GKC+WkRC1a5AhXoqqT6XV4+/luA6z6nMStqaDCxqvwIAsUwaqEUWZLCN9
wXcXyctsOXW9sYws3rgBOkPYyBw6VOZli9j31ASbGrZeq4bLoVPN+Ziy0emqKlzX4joYRHhbW2YA
D0gNqwnrdQVzDLUj96Z0LGREjFKOKhyXXWzJqdLSFIlw+w7dkQT+ylC4DQ2nUix0hkS5QaUdO0s7
N4iuxjAwliQCy9kh7hSmpdwmXYR1AbMxoiNYD+XAmttbOiDQA2VoOYRh6gy2Jm5YpdIO28wxtBV6
lrbyxdSXa94Q2xmDVElV9sEmIrLTvSXNfuSLrrfv2QDmpeNjuhoF6Hmxbscu+ZpyvS4C8FR2lX02
2Q8jKxsHG2bnNKlaB7kKnbz4Yeea+EnQrYwKt6uwT2+GLIjlYFTVUidd6sZpxC/NKHNiXbt1YgTr
CYPdbL8XZTitgoneitHq3CHBhkzqXru5FmQBs7rzCJipguFFmI5ry7qK7cipjKB1IFyund5MNExh
o1/rscllhrPudIq/TQWF36GNuQliJ+Pka9eVX2kVU8lwW7tlS0cHJZEhRay/DaLfDqNXZCpzWmO4
yLqidaHS5cdRWW+ouEAWzuWok3RtkeBLlaN+bUcteJkIr4MsWpomYQ5rtOWkdEpXRjoGyyqNVj2s
enZEOGWXRmHYEplMBogEi8zK63U08taNmsoXw6bGoJJ04IFbRfGHcYg7p76tsi70DOAgbjE1nezp
uBzEMPiBWWayNsWKxlkOU9hJJlpd6KhHMk+imzIDXzSRPlimKKudRIPR6JMfZtjpRdbT1Bnr0XJi
1JJ1/aljxUp041nRFmBoxnHJp/QTtAebTlG2bsqsHX/RP7TghiPMqlroqLRdDU4lrMeLMZluKl43
XsLj8bQzAgm0oXQUpuwqxGoRG5O5SaJpA3b6XPEi9Exa3lai4MsR8XMj9ro6HZZGjS5UXEVO05XT
guagEzVsf7bkjF8ZhrkSZplInRNvR1/8fAxcHmabGKNzS5vXoDmfkZ2OflkUw7JKIl8An3k4JEAk
kjq2Fxa5KkzbNVhSumbUA33ozAHsQF67cUlkVvb5OpsE8vPdgUbkawYu3UW2fTa02lqYCRj1KUk/
REUBMy8SX7soyxZFkq+G0KTLIEQD2DpW2lJl5g3qtJZRMH5BdhcveiZcw47MVBYoI4vQ1ttCxa3f
MmBfXWJQYJlZdoWSuPPGOnbCmIdrVZir0m7kZOWlF4jvwViXCxMHtVQCK2fobVsCn1j1hvENbH7t
CaO8CJvO9MISTD83GHV4LyIn4Qx8lkhHWZV27rAxhmk6Oi1R4zI26w9aJW6QGem6kRUyu8lBO/sd
93khKzLkPtFd6ZV1dUWFAgKdkDiVWdc1MlAWdXsKrDqhVzw2Q9fgFgUnUZQ+ioJwreGaNdLIz5q8
z6QBmrfkZn+hUO1aNMWrZEdtkdY3NMbcAft/1gs1+LAmulsOdeyHPDK9foguBpr3/shI5eCxKZ0o
TskqLwuniazSZ21aeiS1r3TdTGuqrsfoNqxi5aK2y529OFw0OwsbrS2RKS/tglLicnCjIUj8uCKO
5oT4eoyUkxkYOKEgqWc0xU0sErjbEZi01w7G2SQSc521pAe7x2S+4+5hEUUSjVmywDG+L02jWSQZ
j9Yl105plbHLSxzINBCmbFRXukjVlhsFbQGOoS39iJLSz4KvrA4+xhOQ5ZploQtKgqh9lTW0WvUR
uqWE114Tyi4iud/XaeC2Y5vJxGLNKsbtYuqayGsq/tkOa+TX2urdSLBOVmk4+TnsiLGw7Oxrpqp6
OaXan4y29i3gUU0GUyrUX8vuOovt+16BvYhQfq5jbCxzkvqipB+HsJBJmdyo0iBOV9DOb2uaSBrz
rVDGJCczCnwBu9rCYwhKV/UFcHNQJxymt5NoMQjOnDATn4EHRp4g8WmuufKSHHkp6e67JDAWk/aD
MOmdEUU/miHd4DanfoFuCpvQddjQ0We7IILlhhfx2nRSu6icNh87YKPIcrTISwnTyGRtuNAIOBgq
CsvVQ/LBKM1yaWbdAjrny5WBROUHaV47QPoKp4B6yDoTV9XILb/YHfrwLrXscT0FU+aRUt9Simkm
0YTFMkrClTJo7hhhVDl2adZLCoEb6yPqWWnxBRiFkGYGxsZibtOwSpYFmmSVTbYbDvpjCcbW49SN
irHbKFVed32ULvPW6jaGPTjjZOP12K6sKTX8WjVbYA+3aZkrUKt6Y4rBEW3MvCzxUB+NPuS9kExE
UbptZDK/Hc2lKtNhVZvtsNBWG8siS4lvJLm1tvJPyuDDIgVb/qDUrM8+kJJoRwwilfFuFpLKKH3O
8mQ5pNYogzDHntV9teISpnuRUSdDRuWEbXqaDg2YDm4IMCskl2E2gHbbsTYgIgxXQUOA8I3KXlUi
dLM2U0uIrM5U0Ct/vMzMtHX6Bn7OouFNPobca+Im2rTZxNfNtKN8MfIDHmeeiKzb0KLYiawJDN4I
k8QsN1xPsV9qR6cKrt0WTDbtGK/DAGLmvBa3pcLAFzCtH6b5GCEtwfAkC8G/WIp8jZIid7qxOI0J
3nBK2wWtpk0amkCETCxVMVVuPE2mXyGg1JY5VLLoT8sk7dYR+5ppUUuSZ51b2j+ytjX8/QGhCBhY
YNIPfTbBHN3FrizMHw9p0d52eT14vWE+flRylEkadcVifwi4VUmdhu0pQmRP0hcTxR/AkdY+LsPG
p0mLF0ZTbk06CSmU4s5gDB1MTLNxM112vuKs9dMpslOZ8HzVQ0qCZ6zxorQcnNQoO6/5pMAY+cGE
mK/KzHx4l/TcCZMSrDX4IS0Ts64WoUZKaqPNgZNEhtuEfbuqS7Zo+grCSlZeCh1GS8RLazWV3LVK
Ifxud+7XYf9ZGqepDI2hWIjdV8o8C3wex1cac8sbxjzxqfpAWDbCFYPxjkHaxRlb2/TjPAEHmnNx
XhphuIygVc/PhRW4TUkyqaum8Vll2wuW5J97nDTgG0Qs+zxKHKzQfbEqAvqlaCFXkCV2pGVaRTCZ
bfsDhGKlDymo4uEQ7LwkjoDtxmUz+fsDirtppVvi0ppnYDZyoLFWMPn7gzF9KKnB13u39utj0gBF
Bx0aMxP5aHeY2uJGN0wsErst3VGxbVAnoYcD0m8mCyZVPIHxncAUr8IsX09T0m8077Lca3WsF8WQ
lhCqp57Q3To0DCcgwgMbgMC7RBxmTsYu94fMQN9Qm1+bjVU7jcAfS0FbcJzBQlVCjkmsNnllZrIj
TbGsauIPQEqXdZwuLaOcziKYeQ7DoXZpgtkpiq1apvFtMtLwy6CvjFjqtuE79hW6kYXVlnUtknVq
1ptgCj5EurKuiwKoAbKdIipA1XVgXgZCgV2N0u9NZSwD0dm+KtrBKdmUu3yIxwVPktxpgEXctBHd
mFYYyIRBYDCQPNxU5OuEsrWdiPaLruNO5vCviOmnuoiJZCRAcqAq3ySohIcVJk4f173T2mhYm8y8
b9r0JkKZWJktGr2BWsuoh/AsiPLhalJqPWm9DbIM3+ky9yEp8GkkGb2qUh66ZqyZS0IS+b3dSQie
hvNCld+RsCdXTRBa5g2zIFcYd5s+F2uzIdZZh5rcE9k4yMzuxakqvuE+pZviYkgzdgURCHGrPOu9
SgmXRWAR83Eq1jGByDcscOZMYdstwhD4xMg18areapcQ3bpVqctVElTVaR8MwWnI4iuz345DlHwl
bJANavgiHugNlD+29qc0xOIcvGLoVo2JbyLTkFkjyHooNATOkR5Pm3SqvckQ5tIaa3Ea5QmTcd1g
p8qoK8LMWnbR4BeFid2uSMalRX9UkZ7W3Iz75QR0BAIQ21ikdXCTTyOwWAQEI7bYcFbW9bigDe/c
yO6/pYaqL0xdf4pymzkR3jlcA0EKVYSWC1lL4IE7J2wAo/RHlWSrENVeQFvsBAL3jtiZ/6Tjk29X
bePlRnyz/wi40OhflqloIa8Fh3FsOz/uaSlTMiG33WVpu13+ttkdjNx2RW2C8onao+OUODmGCZhi
lHsxCz8mO8tddaJfhTTyjLzTvtgdRlJdQlTfP3xE9knXgvCPzVCGHrG6wt8f0O6dzUsvb8rUUTuP
U0aXtcrH9f48BU/v1xCepVJHwBUyNBQOJzWQaz4FuZ+GwOP2BzLU7hjA9EWoq2XLoyqTJmQQ/D3p
CWq46f27FMepl2h8u490cghrrCzCy2HAejXAROEYf8elHS0Lla2zjouVwQuxIWHt5HkHCUMBaZUA
E0i3jDpeFSGA1w0pB5Yr2hXcHiRF2iUojJY8iMB+GJcDTqjTBQ12J8gXSDbw+24c8GZk9sa2Ywzp
v6lIZd8u0vwqCmM/wn3nw6+3Mg6SGz7RGIIXyB4rksWSBjhxi7y8iEu4VlcyDAfzMiRhsOgCXjvm
2AdnMFsLNx1zMJE5caOFkahFZU/Rhd0sil53y5yWm9BOc8eGJDukj3pXFDtTE1621LqMO5Ys2iR0
05KQtRVbV0kY/4CkVrIEvJNh8IoIVYt0UpEzFt3HJM5WELOFi9FuEwllDUNWAIGsjDFZqFGThV3j
0avij6mi9+2oNQRHSS77MNpCHH/RhsMyEQlkeuqg8SoROwSSi2AeO28owUVb9RBIQCnBdCUMFEvI
LnYLagaDZO3Q+wJWD0KudNRuoeBhW1OZuVadCNlQ1XrUlKy3TxOGuNtO1jediHUj0tOsHHsoacDt
i+mT2Vt+nCxKMiQXpUghRwdFORfWdZUS5W4BSV4XrgzkJuEwut3ZsGnatCNOllY7XQ84SCSQ13gR
K8he1zSUaUmLU5JkkNo0YnyRj9jNiAET1FanFB4O9JCAKeek96CcIcNElGcccqWpEd8PCHK6vShP
B6gHOLTKvqpemCuSBaNEaepOzXSOa2MzUpvKsjGuIdF/vSgDqL8U+HNXQ9p3R2N1v0UQXcuYoPoq
m9TnEFjRVV3AbddlDNnzJoOEM9BBlYbXEAjE9KwZsx6y4tF1PRWGwwLweJNpOrrIbjgJzyzgxF3d
RGfDDuhyZOWpFTtDHnLJOLmzSnvyrOZWi5TLNLM+Qunn1mQ1XkQtY0urSc96C1IhggcJEL/ivAzt
AAoLRgYuA8cQz1nrOsJkpQN8lsbgzbSRBE6LPLsaPrWxstYGHm9sO/UwH4VbgM0Cr1adlp3pDmPb
rxI6NJDMx4XX4siJjDhYpSa/IgQKAqoTwQKF/WLC/IxDKq6uEZRNsqLys7qXOkuDD0lw1o5GKydS
4QWCqgkK+s4dOdPuaJSQCOjNhWEmnYNw47AQSj0Z9Nq7hN4bovlOSXROdF44oZGnQIy/hNFl1IbB
egw7CVnDUCKgBxISJ5DAMi1IHvPRgWuf4owSB9f9wsp6JYFIl/CwEBiVwLeN6qtZsR/DnYYNmmUa
6jNjROZpFkafdHwHkWoEybsmWTQJzO4mdREnELIVl6OiVE4CslbM8IasLm5qBhPEmq5L2H4D4iXq
spDpTau+QnERNK3ngTPxzzHue0gPUK+pRyrjJKzcNuV+kXAXFfnodT2kBFiENbguit0A0ixVCbeS
xW5FPudx3LlxQj+yhnxTVBeLskepjKb8Vv9f9r6ryU5dbfMXMYUIAm7mgrRSR7fbbvuGstvHCFAg
g/j134Paey/vHp8zc+6n7KJEXg0Kr57wIgCVk6lq4oqwSz/1Kh/XFaEy0ESpyccNcHiv87JAm2sn
72NRRf2xCOYboZqPjTd5SVRvMqUzgh8RhTmrNUNHIb+VZI3n1qdApPotccGcJKT7EAAYWRD1DKO7
5FRyFVcYsDzQQ1V73KSa0zCwPth2MT4xz/msdPRFNu0K1I1FhxFd+sDonVNUP8vaqxO9lG4ctnKf
oNXgjCRGI4YIqi4HHg+hmNH6EXsMmp0HDk4hcxrrNC3AjSNdk4y6qkos5ffxQqIyxsBWx7yyvg/W
cPCLIm3JUOY1En1kwUq8LOy9Kg7mA+KPVzT2lPU2XqNcKWAFB5NrZiWBc++Ky0zQ0rr6ucP8LKZ9
qw7KBlkxlORTwMfqgDnzaQvbm1L6J69adwCvUamn+psm2sbDwnPENPeDE2Y972liu2zAZW43zO7w
IJqnrnV/Ov12BLOG3x8sX5ZgDOKCRdNJdPyWfWwazBuXC/UlGKCO4jFEuMTM2u62sJZ4sPhXu2kQ
rFTjZ5AIftK5zn0NcPBUK+vS+WMVe9scJq6HCISP9ytjKsYAL5JGqCDfstavVNx6jpWi1fc9o8kY
SDdbpQtmsFP5zKPXsVB4MltLb8t6O817gxqAERVW38ZRHwddi+mA36KJYJwYKKBeifEy9p2SxMOK
OaieBsyB7CCDKjZdZDFlmJajFspk4sFXoJuvnZJ97lVtvC6nAF9X+VipAHQQDzCHQJBYuq+VHi+N
VvYJfU26reJEbXBEUVBm4Y/gQKSwEy6DILbqHTKagbEvdcxs+5479TcwbF1ejaOOgd77qWfVT71q
aOwHzYdZo4rZKwg7iSadjpuWGW9lEzeymVI6rB+9QJ2F6Os87NY1XRkYSNbaqcAnGdG6GDrVIFS5
r+NqDJMNvNG57IOcB0UfexpxpY1wvVvFEdHvS8d9VE2H1nE3k9sKBOfC5Tfvtfa5e+e08xcLmTTi
3lfeye9Ysi0BzSBJoDGTg8r8NaTxFA4/0ccESWcHYSLX+TKWYBdW9BkHMgN5ZduUhSL6rgBRBRuo
4HrpgfaEd+ByaU526FDNnuLhYZw9dij2GPe6CPYwuHbq/2Pb9RBrIyOPMR0rk04OJKn8Rp3l6JYc
hCmKla2gKACK0CWgcNpEC4FdGNnU2eUhBsTr8X3hgP8W/Lk1p5tjfiu+XW4/XO1gAnXQPMh+idCd
7slGNrB4+w33hTn3uvr2I673++3S7w5/u59eWjsryYauuqiXxJy47GhOuV988WsoG8ytCWXkKDZ7
ikXpPNubWx2C0pa5V46vAMX0cRrb5tCpUB0louusrekr1c1xnj9XncJo6FYJ00zdBUF/5p38Um+L
/so4umkWBDehM/lHy9mAWO2zkmiJEA29L8pODOcuxARnnKavxT5VQfz0a1GHFIoQsw7VQUQyU2RO
1IHm2Y8a7KA+Cx947+ydlLi832+uF0gg1m9X4fvdzEFmQZ36ryu9bfQ2xJZUIXLGGHw97vqz3q51
Xf/TMX/a5lljeAqGQ7cD6P6gu/MCqDEOPO2mZpXt9XT4e68pmW1mr1k1C3OB6+qfzv3TpcSkFsRt
eBf9To6AaAOuBN6gxF+LCr6v/3Gj2/aYc1z3q/2k6nqSWTe7aYfZzxSelp066CdUafDVKBYq0L+K
ZpdZ+FUKiMw6XU9/dwuz6tqLGxtp1S/d1z+0S6+q1X1Vsl9fov179X9/VAL/zQdSrxv3D9le15As
9+0LuP/xKHx0YtfPDe8P2n/N39e6fop1V379/V3Wd1qyt2/m/huh2X/c+f+mQnNIEEKz9e9VaH/n
Orlq0H6d80uDhiTe/8t2kK0IGi98SA9fnPpbg7Z/btL2CQnsPY0evgaKO/3SoHn7t1r25BIO8lBA
uLYLw35p0PaPUuyeN7BLNnJQUY/8Vxo0l+AH/K5Bs/FRRWRIwP/dAwT1tvdPDVq7qcYpCs3uqR4e
C9KDIGmUPMoOqhLAdgCiECjUwIrEFNYZn6uv4RAC6l0pJBoNSzBMXSZbzjnZyjqd5M+wxQjXjv4X
Jxw/eG1fJ8HsDYmefWDGFk+CMZLHqQs+Db56FIt/HzGnjNHHhvbHRo/ft41nKqi3jFRMx03vfmEN
wnNHgmkV4z1vtP3IIiuVgxc3VoOgvZjC2KfbkXAPE6jRc+OlJYAKHyCy+mT54rOrreqgfpaLyhbd
H/pQM6DtnsxZ32wH8BFTUhb8UOK0mDDqx3VVvnA+T0kV6B+rx4AM+GGCuLE8IpyKbQ8xg46Aeszf
1s1uHkEdZlPUl/Gw9fUNvgB3sWbmHaetcKAc02W6LR4i5Kj60U3hRc4cYJwPbH1OiTPYBztEZLlG
UVJFUya8oUlwxHpw2iLuMCUGT4lgk0XjDF2Al/oh/nLIIKabGqhZ6dOcWrzKylaE6bQ0meNDdlM7
+oHxXPLVv++kSJ228dPRK8OkcqMnqwLFsvX2wziDk5osOSZbg9CQtk8D6kBmEX+LHY+/kH5YMW3n
38hEp9itWJlXkb/ErIUwpgjD3K2HLxGIzhhIisrkZJ+dSC03bcdyEnpZTYIyFhyTkYr206HEE4Cy
Y1qyNfhK+PyBbp6XOzWiN+mV4PYBAINi2liiQn3fLay/VCH/WTeWFa8i9IALnaCd8o56xjW2pv8U
7JMGEYgoZdz5Vip/Pbr+nK01m0+8YTK1udpnqaBSGV3vLLebEwy46VoBUnCl7edyDcmhCkSOlnIL
dv07KevpQJvgq9xGmSgG0mXWiPXsO9aVdbK47TcxenVqjZCg2UN915G+SWm7UeC4N2BBz1bZglzq
6yUOeVcl3PkZ2aw9MTG92BXfsh5AHeZ0iLMVZntu74zxSMvLSI+Dem1AeJ5r6TQxZUoeIG3V4FsC
llTMeYxAOWC+MssPjH3CRIFfvA4R2Fj5C34PwxglIMsbMGXr1rheqw/rkNiU1VnnvYJilGycUru/
D6xF5iVpwxjQKhNo3wFJkWWljhsyJ6z3mpMO1efIFSxu/SYVlV8kfSQbaBOCb6IvfozowBIQjhAG
aSevQIkNkJYh4PX/Fcj11rUlrl0vDUQL0wTpD+b5ZG5kMg9EJruuICf+GM9R2x6hak01xtMSIjQo
NoHQ1S+dH66noHW3hx5MLcQNY9rPgMA8EJfAqAkmSaoHISsmTJ8RjUH21a5BebC7fohhG/5aQXuo
AshAQ9CetpsUgf8DTxwkywhGrVkexlGdetjB43mEescq7URL77Sizvbl0S2oE0tbOZemWr5x6uRq
mFZg9RXQQjqIhNouaL1KNAmf1QKgHMLPiN3ZKuyBLwdzMitUuarBPMHjwAJCuaWR8ljCa5XpEdNR
GxPOQxtB/jQVC2QRYOwUfwGdiRomV/fQTcV9Z8cAWaA4BQG8ktjlnpcQex5zx7O+AaT+0HD2zZfV
vRSuf28FfRMvxTCmXanBIelb9lxVGedEp6QeoS2wBXQ+46FbBpXbtAoh3SLxqKfi2EMxtrRrak2n
yef9PashxxzpCMneNCMOlNWuMuYb8OsK8+wzxzwUQXHPD1FpX66bzBHDrh/qzm/nvO3bT/xt3QHe
DAEjZL51aM3nZkPIY0pkcR82i/5wm+JQM5ccHG7/EkX7Ox9mVs2i6Xfeq/R+jvO2bFAxDOsBlME9
xHcQqoBwx9wTTOkULuX9sA0n6jQAk4slSjrm3WzoqFPKAicJncC6Y2wESWnPQMnBu0a70jkEotTE
pmgWQ9s3yYbHkACyE2ezMEJo5OuEWOHvbWRcATqzpU2sdQsed3EmcIohhcS7BJ0GgUoFTFgUc146
20cVythtVHi3+duRDRVUbd50b1suOZtF65fO2SvZaRoEPcieNOfOv6BeNWfm0wdalp/HQjwOKzSO
AGosCAFvwzGMTvhqFeYNfVuKY99gmrAzD5VPurwfy6eVKmm/KV6Nmpz3ejkt47Pga3kOZRo2gwbh
Vx2pI8t8XcNvY4WHWgPW5ov/U2kNnC6k9QFE3L2/cwXrPrlrdsLADu6kbLeT51pSHR2Uz4HzGs20
OAZa5SUtt7Qbmf82pynNHMcwL0Dqfs03yIjusS/VmHWuDiDW41k3UjsO1ggDeCMCIBaYbdDSwhua
9sc/Wp0E+9w0Z+8RZPiTZ4v5LNSZ0WCNKwoBQ0Hsm7Kh8wmN8yuSRalcjPRUQQCa24CyhJwhqFkG
oMjePlctGgJd7l4DXBuUzOjNVWJmf+ZO18W7bYjl+3RYHMwNoR6ws2p/ImKo12RrFaDc/Sn1Ow4l
qu5f5tlcF5shbvbndd2GkbHPA9/+MBsR1r7YRg0ypupBa23K0gmIgTGue4JnstC1PYhoeZtqX6fC
blH5WUCcF9ms3FSHbTcJlJ4L/NB2fjramRNdTkAqisMS6op9Z5y9WisLddLtz3fdq3dYFeJ8XRXN
LMXR7FlBFW+Z2SU6CiJ2g5AbiL1u1K8jzL7e8nJvHlidDNo7Xq80y1mk+HAhJKL7fdy9+ZnS22Xe
brHvMaXfbmPWJzE9hwuYr3fHmcu8/Zzrra7HmG2q8DNPW2F5EHXw9d3Of7tqdry75ttPfbud2f+2
wTyz3/6M34rmqCKcNkQga7Pe8N6CTG//M6+X/u3wP/4lf97/x0PfXdmsBsKb4iCcco8jMO/cgV1W
r2YXsClrmXc2ORT91h/NjkKTlr4dI8qdXlL74WaXL57RSNDkmf8UDJC5lds6nkMeOhjU/1gcWoR4
YKihaSPFGEP3t6TgFiAxDBQdz5bDAzsxp5p1syBMzse+IOlKZtIfWx6OYJDWKfa6i1z2P2LHIdrB
sVMbw2jmzTNoPU5FTnevi5YrQCkPA1FaVu19ICBrq1GhjT4u3KucWV2NreW6bjZae803pXenqIWP
xxncgCFnzaLf3S6m5MBtkHo14oBIrOJsLqKEinRiinMB6WVibi/MVlP8besSui/SR0BCd+RDRxGs
Aqr7QsmGzpgNZTzVux5ybustqcPIytbGea5m9q10oKKa93ZrFuNeqhEMx34R1Zmj+XepnXNUu+j7
tvXSeDDlDCBY2Y50kdU5j3OUtGE7pkyVWbE/G3f8IUAkAf3FtTAxFW+XLoZ0xPfHTrRafmxL9NCJ
InxTHBYNfSq6pckBW6NDMH+beQzoe4MTzrv+PmcfMWetFET9YLfNohUB4nOjvBSh8FNQZSANd6En
IqWXmdhu1m4RIDlzCJBj9Ksuf2lX4md2z4cN+mH0tba1dgcdBidduB9WGHcQEqzpCChR1FChGbUW
TA1yAxxfqpjDSpaaXxk1413vNm5urm9+UkGr9TQ695srR0Rv7uPbgX+/WrMqp+m1dnUVr0o1sVZ1
s71pwqZ9hJp3PNEaGP40s95sGkUijq1qNADAYYFnQ0CTqf1RLrcTDDBH/rcWaNmlmKgLP9td1Ht9
E4O59D9fTBW6/+JwZXg66kHcgKz1usCFnnpHZkMoSyG9VFmLR2bejKnWpT27iY/pxS4bNX+N2WcW
en/l11Wz961C7/LSP62ag80h//lSo5xXxB63psmZumZ+jFkVAKmb+LpuSm8bt6oBW1sG/O19ldZE
j5CZvR1sbou5JsYgU1xNU3srmvZtfhwiv78aYGNudP3JZSvDZEWcaEXTR28HnOu9bTCrsLbMNBPA
JmpLSu19xUfm20PE5uaoBsbszBz+Viz2p1YlBZTPCJ/2jsHUVFO6Lq7b9Ca8XBMna6GdftcHmb99
nAmGfFOMTHRiim+/vt3We7++XdXI8xnlARKenK4RbHcdH9SJet9D80Mgy0DmJftkHrYRlJjS9dlf
twVqwsy8BAVzPdjc8rp6PdeUrq/xuuN6vXfnVvJ5aqwBfRgejek4p4D18mjWTcvDE2/Gi1l/+/Fb
C5NDZS12aq5l3ulv9XKDVcWS4Of3B+/YgUZTQpFNE0IZUxH/XDSXeOuqVqWHY9jy1Ehf6j2CM32J
WTUls+26arYZxcx/dZw5eCleF9JLfL3vr2Y0mwp6bTNFuFfjt8pstkaOnLbseoIpvR1liu/XzUlv
V/3tqPc3eH+WRfoqGelHstl1Yjp8M4yYkjn3T9uuh5i9jokCTfG6MO/jumpK5rx/e9UWqfYa2FLw
Hs3CHPjuVn/a9u6q7+5U7h0+lIr9xCbM0dHEIck7uvB2wG+Atn5dbKHbbsmyjyfXjaZ03bYZisus
d4bJejvSdLfm4tdDf9tjioUH+QKBtvmtRtNNRr/6PNOCflt/K77fatZNYzDt7FcTi4JkrXgyNRsB
pIfguHu1h2z/8MQD3yA2oOWY+7IFF98BfIvgRAXnm9jDZD+jO4FtbW2DR+DCYFu2qXtum+Hkda4N
6wzVX6QnjxQK02eHFNHD7KgudYr5qanbKlf9GmV23bBTBTm0Tf0PcoUgkrgFQL2BtzebrmQalGMN
P5642YIKcCNwkoTpoYTgXXSHJQBaN6+77Gufgb3/g9+6k01q6KoxqdrEmkJAhIdmhlczsF4X0XW0
/W3INcU/Hf5umwkQzLa3O/zpvLc7LE10Q4cDJNaY+qEtm0Vo2u51PdrjyBXQOWAx0+D39WWv2G8b
/7j/3enUH3Ua0KCNrXHv1MzpIgxkfW+OnJtuyJ21ezQ7tGmCfy5WJS8Tn6tXUkGcQFS1AsNbEr6M
E4ZNuP3qhb0G8mayWrxo9WmpveBYyZdGcC+vhv4IwA5eBBtmLcyjznM4ep+GtnogPb0J1+jOlfO3
Kqzbr6HlZs4g/C/+5H8oVvu1dQo/2bvnrELof1wIHD/DFrDYg6oq3uQ2QCrJ7NQqLbjghmlIOl/w
VNTwU3bAGQ+jNV36r7SE8cYpERl2FqR3zvBQchvS/gV6Hcjz+rjaxjFdmAJNzIdjVAx2QvzmQjDO
HjHEvzTUgWRWBX5qWcUnOk2QFK1WUnLhpL7rQOjrWUD5ZqBgAMJjGJ2AwBe6h+6AomGsqwukQN/N
rARKQWE3kTak0UUDW2IB0EK3KPkT3HxwcR7KYahjOGh4Jj31wyLRvWd5FFPl8UBb66ewVpiD4dXN
WsjXKu5/4tTTO9eZQGARPMys/sb0XMJ54SZACLJBFZ8n2j2GkAaFNbh2TvFUZ14lznc3kuPdpMct
Aemb+7WfB31BMy7kDx22J9+a21gxKA0xSZ4y3ciHTtnRrqJ7hcLEOtsqCI+BUsnmAL+GVNg7cahO
kgBK+UG2eecBXttonUMgLBJIHQfwvjzDtA3I+QClEcwzR957oEdnmovV7vNFNQg/QSJEIRc5gQw7
ha1TzrBwNyVgC+L1qTsC8bSk+7SoLrz4uvPSQEqIjIfnaCvcNAjKCDbn6KmGtyNp7KF6rP3phbH6
0IjV+qiirothUPlowZcJDU/kxeig6stEilsJZ2s+wasVty4sPKyyL7L3t0zOxE+mxTuEUfcNynjI
EbfGSdvVC6F1FsNNAOXYgVryyxTeSbgSE4ePcEs3FoByEjwLTb5h9olZpcdJLof5uBZ9gT93Begs
ATNNlkoEmb/ThYcww0KowC1600E25QZtA5nbHDN37/WAN6UrJIpyAibL5U0/wVMAI+hpXMY2dk9g
F63Maqsv3lqueQOAtZv6o7j34HzAPBdcRUT6L5s7/BCRP2Sc0I9eAZpnkD+ClrDv2rW/1+0qn/q5
qc/SV2NKFYEluSJ3owZWDr4l8frlEm1V+LRwchMsmJ4U8AOppbxZezkcFx/jigLDNkEDf9DTv8qg
kg/N0vwIyXKshrDN6l6BnBvpnYZX0qHLkzPZ3zeoxm/RUzRAEKYlxjD0pYGkMHZadP99173w2vcy
SNIgXO8rTA7rk69R2ZqJfdtGJAOIXPi8FK+zvvBeVO6oBaZROnylC6iEWr+UC9xA2+jc0MX5aoVT
lCkLWrhozqDO1C1k9D57rG0Bn0wr17wceoBNEHrNbt/fBGEPtzBdvjjIKpFPwIh1Ve1ShuCVFIzm
syWaewpnJFztkNIo0iauHXzUpSdSMjgqU8XKE0s7STSgx3Bs1NnahnZ45xJ5K7qkbaMfAlAbTEiH
ttDbDWfyMeiaC+DYFeKcU0Mx1yT8c1RhNJzjUPaoflZvIb0D7gGpnnKAe0rfP3hu8+iEEKb11R2G
P+rDSAaPy6nEe8x096Ts3nmFNb+d1edFsiL1QmZDZlQkA8eDtAi/QLi3Jj1ul5b6k+PPn6NFWDnX
OlsddP4IMOGAEpdlRUfqWpA/eK1gx9AbKQyJaLWT57r40f6n2Vf2uSs+bxvoIx5krhg+eYh3YqQB
W+Jicy5hbzUAQYpHaP0y1RdQUU3jkC5be+n5DpLbFh6CIrfhVB29vl3vvNUq0sqDf67SGJdE2SFv
yNrrG8QzUE31Pz3l0WM3Iz0InJBb0YaH2W0EZvAecNpNnsYeEiqxTPIEK4cfU8ebQGiilZeKRBBf
6eUw4qXqbllui3aEuhIkc96CtKmitj9W08qQDAG5MdDzowVOEJJxALt5r2r0LgHyoXSrN6Zh9KUd
wZk6Paig0i5/WhAAlRvU86P7OC9ucHLVLNCgnHz1miZhKzxBPitv3c159u0WXkDdNJfJcs+u/tYN
rXW3C255y6Djtawp8UQ9n0DKIWHKDCNV7R14h84SXUMciLlI5hnpBsZ+uIRl4McT8P7P6B8vNBJl
UtqoqFJ7SIiBzsohFixcELsBXU5HoaoDlLICaT2i+uA27GtN1F0dKrJ72qE47NUWA8u/daz5YRvr
SwQ1aTohjQZmzIehA1gbVbcgxZ3Er/eMGHBBZVZR3jrUaZOpC+8K26ogrIbkdJoJ2Cq6PvqVD9k/
9/Bnqe3oShldzqQFFwzvx3qxrWd4B7q4BEyPNAzUS9zqsz0sYca/FQVYfWubeL7WmEZX5XSs9Cfk
G2iT2XrseFOdHZ8+rto9gJhD/hc3B3gEOamjb6IFTbwLo2zQO3uzQitFejTQAhdSnrCOBSeJL8hz
o9n4WMLHAtuccwjZcpo4nhBsAhDMrzW0iF0UW0XWtzfLOkQfyqpcTj3ctZXYMofCvhLA57YIpdIC
fo3a1ucGjDKXDjSs/oOm1Yxu3G1SjFBnR8Dou3DE47PfZNKpVNKOYs2KiqDr26qnydFIySDgP1Ud
HHtaRjom1lBmDvyR8dB1zwV5gAPzrllmyCu+uhG8I9qdAW05Hbx625rZdN2BH/jBJatb2OP1Xm2t
nbScLv7s2EnbXDzrRS9NcCjdBa2ewzg5V8OXDRb9rne3j6u2HqoBan8pmyVGJXFSjF0H6bQC+V/8
LxpKjVW0l8VC5hC+WkPsroIfq3n5FA7sSALZnca6XxMaNBsGuVMRdBaYfTadIqpTPyoRMFcsQAIG
CLllPCJuauE9ckm7fajdHMgwR4KeeCvhobeK9a5YujxqQD45sDzHvf4GpK2IZ5/9aOV2AxNVkYGv
xZNA7hd2UkEJ/Xo132/CTlv3CSoJuB4q30rXEQMqp7svoEeA2W5njEpggqcOTbCCq1QMLzPUF2np
t19Cfz5FU0Bie4BdJ2I/hW6+QGlixzZwiZtejh8c7UY582cfNvvwOxPNR18UTQZBjB2PQTjmyB+A
MIn4Tyz4LDD/AR0dIp0Ib2lG2upG+LeB9TUoWXeoJswdtHWxlm25WXauSlsQSyvELeWIUAy9qZIN
+1DNwyVQG1yzRQnWno1wgqBT7pyOp5oEYH0X6LSnuOHiwXHd+rQs06dQhz/7jpKkFdRNornDCKVv
Z8gAkICHJTSEY7b3k4VtkC80U3uqrIfIocbjB9jQQV6oAJ5wVk/Q5K705AyRf4PJBeYMkGj7xXnF
qzryUHm59SIXB4G6itTFqUCmi/CE0dB7qtA7BOEJPfrzbjmmgKkudv/QrHaUc7G8bpP3s5DFHFeQ
ACHfAhJjeLcjZ3W6tfOxtmZkfKmhUZ8sNGE/0qelKO7sYXbisjsFO1dYge/cqmk5yLrrU3heKTwX
UHgLd++B0Pm5w/IwIUVFhDgIURU/bIMeUzxI1PtoQRDe2AdrnZAgaLSPay28R7GlEL2ACGVwyLAv
Uvd3g1/2d6PUkJKw3rqHuDfvW5lTpF64GzGBJqEt75pqzb1xn5osXVLr8KsQDghCt4ETk4Ydan/4
zCicl4gA1qL9UAf6oIh38GZYDSZ3bQHGDhDE0+WGyy0rQUumNXU+6Y78CLYSOTf8GpOFoOB567si
4aI+YNrw0ikovydoDrgN05LVLEESLhg+ydYdI9kfkEMFev8AOm+9nJ1tel4gWjjLGvlk3D1Chy8m
lOKbFMFNUAEA8qOuSSINlcVE/PkCHJ7Gc3niE2rh4sAvA0/P0zqFr37oLy8qjD53ULzHg8t/VDXS
2RQTAZMatMfVRf3i3l3f+M4n3gefByh7QJCSbCwpP2/IC8OkK2H6H5bcXqFLKrrySGT9qR098TSM
i58KLpJ1g9iprqxnWesqH2zkeVBaZPCdQUZLts/wR3UZVN05C/Eu4Q5EzUEWjbLXW1asE8vhP4Jy
RbVpCGEa3GdnTVg6W+7d4sJ20rm8PcAAD3vlCoMREjQsDieHMoj0kW5wSCGnBTxMyG5QeQh0nHVd
khK+jzToayuby0cH400ORT94GI4ht4Hmi/ixDXgTYhUSb5tT5spHfrGqHJG6qhvCuEQ2tnhiQZMt
QEM5Rv9zv+jj0rQjmn5bxXoE+MxhtbI7FlfT6H8WmC7VsEEnCqq0BIlPeFJAwrbNHUQw9iiOLpJk
xD1osbWH84XWw5yKEuoxxMH3I7I+rEipxtCT8WY4+4H2cwabDqaJSF7S707SjW00xgeYtnQOh4OA
QJ8LoY96qB8FRcIeFq2wXnoqq4sKP2UM7mUhijxcXSuh1E6Ctp8f9/wvfgHxFkMmiNzuoU7Dp2dq
eFVHNDjUwJxU6P1hoiBnFsHpWGj+ya5ddPMYtBZGrUMUMLAjIVI49OrDugyfwuoD88ZPNb4Lmkwl
bLpNmM+ypie8jb4caIyEOlZU4uV5cMU2A6yodOrQoJEAwlU235OjfGIwoGXgvR+JU9IDFGXyEMAo
4ZMaZp8eSacgxyX3xBGQ0xUIZkjvOOkCH17AfnI8y6SzdAQvY/OvaqHfwd8f9p94qun01QfKFReU
P/frAjRMj0d/LA+RqOFwKWSfLtOLg6xgcwAvbpQjN8uUNh3yAP3sOqs5FwUsXxgiPjiYgsRuWbdQ
lwtER3DJ+BteaevPOeYVcQl/0t2kgi3217lOAQxDg9dPGAamZ2SEexGkdO5gSWf349bf2Wu1MwIK
meRgfc2aics86t2nOtw5WBqUKRl3DELfTxCq5wNx7bTqVuQtc0mZIVkDv4Rk/P/a4jcx8P8lwyXx
8AnA/6QtPv3Al6H/yji654v8dcZfymIk7wXLiH/Ec20jBP4ruyU0xUiC7RLfc5BVNkAezXe6Yqia
kYotQsr/q66YIBmqH1GIlX0/wrc73f9GVwzxCL6V8k9dMS6BnC1Iqe4Sj7ih/U9dcUOKDlaYgt4R
Xc/HRqILZVV5mpwNqoC24uD6OXPGs1m0FSxygPM+UCsYzpxUg5OZolnUgxvEQz2EmFxAe2YWRsFy
zXWp1hrdleQs54tTHd3/oes8lhvXlm37RYggDAGwCw96Ixqpg5AreBDe8OvvgHbjvM6Lc0KbxSrR
wKyVOXPmyJkS8vejC2m5iGdyyP/znFDkLsH+pkhDfIfcB7jz5x9/j6Rm5EnADRD+tKCac89yXSaz
9PX3MKik3Bx6DSLB8w5YosajV+d2Bc9sw9BaT31Gx0BZjfaqrfZAu2KKg/kKUyJN+Y1W8jLKjChS
5wbuVs93EVnL7ADBBZEnjtx29IkXuJ3KFZ1FU/q1KtTGAovZ42YCnjENUb8WelF0KgRPAZjMum6L
bq0IGgJFWJXnKZQxNGp8pjDRr920ggemQlNbPH1ZYvNJGxoJ/tx0I75J0Fmzsa6pGx7+OetkSuRp
LNTe3+f8Q/T9PYpRSn06iKuZ1/P3g3ACwMYQH8a+eXpxjWlstlQgSFQpTrIqDGJvlHr6qVT84aqv
t59JnG4iBI5F22i+VAI7DIbSD0Ossoo2+vRMXnLMUVaKCfbPZvXn78IWqOCnG8DzzZWa//34a875
3x+nucBuFUNywtTbOX+GtP9cabOv6u+RNtvV/h5RBP0Pb/rn7/v75H8/tNnw8PecwO4njTkqbdJn
qHJzob2lBdMJU1cSvOzyIisi/zU1aklYg6uTTG+cJepGdZXwwsBb/alxgI6Yxc1n6xQLBwW5Fxz8
DuQ2TuDigjHz0tSnz7b1KuEC7Aam6plHq85dQbO59Sh4ktWgVyyg7A3GAIdA3TTaJhV3FZf8I/1H
77tR35+7CJbZ0pZls0n9PrKeo4SqfpCxw5U/T1ihKTbPyKhpa5vAJUas9uuIpNWsNoQvzcIgnKFP
Fm+1//paXCOgpC9ToZ8U5hftksaKJrSFkWsbdeGnMbZiMEkWeNRXutUUeiCtnquwsNXf5LhaGUFl
SKBcAd8AiGyN4lJc5MRRUdktCdunaFRsWuTkABpH5J51NrhJzndtCSo8zMtIhS00BwR/zazDfbn6
Kn9wPXD4Dv1bfFJvMCVXod1u2wtkTI6EZoWN8epcpTIlgCbSbtLNQDEgi5yQWZszz5fvo6HZn6kP
dmgj7PPRVBSjfO+e4NyMTDELhLfRkiZQsiYME+r73Kxroomxd6f4WDZmERnTb6caQ/2d5Ka2Imoz
1NSn5/H1DVwkbc8ophzdFkeNSveyufgsCahbo8rsZj9Gbq2YI6kKHhsC9LM8boqjdJXvOcywJWsI
uRURndWcKLWFpMOXYE3LZW0vClsmSwvZvq30XOo4Rgz6LAjpF7mFayS7qFtYNO29+NKuxW1lZwfc
5yotzx3yzfsKfcKbYEJxFuHEBi4KT6fRoms2/Tcm2FV61d14B3BtcZwqK2+tYmXpb/JWeJAK8GXm
wsen8ju+xRg3N/Qr+60PNLVHrUQUkKzs59lg+4Kp4CbfeUUnNvmble8kmZXCU27pZqgMgfj2lD4v
/ba6jUfpQ8eb+kCrQ2/lYuu3tKxzUrt/JALKy9Sexoq+0cJeZo70olWUK2FD3q5DAvqoN3bsQwx7
vqmAIjkTMCWtLsZLY5NKnJTIev1brTPs5obk6I2tmela/bf6jt7kTfOr/Mjr5Wf8szqx7kyURS+h
XSKSgNh7XYPMQ8qRBmvx3JTHRnZHtOF7AK3BXK2Xkz3g/sZOcyi8wO8PdIuWbAeqMb2M5lP6zBGD
M0/nesidMrajH6pxsGdL66ff4QPvd+Voq3dli3SJ9bTfwYG1pdxqbLQhLTOCB4IGbTY7pFFVM6oN
vve3agcIGTBL35KIefq/4uVMtwWli9aW20cjv7N2wC7QM2NUf5CkM+28jLDKWzWoHF/6nF4mPZLc
Umy5vNwIJfJl1+9IbbKX/BCXUv2LDfwrZ3Igjnnz+XpLHPHr+btiCTUE3YMVOoy8v1fBMXhM1+U2
DGESGIOLJd8fnJHv35vLa/z+qszBebqslsNHnzgvvzwmrSdCeQtczmXUWHO6vvDLt2AtBm7RetlR
+AbHyPkdBJtTz71XvI2RxRsCruV9xm13C14+etaCBt6ZFOHofI+nAV+APhxh3Cw7U0q9go2OdUdc
Z28JFyUVGcEOP2cD0YrQ3UaqlVt3kYCrsdUTt/cp3yVfmFFX3+EZFMDyoCksIPKvLqWOhJNoZgo/
nv01qXap6NI0U1lgo3kZWlqTzpyELaJNA4tEHGkP2Nbf4qV9BDuaE7TpiDupD63wNizc/HlbUvFF
WqYkmSrOM3db8TaVwCowbh+0xb+o4+tbYWSyeMS5HSgbNbPz7DeHCNsjhxnSaXyQAc5MUeqOl9cl
6D+k5rdhkeXuhX8taY7MLUR+1qyMpCgNNT/yGkq4oreZSN9hsaC+yk/cwgNG9BWOP86MlQUfUX9X
yAuTNcCP57/M53+9MTrBaPPFWP8XLrHZOvoOJ1M03gRbOYXZI1V20p4u6ZjOod3gm8GDzlbSUra+
DcQj6M80kY3hd69uk4xuc58ODmghBYc2914LCji2GB2f9UaIbbHd9YPLx4Ms28Dyzn3xuUth0UKK
pE/Lp6HB6ELjWhX+CBmHZcxSmpOWIrKUm/R9tZbXyVndTJ6ylw+vQ3DV11zRuQHF+KFhImeJScWX
geT54CM0GAmbgxDjyHcKeV82OH0SUMleH+8L6SIBQFquaVIJzpk9vNHYbcnOiu3BFwsnLiFj30Ds
4tcdlN0EuWBT2KlzA+rKGVz+iNG3QgIreVjxAUQgBytA+GrCryGgSGC84o16xqEdQ6ZamNVXi3gn
IHcgqgmYfwEFekniVpjPQ7ZPd0jeXnNz/U7svV6hRx+yhsm/l0o4s6citUMUPlpwuLrOLETX+aWA
ZhyoINNmRvnLL38xZ9RX4ahU7kyvZOtVTc5SALjkN6aSlJg8jEaKES7VnlLaSOBqAS6SkKquoJCW
2lVlJ/Jmld60wZNoHidXB0H3rdzL3eo9143ixLP01UHr3YzCXifSMPV7VVp8pLO06V8GxRtX/1Lu
T2uxzc6zgX1eTtt/gmbV+3Dlq07t0pnUu5K1cmW7+GhPgtufULyOgrju/OYwbOT3yjupoVH81h/j
Hji6foBuzX+jjeLRHPi0MPIkw466xmPhxcFb/YQjYuobjlGFiE7/gGDEF7ScJrAkwlX0Rni8ut2n
N/lYwRUNwY3a9DgNaDvu4mv1vrh3zb0f7Prap1Z/yp0stZrLtCFW4lNAzDGWk9upLqaPbJ3tCtVM
TsomO0334V5fOf68GXJ7eUKCrPdsHP1om0+/eRveVBBGm6lE1ATTYSLlF2vtJl5fv9FoyzH9CLvX
tV6TBgyzfGQsQFl9d8fyU3EwItCFRH9S3FgLyUgDQ0u96Nz54UV40364cGpXvC5aSonm8ibKrjgS
bZskEerirr8uLUEJn+RTJJ+5UbhH1AEBXvfnAUTw012adHlosiOuzDR10GG34BQTY9GzwhtB8ZGc
WgWus9NAVPJgxzw7e5GeY9XueleFB5I7Q+60qiN/ZiEecUP8tJvq8Pxhn17RNJk78o0iS+Q+f162
4OJSaH3cxlJwJauqDu118ZVbr9VDd+IFKCkH3VAbzabZlSH1RAc0sNkc+3N9rqUdJsn+LD/dVeqn
7/GAeMZVXx0pw3aIxJf0my9fyfZw4A2gRwOeXsXr6kizQzvajWpTpOq1PX5xIV7TQtocXrA1CNRV
/JdecVZaP4Pamdn6gt4aI/mYgFPt00Nw5xN1E0aVGG/koX+6fWElrUPatPq3JDwXqPCYpXJKB7eO
L1r5Bfyh+6kKyuiPrDZT2ep8vJlEE+Jh8DnmMEWU7UDlnrr5TFGIKP8aVGAUi7RMXy+7RF/LAybw
sgPsIeqQB/mhRcVqLQC/0/X6I5ChCfeQQ9avDubY36O/5/5+4E2ANUx3Mio+XapZ+2w2ZaeachvA
lWlAYY5ySp0VMiku19lN/fdoEDFc/z3KBYHPBUJlViYb7BZZvxlXixi76/wr41JuC+//+9sKOGJr
SWXeaJeeluhmlQqPqg57WyqIFJcNOqzwhAfczW/IEIGSlJ1DvYoRHcVpTcNs6ymvyWrQztaromLb
/3sol+T5E2UDUzoCnMfR0D7vzCT5jenc4/bfkaI1LI8m/O+2dpe1S20UNk2s0TdE6dESuJMxPijG
8Kv7xab2ZMXvtbWO5vVFg7O+JeNJWkPYL8gk0E3fl+wUpqRt4TwjzOuDQTK562Fajyag6JXq8qKK
uu92sFpM6aJe5N0kOs8EeKqzpNK1MCTNzn+L+3QU7JZYFE2d9yD+vOuREWwjM9x179I7CdJrw7ff
02f6MgQTFr2xOk2RRZ/De7erPsg6gS3NqioWJvxkuk08xsiC/j7jfN/D9eIofqiX9kuYrPC3pb8N
H9L709UGR0LeVE1KjBkSa2pIv/1PciRJLbPz8ku3lqeRROvlUWVa7jOyt6/CARr/BH9hltt2iysJ
C1LzD9Bu+0i96ZdW34+EuO9dOyn0wQJhN6Z98kNQTKYHuDN4b36fH1VoCo2ZtGYEr2XDwat+CS7B
K72HaB/9nExJt/rSBxaFctxBT1bXrfwlsf+dGpczAvuj2uV0cBPFIuDLBsL4dJyAP3rLU7sOd8Ng
yPsJ6EwCWtaQG/Y0Y/FD+R7MLPVCBcnbGze824xfaenHtKfC4Zd4qde5sppH4JSB2T6pompGy5SM
jJqNMTh4X2jZS8ziK4nmnKq/z+2CtFndBft7NKlOu/E2eNPM2Ex91X9BvN0FTj3ZjROvZa+mcZqs
3m2/JE7BD69ayeZrMvE5b1aNufoqREO4tBFNYWbq8cRZOIMST3cKrh+N/f1M/ixv0FHEDSjG8pIc
QsXoKVy/rOdgJzrntZEN7bwAQPXCG8CblF52rwMyfGIqeiyNVHIyNvIrzn7RUtYMX7DDUxFYdH8P
bkUzMZKcw2WkU9Ku+I6m7IJNY7Fd7UDuwBb1umtywByl3au1uNFHNzs8P6JLiqZO9+6PZsqnoLfB
lYXXFmgVRViOud1/0X8MrS26YyxcHNXYln5gM5Uzm98kw+d7gBKkPhBcJL/2xjtno3JXTnkIEITe
JTr8r6Vo5zuyF+T7DrTxB3akFYlAyhr8dATZF88E56cyt5vQ4rSXTyub/YJm4KUx2pZRpJ6COwWy
dQPNlWrGuUN+YuPMMT9ihzl1nRlcnpGdfGo70oFc/zfiPxB2y9qHVbb6JvgjPVXd0p/FMgBjnVFH
9pIMBdIRigEaQWySkP3Tc7ffkkcuQnP4eG2D/jMKjAgiFvtEw4dwqaQ+CUvZShun+1x+MUgCtCai
B+pk4miSHYSXIntb3p3FbfTLA0RAaSSI8XCkYIccQhMuE5UnEATyvXiXqQm/3A7uysJ6Vfb4JZbW
TD7801sas/mYr6IP/RcVQUGA4cKAJ8VtiADECe9OqALCg+R7+cVFEj1eLYV4kwEEFDu/mumUZ/so
cTIEiUf3yxIXvYNxVqk/Z8Rqm/7Y7AWJmMrq76XkUYYU9nwuxAlfPQ0qtTQnOQ4fzNZAymDEDzrW
tLynJcqkUVCb+81qu/mYQMlx0IZdwlFg+w5Nlc6Hfw36V+Zo2Hg+dOgHWGFcAdknjNfDbkUyrVnN
V6A7EBSUHQXL/PayOjc5aHRCQpe75x+r87TcgzsfOksUzSw7ZelbwMp0D58m+N2+Bvawa8ZZZmEJ
VZP9GLD3Ig6F20BwpMsClFZinOlJmhMHRAd0Avq5q+3r3h+x8HnBZQLzS+HQeJ2QtcyxtTm79U96
4iYJ5Yu2ZOPcvWRP1p18cnN4/7HDCi1bzVWyyV5Q0miBNKZrfhIxTO7K4YbqxU4ULI/RilDBZsup
vzRb26OgxRv5zr1LwYwpCAf1OB2fK/gADIYwiy1eNlZndS07ssXVNL/cKS7PnEeg2NN1XikSM7pw
5rnlhHu3y/RTnCTgO8CtGeUXu0YDKjthuREhG7Pybp7XdDcctQ/F6lZmFlqL3xGcBbdcuhG+uiXW
IWcReeDY8tLRUUJjZ9SMJ2HE6khvF7chaxc64lP4/TvenBjFXuCKMhf6uwU5IGrdnPL9hjw7cMtD
UzpLOFKjyeKz0mgCXEdPLweLL9kMN1IVTBrTejG5SFj6L1utPmAOc4XsoSYbdihWUS6seNhpIqmm
0b4NZ+m35TRfuN1UPGSDjSSOdpcIliQ5wdKSBps3VBRL1IwV+ys3Ck6dyYj2UI7J/QGZ0VgIXvqT
QSwllYBHw8X4mD6GHXcaCzbI9AQoNzaFmaV4XSw3mWxmfu3LVjmFBhDo4umToXKsBPlKtDBoNr6n
ewEkOXEV4QzpdHWWyW/57Bxv5dIMQFds9bnNWtRJ+WOJL7CwMsY3vPyqo8DpVqOj5wcMGPpPbJMe
O8vUoTCX5rYqvqmTrdXetGTfo6fBXOBL8MvL/J1ZWSobrZPLEQuQEfEHb/lFWRrxkxMe9Luo9ELt
iJFqYnAWEPKQbRszc4HjycScBNgwk2ya5uYLRUFOcdrs1LLANGxrw45tg2J7TJ4cmNgnV3uWX2Ow
1RsWPfgCurRhSg/33fArNhfIgg2Y+26/uLIpIgpCuux/nqcm9J9uAs7ryEmR78o1PIVX5WdJ+L/v
Nz2AjDvOJ5OoLfRo8p+1X0v8To7hphmBLfh56nKPYkzlwnvCNKP4aiyugOvGuUOA3x7gfhrYg1uK
Q2aL6nPG4V4fxK+ptxEmX19MxmDTYabS2/Jp6LfJjgfrFTKCqWEhmeXolGzx6Sel5Qzn5qqu88/0
vLDVD/AVauSQ3Nd/gn43+OKdgRD/MG2GWBedyKSsU/jC+F0+vcYNPf2T5VfhsryySb4UZ3HhwAbd
fO82v8TieLoYo1AzmKzcCZ9s6em6MZW1visfomiE/4BhT7Xz0q9tiy1LNrE4oNgwTEozg3WKEMZT
yiysLpAsOzSdfE/O/6FpVNyI9qTOqkuGy1jDdbDDW84dQIA3sPE5eeHhi8g32NbUf+BjiMmw6AFm
RSMlUsP4zhib9biV/rHqwlmIX6ZwCDdcZe2l+FHsAqZobY1cCUa5nU6tZge/ES+At4g5BuhAyfpF
8WP4la1pnRyrc+hxtX7zIYPKadotYmlZHjjJ1TrwFUI3d5liQzSADt2qvWKPm9gFatNhPjdkicsT
Uaf7x7a8yszsTboSejHKhaRknW1FyATHCQIoGrkpWwTnZ9aoWvYkkdkasJMt0Dic8UCE1buNSvIe
BxrK4rklteu/Vl/cnAKInjsXi/QjYRDSDKPZDbdgXRy4e5vreJ8SixvK4vD9fGRvr219aa4sisk8
sMKQ3mLCBFvylffX1+r+atzpSkMAIy5Se6kcsm4fTd9sNIT/wVb+mHsy1Y3+TXQiRGZRuHXiR+ec
8OFteSoRdC7Y0kf8xFxuW+lN45q89173i+OFpOyQ7sbT4gEC8+lnLyPfFhsFfw/UFrJwbKL0H9bU
WwzJB3O/C/H7G5E32soBA8VAVpPcJEe2uXe2sS17K6c4rjY0yJ6Hh+jq25oliWRpj02KSxeOJFE8
eEWHs1EbAT7QDLYqaashfi0JTy6skc28bhjZl1iDfqKfDsI+6ROas14B0DRJSESiyRLzt8sVrhRm
vF26KxeZYHhbxBbJ9KK1EfVl3QJ7q6Pwdgwu28A5Fux05WIne2aOfgEuU2x02aBpljeY8cS9lYGM
PbxM3eu09SRfSxbWFC0KtWHdESJLHnZFAsTSHr7Fdb1uP4a3vnEg6EgPvIoWJ52IuZMcjBbFgayP
wPT8hMD/sbRV/3kl49tQEPBJLLQrttDVLtuXkZ8tTHS+F/dIajTvC5RWFv3Qe5LktpbwGXjDY/zH
xIKBPudd9RBap/tubwCi8ItmJ8ZV4YGZe7Rv+mbxhXAFxUi5w/8W3eg83kA4LnHS9ubzJyFC4lOh
5qskZAuvldfqiwmAhoSbFqEJkAxNJIAiI5hQRkMZDzP4aErbdkGCj5zysYzMBQx4Y7rgRMfJ7eqX
6hGiKFGCIhjXMIEgxiCTnJX0o+cbxf7wiAdAyPBWTXrCIrT5LUr6t9cIaF7tmdNWBQbdJwhvRhcY
umhNSOQsIx52KeGnNbV/8o2iRxDaeeguKbGJXnyUXztM6A2XBSM7MOpem84tAcBz5ZMGZ6YIBJzK
3sQGbQmughnKXIDwARdMadXVv0tDNCF1oY8p5gtlWpqPf1xb4AnGM9ibKCDSMLgLyOFf5+mQ7Vt1
FqWeR/17qD3+MXkB83+0zE53rNoZ2Q753s/kMG/QobZ4rPbhBnBLaUtOuc65eQiV2UjC3dKmLeKz
uy2/2m3SG3luhZ8LpOR6Xn5TGClG/q991+mkC2k4J31o1s0m2lFjDf/JbwyBewOgY/Yk/NMH/OGY
swdeZq6NRmYXeUsIvJHR++k5EI4v0n5YmvixMEAtjq/XnleMuvX4CIrNKBkUJOmKZbEGXCUANU4Z
EGUula2C3AOyNzYyvKDMmwRROu9ZV/Fr8TIL3WNcDEVLOXQDzRpypj/hhHzAfmK+1ZKmLoNOp7Fz
i9CV5jiCmihN0Z255FyfQRkpy/ldVw9m7VA1zTG0jVYj2GwLDR15nwTHwR57OKSSpT+sCQioF5L4
WcBZhe/iPUdbEyxWy2J1oq0hzm5Lr76IK2cC8QSd/TvC586WZaVe/olJLoQmvbBSqsHZgQLHsEKU
pvrpkbhUNlPctH2CA9NY7MIPiXWM6B7bJRUuzh4RcHpigBR0RT7BSzcYK0OftiFKBvArtjO720WH
ZLlrel+zazZEzexRYlyW7D1fl8g4eRAt5+W2GKkRPT1itNUnzT+yWdzSn1C1udTzLR5JW39HCdDo
3SD1QmbKT+M23FM+bd8Yl6ZrOIjd/o0cnoLi6v3PlceL36t0zy09PPkGtvA7fOvvbHISxDY2pN5b
EWx8vBjQFBnscLlqsbj2l2Gv/OanihDH174xZFZ2GjmT5AfBFm6T6i4fdEzRusYOy52UOtT6mR8X
F3ZbW8XkcNHOazUnn7D3zapqmuQM6mWaqQGF+mYDhRfwM12fOt0TBP4c0jy1FjfYbQeB5UiiMgXF
I4G6D5kiEQzmbD3Jw7jTuK4FA/iU01xSaHmindKkUHjRR1aa1bG8Pp+eJngUF6g4ACafR1P0vpgc
p+EGoCJ4EjuzUBBs8FGc7itF53FV5B2stihXpBLNbtoV/tIQPKQjrgUiu9Lqr+iyU0z/lpFetOOS
tfQgrdkelZvsYGe7y0+nFOjSN3v6GU1oEH2xjRGNU2Sp3m6JxS7h7XUR6W6SP2LdafmAlCEoZXk6
Onlua62Z0JaCi55Klab6YeS8anvAkBJ9qHvVbtYpRyox6wfteCXc6Pmzxp/0BgVmwP9l6E5uPx0p
mFMwGjpH1SwkS8INplzYUKkoG99QLmzKWI+OMuVVPAp+fqjesjObOrBldSNY9Gz8UDCiXSKuaQuj
4BCbrMWXhXJI1sNBxQsbmNlvcF/cYYgyhWDwq3eGUK4li7l1/MonYncLfs8o10/B7ERTopmysANb
8NtrfOHrKFYg2lQ5ZJ82XgwGLNdLM9qFh3FXuMy2oZ6SzBU6JhRw0RDbZW/1G7fm+MZFxoInVc7y
Ij90Fu4DhBbRp+FBlrb98x2cgHyjK6oFjz3iP3aYrIfBWKMXDe3mt5A3dQq9mKmTxostmmNPuJN7
8Kgi8quWmoszBfaS5YVhtKnDcJ4ERGy5E+fJL37HmE3N7hT3NVLLcHCR4UZVGbdDG9tf/WGkuaOj
xc5epXc6bdAUN72wF3dsLPW0pvTF0dP+6nHJEowMw8uoRxvye/0bX/IvuvOKXwrCJ16eK2Y+CdBn
GeXJUmfG92ZT/9YLLhG2dEPbJtdSMfSzjg22teT+r7KEtFUZlAD7hEXJEN44O3xHWC4vwrC7tOks
bacesAmZi41+pnY40m/2s0xsK0CHqDHUIigZy2SjbvrP6Rs7uEwi+o86hw+wZDTaymDA6DDcwm4v
yjbDLZhmXJzCB17/J8quttPcBbWRBbEtNMWl++osvKeEG6Ds9JZs1pi+4jtJRZC7dWThhGgontjd
GsMuLy596RvmEEWn8soUh9gRfFaHBRRIt35uV0/nNXiYk0Wb26CyKpkYWDmGv+KZ2a/Nt86EXBNb
xDX7FVBvn8gSlnTn/XqH745HaNfcF558paQoWM+L8K6ex/cw8URfWrqtKX03hCg/DHy8Idwtr0Lo
t+bKpbZ4xTbPktFc6nXE0Ip7eGFRUJnQwv6u2IxCJEnZ67vBo84AxGiV0BFlQgQ/iu7wnR5bim8C
1neDK768yu8KRZ74kilWedW/JmZlI/5sujeKJ69qPp61q+PGfuM12lN9Wnwpm/Sw4rvWZkOB88+P
Mt5eH7Urh3OptUFoQBe9UGRmwgUtKrhLHpKVX6IPLrvwskBsNvUDJZ9ysvLt5ydpdYrC4DG2gxjs
V2OG9bVCFDIj3ojPGMM3M6pLcn1d8AYURLWs4E9IfT49qRN359fcfbfa/ss4oKstYFMzZOHEu0Bt
9JIHFmVlCrf4puzsd7qoTnRqNnOEPLLxYgQwsJBcESw37T4/MADT4pQmHyU31iZ26nN5YqjQkRET
x9FVvmQKhniuzWQjecsjrVbtI75z60br2CpO2X6A9uZN44YGDHwvyPKEnSdL9AuXQQKSI2Dp0Dx8
eMgsCPNnmcVjJoYb3b396Pcq35by7c8s2dJvuqVKCa9/IywZTEhNnSZmo7gCyTmrob1d/oNFy/2l
ejNstfI5zz9oMVFoMwegY04JJR8Mh6RgTo/qQBFRW79OsuSrB0LMtHpbrRebnOWTrafacl2W6+zK
ZDvtU/3iuQ4C4y9LBBeK+J5gpyGyv9c7yWIWRhcTEVmVdBxa4PYMljMKHFbgFpFFofCE9Jxw55vI
zgPudzLit/qE71Og5EZGnaOWfxK9l/Ib7YP9yxYlVyZ3p2Pgu9rySphldegMnVnfhgut57xOXMyV
YH2jbILIWn52b/lbsuH6pHj9pH8fZRsj5qXdMVHmrfNxUcGQp8pP1niWttFkDT6ResnSx0dkxyRB
pMPzTgmbTo9iJ76j6/6ORFXb8FZAtAUcaenjRzD5q0P1GfncWi/01AeeEOo2tOJ1RrYV2O6xz9nl
6hDgiMUPd6sfdEwz3kWhLSmwxwfdZMypWKzDG44OYaueUAVaBPgPdro3+H36CWPZCZvrqX2v7guL
wc45zS2frNj07SX063L5yDTjGuw06hrXkFJhQ0MINwk0xWoX0q10IsrWjuIEwsd8Eh7Xp+mtuSyP
w6Z2s9SPFVMjsr0xQPo8HhgnLGxWb1noq/sFBhJ2ZuSP1zfI4NDCFLOB3sfKx8B4SK7Y4Lj0mBqj
u5O7slgJHrVmjTdq3fUtua2uJKVMAYjZbK7MQNAJv+zQ6taPjA70yNKIa1GMeZYZjKj3FMT/xStz
9UgYMohT0lqG7szStatjvU+IOUhrKjNobFrvJgpEP+0nmWrcu8l+9RFcmKDMkrio/Ta3ooVXkVzS
dTBsinKfLDyw898p5A0OFQdxq2nWMmWmkhE/yKm6h8LYMWacUbhaHKDLhvROHoefRes9L4lX7GVu
zM7UPgXmFdE6dcjDd2D+VHvQRcmnBqbJb9uBbqJznJ0GmcllTkWplcD0l/Gy050YImZ//RDpfkdt
Qlu5ht8jdOIAmcPk9uFqzHQ7ZwggFELRHJl+VN8ZZPAHmbUq5DSGcvYeVxn04FGj7op4Ra0pNBDB
pN1z07pm9sFrTYRVPM/S0tuqutbec9Eu3eErLvyGEZqeulkyv2KcE2o6ixSmEoski3NEE+Z2zmYd
zRtweJm89nd0pQ1o5Gc/1xaWb82dxt1X6EXPrR6YDDGMFOspe89sR7sLNipWPoGyPiY+jaTNFL+n
dbRlrkX8mkNYsht0y5BxQHbEXkXD7ylBNB9uY3vQmM3s4OqRZWyoW/ZpytJOyIITesN0hpEpjwD+
nVhdSx3DsecPnINjDrCM0sMtEIj2fveE64pA7gXE1swdRneV7PRQDn4ubPrx1D7PcXqQ8l1eegwE
FUcTk+FLuAnAPvtjMa11ql3UIJ8UJtZjv5Ozr0ldKzpmsdukI9cUTHKZbYjEQgQJQLxrxBBCdsJu
hk7FIDQNTscrwau3XTFDD1MdeITJC3pLZYY54uFDOa+O2JO6Fm+s2VKwfnqCAKvSgCIhPj9DxW/G
7XLEw3FjYY5Vv7+qX/3xr7DfzdX+/9X5//4o0rOMuU0U/vMC/P27SA9ndaTGD8cvjGqYLkwYxYO7
lCL/77mJlmKH2SrHPshXPnxgO+8QxpKGO6EUEOXAN7Vreno7pBQeaSWO+mESl35Vb3WBlnbj76m/
v5TADluMacLnN/8z8VXw16v54d+fV7XCpJAKso6Crz5PpIZGtPhHZDQ9Itz8XD3/qFLAtn8/GEDC
XIH5j//7i79/99+v6EpXsJrHfWsx14ba49/LZrrMijc//PunLeRrM56hvf2M7w17f4Tm2yhMUJ7x
vjIfVpyBv/WM/g1gAE94gKRkhgIPtOKqhR1fU4jBNeTgcUYIhzpn7TljhWluPmRwhoFBn2W4w9IM
IFZmFPGK8gYYNrpEE7vmfoVYPM7o4miGGJfZI5ihxhqgPYeJPmYa9qP7mtHHOQxkGHMRY/QoNc54
5ElOFpYmiKQ0MzxZ7/CJZnKyB+HwyHsAy/2MWqbjhK3vD788g5jLphs9pqY7GYzm5wxrVmZscxN6
E9BEzoqfAParl4ueViadDnmIz9nwf5Sd13LkWJZlf6WtnhvV0GKsqx5cKzplMIJ8gQUVtNb4+lkH
mZORldMzPWOW6eZOd5JOD+Di3HP2XvsuawFAe4KCxjHx4arM4mFEl/AvpqTZuPX0iiuEfMmZgqPr
7WzlI0lTAgqjFFZFI/BpC7UFETg4wTpkjc3AhTBpaDYPhDumRfijj3UCjbnEYCTxGQ90grlW4V0X
Ar7mA8nXVhHkSL4rhJde1eHPRuQ1mzFiur6/CWz9s1GRM0OuZf+u7eArKCRXDupan52POLN+5h79
jFSw3AV8bstBmTBC7A4E3R2jpjAF5t0bmrbRlC0LnqKW7soW7Pdc32YhYjsEgVP+4Y450d8Ns7fo
ARxz26AWq3u2AfEUbEZwmRtLAOOKoMaj8BnubP7gC4Q8hkYOypEAAANAuSOociKo6MQ1aXZqrLdx
Oli5QrwtayAcxGjDR75tBHyuCQI9goXuCxS9zL7UGOWDXyNYd8Z0WM2JdfKYBfSYHiKNnkPdRvE1
brNt18paQ2BOJCB27RqXFSIFEhxXhaDaHZjtRKi0ex1WgRfONxMB2YXg3U0BveMVZ8zHXxSY9DZ1
wcFnFqQpAcRboUvRy6l2dIxuW/TjeGinGTV36NEPZqZo2MVzxZG41QaNPmR1xBGFOFLA9DGE+lpQ
9SXM+lng9S5pRes45/zwh1BFpwHkXoV2PzivLIHll5kFH7Hw8HMh4ydChtY5ZFt6aHql9JfZnU5g
fjhLhKxvgthXQO1HwtyvWgZEtWkrW12I/DVofquCHaDX8Q+CgynkhN/vlI+q8Px7IfuTL44gn75h
EHNpi8H/d5IDYEgiQM1SFpeZdaux+9eHO58DaeOTBm/qgYszPkCdm6L+zr8GJekuWsLKbepEcXYV
FXlEarLtMeruKGlin5xBHy7iukJ0W+gmOkM1Rz2fqnuyAiTuoJDgg8myzzYfQF/RPcw6DrNeYhKC
ITQPACbOOBXjSxdRqGQNVV9eJvdD8DNqxpMmsQsqIgOW2OBgWu56kmiGKBk+MglrSEhtCAtGygXp
ZKtCT/aT0XTrSEIedIl7aCT4YUSpGvQ5zf96NiM2wMn3mpwIM7kbSY0YJD5iTCbEzx1HcAiGJZWQ
iYLBZ0TqRCbxE44EURQkUkTJ+K466ss48m8tbvStZDIiy35rCvb2J1+iLaAD3LomLUfFfM5tojDD
RQIENp9VD7FtlqPBteqHMVOg4tBuJO9uVB16wUGIzdNUTgNFhC6BG45EbyRkcKQSxoGJ7gyE10EV
OTO17hmQjgG2BB+VSDRV957WrlxxbRbi34zFydlqeDp7cXfm2Dx17J66+D4TcYD6WEGhjeaI3+kZ
OotPVByjHdZRzGjhbS5uUhVbaY29tMBmWojftB1VtvFkD7PRwo2alWxAsafas6WuTDWh2c5uzhnK
kp/L+qYr/gOwEOYU4nRFiyi211AMsLHHkNy7+CyRhftDTWhT+mKYtXEoaGKhbfDSKnhqvVHsCrhs
W7Hbqvhu48F+g/T7ObW2t7fGoQfQTw8+2wIA1zeJmHd1sfFif9Nu8csiGdAgiLsm+yWx/epiACbj
9j4SS7CHN9gUk3Cd0qfgNEMph4PYFSsxHlxR+q0bMRkzcR7EdJxiPhYTcq428Jui4VntHiZcyk3x
IG/x5It9eRQjs4GjWRNrs4LHORKzcyi2Z10M0LVYoWMxRWtij3ZbTsW0mNqd11FM5ww+elvpkECr
a/I+lfUcBv6u763bRMzXjtiwvXo+Qk4rQQan95lYtYkqhdXRYGzGxK2KnbsRYzdPAdkRs7cttu8M
/3fEWIP1t0ctt9Hwh+diFHfEMj5Jm7qhEDfFTu6JsVwVizlxmMTZ0VwuxX6uTPS+JPY4Fmt6qtI0
yNzLLKZ1s0I9AbGJwAd3PpRlH5+KsTz5VkDUS04J6WVY+2Kxwpdiiu99N9j57MISgkqYoLGFQXgy
IFkIXLqGhpjrnfre0EplG4rt3hADPng6IvHElN+LPd9h8BSKYX8U6z4xAwXzQ7wSfb+q7KbcBzkS
Pse2ruRWkPl68gQEkHfM94llW+ss/cTDYJRJFnCAA0IgYtCuwRQgJL7a1qH+XRPcgCLggZaGWiEo
AoyT37y0cTe+mzHkBFdQCbhAh2CgCMlAkAZBB9wgEsyBCu8AJll6yhcEAheTTJgIAkfIzOsksAQT
aoIi+IRJTXBstcUHnzhbdhgLhAcNP0gif/eFviAYhmwBMgRHQwANOlTmMyl8KM0F39BndKFqz714
kB1IRQzXvcAeivgOzrtzMubu2yQ4CN+hrKG6K4dmj7OV1iuTxhhoxzqj9kLHNeO9Yf6UwZnI4E1g
Uc/WsSAo2ogeFjwNIlThUxiJ9VzUFbxugtXGYbpEgrLoBWphCd6ihHORQ9pIw+Zhhn9B7PtGg4dB
eVbtXaj2oJ/w/BiB/Qqwo2L31W5TeBphpuTX0ho59GYMYwwPykwnQENTbjve/6YVMEcBocOH1DEJ
ssMe6MZsJgF5mBA9AkKZV5nuzfvK6bc9+bQULUy2CY4gqhjymB/NJxNGSCWwkBxqCLA4roMCEgEB
hQ1J4CKxbIEENxJSCwh+xIy8azBo09ERNEkNowREnLdTS4b0gi/JzRtbyQB2BYxXLRsjo6p9WUP7
DqmBlwV3yKCnM/UdH1j5zZdsyerija35OOs2vlsI/xmWtJniZD8/h3Fk7nCAzwdPO5GnQmPC56jV
ZoAsocUwpVJWmsBaHKgtkUWXfmx0IlbnOyIhMNxOWElBbAGnmdDWZkQNzg66q+Fm9LhKDMx+GgHF
eBBjRsgxhiBkUlgyCBFGvcZwiaC+0vinjtrR2KoKtCncvqveqYBtO9XZHM3goQSkEOjhuqmRKrqG
ae/Mqn11vHK4ZJ53njy2K55V7vvxNbduYMFdGqzCW0XgOLlgciLnewg1B55Ktu4EpKMKUscWuA4b
AgBs7lsk2B1DADwNJB5NkDyZwHmAa71YifKZtHygFn1SD45PCM+nrpAYKxB+MkH9QMS+Rn4FJowN
98CZu8nsGtRGy6cgqCBHoEGV8agKQwiWUFDS29P2ROsSm1v0a6+lcgIgDgYn/HCGzMfl+AYBksJf
QEUUY7u8Laer4WjXLARmpLSoFHamII4qgR117HpZ/L3qXvWYqLRR0exLUfbGFZgkASYFBvovDJvW
DLXNCqg9GxwilTU9m4JbGt0IQEhMDLBnVedKzbZF474UC6QJWlMi2CaQQSiFBOU0wXSqBe6kMjQb
oD1lY9ysQ2NANykoKAthfnK2e50ttN6fbYPrRxvqmEzyjHsT2jk1MOqNE6FPs4CMkStODHxkssC8
q/MMdqPN+UvvWyhVOqHwSMCmYGtbmEOHPkKmOAXxzvfZ6s1G8ghdj1C7jlkt/xrFuoOH1QsYSxNE
Frto+vlusonYdhwNxb7TnIp+V7NL4Gsp6CZGAW65DCkMQXCRKj5vuWjBGRiOnMneQ1NeahgwUycd
N7SCnDxonEoAZhC+DEhfoSC/UoF/0VP4BscK3wZYMEMAYSCQ6YHADEu6PFnbprulmlfWTate/Ilp
rWplqCBpN0IeMyz73mY3dNKs+0HQZPH0HEMq85KY1kGopbssUPjAONlJg42H75amkDsvuLPQE79s
84y5ezzrgkS7NQWPZsFJqwSYZgs6zbDH+74HpmYKVs03YlqhkNYMm95roAQ3sy/FssbBSV2KIKe5
4TjPNm7gMd/13lxBuE0tIDOYbvCrb/jD55XbsGFTSD1Z9X11ddT4NTGSZN9YfEKdYOIKeHEm3Dh9
RD3eGy3SkonPV+BynDTB2tD8s+576XcV9igWtvYcC6nGFTxdKqC6DGJd2lrM+lTmLqNHb5p/SrNl
sAG3ML0Zpc/XgL6rw7dutE71BCvHcxuODtdkrFMHuHyQtLpsKwJSk2PJrh0ErhfGD0WKjIEow/cQ
+p5R0xwgWAZFAnN1AfSpgurLBz5dkI/dLhCQXytIP6Vgc2FXuLamaSTego6DJwjAbEKPaFf2cBOS
eVeScyatDDzeOqK4SCe31h6JOwdrmB87gQx2ghuM4Q5CdsvWqqAIOzQuNcJHElxtTFX118TSa3nh
dMm6lJwGQRp2DeojIsdBM/r+cG2SkHDQ+WZWdThBLrq/cS7PnmASyY5HOwg50YKgSOIRKhiYioaM
dyzBLJrwFm24i4qqbuzh+xwE6gkgyHNvwgIr+8ZZ8abIuRV8oykgx1GQjjlsRwPG4ySwxwzqoy/4
R8PC1zA9G6mNFZVciHVcoqxquBwEHPXDXKi7UXCS7IK/I80oVTCTc/UY6mAnZdV3BESJS6KJrjph
rZgHovsCYUepozAsp+rQJOmm0hT/Ua1xiADjYyYLpTT9nsK+7Oej0eCtUIzoTFl4T8dkRmwBxAtq
JgvlRzhX1drJ2d3l3UD+l5FtfIFt1q3BeE1PSS5wi60deWxoXe8pnyxOwgXXybBwEICnLihPH6bn
LHDPHuF715DbqsP9xEEFkU9QoJNAQUMU1ZVgQokoYc5BsNr9BP0weMDiUApWNPAAjDqQRlWIo6Gg
R5PphyMo0tRuXnWVbV25ayCV+oIsxYJ1UluMMSk001alKRTDDIgLEEg6ZK5M0KcNDFROORpMPtQ2
UK8vtYBSNUGmqjbwVKNT3wxoqnPNTAO6alKDWYWJgpwP8moKgTUUFOuMVH9BswqkdYTWqmnUcCX8
VgXjhCtA1xGyqy+IVwvWK40LWoQ0vwIDDKwDD7YQMGwjiFjyuvPH2VDfXMHHsrf5sODJZpr9lAtg
VoU0y/XtJRP0LHgjqqzbogJJSzvTEkRtUMGqFWiteewEYRsJzLaBatuxNFwyFC5Tjm8f7G0kAFwr
oIgRJG4NG3cQSK4PLdcRbG6u9W++HpdrHaV44VOdTALZLaDthoLdHQXAS8r5z9T3vuVzLPm9y2LF
8AluYDSmL65gfGcB+kLvdJl3KdrGJiQYQU71s4f/K9uMdSFI4Mk257Pn9Ug5qFsKAQf3EIRZ6OKz
K1DhoAQvrLraUynA4VTQw5EwiGERc/GK7pOxndYWnGJXgMW+oIubqvnmwjK2BWo8Ct44KIxHU4DH
uaCPUxjIRC8rezSqusCRfRdMciLA5JG1LxeEcpAITBmqci14ZQflgSHAZR/ycuji5DQExkyhgh+B
KkmNCnzybPV6wM18yuZRMTtixoNyneSxdzCoLU5BYb5HmeLdRnF5N6uYOgfdGHeERpSswDheIEYb
iWlvbRjSPixpkhCZWQpe2ngbEJ5kAp1mR1ih7SUn0GmYOvjf4Xtu3dlApA+weoBcTXa6c+fSjmbX
MK3s3nn2EN9lWP3wvJjT1iqVLwKH94Pt2uzclFunqz8CGm8wY9FKDKUx7z2UGLMgtSuBa0vXnjR2
EsUcwNtDCIJ7gMXtjqMBOosZqSWg7qmiOHAUFMU+rK7VpLNiaPSvgrmGNCewb0eo34HyHAsGnKQ/
xsuQwXVBhOuwwn2Bhk8D9kODpCZ25+0mE7S4IpDxglz5g9Hc1YIfNwREDsPR2jWvnfDJBVSuzwOm
DruGV9CAMWclJflG0OaqQM4twZ23Aj4fucKtY4Ghx4JFrwSQrozquw0x3RB0ugdDPRaYemyPP9VW
uepQ1rnW3g2CXS/hr48qIPZQkOwxbPZUIO1x/gNsrHPwazgyUNzd/JLAdA9ipO8ElAlnekAniCmc
/QjXZ7t6TyXVO1oSFwqJlPmv74ZTfT+0Yqha4PWeVcS3y8uDyoFJr9LwXlHPTBs2/r9nef0lf+pP
GVW/3V2+/dfL//T8b79DftGf4q6WLzouE8ZhrynDF78yxCNh8I7lZrm33CzZPbUEjPx6uNxbvrY8
++vFf/naXx4ur/OhzZT9u1b7W+LN7O2SPOEnJYSHJdrit7vLV5fH84L7VzJoHySjPrI/KchX4oaj
C8ftr8fK7P+vx0siDD6a6IeTzdYhmRUJ7m50YMLJfEqTduavVNqj6WertJzcgz8a0HJcpqdZX1mn
UA2t0xz67sYjGY16jYdtNf/+RCIvcWyTyYNiHH59w/Ky5aFCU2hvD+F5+VJkmeZp1F2cbJ2amPiX
4fYsr1ueWW6KrOaXs+l8iCMD47adY+iK5fcuT7e6ZR0L/X0ydQvBsNfjbrXRCkSAyM4UDlC2hFbk
VAzz/ZRrcVUy/TXj9rGNGdD09VSvbUkGW270JSksLOoZfeOMQgTqjFO0H6OC1iJ3LbqfsRadEy7g
Zs3ELGwaxoWKsiYuUz9EQnGKBRSVLwe4PFy+li0hEp1T14eaOMVC67E3LM/0AUzJrV/mn+kgKbd/
fF+6pEtMnX3ygaMBoR8Qfy8/uwwUIY8o/Zk/J9r/+n2//Zblx/72muWpsWWSog05rtA/fnjyxztb
Xr088aef/X98+tdPKN242Xtdc/z12j/9ziJyD1FSn1ONAhhmFsufmwFSsLx4Ewbe42AiXCThw905
U3tJaD2Dk4Ke0bs5wzAlonX5MzG16uBUPlOBIjw6yZQf7TCuLwrxvEOTmHS/gkMf9tu4TY+ErOpE
A4DyArECJ1n52dfql22GpIlVDOLrlFIfKCc+t9Bilw2pQLFtemLMLMmotjZebowQYGAQ9V6z95l9
KDatgKatabx5TxRgBUhkljRSD5DOquo2aBN/UwZ9hVmJYX1Pgua6dtmLwNCPVw0Mjzz77INIgeyM
BopaYNMl011Hi26DXR51kV08tbakRIeQQTSUFD1dsg1FN/PuFr9ilJrBsRq1R93Jbylvm/WYqggR
oviQcgk+9LZWr9ocBo/Gvkz1I+RULn6uortLtYKLWeR311FjsNQxwdQMxnSdqMHTwDv1xTht/ATT
VqygJbbmcubUAorjoFWG+zEhlHRLpb4rmC368W3oz+maMFwkNFr7YQWJu53jytnonnYuwqFDfuoj
Rm/8U+BiAFEd73uCrLJlDrIJCPU7BB2Knryhea/87Lok3cH8f1OdXZKmLYNGi4l+ktw1FZvt2CrR
UIf4dX3UoDrDtbNpvTqW8VNPOsyzDc00c9IOlo12PCTfbF3c9glyQyetvuMyyMDMwjmp2yAgWIM+
qZZEFpfAZgbIwfqgmMV4rBz2DgEz2KSN6rMzKFfmBHXfPlUqdbHGzrTNYZhMTbRmGHwdEu0yGK6F
fqyLt61b3CitUe0Gy79VdPMtr6Rvy9tROIRXQ6orKyWGBZvmGGMSP/9y0uic+gPG8aBSbsKcHhqX
M5hCkcJnkurXAMqIofb1um5oB1RIYKYyIMQw0X6orfFpJ8ohDzBX8K03tAM4YcL5LlPsx96uxzt6
j3pAsZZYKMBsy/EODjyaimbISTHVCddUkhw1l11Q7ilnx39MzN66b4mPtnRc/FH6LaBAwVGfo9s1
X/pGBZfSzt/DgxJobBNmPT6YUP1Xpd2+MwyUjd+gbN2KvV5bYOIzunRbxqxqRqbNDFeoWQ2CRCIk
sE3uqBvGWPq2SJz3oK/D54L2lu97MIiHaFcNgNt8+ro7AK8nNYmONDO/6ZXpHys+IcUzFFqdhfVN
K9pLmnlo4FwWUZNMGihs1qE3QvfQlv5NE0b1yTRJ7e4LkuNGDOaYsMamf6nS+lUteQdZiQg28+/L
QrtrwpGtH593D1fXohQ0uulDS2zlpo7wCegNLTwl1FDToMNKImTgseX/CCNE1XOuwtQJM4pOPMBt
6N8Us02vl/MDeoTyznYNRYV6zD0MvkF3NlHYDRh7mhqkEsv5zhig8ZUKSQBAoKu3zKZt0JBHvDFs
4Hsm+jaN1h7il6TZObM5PGZtjcowRijDZ4uAuQ2VKzU9AD8N0e2Un1snCu6cjmtywFjINKOAyHDt
1Y09FTVMjv5ST75NZtTtm4RtuBY6Fuky/ntLC63TLJAYOvKuseN9VV18F7Ul+MDZwD3rd5zdY98j
i5lIvaAzZQWIpvrB31nzSKKc0w5PXTEwthyeqobQ+aQPP3WjM9YVzYJda6H5HTXyDzOHH8qUGI1L
J07EwfPWNZ7ptMlaeCexvlX6W96ivtEbv0UxSuvDHBvCxWFUMsZHCTtOxTkPhhZ0HmpShBz7WVGs
7RBjqoAGlCUoje3Gyo66AVjIUsLbIqUSDUchITC92/mx2x7bQL2tZnRhDKu+dTMR92V/PzRkO+pk
i66mEsy5rwbmifiV9xhSKo22/GOMQRIOdUjKeK8+K2rV8KnXeJAsSJlVC2ycaPHD2Dm7Pu5o4RcG
DR7DEQxojtmiGh/HVkcPbkZ0i5XNrJfzuUVck1pBdiMiM45cp+ijS1LO2bbOsgt90ltFXQTokbkt
Yht2f+XU+65F/z+Mc3Kaav6hvbm5mkEEnKbsfdoI44uToAFJx/E2oW9/GkoGK5mLjWuMDUzDhXdU
x+RlQPBK0tBLajNMV+34ppsV9NETVgtbx8Kk1gboaaTwUz9dujpOT9VuGrL7tNRYU3PvZ5k3NPNb
LL52/Zy4aoRmpny0oWHnM5z8yubKnCnOhy2nKoHPMMqySz1wAtGzo9qbxzdfra6DOpVAc/jrYxzv
mool282wIFfhk+Y1loZU16uO6HKyCiECFNAljWqwgdsxZsYGJV9bnphd2HiVYz4VTRucvdD6EaWQ
DeNa7U6dEGwGudGGBDNFkH8LlTA8hVntnSZz/BESgEOn35hOGtUe8hJuasUKtqQ4FKsYHdQ5qXLt
WHnzRpfuod/o+1FyRVWHfUHFPtJtCm2vCuRzudH/uLc8/O0tyjc0UcRgbrt8oV+SyEZ55+6gPSlJ
CuTHIYXQxVuOLvJ7NrbnMp8gSNf1TMNpStqTq7vcZZBOWK6dG8S4KABIam+fw0TM6hcjQPuveeg8
l5J+uTFdDgVdbpaHoeLSQWfDtjFbwp8T/zUwidr97U0ZTTPMW/Kg70M5whOT60FL4ujK5mxhc8lQ
s9JBlxRys9z7y9d61+O6aWMwqvUlRJZPSFFKekSB0aG+TKxrsCQnLkHnv26WyPMusoK1ysSZCGqG
nYdfUdhBErBnydX9knfdL8F5joWUaXkcSaLiXNGN8VLjYCt9gq5esq8XMmtWP/Stqx1tB2KRKzcz
+fUMFap0PaiDkKqAxZ66EtdZXVg3oVOwQNi6fpq6wjgt92pV0U/lYBMWrtOKDSTOrzIMqcUsthw8
Wt7Dcs9mq7uxTSRcYXQprUo7tY2rndCx96HtH60KmomeIPoNyGXRaVea0zE0HhiLFKdcA+Efxi5Q
tobUDOo89nrZmrEBGR9uoW78QMGy4zTGqdQ149QYMTkqXEOBkaM+IJ8KbxLoZFiXnpNDC4B4k/rQ
FEoEpSXTuqkx9bXRs5dhjnlX+n601zJiuVAvKMO2jZSvQfYxy00n97TBR0w/wzj/A5Pr5JFL0gQN
kbp2c+HQY19SuKBB9So9hLhxhMKZG/qrx6Kdtf3IfPQ0y83y+S8PDdKe0kzSx4okAKAn/wZUbr/f
eCMMFRetwJpMXhS4KRsiPTQQlQ77okPxUlHweiWAp18H4PJwivGUk1Pqb7rGfTSM4aUs8dT1s2gl
4zludqE6vhnY41n3neMwlud/z0wixM1WGa86MMLZO9LcAb4ZcOWlZw18MtkXyTbZOrjD1Nf5I2QD
EdMm3CKvhue49Z6qN6LCzoymVESqKLWlFoS5HFMQr3E0OZfw2/wCXuxjvGVi4X8LnzK0HntngnC6
zr6AKMpJOe5pezJBLPElMQqYVoa5ZQgC3ToGHMk0/EcuwDEQJDsW9fkRnnQ9AHrddeoeqmPYH9SH
+bZ9L3g4IRtcmYghQBwxA3zROX01QhI37Q9+FSB9vPlRvVIfMKMxJMxwgyO8sS/Rm8YuBnuqxzfN
yBnwGytnvFNtvKVyrsc9jhDdJJvkHTEMsJoS0OiT9nIPwGob3XWM41bYjBFaPJErC/kE23ksoCn3
Mr0Hd/oFdRrggi3+WIgEKaPXj5LLWbq2H+0P66o/Kq/GyX+kH0+t12DHIpqOTyy8UDOwrOgv8ffp
1v8Y8YZ/H2Bgt/vgokVHEwN/t4akb9lsJHdmtVGYYiEnvwCfnUs23aviB8cBDviZ6QRTo0t6jt9w
XJbr3N9q5i6ocRTgiEVvgbEXwEOnrKqIEdYaeRygqOGOSox1A0m8d39BbbEf3wLQ/g+fXrtrJ6Ty
lwmft1txMTyY1cFzHpV0/ydc+x0VSVDk/5Z32V0R5W3zj7/pLjx36kL5uvDaEZ6olko5QUYT0lTN
smyef//5ECGdAef+72U1DnFqaBg11VOpIFnZJl/KuTgkb90peIBymqJb2Kn+XeRspmxPW9G5uDfz
O0cIdS0avVTYLpO9IVvEp2w6ktKO4yEmlco9+vkdzM6hhKG6MZS94unM2Kkb9jqSvx8QTVAGPs9f
0P122S57gcJxgwf0UD739/FD9lQ+t3Qc1vqm/oxPEGt/pD9NDC77/pqeuPajw1Q5YDHWHwxy3njC
uWcxQ2twQDaDnRr5NL59A2PTtNeHtbnh7FiDeUNZOpu4o9pn5wYM80g3+2L3W6/bfdb9h/2UXcDx
hl8YEzA0OF84oKx5bZ/ZpW0Apr3Eb4gh1Q/61shfh0cGC08V/+hYbWAV8wxnNbwGBVk/UrIjhln/
Yt1zyLaMHx8Qm1XfkVi412J3xSiBV5fecMrnd0IS9eJEFNmH9A2t/k65N56hYO68bfA5v9kYu419
9CSpalf9h2tso0t3VA/h3rziCzVfG5LKdiCiyMS9BwOI4Dn7LtmjuF5QNm2RO2OOlMAL3ABv8XYd
HXMLXOuKM2y6FQTAk6GuPwGTRUTzrBCprKPNAZglsE8m2CEGwnMnxoszPgVw6lvtgWGlFlLpXGiR
QxcXegOHLTK+67Shytgo1QEiw5E/MdgZd9pHlh2rw/iTLThvlQv43jpVL9PZe2Ffuady21GbH4ho
oukGaOH6Yr2iJEQhuj3Fe3f73xz5Avf/3w58W1c103Zsz9PNfz3wAdk3KLr04aq7/RXPUriRNYbD
65vj/dBFYUrwySZ/xTaDsgmj0TccSY0Qv0Wr/N+8Ge2/eDOaaaJ4Vk1Pdf56Flqkhtq11w9XEkdX
8n+rHsOc4A8wBMgF1jPXjw0+uxg6BnOw27K9DRjgYrP8hn8kul3ezn+8j/8DsODvy0Lzz//k8XtR
SmUftn95+M+nIuO//5Tv+eM1//od/7yJ3uuiKb7a/+ur9p/F9Wf22fz1Rf/yk/ntv7+7zc/25788
2OZt1GKH+qynh8+mS9vlXfB3yCv/X5/8t8/lp/w3eReua/AP8x9//gW/f6P8Bf/42+Yz/Tn8rD//
nHjx2/f8HnjhWH/n349YC9u2VMNTbVbb4bNp//E3dPp/Z4m1Ldf2NFO19V+JF4b3dxcNBL0Uw6SX
bGh8U1N0bfiPvxnu301T0yyVn8fSrf//JV6YjvOvhxmHlmVrmmuqmuu5vL2/Bl6wuY212asOPWOB
jUtBO2t9tXNt94Q2yD9FGTNTZl3RiqrPw1uo9PZ2iCqQOyg/NhmqaWjyUMcsDUhlzKk6xdSdBX1B
cBdIqqyYtX+HyKTdlrJz6vNwq6JBwjiJoXwodHCScOTTJLx0TaHslODVtcsGQVxrrxvbxr3pwpQ3
lFbdaFX4UyU8ZN849nWwpuwYlTr2G9M6Ew6dhypH/+wGhIoVn0mRzXvyGIlu5E9cJz21cQ4nYrSu
BaDODL983aWvplKjemSGN45Vi87IJu00dJ4nQwVRFfpXlwAOlPVAi2udEZdfM5acfaIFcmvvZ5b1
WKBUVoMaS1VnteveD+czYqF9Ppv70omqm5oGyHZyKSOy8eh26nxw1LbamU1ypwfBq02W36MbseIm
LiLiDB71jP9dnWh7UOspDvSENqyrFQV3hWSAAI+xYttEZNkLk8+Vmxfeeia2YRj0ciuRjY9+4LxE
5Q6dilHb5XFoEQfXpvY551i+Ywf3ZKqLRs5bUyQ3Gz0DMlw30SuBAlGg6Ns4WUw0GK+mCPUijT1k
TeUOYS6VFGI2W/1KBlJ2DZEz1kw7yqDkiksTmX9nvX3OdCK+5hE1qTUH5xCSWe8GH5YCJoacJXzW
oX5f9/q9lTBb9LwEJGEXsrRC2NjdholOzBbQBDVIviaTFDHcrkg+WXKL7EYMNARbPCEWx8DewK5r
6ulslei9vbj60Gj2rqxqoqdmo2ay4uwu5BfZBsq6yGlv2gJzd6fr9znsrMlwgB127LUppWniPPYR
UXWRDy6kXhxGVMxpQvU5BYwiXNKx3OyCavZiqW91iaawSk4jww4Cjujmx2S+IacIXj32X1NpX2lH
4So4poZxn0zJK+JybKlF8Ujjaeu4efqcoDYaV3MGSLk0Qq4uiVrTxlIOnQqVPkJHWPq3QVfdjoa/
xeFg0+zlL+/RdZOmTUgGEKGSHuEuQzqxUipm350Kj2YiDz4gOTNjNFV3BSZX2gtEBHgoivrxUAyD
uSN59dCVNR5OZRiPvYrgEeUwXjsjp7cK78KpIMaUVPhRHDyx28SD27Yyk8u+YvfBa8NzM7jVtvC0
Wx+pfxv4RE7Xjk18xWNXN8OtXdNiUu29M9O1wU2Dep6yET8/mdThs1GSwThEX5pOPzfLMThZB9+d
3ZVrtdVtY3uHeHpEoUYe8Ki1WzNxn7rwxiH8cJsmmIfGOtq3aUm152HIb7L4wkQFDKKRIOTOVEw1
WNlI6TPhwrHUJHiDjuVbnVr+nXU10rA90fm9Oiw6u1LWNiXCqViQSQhBAugnvPZA7R+yCE4kXTv0
oQj6u0lHgHGii0MLv0blb+PLN9GhbQe7uq+mdLwYs8xAWjq1tOyCbWjkCEyj0gSmj55Zm1id+vTB
rTzzkEXqWk0gavoJEx4Hj9DODNVbj03kjq3DgHZy7UchhE+wNsTuEiIXVlSw2Vca+9q+nYN8N4Ua
DfOTQjbbaXhEp3zoJ+AyObRUkg497c5B67rxpuHaT/c0Lc9truUA3nGflvjpXV99j6M+2mQ6Jbee
P0YB1Wuvmw7x36S12GbusMnucb2D6etdfD5Bif4pHQvo4DpNpYE3YFRtfaavWp/1IU62COc/+mSE
YTTtjGl8jjULBxfZZAReuqAFCH2YuujeGRvckxpQ4wLVPKtSbZ913QqOZRdsnOy5loVf18burGpj
SThF3gDXwOY7F9HZjFA8Jn4MA7StkouVAooJJlhWbs8merD2HXp7Fh3W0cnD1OoVec0OTEc/bTRf
usM0sPRn5dxMlXKO0sbCWaPfKcQU02iIEJoo8A7DtMrOYdqpSET4dQyX8RcPMIxiOgNKXdwY4wTt
QsvAMs7ARoKRgVHlkSqTG9+9bmZIYTqohfsKG6tn3xQxQLo4n+JtiBEKATJYzeVd1PJWlnvV/BU6
sXNaHmTtMBJGWv/2LvMwGc9Jx0yW7QQyF/3UT6TL/363woHqtv+TvfNajh1Zr/SrzAvgBEwCyLxl
+SraoucNYlt4m3CJp9cHHo2OYkKhkO7nhrG7m9xNFlGZv1nrW2++qpdzHHgvtU0MvAWPyTgYDTtB
EIPH4JDuaExyuFvrbOf7T9U64BGW0bTevg0IZ/yLuQwmkkEh5GYfY8G/JRDuULSk6nSugFRkYGNU
It8ZtdwVvXHPMbqZk1PAoR/C+TBZy12LquP/B679jwpQ16M8++8q0Pu665P/s/nR1eyZf/znOvTf
v/RfhajwsUUJyY7OdYO1ofj3QlSKf3iuEwh77XyEFJ78j+w1L/iHLyXTPB9LqcuX8VX/txL1/sGn
Uja6nvJtzD3/q+w1D6fh/1uKOnjwUIH6AZNi2wvXucR/mjuQjNGWXcEpltq+OARz8+pLE8HZAULT
uMNT5oXJU5xN56p0ioPdx2BkGtu7MuxomP4v0F4IpcqnKrgCWFe7RbtkXyxWdTsZoDnTInyc1Dcy
bsbHYOAwi6vsuab+oxueyls9NM2715GEAjQztZevaED5VqmpvXf7isiOBQwFinWIB6kTPjGqBzHj
RyWBWaROxMCCjRN5V8nSc48bxEUKnZJrPfbD3mkDwhuS1t83M6ul2uj5V6/Y1UoO6rwMiouoguK4
zOBrRsdMH/Z6v+h0/kwlvnm8ZrumAyOUlUH9boyLOCsJ0Zbj1ZvLeHidDU15Ypnmjnukf9WlxCHT
9P62kehoA9tJXitqstLnjVwu5YWsuHuzPJkogRsv2x/k7mGNRUPttAx3ytSXt1mwEPsEfWXC+ln3
zr3npe+qIechDECGLOV4q8rbUebkSkTc4rxYbzbeN5wQ3ilTy0sdlN7O8gm0CQLxx5rkrq7539mI
Mbb5wrwwL2bW8CNle5Mcq2W6DmuNHrrPE9yOlJB6gsccvbeErtE+32Z6UG/2JcNw4FeP8QBFbiqn
fYn3a2dKtJOGYueoDvkU45yeoNEoDuqZ6+tRzOO16kasDAMEh6AsEiAYLf6UW0sWPo1Iu+trQkj6
DjCb6aV71mFKpBMynLdokFuRLtWjJTvwp7g/j434zfuoPeZYc46hCeyHVEXFNqq9F51bET5WDQIy
0Q/SLVEH+VFzUs2objrfnQ+N2897n1/OvlfMaSj19oGChVHMq2ciy62bqjTF1sJHcexzQDFW4ycX
Z7L+1tr+2Vg2OaZx6z3ZqCDHyMPQW6lbH+UaITMAyoso9bB1BfHZc7nMZUqw8uiltFVcl4c+kBUI
BuU9MpzGkDqW7Hy94qvz7Py2WT+ES3+JsGoek2poLnZe8NyjDFBcGNhX0LWq61KE7p1MZ8S9ns+6
tRBYHUT2nNNz4HetzzIyElgPoAYRse1dQ1VbGXAFGdQxCVdroFvk5uVKmG8IqiCQIdrFrFYALJgZ
nT9UQlZ7Ia2mza+/BIRUM2pMFos5XW3eKuOCeeEl34Tp0h4y2iS2gDBKogzHbImg3jMk94VDQ0w1
QqqXaa6Gy4xW34vYGnYtinI/YCsss2KL4V1i2bAOCzXd0SzXKe0vbduEj6FdVuzg1x/fMKSsvBqi
JmX2FnRBf8ALoHZN1Ke4VBClaafhRhxzeUmn/N1ORPeoaoIU4vycRp53hy/5LbGi+lIwVWIZTDkU
xEyL2emFHfbLihP4jvfOO4rklJPLCfdOsUDscs2J4RAPd5pdqqhJ9p7lJbukqpm1U6Sxrs0RD2QJ
0RA2S2rbFLSzRc4bTXBMdHUTYD2f3XsvpRdFGHzIuupLiLbd1rLOzjYd1PxqKSblLMfvapcEB8PK
hezwDH2+R9YetnBCz5e3aq4awqZq6HY1Xs5pHs+IEj6koiihtWTD6pefTgSdPxDRvpVW/ZlmcG8Q
4gytx6SxxGITqHm+NimBAEXYJLehWSAAyqTfsEEM4TD7aJyscnhg+e0+idx+cNu+epBT+LQsa2RQ
vcQc4MF43ypGy7INf05jsmtr/xSD/4inmICdspG7aluPWXYymt0GNsSUeIxQb3UZkjHXpekhTVih
pC6bzayxfvpZPcE2dFno+5Th3oAMJmDLhM8d80RT3wad91SZ4d0mpPzJ+cM0w31oePp3CWEi9+SJ
E+cgQ4rueRwOsVpc3JJdtU1HAfpyVUC24Y84jdSbF5noXnQAXCn7scxF03HIMFdNGTyVoLRcAhN9
hZIp25ehPcPQlPVX5k/iIfSsV2N7l7ILsDGHO+1GaAecEHSRQ7aj3Q9/s5R5tWW7pCvpOrn1q5bL
w15YnefCXFqZfxSp8xyns3WR4JdYYeYvnfnFYv9hSFz5mlnWRxlS2zchueV5kJxzF1mRmwzuhtp8
ga8actMuLdNm1G+48VYwgfla7OrLBHzmWJbJfuhadYp9tOZxzNC5pqs+Kp74bR+p7klZJzQPv2MQ
BW9t3PpIAeLHVNJyDrlMnjOTu5vJpNfZztFmgNmtqsy6KxNvW9IHb51GjReh3eTICOojSnwCPPKS
nIs8Gan4l/IwLxaIxKgBU9hl7iFAO6kXv34ZIHYgUyznQ+DU6kF6bLKcMGS9geDJH337VrUNdlir
lwe5MPQI53I5rXbbLRpSB4VfFd9PlhJ3DMq+kMZsnTFwXyckoGeEm49LyvyLyt6/Cp6heJr2AVrM
M2CDCIMYKDhu6mbrFpbaTq371zXmRznkzptxLvZYqTdTTFcKox9LhQikNVrR9erXeFQJomR70GAW
rV2TQ+EW2F1ra/po9NkCLLMNkP1scLzAnBbO5Z8XSWiA0UqA8yYLHZzMnX3svsHnQ+9SA/TONu/a
ZpcIXT6qAmfu4v5wW9sn/cd2gAK33q2be+k+a7mpEwH/QmjQq10/MCtykvoFJsiyQ6crd7R+HmEY
BvW2p+tLR6N5qsvYwfwM/T4qkGuSalZF06+guBbYCi7tDEy+d0B9dG3uXHNI/WE/qovX1odxQjKh
/ak7hx7TD2Ff+/5+1g3ZH06K0aquT03eM8VhYzjOZCs5SaDJ4mn0k1bRRXEA3daRN5CXAFxddzq4
ZeJ4xjcF26Jhu0gi7p+WbfajsCpMJNNTW/JkN7Ger7E9PPfa8l86EARFz2KkcjAPSJz8Fkrd2zL7
Kjy7otUyvzvbR1KrkBIl0E6TVGZ38wL0rddIMkFWxxWwGqhToywiwi7WvNW4/JpEIPcu/i+sLXIT
5K59nxY8+3XTAVgws73nN+3tZPwp1WrVb+uB1WcPM3BaMvhPkjjFWg4PYwD6VWYTlr7WOUYTnDfd
+cgtJBQrZmvJbeDXf4Zuxm0yO/sgAZSmka+dmNp0j55lvU816A/RPvehxQLn8F1G5Dbk+cW5kmjq
YBFsyRRDXvQxtrth5mizlkfHz3+FGWWHcFHSCBRvkroQqWrTHbA6MZNTn5V/tRIxPeDs/eGLZDiU
y9GWYJ5sJ9NPDvq+uQdgiclj39L83NrxTS+K6lKM5q/ne8ltzwATLePCpRCmZLmkLHGzqswvPUkh
QxqZXeU05HsyenwsKbVmwU42zoZHalaGTryK0J9m6NwiLo4J1sCNba0KWC8GoR4GzCc1FIB8sclq
YIvnhrlPVKrdX3LwwaNXpxtR1CuOx7wKPaQHz4WNa3XpsW/t9OBn00NC7QYyfjlVzRBtlp73fM93
FLjWSzac3Uh2HyFtP2UQ0ID2oSFC0ounJ+WC98ubszNk9RFNerRVjrHPPtidtcJuswAd2zQgqOpW
tH4wztdSNG+JUMi8/OYkx5K7EwtuzhjHThNzV7Nex7M0P65cngEv1EnPwmP3rXaMyUHdWhTh3VTr
3ahze58U1e+q4sqNLA8pWGVg4RsyWZM+FPe9HFerYIDUyKDQl5ZHEG5ihfBHFlwe642i8xEpQCZO
38UQ3y84zJkour551umA+ycaQJhj1YmmRd2GjHHJF2zSQ+c2z+EcrRaNNNu3SfGUY+u/47+fiwDo
dpDDFrFyiIKpD5rWmeDlVcLAlV2LsikE1JUlDDEBJTHE7DN1safyK6t7NB1WVdyiKmxPI6wJjM8p
A6Gp2lX0RDsVov6SQWt2CtUKSSDEhwQjw9oWbhz2Kv+58yTpMLVRO5vbcudD+yNMuJ6unjLOPQPN
m+//mI4y4dvCXVQ2QDsjazcrv7zGCgVAzXGcBHZ/qmNVQ41vID9SbJN/CAIxdRFNGeQelkfhCx/m
YltI32QKQW4ueSpbS6SHxHOPYS/vKtVNG/5mwpgRY0sjK2AlX6NLheXTBzD3tXeZmP+GspFbrbhT
iz7/JVgSnYTXYBlq0HpmOV7ASgA9iDVhKtPCrFQpCV68wL/aAlgs4Ba7MTGQqe5dtiEOFPa6TQBu
WS6PQOK2GLuyj4yh9y7S8E+/jwF+dTtdvGVBuzxoNg7bfpEdfDhQc0i96KCm6Rh0jiCrJL5XU1W9
OFiSVEcFXI/qGFMwwgnnrI/MTPjhPD8zH2Zg19vyUERkkgjKlX6mYbGLJjyWQ/qyaATYiP2JswzR
Jw4Ksn743ATIMBA4cormQ8kFjvV9DKIOJ5o1HorMvLMLcO6jPiReQUdEr66PZceQ3JnQX5V5fteY
5j1NAFQXAX4+WWHfRAb3qcsVZCnQgWZ1FJDAO2PiWkB7tBC9BgWxaVQ4v/NhYTEtgzsEztXZnwAV
tRHe2yLI4rOYscO6oj05rf/bkd1InEHFyDomO7FKC7S9cQQwpdXww8bVH4x3f224UwkdPupLxt45
r/jo/K2pX3ZjljAxjMdfOEP5dRcQGFshb3uaz02iBT9c2RIZgIP01p54q6WlTYitseJ916KNbjDN
kZ80ym2doK5lhI1tvpNHrRuS7xyVgA2xw2PeAB/PnYDI2BT5uVhnhFQrgm3I3hEDi2Xt/0q9eYOm
st65U+weTNR3x4AZrkbXkXPd95zb+0i0PwLf/NLLqafvPC4aqXQzAqGscYfftZF1ahAeH7tVLTqE
3nx1QATxOzQTuZKatrznEG4gJlXuEt3NJMbSufIJxUimtOzfAa0he3D9/rGrH6t0OnCL9+wgXH34
XuW15BonDK0O8Nm8pVC3C6H3mz7gvej7fbG3O+jDdjyrbaqXPzJbIH20M4EY8A+rzMhb9PXOS8AU
ld/IUhzSsMEkSG/K7VFd8Z+fPN/tQctJVAh9nBwCnP5KlvrUVfcz/KhbzLHFKa0ivRp/YWo44I9u
tFnAAyguv1qDnyqjLCWmFAtbjuQAC1bl3Nvs2Cw1b/syid4SB/ar3eT7OFPD1vGoduoK8oVablGZ
QXBq8ns6gv4wKFhbTRHbkA3RIPVG4jlibcyOgitwZml5iwH0Nej6+RbwzTya/LiY7tGUvbmUxbRZ
ski/ALwvtUfcQaL8O/qOQ9ZX8hFG0rUBJsQ85w1zKKuFQAanIY6waPYlhyqEgK3K8va9BoHjRCM7
qRTPSeQDWdIT50vnjmjvsnNZQS6wFvnklNp5rOXXqAca1ql+bJxy7+he7eqFSbrFdXByPDRUg7hg
U7eOK9wFpkMw7/OGIVUoLMXbOD0Z526gHSbGh3TK3tJvrVwYGFQ/e8tKn0WRfkTZWF7iKPn6vrEy
UL3ABgByOmuk5WK9jgxiFifonpOc88XrvLvcxZaVDD1kpqB1TxwrlOxP7CyKt4StCbDO7eQpfjb8
/mjvy0OZju7DZJM0VOsoPoDqqfr9ZCctji99lMpxXhYDH7iDa6osHmru6nt3/Wlny4MvViHXVtnU
H7wkbE9kQ4Uz9d6KY8EVijZIxJRzbeYya3II0FlIaC6K4Gh7lr7OlICuuZb+0HxmxMIAXmJ25CFJ
lnPBbErUF7/K/mais+/8xEdpzP5IMOLF+s+GSEHeOfTaTgDACzVAbZnNjQ4wwkctuV+TddLpkl9S
NoKbOEd+Fs9teFfVtXVs5fBcq4nvv8vt01h2R99lb0h4Z8QQEYKMMAmp7JPvHpoCmWxsZgNFQYif
w4hrRpwaf9IfDpHPwmGqCcd3eRDlnBzZbFHia3hBtYXBogbzBzp9bs2m072EFas+ExysYHYQV1Hs
gT/ldnvUpXO1FyR13kA3Q2UzPbZfUhBBjDeeGGHkwRAL6tuytHwyAxP85/Z7MvbeV2x9RBGm19Tz
z8phcRu4YXyBjMd2RLHD1OLEILc7QDi0SQvjnOcWt7YW8aWXqrSfrAwcbpOG4/3kjKesmJjmejJ/
rgbiAJeq5tQkOH2EKEl8B8Nab9JXP4U5nskRQVwF9X3J3GpTi4rDwq7edP40B8hCMz/45XrJdB6t
sHoQomYaOb2kcR4+iOkUM0O/VdzLLsrZo6/BzOgAkX+owDIvOFxoxGe0XlKSUuYOTLEqWKwIFcje
iKxpE0/EEFrYh4+pRW1dQbMj4jqSmwbjBftLYJd+g5npe2IxLnBeyikkyy7F44aeqt+NsYUWvoNn
1aS1OuBgY9fNrDwsk8faMtfaoxsvAnE/zMP4Zla+F/fz/STkr9Gv1XOOZ/i5AbUXg8LMpXicWBGv
nn+1jpyzvS4DQgwJJLRkBKsBm5hFcXc3xfk7qB195rjEw82c4Yn5CNtglLPTMpenmVqPsT7ZQbXx
iM+ZUGja3tnAcrmxvDXouy0PcnI/XabmEL+I/y369D0AViXz7q31f0G0mNYJh9yONia/HGyrs44/
ZEzlnMxktQd5e66b9j4IJgpbXRVP2Vw/B0sfHqi+IGkacU+pE59iWIZHlYD6S0aC1qMCK2dRQ+KO
WshIo+VCchicsx+DtethA94AMOyO1njTyZAYpJm7InPZRWjMbGOTBpupQQM9GudxLj0E/Vb1QxJl
mCx5fEgRp3PjEFticSS7q4y6n0NzLDAF5QX3UUDSUBuHAKDiEL1pq8/YweaBNZ3OGBvnxdVa9de5
ms/O+sH+PRMGoeEGHt1V5Q5V6NlmhLLvo+jLamfoCDXH5IB7geIeKWTHxNXik6wqA+axrh5LSbRQ
iyBQj/YDFYi3nwRmgFDjlpWDBXZeW/XRH0iPwzPD0JxMC/zCMMIzReUfDA9DTFUN5mvvZ8owNkp3
s1ejol8V3DMsL8nLxuwWtUrYJY+0Fduu9aHVASGzY+Xv7Sy4xyiQH6alfRIRK2oauxUxHte77+8T
MsHCz4vCCfBCsQEQc7RU/RoO9R1mc+jObbAtRow3lNQcrkAaN066JiXaXrL51XNonwOWyKsvdzqU
hgiadtHn7w8x5Xpeh/aJNS1F5JRrEoR2Y9PjbBrz97orfjc1lPZMQ37SeIQrIKtnzy/+hvAJd6uV
k7YYlX/eoZRNeiJLcxMeprn9Nftc1iyOaiu/zTr1ueAcy7CpAOESxxp6jG+F+hyuH+Kc2KM4Me6W
HW1zti2pybqewaiuj8j3B0a+pMKwf9lasOTOwkeJHg3jbe5m3dnM7rTDg/mzTxQkBzd/DqmDgOI6
6LzMupcQ9UmgmIkraOlFPNIROg6/6Sq/Vgb1b5BW/lYD+gsQ1zMdrEEO1t15wYBk5OyRyLzxZmzl
ldnlNFlQuvJply5UGFal0D4Xv2uxHPomfFkywkFsdMf1GLO8YZHBLYlfVZ2Mleiz4xFr4ib2G8i3
8ewKoiWxFpEZxZASYwJVYHHQs/WoZ2waBuXIIl38dUlpnQ20JOj5MyBqwy+irV7tNcR6sJFXoS0b
znJ+5MnlCsS5Maz25kBkJQqu6FKjXCLuqVkOzCd4eOIYiM3ovgJ2dchcCI8+h8AJzgwgn6aO9ktj
XvGPeGgvGA4suu5A2qz/r3sE5sa+t+SQf0pIJplF9eGH2jpjiHpJrNnd21bone3KvLnTHOzstLdg
5/qCNUZ8yK2JM3uIxYcJEKo6kOqdiETCnCk3Eytjg+FF4TItyNtEsjoJyybeOT6RyUMdoz9mTp8O
7XlaPxjddHtazes/n0t865yg+M0sEbyKdLzrTPhSqt9+/9alydUyxMUuQ/sjhOjC5EIRbVYFD7Ik
Iw5K6d8Zi6hQPeZjC9GVhQTxxhXEoK3fv9Z9gIUtIk0G8MuxqUL3bPHFiVutA0d+x0HVh+tlvPHS
mqKIhxJ0PjPEPXjLbfCLMkUF3k5p7WxTizTyQlyZOG4Agra4U9UP6TZfdor/oKouY76SH59n/bjE
85dQWE6tsKHBmcYPq2reifoABOoEw86Kbm2dQdvB9AaK7rWz9bMIgzMg4pvIjNdGYiV3EblwJWwi
ZkHBsKaRDPB3SvWak7MbWfIVCcxI3Lmzm7wsP/qreHKOiHWbACOU833ctt6J7cZwLhOXlzhYgdx6
YCNE3Fu5MCFr8elUTLRZMm8CDNAEe0897WDrGEwBpn6S+YwWnk1SufXdUm1pWAlaQi8PUonZHfbH
Oo2vudsyjaicYVPq/B6UiLtwhZv0GYkQRhBWrcjARsxTa0iFN7I6XpS9jjTsc0jWUmMCUoqH+Xe2
epCqY5P08KbhcLEy5adP4m1jvPLULeKYdL46xDRETgBk38NxMSSxODrr2VOsBio7E+ehbYi5yVyL
NCVMgMCOg0xVx3Hi3m7aljbJU7+BzumdGy/UzKU70eQz+mI+gAwno6lU6i4Nwg8K4ng7R+2D5MA4
D41ceYG+c4y72D6kjqfPRWQ+2UzQYmQy3fiGQBEnsrMLO5R4p2u7pVKaxFk1cC4WY9+OIAFm6klm
eLgZYg/L1yqCLVvK6jkU8Lfm+b101Lj3pHlr1i+LYs2F1/Lb0dYTFQJRdUX0YHP+fF933x8gHQ5n
kWbVLvPlIwgv4s8Sfr4IYncnmvasveK59X2O2Ij8xqZOyBsT8Y6zrqVXIW9EYSkj87Bfv9s24nVP
4oW3drUGq9KglhFFXz3E97bNX6HicyOGh6Zf8kOQ80bPa/NDElgQp+zR+qqjaV5v6fU7//7TVPwY
U2jGoUYzONfWBwtMcuir8m1+Qg64CXhhm0Zj0aTwbShnGM+SLOBWGmFQB3xuRHUXXrmvJqzx7VXV
mdjTlC5n3x5YAjiQb5cyvAOBiy4rG9/dsPwxxAGuATMRxllQ/paQqemQvZ9qrU78nYICvvEqlmpS
QLOmPEX470hAnyOx7mCwBNqlw+BMb77PncFxTkRFlDOPh4oGlEEgjmpasSskeQF+kcXbQkVcXQXi
SgAX6lw4ILqEfxI+c8x58Q7f9zYDLAJp9A/Ptl5EOj8k65MivegSx8GxdcRVo8M5hDqMNk2fL0zL
2CKEo3kYNJlQcM+wn7KcbIKD8No3M2Yxj3d3n/fzxWMidBF2soOQKq5eB30oayKO4gDlYFX2CAGm
l3icHqhsn+jWiJD0uw7xbWBtRFr99R0OCHrlrbIFDMyleJe8k9qhMZSO5m4SzbF/z+3BPS3aEFM3
QdYJVma0sP+AIqV6qlNMIFUTHVD9wU+PyOKgBUR5rLsHJqJdBOlQa8AsLoZZVTTzeRrITC+gZofr
YM4L63ifv7SZNWyqJHninIgYK64kHjbbUP2dxuFkdBDMDt0U7XROQlgfSrygNYYkBHy8ga1D57XR
wc91cYydNNwwsYMBaln7ofTtky31HicS44JSfqaFzE+2QxETmoeRlcgF/zzTBBQ3Qzo9IDvFrNbt
i274EWXVT5tf8U0giU/1HZTN6Dc88I3tVxW4X9CPC6/3L3bjwUfMflYOEhY4xagFJNESsw8JhoZd
A60K+OmKZGONV2znBHYah1vyBrf7uBep5+64H6utymeLy4DgTirnNzUJc3SG3zYpE9pxo5PXoIXB
/Vkpx3/MMl68Psy71QhJxGabvSACH47aDEdkwKg3/T9RjYQ2gcrh00tuugB0har/dnVUfCgCahuN
71wn+Zc6tAqtXUYFeZxEJfaL5/9RjQ52GWbDm54AFFgHUO8zaA3LLDcoGk+edrD7KDtGvc2ATECO
YLhMBlAYYl/BxokL0Yb7LoI3HoKNWBgIJRpUBuiFXiCL9dfNfKTKh3Qi68Ptr/aIdMciUM7kKQUe
aKZ16mzHPzwK1nWd8itQudoCzWO3Hd4sKYaroidFdYzAuyJ1DlD6AzyrypPyA3JZpBPxck4xk6bn
rsviExIsgy1A6PshGx/jkCgi7Felcn4zviezaQDgG7V3/eIQMYEn+TCljOsGMnZZqT04NNh+SZ6H
juMDB1R2lHUDl1gguhhOTWH/jjqI0rFH8FiqFJoku24OkV8dIgZDnFZUKRDCi+VOOpArFczdcDGX
eSa9RkDOs7oOZopAteUJZGOuqLd1F1Vb3B7gkfywP7pe+Ge8W3ZzyvyvKzEPGZwdmzrIWJYv23ln
s0CDGSC+3O7FC70O3BwahRT21bq/QvmzEhBsYAS4jaaPGohMkFdPiCtA2+RFx0J5De2Sx1yAQZRw
vVxBB+UTVMRWhjZ+YOkIKot9I+aEvBKX2V67tdVaDdonLOJLYNcf4YybMRgg4Qc3YYtInZo6oetw
QaB7HBqWYNmk8/Knmkg1stdvzG8UtHRjbt0qEscUCCAGVPe3ZB7c2qRczaQHJflL0bTOxQAh8FqL
/m7MCUiG6mdxza0cJ+Rgq0uQLMaM/C7YJVe6PC5puyCFMF3wSxqiIgZzEgU6oA5SrG9NN0k5rUE1
5VPJoGDrpePPsPOflx64L2P+bdMAQn4IJJxFx2NtxNxxUyhMcV2yl2LuzjXpegFQ6mM/VAqljLvP
IvKk4cLcFIK4qznntYud6Wp1MdFlPB0EDpxZjOLbjJpDJiznEDmkOM4YDdFZopwPSSiNtfOL1a9H
YnQINi8rGcS486OdZeV2vtLhdJiIAWlGbroHyP7VpgC96whjeJHNH0F9Fys8k2EjfsJqardyCu39
kPI+L+vxE/EPVtQ+jG6yQl1YBEMn7cqd5Ev2hZyvXTVD5klnZEjr3zIFtti3NRZKgcqpryFtkjuc
eVYDLrZ6zIpendnfBHA8zd/aTuajVwV3nsQGQQuhKRz11nMTLt68Fns3Th5y0B9R1Auiid1nQgtu
40o6OIdXOT9Pa9M2+DWsmkUze4uVUscOGjFSM5U7KK+fHYaLvlpem/Kw8ESJidJ6cgm0TjPsCTrk
LvJLqCcGNAH4BnWLboxUzqaDr7u44I8CTMnEOknQHnt7fo5hT+5tYnI2s07Z7pbr06BDtvAFDFnU
83Aglp1tZy9D4LxL1kel6JmvIBOVDoD0KHsFeLjskWjQpvN8ICLz9BOsl+TCmupuQnh40xZBuleE
rsggek9UHZERGu6zeE4RxnfnvPST4zrF73WAMGaIiR2l/l/AeCwOGyOorDXnA7l76LIe26Z4iNC8
7x2Hx0aKLkLc11r7tkzPZTcl911jPrP7eRC/vIK3q2mq16bHW2KP6isVyt0n2DfKpCAceHHWMWR5
KRZai2rE9bqqwYhqpXlDi53tmvbSs4pPXe5lxSqMej59i/wgo/Bw400RM+ck1uU8Ves7cV6DFOwa
zsE3XqC1hxEmRPAqiSQ52Wvl/k04+P7wz38MaZwCg4b92xZvmTZnyIE9tCzBD//Lwv9NVvjXP37/
6b//dyVTDCyxGMwVMYaJZHAbrUiLMcPibs/0mSYA8CA7+WzTEuY1HoOh6w8RhqFzlvVQ4Nc/Jf/x
p+9//K/+3fen/Osr/qtPEYLYVqY9w1YLJ+ekaV1Y1F3ykKhM7mIH1Kxd9yjzTLRsLdC/ebJkuyrp
XsUkfsdD3EGnTKddFGB9F5AzK5kwHYGHshfIkTcBnyVGZKY9ScfUSmiIGtgbIwNBrCPR0DMtnMaM
eErKNd26+9lQkwwqmR8mq8UTVpKu4GPdQlHKppIxh8+q9gZY5iXmvwOHHvboWDbDcmTYFn19Obmj
7kTxlzNzhkHJMTdoWN9B2x98oaYb1/kRZ4CqTKQxuYLqtcix7gcPWzo9IcN351xH7qfk6DhFuO1m
76txo0cTR+EhpIVfl9gA1H66TeBcorTfOj1L0CBkLmQmULPJQ6cyj5kh5uaRGKIbN8AMvVaUQWS9
DQTqaFViyv/sHfOH4WqyXezoNW57jE+eOXi6J/g1zzNAY+hqIGEKmGiHvCEJL5ro7HHt/F5Mdkft
wjUImho9NHPphaPAyOKecmEn6Ygge4dw2J3hWkYbOVpXVEQewBz/depIH1aE4CUOmaWum/7SDCgA
44Hvn9UIWbOTL5VFKEY/AYl0hpQ8eW988JbyUw7T84yVC7w2NLipVARRN4JhSxxfZDLg0l4AGXoe
DMNxkP5Z1PIFlutAzUtHN8NhWcdFM8wcI/dz190Xw2CdWxUSMjgEE4vh363PG7dv+Qtr7VlEUWQM
sp5iJrB4MLtLPT+47KqhJ+wGXFJcNCRlYLkztap2yVw+wcZ4ToBUs14nBLkbwwVT+hyegxKomjRl
u9P+mj7FuiVPGaeClT/knIJ8d8zSoRkdFHFZCt802CpylYwC5gA78CjWHm+sQeA2I9yRuEMroWpe
Cycu3YsIl3caRbBS/8beeSxHjmxb9lfaeo4yOJQDg56EFgwGNZOcwFIVtNb4+l4AWRlMVr267427
r9lFQUUwGQwA7ufsvbYj1p7T4eV3y0OeR2i+e7Gbf39RnnVLUkLp1Wu65VQySXQbzeRZwm0ze/0m
7NC9+U+QI6OjrZLM4NJeRIdv3jUh4x2N8tP8Ro55BXIc5XBHydm3lE1NzaD1S2uHbmMgHYtarCMF
sYeD7R5qRdsmPUD2wm/bXTuYANHVgaYVgLIEIg/EPj2+DlNyP5KGn9tS0yd13ZPWUjHdAyRavjiM
h9G4MvuPnA2DvJfSZy5oSOxKdkeuac7wLYYnEAYn2xTPdW+mS91xv1a5uNJDCxebfBnT+Etftmga
eyKmO/dFd6cIeBE29wDIFuqo+iCGIIKZtMwM3UDyHBeUitwvomjUjdRDivvB8BLlcL3yiHpUGyoR
MUwuf1jVV+8zs/ipJnILECu8axAyLFQCuMMu3k7EqLvUp7MFfOcJu7JzUmLG60wf1pKOFK1pOzwn
UbhTFbISFfLPTmFtOfs+DdStk1B16YyrrHewLcK6M1M8hS5GBzTe/lk0gunMV0uLI+JAv6boi0BM
kRh0Z3h0HHNEHZtq8G/jaRbVYY6kMoVuwabzQN8xXNFQe7Bj6hxxE8JRmLoOWe58C3EfoOZq0jVJ
JsNBm75+tUmp3qn42D0QtUvay0cfKv0CqA8B8IxIiaOUwdZNq2vfs+hb5eFzmGNbdbowXeGmKA6j
hNbDc5sUw7SDx2EKqDihhw64seg6kK0UY15ZjoODPS+cKEJoZujtdC+tE/QHvem7t4WTk+HSadQN
8qA8AYFuCQKycBIjCoqLfRqP5HPWmkobIb9tSeu7IGmaCRBkqoqKbtB96qPeWuA7IA7DDJq13vY/
yNKQS9tB6owh68iQKYumJ0hUgyrwHtKEgSLOCXxeFKwPVgObypgWJAhQIiQbjHs+aFuhBU8juQP0
EYgACS0Nr106TXrKH1oQpRRXeQ0KACZW0z3NAmbu2Das8cB4MsoeL62koV3o9Dzb8mSjb4KAQwcv
R2iWuv1zOXWwMzsieB3CN3Ipf9/auXpuK9TvsjEoBgbKE3rFZHSDG0TGBPopBm5OGRmbrrIqnpqk
JgVqSNC0DbeTcpx/HJU/B+r1zCSMo1UF1hkbKgPQUZQ/4YnDJDNbb2l0gqeK/qWD3b1VVcRYZmcH
58gorqifx1sUGSnjsuaU8K8vnTS7cyWxb5V+7xn++KJk2dGRXf8z0YOTc9OZo/9SkvxHAKUZ0MHB
bt6BJ13RtXvS/GEZjmYHko0K/oBlYILXLh0tD75ojfOid2b5Y6ieSZkju1u98bD8MVvqzJWR6n+6
EyQyzDyS2Eob2nqrMTdMEWzpeFFg6AFk1AP3ZzQa6KihV/sDMkAvG1NwbkhES0z793KSgDtZab+K
bl/nFaxG884qgmZlll60r4hfs5PikRoVjat4cgvAPkMZ99UMb4w+8B8Ai1JGD+BL0dTnyuDOJgtC
fePSO5ouasq61huAJJQQTA9RSYSBOUMjl7tqhb64UpnOFncdslEYCO13u7Y7HiVO+QAL/BAysl2Y
6Z01NPWVC4q2GAQM20C4aAUQdg1F7uGAEZii+DtaviTgxaYGqw0/HT2+Ato3uTmNP7XC39slkm8m
72TrdXxQZEuZ58YWYs+tsNkaKCzu8Xwxz8XT9NP0dmJU8t3ICBcc0dgcPd/EMdMI+DpItfuStqK0
rCutybZD1hWn1tfHGyKz/G2k+ZSAKbedbEu9rZFLI1+uUgJ6I7qrIcXUtlRt7umNeKm0MdgEkSYP
cmpTzIuEOeEheu78Oj+lUZifkjKw1nZOdfVtk0L+tqphiuuMVQaiCm/s2v/iD3i8EpsOT5Nrd6EN
NlZ3WvRURZCvY6WYbCIOKGC/hndkSu53hNKafV3ig7WADsrqi5RjdOWZ02eeT5DTSBhXRaQ8mo1G
vPWAJrL2/xTwKHhEDk+0g1rmqFDXSF1oEMCXy8al3cSQNV9UeYTINR4PlQ+9sUUPoMfdIfCH6Ma+
76wICZGZpks7axBIOPB2y1Ssqw45JuYNhsSaQS0pxzSTcTPeKUlqr2147/8BkWJ+4rXQoYGOYdga
tkFNYh7EtvjRMNj4bhzkpCzuLK3CxDNW2qmt1UOAA/uWj2vTUJs6RIae1iRIlGvLGCqe4nT+obxJ
hgYeYvZ4CGIULeFTOwHUsiTWDgFpWEQTmEmytK0ESnuuv1uhcI5ry6yURE3k1c7qg/AwMIRHMRBb
D3UM3ZeIBXHUI3T4mYDZ4gkVMGyNtkXL3Zc41btT5RThXmv0My5f73RZ2Ela7WKvefBEQV/LYJxE
wuBJHST0z7Gp8nWuirtGOu5/+BgNOCMfsTfTx2jrYvqPtHU+yk/Ym87HEDFqEI/rTv7IW0+8AGRs
AWaH5F1EikWFow2+jF/yAf7mKGN9RRlfv0PtCOcjjrN9Y8Q6Eeg43qQxbtAsYGAxEuwvFLvvuXAx
4zTyQR0qZR85YIUpyd30UWit+OwJibas77EoiXITgX+rYUNEcuG/xmWMpqgfkycR9OnKyAwKp4Yv
l8g/3WtJJoPdD8URSehNreHTM6piX9N3ZnxWiScyMas3B/JvBJyPYKwJ/PL5c3J0myGgZmGTlXLy
r37wp6Z642Y+uoBdQxp0nybgkt1qm3cZv26oDQwlzXCJ4qg+tipSVlIQQ74D205vgj3l4WsXZOuV
T4dCDnG5mw1sIQb2nemZzjqh37j8YeaJdwbR24/DY9IH172a9IAh0DIqbvKihGF7r3TGEQ3PB8vw
O93n4+/Gz/3HX87iF7SQC8Oj+fTLDbhY05bQ6MGK4z3yUsqnmy7Tg1c/h+RheFnBpcQfgu6VsdGL
qocxGyjfJhqy22ZTknic74zQjNcpiRFH+qctaVaN+liSSLOSZUKpm68ViXwZ4hU6tueJX/phLTL9
a6np9fXQQGFXtKj+3nKLtNQhfbZqt9yAfZlaErhyxfWYVemK3Bj54ubJPjHoxhE28aTW4UugtcEj
o5uGjDbb3hmy0e5ihOALtEgIMbvBQqKuPFP1se6xSpDyTCjZumTOsczgWSwL+ia7Ibb2FuxLbGlH
zb8pbTJKC0/Y9zz0DkjL4cAVMaHZjuVfM5nlhuDipSzD3j3CmX5uK6v92dLsco36NWuGAY07UlDN
vKtbdAyRNElwNQlJy6nlb/OkTw82E+qVIjCSkj6UMUpqrS9Fn51FOZo/ubXuqH66R8siXM4KXHdR
N7b3ELrg90DsWtfY7HBcKMkO02XAc4IaJByugE7+SNpg3W1IQqxesL0hHK/2XLv4dzvyarUQl4vR
8jjqyvxLKi2HUOjhES2WcQh9M9nVejlszRopJvnAEmVVra9jhhm+m4mXf/8W6n+/E5lSClPqjqaq
Uny+wmjwBIqOJ3fnUDDdqUiXdUqbJ9k+x60Gbg7Ep+GV1ppiImA4QXalH0DtRELPjN/uwPpOPcdA
1b4lJnVeg97dVqr0ydUB+DqZQavRwd6hVTgFmklVP9b2QtZVskzgMphVaa8B2FK/d/0XhG2INqiO
kr0+ntSaM2OA37uEXuV/+LWn5xRdo7+Ae9x5UVPgerMgQuhCFZ9uLIpZKGOjSX83yuxMNLV2BkxO
unesBNee2RyTVEsgdKcPmeYgk2/V5oEZzVnpGiaYZdXcVAYey1ZqdH9M7wRpxZqKlToyGTzLeYv6
20ugH3eTEHLsvwrcfwtdwQHoheEjF1G+cuiJRWV1ben+QcvMHeXoaBOTqb0oZQFiX0vMTWFuK/pf
q5F21n/4CPiF/+EzsAzTsfB7UH0Un6CDslVzHMEFmVJa3p6H2LNPTanTL9O+WLKub0fP8g+FF3yX
BtoNI8ifu8BdlZLAHkuqFOQSJ3+Jo3Pdivt4iFAxJ5r+kEjPWBQEkds8RI5mUbbPTvDiIlO4abv2
G5wK4OYFAZghKPMnPZQrFClcaVWIX2XIzjXoHUxmB5Pw26eUxtt5DMpnxZtBQWQNVUrZ3DvyAI8o
f2ioCK1INc53TZPdxLnanUtayFe9N7zaatUiM002VT6gDjetp2oIzXOtGcaZ++WX2AjIwtIEX1PY
Z3foh/QrWAPXWtEQguEl2EM65dTgKlqOnmGug27M4eQE4QoCx2nWlnDP3lcxU/5W7W3kIcV4l5vi
zm5yKH1FeafrtX3VI4i6S5gM5s6I4hi95JZe65FsMTwndRps7cbETTESCTY6x1otaBV0asAtz741
RRNtFatWl37tGeuO+CAPm6KXQ8nLZW5faWalIFpC/tIjLQM53P6Qg6OucVOTsA3Qfdk1sXsTJ+JM
xSHehm1crnMbJXGVemSzMX1fqyIpVr0tEd8JJdoEWpTeqEGzQ3KKfC9gXk5aALVO4ZE87nfhEU13
RUQ4RXPTt6FsFkLbktTGrYB8mZHxX0xFDxjzNqy+mSKn8jUSTuuN7Qto5Wo7+ohQcEYy9mswOOYp
JIU2ZN5AYN2fRazdoNs8CSRb5y6hOGrgMLUR5iwKpl03ZUygliWJCO8HCi7BICJa6ylaQJKD10Og
PuAzz25jvw+WncUrfddirD7aTyjFFrpk3ofC1CJkbaDBk7vK47/fWYTm/P2ykpo0IDQZwrAc49MQ
2RcKhaGW1Ae6qT1xaKE4x9J1lyi6QVmOxo+WSfRdmofuahAVnH1pQOb1xWubQmXtewp3SghXInOc
/qZSNH/fODzWEt95MB07AGscRptWdmKn69ZznarLPh+Sk5mZ1bkeFKR7RQvO0o/ra8clD8a0MyZ4
N70f+TdTu++WASneCqHJdZCi+nVpztuqBtyxretFUre8zqOc0ss05imkRycrQ/zQml2z6rBKn0wj
oW2eCUFnOPtK25xKNQkKje/nqPv5PgamkNdaXBdL3Qog83ZwugaBdTsZ6uek0+RNFwVrHbfZ5NPb
JP4hIXjpuxyqfeCgvhXKjaZ9o3zR7pSMbnkWbkYGEdekaac8SbpuBzwE/YlFxjs35HXX8lM8zSJf
KnHHnW55N3UaIrlhCkZrbtjDvTBXsw/elEfdoqwXu/m4S6jYAP3snCdstKdoKKBTGLfpiOaKgbd+
8E0HO2AtAWgGdKQTz9FB4PrJYixS/RzBrR4RJl2hw1wKJWewgdGrjFHGdFiTjlbqqRtk7JOobVJC
IK5G72I+hDhvqHwRI9+6aDHDiPhGx46K6wA9yAi2Ym14mPFQSYZemHx3IoQBTqgtCBLSjprEqzh/
Y99Jju8j0U9gyU+b/09yJoVFSMGHi3siWf4Gmjx+Tauv1Ue8z/tL3vE+jgGox5HSVNF80hAU3Ane
8T5C1f5QTUPDncNw1TBM/Rfex1D/UKf/SQv/o8MR/g1/4X2sPxwH1QVXmz49kw3xv/+iYP72Z7zg
Q3+bYKjqNI38MMpR+QG6ygyTZ79uAxL6NMMoyJ1BhdVbRyzaez2M1auO2uQVD7YeZxeRmGpgbdMh
34qhKXhYThJOA54ILHoTaVFDbJZYj5NCCTnaft4XTefMa+0kXL1sZlhJ27o0d/PB1H0NXAMS4gwb
n5TP89rckSybRt+3xRsHft59OTZ3K+NxYNg5r85H6qyKtrkeHUupEY3p2wWcZrR6ZhGviRd6aWF6
bLDptW6hEG9P/ldEKDw3n5Jywhy8NJdgU2Yp6AEynzsHVuHSUWN42epDipt3Jwxl1ZEgcIy1oF9b
lvUnFKFiK0XrG1dlgrWoKY0VhikVJTWLykXBQ5PrWSQgMAd47jxv+bz3ubeaP0fpphvABspW9GV+
0EgDOfDz0Gv9vtnn+utYIcavxv6MQASqp1/7tE2aUzxp1AUZPHT3qm1BzORhXsQmnpPUTkj1NIhQ
oZi6kI4JO2OSj88LBYEOZpdp21SbfBfzO8MHqMDpBu3i8s+Y/y3j9A+a1+YF/456U6kdwZpg2Ocw
gMti3gfScdV3cb1Lw8LdFTU2vwDIfUgSk5VRbcdlb8b+2lB0A6HXlGxgTcL4eaGC4BBZ2O76GslC
PUmiRxIWN2Pr3/dTTT/rzeAwqptAlP3BCmgS4PcZOr9lwIfzWityARlfh2VIOOfCQNi/ZWZ7pYZd
cwiwW3YSfH9/9ia5oVPwGNNBdazTqaeqZ262YlBI31hlylIgIwc3SDUb6a2Ra0CiCvp2qRsQFCJM
JD2F+OZkcJl+dcXn1rjWJCraKSjJU6M8yDKGXZASwwzhHLAqXAHzwp1iLOa1bCBQWsR37mg8S2KV
VxZXVYCNJl4UAvOdbu3Ry2wYqQS7lOHmzgmbtTMJVUML9cHAsxF6twOuFMX2CkJMBSEmLNe15vzp
FNDPw8Cb0pxAEuZvZ1PSwGc+n2lUP/vqxaWBUKk680noKKPa3BqNSyo4PYW1aLXvSqXT1InLniwz
iUtn6uYXlsD3ARkVgc9EAszJu08QcC1mkYA14H1cFjgL3vQCZiTyjZrnd59+9zkKgna1v6WcgJdm
ahXUk56f6AMMM9NivjbNt0i1qVPimkyMmtRE+bKkY+DsjUD5UbYFrbDkyqrot2q17Sy7irpW4TvO
ii4VIdqDmq5HV6A9gg+59NuC5JjGN1do3x6sPhz4iiEnl2X7SGDosIlo65NLVmyjiCFVRrtZc5Nd
VXfqoZNMPwDwVXTs9tokxxgnP441B1BoXoY1aajQeZpIXzryg5d2SjsXykyJhkAXmGn8clUwXtrB
M1qVArCGYWhoC1LuFPW0SfVBQNDyvqJorw+ll9cHrXTijdJ730C8FAvc2yAoayvYtWSvAYdCVDd1
uZUWcmKN6lVM0RFwcosD6sj3tXkfoSPtOrLC7/PVbxdViTkm4m4wZl6ybi0asX7egj4Fd8x3goJ0
oYuSOYCB+70EKvz2T2LEtCvaejXfg+ZdgJNras2iXLXxV/Gr8xbZyKQJxcKeMS7TvKKbyuTVHFPy
7ebvwtsqNJ5lNgeITCEqlBFenRRsVgQe6hA5N8PgaftGG8lEoDlsrGoTtKo2uaJCr732ccRutKnn
iAtmFej2jSMot88fpYGygbDAYxfgTWQq/mhptyMdq4AgMe4vPnrIGBHdfP+d72+prx4REYZv92Wb
KGoymEj+lWWQ7lSBqDGCG6HQqet89KlGnp8C4jvRxzUGom/ETwwJqN2UBHMA+vFWZS+LlTlF2WlW
t7VcJEGKOrUCpzU9JFtAKjXeepIujYw/h4A9RvAi9+Z509WaHwXYkjXD53w5TD+qDrCzUrL5OUS6
WGdBEh87X42OJNo2XHAmhNpDHyJ1Xcyr80JOO9/WNOjxrsVts8Q9s+yt2ln4Q0Bn1tCRCsTYh5gB
JMdRjZPjIJrk2HQWvE8lw3RYm90aAwgOxYHbTA/lYe8maJrgCsULajThoVCXo544BxWd1MHjW7Qx
ouQurRp85EQeFrZ9m3YEI44xnf6srvkIqmwvyU1y5pSbed9AasnKgXmDzZH7fGXLYStUcy9TtT+Y
RUtNsOaK3xIqdk7jTu4DKz616GV3XdePhwbvRDcgs8I8gAEWpzcxz0T72BH5XvD/R9dgrM1ZxzAn
m94pnEXRM+9DfdvnGFm8TAFYMv19kpK267w2L4igb7a67A8YJZMah1nlNXc9rM4QZ+UUCb5rCoMJ
AD26+ICCNSa44TAvUjsngDtPnxqD6UMwDXswrL8v0mnNzpNwTw9nIfFUETYw7SNrntsCHoP4Z9mj
Qpd5d6UJJONM95eRBmW+KoHDZJ3GdKz9qvnRArcmzoC4fQ687OtQMXijjBgtO6XBLD4QpWMIMBby
PskdsRWdrq5QpkNEy9du3z3Fpk8kttVA5+6eoR5Ua5BmV6WC6Sb3S/SN/D6Rwv3F15VdaRbPSWs9
RC6BM7hDwJT4wzczJiQg5/LgYlyMQ3CqXTPean69aGwD0hEd+KUZOE+JCAjqGHGMkRqGX+XPSrOu
iXAx942rrfvWzla1CMan0vHgmRv4O/DFc4MunqyWgL8AbUTdJ9cJYzx9wE1E9tPCDJECYdQhCl29
IjSx3UDVfwUURAx86GAphIrRjvTnmdnuQjm2K6sHTcyIkaxpSkExda1V1sOgq7LpOfCV9jmW17xA
EZBp6LKLtdj1Ua1hbbQek3Q48JOln+RnN+hgDNXT08fh0TJiu6PtriIsdKwNw9VmLaO2WsmuI6PX
SB4CzYlWOTWjTY/m5qnimWS32FupbCLzV77Xqm5t2hivdIkK2J3U3yMw5EVv/RDUCBeBUz8Igeak
xsG9BQK8qEnkWYUjgwynHy1kmgF4R3JS2oqLTnjHPt+7YUmbdMJeBGrySof9yzB04rb1E3+Za6i4
QFsiDfFICYKOnflHzSz3lAQ67mkVhD4pz1qlp3uDef6VimTGztBN1SGQIQlOOEsCDAk3FkzHuyhI
wJTpcY6cSu6x5sTL3lTrdW8hZ4Y/nPfQmaZQN5eBw0YxEfsOtfeo4TYCxkn6ZJUSuVLb4R4m2oZy
OF2+lHj3GEmtP6IbCfz0pQVOHwQhj7zQX6eyBAkmTar1vhqDgW5f7aY2Ng4OxM50cHBbdx3dnB1C
r5eIYEcmMcZ16pOdVJ0srW2Whh4hsemz7tRYxSpt2pXMB7FQdbve0Nt/odh8Uhz+pe1D492SnwlJ
vcaUo7ZEjvqlBuTQf6Sxt8QQre5Gwg4WQZDd1DqWYUQhw8LoOL1HTY5Os3qV/L+brL5DuTZzH7FH
KB+t0c1XqFWugG4wJK1yf5VTHdA7fdxlWnuLXypcyYFM3FKDkWQ6Pyqv5EaIgndpUAzZWq2rbhUV
CXnW7XrXOrdh5nAVkwEf05SB6UOjQhbBNm/6Cn4LhBNhbuMBrqXqSsSsnnvjdXgrOhTBSXufJeYP
ory2mB4hDVc2fecQ0Vj27PXpN88HQzUSm7csRhz1DX8Y9IP+t0ziepNt8yJUI/4mautrW1CHYbq8
sUXzpaRgNRXpCAVMw83gmXIlnNgf6BsJzK+LOfQ4L6y/opBbKEEbg8cGUyyT9CpixfvkcFnM+ciX
zXR+ZdaJ93M+HZ5P/J/vS1AOARcK+gHQlc7oyJtmNfr0xBU43pgtT9vzIvi1Nm92+hTQPK9ajBk3
miNPGBNQLI8M9uY1yGZILeBulZF1UhLmDPPueZFMZ11Oveyb1yyrYvT2Xx6+vE2Yme8/bLgnF5VS
1PRPmN9cVcB8Dz4cuWnX5cQPP+DyPi3mUIaLhhUxO/71C2SMnLduXO9HYKbrMS+e54ThOXAYFQOE
ntKgtT/Ptued8+JyzmVfhnw3Wly2P50jWzdYpEr9QsMs+3Dap/f7kKB8eSt/euxe3g+eKmF1b2f+
47+scXQad7QB30+aXxrbar2JuvA2N0p9XGedvBG2121SwUC7rSh/XBbWNOqaN/FmFGiK63EVzGOt
Np/KKJfjb9v/fAxp3vu7zOdjZk2WNUD8ThorlzE5/zqLNIVWzaCrT1PhOA1Ri8yroyGZVPSQbOfM
PHOyZc5rl8UsMr9sqriIYm6mu8uueY2AhmhpVX2H1xzf6OXo/Pp/2scVg0vx8vaXc1THuc3zbMRB
rQsyGVsWZfpTofS6bnLFfgvQ+v8lzLeonO/0QeqS4B0vyNKP9UhaVf9WwHxMg/rnj/91X3+tf/5W
x5xf917FtCg6SmJyIJVQwrQlXcK3Iia94D8MB2A+N2oNWJtFeTPNIJ//n/8txR+6SeMUqpEtNF7x
XsAU9h+OrpnCcegeCIc2yP+kgIkE4rf6pWHZvDvhMgKt0SST+Kw2igXkXOI9zZ+Fnp3MVNUfsURq
K4z1zvYNBWoUGorG0tnOR1VbEW9HtTLVH7vpaBxH70f/6bXzW80n/9NrhfOVUba/8loMHvMChCI6
k8u2Mwli6Fu+H54PzPtCb8z/OlGprphT9TvPGMury4L0xo+bAW2VYxYh8nT0Zy+PE0RjDoPTaZNI
YHXN0FJuNaswnjVZ/4jSujt7AKdQ7qy5O4ebGQxr5sUyrYXz3NKmNZ0QRBgaz9FYzRhQblIuwdUA
Qa0cdGfqejAPLtuRK/RDiyEtGlRvbUgSgutSx8drd6M49uS/F7DJ0GfM277VnJXMBZEdIQgjgyi9
CkefBL5p4bu9XFLvNMCh/nZg3pwX1oTlgapFiM28SuELTM7VfIywWwVHW89QhIII2cejfY0VpN14
uWtf+9Pa2PfQlh3YILnYos+vnrAxKzd1DE0jUvxs0edtdt1OC1eJWMiCNJAcm0Vdd17DbDyxaMoW
nrPVAZ4KFJ/XeBqNe4Fnd621oNXKHqOb7+XdCfHZY5GQ4IG222zv8EQwO8aFbJnVXaPG9R2/R7tL
gyB42zcfmK4V4mwxVs6b1qh5d//2ovmNkNTuKC5k+w7yCswB7HjHbmK+XxbzvlyT/ed9rQHA/+1v
buvXA2VWQ3TxudRJNYG6NIkJLGLtDYtia8XIt+2qfhWiBd5SItKPQmjNIZddu7MFGYlmH1ooi8bs
TusZ9E5pQs+QbfBaYM0A3leQXgFdEFF7FT7Na/GvtapTgrd9lzVJ2sEujH1rLQBCQ0sjz8nxkRkj
lGW7S1tzi6bA28HjJ3B7RKGqoF5GFhClu5EK4M7rVfsur1ra5UoS/vARLGO7Sl5rF7WPbyjByaw1
94pMGh6c9QCJtTEgt+QuM1VdVeHOU1bFJa9l1/7gZ9eqLKHyT4tCdoy2nTLfzAdKe2CePB9W/JqA
viL/LpsemF78qoVJx3TKKTCLsJmmLWHVmRwVxorZK5cnv9CvzTI1ylvIfALHynGkmwoQbJIqhilJ
xito8/UaBkT5tvPteFiJbziG/Z1M0D9nvmItGxqI9tZUvit10p8i6erXmCiWNo7S8amNMdWqReAR
VW8DTkPlhD2dLNvhxhnN/m2RIvymvv5xj4dkISvKkbkFp/Zxj0YbSV0sveCWSrm20IYy+R509KTD
pn9GqnMtp3rpdPeYF9z1XIKguI/Mm8l8M7ls8wc8u2MaUFkTTHcYkZ6IYSFDV5rjF89VqeVq1g8/
GO+N0QyeE9vp1qrphlfZWCYnDMLvp7bpeBUaSfb84VH43i77rT02Jbp96I7RmlfJG8TpzAydODht
7p59EBdKqv+Nb/n2T2Z6CEScSYCnOVPe2tT5qGfwybz6efvzqR+2/7b6+bXUqiJCintjbeij+tgU
3l1hDv05YZ77mOE6SpBGuZPgG9GAfj0vhDUa3MMSLB1x/bY/0TIqIfNRQIgJWv4SIcZ03uVlv15x
2W/i9tCJRftv/YwiLU9F2qX3AA4jkFJZdxtoZXnlWkxRUVnkX72oPXi97j0ljhLsDdtNyFu186/t
sQac9rVKsmpTB5m9s+KoelIUZIOUEbqxvu+9Kd/BAuOb+M3JG2TzhRkbciySK9ZC1s2XtC0wS5R4
WhCWeage0KeIUgBJKAf/tXWrgd6d2oOatof7JCpuaKv7r5Xdk3WHx2FfBGb6PJIlNO9vnFBuhho6
OX4m/1XU527o5Rd3mER2dPbW826vNfZ1mAePnmPXx9qA9up2XvCqa+Fb0/2/VLYK+/foFb59UuIw
10h+IYpI8FXk2/nh2zeGul1ZqhX8CEWkA+vk0RWq0fhqqCPcsUFjzJCTbdKMNo/ybHgFtIAHyquh
kleDfuejpxy4YEHpZOFqiN3oqpzSJJK8fF+b9yl2chOlaEw/7Z/P7RuLEsF83uUwHMabUi/5xP/h
7eZ96Ey3ud/cUl7J1j2Fhyu1TsyraPJUJKQFfKmt8Cyni9t0zZuCEJzn+VRk/u+ntqP24dRMxvJH
pmA5yxPxbLlDtgZq4a/KSfOEJ99QxjwFPtDtuSQ3XWigqJjWVGIw4BE2/vva70c/n6f0weQ05xW/
n5fZFeyZkuK+PYmFlWH8uHBy/A40kvef9l/OjdxcvZo34X9fUbF0d+gJhwlx+/e3m/eZWYpvkAbL
/NL5jef9n1+WOOodhGYyC7JogwRreODhGS6FLcov1jAVn/B+fKN5dIJH508U4pp6lEIGSRKA9TWd
8k4E5DwqZvoowj48w+rSHn9tjY6nPwZB8ai1SXgW09Z0bN4C9vq29d9/3Tj9hF/vcnmdx0+Yt34d
u/y86dhl69e/zExjuY9ouCxC9OknO8dQ1ptatkrgAZ3mffPaZRHNB+htLC3Rv5/3Tyf7vevu/v05
Yk4yyYvIwmDupE/TJE1Dpe7Y+mcFbd4MmeTba/9QvFjQuzRFoa3nKQVcqbgBUD5v4OCgOqk8gBXM
7oPha5vII/lx3smycKMvf23i82E8ESI8no86gSTBwRtWKncqcyy0K90AB1LlqnZlTmv6tG9em/dd
jmaI27aX8+a1LujuRDoGV510GL0aWo8no6zO0ei9L+YDWeMAf/21bz4FXQXjmulAbiKnIkeA14lp
5/w289nziU40OIt//4zl75Gp82esG4S26tZkmmBi+fvNsvcDdHClrvwIQvUe5YB9S4h8eKoiALjz
XZNh1/eGRBeEf1ZwKn7tt9lf/drfjpS6s0IbpmHa957EoQ/nz/t1T36P3a9B6ZC4iAgDL2Airtxf
l/Lb2rRPHauCmGcLrqtfAYCer+P58LyYr+h5bT6REYixQIzMO847394cAAs20tFXV0rGxKOIo3yR
tk56LKaJR5IBrPVVYP/zppra8W0twretbDpDd718EfQYZwPzFR3FEsadeYyLujp3WgeaOIiS7wV/
ohBz32vCVART0F9nWOYP1zxUQLX3UscgXguLL95lO9f/w4jL+vtfEesQ80MN2ZOtMaf//a/omW1A
4drXf5h0GJdVEIir5tcCeyGf4rxd1wajQ6QhOgS2w2VXkXJ5xUGro0mitA933rgGabQgY6c6GUNj
XGvTYt4fhMj0Acoby08H5qO9Qzez1IJ13TgKGPkxkPE16K9wFWjJl6KH6j/rKSvgwGd9UlZO+zPD
wmM5nwvsNzobTXSc2YOjljk3UgbHEuPSox4N9s10rFBt7fHXsWraMozuIcviAXKMUuyrLg+P81rY
De9r8a+1y9HLmtfJ8BhpVbn99yvM/ttdzMRiY5smUXUWtzL90xWG1EAlCCZ1v0dDuhJ41jKq/cQx
jioTF7SudImnzcJ0xcIsw5HgQkbJi/nwpxND2ycy9+30+aR+eo/5zMvp81vOm/Nb2rl5jv8vY2e2
3TbOdO0r4lqch1PNsgbbsh3bOeFK0h3O88yr/x9A7ijx16vf/4QhCgWQsSQSqKq9N1lp+Ena6RyZ
BumqFpzhuTxIyzwY0xlcGWaHytlNMMCdlPITFNyljJD9xLFI+iAxup2hdjxfuz9m0dhXL+o6s9YF
IOGazBF7yK4+anFRUYkpTuWhUVL/IGhDhUWFSu74m/PNbRI9lL16ByVdR2XJdNJ0PfU7+AtAA/gb
v0mLU5Pn06ZkFcO998VJ2uTBYq8FbE/4uINzLNWp3tuUf33Ybo7wR37MIG1eaXl3//0F0Iz/8w0w
XMcFZmW5qkc88DMcKXTA9sWTWv+VgPVozLVTehuQ9copdauHUhnB7orW1eRo/ryooTFeBbDYoCwl
27/64ySaqKOp91PuKidogK1+C3nBb9PIDjlXZOsUfBRDS6qwjqnPm5V3S88vkNEI1oBjMLUO/wbG
w6jn1dfBLyFUoewZQpJ5XOeF4p+qUgXgF+XUntkhpOKsmtbaENdPSHDGy6kJg69iRugeRAYGrpsg
ubhGWMNfDx69HarsB0qNW5L501vUZ/56VpzhTktt/0F6pLU9nNMYKYtWPq/E8wlAM5WU8qE1VECd
LCNIN+QjP3pujoXekTWFFE7QwzWP3lgsqBgIn8zKC5/0odNXERQRwNSx/fIgog+l4+hfKhFAABKd
b3QK4FaNaEpblDoQQkP7t3JkyCH41c7Zqj9KR2lTvBhpKSEEIztuc2UycpHraNc2SntnVqh6tW5+
7gK0CuWZo2fFuYSI7KBVAQS5f9ilh+wUI6XrbZAlRtZi5K9ppYe0SzfKLK/TStOn4X9O23jF/1i0
aeanzb+jWlD2sf1i/88X1HA/lcYiGBZbXtkq35MGBV1iFwb8YgiTaEU3ruQ74vYucXtvPLtfpSHK
S1zlO2XKoI1K5vnDX9rkyDmax3P/gy+SmFW8pa5z/Tn/9aJR7Px0eIAlY9Y8kvVsHnvnEqpm9XBd
+YnlH1vwmyVws+ShjI8mFNkjT6FHirusJ9hEA1hzCnMLF6X1hOBMfIBQn1JH0Qt41HoSA2B5aq4D
iLgyYJhJ2TX5Vq5QFQ+OP94QxU42g6yCBSBFfRFGOQNq1X96ZeT91isj77JXFc6fxmqJmr8U2ZDt
53L86U86+uBqmF8PStD/NZcU7UiT7OyoJ9vHev0zAwL+kKo6tG0eCFoqhYq828RGsOrFqibumwTU
82TdV5PaHRxo30GT+cHXxkGzzg+Nt3n2gSuib+WPHfVuZR0+9ZURPmnJuKbkRLmXphECEBZZpOEH
K+YR1w362oOobBMqUQ+nIbpllem59444Ky0wJERT0v2tY0zQJwNNtpRuN7ucpKNo47cOYoXzAppL
FhtUR8+Hvq6IbiSsyeOyeFAV+0c7OePb1Bf5BtDetLWhF3nzu+LeRl/5koTh//gdOH+CVUxH0wzV
NCGv1BzSNoYtMjC/RSG6AeEktZrH7wD02dwv8lHJF7Y5WifWaY+FlflQrrXmTwNCYGjQ1P6JsG2z
SxwwD7IpDz0llvlcXWRDj/jegOWFeln4h1punYLYepStzs97VN/9nwnyxge9V8ozsdWPqBW1saRb
B+UgY1jXWFXqijrNPk1gHf/Hz5BRLK/z15UnBCzu5CIsA+0CN1GqruS6q/iz6U1eBh9kSdGrbp1Q
BniSwX15KJPsIejr8ixbEEwK3hHHBmYlsgFxbd/8C20yKHNvzTszBjwqzzJ7dJ+rqT4OIk4j7eaU
QHHb+u5z65af7cag8jaMKZMaNDXw/8dKTrMEwIgl4we2UXymNvAjKhRQxzFM4pt/fqZupTft1NjF
92Ya3FXuI6DSZt05HidKIkf4k09APceTPCuSvNnbdXNmr9FYENrjLJrZ4MfAToCcqykkstQg7krP
C6nYHbKTE1N/5OTZ+MQ6Cuq3KMq+OZkQyy6Ryq5TAJ59ov9FrTMajap1hsSpPBHEhwhPdSfySryQ
qll13QX1zflDDlTNc2aYMmBsCIEHR3/rZDZXOdQjy1kstG4HO4yaoysON1ufU7iijcHC0eE78ni7
t5cCyZrcr3eUrhqvRhwWq6k0rb2FtMpra7tHX/fKSwdL1iVu/QOPwORL6dxLPgduBVHWXwd3rkX9
HwxtRZNqO9lRexRdobmkbq9bOhJPUC82/va2CZT7xltTbvrknvCXrzRJD1uhOM/q2z2ae2j7/jrM
fSkEY7JdlsGJYRhBCQXRr95r2wn5itr+vEckzbyf7WHV5Vl1MkRLmlreOge1HU+yxTPmw94XarSZ
YnVY3mzShRzOV62bmu1AjLf+HhsUVg/taO+hLGT7VU7Be2bkxpLY5XQopix/1cB3SXuB5gd1JnEM
FUYQvhtFQyzK1jy0RnL7UTPbF1vYLTbvG4p7fahhHJgK9ClEAsKvRm069ONgP6F1Fr20xUYGrMxG
kw0ZPzIhDBQ9spEKN6SHb25BtKliL1z/99rYUElpf/pJ8Wx0kPKmelS1AMz++ZMajSFHCmc2vmch
vxfHVN2jPCguqqHVhKLKzWaGLcxwOoHwq0+egrvhl2f9GiV9PzWlvwXwniou/ktO1T6FyjzdUW1D
YFQcJkuFS5WVyM1kU9S/mCo931V6YV7dQgOuJZtCrqW0GQPiS1blVRvVc8dlOUJqq42V91wB4Fzb
RklGVzTL2ax3SetCwCea8ZSTDyxQ55RN+NO0+141T7IF7V7xHFjXgdKS2T3MjLHzEHjRjxgV30OG
VsyuM0fY0cSSdRLrz082VdiSP/1uNsUic33NtX0a11FteLAGaARmmC47RCe/NH2vrDU95JUCOd7J
nlVqXKxEfVfnADLjzv7rT9fE4e1jCleKjXsIYMdhi9i0IzAd4dkVB5Q5i6OqhoLiEsUeq8rUheyV
7cEdz6z1zb1SU1q+kDavh06hVgTyKJwggLuNqxTd2aYudQBVGKaw17VfZ8dTEXZjmWZmBG5ksy4H
c+skIUAG0dvoKShJd/BhABHOqR8u9bSvD7IJ4+CbY4XdvR3U2pcwob4UVuLOhxET0Jn1NFlVdAI5
9CbfYtJEbu7A9ia6dwrPOQaJeUF3jTynXI9rGUpMpUZE8LZQv63KZS+k9tQUiJX9rUPx1WI/alBE
e7PP06ftJmrEI3MfQqQBBAlYNFjKgyEOQVY2JAw5m4uk4GnnAZL/xyTPpJv0kE15UFunOfg+ECiy
7tEiDjp3q/uOQfVrFMHjWkyLaJ5mpA0D/4s33YeCOkX1Lf8w+zDmyKbuQd3o2Gq2l82iRZog1/xL
XMfvfmN/SzSEpgLbH++8sMhe2jA91IhjfpX2SNh1U/1Xu0NM/Q4KBYS/RDp0hIJ5LZsyJyqzobLj
lja92bq53ZWzCve5apx8VSh16IlK0pvm7eD9avqqlS3Qoou2spcqdgo05Gld6bAwRnu/rIxT7MXV
OhiFAuZsuCfo7yxUm4bqnX3jDG2w7R964ssvCGnyY4+qdzNRILgDsAtjhVq+V7p5inizP7noVlyH
z8Lt0/CsU1bSzlLJXFtRfITRSvmt/MEoyngBSb1xJ8sfWAloqBhqfA4UTUy5gwbwzCrR7YLk3ule
otGHtpwYFJsDko2rMVJqtPhIYEmbZWtkMJwXryv+cMutt2Rg5wOsRfEezekyE9wrlpqXK6tER0/X
MrrwSfUqX3RWovbB7+37/35DaIb5mUmD6L/LAoOaDtUgzOl+fkeoapUXThTCz9+x+OtGhOizIVLu
1MEK3qLMI3vJVsh1agKHMIEtpD2IO2ej9pGGkk8evnkqRYPsTO0zwQf4aGoUcsTwvLByGLU8CFBF
swDVB9vIoO5tN6LIdoSnc1aH73Amxj+z8uxZZg2Eg5CJ0/nue5Y15VJnO3cxqeDcZGpVHdu0dwAX
VsO2rc35oai0YKVPmv4q5oFTMvo5zx/z6Ir5EMGKF5QlVTJQFy16EHxn34CoOwDsoJvgZpEUNzue
C0F3QuitHrruLL2kWTaBmM47mDS+Sbs0yU55APTEl7GF8fx6BWlsxJSNNvYLCGgAdIjmbxdznXbL
06Y5/GbL+hwGNRVAzlA5HzclL2XlqEsAcYNFW0xztUkfxaqLVW+l0BT8y13XgMsXaJF527wJKkp4
mwcjBRq/iU0EsQY3Zf2SqLp1jAXSBG1lHxLoX8gTBN+DZQvlPnoGEwyhrMqJ90PENggkv2OjPel0
oXOaTRi0AZY8SROMDdqigVhuHyF5+qSOAfxDZgZ44B+PwVJ/VnnsoFUKAEradZs6/FbUyMs5PDF3
OmaCYs06SQ8zrZJdNUwjv1E6pY1KmXUDwerD9UqZN23gbJn5jeLhoZ3rxzPJ3Bo+3GS8SKuOSAyq
EZqzvs4ApfajQTTwNqmjzdGqiMwSmnfu35xLH83l4M61eKcuW6eNl17pI5WlXq+DpoB5HNvsVbrL
eUbK5EEH9OLZwZ34oWveQZ1KBFU05aEKKJNLbf0oRwUu2mp1yWci70raDB2EDUwlZ+kfmVG9JXwd
ruTfZhr9r2KBenRJYd/XlVhGmrwRxcGYR55tiKKsW3BUkBeC13EiJ3uULs3sGAifimepriPNGZvt
FnmSyWrSb9TipCA+EBk0Fb38ks7+TiO//Q366WYFmEA/GAMaw0rff9cqP/kW5APRTAr2zm7gJfc6
QJCF7Mjt8WdfOcpj5BcJKf82XckL9FZ2IB71NhU9hAip0u2dkY9CXiT1nyHrNN7HdkzB4Qwe9V5K
+UYcdUlc19/oaRNv2MaZF6U9DHB6VssOHNmSp0u81wiOPikTf7ISMu5FOUZqRTWKDnwgyB9lr2ZH
AGoiJdjKZogy+xFtDkAOYqqa73BFEPLsep36pKtQvPj6XIApokktiXofR9bu6gs9mwC/ohfoN8YP
OZtTQpnhmQMkDhR9PunKaF4y1qDitq4W9onLrAqT6626SosQrAGfnCFcjHTmMYHs3Z3RQGQSNf/c
c2l2q9ifQ2DC3EdXqCYZ1PzjngfbvW+7NL/es/g6UP+Fyri8amohuzs7zk625FXkfZv6MFzv67/u
WQ4aG+X/3HOQwOnbgr65b/NxMyiJte1qb18mpCPXSleieaQQAFrI0ymlOGXZtRS9Ro6FoqXocaHM
5EuTQsp49Wx5/SFzQ4gWzp47OXBQ23zjR+5rYoQoW0ubmjdteJSnV2vZQ5jHOtrPlWQVRrwAjOQp
bipt09XVuKrVOH0itJ4+VRnCJ4P3KB06RzfWMH7Ua9ks1US/MFg6yiFZitLWEA75RtoagvIk9pbU
FEz7okdDUVzm2oXK2srukAiEQix9UgOrvZ80e3vzyCpY6D2lK3ZyAEsm78RfRITVypLVPjPJoXUw
OiCex2YvbTCTDcfJjN/naoa2zoAuTFPdGJqaEWmBJM9OwYiaRADVW47Kd1LULzPiO4s0LKe/w3lD
gXzzc0rnH4Oa6V9cQACrGIjEmYIiF60X09lq0Pc9jj6EpHmvZ18prT7kYlCMfDlPBP1bbBlkM9o5
u8grw21kwZjOPpqC3m3p2jXEl0hOAW362xj0ah1airrrbdc6Rbw1NmYZaEjmwUo5JZW3VH3XfUGg
qTLNhhzooH1zA/VcZCVYzVF9CN2RP3I8VpsQYcK/lC74Uam9/Qb8LYGgdfKfYABU0I9O1HvXmD+u
HeR6CcvJH9eNusB99K3ZQ5k2HL50EdEPXfM/XQ9tGweuyabceFOJCAEUhZsa8CjyDj5Cwr3mrKyp
175BAIpSjt68e5AGbcJ6GncqjKZfPNO+qzIxK1gheCSL7mSMvXafR4m1uI4Ukc+wmp58wL53jpn0
azkgy7dUD7lfIWJJN1o7oHtDEPN59uwH2U/kO1/WWjUAG1bHs6NM2fI60AseZwgZn/nZQUaqhsmm
0mFph+buOtBw+7XezcB91G5+GsL67Xoj2WwhhskfLpmG/qQ7Fayx4tajAUrwqMu/zMAid7o72Zus
7To4oSegcjgoRu2S2dcyUSBZXTxBBSMv1ViQnDesGh7QVeyOdg+eTXYoVrPxeGq+di6c024JD1yI
6M1rYfLJiynLCvIFQR1wDODoeQSTLmTJ+EMXBpz2E8u+i42i3cHXarjIxIga1WqdFNh7O9vBdpxL
JEMGuPvmQt/LkUlmWKxUs4xts+LdQ5mqL2ZeSS9Wlr9UkJguIrfKdkWQtPcyHy4PVtsizBbakOSJ
9Li0aYHzpIyuvhdv0xql1gvQNuvipqztKiNW1vL1GbFPRs7tR0jx2fWFWmZIGLNZQINY+EuvPg2f
JpaTJ9myx867G92B13BRgCvuYu0OfWp0v8rwJTUV5TEJygNyyMHr6BT8cUDMoMYQBa91rY3IOmfj
WvbaCCasFHPq97K3h+s2LV31LFtiRn1wg5dczNjPFPWLKayK685ZbZGEYE+frE23d4+earnHzupZ
nfbVqO8Gp7vXRUftu0qFYNSvbgV6Mh76NhmQmMiQlmTEHy39n9MJ2bdlO49/BdrXAeGfHVKQ2RLN
ViNh8wr7rMs7clsRx6dwNABpi67nubGK7DLXakhyVb3/cM4VtudjB+20HKzn6NcAuGz37PeZrMmf
AluNH9PIS0FKWvANh97fnZ3Sp3duttbbhq+ZvBAbqh9d2WprHX3QddRFRL2R0XlNAwXoqeIVW9ms
Bt/iW5CUR9kc0SOIqAC5mIUvklCgyqc8eQ3COjkZpYpkmasmr67luttaBZEse+N0BEmf+9Ne9vaq
881Ep+Zedirwgxjq+KUGdvFA6OFFXifLTYgPxE1lYn6KQf79pmRvVmvXm1IUSOGNJKm2vijy80UV
jycqe2QzHyJEvdjJrG82NxSVPa4sBJLWQIFJQzo511qeXxNdneSckXCCynZeVW2wniAB6zIvfgqs
bH4hkLhO2rK7yJY6FCzRIutRtlzN2FMTnFxbBFSPRlAMD7LPb717MJzuvWwReX4i4VBcW75hvHaj
o0FcyBXyIPuuhVZ0duZ5flF9MlZNaoJgEJ2uipYSvw3/KHu1LKgXuTe1kBjTS6IJnhB4dw6yN+c9
v9AgyTpce23LFwonzh07dvXFdhBcyNRTa9fJnqqi4nm2nRjkhaoJqU0ChKnantzaf3OIFPMtriCE
mHz1IjvVlksVRuPd5UjSPo9JX2zyeGxEfVLxPPhGdqTKldpxObZdOfBMPEvXLIdwVoe28ihdw27o
1wYVgxvZ6zUV6Pt6mdZDc04NM1ylSaatKEZtzlZVgHnoxGkcumhDxRHKsNIIjwhdVaM9xBk1wHqQ
TyBmxBwqqhlo/75Ro7cfZ7IUqDbnT5o3ZOcqCs+qoinFsk5nNmya4exlL+Df9oDaaIT+TVU8SZvO
OtnK9O4oTRAYI0cjNkKTnAAiuF2jFw1PX2YftdLe+OGMRJNoyhE6yISkVy/SooWs9SYrpSxUXACS
6OGh66eru/QYRoevXWkh+SCmcMO2h6Gmv8zO+DVHbusoza0i6lbmsb+TzaCpzDufNwy82QySh6HW
n402TU/ySt6cNruIt9fy5qFasAGh/ZSZ6cOAptnaUOFk40lTbfK2cFZyYF9oymX4+/q/bSpvhqjG
gBhdXIdSaP0+SWM4BKaP/62VzzC9qbP+cftuYLIHsl7JUAfQMc42Eo0Qz1Pk9TA6hvGQECA9eoor
FB8/TPIsGan61sFMyNbVNPQKfKvjuA2r7sO3SSKD2BcyhSMc7mE5OusUUOY1GCVDUPLgN+5FjXL/
7hqDyhpS5fD1ffgZXjdsOseBuycsIySdAu2kWWl7spIwWyVjGv5ATETUmtz6VbP/z345nldzxuYv
RVOpJ0xZoQl+6ChOX8i8x60pC3pvTZkiKYQz4GOcRUnvrVeObTpIGODBGiF2Lr37xtB+VqExvdlu
CNtOXSPOIhLQrNpOU516l5ZVqPTyQbLDLEBcEd6eDcFwxujaS48+yyM4w+oxNdIvYZpMb2UcoJ1W
UkvU8ep8C/lj2Sieh3DEEnKEaRJJA/L8Sp0dQ7Y+sPGE0Dj+cok0iwJ2yOpXY9iPaxSeyKQ4Xv7g
K7pg0+CjvdqqHPC+PbbNSvfqELm5sVbXejmq295WXf5oMSUMs6lu3Rxu1tbvjRfZiwKMtyxdHcUQ
9HxH8EfLUhkKf6HphXoKE2+t1e30YIjDlEXTAzHp75NeJ3eyJe1up38MlTZ5UG1lJOcYOfeWkfQU
aVLVOTlN/2wlXSNQSw3wXpow6jh7Ow6ipeyFcpuCg9qkeIpOaYJMdgXNm/YoWz5aoAtvouQzboLf
Z4PUP4Ko95Fa0Zay8VOn58OjZijNZQAguff8Vl3IPmmzAyVfUg1LQEj4S5uXnNq60499nJ1vA+0J
qL9sfhpo5JaKFGRyGsSVIn/+uJIcgBqbD5+BiwpQzrIBGiiNEFbg7BQl18EdDvb/OWOFT3Le/zKr
LdEjImlEKUz1YlPnOsCmdJStblSsQ6gZ32RLHhwTip1YzQ1UyAftAvVucOmJp4rBchqEkRTx645W
1IzM6PoyYxta1pFSg/BihxsLgYpjlM1fdPlfiicdobbQdteq+PPJQ1zXBxhJlZNskVfPjuOgfZGt
GsTcsS7cGYk4Qz3CSKJdD+Q6P87gQ+m2yI+9S48UxtSrh2xOabq0zDI+UTfbCqT/9HUmTStoQpwz
nNfevSo6wOJPX9EaN2HrVJ1zWAzefT9qHyPi2Ps5l/quh4xlLwltDW02H02UxWe9uWR5114cHu1U
jhNGkQ7SNowIUStm+TGooQ750fE2uXOyrXFpJ3p0tNrcPMvD4I2U184IrPY1hB/SFroJSKRJ9Ji9
hlw8ITXpJ3uVoXnuc59P20rGE3Q3ANNs9zDYgOmQ6eTHLDtkW/QqfvDDtYL+MQwp2sm9QX+6nQUI
X8Oii00B9bEyIfT5rffmNxbWsfDa76FIehCcHRcDH//Z0yL9UpXeo7TDRkbKkB3sThXJjZBtEjzC
9pe+Y8GDghNbbmG/Dc/h6afA10kgv6+h6ae665WNhMsSibNa2OSZtMle6Tf0dfi5F6jbx1gELOsl
Ck36FknT4IQuRXhKQyiRpnJaS9PNLs8Kuw1OEO00W89K5mcz9U/Q14x/iRN0KQZ5ElYfFqc2XMhD
g1558vkkurgL75Rae0h99hCR/OTkaQM18aJ0p4EACR+2LQ6yw5j18M77Z4TL//RsZxkl0wC2653r
IJ6iF2O7HSClf+ajRBI0DfKVbKaN1R4twjYL2WzGhG0aK4WgjvRuaSj6Zhji+FF2ekoBmxu/vIMC
ncqznLiO0UnzRDO0mdjLibX7RHif9ZkCa4uCrzLUx7Osk5Plc6pFcZi5UNIS9KdpvCIFOR+aJCvJ
BqXmq2LnRGuVvNq1fmW81mXzPllG+hAQ/3z+l0GKNqmrvNDtE3I4iqIAXSMyHgQ9J4q5iuQJAt68
sWxIjmxrkyl6vp0yPyM+DpxGNo3GZGclXr6y2bZetZyRGn6cptSEdA+JEXL/05uqdsWy76yMmvip
f9W0U26aEwQ+eIWlSVFb6Y1vnjsRQRdeRq9ILzn437wMJExWuYbaZ60l/atJ6a6YoWwRA5KXlc1P
l8WrSYdiUymDtpp0PTvfDrGxLYipnG6WTOM9jvxZvaxrqzzKDhLt+RlN9e6olj0wvozfMu+Zl6hN
kQSbKmuTmKr11tewZzV19D12tAhtD4iyY8fR78feRKNHdIiRfh0nL+AZPkZqMLXJkdKBouOPkZWe
GdeRyFWH36u0fZyKdhf5cfWN6kbU3MOfoJ6JvpS9/WIh2bku+iE61ZUCqagy6hvKRIsnIi3ktpwe
KAk4DTkKGe/3LpyjV+jIHMT/0I0MTR++TIv4ne9QRxw3pOWDLK2+R1RbEbuPfkKgcoEQuHmbI69a
xRYYRtQ4ehR1incW/dmqGk1iUZTCLYN2cr+y4NxFUxf91CztmMS1/p5nmqhFsKIHrfX1nesm9q4w
NJJEEbFASx/GdxMFU8/j3aop/nvHC6HTLO/sV1rx3DsRUtmwe+00ryieUYDXdrwt5mVphuXzMKHU
1vaouglf6WGN7i6Yp/RBmuzaa5ax64Z76T8H4LKrTEtXspcgPmD50XmUl5ImNxxXAK+7R9lqQ8Nb
JJEa3Mm5o6hWNnYRWyvZtFF4P/VB+VX6jkVWn7PIUhcuSfND50bZM6Grc5/mxVcjavyVSRnoXe26
1RdtzjcNospfJ6gWAW6g7JSVufpWqt+lu6K50XZ0WdjLpqtt4AUb3gujg/xrZr0lzVOPLDRkha95
nen7Qg/R4BOT9op1V/BjpJCx9daxYe5LGP4uUG46y8jMWUA4fQ/NU+/zKqx4VxNNvpQovd6HU78m
Kj9AnhLU3c7tB4UEqWj/fw6+TiWu9q8TaEGPImJb7Al4EBJtB4hee+8l1vLm1GmltZD2XBvnVRkM
xtWthtPm5gYN8O9uCGIae8Bs9WmKDNYbC5KIf0UJPIENIi/Hrp3NV3A6RAaa6IuqeuG9baO7NouH
KOuDfuvFOTXyomlXlrVICBQcZdM3XvrAbr+ERm2exwzC+EZM1ttQ1FI+nJSokcAB0/1omnql6jnB
CZb/hxhGka+m4cQC6a5eStuB8iFplYPvUadTE5PbGFGpPMaTVi/DLom/Wj2pYDl+TtxFN0T1X2Vu
wfkAt/HLaNQRellefnbKqdsrUTTtYr9p7zO4VFHrC9F5i5q/s7gPfwbqztIN7qPS9BcXad83R/z2
lLIwhIa4tjVMG2G2cA5PkGWiAgAdxrMqHhTs3sfvit1slIqYmBl4/S4xVH83IWO8ahvdEPQs7q6E
MPDanAyegGATEBAQvYruGzsd0Ydrcwj4lWZopa3UIjZRyx3Jlht5zvuVZmvFI00bzjwxFha0flfZ
cXXtteughXdz4m8qnMMCyvImDdtrb2mTPYHuobuONfwx2/mm0l97M6tNdp2rjtdezysjNOKV6dqL
ursCxZymXnvnNEZJLM/064Vqh0RIVBnGtZcKY2sLTtO6NsNINbZqiyC4vGfebdp27lC2kTeZj8O8
1ZEOvvZCQzvC/lCZyEM1yKiV7Q5w9ovWCpaPqs+akzzw8X6cxQYY43k8fvaQbmEIPJZEXrqVzaZE
Ni0PoY4rRt+7z0zdPXlzu0z70r/n5Qs5cEhyc1MF4Xw1Sj95CIr4uwOj/V625Ahb8Qn9ZsMmFuNv
rogn9us0Jhd2s8mzVlefdXgs7+RwaWrmSEGmFAAeleBovIj78mP0savah5NDTKxlPHwg0y/OmRU0
h9vF/KKNDijWPCRsyH+7/oCcCHIJebyWvreLOXqyt9ymPN7sXQBZvVCBlVe+zR3luguhsK9d53Ce
fEcriWkn3fWgRGZ3DL0QnpaSOvt/zGkaWi30YrT1EqXjf04tUmkFL14gGEqGNGHXHa+n0rWF2BWV
7QaSVtHzH9O1aUTRFySx0mcS3nBlsSuSbXNS3GWQe6B+Ype1WTK/eYPm7StooIn207QtJIER5ixO
AEOCLzXlctKuwWyyr2qVZSxU429ag2i13bjdKSw78yUjGiDtSeaN+zkUckFyctiPyJFEqAsQn1gF
1Ggf5aFsY+9Yi4Nstq1F3aUP8EvahqoiSU2On3pl6CiITMXOKXZa5wQR5woysvnAS9gkNiY6bN+B
kjcg6o8GPets6Sh7NIqjpXcoxt7s8szzIQCWw2TzOrYOhP6tOaasjZrtNOnKUVCQumYGuovDJNT3
BnGQZ9IWkTBChwxd3k8dIa/k34bFCtXsKtR4n+xyEjmUNLm/qVkuX6/4bxeTY7Xa+04AUUTmCP2m
A1rTqij/lsi6G/buCshLbdfb2xCn1xLMd/MZjEBdqp4ybPXGgU5ds6InRa8h4Skz1FfDIP0S+cmj
EUzZj7nxY74W7e8eXtj+Dw9fqdrVNLewRnh6dvS6luBVG+RHXXWg9YjN/c3kpLHdLG7t24haT7od
FD8nV0wi7VdnZ1IdVEAh2oXVsX2YSt7QpqkSayR24pHuq51dAZBwUU1W+3A1QtG9HXSKAKUNxvH2
oakpH2WPra7kNNcOKL8XqGNX6xsSc1QmdZmmfre82a4QTtn+jPP8jA39rV/6Nw2cG5+m+zyRbP83
KlTCRyVIlF8dL3Y5BKLtcdlvABdSxEPGBUG0AKWUcdLgKOZPqR6qGLorI6Qpe2Am1LtVALnaAnLS
aCONdm0bhEUm5G6TOlqUxtBcqkjlWaJHzt71EsIlQ5086u6b7JOWyvNjiv+9fHmz2VZkwjSbiuIZ
q76E1Apciot0lwfEa1m2q65zvYa0mTA/LxMnbHZ64Q471AOogcmylOrNIT01xD52YTe9Vn6hCT1c
l6PskT7UKbfLRutRSRPessMp0GcvegMpNaGkWFjQ0D77WZytrUpFoNcNnuARGt+1LGGbZmUteeiq
3oxpQIFE3sBwWyX2loVj8ADlAuzeiql9Sdg6L4bMnP4yYgBAnjUEixQCDmc0PGqWTA35xah7VnyS
eL1Rp+fBUdO9mqKHpIh1Fzq9xdoYp/G5bEAVRTacoZqb7K8zwUJAcAV97b7j55dm+Rnd01VhtOXB
sHTyuM6UlmSH/mnLM3loIgjGzcY4m4hyn+xfB0JrwakceaxlkatvVbd5l503+yffeUThlNq2f53j
NjRM3P6uzfS1nPtml2c321y60TFyn26Wm+vNJm8mmU+64ubHm9nNKeit7Nwh+WA1J4S+i4XiBMZm
hKdnDdQaJdzs0XNa60kpWve5zPWH0pmSe2RJ3Oem09CqdNr00A+Z9zz7XQNVfOvwN6DXbAZ7gwhV
utZF05smb48KabqUM8V9rZ28MPwmOy0njC6wka9Ycx/rxCr/H2XnteQok6bhKyICm8ApCNkqSWW7
uk+Idj8eEm+ufh+oma2JiT3ZE4JMkEolk+b9XnMimBmJd7Ydw6QoLlSg4DJs7e204Et0htHaXaxp
ct+K0P7Bj3LEOYyW3msvRamOt89WbAJsOdP9syXsY7FU6tPWcjMQEpGbz6Vhf1P1agmKsVtu20GH
CEsmg4EX6dpX1ua/LjQwKjHNcZygU61eePl2RSN9LUK9fvx6hjpLoZ5F8aHEOuDhq78fpRuUBuxL
d6zLHfxDM1h9X8kOwrYGr1087bD9wPhIQi1ZDwaoyGNRUKgK2Y2wKqWvN6KD0SxYg62t7V6yDXWv
EUl2xGd7uPf9TqTKhF31PO7WvNlf6Y69s/jV9B3561mBpYci7es8UFbbLtQWI5PRqt+HkZwrJpq/
boFn5tx21Zm8c6wA/+M0taDgUtZtiTaJ8O3ExkEGbFDC0yo66LK8vwurka9o6CoqZiVisNKUrwUL
nENDwshuu1rYk/XYjMU7YHTe+T3CUKdPWszWqM6OSUzGhz2id4vc4lANeLZ4ZV+q5xbZ9+chK0lO
+Gr+UhaivEtNwWsaodRlOwsXLKe/mtvZf/Xl6yPIn8b6dXuItnQBY4t1bKhDTXFMxWMuUBvHanMZ
oiR90qxm8OK6rX+1g3h1J9V4zfrJRKFohvtcDuE3fLOABWTziwzzHrLW3F1RqBiPE9VOv25I9SOW
WSVHFqfBgNio8C7GMTxpLVZBZquHd309sGuqr6Nh7uoUuD+AA8sivR2v28XtNqbov8DX6Xl7ju2A
Fwkk8GhPmQpeWmwu781S7yPTmH8YUo5BTyGdWOQ+JcIMRni4CkhSI02uVR1HPnJWARJB8+tCvDYL
s4P6ZBCw+HVBQaHyqEDctOsSKUjZ2h9GFI7sehqiqKQkvK//JdZuPEPEqV/BwS7BNx0Gc3TU1EJ5
cMi7eyCNTXloYV4HY4TiZbuw9W1XyYBzcYpf74EOW/su2hcFP/ab28EQd2wz+aXO+XNb1xjdQO06
tgsWVXldKh94d/jbDeiVsl1fZ+bD9siQDDJMnJggFLV8LjSV+u4n18bFIpvZLjNuqbB0she1cR8V
SvEffdvVJo1rf4Uz9rM7D1mQsTMa5snh68hjt4PV5PrVrV63hkHIifAKSH+nqbL/2M3cZwHr7jww
O1K5vh5Vr4+PDEmC6hzah+3C9lJCuA8eFejE2wSFyHAgWLbx+yy77DZIbAso6AM4N8t8sOvWDrbb
nJASAW50zLvr1f/3o7BPqd/6nng4Qx/ueIkOd9QIwx0R18mlkvTw1d8nJYXiZSFFdr1tu5DlKoYF
tn7aHrT18//Ox5kMYiAu2yDRDLghHB3xTbXUjyKvzH9S94Co1f6rRG0MNcSR73ZLPPHgwq8jfhjJ
YukQ5uOMxs2S5MNuj+Yd/YA9/I8R9X/piB7RQqeklK+ndl3Ej7HVOH4S5hnGovR9XeiGibyHTF11
55CBW+dxE45tqrB00A8EVjmPW2vrX7u2u1xi4A+fhV+9rCD8rTIPOevhk1I8bwKQ7bCsopAUe5dP
UQh0URCBsJ4PdboMr7HTP7RaN9+spcABnqq778AEPG0XE0xe90uMNmu7qtr5REiosRYteGhT9PHz
DI9ru7h1obSAamvOt61lhWAMYfsQsr0psawdi3NuutHjAKF0h7MbWMTaxHyF+s96ht6bt2xrT+s9
bU1QCbkWpafaznRq0Eq+kK007XRFd/YseZcXRUX4SYLD27y2ti5V18nQrPLH7f6Wr+wBmRezznqH
A42IbAATAJ8ncxFTNPoOppjux5OeXAViq3FNRA5l/jSrgtWjmTxSl1J3vKDxabHwiMQ+g3HzaWoG
CbmSBIW5mBHcK8MHdOuPCBOye3YWDDZPNpq0fJ6ptuaFfUBhjvIH7+G9WeWQBKQCSV8ofkx58kg5
9qSQx/LkhgzuGNyNPxyAbrNTZ0R+ZCBVbGWv25liQTeqpa7tdcHHmiJP9htiOHY5ZX3wJ2ZpoFiQ
M6bkUQ0rYoNCc+dUOihutjLJj/b0NLvrishFRkygNg5MUHXPht4s/puehBcnTfMzv//Jg8b2e5W4
PkvViE4YMXwnL/5nnEbuIUw0Fz83BWyL7TCzZMK3aHmzkjk/iJXN4LTTKW0k/6srdk5yhd5ueXMh
47usDXcf93c9C2Gf19prb2g/8Kt0PBVG2I6kJtBOxfYa7EV9dYb4g3utP4z8ekAJyni3dG3qKbJX
76TLYQVKndDTFwzhYNd0AaRnWzlLhJ87Kh2YCPfMy2qeXiZoi8Q4do8ETEhc8ZI/mVVqEAaNLogq
rd7jjkHKhwnBFNWhr8sEolPyXRP98rOr+0NoJad2sW6GbNSLi5OZx+Q0BG7SlB72O/+E/c+mLBKf
ve/fdNJ4L9rvJQaiqUtYcwGZRJf93phxl4Wt5o2NrDxd+RaVmW81NdNK3T02VWz+zMsPIbO9wTtT
ugQ2Tnb7V2WZsLPMd9QA9RnKMbuTJlE9Mx2ADBSyuvWlzCFYWT/0RF8gfLOmdJMKI6xh/o46MpAl
E+xcDO2pltk1ETCrF/KkAytr981U9QfYoj+VsSxf+/Cf2s0AEpv2TQEdZZ2wXOUEgFQkESroKWfy
WOydqulX+Jj8J0udHnGDmaFIjn/J32uumAaMxCa99sOgvRn2eYBB6Sth/KqhC9mRrkm+O2MAiKd5
qpryai4EoeGJ8bxkxXXEwSjQkMgES8aHQaF3OOCu2ZyT6EQUSWDr0jyFVWOgfBmfeo2UtEZ09SER
MUkWQ3+H+rEzm3mEhWyetcohXgvFPky7/sVeKgqWc7XsMGYglSgdccCAm6tiVofdjZ8qvUrkDhqz
yiwhvsLrCiuXan9iv0UE2MJv751zMZCWloTi6thL/WybQdzX4tD1yZmQJ4J2YEDGpSOOy4KOwWSI
8/A9085syx3iadGU1+HqOsByq+5mWBzqGQ13e2YVkehBPdd4gGWEcOP0wWmN7i33/uPaoqt0lJUY
DrA1T5UE6IIdya3bs2D8yuXPJ4jKBis03Ssmon0Qe5BK2JjE0HXmtJswPTrHbqLvrV69qbqszxDJ
F35hidPccvbHuxZR9KHX579MYgKZzOI+tVhU+worA4/ZLzoLfZ8pZeSH0g6cOHf+PBOm/T112MDN
ZHJ4pf4LkfkLpseeTk3vFBFUH9jp8FuSCJzF7nKXpkjOqsQmjgp8VeY+tFn3Rqpo4nfOHvZr/Fom
Sx3kPUTkpv9b2BkQRocEKFGkDBYlcW5DE56KxVlr/l4czslFM/q30kI2n0r5vStzJbDDlg+v0OA8
hMOjKuKBEj6Faq2tXtpk+BE1ZrfPLeIhM0FBRY79Phya0uf1ZpeimA5uwhtSyML1yKkeHuuKN0vL
49dipK6v12xdwviQpcV+AVA+irh9KIqq2WPE/TZK4ozXnLzFobiWR66kopntu4ogItm8zBiCB6o2
3GWofSQ6kSdh21xU9ht4ig1DgHLROiu6EoPZZ+Ypj9Vx13T1P7FWVR5pbIba/KNj9UoMTzr5dZvv
3DB66kpDO6aEYkQ9QcO1V9nti5rH77WpJvhcTGx9neKa2ALXb2PEEimCm9q4xUnXWCRkTvbRNWTM
9JlDnlf7IPFZdsQsvNgtsSQrpLOvKPdceyiLTdR219LqQXMLuQ8n1lDoblTPVdr+DUw/xeTC+jCq
CEUWkNMtVt3jmPsdCP25Uua/2PXr2Hh/t8biObOM8VRSefLIwxl8JufJny3ofOSSOz4wNC6iJd9v
O6u9Oi/qSzp2jMHOZO5FKIj8UaZxZ+Tae57LCe4q5lez4+5SOeQEOCFOjclz3g5DbKUXqqOXvGjE
GQpUAY13eHEyBBYgS/g4KF7fNf+khvVujfPvRu+ogSXmA2Tsi0SFiN0HBgUCDyUjbL61mNXgEZK/
OklvXSemewz38uYoo7a4F+RUOUrSP8X94pn9GvHEom6nI8zauRaR4GQPwqUtcL7W2iKo9dg4y8rJ
jk3hRA9pTJWtHY3ksriFdQpZqZ0JpdfO6Wig0EzK5VKRj3EsSf3DGVMYpFnF8+OQFAQpVchaocfU
+2EcdSjVrRbINLPvRRclQYThcY+sx4wFxdS5t55dyZK4rI3ymMAUJ8knd/0uU6mbE8vuW3FsvQrD
HYl5juu3tj0Oikj8skydt46ivd/YVv/epIniocuPvxkzSUIpjPpvS83OSauH6kOpqYm6WTedpGVa
O8SprdcxXH5MFkqfBF3LB7LiDnIy3Ad4qjgy9LgbMYH1XodU62MSfe8lWax+VInVexa4yEdkFfCb
q2X8AE9nw5bVw4fmhoNXwJL6cK0WbHFxmo+oYoiYwrz+QEI2edpgNvdIMcgvY4WE0b0LIGGHRJrQ
TONFvxISoqDM/li6TProkkw43VG3r82JSdY0z4lgTxyS5nXtumS8tvyvl8lp9hDO2CszAe2kWyC1
zG3rkbU2iJJ7V5ZGee0y3rLR9AfBq5Rhmvl9No2eVLQs6CMCq5ekh6QZN9B+o5ZvCDlnvoAyvldV
hfTnrv3pDDkl5nbNw1Kx91GXeT+kUYellRR+DUTqDZqR32prtL05zkgfBAL2DKzpdNKbniZmv/0i
r0NWz8e+TcMrodNXJSUUWinf8iSM7wCpBEaziWC5oag3LeobfvbLXZgzE3bVzD5AAuy6eF1Uh+xk
1SHtfcQM3d5wLD/qcaMzVSO7ibGvTu6iOWcS0IzdKJcfVV/tu6ZaDnU7sqKQ7jvk4F3fjCnCF37/
pIcueH04Mf+KgBvijIhGYGvjUxRmSeSFOUAruQgzQz5irDRFMhSHSFZIALgLJbvq69Ad5QBXouib
1SZmp8iGoDU0bHw9FXIj+tDye7ewPbWoKEQyPXQ4hz6P0gVUt4p92xvSGytAjcqNnF1WRcJrqSwH
bSLFDpvw4WxYQjymsZbypVvgLbTAZZrJgFqyhMZ4In0ojRqSrvEwK50VDBa+l2g7apxqbYtXdlOG
iWjgObsSOBdeOn6qnh3J36a99D6xstZxUI0HzNKBkGdbC8i3qA5VFOe+mb61Qqvv0TyR1KXIH4ze
VJjHeD5jgDDMA1apbaTchGz76yQmIuUo1z+2Me67OrkNPX7x56RDz1cB82RdcwfthtzQQ/ypGtc8
lkRTEQisxS85bkyeRP6uatkVeeOer8R07VqqjRmsxHMUOqVfFM5jrrIKjAjsGxz1ZgLoBIaYZ0/r
lHPnVm9xLOyHslP+NhMf1GRpxqMp6zJo5+xPa8DfafDt22X9veqb9CEfxmmNhrcJKhhvHfO+jfTc
c1VRnAkhDoMZJ/9dPKCU7sPwXI6y2MW28teczPGC85txmGTiJ/1k+W3M96SXenFW4gEJqAEwOk/V
yZmHEZFOVT+Yo3ZVG7ZUBlQRwzR9XUlTyLKsyOJCXJqJbE5c7BtiyYf2gMg2SCZcJJw6JlfdIlcQ
85jXrq2eFKwXfKen7Gi37XctJjTVaDSTX1jOj8/Fs4hYup2CT4sT1VexYqI9Dm/BuPKXkM7PBHgO
vnST+IxGSaV6tfxoWwOuHMuCHT8KNBQzo/IyTfFO9KS4hSWJSPYA1tHtxylvLlMrcAXppusEybBk
gN3nTvRuY7QTTK4u/TTOg2WKBJvhgTeIPAciIkM1iO38vSqmaVcDmQV5A6M8T2ATVkp0XQpdPpRT
sgRtyBRVCNMg2HHNcE0Hm0DHtPPJ8z2AweVke5UnoeriwhqfeBOrO5ppejc0TTlIfkhEx95zCBxj
kcZPLfvZyKLQjGUhcz66kq5u2bGqjc5Kn52dNKLpUEhBFiAEG9J4fXLWbkSlWCxv2sEvYEjuLDt7
Stz4gtknOcFuF1G3LtQ9MRLWcbFVF8VvjekmoSWePmTFvrf0YOlFtU+oPHuRwjtHoG7Q2k7jIVfO
96FrMZKEcRR0afddywRekX07vmgFsFCB+qbWdQLmXDf0O0OAPYXptMv15oWPygFjcX4Cf+aY6sld
NBs7O4cjEwHKwda3m2DMm3Q3EcALzWeK3xPwGXSuvgI3EFJ71/gDS4p9bZE2VeMEATu86p7rHAmX
QSHQpebfTDDoyQ6cibDjy95rZGRmyy9sFsZLnOZPyhrgNqha+Bi3xndhUodfyPRN+yw+4TNmeqYC
nauimiHti80uE+npZSA8U1uAw+taUxn3QqRzITylrD13RHMOBEl6UPdrAjUt9aAq7FmGmhC27WAt
sCDMqhh2eAg8hW627NFoTj5RLgULWYWd+kQ8IrhlfdLSsT9Pa7LXdvZ1iIRJRmkKdQpNDTP1mkwM
v/0wkyh64MOVZyMnU1yAd+27hSyTKVvOcc3EkBZs2lx0Sf72bE5HMaAnOLimwGg67gX0wiGDtLvG
mkv6XF2+N04BgFKahLcuCT65TNQ/dCef1whxzFyNvgwG/E69SmgFNjRW6fEmmKdBIQBYysO0Zq8x
i5RsgqYwsPrqXawxed2aEZ3xP2athQOQWflKUmFkOjvheTuwfGUdmmRXC9h9Hyqk4y491qz5aB0a
hsNzo2ZwFxOWpV7dVK/Y3P9uu7L/fK+2s+1tShaLcOA5XBwP4JHIxDVpeNtnbGfO2pzYcfB575o1
TJ1cayLGp3A8i+gNUZNkoAu0vjLYXVCVde303SijUvMJgs5OHTnnNfxf8qieNMVNg3JakwEpjGhy
dYJgBd+2YegzSK0voL4NVXvNFIaLmBC6JJvDwkvUEDOnvD6OGBf7YRk6Xpqcxg5dosJiDRrsZJy3
V4CZB3Vhe3mjbCfPTAzO4m+nmKGR5NuGBu7/kCixCkH+/VqVLlur0QSvaR3tDNFBhzTsCF8SIQc1
lRD2X+AuDu9sOPHN1S2H3THtUh883NXj0/ZZSX2qzs162JrbwcTMg6/5+lH+X5dDSVbK193Yx7f7
mdAeBya0JkciwsV3Nie935q5LgKhmBiMlNmRdA+Xog43RKRfL5WTeuSgeI3bwM+MiX3fDgOMv/38
Jw7TExXASVO6B0yhk1OuFIknbr3E16xPhqcylA8Z48C5LIzcz2Xxcy4wBFSM1vGKvlfOi35rCxdf
ykVxSGptFA9iNOWEKF2ew7pYQ3mXgiyN6MmmKhYWL4k9vDWqYxyGFSZQLas4T5HrTU2jE5q87JDw
u6P90jf8ht3BgS9ZVK/uJoO0gRAjhJTDeFIqkfHTcWbyhhJMaWylZdUEzuhi3lAP+RnXJ/WIGSnL
KsRYF96aE14wiuUtVJ09ZYKk5Ri6l7mR+TJZXilldnar5Q8ftu3PkFbJai0dz9HTbpdQItPHzr2O
8WIcAJVJg7f8lC3Ezmra6qYWiBoHtlF+nOPM1OdRdbNSKs5VheN8Xx4Q2i/ky0NCG6ok9Iwp1ny1
pXS8ZB+w/ptLWKamH+KtsWuVpX7IMM4wtEp5lwyze3tqnFPeod1wFXbKi7V0v6csPthLdxggy7zY
dlwd+AmUxxAc/b0qCSArU+UnUfTSxzh+gDEa51dFZd/TukMg8yT+GZHGApLkV/Zkfh+i+ImcZvtv
EYOnMS/opSJuecjypYzS2mvU+VibrfgFMu+ABTBG2WrXHwFLnikNonHpa4RWoCW7Kmqzk65Q07QL
czn2obscFkoHO1iaxm5RujZg+bir5Jge1HrFO1wQqRKktYt7cYXof1TqeHjGF/DJSKvke0jSD0pw
ign6SybVahWvJIFqiOW5HdXvXat9lGNXX8IBwSTVfuowVYHkOXXxARrLXZSh/I3TrEDcms0MUkE3
E/xdF3K8WCt6N0P1HY2mPrpDo7ypcxoQbQukimKPkPs8mKI0eoMp+CvunOXRbAieMFQM8+dBHQOn
J549t6pknzeT870Bv25cB259G84XgM9ol5vYKQ1UkI/GDEJdsqFq3dHw7czWbuwAjFMjk/bQoj17
ScwO1TuV8L+NejQtN/3TzHxhgFiMJ7fKJY4phXl0MY19MsjI8jslLn/n8i+2Agk1UtJJlka4L7CN
cXJPbATD9VKyoM6WGxDDn1knZnSOu5ex7ZynHmOLpITPPA9MC/mWObnVv3NeLPnwHDJqaTnBx/9u
f17e7tw6t/Z22G7/evRX3//5FNtlEnu3cT7UC+WEvyFupUoCevV5Wo0krW7t7Wybb4ZE5aat/R+n
X9e/bt/6tsN/9W3Ps/XNWlfuDFWSdTdQnPegBEsm1fVUtVnCAKf+u9cYTBYE6/VcgbIb6Ov1rf35
0M9jPFMGVCxlH2Vxfd4Ocp1mR5NgAm9rm+3877YSu6wiB1K5Zj16tjSVn4NTGD4kouh565OFYHRP
zfGw9W0HFW26mozhw2dXIbJ7xDD29aBudN2TqUPz+XpQ2S4N9R02/P/Rl5IOqGmDevrqY8eJMbMw
bpWZa0FCPMzBkhHhJEptXVVpqteQqAumvqn72TjaewER+UVXlem8hHFBvH0snqp5YfsUzR42oNX3
BMbFITVkdqQwgmoZdeKYaztNd4fd0ORgKWH5KKqhfTDT/OAwx14aMbFEWrL8hHLskLHlv5SN3R4w
d3krm9xe3SHVQGHbxbASicexm1JW+OpjNnUkx5fFxR1Ze9Zsbo6wqJbAcDXhzUqBf1y1/IxtI/J5
o90XAP1H0kHV7/itlbt4FGWgLtqdcnPPFrOXvqiyiTCNujyYTUWlR8WQSdMRyrH03mXDoL4Rbgdh
tMtWNQVIUl5Y8OHNyPhI5R+j7Vt2yhAa+8h6X0ZT7gq0c895gkkBGba/wPIxoV27mkjvr25OiNfa
2g4IhaN9i/R7t92/9XW9/uZaQ/OwtYakWqgwTY9dN7vw1Lp4VxXZ+FzGYYkMNhkDBW/C560vqVjs
Qo66bi23r+tLUhd/saH51w3LZNnYYQxwUNbn2A6F/k8yWvHT9jSuxARRJeLE+7ph6OW6vG/y09ZH
3iO59Ep4dUkOqWZ8BlHv3rWlIGypyea97UQrPMGwvfVFVvJUlFRQty6rGpZLnFe/t3F96yLiffZV
qemHrZnObfU8g4p/PkOZ7RUdotLGed1IrtBB76lM7WPaMr5i2fJv0u3nLS22qaYWfvvq/+/7gPhL
6JCGvt+e7+vGQUteJqpx7Gxw58bBqXrEMtA8GdPqn1OTNLH1bYehUqvHbj1EqULUhz4vq+cT0pz/
vfB1s5Yt9lHq6v2razsjOax6/Opz0uKvSoSiVzaJ6zlNmz5WOiXjeEr+dfbVJ5QOEkHjnrc7FCpM
n7eVUZ0fFR0yDEGOIzi1Ga7uLd1bBBAUhKwZ9ltTw6Zzz54E3bVttZjThyvJZ8UK15uTMS6OaRxD
ql6bY9zL05TAM8Gqib1XLN4MN4ffRqDLZ9OkqH7UW5j73diLt6lsxiMG8PVuuzmf2uzYNXLeRSZa
+aET9jlsWJQIYqLPqqLFmKTl4tUeSrZgbvy+taxCw+WKOsHWSpxQvOLWjUtSVzxtXVUfsZoo5PKw
NWFMmX42Wd9rfB52+oQLr5Vga6v0iRJYruu8aiyNjmrJom5rVli94L/GIme72WC4uKNguGwXQxgd
r990vtaDP84Gvysp7+r6pFnHcrdz3fJhu7F2ycgJ5544yVDk3tZHeGcYxC0uVC77ezeRAyIaprxp
m9i2ucnRSYf9LOMQ7ajMviH05Wjn7R6H1RzuZ5QcStxCXqPxScqm2LtKne3zcfW9HMULIIFF8Vfr
gwpW1puSDaBTufoNL9Dcm+eyeLO0aWadzyjn2iJnLW7YlyVB7myvzUGZKLa44Xud9/kbFOHqye3N
w9aq5di82saJ0TEJxFIfbFhBZ1vXXeRbmXacyjB+ayeQrLymJIWMRj9qZWT7MTWBFeWz/QGmS5Dk
Zr8HxlqxMYflfPEy90bpm3oRHV19J1YVqlCH5mk76PnRMJWbUTbfel1J9pFTzzdeNDYc1QRenbN3
UQxkkSnFYz8SEqmhjocgrlnVz64c7mFYq69phNMkjBuvMd3wpQDXymrW6qpS8/7MGuyi9bCdxesa
Q1TmY1RG+WeXNoXJWTGG57TNf0vhGMfWMJCKE9TnzSxxL0VdfLD2bn87ZnwdpkL72+DfkLmtxWbp
Rjalx4KcyM6x66BLWPiy67hPRSv/Oi4bL3I0681M21MCkfe3VmAMp9xz18KzSVSXRlPLfaWB05ZK
WgYQWCRF7+Qbi776MDgIGeLOjb0QZdfdHCqC6RKR/G7in2q0iIPbais7v3R2swpGWOLZTuSJA2ir
wowlO5cAgbF8Hft0VRfm8XlrkiLwSOlFe0B5L+5hP1OH6scarYYx3ZPGXPVlabuHFZwe2xqPEEsp
j8aQlX6aCyLQI9EE5iorZ2duPLP0588v1CApUOwgQQWpQqGfohYhU3qXAN4Iz9SfRqV7jhZGIIOh
dh+FevU4piWsL0WTb4Qzt7emKJ8sdmtvw+JoT12r77drWJ+6l55AFm8Sf3oG5zcztt0XTJA9IXTr
bbCM+WVRQm+7NmEEB9as+ltLxW/xuR5A7tfHkcewPJd6GWwtklrlc+tm+ziUFv7otfIEvn/YrvWu
pT7ZeOF/tqRZP3XjcjLVTMXWQj9mdb5ci/XQqSMZD50OXENL9u2wHxxF4GWki+ukazZ73rnwQHTw
DNg6jfVKajHHzHNxKfRGXNVR42o4d0tgJkRofLa3S9uBAqbZVsN1a3w+VVG3FkXVChiVaN3jOBTA
km1ckVRqNTGCIZzDtma1/gGKAIJHr7RnqhbQiWhOnc7di6Mupz6eXz+b2xWtkcM5sbJrkQ8fZpVW
pwLE6zoM9b8OOGDagcxE7f/XhVF1p0edl/J1b2fYmuG1k1Z7EMixFlmfJekAgyY9xTCA6IGbkTnT
Ph4QU2q5Gt34JSESEMMyPyTQq7a+7T5nltFta5JRd0dxB8qwPv6rf6lb7IsaoeDLGDUs5UJCjucw
RnHKoUy7EoIxEssxlxSR177EZPTECCiCziG618Iq32RYx9et5bpzuFIrSza7XBy7VDkoo0jZSJf9
qypK/VFI+xuMkQ7SC3fU0FLZHL9sjbihxlQ02fKwNbUOKgdivPywNeVcpqdwdGEOr4/ExrO4LWPy
+Ye3LmHNftLk0fPWsooRiHXEE2VrJmM6BcJcgej14bGw5BkthvC2Zq7b1r1Bgru1ttfXRfoxF0Vz
3157sfK8JitVTtsd9UosmnVNBltTxurCV7OsP5/NFQU2SClGUOuf2p4tCYd7LoF4KSxTWrO0UiV2
vW3OgmIBQPJcM1abVXtUBZWhSGj5mz0xRqdRZP+EQHxpOItRmNyN1lr+Abd4n0FCv8seuQhF+fil
xNfNI5Sj8gb2K1cYHPlRViI8d8YSY26uJEfqkOWxwsTzphfpe4492x/CYHBoj6d325F/yqISXmVm
01kjQvLmpLBvwH6SPycK8S0IPhsDLXLSaz6VKUycKLpQIj2k0/IqltLwsOOEviFz8dgtfbV4Ra3x
9eaXOuTFbTsoQuQ30FADQtVPG4dHf8hQoDsjIWsAmgOEK6jnaOhUPDZ7VCxuN10gyy+npq1/yTZX
iMUp5lerr/naTXctbPR3scS/y8XBRT97HGYZ7mMR/637IrslaYJvbW4re2T66ru0Uo1Fa7cnSle8
xeJASSz/ZizLuDeUNbhQyS+R4v5mua6ezSb5aybVr36KTco7tX3UYIxSZXOCVGI0NjVpjgMT4gc3
NrIfI0WifLYcqEg1xUqbH3ZWT+5Ojykv1RABnqvqACKfUvKL93NXpi95hzsxVQLtW71E7tFyqXxC
fM+DOsYe07QhK41w4dt2CB+sHw6q7+tYas+G2p4RotceVahor1YgYhZ2lwAvE3ivytq8sY3bNP3Q
OxZJT1UnnONc9NgfThCUGx+cUTlqCnU1NE31Hu28jj1IaJx/Q/VQrzkI2A5/JbErRekZuFWemB6x
2BTR97pwmpdFZ9KmS7/ZFO4hd9sxiCkHxZzih8lNf88lMenTiHfussh/FmQwstPdH1Eftb41xN0T
xVvtYJEaeY6sElQ+kc4uKlXjHebnL0KS5D8mLpjUgv4mfU/AlL3mqFUSc4ix6z0VkzqSV6LxWa20
5F7DUtla26G2Om2PcB5wbL1jO4RSh+kyuZcQscozNioatL/0CDciSMXIgkcz1ZeZ0mrg6tS6t6aF
keK1SN3HrTXALnwZDcTYkxgeti4D9cHBTkS9a53sfxh7ryVJkSVc94kwQ4vb1JmVpUWLG6xnuhut
NU9/PjxnLXrXWbNt32BEEJBVEAQR7r/QXr3eaEF5AiBaSlKlGRaCb22aXOSE5etzNvgyM3eJToXm
L2qfZfc6+UBazah8llKRacE+df38IMWRlQ356vYiJU/XutdISUEIOP10q9MnTzv3Xm6D5OVqsmFS
cuDVyJ7khMBVpn1SJSpoBFowq46fOp3sw3I1ZdmMA4E/BdLAWVoQ6h4ufoEK1HrJwE0viK8mt785
i4ZiG3nT6xQT7pgsTX9tfAdtuTq8pFnIl65o4992a6MrzdzpxQntl3T4WXqz8UZMczsZ1vjCd8J4
K8fy7zBBaEKOEaJVt4hTeicQo+abrbXguXpc26VtbujBpcKTYStHB5VMj9pEFvbyT3zvS8Aw9ZTh
r8AMAipa9CIbxFGKPXatxT75b50+RdkmqDzEu209epmCEZSX76H9bR7TMDJe3aIzXpNZYdAH03KW
Yqx43VmbgYdIE22wjVc+YJOTRbf2eUMaeUSl9WQvp1dBfQDu7iOIDretUjrnRTZJ3DDaNcN4doLY
eWnRRn8YYwWauQ4ArTAD2NHZTJxnOYOIYPiMlhxrGr/Nt6B+mz03aNwDbP7nenX3u8gUfw+zH2CU
PikvcOn0g6I13a0oda1Z72qN75mU1KApjnMFwO5W1H3OmrOjD3DjUapGYyad18XqFme04FXqptm/
aDkvhpTqVulPrVUXtOBHZdPb02MJOOT+VgUL8jww/98YTh49OS6veYt2lj3hCEhul0yxMQQvsvHU
8KgWxvwgpdF3mwccIo6FnkbJdm6WKHBdORs5WkR85VNLJ3TWJPFhrTO85Jenqnz0+rJ51vBB3vxy
uoM1NuqLbOhHKHj0ZKvXOt8c3utIHa8o+qgvfeDH11qzv64NEtYpKG80zXGtc3eE/cfbRZt+QLAC
GaGtNdrTVY/ip3b0sge+gRmeWNmlhwRxkRLmmLa6kV0vDV+01mzPf9TJaVZT/FW3frDTSvzpkYR2
nmXj1kQJHQgBMNSpK1UFkC65mHrYJXBUX+vYL1/9pCS85sXRUeqyKCdWGQMxD/Oi3E6Vj5tPlPln
aWwa7vegQKXYMIH/lKrd7lOG2X3QRfVrPZcvLYHCe/Re69ciQeTWDBV/q0IHxethuHM6s+cGcDAE
PrUjkQpSSrPrV3Wq48cmds9yUKo019AI3jfeWZuG8mEyxzu7Dnue52C8N+ZQXryx7kAFTUF2Xwfl
Pi/3ijqUu6Zx6p1mBTPAI785mIrh3PcJFI24x48+M9W9ZVdfGsMv4MP3V7/s760+QLE9JCcFL+Ev
v4sPVojgQWKx0imYAWC4Xp3GCMMeNwfBVp/VPoA5oYRgutVe37XMQbYNs4/c+97EeraZQQlv8QqB
SOrzNZdsH/gY2PUmGHRVGS4gJt612omOAR8EAtwqkHRAyn2v36kzWnOtphgkF2AnucoxHfUP1l0M
NqAXdqWhPmRdep4UR7lWXQk9th/cc9ZDgDOM97gZYpZ/Lutk0J5ZH7qvc2Zpl4mMNvGOlmCiUWyy
fGrhTG3U0ejQpCFaD52o2Xllj+nyzDeSxfC92j9rYeM9LSJ8EyQGe6pMeI+BcTWbWD0oA3LBRfSB
pusbGaFd1GrlobBb967PjKkmEMDuupkG+8IIWN0hWvYFhMV49tW2P5R4vG5AavgPff6Ty4QX5FaM
DbrPw9YxDTK3haJdM+aqmTWqz0bKlYcqm+8sBGeDEJBIpsz7AnfVAQLqqdGG+lJ3fr1XTXfYNY4T
XFO3nndqq38JRvwDQEx1+wDPl0qdy2cL+MdzpZvvShxVJ2zz2isyieBK+Kbs08Zpr2VRECXRB/hb
s78Nqqm/AiQ4dTWCjG2dbPO6PHrZ6J1zY6pweAIQZfdmuDEiuBF1352sakEEBp22Nwd8sAAI/4VU
0w9GuexkkiXfcrf6LXC4bos6GxE8+o3dKMD1kra909iikwBcCy0JVuydwdfesGHbqH9ViT7BqzPr
uwGgwVlZAh5G8ywzam2ZVjNFoRt15EHSEGGWHIOzczS06rue/eht5SFN4fkijrJN42fQy79n16gu
5N9UvoRJjeaaepmKSnsxYXiYdHvSvXY9JOBvnGpr5GF07fIquAQjM4xM4/2dwmILvRN/QW9Yem+Z
EbJyejQpnOh9wh9gbyTEUO2qro+hPf3lLgZko4s/FaHANiQUegM7NBDc6t52zkEf4ggRQKbR0OXU
inqJlHyBCJBvhzj62WQlJrGReeJb3icgVpC3qg/c0N91ikXMSBie7AOmHG1lPREY0Tcx6LIdlqOv
GNzCMXMbg5fYKM5hzTgYKybufn2zLTtiAnX+hKapeu0Xg10xz3XMySJVD7Uj34R64O/NDqReqOms
UBSnY+y1mn2QJO4WUNYhKoKfCpkHlBgiFIUIZfzdW0P50SJrzkf71OU+vicunCY9IAeijtBTPabH
90EDkGd+ZkXSbsl7VqWJDWSabVRikGmshvy8Yy0Q6t0Eufhx9Aiw13o3kRUOXhBW4fPZViCUfJSi
S5SlriPIS8yIwGYRjAUwrsLhMVuC13MaHGxvUZ+t+p+B62cIlBnAG10d42A0pgAe+sdwdtDbhzC/
6TSoTO2vAdJgBOx332BgGda2Q9TZ2Zh5q24Rmi72atGBUO4UDFg0VUE+Er2YIPBJLJTu61RNL2No
N1dCjXgpdhOiaFn7CHv5hUhzs7HQkz97kw4KVPets2O7F8XvvYuS+O7FWnA6Vdz9aFzvWkYMs2aD
O6iaVtVpRmGp1ULcmAv3WHXdd7wPDDjBdrBXymS6H/AqujoEj4uFQByk+mvquHfgHyZm2YspnD58
H1m1E90IgC/hGKgbnb9pCkgUWVwRqGgDk6xbaZ0qtyo2VmK3R6DrBaA4zwJ0w8fgAJn54uQkpfQC
zS2kY19Lq3OJ8hTaLonjYzm15rGvK+9r6r3BZerU1v97tusdnHe+pd4CkVH+jox+m1tZcNHHYNzq
ldrsWKl7px7g2dECBwruhJSU4rN46yDcO1ZB0EM1d8wA773RGp7SAY0ihxJiMpgJm8Fbnin23bqp
hsK5FW1m/me7hiJWz9aD5TN39AYLHKObAfSsPO/gY+C7DT3U1zSGvi1L5o2uBryKvmnczXVM2pTZ
x8801/d5kEwXdUa+CaGoZy0OflmLQxRUnSsmWtIZWZ3xIV42i3iOmY/aVTXr9nno8Rxu42XkpuSV
QftcR0x1qzo9loGD7V3q8BjBhJ2VlvVH16fMPKzoI0l1dA7N4skyRvsw5hHr72Xju/ez18FDa7V4
33TPqdMkl5DlwSX1nWhnFBAAYGNHd5ZtPuuBAXvDG+lRmIANIK6I78X7QamfZ90nuEYMhv6PwJmW
nQQDZi8ZaajCwBJNa/G6AoH5343SkS/q0TbF85VXNURSyy9BaoyZ1xJmwa/BQfZ8SQQos77X/YtS
YbgFR6LbJx4c66AHjTUFw8SK0+dcQiNXBKXPdNTirjGnp8VpHGqHb+9GVGm22FWO9Dnyfr3JwzJT
F6CZE6bwSjqkJ2cNdJFnFncgMk7DBCMFuNJDZ3bPSov/U27GyU7vqnzeCmYuXAj8FvizvTNMOZyC
2X0YU01jKthljx6puUvcVB8zcKN3vDZAGxY/wiFK39UcLxiv/ekWPp1bogTOEiqoZ52VTkqHcjxX
u5fNxCcMgJWn7HxpjQZ4wKRStgpgTx+kwFTnmNYuVyhm7Q1/6PycxSVD9tg5u9qKgYeQUgAEV8zb
AsW0yCls3gt7azLk3Q8alN4aoIDSAaxKGn4PyRH/PibAekrm8CNECg7x0QOui+XOcUYI7gveCID2
Dpu96oL+b6qgvlX/Zl3T3rVDdqzHms8kqMDESfyjmkASauFx1vXZCb8VeWl8QUIeRc7xRU8C65QO
ystMEGCht+Lmbi7GA/F3tTNOsTeGZOt3Xjx75zCyHmJSadtUR1apVXOE/wwQ4/ada+rTVUvjt1Fl
lRpWATKKIZThxaSp8tG1SRp+DyjQx00BIsjq7mCT8AbLVdo34Yh0+t0NjvYKbNdFGluZWAiYjNPa
gqvP077ZFantPcECcB7V6W0GwfdkAEaw86A5VHHypWRigHwlFop9STJVinOqZ8z5ygyApoLLceeG
zJ+MFPiLtcuDzthWZdGfYEcUb51ZNydsPq2tFPXEacAb19YmbJTmnuky/0/b2Tu9DH5OtjIdizid
7xD+eOpnwN6mayePAVIuj0Gj1WSGkcJ0eifdW7VdHUto4EYAO0NJkJjL+PMWpoY7IBXshCQZC1x4
5zHbs4p+NIhzMIrvsuyxCwGL/cjtN0zL2nO2YGbKBVcXgrA4m85jtOBGa2NSzwAjwgVJKptJjz4U
xfD38X+rpF6aZ8trV1/KgPvqtdDpcAhP2QrQs9FBTmt1Fez8w6QaTAzDt7gBKeC/jk2QHgLovHZr
wC0axleEylE3xPPupqshGCHBDWUmCwY3dlDyXrQ35EDnp5Akx78mtwku4LKsec9klb9EduWNtiq4
ZCfZTWYiSLCw+PeGugDt67Y6CkKlcpwWSCFz2exS9MCtgwavB3+TKNoSR6A2AIu1J6vyzVHyXaIG
zvP00+wHUMzLjWuWK8reik+08Vqf9wJVlMpxzqbsJC0jp+XOIIsY/HN+u1xEWmmhOm1sJ0t38lcm
aE2TgEX4bHH1OwaNehSFEcfbQnIfzmA4/+6W5zeakXPKUaOWdLBsErn/sourckBKC+M7KWZZdQxL
Rcd/ZvmbcnCfAa4bJ/lJ+TO84DGMqgFxkr7ae2X5U85LxwCO+fIYb09YKgUvlftkXayFNLrWjaXe
HZFawZMJ0McN+yu9AdotGepxSse9qtc/BA8smwEYdVfDryOeiuRIVg02ZkSVkzLGu81ekt43nFeo
Bt97mIt7r8HrHhkHqI1t0rzKs7cT93Eg7nOYa4Nh3Roi9PaYupPeKi6pw/KvDdFsWx8a2GEdCHUT
7ORxydOQvVJzSevKrvQCK9R98srdxiv6/IKvowf6THaXDUQE+oZyrDRWUegLJjNABGDOKSuaef/H
rpzt4EgBEtk18sttd0570FB2dJLfG5uGGHWzi9vkyzzqF7lzt7sEtXRTWOm0k3stdyVpC9b/rYb4
ykLllGciZ8ie1N26g5RlY6Q4hjRdCEQT0cehe5EHf+uacmvW3iBHaiKfmwoM+05uhfyRel9zf9qg
0LdE0JnlWtVf7WIbgtzl7f6audPPAK+MA4bwFr3uVavyFqZteMhniM6tPr3oy9Ahn+0stp3jHMwg
gbHj26jQOVHCbdATspK8+P/98B9/g+xiewXZXQ/1W8vb00NNJgdpYug7GQLk+94hN36yAWSNLylc
3tvNvcEp/nhr/gBVfL6DBmm8IoI1OTcHI8y1eR+74Xely9T9eocZBC+640LpXgcXtX/KMLE8yN/S
+9VjijvyAY3Gft42WXhtB10B5rGMQ8trLWfK3r/WeV05IxwQJjvpCX2cHpjCsHRZOoI+Iu1kwrFe
u8/SwK5mGpj6dkCC7SQ9eOys4TTlFsuSap87A8ZH7gKu/NfftYv07Idghb3cAK6wAFLWvjfH966+
ABiNwq4XeRuGt2VYlp4kxbWuIPqzjEiWPjt736kGMCvpkxMojJHSXjbr2/pHF73tyvG58oaT15hb
6Qm3U7AVOCofbUOCQMZCFuzNEYXu8/qGr31Z6qQYLL1Q7ftDA0jvGDrRQY6Z0tmlxXr+5y4oZXlq
snc7R8q33U/Hpfip7tZty8q2/xl6sJUjwZ+a5wCu3CYFHlOkgNx6G4Tz8uHQPYimgc5CddIP+FCQ
p2deIE98sHWMQZ3HfG6fHeYGrA+vOhGLWS02LdSJHFDKUHd31oJVncfyOR/c7mCaM1OJRld3alAQ
u+kRmNmQ4D0Is2DKF7tIcx7qXRCVj05W/fHg5VelH9xep7UslWs3WfuKNCmGtD312A9KZ5RNvQzX
sqcn0JfMGM6T3H25SAGecQKzQrfrfWj1W3lLYLVTK7t/1A6u8TW3EFGSdcuEa/AeUt03W7gUITes
i5X0TBwcaki84BvGRH+PeuDuyJjs5R7LRh57vExPEMpljTylf+WTfvFiIzuo83iXmCUCZV53kkFG
Y9Ru4eyWqOfuwiK4fQGM9iek/OwsF5QnL3uM9O3ChrGj4ec8eE+Yxbk3zLKf2K8+nmeHXHrEOhio
muqcOW/9+/R21Hb9BPF+vYtl5jCSJstnJnMza+db0IWEVAIv4Cu4ZIOZuIf8qDQhtwblxEAXZdSs
/U3HTCZb4HWr4+Q65wlgDvncI/RINIoje5vhGHabXd1WUZEWFOTcdO02CMOlfqiNxDjI9eXv8u1o
PLf642zk7UE1jWd5quujlb286/6OjSnajEWB0j8U8n8WaOvAoci3X8q3iR3L0xJHGpYPYPz3Wmbn
sPPbfLhHkN08AU2rLsLaGaKuutAXfpdhlt2erzyJdYxZHwwf6F94j2/Myat3FgRpZDEcA4eTgpfA
ZQTfoRC4L7ll8mSkWwcqsUcLeLBf4Bvy38FcGqwj+vokbx16Ge/Xm7AelT1p8n+/FHO1EfbSvbxP
MlOQP0aKt7n4Wpa9W+UcYfvBhBZhBpnoKp19UvFYlCbys7cpl+zisMmrdtslr/0PrP72oZS/849Z
xu3cMne3wAKuJASxx+BDL/NXkiOEruU1Wczn520wmd/RWiGeHPbJqWjCUN1L89uuv3xBI8AgXZDe
5nHSU2VGt27WumnOSDloKEVqwMSWSZj8O+vmhpKU8h9z2dtfX84jTJz7sUDXrWe/AZ5+sMlSzVv0
eguSUH+58oeY9UV3dfUsN1smdbK33vu1jkQQmtcBBJC1sfz6WlzPlb31Ma4H1ut9OjfK3zuEOhjD
GDNl4ETCDWyRlOXN444nLOOX47c/fi61YhMpg/rHNFIe4a3nzT8CiPZn6a6RrjqAppdnEHYdkhvS
U/73rpx9G6oA5TQnt0x3n6kgAcyQdQn3iRMiBA85uh5Y14ByQDZrOykO/t+DVufn21+/9OQb2WN9
Z27zmVtnllpPzzvyJ/9972Tv1kp2P5flpNtV/2j1+Qc+n6VoJDZa+02bkZqVcWWdPci5/6tubSJH
b/Ns2V038jzWouzJef961T+WM9JaGn76qf9V9+mqn34pWAZ8jObqLoTRt7zieDiTq6jm21pVXnjZ
EEqBnAmNiMX7EmZbN2vdnOEJCv2ONlVrsHtrJMOtXHxt+scR2fXNAIQQKfhbj5aXZX3jP71U6wu0
vmhSt54mZ/xr3afT/tflb6/rnC/k/iIG7TfuXBzamNYuc2H5cK2b20p2Lf8Rq/hfzT/V3dYTy2Vv
vyDX+dTm9gtD4l01Zfitdl64laFB1qCyt36jZQxZi7K3TsjWxp/qPhWlnd8jGND/rdVIIiSFDZGP
l5PcO9Nb6cK3XamV8kwom2V1VmUH3Ste1+EdMBW08bWszAuNXMoy8jMXCogoWZnl3kJHfmC181aG
B6L/SLI2KAMDaF86123QsFViCDK6FOUMCRPxt508Sdmsw60UpSs4suhf26zdYK371IXWy4xBkxKy
cGF6Deps7jpHT+etrH8TAAaEi5LxLWiH6HB74+WmrJvbsLqW5Xb9a1EOrK+uFAMCKf8M31L+dAWp
m7ME7ISW8Bqtg/1tYn07Ls9nPbPBq4TFW3a2CIwYS4Tkj5Xj2kzOlY1MDNai7H1qJ4PoWvfHPy5H
Pp0yeJWyn417UIFPNVQKXAOkBZFyQwPJsXy4Shzx2lcZuvwsybKT3Jky6fPsNKvOpskc6yRPeH2i
t3f/j2DmH1OFtansycOPip6I3q3RLciVO4ieGHGETIqOVvYweyXpGNRctOlBXtFbnFJ6wDjrcfNV
XuR/olq1GuyxziZ10pAczPPsnCARDEsc0pps6oZs5WYt+1agoH8WWpty0R12ZgsDMgbkNfJh6Vpw
NHX/TjjbFgmASEW7Ru6qPJc6g8qkV8VbGcMzET65vjzguUV0p73FMz/dfrmpfzyi29L1dtdlzSK7
t9c8Ijk5e+a0l7ssP7tu5A9Yi3JjP9XdVnVy5DOZc20ph9d/SQ9DfWtjrbfBxhCruCD3P7oiHo8G
QoB7HcYsRahnCJAWZ3wmOWrp5M4MB5me5ajnAfPUkwTvpjp4jbTsqC3XUJM6uy+Dut1Iq7nLxpMy
l+ZO7TNAesNQbJqIV102XuaaW9sD4KmBKbqmiXtQo9DK90gGYbjMyn5PVBLU8OScGz1oHuFkkWtG
NBbieebgXhSr19Qf3xZE+0sAKeUF/k29QzVuRJWDotRlCB5lCemJekQFIrar9CX2HJQFze5+itFC
cIAtHHRy+0fP8uentGr+hu946k2t/BhzE1et1P+el0zJa3zgL36gghTPmrfem60fHtF6Mrt+QMJB
a1HHGYZN0NT1l3oG08uSvHzX1dTeoqgDvCpCtkstFlsAk1DynFsV+k2ququQCEYZqgTHjRFj9TAu
RwglYSYw4CgQJtqxKezyYZ6S6kH2ZJMVhYPuWZ4jLEwQ3iriYFdWyA/50/DNJHl2bNVFyi9TKwM7
EpQ4dksAeOP6rNziIkb1WoXwafgYiaooGO7arAAT5LUD6+GmcC8gNUiveQTbW1S/pn6KnoZlA9El
evLV5DuymspZqsoMk250F1HlKhA+MyyyNU7w1KCG/aSSCX1KFU3bTuMYsILgQGx7QKtSm3uZYymK
h+xmGobuQUs673FeNnUGbM+mb8GupsV6INSzdKuVDq5oA9kZc8Jsbhx1dGH8X1MSzQ+3EmgOlH8d
+tx6fhVZ3iMqM9G2CtsNuqfG3tEsczdNTY7GG2D6wtDMi+0AdQbWqu10W0/aDVbwyGDgAF56YXmt
oNpdm2WzFumfx6QghjogbWTDTSv1Sz6bqbHVTEO7yKaYgv9UFn2lbCcPlrsXpgSbETV4630Ao649
9t+SIf9qkEoHFw7dn3fLhM8MMhG0QlGhEtPPv0h3fgnzRP82NQloBQRx3oIxA3aNDtbjrJFLtqbE
uqvcvL/ofdye0jQuHngEGpT/Vn1pRoXOlaXmvWr0bzWqQfdulDwOdtVAfVXql7gnceQg9riXohwg
FfqO/Hq+r8dNj3HHZlqax1qKKV8Mlms5jww2VY4C7ZYxY/fHyVb+3Uln804uVTem9uB44QlyGE6d
GbJoBz441W79C9og+R2Gc3K7bm3M7WPTtftcRdZm62Ox3AfZK0aFM0H7omGtbJt3EC2aF7jn/QOh
47OUMNptXzCtgwyVjYg1LS2kzjHKzycl7pvqoseFayBAbWg/RCyWXQUG3RX9tP5aD4SVyxS1Ezng
oGRxRgYzAc3GrdBNpT0itqltpSi3J0vV5VPlgAlb7o89jgBdqmWiFx/t8fft30mT3D/aRQ3nbLl/
CE6DyMsmDwd6+sw4mCinyK5sqmCG4b6WpbeNLRKSf1TKYTnSQe7YDY8AZ0DgBehcE6v/gX4og5Je
f63rIDz19hCg8R5W38vyIMfjIawPqY5qUzUrDgFrxcUtnHjguQmi4NotmyFB98Q1/OMfB/o+xU7m
I/DteA+FIb4rxwwPw2Uje1JnssouIAWgqBZrUYPf4L80lFNurdezuxFzwP+XU1J3AF+hasfPl2m7
ApHb5/GhVIkGbj/9ddJafmQqSr25pu3CoyDtaFotDFgUKe+jZZMjMHEvxcn3USyM/AHyuhoTXF8O
lyrK5Zu1kezhoHfHh68jj8zJsUtUJSwrD0+MSVEuzocFFB9lKTn66VQpyg+3qI6eHITAb6fKr/1x
Rqab+64EoPH5wPJXTWUM2fF5LuyvKfakIJdmN71rpyq9c8cIwImG8maXkWdUyVbskyLUXtUyHK6u
Xv+Vh5r6OtiF+qqH9UPHAPtAbhqmC6KDfP16A/0vp271OxtoyYebcSmSOeV9iprBR1QpX+AjB49y
0CyDe7+I7Sc5BlJ4n0Koe8mXlmP9kQya+ab5UfGuJWdpwjcne1WbBvrlQ1in07UPtPR+XDaI++nD
xkxqdu1m3jBmg8ZbitIGoimJHN/9pSYD7qUusUuYS+lH5tXoaGtGu5Wi0TfDycA1dVeaFor4G9vq
+hdMr5AuskZ9H0Go/Gh6bBFU+HrHhV/5ARSs3NmZb55GLDOfSnt8A0LTfbPKH7PbuF8sxW0vWRkh
nWTr3bdmBkihOlb+hIgOWrph/ztw7PYbkC19N8e4iNuN/6YBPkPDth3Ae7IXh+1+xhoWvvB/qqBF
/nPwU51uOaBis/laDl69x6+tRGHOKd4yxbIvTdpNaG73xZsOY/oF6/eNHFSAsb2BwPgCk1e9lyrb
b8gvuEN5lOKImsRZ86ZkK8U6ds2nmSydlOSK3aDeq2i96TCi74JpBpdQWKFxV6MVAy269lFhs/N7
gu5xtwOLh6wn0rL7yh+cixzpW9/bm9pg0e9wO5l9Rh4EY6KPXq36LRyf6CJFJ1JtYApRfydFGyMi
fCB1/yrFWZl+uHzzH6Q09dkT43X+ZMTge/wxOIXRoDynWaveRz404tDHrmrIqyeAPntkJ/rn0mvf
k7hV7wArDM+63vKqxKjKV4l7lQZSjy7ioVTq7EGqZGOichTZEBjqTsdwtcA9NrODZ2keQ0d7ys3n
pikObudWGBbWe2TMyzt7coq7qIMst4gFl3eKyqbpKheZWXXaxR4uWrodNY+h5mAFPllvKISl31Sr
8vboZpYnKcLRAVKvFx+lOSJJafRgCZZmWj/5GzT9QNXkI+7KagtQvEq/gaLOjtDxnYNO7uObbRl3
uatYr2aYOfdlYgGwWJq1k/prAi155tOm3TOt03AjYs9dNrOW+lsieA343f/UrU1kz1LaX1Wva8f/
db7eAoDp7PixHufmYVQq4NKFi/QdqC6TL9GvXPXfzXGwPxpnRB8o14trFho2ysZVCiJumL/0lfss
TUcjvdaR4X2tm1zduXVs3aelhwFLXaOWgi7sO3SkvxXEr/ZxsXWBDV3VkpfKHeMfnQZAzDLc5tEz
u+Ci2E5yjNJQfUVVpd7I5Z35q1p6zd8deSNgRGaMDuNknIjZlqjultazZ6M5zuvuIGyp5ZskqwuU
cdGoupaMqVe7DHe9r8eXGnHyfw7c2sjhcq2FRwL4GRn/nToHaryT4yG4x6tcLXZcKu0KOmHlmOdb
UQ7rnpaMB17t6NYy0PRny0yso2oPcLfXS1iOeWcDL784oaXsU63QsaUanJMF3veM101z1QzTOdhJ
Nj1N+Ljs+lZt3nkbVaA/rvOdufMz2jzK78Z7c4eEKelYWIfnV7stzL/hJCIWaTLO0/t4abPEgaQS
zPu6quqHWG/rk2lUwyVyWwt3X7/ElqBz0McCrMrABzNTL5HF8nv/WxyM70lkKr8UkJa3H8pyDam4
wvo5pcOPUFGcr5rdZKgda/NraKMNzhQleIRC7R6zRVRcVfz0rk9j60g4IH10oQKBcW4s4mcMZLY/
h98YgL9DPlR+6gE+yKCTmGEzCU8C1/yVoYysd/1b8GoZTfvSd2CW0Slu3ryWNWHXV9ojuI0OeA4O
S/CunB3BNd8/6bqBB9XoLJIGaprdzVqX3cme49SkAJFAuO8SZF3wr3nRnMF7y1PvqzbFyr3Zex73
APneOkzrixQ7A+W53Im7sx73CFNpzMvOXQnUrWhc7z2AkL6phlC976vSf4/q+ZtuBfqDlOYFAe7o
1qM09TTnLtIs/0lKYR8c27RMX8xC99/9mVxiYTWvpeE47/5x9DPnW8yn8tiOant02iH4XujHeqjt
7yWILCxzqvo0BEPxFZu7bW9F7gvryCsmD8VD7SuI5weQN7o+1Da3uuVAVJBxxll3YbKMR8SOJl4i
hNeMyPgldocWYmqhE3Tva4PGqI1dZXfWYcBS8KFbNnSMadfgjbyTohwgYVs8NDNuW1hW3wF24peD
rgLdgOHohthd8WAsGxsp3jtXMe5zp5pfiAJ87cpo+j5FC9Cjhc+BDhSSe6n+NZ6H6ftYR9Z2XOqj
pf7/bO8iubS2912f6wBP2zaBi+Dbf66/1v/b9f/P9vK7ejXA3PbMvZlb8XZgwf5cDlP9rDumfrSX
OuQy6mc5kLP4vdVJE4Qim+dyqft0Ll9O5KwU7xjrfBNlYy1sS69q1AM9I/unTsU+2svNw9pMDo6x
523qGr5BUD4qWWtBmITzNWr1EOwd3vVdj47NLhu14lE2o8nzKvoPfaM11V4PE/UaVBDxGKSkgEK7
em2XjRRtQ4F0fytn1a5nuYbW43+OSv1alDOkDm27uzwC0LZW3a60llMGvXl0H0tu148e+w8Uybxv
CXwmOlWZnz0fLqk+Oi+T3Xs/DAToiBZ6w6PluhiOJuitFKkakX2FTQzx+NyUysHQvfkLigzDseOq
Inj6AS3rLL8RZsD5+qq17nHC9h78TiPRtVwb84pHnbv2Dm7EwnXAMA56044XvQ7R7P6vw87NXMcK
C8i5LL7kgGx6tLr3LiArmOi9czZTs0Rcp/WfMydRnhGI7nb6ycNGLJlnNF0MtGMQIXfMDVMQeDHx
WB+VKuuPLP6QxTd+V2b7HYmR4UsU4wSfdG3/GDW9dlLjNjv7Y2o+hIGOJ4ZSzh9pmP4GdJj95uQQ
O/iLYpqoY2H9+4yfzNEYu+ChKprmuVg2hsr0MCyQS1waGPpCRWqAbFht+aCl8OKRTFb3g1d0D9Je
mmHwtMc0csIADXGaZPFkBzKPl2yfPAeIdezxpUyfEB3CIMLCGM3o1PGAD1r9YAVdcqyg1twnGaQK
YzTnq+OCLIYdb9852RCdC6SM7zwzss6EPYqLN83DJavG8ayoUXmXGQXGPn4fXZPGR+JpcNxrUk54
vdYESaIu8Q9x26o4MKj1wfWKEaIrossIQPVP5CfKfRo73bOP2hO6wWAHGXFAA1V9/zp3WP1g7jy+
RRbyyJ256buQoFRQqO8NOehtOKrGx+j+f4ydx3Kt0LJlv4gIzMJ1ge2NpCOvDiFzhPeer68BunV1
6sVrVIfAbcfG5MrMOaYFyxvu6TPeM71TRdN48fGhAkGdp141hREkLPhxPJsQfPjp/JE01sbHj+yF
6nUD1yZatPZzdE8v6XdkyPOHlGgfJH6Rl+sBifLAUrdZy8PZH8SuX97BivHvoA+sxOJhZEBlTEA6
aTH5KOhLVDvxbtNrwBAwG06wUcfbOjHVhcY/A12rL7Y+daCQuQIYGZX7rFEAyQDvG68xtBaC8nGf
Cyl68CXbvJoKatrVCD4UPZI73R/2fTpML8Jg7KQowYNVcKUoU16ADZDHl4gGwE1QDv1+fZUaJ4da
G5RjbiqDRy6xOKIIihmqLp3Buo0hh986P6vEBBBx3WWd+2elsWxZV/7PLb+7j9nKJ+QDft9nXVdV
Fjo0CnhuhmPgVS9brBxbqXvqMLA8jr6cga/gkGTwtslbDig9lkWIdvZmagt8LpdFVUyIloReHNZF
P60VB3Vi7GDygEjOMBkULBM1D/F7KsVUnkY7qXCwYG6d/O6zzq3rcBpn70alRWnI6cb6/3jdDDCq
RKD+/7z3uvjPR5v4CByIhJx/1v2+ZP38MSrnY5a+NFMYPnDP9Z0iNvWD6qOt6HPtXrZNf6cNoeTO
OX+zaRfxrVEV+3VpfZHQ7Pu2y+yLrkt70EXz1e4aJIVt3j73o1k52mAG720gPSAosr+Eomxzi9sB
HHA3UHI1YgegvF0Wf5PMuIEOEn9UUR3z2Gnal8Xu3k30rryQ5z7JQNwvCAWqS65U4Rac6ewkQq4u
vxvWrQRY/9lPYMlTtKYrd0+0yODcvLzD+pJ1x9/F3hhNxxxqapb//ZD/8dbSmKAXUv2nlB5VgJnL
h/y+wbqYDvKe4ld89KxBMs/dGGBAhHUoji9SHyIhUc1bAcnxNjWWu69S0GEgQutnHUpfLJVSa2+S
KriYMsYlsQzq/2dxWYdT93CJlsm6jhZMZYMvGlWQZevvhnW/dV1Vy9lWDLgCrIutoeWbCCyM18UT
6f2q/ogQLtiFXL8qwYT8rS+nJ7Nk0F5PjX+fz3nv0SrW36ldDA3THLMbSwOqEgNxu0x6P+wLumoh
OEb07GNbddBTGybIchcfTDm65qlcbTPGurcyrF0yBmSvU72WSKwX2SPfLnTJeVvPiQEBRZ+FeMNT
9MVvUuOz1P2jTCIzgISDrimpE0Lpx6JsDfB9JBkoaHTf42Sf/TwvPrUmfpcEWWruljTQ0zWk6z1u
WALUgg7SM5uz4dGvhwamOQOIdetohuUpzJACrltzLDzPfj83zro1TsMMz0uYcuvWqTXSay2Jt2R5
Jyoe+U1aV/frtlhY5JwALRGTRzdlK0vXGCch5gN9jm7WuXUiZ8HrrMrV4XfVOocbaujF+Pj8vOp3
q2xm5i6mEOWs68wmBDdpNehOgYO6v/v9fo48ZJdGFMbRn1X2nWNcqVAi3Y+JXVIi8imeKKlysq1O
OcnoqNCsR8ounUHFrBvWyWhBDXKlZZ9akqZq+/saxZc+y7mEbPfft/lnF92M0ZCtb/77bj02HW5v
TqX3877rZj+N+Yh/9pwNSXKxwxKeZtgIwZa3l4YaiSAK1n9euG74+cj1C4aZ7G9tIZ5+1mnrN/j9
8MlOOAV9s5MPTdh6/+tv+t37P++rfGUB3Iaf77AchXXuny+7fLmf77Ru+fnQrsxuYsCuSMV3emvJ
p2LZbd3BFzVpnnV23bJOpvXwr7PC6kA3DB82FaGL1A1bog3s1Mbm0iRR5dYYWAQRUrOgyd/1oplg
6NHT2MsHI/TnnWl3f2nLnbwUsKIcffZqgnWkMPCjsOGD2UN3CNP2q858e0vMdLJAmEaVGnmKMS0o
W/vTkLDIjjtHqrmRA5oV4PAtmxxjg7uVVSdPjDP3iPAeRdPbTs9lB9djeqj9iubi7lEJRt4MmR9E
7OTay83ZjNFfVjSmkNDZpGS3CqG+h8Vwlqh6TgWWiBMIhnIp+BUSRYcEve8eHTHDVDs5RZJyV7eJ
dCvHDHlL/IxuK/8kiEWwl1tWDWOPTCpNLj/rFExcnLkYssPvqwIyeV5Wg1zCN1W6XTegQXtvZxRX
Vdsj5Zzvm+q+ScVwOxAItWYNCz1nSD7MtIwAL4v5IsGjVGKygkMOtgdVZ0J2aEdnRGoqbPoN9fTa
KyMOYMtkSv27ekDHnxUnMxh0uv6ZFGSLXTRm41YtYI2t63IIDLsZlzUSpv93XTcTSIA0VXcVLnqF
pfs32TIBR2GXZnXbGuCa0hYuzkgMczsvkyjVyr01mZOzLnIH0W5jaBQIhpqfVb/rG0M8R3qrHddV
llSpcMnGGbvQptis69aJpvoqZSKYjesu/2yAmKdNzc8Hr6t1taC+OxX5Yf3gdZ0fDo5ht5rXTjUV
6+VLrhujRM5PugGAcFmlk1a/mqbkDUEY3xXlpkAQfNsqSnRHzfx7jCr/MCjaBRB5eh4xq7pdJ9YM
6x+slb79XZdOfY6JG2T+RJZiCUmjr+F53R0TPdFvSfbrP6/tImMzFz7uR2HbuHluMWjzUzyGZr20
dj/LOCRV27pIhUufL9vDUldPS/AcN9bNbBMd9HNFrajqxK1tJ9KNHp2CZUGL4v9MRr1+7chaHieR
LsNC9D64/9GY8bvfmEA5SmduvesbmXJh4F0R3WJ4113LYvJ+zqi5jAJ6jVsHKnJzU9RZcCdIkt2p
cXFf+sF4WndbJ4RkqoMtULlfF9d9FSjrnl7ROb6+al2HoiJFkpBcGMONri0H9m2aa/YtXO75qGnd
W+DXUEKW9aqZ9ThJxY4fWyj/190gYB6o3IeXdQ8iv1s5UrRTNHP+FVPU7qXANm4Ri5q3OIhVGyW0
8DIYZ/N23aC0wD3lkuLMurhuAJgirlVKwIjzhgQ5NmwpJWua20fcf5NeP//uG5I7xcysMXepWsVb
a6JjApxleFeihvCwZ0k2mgkZzTXbyt9qtgY5HH7LHajn6E60DdpQLSF/MJIPtbQUU6HFy2SdELvM
uGXh5qnOI9FGGWCHJ2EW4i+kPh/w8H/mlkX4es95i5cf3hpYNWNI0R99zKGP6xx2zRn162O7qIS6
pYVxnVsnw9oouUwY1NI4ua4EXdvtbJWK9xgDfCmmh/Cn8Wrp85YJu+sXWZ1Js7SMYhfhw++EGBmp
w7qcraqHXmTPYhEedYuSpl6+At5EKI+MVX+kV4DdoEGSFIC7e1wnatWOMwZH9cLf+O+smtqfUaLC
wGhysI/r5r6fUYiuszHYGZD/SUyZA3A+RTsoez9HzJqwIEngjMSWQQlxPYo/m4G9nJaszA72CXYH
KMyQL4iNNGkSErvu79SJLx9aRFpUuxH7L09X7gN8HY9F17+YHNZThB3YtlXEWzgJezMujY8Jb1PY
J+442Wb9vb9He51b/wFqWOFGBBwrCZe0k9ypXp0EYt9i1HY0tKI8GAwSkiquHUnudoMwHlN+ta6P
KPQRdcj8w5wCSk1MbgGknyXdi2tEzIsoLV86rs3lz1rnMqANmwosCM/dXjk2kC2CyqDQpZWQ+JJ0
PP9zYJAoc9wMuwGhaCquJGU++X4SblWof4oslDaafi6Gejw2oTH8TDQRjUdfXY5cNr1lilodkfxW
RzuvgI6vs7ll98pmnV2tV9e5dZKYfkW3kw0NY+mdLxY7llKrEOgQdPyvJ1Zpm/khygABLBrR5Weu
k/UH/y52mQZZRsE30180TPPSo7gejmLVnK6z7UzCK8/Myfv9Z9bz9HdxnbOVAXsrBLzcvAs4gUy0
pe3vd6J3Itx1Qj8lS+/9eh6sk2hZHChxbOeoOa+rSl/H3CGwiEZWW4N+dTQwpJ7/ty+KP6nS1LiP
ajkasEU19jNrdupwSIB8IZLnmC58iEpgY7BO1sU4gkKsRNJ3TUg5nDCGbJ25MXtcUaR4PJlW4WnY
dLXFODlBhrVuiD+1J1sVoxhV9nfkfr7sdHxQygWsSzyCb2yB4RxS+onS+UbNenSjySUrqtCBUUah
dC7Ds0EvzCXwO5d6e+MMU3bNFB4RuV3png1l9SRXrcsto6SETmaxrLoDuIFlaDvLd6jv1f084CBk
WHjSms9t3eZbQRGGLvaux4ulCbZRixElTuBSn1EfoU3Q44HLTSO+EapiuJMySRtfarGF6dUt7H/w
dPOjJtJDXpbk77AkihrxWg0VnoVTugW/FG10hH5F253DoJYdHo4ok8Oi8BoEGWF3BvxKP0lMSVeS
Kb0GMUkVtFQuULZoO1SLR3Sr0YVLioLitDuX6oC/sdV4JYiKxiLX2I/fjcmBsXobqxReP/f2OZiS
2I0w2PLzWIZrikVppJCu7mXAtxr+5xOmmVX/HfsosmU6qdxx1q2dD+tGKtt9q4YcBDh0kTA40iJE
K94Mgr6Y4cm2ltQlRpDEY82XyaN7ubcoCuwY0zjkyU6TJoTAEv3+3SDtiChml/rjG8FzuLEm9Pul
ZCSwiWjTsWZiT4E2xwKPRvsmPzzI7WmfWHcjCKQ9FU/5TDMt7hkWDgxyzh9dotJFM98FAIOtwJLx
2uoEzClUT6H03fp4y9TjZTmD1NhoL2k4/9XZ6OYND8qKQbZk+tdC7T6rDDqSyiXqKkOPWdM0UG8M
TRxz5Fh4JETPRdLggGugE0PB7aWkEzSBKHxO5NQ12gUpAmvZGdX22ed54UF5dfBlxh80o4Rj8VlG
ZUcwIebepStnguilX7pK2mZB499NENfnyvooU1z1Ajl4n3pp21oMBAel95YAsDe08ESv3Fa3wy8J
DqtTjHgTK+P8YlckLEhAKtJfE4tEuEZadNAUMnl2LN9BXLBcbUo9P+wfJsXaYoRL+0hIK5YkZKqt
jJCk5DOplG47V2PnTWFabiXrKZTy3NHjzN/UaU5+ps+3uiEV5znkDYeWzGCkKDfBGLegKadDJ78z
8g9dezL7TVffNwlWrTV+XeTzN4ZdviptD54FQJKlYXrc9k905GrAjuLQxcUzc4gGFXeGv+rYGKY6
7TRmTmyGe11IstOD7DJi8QRIrBI0SYL5SomPKtnLY9xXLIihstLtFS3Q2TY9B3b/7gdVDdSp+Irn
l1lNgK+l4SfNuZnXqI9YKD729EtSdYGWOpxskKlLbaMdO8sj1zZOnUnKjCZgw1e/Sd+AMDFe40G/
FiNF+9Q+C5XdMmW4aDLRP/f0eNPjOtyWzdmfOwxk82mHPa+Bu2we7qcPnLPJVz8kefemdBjKy+10
K2Ii/25ecL0FiUCs0Sn0Ce7QOZDJjp5hwIYB54RbFx1AsPi95yA5dYkpsKRJh3IkyAqFUrntjmMv
e6lJwh9LgZNWbutM9+/wNmw3lHZid6zMR2PMPC3vuBFIYGjT9AWP+9RTbAreTd1GTtNkz/SLInJs
GUOPSYRfEt2bRo2R8OITS2f0uGmk9AmY/x3oNMtpnnsDAl0VJejuh4MVqV+FlHxlkfrZVBpmgTVk
fpkxFBnuXT5009bKKBZECr3sVkofUTgFLwpZ0DED9jdMxb0cV9dqSVTl01KI/as1JtYLA184pFW2
6YUD967ejJKxyJ3Lmz6MnagwyJYsjbpVMB4KhYdCRo+QAbwP1gt3TSNwY+VQZ9GNSSOGU6bFNUuK
70wzD1VlvDcRA69R3IZWmnlCTvc0qpAP8lv8WgYfXb01HFvczAJQ1V5FB/qm02KIPEOfeIaEG70q
tZMj6fno+Zr0aUE2Cv2eRvRI2whMpdTWNHbTWD9g80YZOhM7sgA7fSaTGeaP+ShvBa7eWys06B+m
ZyXSOc2k4sWWi/jYu0FoLQyxP70WQhtPn6a5TT34Mw9hPX8Wo/GsFtNdb7hqZlRbIxgvM2jOxIA8
1+A/qRjGpQBjbRUNnMFCpaImmkPi+7RpG7shkjwrwuv+dYrKNztIH4yyO48GPY3y8BS26b6hBycZ
OSfittmCZANN059DwIE0tAFGq1PdS0pG4FLtaTXXJ1R5Pd1XTTGQxJ1gxsGHBhqAd0Wgv03t+IY3
deaYqfTYWIBs2kh9bbLkcwCnp1XjK/qyv7Tt0her7eY+OnQie5iQkbupXPwpO+DlERymPqGjmuNx
LzAR2xWUAej508gdNfOOAiQwteYQdN0dnkZ4CFrkx4fW/NuIBjQFT1g8trF6zwXIXwDKjiQGLC/l
HGxTelbb/C4BzeMo86BvhG3vRsM+vGYNgD5oQ4di1Ft4+wnN8hPtESE+mrixnzDFKK7ohmnhM8Gm
q1yRpU9mh6xwq3/KWXtO5OGl40sx9HuOaMKA9Jk+2bV04s53T3NZ6XSdyaEPrgrO9IWu7tp42I+F
v232zZBvGw4LNwlG/tQOR4faXkT8P4ACNstrRJZq3+KnJjcYi432OSlgfXZaQj0l3w4RV+9g+X/T
FAvlhP60fKyfja49q3Z721mpi5/DXdkGb3rGuBEJGdYNQ/pqoqmHT1r0LqUZXB4E1p8z5wYVAbDx
OWFDrQxENOPG0mQajLudYJxxsBktF9kV69GaOCCSyVVxuXTPRktSeU6t0YHDc5PGY+NUJkRAWdBw
pGXBQ2Gkf8t2rJ2sTQevsjscIxEd1qF86GX7j6kRRE4h5Ow86E9aQ5Rddv5b13LdzZ26NYB5m01/
0cjeQU5JPBB3hpRSDa18UKL0ToHcfYZBSKNTQApNI3dY9xoH2eQwYnkyc0NXMq9TTRvBv2U5fTxk
XnbfZDCi+kSSt6oGs6Gpoz8YwLc+bHsecESSd/aXPHbdWQFExmhM31t++yCJCeym3b2JFtL4JEX0
vXRvdWNvgx6kaBPhUWwntpeSIqgpcKQ0xnu5LHHxEIRVInargIxAJ8sZGetkn829dcBk8tmMgPfw
BO/68ktpiY2ngcuzgK8TR2chFTjMDTAUY06XKvqjcPvxUCfR1YR/zxxV5yAqvjEZDR2hdJSVtEe/
sTAqyT8UyHXWXKOSUHAE8yMLf8780gXVySBYDNr82tsUDfEXAXV1QUD0RKz9ZFG0cPVg8YpQx89J
ZwSQWP14tWweNcbkJVa3OAzyNDcwkIobOKrVc6JWXB2Da9SzfKP32UgwniaOsIjBjJS+jSD67sln
tye9WAhZ+gjvbRwe9WLYKKo+ElhhmhGZsB2M7lYaxvIQScmtFhCQ40mbq3q+08hMVdU8ENCG/Q6R
ttYYmUdC6NEIgw/4VrBTE3r2QqXiCuCkkb5J+r1HRXLwDW3EGbilWnnNSjBmIO6Fk9Jtu5/1oPYa
iJj2ELvxrF/qzqY3tfurS0esls8Rxqw5SWiAj/TeJeUGKeNt3AuxlfPqFcjCsctniM/Fgmh+qwTG
1aOtINYvwsdSmERC9EBZJAmcSg6IO4sIzCQt6Lm1o2lJxxrSHNzYQNxjTKhC9Pe4AwHZDxOe7Ya6
Fdr0oMrGuYq5AkOOcCIwlaAq+Vc3/d5LW4jD2SZUjF1kjG/zeKRz5jGlI9XBF6TaZArHCSvxK0oM
2kZmxusGWqV2WlLw+rMEmW/pbXOhh7yozUlStgaGR46tS/eiENsewO1ykyocOKhIoSYaqHcLXQ73
j4Qbm6SdQAe+9qH2oRrStPXVHlgyElKIhgxP0xS8HRGhbnP2FxLaAQITbBND9CvE+G0UwkhKtG/N
aHPHGEn361CTuG+SQtTBC6ryXWTJKlQ500twOXUkm7PE1NV3Ei5/8VAuT31C1VqlcD9hVZSoyh+A
fZlHqwwCSk3x5KTQlxdsInLEnqpS2LeSndDh0irjuDeV3iIOiEsX1FwDPaV9iZUKHHV7kiLOtqIW
TpOWj3GaI0cyjoAxvbkgfh5aG1dfkhSOkYa7AcdxqJ3z1aCFvRRfk2J/ltkcezSylZym3Z2ZD69m
M3xCEt3P0+QaqvJWjJEOLXkA0Yv4wh9rHT7JkLvUQeRS3PeJedc1FrKMOLv0VkcBpZIpZNuvsd7i
aJ9pD377pxMyqG4YojiI4bgjm743hvkl1cVZKAaXbtDi50Qdo5bNm5JRR1/kgxdG8i2GI49qjyum
3eXbIJz+hL7e0wto3lFQwcAl9mE2zy+W/ccyJJpE1IXFl7Wj27YxATYBJvi6wIvVwpug2GJz7vR1
R70h3EllfsnTR7B5NsVOf8856dZlqG3GWGEk1ivsqkb5RlINzbWOTQCwk6QfvQt4g9sdPSe5uRkq
+UVKU0otnbrzR5h7o48ZXgoGrTI7N+jbz7Ci9V7XDsQXTZ4SYAymoxNVMvoabuTkQCStQx1OcamK
bFcpeoOPwQ8htSXXpzc3rzTFtaz4azLDl5A65TR1mSv1sAFjW50O5vRciCjd+OouFRSkc3SoaFCD
jYEPTCG6lyQPlgw1I38/5l+zjdrlgUCtpFbItOJXJ+1iRKSTkTyOI09vHVfvbTkQcvRGS5mwoTwc
YhJtmzYM5a/SxyMjCctrG4RbDSORrT2NpzJRP1IJwW4YQ35feENV+0lH0iMF8WIr0aPiVFzxG1sy
GRvaXErD0FzzaWtDAZ4m0u30c1WenwTQ2QpkgRVKhJSqVtyg/Ut9ciFR9FX46Vk2JaDmcYmzkK9T
eoqafQhgw6FpyXTqQv0aNLBT6aNimDmOW8qbqUh7cx7Jn9h082jlV1GAOoXX/QVv5p2IethWanid
QQ5D9k0SFzdYKATzTR1i4Xo78jTlUkRwmL/TEkPrd/+Nv+XVt7FYjrhHKRidZ735ZCvjaaqBkcCZ
w0teq2/6Wrzn/FkgUe6ixFZ30mK5HJbTOdVlqO9R3m2jiHGaTOxflsMT1yhtIDTVL7dDY1MH047X
UQXvAsC34QFbocdEUSUPB6zdE0JS3xkqn+6hL3t8riztmdz2g5l1RJs0puozHWdYVyOdOKWJzTCV
W5SvEfBybdJkS663qmmveZUN9a1S6KXK6JkgYfun4OA5+aDdSWlCylBoLz11SyUYeg/3n4WnYgfn
UBcPwWzslZQAXQSY8nF3IgKAtMcY1lJht1adRqMxJGESVrd2GNyVf7nx+lR+BpSVY9jfpYKRmlGj
p4kHbFGE/BLWGDVMaoEf1PAAgDTd0sN1G5v9mbICQj8pvYo0aD0GgedhIbdO2r3yHuTWu9k1T43M
iZnoT3hf3KtG7okAn0IsgKGAYyQ7HZuaqwVZFx3i+0aTX7pW/5DMnrwynW6NhnddLJOMiXn+m3Ok
oZjoD1V3TSo44NwAaINb4M3Kq78MXi0pOM+QCkFqnxPVmEncNZ9lNW4rU3pKsSR2zFAb3KEg8JZ1
uhl8zhaimC4vbKTiQnZ0kR4Lv/3IBRKKsJuBUtL+VHf3ZipOWmY0rip1xFQ57fcygOoxliRPLP68
na1skIJjRR8Xn2EW7gFXHOso3MqJ/hVaNXmqmiogTqpYKUY7dSqviYGhaF2lh7LHMrWTyw1d4e+J
0tAuquLQrUebOKHwHLf0v/k54GB9w1c4deGNGeU0CQ/nXFLgOxlK6CB69Aftj98iofD97zmXHlSs
hEajCB+k5A1mYq7PqisFMt1Yg3qdYI95Wqt8ml17UO3ovhiorKMA/Gr95WCH6duk9M9Jjq4atwXo
VwW/ORquUzJcipj2PD94J4R4x1g1dMyi3+rl9NaViy5P5kEuZTYdgXMBe1yl247YfMlUjjuqeKGn
TaRm5UjFAF4lmxC+2TqOFEmTn7MUO6VC/5NZg6CCLr3OwXCWKxDSdn5RuYUL09q1RWG52QDkLm83
0RC9RGkt3O9KLz91Lf3wy5JeS7W4y6A1tmbGzcWocVvSW/B4pzkfNj7+8XQ5odVWyhM6o3tV6mlO
R/mLymI/DWAJQ7xB41gmqdflPWcjPeez0DyZmioMrgAtSD64stvOY4xTYpRs58A8oaB8N0T1ls7z
TQ/ni7KaceEKeTYSaG1S59l5QQ+mFezUOnbNoaPhWMItKp6viJeOUGvnXaVrGx28Ac8fBT/K1LVU
rq5+lvs9ng5Q9GkDH60OyDo/qtTsP6NJ8sYkn+JoRHScxflFS586kXgYqN7WYfsS9pTAl1NwnrCY
orFE3gYGJwr6ieuc+jsy4i++2V7J3N74gPIZJaBDSytlgwvRKRXZfRuqr9loCAZ6IWEteirLhvIk
Wh6MeXS/tgoEMkkZksflntHYPabaL2UbfzL6fUAF2h7A5uOpPPseupcXvTzXpf9KeEA/RkiI4pOo
P0sUcmoFs5Vu0pONlal7uoxI68WTRshQBfhDSufCLKUrY83nMSO3O3fmFr/s3Ct0Y2BMP9rbbAZF
M4s02ef1JS8kCgS8wcZKpE/Gvc6EFkJEvrUfZwndZAayEpOsYLSCYx8NDBohJ1Dbl9wy1rEtnvTd
1GTKUUqpYFUoEahEmAzUrFBGnqHspsmuDsjjIqee8GAaFS37I00N0HgzaXbr4s86MPQx12WT+p6J
hAMQf6nyrGoxGzezAi+Dxf1pfLFEBIwbAwvDHCe3sqdDYSJJR+T0ZpBHVgT9p6bWSXt+z3ZWCFQ7
4ZPpA2LP0OZpTutm1xOh1wPPsL4mARm19/gLv3dtuii7ePrM0nAQSm/vTP/bxLPTnVLlnT4ynjUN
7W6xLAJ8jtNXqQOoWmiE9sag/PVzi4uGCDvz/Q8tFp1LisjywAYIWwPiLOf8JoPbklUdo2EJ2ULp
FJr08PnmZ2irn31D+/bETdjv/AMkZgDpZKxaW322E6Df+racpEu1fFy0VGA0g/apAfK9bT3BzwN7
mOMsMeduP8XnWTb+ZOVNGYveidPhPg+oPqeWdahLQUrTvElU1OSm9VWPOhD/oLqd9PQuXkoHtpSR
Nhzrk5CDwW1qjSvCxgUeVdkRf4zcq4JqpIbfegTXA5e1dsh7gaGOzuhtrwWhADZBZ4dsQCRQzBIm
aqKZEBqDehPr5U0d9y9jthgtjnG/87Xse4jm5tJC2ghIb8s6I2UtsHnAThr1AU3b2KH8Ek3mxQ6+
1UajJlvjh2Yx4CwjK+f2GN9nw5OvRdCFLMZoYaAFDhJrZ2xhOYzF6Fp2zNjZ1AeHmuoujmTlObG5
W8OOZXRLimXM8IdSopPoyL4Yvbgyxn4w5Oy5yax0I9UiotEieIExgoTdUneomWSXRg9ug0vToYnt
EJlDklSdu6Q9N72KWF3lP1aXaussYQypJ8kOI1NepZ40amFb2TLeZ5T82UCq0u8proBQQeJOxX1o
R8ZwEr5LVp5abmIYCoqm/kFJAQLKGsiXvihpqyJhpZdfSVzBfsmHfTqRZ1ZS3T6o4tBmbedMAYWp
Zib5ZJrJe0eSj6dNITk5TQ9NWoSHIO6XAFp91ZG4OGQrA3AnY30rZxmFFVX/KJbSk/9WkWFxlUQi
dm3PDTlL2mTrY4A0sCMYufMNzsq8INnZyehO+muPvs6lR6Xc2LkOJX2i7GEsjjVdRcYvmruBehkn
DGSEZFeHUCoI75yxTrq7Cs90r8HeaAHyn8jLXwK9ctOOvM0IUUMZSGsSS5WHuK8gfvBECCvhu1UX
yZd2kLcZMaUzmSinoxnHciHf2KXQdkLuqi2EyMNcxaZjJPkmVDFsmQMeDkEgmtNAvj2xaHCPk/HJ
yGkyldtHqmb8//lM6w8ZWT9q4mNakFZn3AqnNjawXum3sBigSFR5dG5N6qdVTdK+1EYJUSw8yNTO
NnOr8TAemhcQPZtcX+LPAmnc3B/0hDtpGhVPuTFre1Mt6GYWxXQUzVITqmmnwX6DHj4zqYlrU/zE
0W5sRMhpIQ0CAXZDIpALjWGWoT9laZ25ppL7LsiVnF5OVK9l7GLZlgOAWi7Jm3TkI5KJS1hLa90V
Qix+CtVZF/Fza3BsfaU19nGU0MDEZY/M56k2+MWVzkeiJyITExjc1ijJGFb/rNs6jcVJdgb1OZ6C
4k4mhcIZlTs+/8omTBpw303NcI/PVsppi9FIT9WZKMuk1rMxrLJw46DfCwbu2AtnWKx2It9RLNZg
xGzt/lKEmLeglX2XDYHdu+pv+nh61gZUl73ZPzY+Wk/agOpdjhENt+j2ZoxmdpK+BS5BpHWCj1Iz
Os+0umNADZXEoa0CRgkm0uZG+QW/mUM0xbe93EmYT1soYHoL240cYUJV0k+rkqFTMRvpcNjMOZN1
H9waFxKq//IippbbzZirB0AlxUxYoXPOiVL5GgP9XVa/+3H+Aj2DuQWgcL26nRtDhozjk4f234Fv
8WqhGls5RUFByRB6TYPIhLyHNPTXgRqzgYtPHPabJpRe7VpYm06pMVyLkuJC5c/cpLOFO56gpkPZ
y5UVIh3GOYh7iVgZ1+4A+wgXJkbi8dg+xJo/HQ1fprbB0EfktOSYQTFuJVjw9CHft1Iqb2vrFsYF
gaE8PfWjsp8bmazwWD+2PRURY2hdNcgbdxxshUAxnfn2wSVs2tfUoESmfat9dGsx2mcQzFOx7/8P
X+exJLeyredXuXHGQgjeKHQ1KO9dO5ITRJPdhPceT68PWdysvXmkM0EgDbIcKpG51m96oEZsB5qe
BLTvSKzZNyW88bOHH4mUYWaNudOiq6SPMmu/ah6+XrF7jBqwlXrz0dkE9POQEDzoyueaoAB+bw66
v6lJ8EN7aV22hyHqDUsIOu/SxF7zrWHfW1gXJGF4lfQc9Xxj4JYb82yWAUVZKC17PmvSxK/y9FPW
uu91K7NiMbuNwtyznkS3uyz+DnYD90rUT8n3sjNWrfLGJwq5q/yQ8IsRr30kcAEbLiIp3CQyhs6l
q12Kygl3WcW9rRULjy95NuQO8ECS4ErhGEu/7rpTbi810LMLu9dx22jehyE784QNWQVrMz2HPldm
KTiQfDWEE2G3Zt+BaRsA+TH/CCFZsVUIn1TZced+QejVz4yAMwInsZc159SEmSv9INbefZO8DdlX
GWkn/dRWpNnGPv1hWZM2i87WqKwA1rX8Koo8rj1nrM7BdDCIviUgaXeiyowLrIyIPOSRyaetJgsa
t98kwB/B5KrMpRir25KDin/ZDou8YB52c+U5bIKQ+0B+q5CXWCiqas09bWObprHQR+fNC3wdlhsx
7axKumXpspFJOngQ4azss2Jb9NVza+XjWg21YNmW8akHMkbumOycVsbFmj8PxsZ2E6Ej3JOrJRPH
Eo45FpY+MhVEh5daWTWnNrdvccoXmo7xLMmV8lQ7dY6H98rmoW/naLLUpDdQHTuX7kCQnzBj7fff
u0ZBRdwiLR82yqtmgizMq295gZILjC6WQsnSKa1zQkZskY96NWfRunShDrakWNHMmYw2us+wHBau
2dbYF+6isulXCH+DXHRPzugdPZO9CtuyVaTm/ryTIuIxSrdT8B9gkdN/MuUiHmXZF0Urr0UTEYYx
vdd4IP+p81zyUJAupeFnj39w6GrKKTC0dlGnibeSYpwRCsX+aRlgNJP6ta9bd6Yjgzy3BnluVQPz
szZ+6L29KTVsssOflskNOibxj6KHWytbNWs/CROjdPD2nZa/lBFgipqbS62e4XHsnRKEj+f6Szco
UfFo1Jnl6D8mxgkLcdRJKkfV5q5qHVSQ1zH5l2XrmVsHyM8OouKLMtmMe7lEtj3jC7D0jyqGbAmP
KCP4uupdG1GbMH52TPLUqoVHEVogOzMbzq1G9sDQ3a/+BQQKs8rc7cZlowLdb8vj0ETxGljGdmjd
M3YhUF+IRURKD1THYkxvGN6S1Pgsx/6o682ZVSqyxf4+cunB3SkBCKpWkd5wd0+rM/IoZzP0dZaz
VULkRNsURr1VenzQk/5JGkbl2IAFUsEBr7Jgk5QscWtH+1QjrZmlZvUmZfVInCviYcD3psLMLAA9
lba/r8mlEXN7V/W6PiiYxYa+PaykunYW1ZjNHd3nbgmuMcoMc4+5PivXyCptwUzyKI9kFX5//i02
sRNzew3HaenTM5r3SI++16U/cver667gd9EDzAvxW1+ZY/XN0whChuFEpw/JoGl4PKmZ7c11JMqI
MJCxNfia27JdAXxiht2FdfjC73+zvpd56Sw84gWEaQn6V448kzq2VYb32Vf9rVKtzzyu3+yheiIL
4c7VUEIn38I4y0FRqnDZDujKhN4hjyrhGmzqQLKxPLBnTTIWbPllss6Wq+0RSvuuuJ09L1JwYlM2
K62h57NTixfY7mzb3kT8YTdow9riH5R62Tph4nZN6YvWBD8RN0uJPBf9OpOBtUF/98vP1Kre8Jki
Gp1m50JfKS5PTuZ01JWdTaK3qB+n39XIBpveLxs7AFIn6zm+DPBO88l+RhoA2LnKh6V+ktC0l/7o
HHsgaYtUQRoB6HVQyGB6HX/XG6MyCwP/mGcSrpVacjBhq0VpkazrwZCXwOYMVhfdvEnNtdL1Hmpj
eYEFS3FTGRiFNf7+kb4r2ZR6MDpxd/QhXjtFzQy/HvLw08+KSXSq3mqpxOfGlVM3ieKwvGUTNnmg
Dd2rMvrOnsjGvK/wHreNQFn2Vvrs5+VFazCCQKaatxEsugSsq020HL63cTQjtkIF6fJ5MMgYV2nR
AU29K/BvRP/6nIxVTxKjx9wJ5NS6qKV82eXnepSVfZq0qy6VvEURsSjLq02WKqxbiQkHacCv16dL
2x+PQcIE5PpFupTzeufZGLd7MrYLII4UR6qWTixBV26/xH25LNuKJUDtXSSFRX+XZh8eCb0ixIzS
8aRgIQ3qu1kXZ12uN4kTD8taYb0b15FJPEiDLBSjyOJ2l9rTvuf63tOYNfEJtEiH/XTAOGS6Ac29
dT7xSHkn+KUX9isZlHWPDRyclr3GptT3WEb0nnqGsHL2O/kcdA1oD2Wbe3GyUggPmIl56VVngvKw
HM0LjBQHsK55qb5VffAMwpLlKDpURt1C1EjNUzpqT64W3nTmlJVtNeuoHNdOruxcnuSQRedNRoIM
a8plGBKNxLEzDMqZWvTaAhglJdtjsZODi6kSouZwuYPMXw+tsrLqmlUJwUYHz4JZLsUHvS8/3LD9
iCpyFeE4U4pbXDQNfxoof272RfXNj6A3Pps2Q69fXWhynK8RvydfNiCsULBrN/3vhGRJ2OdpSfBM
OmvZ+Owb1mto9RtZ1baFz1JVqtUD8jvQPXQwOg0PRKOym9nhp6JLy0LOeWAgDdE6+sooeMLK3fcy
RTYw+q5rOj5s0Zag7tW0iMTFdfY2us6iHEZ97dfKi4MPa1E4X/1mQsQH/kHqAFIAtMMFIukPRoLv
aaYS4E7sFxkVt8bNzggetSCv2qeiJRZTe5BhM8s8QhzD0M7NbwlEhpkzDoe0cRbBaOCiRBcyJgcN
nRTSrPbKsMubZiTvZYVXmSRbaO0DSJPbZ0cnvKw50AoM+6mrFRZsxoIplww0GgnAcPWXCINO6CbI
ixla+Z7KzUICpVrgGtoH6tlULDxD0Q0Mibk3ubuZHnnkBd7GNDJmup/CTYfq4xbGtdCqk1H29pxc
I9tuTOtmUqFd4saslimYns4G+djXe7UhG+yRTimlHyg5YPVIbHXWlShIgktVLX7ajnx5HCvsS60t
IXjmxkDJea6N60ZpXhOZEBiqSBMjfS1B7K4ck0UJC8UOtsqUBkRPKkB2QvYGggOsft3qW2Erq6bU
D41loYeS4wwZMWcjaGFlBDSb+tjlen1UsqA5EoAYSet10gb4SDerpLzfJpWe30Jdim5sq6dzUZFV
8B/RKeKxabpoQbq+p8xLQ67Wv5rpKPXtElvD4iyqgAOQhzD0r49Bws4LmcftfmmMVX4jDlPcgIs9
5TLiHaJKw971VDjy5t5h6hVjYLri3fqLx0AE0mHpd6q0Ff0AW/fXvsC+fhpVHOCWbHwIlaSteWei
rjKreg7CzkDG5a+6OLDnCqI+Z9ED7a4BtEtIQNuIurPet78O7O2utp52uz/qddYGSOl0JLT+6q8U
JioW+oE8qXp6VMdYq508EEZiUFEfZwPWU75xYS+yytXCvYR4ej4XLsCpLO/qnSiaThZNHnDjMujD
5tkpvXivFsQSU69reHLU9hUPhHkM/aaep1Z/7GQmX3HpUDrV3AOstxXFMHbCNcQGfXEf2HO7A16F
BM2mly1jVOci5d5VvJTt5G9kXfSjeKUuwLJxdG2PgATdu6ZINmynpbkoBjBPj52jviSFxPuQ5bNW
KNWTGEfhSkIZZXEQAxkpoL4iddyVaK1DYz6A6YVVE2dXcTDiolxFJX8tpLJ8f96YGVoXXVLNRTOI
5uzKCwabEg9mZvGpTxKMPqgrklqPcaJq6NkPpGuCFOqqrrXgTIjdX2VdH19IwU/IgTy/IlFnLTIv
aG8RkpqLClWFp6EszLkL++aZtVc59zozfq2JvvG/M7o3f0TPzooN60vaG+kslprsm17mn5jKQpcs
0ze7DZMffZ5CGwy1j3QEyB7b2c+6Z0WRkFMhw5HNWzln4hjli9uzopmVB6JVQHITVGh0MwR+gDUx
y52W3mO29smFfJKI2Gv1WHzEpXW1QPh/D7rwq5365bvMnoDVW+V8VcndzqIwHlZB7mGN4ijFFTN5
dDVjiyloMlwWdV6UQ6kcJRY/bVFcRYPiKRaThJsvRVE0lAHBodCLJZY7DHXvl3v90gRithDFehog
s1R72fY2inq/XwOv5wz4NHk0oysyfz6WlrySNAUV4qmPGN8hJ7juC6O9v1XRkFZus04rclqiixi/
l2Rw/q1Pvj8rwLPBSN+MbYRdJCnQM25ByaYpjBBL0Nw/8jeTlrXUh0+IGATzUjHqb0ksnVQj7zxy
xNfRdv2fRWK8A/B23jpTtbFArqHNdlZMVMUp9lKaaXtL7ewVm9eW/3+ikhfX2i+d234xMqRcfGMJ
e4AfaIzGa2rl5tfeVLO553XjzVGCbOWYCXI7SdXuQPfba1yb3TO2ptVCKyL5FURhiGCSfynk6JaO
qnrS8gShBc3sSE2QC2wivzhx45Ao8rLoFLF1WmtoLRyjSI/XTYFKSpyS4EqibjhGhlavtRRUQaqT
/G90JTkqzaCuUbbxjoqjmmv+KNYhiiACZEy4/Mt2KaCTdQ61f6MZoX9lNcKSTrHMH168Q1fC/KjZ
h8+q2htuomtgjBJRmb+69m31R1cNmvNNxuN73dYGs28TPYGeCg94n607F21T1JYJZ4g6Ap7rtsg7
f9lhF7rIS5msn9tdE7XCWTl0x6UajN1VHLCXteYachIrUVSmfkoLE9fTcmOdM7Vh3B0Sy0bVx9uq
QdHfr/NDgsq26pY7kuAfI25+CFUR6Qfrf6lzB9kbeErsBu1NhosKGMsOMjC8hKuGqvAC0E6/FHVd
ZrtXVvdg9FHcJCdEP1FnddqiG5BnEqXOd5MTEmUbURIDwU9zNiHuecCZGUMcDN1wMW7mP/SoA89Z
kso11W3zux/5j4WKtN1ZVOWOnSLpVm6yEgv1Po7rhax2oCsIoNQrKdT57bCD9JewEeFjSmNELEut
zhaPBYAAUyWxyWh+L1dFiQAfcdx7T1FEOJ9Q03R4DCEaMsOrzyYpdTSnbWRguuqsuIO8EYH7VIp5
E9yY/59KzzDljaQQ4hcXio7iIBrgoZIOni4exxz4eOSYW2/agBZ+qZ1a4j9nLymAtaAa+I2oYUWS
x8guao5QhTHCx8kaEo6alX6mauZcAw/ijVMQTxf1ieU8IfchPznTcrcooMVIfkP/NNtnOapQxoDb
tDukxVLUNz47oq7J38jiWIgT9dirhqQuEwPLWcXvpH1lcTfNxGk94Fya9i1S5oa0F1VlGNEqyvdT
Uftobx2Ia3Ei/fyjXhT/qDNUW9kmRbTsbGKo+F4Ne18dfh1kuboGDZ911MGLJ75lfFFCyAdyHuXf
SNp9GHpuvktW+lorSr3VTU1f20roL51EQ/UDDfhXPVNIn8HwSFWb+dRT0GUq4+ANx0tMjZkwQWVI
y0ob9jYqW+4QagtQ4cx/aX8aiiL5HHJEPZtK/eIZlQyCNLPZsXfSrnvbqEqLrKhM6n4md5q3cZOU
rXUNtctWk/fcUb7iTy7dEMzO9qmKzGBgjQAS+mZVJHn81sok0QYpVlYSFK5vpjtngGTZvLWll++U
ooxXMgSxbdZ4yas9DFuCkem70mkZrCfX3Sd+G95c3fspXm5UbX7Bos/OVpa0J9cjy9BPF0zvAwQl
Oa0QbGBqevoaOcnvIZKkR3HQ0r45FnoDvNawkTiQ2KUXACSPmhro/Uz0gcs5nQLThgOn738Vfw8h
uid5/pYkcbZ5DB1rwIJ1qa2XTQE1oO/HLbotzkmU0ggCmtUiey+KYQmKBXjqtrOrk0VCsN5WREBA
h8nBPCuk8m1oyauGqV58tUby1kEfV+9ZnLwB8+h+YNF8bFiPflatCSUr9XCwz8ZZZkMTmEls5Kdw
tOPBb0l6EDK2p090+wSeeA1PeRKXy6wChTlVyWcB1tJrUXw0RLGU4IMMzrIl3H0OXqUWG3ENQeqD
bfqFs6pyIL5db1ZbX2t2oiQOoosx9RPFYmIX6Z1HvKy2rkEvS9vUhteVwFJnl94ioqBCvloEU7Po
U0quPI9jYqKlYdCHx+oPtvTS7n6JqsTzUvWM870zv9NJwVnCKA3rCmGIQX6/xv36zk1K7ixeowJS
sO/zulvNa3DYNy9K0ps7bTkCuQSr87vOrpp6ERECA7qDJBzMFfVSyrZ9KNSwPMBleWNPbDzL0KrQ
GzMveWUhKRuCJ7e4EQ+i0UDVfgEOJN/IOTjButXydWqBd41rzXsJ3Mxa5i3iCGrYw6OC3ol5TgvV
rU/M5zEGZeNknvS5Ir/mfqYtS1KtrI3nhLGWAGSjQ29o/iIPYwhEIAWeiGYue8a6aIZmPI2lS+DU
UtlhQrJjb46ou6bX4Uy0WhqZzqG23APpeQRGgyA+5ZVZniwQa6TQy+B7YSW7Mg2N11LLLTgVHnIg
YxK85RIBhKmD9c8ryaVWBNVt/zt4kfuVJjPWPB8q9UJuiYi7VcTPXQxDCQHP4Bq6LrpRSp2RIomt
dTeY6j7kGQEcJmnIaIfZgfmtXg+JbJ10vp+lFUXaNYuxvwtkyXruJ8ki9HhnRaHb66pxx2GWTB4M
jTUoR1KdMYFLVLemqhQE/zGfDvd+dalneFtIv64QLfUw4JDc6S4WhJDbyXEvQSQ2N1Nr/KfcRLMi
QOhtKYriQAfdMpsbK/uJBYTw0KODqKODohMOJALSbV2n0XGmbb29mcblsfO7ZBklcf2qBuEP8VMr
2s/A6PyPkHuVYPqA0cV0jY1U0V6froktYgplqFevozalDzr3U0/v16ROrMxUO/l1TWGCS4nidA+l
ytkr9eDsSXmS3+pUEhJFmHqriGdDiRs2Talo+vOURbC2kJpgFfdF0mBSoMPjw1V3VvHpUXnGR33w
EGGYGbLNMZ0qHoc6DjAABvX6PEKkXTY9jutV0GuHLFWjZWCE0hsk+XPHXfhhBO1FrzrtDd5CSlq8
+reubtKcxdJV9/tL7gS/uv4xqj7KeKxnRUQY8V0tU+1Fdsv82Wv/Vgjad6U11XuL4vyt5c9rcifv
1lXpAkIZixZn8UruecbC+CchKutLcRopCAIE0yF3QhQm7bOMbte+jKb9mjhN0aCV8FT9Z60oowxf
7kaNkLUzSLvU8PZQRvR1TKp4R1Ze2ol6iO8ET0WlkvQ2ushTb5J+TjoTvRpTaYyN6FCJWnEqDoVt
kCuzmnCWo5zxq79oGRTvW+OU/n5gnr94/DU2cU9gTkmK9OKmSnoRZ6xCX2uSqbtHfe96ysbWSNyL
S//ZF7Tpr7412r0zNA4aZIdt7ygOBkKf3EeJvrSKBO2SuoH7LU4ffaqBdMeffUSzKRuItbQYywTA
DL1nCfH3fZrWMvHp6VSVQHyJM3GoPJ5dwJP82aOuVe2hOD7KkTlGqzBBx0xcDMURpaY/xiFcSZKm
qkymK5sc2d/GYOFkzdOhl8HX5HC1kOtrneCCkEF68WQ/vRTxYMERd7WFM6jJ3xs2dYuA36M21zRr
QaZVW4gLxQFp5fRSbcqpp6ioOvBhJkuONTyNBKeZt5F04xEzhGImilCZsnWlobQkiqoOZVSCq3kQ
xcAMFjwg1efcUdVLlOjPoroL0G6tdTzkwiEd3iqFVC9bCGsrWiVDPuOkOV4xytafqnS8D+3EerPv
wiZHT4mLyHgMS3SF2I9Ob0uJURPMDEk7dfgqvakuziT//m716d2yDPNXZJL6t8e7FUNGvNukQqC5
gKW/FkroCY+LVZ154KInsfS7Ovqkp/4oFpUPE80BQiNaRcPYx8zsohzL6ddYidONKA1JsWeqhOIT
K0snZK0LLTAILmi79YuKePayr6wBKJOfzF2ECk4ZSyGsk1yD9EOJfJbofb/Q0nyw04U9+XoEF0Oq
ggt4M4+tRXeN8L84ICC/b6TefpNVXn5welhHjnMp2uilmqpTB55NGZFOr5vIfutrLZwTiA8OorU2
QzwxhujVU0BP1zoWO30n2W8lpLFVWob9Slylqh3hyCYMT44UO69jeBAvaUutfEDplQzg9FJuGJLI
LVNpLYpDNHwd8Z1Fw6rKnyvPXYqXdGpyY8qI83XTxuqrDmssCuxjHWtkPGQZcjFGVkecsq1jVxjk
XkLFdMGF6k/DEOvIDf1u7iUwDI9LxnEcmESR2Dd4tGoGrBO/ffL8pn3CaInQYQw41PUoInmDgUw3
vD96KI370oVafBT9cT2p1loL0VIUy2nAKYs7jSWu6crEmKMp4qwdzVjXzVCe+xS+PQsAoPalxL9V
RiSz0Uzvw782fpt94OGUgBP0Jq8BHbbtWNsQ/bvwxTCr744mpR+RqwJ/MYsvmmoUyxplwgPRSPOY
j0qBB5JjfQulYiG6FjZ5PrWT7dsY4w03yAFPEqPsbmPutDPxeiYkxbg1i3c3B6ooFT2LMSky9hWk
ymUWmPYbwIGj6FqH6tfWluEgqqbCmyKiIz5D5nbF3GIf9ddniNhD3T9DlrCmEp+hhDX0EqTFd+C7
7cotIn0Vy9G4ARyQLFSEPV5EsS2jdKH6svqi19Wv1tHxtL8V5UgtNiSNkhVsZ/IkmhS+yvikL+RB
Lk+A4bttoUTVBtlkdESlIF5Y6OZ9GYb2DQi0/tOu9lUsjZ91wTSBCHkIoZyrR8ctTxXxzKxBcKHT
0vcuKfw1elkJ8ndxlx+IzGEZNZ39UWwQecZmWK/n7APoXRTdADsCG2i3TsxTrGhLt5eCA2kjex4T
d12K+sJWwQJBdE4PmpEts7rDMsJruEJzAoxfnN6+D9BtNUvHVUuZ7PUsSz7oOljQqVSEHiierBzu
jW3pK8uybFEkmBpEF9HqtGq2J4GAin5IggolsFVcesZRJ755NKeDKPpxZ+5HzCVFSdSLHkpC/oik
j4UydRpCfZ+u7TI8jnwjWfm43syFADtM15ccof+nwAMwWSngLIQQujVWL6ZjR0+k0/17fR5b80ZR
q2+obcA2bz9QG+cZBvzl6uW6u/GQDlrbfpw+RR1JjlqS2w+tk+cIQDfvMqpNC2QclRPSqTigNXGw
6gupei1l5cUrow5JHYyyhtR5M0I8VELFig5NXnR4gGgDqv2Dd2GPARk79a7QyruDptbm1ZgOugpu
0ciuQxiYk6JYcwSCuYf/B9ay1KNyq44sKx79m6oKVnLNlk3UictaHxT+EDTJWhRFgxyUn8jWG7tH
NwsklVVlyRnypnmNC7c62600f3RAWYalWTj8eAxTaVaxrkdIfeIi0dA0Qb+IYt+FcsFAok6p0x6z
6yDZimKbueYqDXLQEDLeOI5nvNls6fadAwhAFKth8Jco1cgbUbSi7KUm3XWBTOU+wVBfVXVjvOWD
B4HNuSl9qB9JXSDB78k/gWHJ67DM2dKIOnEIgrQ6wLmCtkxfecy0lTuW+bZu069ggaGeO666UGQ7
vHVDalx09XtDbAHiDHYVW2TMoLxOjVmZRTdZD+SFTHZoKeruDW7+VRtUZS9KSCkaFyf9LrqLmsBQ
5C2L1r+PE8aZDCqilpal1bYQSevqqweH6j4Gmwvg2sX4FfKLPS8dMtMhqX9lmoAC9F6fHiXXvZfE
XNWjcvFoa/9R+n2dmOR+9xTXkXPqntSOXPU0Af7ueX+9qW0S3Pl/XOf0HuhHr9t63RAdYTZGRyNy
b00ytBvkWKLjo16c3euKnoRZB7KB7o/qtGSmn4lyNbY/Yg9gPv4MRzcxsqM4E4eqGNBUUeMGA7G/
GlxFDvq/lXUr2GSyl+zCDh/K+zCPEdpKGpZKOGn3TeOLgxiLRUE7+9d//c//879/9P/L+8wuWTx4
WfpfsBUvGXpa1X//y1T+9V/5vXr78d//skA3Oqaj26omy5BIDcWk/cf7LUg9eiv/I5Vr3w373Pkh
h6phfuvdHr7CtPVqF2VRyy8GuO6XAQIa52KzRlzM6c+qGcEUB3rx1Z2WzP60jE6mBTU0s2eH0N8u
EmvtVG1bHjDAa0UXcbCTwp6nJXjfYiYFncNCBZOAeOWFkX4qR0O7H5JROelMrTtyw3zXqCXpJ1D5
+VpSvGb26CcayLlhoJkFSCbnAUFRI90Uqd0djTTpj+JM+3029UA5JWUZB+7UZ2tydFVlWwdNds0D
oLSuPvyt5KTy1vCdYfWfv3nD+fObt3TNNHXbMTTbUjXb/uc3HxgDOD4vsD5KbFyPpppkp66R4xPu
FtM57O2K/MZUUyyNAWcyYBs90iHT4Vd1WDrIBhaVe5RIbi4SXTYQvOmrqxNYJRIK1PWuaQAnlVsf
Vt9f5bwpfxRx2eA+478WwPXPAdnwV1l9jaO6edEgTd0isNyi1m7q8Ki4UAxFMVZIqvSahHj+dI0B
92DpxVUJeb8xXsFaxPPRSuO9aE2z6G/j9/nfxpc0eds1JURLV8H11HVrxDqq9kj0+T9/0Y72b1+0
qcjc55ZuK1C+dP2fX3RjpzYLVi/9JCLSoRfD9ye+YS9x+FINpCwg9qGWJ77jR3OXIYtapenu3s+v
GpjC6IjufH0sD4R14MNG3HCJOTSYZk6VrT3hh8Wp6+rTqaX+6pUb5mdbsO4qvNzZolmlLVu7Ht/r
Gj9q4uEjBjErOVGbbZPo9rPhKhfRnrDLIWKu5jA5XfNUIm88r1p7fHer6LknxvzMHPDHgDHwg5vs
aAAN532Mbulo9JfWsvxD0+VHUUIkcLj8qm8v+DyjwNfmqTtrNZQfgbloC1d/dOHSWk/vl6qSXi5G
1iebLATl4SMdgoR90N9kt3geekXB4K0llmTX02fxpC+WtRwaQ/4qo/6/ASxk3ovmEJxSOKxPmo1J
UJAZCYapXP3/GnW6vNTQQvjPt4ZiqP+4N1DYMRWbCdCUFc0woWn8Mf1ZiZQiooW8Rs7vNU+GytzL
bZACcQkUjvdz0zWMPehreQ48DJS6aLp3EE33Q2lguNtBFS8rH9PBJI2XYsIkdVys7doHNDnNpS7W
tutMwghcTLNmC6FbtIa4Bl8dp1/JVpmdfGgcJ3HWVM1LaTXB9lGfIxB979H91Sj6owP26yJRdNiC
hGN1y9SUBVwU4PUGB6pNxi9E55OtDzB+oXnl8MXpRp5Ccu+fIqe7d5NGqz0mPQrKburIh64K5ZVr
IK9gT0VRJw5AfhH0sRPlXieKj86iQdTdO0/9HsXHyPY08h+Dqn17YHdtn52+PlmVaqIWRuZZiro3
vWRDp0N2OGCE5KB4O63IpDD5UmnlKUAv571pWBZtU6/2bi4zKWC9CRdpgFHuVHmnTh9aq4xkUw2l
uhRF0U11IBLnSksMzkWTh7s6ubShnVwGzFoucGVe2ryXd06TWfZMM/N+oyU8xUQXcainzr6ZvTRd
Ju8e9Y++YkxCqAwgGdl9vBAxYJST/HJujnF006JBWfQVPh+5Y4Q3cVCT4NuY6MNelFykxS9u9EUU
xDW+hQo1eIpq9qj7Y5w+jeTlf/4DGarxb38gTYXV6CgKjzDTMP+YXCOw74nrZ/k3yL8JD/3UPwrv
HoLzJKZyx1kYlZHiD/jb7uePZlGsc+NrBTRsj/oq4QXnjOxIexOFiMfjQkXMci2KUt+QNnD7G/OF
m88Bfn8WmeUd2tI2NoMCYtRF6rrDTBCkrYa08qIrB3NThM1bwAqAnTrKIjXTF0gx4BZA0bU3OyVq
IupMJXPO4SApByaztSiNg97MYtIWSLO0eXUbMPDRgT47+hX87lK8KabtFAq/6S8J0LRPbtb41y4E
aZN53ZPoUSJuDWYxzraiWFimvesKbh1RhF838UWDDjGQMT1gbLioNXs4mfkwnMaizjGV8mUksRvg
/b4NUHohmipJ/ubktr4ZHIznPVzINtmAA4XX98rNtyqEH+RYIYE2wPGfzsKpDqUQ9UgAQxn2VqQ4
OyTUlZ0a+xcBPxBABIE8EPVWGKKWB15hREEi9kNnb5uRdRmliaHEv6gizrdqiU2sFZyx9qwVzK2f
om4Ro8Uv8iu1mkZb38EUk+ev/yQOyPZeo8iqjqL06AH5wn8SV/0eQ/QIPAS9NP7x6AD+NS+KyQ56
qc++8+OPalG0WpS3vfbe9pgyxTQq2tzm4zGnirNCP7aVXZqn6f8N5jQ6aBYQdofKjRka3VFWsmTl
2XF/bS0/4Es1wtfGBxOI11D2XiT1hZCr+9Osv7fpYBLUBlKamaP6UdXKt9R00q8eiPR5avraLlfD
cKFO4bdBDa1jOIXoAmhX21SJrjYSLCN+zNSJhtR+Mn10CVtZIoQ9mcrO01b11o/ld5/GqwymIHfB
1YaA/OP3SeyF95rwr5OpqVass+RjLmzKsX2UWN8gfld2wEwNyO2iEnEU3kRRu/kKTEZwDULD2OUy
2Dm/qdEzrdABWeDi6ZCANaobs095DYdzLNnrgsXF/6XsvJbj1rG2fUWsYg6n6pzUrVb2CcuyZeYc
QPLqv4eQx/LWzD9T/8FmESDY0raaILDWu573+Dn/EXi219HEnPAx9fWMDl2MrbQ42IkoobJlQkbh
m90b3HmQfVqQXC3Ta/aOip6/qvPq2xyHkCOKTouWbV0DNIPodGv7JhNB5eg7xcXEV2fFfSiznLLU
+SCbn4e6UjfCSMPdZ1dnJ2JjjHU0PWmUSG0sJ1iZphrekvODo+8YxsVVYgA/gNk3vWNSqVO4cb8O
K1tdyMvmPDAawvioqsGtElXxxo0ozjN6A/+5tAaVnuU5IAlCmpQt8uVBgLVoLN95rhzrBxjd/L1M
KNPy0AlSjTtulaoe3hIlwouoa3xcgE3AtX1R3xew7MgLEAWhhP4eC4popXYJJWfzRSNqHSJ53lpe
lF1YBkGJt8tyJ5uKmoqDFcxYE5G05WIS6WM6x2mnqsyXpdUYzRqDvGwVYdRyCFMI5KppQxOQp7JT
HnASgi4+H1B1W8UN0LHfw2WnbDLd2hvXHMiQ+SHq68Gso30YxS+ke7yzT4nzuZ/PCC+SekvKcSUv
iKQYtn6NhYSWTUDG/YhpxR3GF11fV0Cknste9w/BAKoSyR0qdzOenqZcVfni6vFVHgLlsfOR9Sp9
lFxbeJsHbay/fV43agpIRTnoS9mnq813txhiFgqOwAUtHUGpiaD83lrUpnsoC9Hyk+AmkigWfFOy
H/9hRBmoAGJL88Uwx+IaeHCW5vCsbMVW8FdrvsZKw/i4VgDw+GzN10ZKV3DkzHxQIV18ofSAFMP8
vFVpk28GB+S7fN7YG7bXvOkPvtmseUiz27HVlCfLhYkFHYBK2qa/qlq+S9NCecIfcThWBhloMY+K
S4FTThVSZDpfTWO0kWFTajfkQL0b+dF6kaYXre0+fpr8kb3oi03toxyWzZgakg3W9fENnDvYQJNO
bMWhgD8fgVv14MFWGsKZqzwApbodysKCh9icLcOc2MWTrYWM2epUyLOs/OhE0gaZUK8SPEZjXmEA
SFYRRdeX0uhzNi2KOENVkj2f3Z9DQw1vR3khzbRhHqo6czl+iSJ+GxUUig0h7DkP8vI7EUk0Nv67
k7lAF+0WUVo6G/Vp3XQcSk07AH8cugWLRGVZVPr4zUijvWdP/aMaOPW+D9y/+s3BiE+U/79lQWZc
efks1NTwHrSh8h7QFS68SJRX2YKg/aKRWjnJlo4VyqLvqgL/Gob2ARVvpTKlG9mMKB6D1uDoS/lp
9liPe0ef1ddUHKx7rYhXuk657OTXFrCM0TrXjsamk2K1N569u15Lgkdge+4WzpoBaa+oTqNPQKVo
cxLnSvTTSYk9MgV39/4UkGwKxxGlud1fKanuAP4yJE56ildZbaRC4S/Sh+1pAri++e+rSfM/LCYd
1XHYpSPJsADR/HOnTk12HlDumX7D4fLG7quOUk+luVJXm+zLBhIqGpr2KvtKp9GY9NNuI5vywkRJ
3Ze7BkXbjoXXKvcWYot8WriDl0GP7D5PTNvKMHAMdMTYyDko12ybgzwQdKvWhaV+nxSlOeSBA5AC
TFFzUOeDHCKbIMi5T55+3vzXPfJzhrF+/e//XJqpfl18O7yHoI3bnmZSqvP136tBzYNAxRCvOvg4
lMoayqF5PaHNB3lWhimv9UhtrzWlm7vPZN9HLtDtvGbjKIgbZIJQZg4z3UCq3DtsgYqAzaitnb+c
9Xqqf/QNf87+/8cJvV63VjBt1FkDQsjAJXJixwe5LZbNwIyTg9xDy2aCVPmvprz6Ofjz3rYAvfhl
8GczaGp+ENS7hTpoztEtiuLsjkBTKfS9lwcq3HA99AxjY1VeeJ9OXn62QS2ZGJG9UferwAzIW7IH
vQ5rm01k6JoJ+wLDQLHX2+Qdbxr+2j/tBDBblg7xvtSYku0SJh+12flLMDLlK+GgbWQzH5wHpXDy
u1yfqmuoGqS1jAxcVQFoROna1UcznoAgCH88ibgfn4z8Pc6m/AWpVo5mzJ2/2Xy00mbRsnDVZi+v
jiaWYWFeP1J5PrCd4DeQH6ZmEVXR82/w0TTnGarP7zovr65Nb91mAQp7y4rhKgeptqwHxzpkaelf
onhEK5JU0RsPxyuSROPeUGNjZ4OWWjdWXH9znTeldcK3LzdiC/v837//uv31+284tk2Q1NYtXdVN
1/gyX0wGs6aC0v/JHlh2PJmaa66bMKaoJ0iXXd/5B8U2/EPYV3cheJONbMn+NuscvEvmq7IdU2xA
0XtpbIUwSQXBkL/JqWICJEJxI3rBqdkZvTVcq8ouL8BPFkCLx6vsQp7fr3sF9yDZlBdM3bu3604/
yi7HEf2xwZldtuRh8LUSQiJRFdT63irW/WBN9s/ZFEjkADqUxjOLTJD3KroQi9j38wDYjnjK+Bj1
RrCrYgfhQQ8UcGPiV0tFs+Oi5GW78PHIy0c5aouNadaHoAN1avFa2sRzCQBqx98H6mopiE4BOHxe
ALyHCH2+w5nvkIPz0n7TDN8mA1YiKeqDrjqos5lm++eslldkG+9o14V+6VCI48VrOVAZ1FvI+Jcv
cQDZ/OyDdDwhZTjKnoLX0ekzotBiW34A5wfigbIbqKCu8oSfzDeTuf8sW117xuvWfYSOkt2pTnjG
KlJ50rtwOKjkxSia65QnbeyiDTCRVSM03nEVGdgrc3V81/AHwbXZuldiDlUoCvIvcXWQfVnpbYo2
Gzd+XPYHxVc6iB1jf/BS3S1vPtvy7HOMO4+WTbZ9t6GXrHQMp7Yfm7iQ4MU+9MvHz+yJPDPDjhLb
AkfZjxxK4DV/jbMKVI/gniaWB5p51shkLOyaFZQxN+VBbdHd5mZ5VyA53Y+1FTk3bY9DaQ314Muw
uIJIr4ILZqU4+eYhaerwLA+Qv5Nbd7zIBtFAijJcM3wqOn3a5ZPIzBt5xYnccKmZGlSB+VaPL9PB
JWPAjBNfEeagd6bgQ7ZKG0ROQBxStuQhS71qDRiomtkY8VUezJJizK4E3pf04Smvx5+N3xuPYPpd
2ZI5mliZ/mqF/2o1mKU9Jon/17XeL/QloddsGZT2tAdZou7lWSuG6eNM9iWTgBwpUrQOXVrtHcvF
MKLQfHVlOx3En49zuETJJoPaC/yw13duhQJ+yDpw8JC8N5Uy+redyKaVQm7yCj0xWpp52D7mFuk8
X9Tx69BH7zH7yR9WrvF1HuDmgFfBSydi09EA7HKSIKNOKsXnpVLcNztsfsEPd19yr8BUpNSyx4Lo
/dIHmPI/onkUe/1zQeEahquyeWRSZTLl8jzh/pUNTGw/zEXVOI94Z6k38tUryg6RPuyJvQxfDwp4
UkRC6V6+euXVLGp+X1U1OOTy6ue98iog7h2wxfLuP93/eUOotwHakFofD3mFw0fegu7KHDM4xRoE
AXlmd5hmsxnudUp/5yCWG3uUU+pRs2C/LB5LRNULfNXEo8mmvevGpaLoZ9OMyufJjab94BQqxCea
RArVlRvATZBNO3BI2lZtdZparXi2rGJBhTLVXhai7aAN7a3hNtXG6nX7ERLdVW4Ex3ZCtt9GzT2e
H9a2CUANBW3sPMLGuEaK3W4DKzS3AOv2alPkr5aC/QbZV+1kGrgPgbyzVl5h90+I6J5klPvP0KzJ
fw8FEqV9DHVBxhaiVJZWqzsnk3qBaYklBPTDojtAW2Cx12HedNL1ODsZrXDf9Gy62jyUbyDT3p1w
sF8pdetuvMyfnn2yS4vStvtH8JDQkTy9u09jeFdVR5BCVYBs4X9invMcKZJw6vAWpa66GTqzPdrC
dLa6Mnh7z0VLbigFzrFCqAe3wu94tHEX8qIi2nRD6dxCSVRQi4zTBcZ8sCoK0V3zuEiph3Xbh6bW
2cvruXhi4jLAXwzaS+SAO29KoVB4NL3wf1L/YAFwosTCebcEHr1dEe4DkjbbSvC/0yO9Po/FWN3l
ZfUGD0nDn9dUAQ9q1Z76iFnsKG5kfza0zqbG5ns9UMTxGgbWFpBY+CC688DDjaBijLeIc6Y7jHBB
CTV98sOsgItVCZZrFSWknd2VlAakwVpHPHkAiohyNrCyFea9wXMi7CfhTd27ksTrroPvZhexvh3Z
08AXTrprVvjG2ujU/uDEY8KEGJRUjYflPbavTJeglN6salprJbIToO4Q5yl/RwGpOB8H2QQcRIVx
bYVLeUFzNCSF8lTNYk7loI9Tb76d2tX8kER/fYwc7EYtfjdqke50xcN4UZCh9Gfmaoc3FrgPN3vA
Axd8nmLm70b4KqZw+pHzYiYnmat3ejXlW8rf3K2pBPpFAWE7M7SrtyaoEbZxT+66vzpdLR7LzEzW
HV+9g2WU4qRoubME0jUQjq5VXotxRnXKcC9rFCVpyZhXKbK/7qb7z67P/mbS7mXro7wxjZqPz/h/
9skPkT9h6NOXzKA0wY5ca+moRvDQ9VVz22buRVfi8EF22Va7bxJtPGOUGT64Xp0tLWwqNvJibLnZ
3oxJBsgmnC/icfbGdNS4WTQU5EOiuDXSqT3brdICR8X6EjAzubce2xMNgGs/R7XILseolb3mXGEo
ea93wV/DurGnctJ7NhJn3JaE6fC8JdmsVy4ZaGv8fZDNLBn5+yFrWBI+Mi6+VmAmEO1VyydeKbvg
qn0zVK/93TfZPOg+PGmgedzAKqM8/I8Fuv5PjYPpmpaLtAThiMXDqSEm+uf7pEJ0MRVxjo1SG5KM
WTPXlnsxuRubuNtdNYstJoxTPLf93Zqvfbbma3JkO7/Wh3+M/Pf75Ei09cbjn5/w574oUeqNqPPp
Bk8C0il+J0iveEe16a3T4NrjreyRhzEtx42CAOrmy4XGTtkFyECx62bqkgJ3SnUt/wTMLL7ygIO/
rv2tbMmD2UDUZKKoF5oVItjqW7eD+eGO1JTjYWU7LrbUnXd2xsjfR0Z8F+Wxd5Zd8kyJSNd0wQQ6
/M8Folv1GqgV9bNes6ICUceNlAUrKulySV04NrlObt2HVJYdWD8k+F/obzVx3odIc98nEGWPtQY9
fYTes9f8xLoFfhgu9TRodmUhPKzCgh1hDOsKi7e8T8p8k2R28WznIj5aHbFB2aTYXGfWgpZcD3n5
PE56tFBmIlXZ3SppjlQVwfWSaJjNYy6sApMXrNcb8zZtFNgR6I5WfaaJYjNO03dLhyI4JhTkEZl2
H7tSvxokW39kPSkUUI31vQ3LdYukmZfrv48gfglfA1zLphaltp7wLz7Yepad2AOXK1w5sifeZT9l
KY6uv3Zt11woW3bMre/gzaWbpUX0JrUuIi20fUykBDxlY72o4MvCwcp+aAqVWHIEv72670aqwhyb
9FVTAnYJs4QleFmOL4TUEQnX7JX1MopeRmMRKa44+HKZ4oddcIzG4TioQYWRFlmUVmlmN60Y5uYo
9F+BZt4SZk7eatD5mC16/rMLYW3BojR5GPtIW/r8z1zSyGvXuaf0JyvMxu3Qqvp+jPrw4A9WsS1c
akEJN6bruA6iO/5i3bI3SCiPQWY3a9bg08moxmlZ6IWxC1RlfMGya+GUg0fM3K9PA1psvOXoN31s
kIxwYNg8cQ0VuLQ/w9SkAts0z2DIR/m0FrcEOSxJMOVKvF+82pNnk39CzZjq1yAV6Sq1XYQkcYX6
WEv8RZB2+hsU9jRQ7R+RijvghEHs2Q48fd+0dcQvq1fPCQ5BmZ3YP7I0fc8VUT84VVX+r6Wv9U+V
0DxVeZph6hrhNNUyNfPLVNUOieZgzTQ+qlbmUS325BodE28Ov8jqPciGaVK9ZlFc3thK2517WPh3
g649y/5kSiDm4H5R1hgllEOykxsR2Ywa6++mvGoX7aGKyjtvctOjr0ViHdYDwBUUaYuBaMerkU3U
GJewejx3V1pO9auxy+9AptxnxdUo1BBatiP586ttG/WgqA3Jmw60eujk18b09Pt67g9R5AFeNMZv
PTYvYICESuhd7uipFVHXAtTtQu735fafBNdwimC37ezUMVuqOVQIWpYRb5y0Z2VpQQI4YUNe/w6m
O0Jbeq3fY16eI8kL1UEcZdsPCnEMBqsjKwH5/MsFOcQubW6RA1t4aKvMHZDR2heo8M1dnZv1XQdS
E9WRfVHivrkLoY4dCwxilqWqqyfXaUGkqfNmSFVLfHGi4WcbUSNLyekvx62use8qLxk1IIskrrXL
5MzVi2DDSV/+63aKO3/fzr/cx+22FZi/angkkzEGZ5jZYutEQ34GOkqlTGDnL3UdwZRy7Gyj1E3+
Ejr2a+djiB5VU3Tv4WMuu0cvd7dp0oQreVM+svsz9do/Yr7XPkfF1jT87MWjDP5AlriGTUtzUMZ7
ZSrPUgme1/6tE1vVQwAZ+SA0UIayP8iDs6811YOB9V7ugVaDULU225YlOCv5YzOKvw+ffSAMxcos
auNGDvm8IJudiwlvSV5imYsG4beepXceqJgVyw2VF+Xs/BZnOEJVwIMTloX7DOXCweAB3Rpx153C
Gn6GGvTwfGJsg8YsHq5Qf/1F6ebNI4xp/wZxV/eihrBwM6jW33V/zgGXBWiVZj3iMwdVCSW7FeB/
Y4z+TZcE+BFhu3aADd7+6ILo3uinPP6FQQfL1Tl/NjTkBfwuuVPnVuFG4CPt5E5eI6Pzcc2YJcN/
rsmc3L/f5yV1uOxFrq+CkkpcHCOA0BRo3My5TnfWz+6LMuyBcc5FvHiCUSydlq1/wzeyu8fee8cy
PvjlcBL6RfRKLASinzIkt6mXGnvVoIwji3Xn3q3JYs/4nXecznj6kX9qlQpHN1eurkalFfTkaD8E
vnsbVKw3Kz0dX4sqOERe2p4aNTE2DpG8GwKfwS+ICVkODQX71deC5PKz0yXlsnK76Ww45bidDL3c
GT7lqYmSAnWMkf+nYaMdjFqLTiqM/RWir+TZEClIFH4nVC6gT8zw+5g4GjvDMcR6cmCmqaihDure
uHPCBIcgLKveHPGNJTMcWqzOxSkaqE9Cl1CKw5yfFHk4QEjhAoqg32emNg43rUX5uzpa9qUX7Wtd
esNL747j2slNYo2zoqTVzCUMYu9hTAVEZreIFmprRi9dgQmmwddjK5veVFNZH4grlkotbI/kXp9H
eYWRbrOWmhw5iuAdkU8l/JFborsln8A/RQlS/FMkNQFVJ9McEcv/I7aC/r/EaUicZRfQDoBHmDGR
KzDwZBmsPbkgb2OWDTODCp2HYrzugdI5+wbemvjWBuVdzLcjADm3AvpShDdY3xxGow/e2knrsHOP
zEd1uv1YGOCqykT95OPY8ly22rTtshyO6Nz0PGDqCq4Ph4+r/G+JPLBv//s63f63d59tGASIdct1
NE/VnS9xdA3QrD3alfJA5SI2PT528mM19WdVZMm+EfXsox4WD37BssTUM+dniS4waHmIP8eOFtrV
EVROZTGcYkVIf2F6UxaG/Tk8U93fH50qsIE/xs4fbeGrcdP4rb7Ao9FJYQJih5Om6aEl4vtO3cF+
6IrkW9v05gIiQX6hwETfFuw7trgFUXjpzmFQLDe+ZWN8CFiUy5uwbUqIgqLTmNBNyAKB0sqiB+BQ
N/qcnQ8FaLdEkPydZxB57U8LU7Ov1+b7ULk4/0OHimTuS+BthoAYFq8e2+A/U/0ioyN845vICZ0H
g9TuMunGpHxOLaDL4ZRsEIo1B+rJphIHHk7rjnRkOx8+ruTm6C1kp0gbMpHT6C6CzEJJak8nqXOR
chh59kUT86UphIWdxNTiEtzyNO3MbjY5Jp92DzGPRafbdwdNqZwjTElQ3LZmPkYZXjrzLug9K7Hd
KKyf8qZMibjJwVcK4ufvm5ok4LEMXePRSUuW+ulZh/T7sxNi5eoNT0kVFAuqU/L3CCsKB/7RC25g
oA4M1bpSVWmtiiSyTy2IvO1UJuouUZPwZCEXWJsT8BMvNJ9Cn4BaisjmSIgOm/s5CKNkk3jIkQvy
rhTjO+DquDX5gqDHQ+/RA3TFZ2mFd/TvmwiERx83sW2t/tw0SqVAjSVRTeHsx03AkOvjvG36+Em+
rogH1bdJkSAA2vQm2HuwhGH0NLXBd81ytaMwkng/lbHHYpcoY+Ozlm2GIdjKGGRFBcqNVY3eRwwy
ixCiIEx6LHFPFSr6TUXRMILrfzVpP36jmGpY18RTtq4VO3N3ZcTFJTCTFwwA/Fuk/fWuafTnvB38
W9klD7LpZemawHt8/NJvNrq+6DJRr/LxmnQwaKSgnQxIfZRnnwfZlwR9uU3yIzOU27NvU+9zXNaw
7/Stozandh0bPa3u5jZW4rb+KK+OnWoda+8+qIdmp2eJ8ZxM3poknX2vDk54V4fiPtUHkmBw1bYa
dclUj+vGSumGaF2Udb4VxN+X8qnV3DHfeqPbfTTl1cwGm6ONG6tsf1nz1mzwVfT1yLjooqnE2qlC
/3n1i5/G6CjHBj/qk1zghto6ctTq9LHm1V3MSInO6/2S4DTLGbzTVgLrOTIlIepqMX5jlxksxyYM
j2UcZvfWFP/djwvYccit7H4eb3WZ92rqx3Q03FPWqvlj0oUrU/5GUVbuWPq7S2H06taeLP4AWQhg
qG0p503C4lFp8Yebx455V+4y4sMLkejd/TiE5aZ0jXgtE4V+khkUmpt4u/JP9pzHl1LVxrn04uFD
BIPWy1hOBi6lrI2dfeZ3Ck7wLdvLuK1erDa5BHOss4/LvQ0c+lUkMMLAhETnyo/8HVjaZhMFnnlN
8xQoOFqVny1+kknzK/dV6zUvrgSDMVj4cwJu6EvP35eoEcqB4fw1Jq9a5xWrmCeZckD7MueIqDiV
SYW8IWWkRzhkyat9vUN6Ob65eJ+N7NV9/pwLqhrb2xRznWNHCfkqxWXutctqKsjxssoKOBmeRrF8
yiIJIaBNkSd1SI9Z2z/IERhAs2GN0se2BK1OAUm003AGu3Zz8E2OcMDkl1Y/nkrmtCVm4M25ng9C
tcVSDTNt6WohaK7Ejul0bAPvDid+zIbo1tDT6iJfPgUtbigv8ms8X/tsQZ/5q/XnPjyX+v/x8vFU
59/f/7PchsyPRqJO85y5SuKvtI9hKRRSq8P4MHn7WtFEt4syNEmeZ/ZLsAb2QRZGyLOg89kAmXoa
LePGV9CS9f66y30LsbuolhqxiUMFR53sufqQOAn+HUxVG7Ak8dr2c6LCs5hYiozjKWjO2O9ixFJS
XKROzcFmZn2ilOcpdxP9LFtqgElHHj8kEVEbzc79PfM2vhW5Y72O1IE7COXuSq9RbpOpH2ZamH47
egpg8WS4C9u+ecvC7qcFz/21JrKGdqEfn2PA2BiIppdkDMRtEVslVBi3uK09x9/Gmmh2NbtTvLkU
alWq/n7Q1emYRjiyT3p/P1a5vohxa13bHlmFknfdT89uQP+gNkq0GGNev30bsUC4ZmYG+8wMqOTS
vPq7xtOe66XzbI4mjlqmnW/squzuQrs8pUh5X9MMqPEsMFRbES5GUYQXJ67uhBLGu2GI7IOfU4si
D7w+USgCYGWdGfAKLYqo/yV03rdkaKLKewmpN1+1hlof4Je1Z1JivEq7aFyBv6rWdeKb55rZiQKs
yl3jI0vywfVCcKBd4lxdH5AoMrjvGoIZoKizl4mDZRqLi3Whus/YkvRvrhsVN5Wom1U8dfHGpqp4
wQwgnj0bWEdthv2PwBo3dVCJ8KYzHvrc9H5ZvXLHTnrbkp1fjg4VC2OiL9pWA6ibhe4GYJR3KECo
b21X2UMfzlca+JspxX1TRV0NFRjjgB5d3LrwO3bgeXvWS/R7DaLDty4RF5dk6zspJ2I2jrcAyo89
MRz5PQwBpNxWeMuADDexog8xs5x6yhbS4xCE8Z08VBX4biVBwjd3JYpSYyEBN0jyh4QzY4tE+TK4
5aWy8/IB4e2DVnvpmfIz9bFQtKci0JxbPS6b02jVFwoBkPRjwcEW7j1Wu/yoRsEVM6ZxFzhZZN7U
UWEeFQLQ3mrC2f1V2ESNy06t17KpjPbZLdke2novbju7HfDNzfNXU4ln79UuPOhed0Km6aJ//lcd
TuhxVoXGz6QMgw2Fq7/rc2SNTUIQk3DNPES2vbD5pji4bPT++EhmJD9XafzI6qS5HcFlLVg+aXuM
e/on1WWmRhqebQiS/OS9K+4ytzdOw+BsrdQMIUHaNQE9Ewn6fBHHXnHXD46zL6fkjRwjI4RmjTsv
SlDayXakO5g0N5hu4TnQr0oiy08sY7oV0ntea3PTNmyArJ7WUdEzlevIK8eFaBulIBVn5IePU8fE
mcZnxeUuxNybBLygXF1ZhLATRejt82a8VGNsnd2s3bD7XJme8bMQGIipcfsmTKu/TG1WzgYA9bqO
Xqea5zBmpzN2cfNLmPfAAMVjk4TesfInjFNwC1kOCZ7CXcyUHimdv1VFlN2UPM4XjJ7LSz6fOaZ2
yZj0D7JLXuyLJtsI6HwL2UTclN0qWv1G0eWhmClldaL2O9Hg+iqbThRMRN6S77GS2w9RN4prhlVB
OrfKQkW+GfRwKdVBwfSMA2qy32dpYvSbPrS/f3Z9Dvsc6xllRWqDn/7nTgcTSVS8v0DSuvuhauKd
2/negfhlto1MLTiJKGo2YW0kt6QS8TQqjeo8ubUD51CFOiOCi8ebeVtkRXbI3andhzz+2y4q3KNR
jHiyjti1DlULaR3dxxVTCGDKplAfyvQO+D6qA3fKANXG8bY363oXB157BhaAx4CX1q+6n5/Uiicd
O7Ndp+XNt7jGXhelXnYxSLtuEVKp277skkWFVc5KI4q602w+TVjK/MoAxuHizfGdUuaVrtb2u1tm
9xpriEVDUPEiDGUlsDb8ZVJUFjIXvgY9v6EIk+KCEWW3rcf21uVR2iS6KzaDhVZGdVxiC3aoP6tW
86bbWfwrt0+oNAnk8jBfbHLPr04IR7/qteY6wU1dVwDejy5Wc15MTtAPlOZChVG3yBsyARXGbThd
pO8qzNIbL2dNYoPDXlNeWBymybBOwKi0ZegJ7cUERUsMxCVR6WlM2etGBVcShdYExlKt9oQpHeTi
4p3aCiZKsvbsiBv7Lmu6+GBEAMLdrB9vM2/evljWW6yVAWUZ7bjVwrbb2AFLJC0a7zpUuj88ZHLY
z2TjdcwAiaQpCNk677tnwhMkSBgRzQtntyqyO13gJdQNzVZ1gnTnTGBGtQlyHH/LZDOqrX32TMAi
kagCEGSUF496BIm+RI4/RJ7/YJlmc3GgdyVlfCMMmOzVTFUd2vQUTZW+IYPcrqS4Cw+YYmmLqNpJ
6VcXz+IM6mhv5dWmg6zjWOaDqvY55aoFIVMMyKy6TxeG2Ytd12nBanK1/JVCjHeyLsOl8ijtKIzw
ZzTPuRa+vmWvlNi+EIeFgWXv+qgfN0Of5NdAFx7xyq75YXt4FIEIfcdl+r1SI+exUs0JYnHy6o74
uxa54V2y+TBqsLX0mC8qdh26AoUWAO9UO+Uq9GvvIgd6ng1ANDa9m8++UsH0o7aYWOZPkcNSa7Av
7sdnf3xYamubAFVDL6ZnWKvhyi3KnFJxAoDUDLJ+7o306MXeNycxvFNksL8Om/vJMKKFPunHqfEO
Zlb7e8dz4fJRoLKYxlBDetIOWy9tdCwP0/Fczodom49ZvmZzHG1LdgpLKvf1ZxsfCaMehl/k5yaU
yixU2G3XSorXdesVK0Hsm+kyDSacM5moTcW6G5hHtuqoxMu0srVHOw6crZ/gf8pXnudVS1/QzKTL
yW1YcKm4Mk8+6pHMsJx1bBvDUlgJLhfq6ByLquv6G1Jy9xa0w63s+zxojfuvIY2rE1cDJ0wBToOV
WdM8u41o8Ho1o6e+Lopln1nGJfFCtqhoIdBzb2JjokSAggT0PWmwFXolMGFuT6I22AISobrPyDPd
VIAvd7JPywz7pp/AGFPBdcHFyXknF7XEjLD1A/caGKySI139rirKSIl5Me1NhYUg+HZm93EOTVSK
YCGYvACtSl+FGiJYRw40C5ddAuDhHlV6f+gmw14kg1uvbDT0VhiRkAwybDTLId9FU87zUKoKNkoT
5hah519HR1wDOzhRGx1ACY8VAixJt4EaX9wRT6MkWQGYqWitQiUGqyZKautHjIfi00Bcg1BIWz8m
ZeHeeon5wPcHLOZINQ/lsm4XJGenI9gz5h9VtLIerGIXt6x6EsCyqFb2xTAMbtvyh2zYYaiuCkck
M4JyuiSBTyWV1g5UJhjT5aNPteyNnrpoL+Yh8gK7BfNsKUfZUwpw2qqFi2+rdMgkPKc6dl36+yw1
ymRV9ORd4U80M7ieMR+nzER8r1K1X6e8CU+1hWUoTjyQvjXPP8kDXwNv11FphTXEdLJqmxdAFt9h
TYMvZcG0KJGn2jTg/MW/zM6amaeyr3WLvZ6AaypiV19UJpVdXWqThR+SzaTiylVUgItM37io42gt
DKwe7kJ+683ojOlWYWtZ6cFENdo4hxDOKFiXvaWavKZRbnqlTi1ObL72FPWdwv7naBQkWjtwJJ77
f7Sd13LkxrK1nwgR8Oa2LdlNT2o4mhvEaCTBe4+nPx+yuQkOt7SPdpz/v6lAZWYVmqa7UZkr1yJx
W0aJc2r8hmex5Qrmpya/GGUuQ+vcUeWdDn0XtXvSppQoSjohByX91U/C5JulkORHkqH9wue9tm1j
P3gGixLtzbj2722Vf4oo+c7higJ8h2KM3ll8tSxTGZApAFVreWQH6GvDpY+Ofcohhh5S/cFoniKz
obFRtVNazPkFx16MwJzq1em1byM2nM8ajPLlTD7ATKwUoRLFeJShCmkJ5GmrO6Cq+Gar244Oo1Gv
rse0Ni9xg4Yu2EgqCu5h71DCrQ//qmaekFGZN54/FS9aaDdPQ4N065gVL6bT771EVR6XB3W/a7RX
A8TqDQkC/zK1ygxJtGmID5lexhBs9qOyL4sQGUE1TanFFj9QyivOcQ49I++1iBOzOT5aMAEhbZ/O
R8vz3XNSK1/CGPqegQ5Js6ubF/Ro6pcCNFJpwN5UBkr94hkDJGnT1PEJy9SlDnzUelIzfuvfoZI0
3NK65d/lsf27Ns/xa5DF9XWkIpZUeUGCujTlHnNooivx0hGBclVolqBX8PqKtSPjojyrrqk+8f0B
jAXz6PT0LYbwPNgcNM+OMgMY7C3jyjIaWNB81aZjKmmuMgBMO/rA7V8yUglXIPHVHXl9vOgmHcuC
r3clcSxSLGF9NIGJ7mWt7vXBsdTKbn9Z2wE649uePN8SzBNeg5gkyHjxJj25PxMOsssUmBZfWNA6
HiQ4H1LqmyMyxxKsBoib1ihFHS9rxxFFZQraRwk2+lZHosb1L97UblDGtLPq6rI2Gii89ZSE5EdI
ZmTYqLAmRyTdrizH6+/7YHIOCF+UN25yBn0SvSjNttfU4UXRnP4lq8cvdFF5t4WZj1dVT/OmYozD
PerK19CoevQOKZF9sbXad5QgyruLqYes4M6k2OyrpY6yOydmgObhCWrN4V72yGuI2jg/R0c3H7eZ
kw884kUObLtxeg4CGr/pevuRk5z6XpahvgHlYd1nvhVfRaN7ats5e+is5JdOTYJX+pEh6jE1BO9g
SnqtE/SSyLVPB/ECHkD3o0q9k3gLs37OmqJ/CCLX+NJ9b6osuNJDaKLKAQk6+DlrqJsrVNliipxQ
Wc/TySvhREbw2PnXJcod08mEplTffgj4cGlmGvp3E+mDwHryacL8YvPjUZAFxjt6wReD/7ZHPy1O
MlOswbyPkUiQWTznxR2K6z9kVvND074doRQ9Qrk+11V3dkdqdLJr3M7QbIFM2cW2YtxPvvo2mMq1
owzB/Wrmgb88pX7wiwStdrg1tX04USn+5CiCWEXgjW6BNVhCyEdw1rHdm+H9dn7PgdGqNe0X+uEP
0dBOv7qz7e/mFlDzpOXqraqT7gI7vXNjzsjhVIeIkdEEL0O1MIHIFaTmLm/vnO9wBxYQsWnvV2mR
QTzd01DyySHB4h06JfjgpdknoIQ9NGQlyL1edm0a9MQaaM7jjqZiEizTnCNVFL0N8Cnmp3QZ5Gp1
rHGr41PcPwhZt58BxCcIDHHjdZ1M15j1Tv8g5NNW69q/fZV/e7f1Fawhn7ZvkLd5e/l/e6d1mzXk
0zZryH/3+/jbbf7znWSZ/D60fqoOXRg9iWl9Gev0b2/xtyGr49Ov/L/fav0xPm31V6/0U8hf3e2T
7f/hK/3brf7zK4Xeoebp0Ci2EITwaBctb0MZ/sP8g4tSFKtQVX9bdZl3JoIssstlflnwYdlf3kGM
stXHVWL9y/j1rmuMSt153q+ejzv9X+/PYYaj92DGPJ2vd7zsernPet+P1v/rfS93/PiTyN1beiCs
akAv/f23v76qT7Z1+vmF/u0ScXx46esW4kmXm36yieMf2P5ByH+/FZj6Di5eJA/MeGruujF09jWI
eARYmaJADmWAmTcgd5iC0ULZpHL9neI2hX5MG6QTm9rjiXJxS+A4BWDiAK9AItvWJ71oR3Mn7gDF
eDP1bsH80kEnpn720nPl8RRY6qV+1CfYvU2KSuhsV1vKDEAvSU6fLRKu52GEs36DviD1cESK3y6t
cU6UrVhl0J23havpsnpZ56NyqWzrJv3uR2iQowBnbfMsS47UpMhHqVnxBCrzyqzy9g6ypfxJIfty
Y3ntg/gkquKdi7hVPe5oC8+fJEyH+XUTkmw5SQhCHTwi5TyasqsEpGUBhsuMtc260T+8O/o0D46l
+yRR/+LO3gTzku7/FuQGGbiFcHEGiQUObCFblLmjOyEkdN6be3WY7yG2qRBSjISgD3dZJmtlkDjv
fRerSpCRM2ne1Uo6Wow6pgoglzKQJXRiWmdwrcMlKHHdW9CX0/HDGpCn/wr/YIVrMXW3o6EOG6UJ
c86apn3XI6Z3J1dpk276HiWaT3YeiKIdz6f8D31aMLbhTZ8EsDX8aw+JkKHkeAsLlN0fV5tchanT
X9EG+ccnu2xSNu65Lmf7JE4xOelwyNRpIXUeLDCT1AmtZTBq2O/t2rvYxSl2uVoH4HX2WaazEODJ
pUsxxa/jt7WyrDEjfxcZNTrTWTYegAAgTRLPureBX695QGabJAmyFgr/tUCoSdvZ4yH2ivZhCNT2
odZK5+T07ouYVjv0Wy9QQrucNQiVIQOOfLDNoN9Oy0qxXe4hO61GuY/rBNPlPuJQy/krjM4Nyiq0
6coVpFCPb/26n1p3IeHzys3Fd7mWnl3p3g3bCbRDu/Oq6DakhntSW8NIYfKvsuakVAqC8BtfUeuf
rlskytWthPtt3Y/nVoMIMmh61G1i4613OlE6zyW7QRv1OhhlMx4ssvli+hDyufNa/EHs0o79IdRQ
/EGWSyM29AWbyO+ib2TvSkDGNEo3qWufwwUUgbSh+i0rYAcaKloc3iNCW9NQUh6yrX79CfSTZIDP
D2J05rC4of/VIgGyK96xQXAanRFzonK0ZAB5pzxFVFHPkteTwYFA68pO2/5CmlfO6PVwpEifWqph
lzigFsMe1pMG6riyeVwYCg5RW8e70IqhMQUpmAMHQXN58L36sRym+lFs2mLraOoOtw052oPMxf1p
n1GN71GYCa57uxluenqfb7xhoVGWeeyHxtnVEe0txnx3cZB8Ag8wOt1vodFGFO71fqsqQblbd+jy
+G2vTzbk1I2zr999MttqpBwVHWXh5atBvi4+fK9cvm3oJpq35BC0D98wEvkfvpEuXzKDH6nbANDT
lg4/Z+srVEwzBMYgWy1Qo64TyisM6fvVBNy+2axzcfdDclnxyS5TTtD9EeT/12boXCStTM67ikcT
c2ZGyu065H7zNjWDdtMBE7kRp9gva3u6cbbBXM/7dRlZdX/Xl5W2hU4JnlaUm5EUAp2+000jigAB
awjHOc2vxgTL6KnNneEmj3MOplFTXcdzWl0nRuqqT4NF7kBFkmUrMfUSmEirwrQI93RU3chD3onJ
DRGR5GF0gB6k0dRs60F0vJlHZ77ia067p5lVv5erDGJ1fUbId7XrFgi5TLfgLiLUUwHVbrSxtI4O
L5sWP4zrQFqPnwTU9y5SvKUysLgjE0Vn7f1uYmuWW46FQkmGu60vIKxhDe8bdBx/fmFhnlagY8wt
Haz69ZxGFRwfOSp8XQZRpYKwpA4Xddhlw28umgjbmqb+B/89NjKc+VPs4HytuU1ahXd2oFEC6BrI
0VKvIZ2UB1cGfE3DxV3ZERlJkA5vtoLGqmKs0oOsuCyWfRBrJKlXhSh5LHvV8JhpO9nRHsMrCfm8
ZNmb1troLCvEi3zcLtUdZ7RRGVvUAxu0W/nT2b/bIX0iWlJ9D+0YXg+rSe+rOmlOox4iuE2fy4vE
Cl3Lz7FqP1uUaYA+KDqyLI7GV5L0DDR6r9AMkzBdGgpUtOYvXuk2EK/jAnQQr6wtOuqQbzS8Pvts
TerkGwTKdJqHTTLwFfipdSreCgqSizcrynNUmwCaGu0YA/GArBmlRohK6OBZrlbHagsXLwgO7WjH
dCtInAxD67w56N34fabCNw8DRdR1gdzi005yiwm2k404JHi9d7q8KNBXzW0FrMlwTKRrJ+B4kT3G
v9IH5bWT+mvAL4BiYWTuAeBrv1aWBsiqnJ6nYqA/T0kgNesDKINz1aH4qfq3QTqrT1rEP+yyXHbN
27y+Hsn3/rNdfVS5tVFRHGfLw+O1NbjWUfN7OrPBZyFyrvQ3kR4Fr2gPXAcV2f7WjeeXoiq240KM
Rv9ccacjzrIJliiaFnl2ttHWFa+HqAY/CluKV7akK2+4EW9kqh+2zKecQjF7uG3xOyWFlAqDV4Cg
d7onVUna684N7UNGwv6LMkd38j28RqQAP6/LyLEOYWOhmGHCToXI6mxVR3lOnpF/PptOvv30rExT
JU/gs6oaZyt+877ZxBM19QfPNPL1s7k8qlPwuTKKBi1quBaMFEb21GxOaNMrw937lKJocCvDnDvX
NEeXt7bigVUb3eKq0dzoSQYPgEeZgMWTGdwWOmKO7dnozSaBZzkbj1k39HzIsmDm/f/koLK2baNI
OxZQ0SXbqVVPZds5txIy6f5wZ7vzcV2gowp1xScoXfWywFcLa9taVXSJudx3Tu7LoggvmxjQO96H
E4VPeRUOMPwrr/KtjcTKAGo63YFtGg7msv2suLBvm0nwrKQ7NYbbteia4XkKan0bDVZ4JbYRxO0N
qKjfEYgbnsVUFSZUQZl66yymAXQ6sto2T5HLtOTQ92RYX8Un4SZycVsvo2WnVX3zNGX+r3CHDGcP
QePz5I+g0OVSBj7eFaU9rwGfo9DxfFsqMTL1izaoNjKH6iza69bcX/ZcY7Iinvztulr2terpbbPL
FjIvM+dFHerg+CnEblS+UQPvl9CqTWiSPfPk9koEdnBWuZRhnYtfIsXtQJX1Filze428uCSUgsS0
1QJ4RiRI9pCr9ZY2NHbG9i/vJpGcUUNYB0Emqnoz3jsQDO6Q1Ez2Mu29EFtvjPfQrDubAQ6KwyeH
P6ToD8Xp9Wd7MZ7CMtPOdV6n9kY2Gd1nfSqHu0APWsBJmXPwOFk+2mpWb/x6Hq5lKkPSueh39PGN
zCrUbx87a9zlSRjeF8vMM4PgkcbMdUkFC8dth7CcP6Hxs/W6FpYBL/uu0f4dbeF4mXmL6JD9yfLl
xqMZDocmysApVTXU8O3wWDtq+EwjALhK/1kGI7ZbEESWf0oXm9sAVJ1nOP/FS7W+u88D/VSZ3tsC
vQfCgKAvb3JMtKJle2fuoY1dloO9zW/6wvlzjac1EHiX3TxKQNVX0zbow+lKpnNbdoDR7GgrU8VN
jae8/JIl6dvdUHGrSF/azrWRtgmom8IgaeMuahlwiaJnjarPDor14lZsERrKI0f5f83Na4NGuVsx
+MsiiZKpDEZkx+BoimD3ybFO0dAyD6GFcHT9xdDc8nacjOCRrmKKTbDyby2Aj7t2aOYDVfjw2Xej
8FGN3A0KdNm/eWWt2XkbiU0NN3iW9TT3f14vESHktJeI9Q7v9xfnugegYLh8AaF7VkR/QAiHV1In
EP3bNO/cukq7pzMjgEjAGn7UbRyc4gVjvZHozo6c7RQa44MMLaypt6Xf7PW6nR5ymyaPLPaR7ll+
Qiimf/Ubq765zFzKaI1ijZtEfh3vXnl12V94U1JiH9Z2y1o0hcPnHLHCK2rVAR1OKa03SVmfgAvC
LQUA9mkMt2m0FPwXS6HG3ske8z/FdQla9LrTyo3265pgKNLN1Adv+4gDctX/j/us9x7/99fT9bO6
RRO+2lephRJnox97tFmuW9/geSvte+NmqtiGR6/UuEltIz6NtADni0NMg3gvMRJe0ZSz11qPXpJl
iUTK3jJVxlkFIhBA+NQm1bQXo7gvd5TwkSakPc1XiLC7UfL2KV1O4Hw2pWlMV93c7lWziswtSQ3z
FFWZBXSbz/w24CvvRuaefL6Ln1zO5O7Lqm2v3p5r/DG6Jsun3PEGCe7dLnVRhWyR2Hm3qYvDjmo6
c2r9Ys9h3jEvl1kxf+11q7yW9bJKFmj8++z4T4EWZVkvjqHP3BtbnxREJUf6ORAqAytR3czvumWf
puIQ2wSrNfKNtNb+77GycRoF3x0bRrTafi4VQ9nKlQlo5XKVL7YyVaxnufoHca7jKqCCSWa66f4T
N5ZMdWC8Sh4BmH3nzBJ7HfbBBx6tFGhBiuZlgkDdreYE5Su9xhvTzMA4j6YBgDl+NhYzsq4JIr2k
RGVqVbTew5GkAGCei1ddIwlPFgjC0SWYJ/rLHjPPNA+xEz4HNCu9MiS8bU2eY1C4sBEaV49F6Tw1
vl1ff5jSHHLdBxCaHJXGu3gDyMoeY9u0bkSvBCXWR2syurNImPiLSEkTKbBgV5G+c0TDZIzt5Aal
38sCWSWDa6SXpTKT9aOVxHsHKM2udKuUXGc3HQstMh5LGq32XUmezLQsBI0Xm6+gXFcWdnMJEcfE
BmhAe/mp1Kc/usDSTqSGjUdITU9qHKq3Wte6KIW/TvSKPbaLa+pa5Vazx6vWcLxoy0fodEoU/c9L
pEmzFuh0s9jKPdcXkwZwfcfAYkow7Gexp63XbiskPo6XrdYXI255gbGTXl7Iul3xqnmJc53HegBh
AidGYzlPupHSXwH1p29L4Ui/WY3aNIO7lfOihIP5JhLS+kvMusXqWG3rNvOyzcz7FLni8QsptFca
KpWXtpisY9GZ5VWb1emLMsNZBvDxx88BY4TgRR2QlhEqoEmlT8aAyEvIANXQNnZ2lX2cmstUgsUr
wetUvJ/WFjbw9BaM9XZY9NqyBDzQ6Ltfwbdq/inQoEuniQeWr7pEv03E2sjtGrcS3YxIkdfGcC7a
P9PCMk8hFE9nOkn5U1VKCcGOMhSoYC1W16CoREpIvNMSIlcy1A1NUhfP57kdtcbJ7n+UHrT2rcTJ
djInidTRCo1a1hRA1x4kfUYbNIMxa6FyNVYk7Ge+R7a9hRzWn2lqZmfQwCWpzyjLzg2IqC06wIhy
LosaN/X2UddFPFvljmLeVqVK1/ow0QG4SEktU1ijpnsv9Ltw6yAGLF5L7evHGaryWxrwXjl1Fl+7
LJ43WhH5r10HHEnri+nVryJrg6Be/uo7qbspisBDRaFBBdeiZ7cz6GiibOCdNMdA8m3p0zbj2L9M
NaF6gIbmw3T1SvA/XZumQbR1Bo7k7dL9aXTAY4waKfAo8pxbe2E7oXwGin2iZngegmovthHI5Yz2
7uJelmR9gZjksoNJQ9fe0/R679ZKeQV9irtPaNv9VU/iLw0tBo9qX+n36GWmG7HnWW/uMhUYubeA
eml/5tFM++rPVXviF9CgVJIlv9Ld1myawPPvwALOT6XSPoo90LPqkPqmRWKMm0RNe+hM4EQtPJuv
0TcjjMffhzlAroCPtce+bOcr1E+qK9XMgieOg2Do7dz+Pfqmt/CfSCT0ZtOjHUML8/ZkDd8knU/5
FO6gsEjpgUrJGtVLD58YaTVI99PkpLeg8Zz7vELhUgksvs3er4KcVKnYover1Xu5isfitsshx4oC
+zHk6fWa/0XjTgaa2M07K/bVo50axSJW/dEh0yn2H8syc68ldo2A551MmAXmtE+DJ8j98metTuO9
rwL7Lxoax2KlLLdW76Q/2jHezuY0fgviOt7PNdKua0SzlEj+Y4TwRKVxtM2icPpmBgoNHzlUm0fY
bTLeRYoa3vvLCaQJPWdnoYW1tcM2JBMrhxNnOYaI3w/ob1Ai6+zBGdohS41DvF7q8qZBYH5Sypqm
kOVM82HZsjc14PHc1LdtlGQ/9J6Er1F55dMEMPF6cBX9MM6l8oUM1iXCoOlnk00QD9kxLVE59WFt
4VtHfu47pWftDLNu+wSP4nQH9/mVkfOyt2oxFQe064adxMpgqOl3KOwQh1yWV10001OJwiKH0gcO
l9t+rilL+pm5aydn/No25OEKg+zI3LTTL46e76QFGnpUjsPIqeyky9nVHW3j2jbyfAgGpqHWK8+R
P017WPcLm04ZaHFlCG1VPSnWMoA1z/gU4RJsranTUtD9lvHZSKVg8Uj40tP+d5d5MEHyQjssfa/V
ND5Gy+c1ZF8WNZzU4lhP40L+x+y3+aEpgwkCV4YZ3O15Rm40dSfnSkyGAYs4/JU/heSxMZ7TKTQ3
Mywcu3XtGidXQdIc4/etPoUl7r3iaRnq6lCu6PGuzaxd29r5g1WmHDTNJD7WOgrFjR5x0lRTGuc7
db62zPq3ocy8g96rM1IE6AMmY9Y8iq31+nm7Cgf+rU1d1tLhR2vqGiN7pXUzbDv023ZSeFwJoi9l
yw91zBD1ooM/DL9I1fLivnBH//v1pbxpGgZNwrJlV3T2oS+6X9xoB/nlxtLH9HaY+j7cJwqtnggP
fp4mS5cxaqnZDdp8R5m9h7bL55h8mL3bZUeZiV0i3uPFboZ6c/8eL7eUUO+bXUHAVC6s1TIUpW/v
m76eN6tNrhb+zFu98KCxlRjLhZeQfv23da070BQkkUNSBbfjkDj7olqEhd9j1h1biNeOVKN+R/nA
PlWVdXf5fcgU1ivaovkFrD8RVbZLmJjc3OHz/H3pZSqeTzYyvt/9oK42mj6o+6blk03YBcrG+B1A
fX8fAC0Gw4qg4kJW3gRVhvoyPKESJYucoId9YfH++6K2SW7fSiVapI17z8xpdyuTCQ2poJg2SWmP
KKEyD5DHOfQTpUSxKYvtYyBd13s+rRbxVDziJiesUVkk/wb22oB4KP7DpPJ2reST8SDD3PbOzhmQ
kl9tNe11lBDVYJPlqsmxuA92wyIcJgPZavhWa3Le+ejD4LgIh4V2YtzV4zcJ+GDueu0AnW22Fdu6
Bzk5cE+N41z2EIeda96tHvCoudyqe78fKKD0MM8mepk/O3jm+EHptb9eN6883gal2fHP5+lXMChB
CbPQqkFqWD8aekGftWPeNzkka9UyLAFikgAZYuejSUKXhYCVrcvCn/dat/95r6lov3pRrJ1cPdw4
ttU8yRBrhXkMNL9707VpC0iR9Nkzr7tF0qbvM++hz8IlR4WWzBAM5tFXib7MSVxRi8+1t2iHdpyH
gqPM5+j1frJCXfYX22SO3sPI/jLrSu01ysLXMYmcx3Hgca9KjPBaptK6483OmS605lZ6eLLYQwpb
O8tEgkKY6ellNF8is31r9CHaPyY9qKnaohls2yGdt9Ma3jmyQtbSgfx2q3Wr5VYOSdxbCdPaInz0
a/r8lj1UOq9uBm6TeUtlS/Vz9MBDQBbg9B/CrEc1N53OYpKhhNXp6MyJDpkjYWQeQVrExKlWN50T
xalO1WjGTnXQit6+kqNEIl9xcikDHI7+rtU0bSPHFLHJsUSuVtu64pNNNjCp+m1Ut+j2IQ2gQIag
BftAGkazqHNdqylKDAudGO2ub4RhxVTvLUuHIrNHXPCg0D95qJcC6ZyU2YE2g+RQLdXU1TsF+o9R
A0FDSS/a0qfk7D/B5GUq3pKS48W7wuQFTk+VNrys/eS4bLV4k5n/ZLQNyW7RRYSm0Ze5hKnL12D0
d3vN+uJ3+jcEmfJ7cXatvoEkT3+pMpRZJz08ijnMEOIzBvpwRz2yv4yF2lznapnsxGsFjbIPvJg6
2nID36nebnDZcnQ+3YBi4ocbRG7jHqAyBfVKm0t7Y4XJlilpF5lmFoC+SdO3adKflCl3bzp/inaN
FUW/VTRyzDr8pwjBmYdBL2xILYrkl1GpHyUAAKUD2UVg3K8rkQcMf6s0DsGeb35N58w6IO7Cv5UF
a306ZvDDRPzb9QvYZR3EliO8Ar1tflztXlQPhwqgJHkuxME+LZWpImDKZS19uuhFvW88PcUR/0xW
F9Tlplv0KWSwi45ElVzWMRCsdhlWt9imOQh380AiSByft7jsU9YUislC7wy9tm/WYej65tSXQJfe
7QFopBtjhGhv969LWg77ufkQU7TReExa7zdRHoYrWb+tlYtK8UV42F7UoMVeZUcJEotciSI0QtH6
Lc82qzlAUBJOO4qsP236Yb/V/tOmAYJYfd5ErrPV6ZxazhRyALF81z6OY/LtckRZ7HL16fxBo/BX
RL/A0y4R4Mv0QxSPZIuX6RrrLLtVYfTtcgIS7+U801fDDoCTe46NrCKlk9fPTUoDn6rMNKNklQOP
cOW8TDad6RDW/ImEnfuLxucnOTzNv5njuj7rBkBI9IuMZ37nwyZUWvV3pb0Xna9ljVXpb2t8TfFv
miCqz3NSILk+TNspKzgVk9H+1vL5vOkhcbmvmx46DzXg9BVm87fGgfsBvshpmzZwOTrDVOyoqMT3
QI/Ha9udlKPuNMWjq3kVJx/6sAwPuuWFPGyKhoexb/SvnxZpba3AtmoWj20N74E76c61OXhThuoE
D5D0B9XOIbFy40tSj3fp5KY/EiOhk5Kntyf4NWt6TIkIFdX4Ug/9neTP/irifY+/jaCJDXF2uoB3
bpf8Ai9F9iBAh26vUt36Yk1NTQNY+CKAiiJU7dMIx9YF5pCVBlBP1DAOxgh7VQff7rE08n5boPV+
EiREnEeXTWV9u5NNJ9CSsqlgKGjsdC6bdhqi7jGiJUCLeUxRneEhUKv8Bm0DTiCIk12m9NA3j8Ib
q2EidwLDymIS+2KqYzW/kS3e9xETgp5bJ1Y0fs3Q99uAHmm8guQjuJltPblvFiG9LgzzH91yTm89
7xtix/4u5aB1ibBatd+EgHQ8kHYHu4lpoHrPp0IH0NwXZarhQEZukvzparTgwUbmUuHoIqsp2lQb
Hc6H5Qs5sHfFOJNem7LsPivhEq0XvreuikcAVf/uqG2Fs8TiCMioXVYkvcd/8eII4tK80Q14iG9H
UlVZ0ajN81t+ZzCc7DBSoBa9u53fT+r3NnlFKRQOoj5Ut5E3zXca+KYbGtihCHsLyPtoX6cKeD4l
do9T2x0stXXO9uRbzo50SXLIIVIEZaRFF3ek6M454ueBfgi9ypTWu+tUp4ldfjJg1nsD9P9rN8L0
sdrhxtmbaRK+/kW8vdj1yCtANjZwkRXQe6RJzbt0yUnKXHWDekPZ2ELQjtyFV2rjxrSzFsnYynht
qLzULUlIkgN3Yd2VG2HZnNwESisFvkOZmrb5nxdVmgk4L59uSVIV0N8ugwJPJfBC9DPa+V+2xREj
U4YizADsSUUHHXbjUnOrm7iZpsdwGfLR2jdlAbv7MpMBwL8ZNTx0LhYv69T7jlqxzKB0hI8DZB+S
yMF5NcVjnZ2HXv1VTDLYnVdcu6reXlY2UR1e57X1BxI93RnuT2SMujHpEQctui1E6BY1pqEk374Y
xSORcnUJl7kZZH/kqaqCl0nGG45M2r6a+2EjWEttoPuG53I8MpcYuZIBljR4C5Kb1Qx9b9xtyq57
W1A3SGxXs3qf6A5SRkrrOXwmKzq/ua7291MVuLs4MaaXpg/Jo1reo66C5QrHEvZQW1PO4pwHVaWh
EqF18bquVV0hWu1vxevyVXNrT853OounFwsu6GfkAIq6rrttUSv31QC3mEQWFt3Z1ZSr17KPXvPW
aaxh2otXb7rhpNHvChsmrwgcR/wQ6+VJtpUIkJAQ9inVk8yiHCJKjpzVjexGzqqDxL6aoNGy0Rs1
0cOztJ5j2Bzqv/g0s1LwiKCJQon0auAf+dqARveWrmw+muugfKkgx9ioA8psBb80n4RPgFxQs1OD
eLzqghzAxZI65TitbaMorGDFY5rpRWhsQDMkt3wpwddSmjTbKKazi9tY26Z+9lNg6CAC4FfZQc0r
VIAtqm/KUoLzZ2sE7j1svX5s78QkTruBwEb1zOEgEeKwO4icZL3Y1k00qwOjm3V3YlcbZUCSBs0s
+vW1m7qr8qsy9B/9WTGh/hJKqyDTIbLS4Eid/fhHxnc55CqLJ2w8LtGCSQ422sEbMcLdTLhcXkKh
rsz3XUdZCnnqnee9hkU73a8pgEkxaQvwI+VKEgfiiBpzRAi7qXd8wBoP4kj1hpp3ob1CkJGenKLI
+eDz9KOZdd5d2aJrkFkRggr+PG/V2olf28EtNs6c+d8rt7obBhLym3H+VnLg47datHSQ9NUfiZl9
sYYk/9Yp/GnpX55+4TyQ7YD4No9dX5AQMC3t1g3H+WoKnO5Uqd6AKq/+b3cuRvPjna3lzkpY3pVT
QZ6lSL9RtP94575LvsRlpm7j3OyR/s4PkJjBxj2bytEsJuW7MfB/7nWJDhl27e6h+Pdu6PnvT9TR
ERUcYvUhgdBs6zRV+dVqutcFtM36P6E2otI5J98VTVFfg95Jdjpv+ocg9ZUj/dvxKUri5nZs43lv
eXPx4oQ+hNGhqf2GkMbby9B4GYofBL91BknATy9jmr1/exmR6RY/vYyaB5tbg+fkbTfyfq4G5Cso
QmQvUMEWj0bLx8oyMz2VASxf7kz5nZh42mp2XmN0R5nK8nAGqyTT1hgvy+nrdprtspTGAHrMIUV2
ZjPa9UZoIRCvZY8ctQAmtNYzegLWcx8sSRhEkM5iq4NgQf0uXFeQHD+DMMoebf9tOZJg1BMji2yC
2ak3XWu+Dc1ylQB/t5UedOkys6N+JreSGiROFw/kPKj2aOq1CkvlTgQbTI3sAiWQ+QY2WDT11B9i
Rl0UqZglSnRqJCqfp+mmrNRHnlv8bVSW8GFOg1nf9AuDigx62/c8H0MGHUH/eL06kEYgWn2PnsZ6
X7T+FXKd3dYgf3Ytxbs0gfsKhgkXMlRw1uKF89q7lsJfps/I8brQy9q+v78AB+YhDDe+P7jHItJq
Yyfi79piRFPBPYqwu4jFy5V4dVjcNu3irVqwM93QoroOSdj9HBovurDULrPJVl+EwlZ8y2z1LZHq
e+TP6xAYvkSWRm3QSAYszB+saZ+0cCjJI+DlaVCMY1SiE7I8LEqpXIZLtNkadPlSml8Hb1Km/VTy
9DuE9lVsKgYghWj6BrBrV6Ze8jpFdUmrH3bhpk0iDyaLKr3Y3WlhGHP96dtiX+M13fyDx7eBzzBy
L+PC2C5Dm+h0iwxdRLoN2+oNlrjMaWfADnJazNMsvAs0vrjadqDTYinzeJ4f7EYj009S3XGKh3me
mtdPUYMTL7XFU8oJ/lHhj9YZNoULN3LMnZuHFDgXYdbBaMbHauJPKmWNXufMJuW10VCcx9RUjWdY
dvYK3zdopljdjZJyXhOlGj3VeJzTQ5qIFh0bZF9yoOlhcxZvm1qnCdqKpyAITdlDzD3Sojdhxh6y
pUEeDDxSkm2ysEhQsOrC53KqKuh3ACpVRhQ+FxD3Q9bibucR9tltZfRoGvq+c6hM+82bcKyWpWL6
q/X/w9qVLcmpK9svIgLE/FrzXD24B/uFsL1txDwIkODr71LS7mp7+9wTN+K+ECiVEuV2FZIyV66l
PajTR4Hd2oUmTdguW7+r9T9FzATmfuU0J/xTxMxZbrq8PVHvpDPj1IvsOJx13vzWS78manKffRz7
N2f6reGtlp3ksUx8tSy90PhkxOO/7kbF3mzy/e4PPyOFlrsSrdqKMrOPXAUg3dFfWuAgHsZajY/u
0NnHuh9zqBriy9mC7tvG6eWDnb7M0S9/mYILdBoq6Znr2vMRIAKJyXESnB1H1nkrSMLbC7LdOv7W
RCyBNQsad+u2y8lbdRwK2X90WHr+HCvuqgtsSHwZFr/SpajyT6hf9YF4/GWiO/C6hUtwyufrivQy
yVinArQpXgAKtN+9Ew6we+59u5ntMU5uTyj86u0JvgvslmaNC5cs5vmaRtycPaN4jGWxNwywbKJ6
KV00hUo3HVQ+oSUXsH03mc3F1Klagxfh0ewBMdCZXqy04kGEoHiz3Qa6rdqDOgrh7C3UkM2DUF7c
rwTEzUZrii6QI+0WRh7Wn7sa6UiXFfxYREP9Aj2y2d6OUCmCIJGzbrK2+Vxjr2pZVfVglxHYiooR
SGNtH/RwVEDFt+ENJFcfY69/hshFtYL2XvYoTYRb6I5sUttGbaO7/x8/o0J4oTRBXa4Ut5ahPYFu
X7/R3O00jN2rw/h4HE1glsma5YW1VBJvlJrb0K9Y9xNIsEOI8BggyNu0IrW2JHQx+fbFtSrzIStU
dpcI9g+ZyStIAnNbOs74qr3M0N/aBfAwleE8Yq+JamYXLwHk491HslWcrxSKHO9tF/okKYSaVz5Q
11vyoAHOiHCnFoB9JJseMHhgb53jAAGLE4D4sjVYu/kL4NLtPhpatuY69OXD7nbuR3uFY9EX7f83
u5xyqM820YIr3l+yUgabjA3Vuip58QQaQ3sHXcpwyaOueJK8RdGyH/sLI0QznSIEJbTOETlbNvh8
hkJeqDOr0+khAwlZjK2ThM7Wqogr9on1MrmXfid3Q+YFJsJwXneosVjmC2nF0d6xt5YrxPAPdRgV
6K6OBVPdYXaHbB/0ZiBCBTBWAxaWqVYXJ6n6l27lKUe+mIboIDilcqiZoBnXvWaYNCADq5tQJa0h
roBSFmoWCgpmsSsfkZkO74PeO5MZf10wFMUAuddZiykDqKAVEILZUa9vjV8iZ+w2WY7z3W25RXQk
HxcJIiTQAviwDNNqe1t8I7XWRb0fHKiPkwILOifIvMxrNQ1kiEEnIEM6OWB3xxnSkptBZ9mKXnUP
yRRtup7HVzL1ZgC9Y97+Q31kug262X4f1KmpOVq9/If8/6+Dkh5oMbA94KP1IkCc1FfXMI0B9aiF
tJtvYxsfjRS7zccy6qpPZRb9tPSuq/HbZBFgM3kGnaA9N73fm9R7c0bESpxvTZmh4szK42YVGvvI
0ZXFyg6mO7RiqjMe/tqy/bJcyNxrHgAJYUu34Ow+YNa4gax0ewIR3HCQAmI5oR+IK+LL9soAYOJp
aiCkMVZN+y1o+F5YwNsuKsC5QVIAodDC/gblHf7qMZ8tM6Tb5ikHQ9M++uXblHICYKmX7tuUKCk/
xfjuJp2Qr0bFBlAz4m5EDd4COgfytRR4Jt1JbfurX2VPoIkNQVi6VF3BN6QNFiGscvZ8UFw0IE5e
U7PtWwiFQ5GTlMJIM6wumH9+t5O0mIcABhbjLMVe8ByUkA1e4MaJsP4sINUx33zs+l98TAB+DsOU
2Ju4t/sVn/xon4Th+OpDzrqXVf0srCo952CIXijoerySWwKlxz04gqGz6fiLmg3hLs1YtOUoVlyh
MNlZJ7LG/3WdT/3KrnLoflB77JwetCKOs1YQFYIuqDetbdPfAsv0T+SO8Z546wG66q50926/mcg+
udbsTxT3ZHI1YETBjlU13pOdTNT5X+1/zI/v+IfP8/v89DlDQnS8zy2ZuwlR1baxDA9q4e+XAUS2
I+uvfZmB972RAVIXZfqttf0oWwPbjvhP24NkRA+YfewphdBL6kMVJsVb+t9T3Szv083DU1D6eqqA
QrhWQ3AqV3+LRL0MrSDfkI20E3own15kbi7sgYEXG0up7cTWHqlRc8aNySB3Fq4I+rMPlvmnpLHf
FuC0fnObYWTaLeyq/gzWEO8p++U2depfs/3uRsOrKMZ/sYdvvz3hYAwFpmtXu9Cktxv/PhGJcw+0
p0T9ML7olXnKOzBbkKdw7G7neXYArkSGQ4n2b6cEVIe8Bdct+YyG6y1aATQdQ45l9tFPAPuy++EJ
5mp2z2U0nUAbcUfeNK0K8d6y5+SQKdRB+UCtOJFR7HLoYD6bNVISkR/FZ2qC6m/bFl3yaECR7rEY
7dWoa1yz3GaoehLVgprTZNk7kDGbc2+uOIAwqix31EtTcghunKmppxxzcPLRlCXodfI+7s5uHIEW
xQgRrOBLRnETfRFtAZg45OBOFEvp43qCJl4Sb6hpZVwemQnNoqHh5acYeaNHJ59DKeTQNqB8vg0X
ojGXod+vrc6GSmGchveqQaka02qhtRxAO+F3ABr3A9gf/u0hg+7YKiz1f3gAOYWwuE55/GUOH+f3
lUps6MNjz1KwNZA4CKl4toPrpGn3h9TYEJH+bJv7QaoPkv2mBQusWxrW1m0cZCUYWE1REdycfGoi
ZTI3CWFDmBou3dl0w9S8DyK0Dnm9m6hFru8DGcoRTjxGKXXKqmufZ0fID/qPgAb7jz5jzyjjas8g
ifUhWd4Ea8S31Zo6O98IzyNCVp3uJFNZ5pfKzxlYaTE6S9x0jZL6dkPDA1NYOIm23+bRehCkNLaA
9yd3ZDKDAZsqED9v6ROoIeiPHHrAC+qlORhycKXJhnsyydpABZH0sx19BKhrNweXeSYAIL8+EZh9
oPplPJClMwuoPk3fojQZ9hSAEyDI3U5NX88BPJnY3QUL7T110pcM2ViIvqf8nr5gPOtQ9vH7cFHU
9Yp7DPTNZRbsE6wDwO4G+y5sik8uS8tPBfZJtsrUNW5sfMdd5ixdxsWOOoGQnnY2iBKWNOB9ON5X
BUhcR38deFV6se1HAk0wLEIrQHonsO+A7z5rkFRupUq+gQb3q9dD3wdEI+G+4FBj9PPc+oKB1E8D
x9oIVm4K0Ey5MsyU7V0NwbeMZtwhLW5p6IW4R17YXUR1m28CsBZIyCC99llig+00RwZDZxY7LeWi
7UDWsg/23/2RMzyzsOX9HqXLChDWDEgFHfn7IwZY+0m9tBMkNG4dH4KFLUUCfQlWzTLBO3wYKnBp
yOgeKl7RvWchy4LtcbgdIGN7D44AxPw9lH7JIDyRB4tS6071X6fRddNlHnJP04f/iHzppUtXswO3
ekrypTloSrdpodmnn9AMDMHbHurd0YCiN32yw3vJg4xf3O2p2TJzxcEK+5Tg5IFty7/daKkYXCho
h0X3V7dGz0ZA5nc3fY6ZZyM7PdToHXF7KM3WD2BUHjIJ4ASEybbdlGVH6ILlx8IynO0IFMKVywow
9soKHvsIoeuGudVnlvDPCZf1jyaF3l3mK76wFSDQLa9+9GHzeTR4+bloyhTSOJn/ODL8mGuD51cI
VLw9pbHUx6d4TpKukQdrQX/8pbHNN9YYKE3LIzBbxBHzwQxtyJlW5m82GqQpOILYgsRGGKxzxN4e
IRJTHVykbCDM4zqPZIvFayed4UFaWA5CF7LD7QQurJs/pK8AaRQmdqmt1d7Pl5ehmyBaWjl37qi8
g603qx6wGxsrG1OksSdxRbJdAe36u3EWjyejrT3TtXNQIgj+qTLzZILl5Hbje9ZsCX/d/OZTpeH4
nHTNF9oj026ZNsrjALF5EZl7ssswuHI7APYhnz73MWQHbuFdCgNru8Mgdu548YYqD0b5XMdQqoBU
hLVKkGeE5Fw6XexImEtycMPnrGucJS9RrN6KOF+KyYw3U+I6FwOI2/lihYyfQuGshyJCeIs6yEVC
bmlZ4ke2IduA+r+V6SYxhOl6cR0k6EI6N1ObqhT4+zWVgQCkGA/YNI6vYM/1IVHpGodeNxnbNKHy
X2rQ0hzdAOp9XGtHW8XkL3sBCv/JN0owYdU/6tE2vuibIKvfbizw42YCgiCuhexiaeXWcxN03Yr3
wrlKC9oCWZsUByQMwOgQTeG6ZlBFSK2oXOY1yHdiZ2rxDcRdHwDtDSAP2qaFpF+qTGv9n33IkS5p
CrYTrr1vk9EdL76WZRfiuGWf6Mg5VHy6Y8Z0IhmyLGXjne6jEyb1tQzfFn04fe/738aBDwUs98r5
0kKWYQHiI/7I7SjYjAEwNhI0hmeWhsm6b4T1XBn916JS0Q+WgAcPu7rvoHu2F0oPMtivQQDfqjMK
elIwaxrm86TUPAiyqvOgtkJAC3ATIxqyY9K4xjKfZLpEzCk7xpECSTv1dFE6vt1S15SZCKC4xXSw
FRJopS6rrAwUgicWhNehBZacwggMGkYh2gfDSetlVQv+ZSzk1XdR67UY5NdBBN0PlEz95IEbPPu5
DR7mQDnXzDcz6D4JfsBftj5no83Wwgn8R5aKlySKt5POH9FFVmMIbA1H3Ti1cxvp4sxVB4syUB98
3rt5wMcDtToTivPdGE5bggRVCjrlQ4uI3owQ0vAhULL83SY8MFCQKDU5k596H0uoI5qP/P7jfOD2
is9B1p3Av4HyFNM3VrcIy+CYn8CSDsyNDtKUDkCBleuBqkyjo/WFBkXQdlrfbFMaXizjS4Nj9yEJ
whqnZNNQ+BvGq7mpZOFdR1mkqNxNQoQLQJyU6At1gMkuWthuybcfvLFbXrVjPpxvzq6vib2z+vGD
G4Tck7VyixZc4C8giAnPoqpde9EhHrAP7eilZiy6jALnlhXg9xvPBvnY7IKaq2mRJpGBt8tYrIAn
gqjB7f2kWF6DzHpNL6aO7M7YO5cy74qV1M7UE+XIwC1MAYBgKmbnP15+NHvBbAtkiyhL12yHnqZH
jFmJuky6NYn48NZFRmmlDlB9wGboIaSB98GPD1bFV+ToJhbKg+zat/fMkbNtnsEe610LmTaHL4q6
gNyEZTl3STY1Ozfp8n1pu+N1ghAkNOLS5rOC3KNvxMaPQDY7r2L+l84v1JIGFV7a7GRugXkk7Mer
jSnnQYXpnemN4JTdDjEibx4UAdd2F6bjmkGhb1HoSgVPVyrQpVbNEkGr8Gw70gKuRh/twbXBQX+F
0gMQMr754dQE5hJRN8CbI+SzeB9sVoncQh8N8sZI51yBGVbXIpPNmXlQqBes8CC+Ax4VM2nHQxWa
99TytInuwFuS73pPlyfooTQJdZRGnG3MGvA7P2rLt1nCPO9WrEckNbGCKFmXDg6aKmMgJLw9Crkl
fBogaHY0mxrTXZSm4iJAqrAOApms6RdV6Z+VmZSPUHJjJ2q1Udidy6YH7x/66BI2plx7QFys0yp8
s6Fy9T6qjGD+LaKqtjzXk30lf/opgjxerGMum/VtIhmJOxuyxWeaB8Fh0G+MfoogEyhVas1/ZWXJ
TyFT/84dIN4tIrDWk114rr+0Wosd27hUTyzl224MrM+5tKBkXbbjltwypNBzCwf7dhrY4T9NOzGj
XngSNFw0bRHJ8mATLLA1enuHqsFoXbhTtyEWMmqmiK1/aHLdJMoys22i9a03kghKmOXPGMvC0wBN
oYPI8K+kpsMRLa+8AIUIujd1NUckr4FL1E0zBfZQaJp+aiJlkJyzusvmZjxK8xzXxo95JmQ8Lmlc
fqVWLFz3MnTmsz9N01NXiu5qQEeM+rhl87s2Dy/Up4BcvGtHG5wBeCIYNZp7bLB2EQhWnhJjMoAp
GjfUVwzMevBAGEjjerdvH8cuWVJfPcXJJ6/4WeObt5UpsO59VA6Psigz0HLlw9HT5E6ADdu7lDk1
tHTAFzW7oJqmsV33nlppmTNgABNrQ83BUtWlzMILtWhQiQ36AgGC4UhNmtIP+ns/Sz+NmvYkH9rs
wdBR27LmzhYbjAFyN7zeK9TuX8gFSRl+gQbF/jagK4S5RSEAEBR6Err0RSLmSeKiGfY2oMsLMEyE
SGXX3iJtQqCZa8cxFsxwOUS2RLhy+im6q/MqukO1ZL5LIG+0MMmnYSizK+v+Qr10IefxUIaxdzc7
ZS1eLi2+A/O8WQimJNPN4t1t0O1ZpX6MlYLCNsxKd4WCK2BIwthkRxd/nPe9QCEToLWp/WH1V8mY
r3sfQfC6M7dpnw87D9VCjzF3/+HpVHwvzRCZA796KkCX9jeHrPWfwrGqZwcsvMOuHnHo0jPkOCw9
+OCRWSQeNO1LK67Pfm7YL0xspqhIXupGNReVxMBpa3NfSr7NABzfIBllv9wGvTWxW08RyZqm6jiv
jIqF+I0kvEJ5H+SRPlz6CIA3PoxQ+UVHq9dWuoPMu3/BgSexVbgiS8gY9jlZVW2jvIQanuuEkHXN
xdoVLH0SBbaCSRd3/1SIVRnMcX4KpLFqf0w/ux2CGjnw2Thp9zgeYvt9sOoWxXZ6eASxm3n4FJjt
E1IewzrNsdtvNRbC0/gI0TpYLv3+Qi3fBJvC1GViaY0W8B26tw/kW28co1y+cSsgpvTQ9/FhoMqN
GYLBNAGFNWIBKIQfdI1KboNWBT+QR+TtA3BF4Sww+Mz80stP1B+B223F7HA60sBcD+youGVSn5o8
GQ++LqtouqC8uPqOmrEX4XcaDSdrgtY2WDjAz9hU8kRu5DEZcbXtepDF7gE+6peBWzTIeI7GXBsQ
5Wm1SCxT3llDUF+AfTGAZkXq1JN1he9nrcVJf42w4yy8ByEgOMxz57svAnGkxalvk/ACGbRtx7HS
L1sWDxsw6bWr21ZPD/Bk3h3JJEHTtzEDGyBphEdF6qkvUV7vQbxj/LBc6wTh0umzALPA0ke9/xW8
WcbO7c1hh/JSoDb1IN9F3WJqNvtJ8eo6RU65yMaSn3NdcZolgEdLSALNrXe7K9xSrApZHEobXIo3
khnAQqHrY/Q+2FXN8kAdOb5e6yp3kONnEZRce3M8N2BIe+l/1tLqX2KmYnDkghUtbEL7RYD/a5Na
Um3ICaytb2OY1zgv1ncnzneyKZP7vrH5IytsAONzE/RVbZo85qJqT3jjfKbOifP6DIrqc6m8/GSP
Wb6CMi4EFnUz7LECLuiWLpGR4hWme0aVoceHcKcW6vHWZBzcb4DE5ffO6DeXHPjRRTeE5itvlbGq
GlbuqZkhYwF1TPmUWfoIBpztgoMZ5jVKGwVshRnsfR6kR1SdektshxZ9JsTzVMT8bBpjCAJdwAAg
JNutjCqID5Vuajeh3cy44WfEK6GJFrdIhgGFtQKVDT9Q893N0rMBLAZuNAIVTO03VHaAYauuvoYe
Yuo6Yp6arQTSqg8uKiyrEyrivNW7B1ISKAFIpVx62iPqQClPHtAkqr7Gzdsc5GFAcQ5cROBIxgvJ
fOiQTFtPDWpAVNVYDyiltx5yEW5aRCmv5FEkqQ3EQagWiE6BZ9dPvWmBt824J2fHRmG2GFtgrjCU
RrR6ToQj27VTyalY1p6xUYP7mUFTa5+BjmnRaWYYd4rqIzUhUmM/ub14a8ZqTDYJSpVXqhHeri4h
GEZndQ//6p2oZLKigzz1UpNO6zdnp5PREUGddEFZrc7pQBWclsMmaQMDIOWiPwjHDo4mUFtzdiyL
QMmlkGGlAWSn1Fk7qmQ7AgM0z3Qb8OeciBRBlXCVcWx7WA6gGy+G7C7MsKKpyb9vohImYAiOigVf
bqYh9SCJ4BRyGXd5ny59XohVanTZZm7X8aQ5yxN7P7etCItvU5UXmqIqvOxuVD3Oh3ow8Hbz/DlK
bEFSpw55ciximZ2w23m7TEEKsM+fbV7VYF5vj2SnEV0U2qBRNYlqxr74Gmw+DREEg33UUtqRwRZk
c3UH/vurZQlQ1PpGA0J3CKMjjQqkHU+Kx8kd3U9KACYzJtcelHOfyGIb0x70Ef2d0KbBNptFWvf+
kTxKZCRWrYASWmu0HnZUKJUUDTikaCiHlOwBxVjhgpooibUu/+VJvt30dwkgLi2y8GGfu6iUnpri
2OlLomy0+5EXwAxNxZHuqLtyegVyYluBt/F9TEzu1E+e9VSDz+fPW+o32qFZQ0or2Tp5nK1IN3xf
6OqwGt+TFWtNee4BwD+7eZ6tcpPZR+VVP0SU9SdL9m+XOHX6E9m8APx6rpMfqXPSHj3YGhBHe3eh
HoUKOlA6g1etMO5vaapp8PnRHJvP4r2y3EGagUyUpqKL0YGiUntRi1xp4MS7eeCc0fo112363+ci
+/sTb3OxX0+kmVlZ2kfUYuP1iZdRk6HylhC8wXsTxx32lHZ4rdx6sZ342KReJMR5ztqz4xryrJiI
9ljaDh1Lgdgh23wbAKCyTy3rQDa6lF6NemZ9QZkBSEpfeIcTBHi7hD8+GYDfB6nxUndN9a20g5cA
X4RvoIKeb4AnnW9+6zIj5T9DKuOgu0s98r9M8f/uAwkwVHmBv3vt9q57apTnLIjooeA537TQqZ3Z
IWwfyi51bbqXDv/kZxZ8SiZmv/xtUBSwdmaH+Pcgldb2S2w7yUmWKL7sC0Pd0aVL/BxamcubZUIg
7s5L9IY841r01dRslmVtba0EZ1RPWuOHoXm/NKKmiuYpBwtcHabSQQn9BB3Tu2sibm2zCESwZHOQ
oVy0nV+CGrSs1wNq6veRL/Ln0Zi2ZcMAatV2087Cm13G1ZvdB2PbvgG+7tmtcIZ8t9/8f7dXDerX
KHs1J7509gqUl9BkHudkWQPa2lMftp9u+bN8YM12cAO1vOXPJFKYiMImweaWFOud+HMeO+pIptnO
l1WEijLKuU1GlJ24XX+6PbrHC2fbNHxc3qZpo+Hj1NQxWvk8NU1kgsr5rvfYcrJQISi8CYHBHJCU
S1573tJoRYE6ABVd5h68ocY96lqeCm0jv5ZFUFAEgmRLM8xjaYL3WSTYfVDQpCd9v2B7Os90M93m
bJJsi/XGP1IncGAPqZv3pwFl/CtV+Nhx643MvPPAwlePDlKz2hSAZ3pX5SOounSTtituGSPXJqPs
SDYvAMEBQOFX6pzd9LweUuGbm61kP2/TGmPwcVoaFBoIZqVSZDhHYRtE0w5gtKZOunTv00YCR4Wx
xq5KdYa7rzvs7Gg/E8TAQVCT9jPU9IJBohAJqYlbk3pRy4bfS3YKYpx6BlQQbyM1fQ07HIli3xxO
IBTHHo/avjbSHV2SqIREbNZuaWgElnUsG3oItW8zRBUI/u2hffjDPs/84SFjHiYLPyjlBiGOYa/8
+JE5g/nFhxBrGLnJ96JPh2Wr0uACCeDuBBoPlBOOVfjVas7k4EKVeFn54JRvVF2fS+iIrKjD29rQ
mPoGZedm5TUyOYc8Li58AvYAqa3ku8c+DbU1fbVRlL6Cjm2pt83RFilixB4EhDux5o5fCtMRiySz
47uy9JwLdeAIgNoK3WGgxG7uqA3wL0cMdRSqOfgWB7WiqyFQSsgHssnOBcpuHMaHBpHBjR0b8hrl
nF2t1rwXelObIpVELdkZfGOAMR+KwBB5jH2fHRBV2VNRy63QhZpQd3YPID+fO8mf7HQZkVo6uIm3
+9OupwU7tHGorG73wV/b6QHZZPAjCnLmzj+Go3oX+WNTzh/vVm9DboBElsepzre3aRkw9ec0kMvG
EOrseUjoKGDyr0OE5RqFZsmDyELAfisoNqg2LJeWY9UvvmhRxifb/EsQAAUgZfk9zECeVHr9z94p
V1lW+NAPfUAyKMUpJRfLOrSjn0idAcadZ99U8g9q9Jonp+/HNcer8dSYZXW0kF3dTIGDTSXIBxZx
EXTfbRYvjSkvfoKD+7l3R+clNBSC+4i8XzzDNPdQRTW2Ps5k92kZDEvZmdaX0Rn20rPyn6Y/Hfox
bL4AtAmBLrAf+r1YcDlMjyYr023kNNmh8UV2dQIer6xwkF+ApN+OdZb/MEf+2ufp+DxINeL0aZWn
0OqdE37Z1dof/OrF7xEO1K52N+0TP+DHpk3cZR2nPSiwXXFMAmt67IT1CJ4O9ws0mqHmFDndCfph
9QNo2r6RHf8YRGWGRp5L0Nbdt4IDSJ0EKyNEcR0IMOOLUZTJubE4Dvu2PXxr3bWXJuV3gGsgk6Ud
mPDGLWoo+TplWXmH4pfyropQ4IWAQ414vVvcWdBeCxZ1gU885VcyoYbLQGZahjZfKKPaxUaXbqQG
feC/2rhnQZ4sEDaWB1uve3NHhGqBKaruqMW9qDoXjJ9vg/IKq/7IE5B4vk9UImG8wo8p3RgEEcGG
+m1i8vG5JRZF0H4nsrdJ83HWWT8eu2JRuprybSZ+m6/kQ5cP7VrF01EA69pbwQESNgvXA4tHlduX
GbMwQRoDwYF0QxiHuGTijAKNZ+okk8etM7OHN38BhDvSZLF7NNrAXRIdhVO1r1XiWA8MQbPTX+xD
U360p6x7dXPx5t8AALQk9gp8b17DKGUPKkY11RzJKqNBvPG7Igly8j1wgxImgUrVCvAvdG0H7onI
ucMfpnoaIMm061DCvelG23qd8OKNe59/wxIG+hSRGaexd6crVKoDEGWgIFmPRE63elJ6pKgQGIq9
eh5JDm6EIjAaaQNRce1TiI77v0bSM00fEEUa6fLAfBUAH5EDdnqovYjXRdw6D0CIpxv8Z4QnmSXg
G4Z49c4Wdo28ALehFt6b0KO2Qa9qs+w7pIs2Y+1PMWoS+RocXdb31EFlIRCz6bM7mXIVMsmulYyN
7TAN3cFruvGEPDvEx/2qeWjwmkd53lB+xjbiU5QB3LvgD1PfgjGs9mutKuJ8FoZZLv/22abe/tdn
i2vzw2dLDAMiu7r2i0q3uBLFUti8O8zFWboJ1Hx3oLIvwYwH1JGIfS2zTC4QWQWFHIXrgtZv1nYC
xoDZ6CFtuw4UNxZIY5c4tXb+RkHMbMlVhL86GUWVYI2O3dOkVbyUvpS96W9EDLFzv1ZbW/nlwQAk
5Cy9Xp3pji59WoGhLPK81a2jaaJviTCjRdH6amOnsb0P/Jo/BKMuaRtB9QvkyQklnvULeYyOzZDf
tJ9Q/SOX0GOPDwqvEvuW1v8Q459vyWmCE6UA/DRxN1JxHPvBRjciuOv6AWpQonzdaFixsEW3sDog
AwfAgj55LiDSTja9kltkgubUrWtE4AacNZKk6y6ddhti1PLp4X9zU/jlb0tAESFj5fdPbVFsUcqN
vB5+eRvm8mlb6KbM62UK3ZCXrGzMQ8Y8yI4bk/nZdNWPMQ2DOySa1RVs2qhY1/62FXpL0fvIXOlp
i77ckv+Y+m/TVogb76YCle2g1gbD7iYAZmyJ7GKyp6MtNWszTffzwVf3omIj+dBELDPZp42JTHSD
6tKAgKtx4g4LyxrcdViG5skltCsWicHboDzj7u2JUKc5xh3iNPnEuhOKTEAvUYCo+gSBzoht4hpF
5ZWv5Ib66WL4ydfUq9lWlaxHDQsuSRkP50o0FUr5cxcMMoGnFmRMKvHmY3t9v6yFQPZXe1NH78cK
/JdQWshqJG+htd6fexkBTAh9qWVXQaJRZkDzI3WPW+y8ug0Y37pFgNCkWpCx1T10FwAps68a/3qz
1xYD9cfc29srqwbQUGFn4GIZPwr6oeEnxM9d5uA3R7c8eKztPIXCGeLmdEGOKpcI6f5qd+AXKsHr
T5YPI6k9ZYkFzfIlzXUbAyEhhOL1hRW+vXZU7uUX0IN1GxNc4Jfaiuyz2T9ZGu5FFzLT3cSlvfTS
sVwn2Kn4OINEwWmKiyW5ZGQbw7KFfg931rcZ2sR8wumEg6Yv6MuFAVWyQ6gvdBdnbleCScGDEee5
cE3WbmodwHe1l+s7UDoX4458yOS41a/RNOWtTT7UrKrCdZa3Hs/yq5XlQVCylUgYyTJ5u6SIRrao
l0c7V0EDwqH4x2zLqYfc3davNkNh/KQI5IcgZZYkUPnhIE/vgGY/4ez4MZr5R3CTBgdu/GQkxjNQ
0PaZGeAHlDYfoRQ/pudmzEtwL/XGPYrQ2LLpOEOMJ48XYIws/1FxtgZIsQT2I4FwjRvxH33afKti
r3ttR+TtDY+bD9jwBOCeFCb+H6tsj0VrAAtOi2p+P1t7WFzxe3BL/C1SOZ7mW8PujYPVYk9VZg0q
iXQPXTwJZNYIWjyF02CXMBTtgQ7jM4CX9xDrbB+DqQ5PKBZsl2Q3epAvVi1vrllkT3ehq7B/0QM4
uAKQMarco4P64k9BBTldaZZPcTW1CwVGvhNdRmkUJ1NfbjZq9rIXSzdnm2oCIFyW4iy8uHoKgYJ9
EEG0NFnLgWtZtV6ZP7mqq54QeQW8se4fyDGu8gtQUsGVWm3a/qPKZpwngV4daFVzjt+hnrPSB1q8
iOSemvnkTitggZwtNbugRnoQAe4NNcckEjiNtcHK1g8FV2iyR3bDXlIvMvHGoalAb0G9gTck567D
DpV6TcXaK0IG99SJrWuyqN3R3BWGYU9gW85aFGS0hw6bA4SSiiw647sVnenOkPUr+LLljlmVOy1Y
Ew0IwI9ggrcKHAwLKDPrO7rEUAU4RAkut+bf/G7DaAS50LBb8/8+1e2Rf0z1xye4PeMPP+rwhez3
g/UYcYgsG1AJqRZ0e7uA+MNdVXatFhBKyI+3jv9h7MuW5NSxdl+lY18f+kcgJHHi777Iea7Mmuzy
DVF22QxiBiHg6c+HsrbT9nbvPg4HgQbILBKEtNY38BiS9FWR/XmIKd+axXTGW9Hs/foBaYuMJOFQ
Ofz700TV9y9mPsV8k2vl7VNNJasrWswYJZdRxVi7TV/idogpXruYXXNIWSYf4LxZbS03Ls4trCE9
pIIO+aTYaTbl4AEFYgXlfHDc9zpt9hK5smBqdBymJwDYaNWsaiXBlfh+rDmiSICW67lzvNWPNrjb
Y4qRyHzqrWGAvI5mWp5yEWFmrqKOLWUZ+/PrJ34/MaJUIG5Dw1ubz05VjlVyRZLF9VTm4Ei9pFxH
d9dTpYqUyyi2qmsX3/JPLkSI1lCYUDumbLW77vG0e9/7TZ3p0gvKUzzYOM5s8u97tzo2neZ2VtNw
q6ugEjpPKJ54yLv592XHoU0VQUndFANP+vfKgYW2ls5dNPWoYK+2iVqvm5vGigr/vkC8Jau0fbwe
pBWcAkHiQeQLENFcNfmdcN0TZFKqt3L0Thazyzeq+Cni2MlRI4KkOfA4hTaTbwdbXvdPBpBuYOjh
hEVHJOBaf6syPUx9Vo13YJnP7AELgtRLzhDQo5ckTvgJA9LSlMzGGqHmnLrtWzeEEpm+Foi80q+a
uWABVAx4Fu7rlE7r+Yq9tN/3ZELe68xel1L2EkVDOrOLjL9cW8O1TfwHqZS8eJ4nL9C9ZoemHfem
CuYQ8tICiH8XYCyDa14fzk23rrtEEGM6m15m09bNRrqFPppSHyfyUufFh4LnUNKYzmyq+gaaFcxy
wu2trivcei4SW65NF9OQqgykiwIkHlNnzhlVsBMNWyoXt08NuXLXsocC9e18oZs6W0564LWIwBdO
ilHsKWsv5jDzJwEXUcHmtPzh7KSCDG9y/Qq3P0FiRamh/nW6VeVBfe59Hh1u30zxIJ4RyCSCk4oL
Zvo2rA5mlsX4D39V5QSAkTqQqzJdzMYfoQHSkIZc/ypzUt75MN3LMjW/fazd5mJjVcCt3/7Sru6s
nS30x9uFQ4AUuv8q3d6+XZ97/l0RvphzXX9Dvy+nqOtwdy2OJd1BYUNPZBq95Q5MEqwi61+Tpn10
0kw+JrBs3HHbBkJ3qoefnWsV7WnEPBzgT9GsWkgZbUVW0icFoTvTyWYOmbfMro+x61kLyyuymYIB
30PXk2fdDvlRTyVW+uMKWBEoJ1c+eahZX58FRK9aIcmDqeoIpL3CLIz3pq7vwnKTxYU9vx7gOeFD
T1aBUgRKnIDoYV7dJVtzcmjiyh2iImRmiuYAHzeLxUh/MVXdiFBi2nf12pwcbJPskLj5V9Novq4V
kz1SuOHd9dNbVwNtFrOlOZngUp9sWp5Mf7Pxk+S1kJwcTKnH9HAdcKeDnAj+oNHqwwuQKgvTaKoK
WGTOaB30O1OUY+lueIxgnelivoIGM84eH0yFxeHx4lejvTFfALIe9i5UPZaSWFPp+IMdu91lpFyd
y1G/Bdr3P8LafVjCEXDYhD2KkbIWEN0CRjPx/UNZZ3DgA4P6I3QKKSRxs3ZfdjGga87lWt3BgU9V
FfRCEKOZv6+4IaG2ueL0bth8idTHvsvL2Q9APTdpYCZO3HsLX7sMgw8mfx3a+WfVqOKxRJJtoxpY
/CBK6z9OHUxqG3PAz7T5ZCHI+TnxAICUmn6TbnrXpoPzopJ2gB+ok1+YG3drUTn9LqiYRJxC2lAN
pP2jHOCMm8Og88t0ODxK6bcYh/MMwWDcosEqcFPcGqkNSsLEI4+FBWULIkE+S6P+GR4V0HJG/a2b
ntjnqc+RRkRA7dqNgXtvuoEd8X62Yep2O1ucfAmM0AEsjwfIfIPeYc2y4S3jEdClvvMBtsMVQIkk
2zR9K5+rjh54SaLP4POk8xLw6JPijn0syIDUmjvEn78fqVOYUZgjCxYCtu269sJKEiSIwjx9Nnt5
yOR1T/+m7nf9QpvYGDfL9Ic8m8XcYQ9lsM0PWb1rjs0bHixvZFuTXru2cmTJlp5VgWbyPUdnOpuz
pFWzMfV9ks7yEYndU9mV5ZpBfuCDk5VXPSuWCrKUrqi3QCHBnDctrnpWmEujPmkhoO341vPUXyBO
BpYaYAqeMRB3Su0sJ+z8PGI+dLCrSP6Hsp4nahbEKtj7ErYjgMrI4pSNHhIuRC9MA/KExSmGh6C7
SMZ+AQxVsL91CwYvWg1hyuc9BZtTA6ixV1nXPUbayZdQKetX1+IIITbKanwlh3ePSpMRAq7pwTSa
jeYQDAOp62JK5my9JO9no0S/ny10rXDVqbxFxEs4cmY0s2A/dNCC1CdTauy02SR+Vs9N0WwQ5IUw
Z9icaOUDsDn1aCAgNqeTlYip+805rj2mA34+x+8+xa3g/Vp20J6MBlo+WJLsjTZDAHfSjQTXatlP
DwU8+uIpFq3vKph2P1A97m2Yvy4xOPJ91ITRvBUjPTSycJ9tyKVfZetUXuygQlkuQqDmPppuQVrR
A7HDtXCKDqR69tk8MU0D44oKMYtLa9vtvg07sbBDGX9W2bGoXP9TJyG7OrZjvLOzNH+YDjTttSzg
oeMALuTGkm1livOwxmFvIQI+UdTqz8iW6nlH/egsBSEwcx2hMuoWI0yU5XtfD44sCnaM+YIgedpB
oRfaH9Re9GbPxVJV50ogXIC9a+u050avXtvDxV2AJjRtIIqpwnUDQO/aaymSsgojUYtpBPT9+bj2
Mc5cKo7U+qSXdv0xonZYNAxBV/NbplGXXOAsN3lwnT3f9j6l0NqFmaL+5Iy9PVcy0fDSC/WmZZ21
sZHpvNOghM+Rlxtfqr4/GA1tP4d6Z1zoT3aVwg4S/AtLJ9ljDuo9qNvYC+sStqEYkh+tRL3X3VrN
Xm7bzVLnNZSBKAZKUDSynfnKAUvTA6vq1+s3nv4UVkLsy/TIIrWBY0Hy5GfloSgs/zGB4NMOI8r0
FOrh01Sf2nhbOFFEd4xDKuXn+hGJjFlBmmqD4a8/YsLfH0ePafhD02ItnTKeVXYPEwLTwqN4nLWV
F60LPcDXzIIPgvCnoNZUvNVxmQ4bYNvqSzdtGgjrI3uBOlM0Dbe6ouHNqgqcbm5QbgbvhjXwhVMW
bA2+7VZv8WRc28AOz1Ij03pztvLd+oLcWrPMFUaP0CLOXS49axlPeyEb3vdM3e9aASyFfA6wkusE
d89OIHWwakZePtV1/uYiyvgWV80KgTj9iWSBXAA/NZyUEIjskaJZ5SlncycfrVkgMnIQRhHBBIpN
2UNEDvOccGeqzIZPUWSzhzQFvFzLEUa0AK+uEq7AVp4IdwbEZeogAAD/G5cdEcgpTv40/ObKeXHg
LLdJqIchubR6uaW2hbdEJeGB3jUhhZkOSd4CPBXCYd5r6UfJgnhedvKlLfbRWDTLXuUKXG/wxeHm
+Uab7NtQdO2jiOJ2HQRFtg0zD05p08lMj9GF43rceK8I7SeLgI/5gtti2EBC0GDUzcbP82oZcM9Z
mqIGee+evXegrrdmWQa4+NA+jHkAar+Msy1yGiAYwuHhAmeQ97qKH60g2eYRW/7OsyJw8aqdGscp
Fc/zyF4AsqitB0TXcBV0HJYLw/2XSF1tkOt18AqDyxOEFOtLhGDMtc4UTQPQ7e3GnVscAggd7Zwn
0MC7HXXKSZtaIHxYwxriVmQQUMR1dY+JGwIhLZg/l5PCOKxan1lThw/ca9NDN8hgbhS92Z/1qnDT
Q+FO9kyIwC+h5ZvClLCc4bEln6G3oYD5d9IzV2yA1gt+iNSLuwdb1BAcmobaIXrv20VQNHYdFd1H
BOLVKkAiC2vD8RO14czTq+ED7GLe6w0QAxqZ13rTf8yTYBlaIzgGbSs3VMfRCkkO5PXEiHERuXKo
24AUItN0Q2TWfjQ9ojam6wTmfDNMtrL5VXq+tex+/duyEZ5HvgwsGU/4G4dBGi5iDdzPzCVV9Y9F
04qIv96a61/F+i+tvxx769xNp6qEpdZjOO70gKQrrNCrfY8IwCqvifuQAxIGm+N8fCuCu7LXwVd3
rL65nhBPKiVYWYZ9cAAKvL4eo7LSWuYDmErmebMHWq8TKyoQe5rmQGqa8Ohpk/qjO7ft1xtn+sar
LiEmsc0qmPtQMK81yxoYFA/qnYl96wdPBszNu+yJ2o2N+1TX0KbJ3FXqAVwcy6o8ggSfLwF7qp5r
Tr4YaqPFvmDYkm+3Y+x4jBZW4L0ohh/TsNaAMK5Wt6Lf9NUK9sjRKuVhePAGUK+8/oNBvxdFB2u6
KBhOggp9cBQWMnEVkNdGXju4/YPdkxmyBRUQIngkCswwERam5cHY0GRT0ZuKptXtwO00rVgrOk+m
9XfHShYhc5HlEFC18hOmCZhXwoDWqXqxr5SNqeZUr2sGwYChfamUKNxvSnJxDz/aBRRuw+wShROB
QcUHKHV79EsODvECshr0zirh+jdYXD6FaVEv4SQ1HkH5SneslGw9loV7dpPSm3cei146J7/P0oJ+
A7Ef+EZfvUXVn4fzSAG+0UkHQv54V0AfwUcoxs8OXtsFQA/0z+bxN/UOzdmal/XVfcgfnOwMbvc+
z2GMdDMkysqoXXsqghjuCEOiWwMpKQw/rDMUbKBEVQK1j+DKrPJivTfFdijei4Z6iLfDj63Dz0XT
mtigh/3HY4sRGJ0qzxaQtj14Dc+3/jTBAhoRjmyiyqKjKZvN1CUoxnybSB4fCCafRs8gUfpr4BXR
meme3tujPBkxBDfX7hqw0WRleg3Z+BUsvfCMue21l6l2Bhe9+hS9ppnr93NBv+LaK29KtlKicZeI
UAIg3Nf2h9iFNhye6+CSRw30uDH4H8GRQQ4q6CIEXbR7HAEVhzli4963RdPOC5L3HxPffe18Lr86
VYvDpzyUl1ZYKtnyjfkwWu1Dz4YhW4hnOmygjaIHpEk6Eh8DYr2mVkCvE8pOkuxQJNGrmaaZBYIA
y3Um3E7uzGTNp7gHQYYvl0bNy+h6qT5Ij1aNV8Wk/GXq216B2jHVUy3mt66mHjadKV4MfjWDYO+4
Bmkm+8BhL54TEX3OAtCgObTYTkka6ZMAgRpQgzb6nMAawLOhveHwOFj/fKQk8XjOM/dDjpnNERJM
+RGz3vyIFUiy8XrrWbhxvHeTeBU6WfWQpkl3ZpID0KLhDNoj5jKvA9vemFar89pDGIpP11Z7YG8N
yB97TI6wamHUguUlImSmr9lAuG7l6dy6M6W48tnij3/8z7//90v/f8OvxRkw0rDI/5Gr7FzEedv8
6w9m//GP8lq9ffvXH9QXrvA8Cg0Lz4f6CGMC7V9e75EER2/yf6IWemNwI3IeaFM0D62zgAFB9pbk
QQhuWlghdOvTjetPqgpg0t+3cgANVyn+htQ50uf5l85aXNexoY7kHoyVtTQzLO153QZQMy89sTHK
1sLoysEulc6ioYrXV5dBGbc/lcEjPkUAwtymGYn0kgWyMRkMQqBMZDahDH6sM52rLF3YuMd3sCcG
enbaeHnWH91p0ydtvSow6EGR6c/WtFYfIaafbbzOxozdy1gNPJLorl3MsaazOQHcFOzZ31966vz1
0jNGGe4sz0MOmtGfLz3k8QpLN5w9tDoeNkgCh0BNkXGZUat6qSWSJtN0Qo/gQVeC1mfTg4HzBKq2
DZjY73vVeWDtskj8cB5tTzIbbq9gVmztPK+JXtK4dhaJK/WRwxJzX5XQyRiQm3oeIfqMy8vepq7Q
nwbGe+pqB3AaCdPhYB4zUg93KkrcHaUOxlxQGvh/uS9999eLQ21EfXF1KKAhzGPezxdHC1kJQOfz
h+sknZUeePkFfUaGorjAUba7gKr/ZIbDuMmtlRnyTHHqBbhWfhlKeBU7kf+KGLBaMi/LoZqGgSnK
G5g1eF770VH1kU9zRLwU7/PELj54VgnLoFKj61DQfcPPkVXUZwDtV0jYew/FpKZfQdsWcgcy2Js6
SIbJdVtC/9G0mgPquF95ky4/omZwra1jCt6em80RnEq2I8+h2h/koDz2ATQzXC3reROARRi1D/Cu
9x5+6UvJuWHOVsC545epvXGYc5Tn76ZGYz83diHYSRpBD0x/7QOh8dda+9ljO20QKSxrL4EAGApZ
zLpZB+rhLvPL/NFRpF5ZZCyWptUcrXV6PbqAeO/dNd5IS8deOrSVP4jLdy2fRmXSrkxD5djRf7kj
qP/THeHZtiD478Exm4OGzN3pcfphpMLI4gyQkgkfPLyiYB9n9ydNIK9seIZx9Uz8xnk1kzBqdf0h
9IL+ZEU+pmhWDSvIRB6NBezVJdaYx17tYc1u7ZdlOWsnt7cYIEB471QJzGVktTcHmQZT/I9115OF
tgzWTSOAshlckW64HsnepoLszR7tpVvN8ngA2gqJIntDRbK9Nf+lz7WC1mr9X8aen4f96WJCAIpR
mwnfgRCdz36+mDKqbZJmdnDP+2ZAKjbzZwT8hbMTWz5A3xlZdqmfvxS2tzRzXdOjriOw9DTVULiF
8CzSiKUA97grNw3yDNM4W0+j6w8bkIyOnYJ5GzqYanh8IOhEIoTTwjGf15JA3tWxswvxZTwzwRbT
YGfWewOyMzGiBJB1t6jK50lZQssm8NMLA87l76+Kz/9yi7mU2x4nDiR3ber+clUwo6Jh3qbs3oZd
7tGdDDMgbSIBYZtcbo0masiSZNGXl5iN6eIH6eUChgZGLtnUQT8PxFgBKXkjrRzwATi4nrWLpk4s
aHFnzdxAAQsP8hywQg733oQYTMI1VyX/cOvVMKDTuA3rRj2FhsoggShGbIUbU1RTnRZgKEWD+5c6
06+cQk3XzlM/Uzc0AlNtar3Uk7z3jIcjfcAwDF8RJ0yg1MWqrWmJK3hsBTVsuEzrD7192jQwyKX+
IVLOdAsMn3A7lavEacZN7gGoMtXbRc8wRiCoCNUUrPgh2C8AxvfErGv8/sGZCCQliMhI3WKlNJWm
Nj3AQSltEZaDRVgU5pB31iTYwty7PKk2hsz82AZ7kfGPaa7ae1NV4NW1SJHDWJmiaSApKFQ2ef37
e8Tx/vLo+PDb8AnMBXyPYhU+tf8wDg2+jdfd4Fb3UUSmqHP+IWnq+HOuAToMemafkfmJAc8DABj6
etHnEooYyO8HLyXSSiv4pkIlg7P48ecj/bqzsYAZDn5mxeC4QouF6aRGTApytaYo4nEZlWp86CIO
VZEwX8VQAv1QFlZxhEwsoKZTESuMdiP4pHIzFbMa4qOV8PqNKYJo9H5KU4QV8jIG1GwpXNzlhhEU
B06zjEfW/kC9BlscM6O6vhKHEKgatykF1e1KvfYyCEnACYxcqddwmyvuAtf7gXpdhn2zVDpT148w
nzOAmAPctyP5i+NwdWGOH97JDvzXHiSeF1c5cAq37ewAhAJ/JGG1DaKSvEBVpF1hTA3WpluSQP+8
RK5LtwJ4pw4rCFPPaPt6O60bjogAT4eb05aqCBGKLw+NoiNwo7BuHKoueoTmOgU+B9G6mjfboUFG
ALQCPof6RfyG6VM+y8YqeJLd6CwCq0/vcmBDN6ronK05k9ciA3g7k7az8N4ve5CT4ZPVBf3cgWkc
gtPgJotpY+q9uh2WjeeqOWHje51pMP16HOXatns9h4jXMLFq7kSICEpOVfYJAvA74wzZJu3e60f/
BSBGNk/4EIE/AftU3tZk08cI2BPHdfENRPZJxM2uCfInkBnknY3h8DJgYQTPCxhce0X3iDxXCDu7
sHgssrGBTUDZrU2RVanaNh2A46YIE2b33DT2KlFucUGEnSwKO+X3TlWkd3bF12To+b2p6uOgXQRO
MK7cqc6hVQPnjmv3QKf5ySnzrQnWwjQI6oYp25qAUWQyZFNd23NgozsbhHBMlgSk216snFzi2kNQ
r2i2blBX3zpHvrrJKMB5bYI5lun0XBG3WdO0sYAHGiHXABbnqoxVcf+786Ry22dltUbAoltWHSzx
8ri8Lyc2CmCQcEmeiCi5VcC0sUlzPFKoMxsPxgGmLxsxSom4Qk6+Hz6KoliMQzE8JRIEDVExglwL
VuyY3VIQNAq8SCdxQy8tFyAW9TtdtzUycLrT8tgkRTVviO1foE8arV1RxnCcKYaDdBCdBySRPzAH
iQJWROIzOFXLNAvpt1D5+65FRsYcDjiAf6FhFK8BaBpXfz8Sur++LTFroLZr48XACCEYU34eCBGG
qlqntzoYxhOEWHWA9JKhDEBu6uxHimwgFYaIiKnr4B0Vtd3j2LIKhjdQyWe8JJekyzEf0FX2pcBd
CXAZ/XDrAQx/iER1EG/4JLFidFYURFax/un8pRFVUSHEj8weLBxhjDsPmya7ziNcoI/nig7ypKLW
OZsGGxmQ899fBvLrvHS6DJ6NecP0jzGzwv7hfcD7HjhvYavTO6ad+xOTFI+8DedjiHghDOA6I/Qy
bw99GroL2rvVr4OBOaJMAfI3T39UQs8OmbJk/vdfmZJf5jmcCCIEfjmBwYP+ZeUJpimB0WCcnK4T
+jHgNZTQw/gTYsLpFJSH2o5cV35gr/+sNu/4mgBK9dfqELqN12rbVfEnWG3cejdJyxdeXOXQaFqa
MGfG/fjJ8aDlUqTLIWogHIyUxyKXJLq3wup9D0YIdKEVaB55SOhimPZu/XJY5P2X5bhZP9wiIR7e
6VgGUywsXOZTG+Wfb2c9jH1cj57cDAGoXt7chSlLN8Jqm2OiiQASv9ejhqHuRDjRSp4Bequfbz0C
i47IDzn9TIcBXBsdUBnivoeVUwSB6RTvHLBAi+jBs7Nqp6dWUzSbEInggfXhIaI2vKq+H59rT4In
TMhnW+///h5wpujCz38uHl7BoRJCHc7Byfr5zwXVIhuQyQo3Vw6XW86vERnE9v2jE+ZIXEJDpZ42
cgwb6ICjvhtycNogUD2TDCqOoeogzGdzhK1Dx10P0HKOsF4AdfeH8q3dcMJEfb2b/+enGFZjYlpf
inKo4zBqfyn+e/21OL1mX5v/nY763uvnY/6N1xX+/22XY/ylxgv/W/trr5/Oi09//3aL1/b1p8Iy
xwx0uKiv9XD/tVFp+2csbur5/9v4j6/mLGAyfv3XH69vWZwDtY4YwZf2j/emKXaHGMD0o32P9k2f
8N48XYt//fEc12Gcx5jgXs/3w0FfX5v2X39Y3Pung+CKixUgFcIRBFEY/dU0CfefjHPKqc89T3i+
i8cBQpZthA/2/0kRMyQY7lwGqJ2NERHMOdPE/omzucLGBFM4jsPYH39egPdg5PWX+31w0jGf8vNd
is+fFvvMxdfAqvWXu1R0rCiKISQbSKFcQO+tYMuVJ0uOLEIMRa4wgRfbRGqqqnU68n2r55J2BClT
D6DVzA3a3ZBotYNqA1Q1+anowJJ1er0hfV3uirKW8ACCIr/Nux3yV0+YyINIbT2NBHYlnlLw9Ixm
qZv2c8hNLVLWLYJJtC0uEAMVuwo2yMx5GgUABk0OC05eHFPC1JJHJ/ltHOsPZdB/DHhpr1wfgFn4
e3/SzTl+hgwe/Dj1fow7a8ad8hM8vcAqVhUCd0hzluw+BlZWNIBuCuYuO2s7fIvhGEo5C1YhXNDS
GefdsIHO3jyGte1O22GBsDHEQAIIdBU5wqANZmdYCKiF9ACKmNGot2YEWmcjpWzGeBzNkNoZFnBn
Xlh5/o3D/Xae4WConMOcwAdQaVDVa9JD1LWTyX1tP6f+m+v5j8DFQT/Kf4J2L6SmJl8k45OEn+8+
DroaaDGn2sXTJoNkqAUnNbDTsmWdlSHehkCw0NYCrx50+Zlj54M9d2QUzyw7gEuCv2OUR8hE5fRj
YmkoUCcx9MsDOpcxvj+msGxZ47Z/CqLqI8j1iqb5fuDNN8Bmy0MZsz0APO4mU6C2TOlLr6Dx2VEN
qCoBGNqdB0okwaRyBT3BjTvZo2V2+zYlkddRn4yLKA7854EO5HkYyRZSfciq2dEMAB6yGXSQLDEU
ZjBXZWQjkosruTPLYM5eiQi2U/B634oYbHG3VvBm8s+DjrqdsqACNrojXZQ5GFGs3flYDs3B2MVX
oeG+i3sHmVhI9dW9IFh4WziuS9cFUsARbHdw839SgQL5oZZ6lzXOsxfn0YrZVbOLwWnf9mwTc/z8
AvJli0yA2p+kXwFMf9RQHoFEyNsorM+AVBcr7Ui9tINBzGoKtb2y2DUgDoBMts4FDM6JBkGH5MUq
jsROOPYsHgF+y/Bnzbpc3heEuCsolrGZlWV64cLnHWacxbYfor2sIVnQ1SmZFyx7KMekWQFW+Lnv
HQ1Gd1LvYGV9CFkn13x61JDz1IvcmZKhqYCG6LSps14tRvD+Zk6elwBYDM4irAiUkIhsd+20oQoA
R514G38iu/TpS1z7LxRrxKD2rFnrz2jWfpFCrMMW2KmkzhFvgfbzIqt7SLTV9rh0vPQbpMPU9ZaF
KTZgQAWCPFHxhgjXhxoRsRVYnggDAutRecksgf7DVkP7llkc89NpE1jpNh5GoKiaodo1Ea92cmaN
LsRkM3AHucW8eRLBnF12ot9ARnnhThfGgkt0ktVPyPluEiTv5gCtNcukY+MuQOh5F8CbbII0pbMC
EN19YTeXWjHoNCYMmP2ErVrpnarKs9ZAH8LvITnzqpazBlQrqAYgEBGGeqcBk985NJ608cdtW/ir
NrSBHWHqLkr8ag69cwfa4FD2H3RmL1NdL+sGzHmurHrOGgqYM4KNu6QTLjwQ7LuqggNTzKC4z1W0
uX7P2AO+zQiRqHGe2+C0uEW3DqreWkY6egX9U60adCK8K/GrymED8sB8fLMltL+caROMmAzre6mh
C6yV7YJLO8+rsdm5XJzKkOPSAv8iiyTb9iloVT0fNmS6R4D4SBdZ0Awzpcqdr2vEyybNLyt/1Zmb
rdRAzqGO4USOoQBS3M3ngTvxqiw4cGwKfhwdQUaLYKSxQOScQ8OF77iLKZbjJMN9KsSBKSACvAxi
PO0WFLv6TB3hnoSdzdKUj3uSII/Q0xUyqnw3luEjGGj5OvWxIgy05hgRYPyL5dCuonQNm138GJ58
cwYQzBkL8wXMvot926TxomL2Khrk1ryI+poemzApF4jq6EPfywfIQAXroAHiH0bip57YBSh+PsiU
df0MXTOMW1XzYkph1CQr7sZA/LUfYAAMIQDSQBbNAw6zSq1wXRBJNkqFIRT6Q1z1gEWLEEEsxF4I
wI6V87Xtol1WF/VFioOGddy8g+v8qxMViAJIYK4zrElxsZtFMCkr4tLOhBpaqJEhuJFn7bx3ZHtU
EZy28hFa+ddYeurGPWSxSejMqE6qeej7CzE45VokHcSeZIu7rofBa04tvbKRKN40bsbmYwFOKG78
ZuU3djJrxiI8h9FnCvTivqhouhrqkiyjXp3rcRQY8isECfWA/B2eqWPRh58RIxVzBNr1RhIBMghY
o4D0sh3Q5IcaCdE1R1Zykffyg7E79gLA2y2Wu4eiTbqZgorAQgg4LU8+icsgDdisgTHa0mmSZzaA
lZm4Tb/QXqDAZ02rBRSrxM6vog8mwRQqTH5LRDvAjNJs0w/CgVZ4C4exzm8fYPdBJz/eIC/vIh/S
KorbbC1bgPlkNJJ5QOJyl6UINuEt0vr4TSsp9jqmaksy/xH4Hli3Y0aGcUIV+xHZkk1qdcWM5GF6
RD4NrPmpAZcwX/IS0B4XTyQ0Zs5R7JyTUXUPuQukRdGE9yCNYX0CtPuJAX92LIFrjGMbysDKjleB
7T+GoNmDlPgMnkPwCQ41eh53sjxihdgh9fXQueOOcNrtRA8jNILMz07wuH2th3UK9uYuGiHL5DZp
gNCDkPE8S9W6H4COt+tk33bUijEOsf5eu82Wc+uc6AKhCi2g+d5V9b7ZY+2fzBWgdLOeuw14wPhV
R1VjGkf8jRbtYyFUtuwyqXBbpa+W8u9di2V3ktVz5XXVIRR8gJjwQfnEncVe4OwU74+87dgiqn26
KkJ6NwLXtorlnepdkExoFy7rDp1G4FcBINQvahThmbT5OncqH96VAlLHuGWRi3rAT7QbI3bA7LS9
tyBKsmLE+tiBeQgdljx7QjTmmCbJGrSq+hBoGQGr0ACXXD9EY20BsK3TEw2AwhsyUuxhAI+VIYMW
cFZbdxG0W45wTgN46tOQh+EZkwh7LmXQbxQo1UmCfHUpIQxcWlw9dTTO5qpOih1pYgWajPQwZmqA
+sdqnFE8bRDWqJ4y6GUgw7cJNX4eRDqzqOZHMElhUSwG/BwOpz1i6AlsoT2ovsRgkrdQwVjD6sAB
ZWMtYAG+91tkbQiyIYcSMnyWDxJvoFoQWyCPCjFrRNkapwQoCswbNYLM6lf4Ci6s4tcljd2D7iJv
E/T+we6hr+t6rftU4f6CpLCHdDcLX2ssRu7iBLh0vy69TRIW7axxdb7WRVwg6pyJS9/VcHgEynKE
bNkYOf0SCQZ1lNC830WrpLbSfZkAQQOFYf70/wg7j+W4gSZbPxEigILfwrVj05OiuEGQMjAF7wtP
f7/WzGLmv4vZMOTVBMpknjxmMMUnR19gdgUpO9uEO5K6hTCz4qjC6njfsp6fFhWjYfxMy1YLTY2p
1l7O9odMsJX+BORbyMthhKxGPQ/rwZqQUS/eg5rNZ1/5dsyBT3R0O5YRU2onsYtuOlA3DwdtdCFT
7Zl1zjZ7CjVrGo5GhtXiLsl+FKMyXlo035FkIv20tdOPCZOTQM/g0eoC4U29WPlve+nYep33RogN
1lEy1FAIvzUl+ut6Q4TGzdn9HMuOztzQCL9FMR02rgNGvbTfbj0s50yZCzhhYzMl798aGXo3GUi5
Dg8op6J/E2WrFU6Uqq6KjAKLIVilBElX3R5sE41OSYRuXkv9lJpNFWEv0R5hiR4cTjuOqRtTVB/3
azH/GWtHD9XqUjzlXOeTpCBeHFYHzxWffz9paorkdPihUmO4s7KMVm7WlmRBwnGya2UdNSjnuNQ7
l8HfZZTVTUWD53ofeZ1eisqxn5Ra6hABx51sRy+AUFYdpNtvhHSVX/wrWMP3jhdiym3DW8rEg5kv
DDT8NTvQ98V7uhkfE71hv2fP2QYqty/k1LV1PvJN6OPJMHjuZWbF6IfUY9UATyKrz0IfDkukAwUn
Ve6SxlZNf7cbnCPlZoWmu8IPWlbsjSgOdUI7Lbb/ad/Nq2fkUwKjkWVs4wi6FinAUfo057bNztH+
Np1ZnhwNuLs9ZeXsx3i3D0cybPaEhbaExaQJDGBW6+iRAtGlo4Z9gLoruT5HDvsHt0y7oPRyFTUt
Kx+j0T4aeaKF7mhXqq+HTOZ0RkJaweCNJy6J/qzNbXFqbPs7Z5KS4PfsBrrfwVDNRvdQLMz7tLlu
r7hEPBXz9Lr6nTxS+XrxtnQ+XXB21/WdF01C4PnLnKYeMv9IYBD2ZL35107d+QABYIh8qykfOG6o
NzpjfB5KtIEqz5ewLic/5pQkyoKBJu7PbgeZqF5uZoo+yRfZ/VZ78336EwhiDaQ/DscaECMYN3xY
m9rClkDdshS16bhtDQIGgjcC1+kI8l5kdScqSPkEAHEzkf4ytzmzI/dDmfkBf5jqrUn1B81aWIt5
fZfv/cz7kQeLnOvc562VXcn3Zm9L1K4Qs22ZysAddIFWpL1o2cJWX7nyVzwf/N3KL7NEdCNTAolL
OT9pLguzNOKi0UXMsOrPPluQCITk0zfO15DJOiSbqo/cZtLP2r5Nweqt/slY4H2VaRMMozM/ya37
aeRChVVXZFR9JtZfrVUdiEJf40Ut+bGu7KCUpQlaiUrB65btiC808gNVPxb54sU4t4nEcDyijXfv
F1E17cVW2hzOjbiktlGC78n1zk3XByI/4tXdGTRU5XxdWvmq1c9MpJBOeBm+XbBPdA2SMORdtHat
j4YhG0mh1KzrVhMxU1Lo5ZZ716KLQhKNDQumxn4Nx4tQVOuiub91NH0XIbMpcMued1n1Z719wd7B
PMuF32LuHM9OlZ1qdOMnHLtou0V2GTPNSQh9SV8tj1Al12/jbe8+iSFgBRmPzeDeKKgBKA4c3VwQ
0pFuPKeBcVKrlwzOhjrxbTlE3u3GdVPD4cSst+OkdBxnsvlpc0dW71pCz2O2NloOaVMOWHg3zG7Q
WALfRBIfywLvltagQPTGV+WrJc4mJH1O5Y+RvuQiFmRdxY1k/k2G9HF0iZSa7PKTq1rEtdGos4Mf
l55n8ykfrQitynAyLOcty5v5IFWLk5KATDromjg7b5UWbhtjnqavqmTzsTCQcMSIL8jfEXpR1lTs
J8HzTrgCgu57ldn2tO12He7L8tvYEIm1M5RzaR/NtbdjVVh/et3/A2orDrVR/7IdOZyYoSd+Vzr4
muPO0juEEveDI95NvAAN338TfvMl1xRrIH+neDW6LPFmIBUHCXCDAxaytOYyGygyl3HuvnBAYywt
PlBErKe2uFAK5k/NfmxHrh+ghOojn+5xMFM/0my3T+w5gkR7q36uTe/mM69OSFXulmV+N8A+YsPy
uQ4wkrfZ4hdNW0UwDEYT75PnERWFl4Yv4KCM0y++RHsnQyjf7guMtAhtP3qinPoXmQMhDyuRAoKs
c8qlh6IYCc5YYAlkwE6ONkJV5ImqFdgwdYafjltDz5VWhqmfhfsk6eGNVrxsC6WnGjSooR9qLBfa
9zlZUTJG/FoZA7SNodZ0ia4lFQzgBHMb8MGp43SbmNmjPjnmYpnCGnAlSusdB4B99SJeE3wwB8Bv
IZltr9v4UbjbD8aCnDdby1U4i+E473rIK0c8s3rWI0e//VjV0LYwG1SRM3dP6dh6F0d351BoHhWZ
vUX90BU/BaaXNFTVZ63Id3UxH5gLnN9r3yyo1EdJidhn4Q4NhWcLEjPeeLUwsIjv4NsidTP9zfCh
CvfBqUNrUCCpWl2elnJ6arydwa/GPBkBQR1tJrAHQXfzkeHnFDiFhjbNViNljZEfB5ZcT0KS7lrB
anZ/6oyun3l+ZFjjEvUArI8WdNjDWg0Ttz+CGd0v7CsJeV3sKty7J098VTsOPj2ZtE21MWaATWBz
KnvE0Tu3yaCQ6V1R6e2l9JrDaM6kbO4L+9+BDzJbL8XqtQGzystQzPHi269tv6dRfd4kz7/Pn5fb
l9xpPnt3qp/smgVK14eIP6nWbQq9xeduHI0HX4tcTNpLuYRbn6ogy2WIb8IVN+egVij6JgeJ69ia
TahJNqnj1+FwE7O1GisM+9xvDZsZ2+9/4MN438/qayvE55DNhyG1x2DD3H5Yiarudk4sn9i6ajHf
eMrLAEzyYIvu55ZaR7mBddfF0849SJ3TEHTnmVd7VwFQxrftBtydb4PtP3Ze/uqI1QyC9IY+Z874
1yocDLXaPPb0DFEYFU/QKPGwYa4rcReZ1/kCbD0ggHK3oNGniH38lq3q2lQ9ZEsri9pCe8MFyKfs
vMXRSsxXyEdgy80/TWVm0WJf3YKiiWinAuTcsZPFL2SwlfWPVVBYZx0kS7ARjXrDJti1V8vd3MDp
Nzb+VkfQhCge85xKoas+WJOfVq1v4I9mlnTO+HPKreIgjPQdD8JfcpNk12j6pVPzSugoVCouAGEZ
gTZKimyhrECUxjPxkOcajCJwHLw3ZeWCGPFYrRx4RXt2jb7jo5joDYbqPVO4pVc5rpMkE8/RUIuD
pTrCzrzyzYJnIKpqvAHaNJmttkcWD5KQawJwR60PWzDLFmlapDflzxl8MJCo8igxCSld+Wanev9b
kf0ksz0SxOM1xhZ73Z3jxcZNwQqfbj5iBj2QuNJ/z9727WodsDHwgcQVOlAYBQ21Zl8MI2YM7kTu
hKiiB00etv6PU6SfuzPu0bBJ3lN1P5eeG2ebdaFmIHX17Pr90bDsi7Bqsqd3fJ8zpL62avSwNtxH
xCk3lwOLecO0Hj1c5iIkb5+p9J5cg8gAHfJLAsnyAlOBFhAFlH/u10XGsJzAyoCN/LIV4Vhchq77
leHI7+DblAz90lwN9+Kv+7deEeINmuInejlf7LX4zqx1PEkMXMHvHktdGSej98gTL8oIv/bwRqS8
c/gtApiyKM1bM5Td+Cft7fVhH8qgNrJfK7a+H1QqJUdMc7UL97Cm67tLzR1aGopxPaWyQyE5H4eO
weXazf2nTPU9mFG5PMD4Rgyi7V6C3htOG4qGCduaQPnsAF7cEoluOG17KwK7tAj1zjyUDpa4z3DW
umuYd+Cj9e71xtlZTm4PJ0c3tTLCNEwrxXyed1ZcdUMXbNNEyF0WkT7VioNqS5O9GZpAucaC09f8
lvvbdui78dF3b3ZdAmm1qXlnUSFwbRcqs2piITDe6F8Rjpw2A0XcQuQdFLHx0VpaA0NpxHBFTvfZ
WP0PWrLhJ0559K0bclxsVszIJscGx1WyN2ogL5TV23zU5I4jcj1dPdNGYdk9Ud0Z4fyo7akfCW3t
DwYR4cGo13nQ+54K4H2cxpzGc1ua+6ZTz842MRkQfajoPaNmtJ4cVCd4sb3q+0C37XskYFVWh3Ot
p8VCu/kottqj2d5j3/ucC6Jt5pnUmLV63vUJpT7WeGF5Xw9oiWwBgS138KYdy5y45MyBgbR/pkL/
nlHks/JpkuhjvjlujCltD5qOXZ45fmcEDhEzfS2W+XapLypxM5vcoHHt4mrss7hPzSHxndw9jKy/
EuXIHVzD5tRQH3gzaSPW+iNX0C8rAtJJVStP5qoIMm0GlnuzBGJI/6bF/ldJy3qydcY5frnh0EIn
WeAmLG6oleWQfImlR8ruaazIHrRXt/+EsVaTM5x95HYG6g6Frd+eDOX18SjElzNg3FoX2mMjx9O0
teWZXJOJwC/mdxDI7n3RfbMiakxnl7Trrpa214GnGxKHaioKBksZ/gfT27ogOlQz1tb4Ap3WyY8g
yWkhiOmOIfLwXvrTs9O3Tuj1DOXqf261JhU6qdFNJZGYzfq7aolVQZJuwENRgoRL5eAhMUX75L6N
vY62LW2n2NHb8TgU4mLq5YG7rjmg1vz223r9qPTPNl+WxAQPOKKZmpNeacZx35eco2lMj/1pdlba
nDWBCvjDJCDbBXOOU4R3P1aYLxupGEVaHPZafK5tijvxnr/hI4mxuaHJ4+Cihi4KkX3iZBdj8V5j
xJEdGUsGvAgvUkN+bIqPhbLyWvrwujUw2N2pLmDwpEQDI+y1fkL364V+Rx5Was5xbzIlXL2U/0HA
SMHsqe6N1zJNuY+65pylzlnhZ8VMdxtwiwVLsPifulk5Ybe1fxrbmpPW+Q2tF+y8I2GxlRq6OzJx
y75+mHue2KRuDAnmd4qykFkSLEKMom0UGvqyb3yMTmN6Mz9PRFIRCOolmOQzw3XX37WTD2et1tWT
M7kojTm3iAlLrMHmEiPtm6ttxbHBcOHIXfRczE9KtEBVwzkt+XODPEEY2xEgkztwc7lzVnHImL2F
a1arkz12SVcu9dlY5x/+UHqBJd7HEYIn/LvXZW/fxDS/OKUbF914zKRzzIhvOsHLk4/dosnHkrLw
pqV6ybpFv3gWuFzuLPc2x2prOtoDsy+nu9bD1N4tE5esjneem2ugZIJWGj5C89GQ79sZHN5y9B5x
ln2k1O6jNcf1VcuMe03CQSo67qq6eJe2Kcg49QmWS/VH9jAFcM+9xUUTjlZHddHC2HG2W0OvUmYE
JEB29RytMLkiG6Zesz6sO103F6vqtpNT9U+4vlIXWv3H/KuoCblqdufT9u3i0Oi1CvW5eiH5mudW
6HARti7WFtwg4P3EHtHnAWSraNtjucIV6JVP97PXEEdJ1E5tJZ4Go0jKpsgif5FMKWosZjRez3h0
Uv9VWtt89Rkx1MOsJyvSEHeourMnNSOecRAsSj8/jy5j/7KPqo7xSJ9bb5mPV3U3c2ZI81K6lF66
utsJVA76smWa6m4RQ8jqAOvePeT2rekgRO6qkppj/Wmabmd7gVhO3/rr7hMTdvODsXemAIwPqOFZ
mPn0Xd7s8d28Sdpt1YPd4ITGB2G9X/HB7zIGmbt6dVoWSmaumArRVFpS/KkUZazcGU/mmvNul3/n
0vyzIu3tICTh3YHYz8uajG8GUM8rBprYckPDabhPLgHhWKDAuQWh9ft38LX6jOfuO7TB5bzZNh7g
HU7JRW0++PUeQ2r7LV1oVVZja6dec6ECr/JrrmUb9/azYXCOjmv65u3e85YOisG6Lu46bzsJZ7Xo
jBewz6H9td9iAcydPMHF9Qz8i6ZDt5q8Dcrd0dfzuJi3r8VwImOBnte5X5s7g7dXX76hjliJ+sGa
Ey/ltvoWLbN5i0hFrO7OSLBMs8CvUCvvlzoPfajyTBsePD194gkmTpo+2vktekNOx2VOkfDsU5Bm
Bk4Am0f8jpoetew2ubI9RVHdhbOPuFbhWWnsJkmNrXtwvfmPJn/0HZez63XJ4Jj3u9yKeN7bCM4H
MxfzCez3Az+rMXVpLpGIeluhRYQo8r/aj4035R/bPpBbunTYR1e4Q+BTfZPv6VlY21syFd19ue2/
tbZk26j1N9+QjSP2rEESfsbv5dl/2vdsfWPgldiO112dyb63GSEqiUeeZ9HQ2mn6jMe+B9jZxrfR
Hsr5HtBH9geWz9XphwemtX2EOPPZKPAvwd4/MMwNJqXtnqccJkxdlrEo/Oo0F+OP1PNi5hzroZh5
QTs1CZNW/zAtANh5w3w+3/egTTFRdlyAjIqQJeXCx1s3IiprTteWSELD6b0YDCgoXZK1YL+tR23d
KbpFTxBH/sHID2eF4rPF4BOajftQpfZTb4g7TTef515SZFrV1c6gMRgCLGius1d/+1UjYAk7JeBl
pFVoVHSAjr5Mkek7TQRzdIgariONDJrJ7D4k8Q6XG7eJ2rWiLBrXJW6XtAw0wsxmVsRh0PU5Ii+q
i3J3NQ6o4OhrMLKPXHclTS53YLovbQJo4kV0e/IuzXGs9qZr26zVpSdlbMumKqgm55wVxrE0aLus
bYOCUhFh4ExjQqbvinWzdY+im7kB8ydkaz48xmb8nHOap9yvg6FiuJI6py2FlyQVN4s3c2tuPlGe
zdftdwu0P9bgPvSaf6HxioH2gsx4L/nkDml7HWToeXUSy7r5yK5P2zS+64w291x7badlvas68aof
R4m3Wz5cDZNRBWEODblJY0hw7LNf1NtrWmmxkcsygvxUJkTLJJlXL0GWEc3RZQv4ALbbgYacImpK
PqCruus+Mwi4lcDC/TfLKyJac/WwODlDseyrp7kOTTWjGSuiara9ZNqWl+3mvZNBHI0tnUQ/Q3eq
QzViAGbIkhx5C0rTKBFXqHq8vTYdL+S10CCEjvujzOaruwKKpkVeREK82NA+YjDxniBBpMT5mDMv
EsapoOyqDS8QUDWaBYLUKtsH3ZU+V4qi9aj2O5FuF8k7CW1vTVBQ13doxr9WxdjZtgBjRm9rT4vX
nsC+I2l6sWn6XWJpvYDQ2hzHSrLPhqPmoVHGObKLM2JXth94m8vYLC2NmmjCsWc4443rcMtdssa7
5oqgPd3N08Nt14YW2S3BsulNXJbpw9TYX/rIa7ALLSD9wAfZA8we7KRdyDRQ+uKchphoF7I6jTuE
Z/Wp8IavzZAw3dOtinG/Hi5Cz7DtB9n10uoPkd5lYunb77xjX9OqmeXiH6qMHtkkseaJKMkOktSx
FYoQYaM6lgxhlnaYb6bdIXYmaSg13PRcR4d1pEImk+6zbtkH8vtUlGO/yp/ulgi9YRHu9vQAmbE4
ibSg+PZUNA0PjQkuxs5/EeYNusnx2p+my2x6h7FiqLBsOftEdFbUNlVJvDOfzBWahMWzv5Tp2B+c
/m3eG0WijHvTu5UAveNVH9WbX9tvCIG6RJXTAUJBtLiARiio+mB0v/xW5Mfle1LOh2L6EBQW9J21
IP6wxuzKVuAifuF8516F10TRt/Hc9n8hE23abXjbbGZU2ZTsPd2I29Zv48YlW16FF/eewawuG/Xj
7CPfwWWQFMaASgu30S9ZkhCicUmcSyZecT5tCGEyDCZIU6bTgNxiVs2HlF3YNeXvxq7Pw5q5F9Nh
6uRTBG5cVyM4aExPfGopF99Vfx1xp/60MSCA6URyrDxRi/n8eCFwwW6vvS7vLDB5EOaXxm+fkOaM
d2Jqz+nAN2BlrQz9zKT59LeRJhkD/nZmOVF2EZKuSKEcNDKf20HENqfXSSv8w2z+Lb3Suui/GvrT
SJ8JMrI7iJsOGR9hAQWBQwAulxR7kuX2cJf3klLG+FtsKP0YfL4aegp84LgfszUfitoxHg3srR9B
5wyMtwCGTcbCjPb2MGUkdwBfJ6KSHFWY4vaHjkyK4YeuZ7TcecMltdo/awQnD5V42vz7YmrED+4J
vm8iVoPCzAJl7zOYiifizIVNJSH7x9bUk2SpDrLlvXYSLNYYoVVn+F4H8M6IuSzN92n5TBkZXnZ9
qA6ELT6xiurDMhURaXV3lTZQnLo3sJZB09g9FsvuxN4wIW6nvwvkUPxwu9DQpvpt2OqHCZw4adY0
abhmYsQ9kFBRgBWYk/MKcDXwvEeVqj70q5zqtHpWjnclMOTn5HpVeIuRlraAsSK3Jka5EGvCYRyl
YMROHfl2o2lGaQfhqk5dGbnDr7GsmE6rkDL8bI+kcDtEsS+KIO1lk5SQnc+wO5fR1pqJPRHiYDlV
EYr21hlYY3XAY5sCq97iMe2JN6+iCuNser3VD7t0v+41dE1iGMgnMXoWts65p2yiimoU13lKsSps
wOWZM3WBcBhObvu9cOGfd88LKg1P7rkE3rVE80NyLoJtpw+wUdpg1XN1BDUYh/pY5X1zdKBVnqUD
nuH4HoV9eTJauC/+9KCP7Alzb+ZA9TajtbROYF591/mCvEiYbjDUC+cyj9scgJsEjXq4u9oYERKQ
QyDGqdengPL2sQf866CGeR0AS84WVL51bcru1CJQjLLF4SSwtevY13/QYC0JnfSm/xzynekc1oLD
8GzParkM7jCdtMo4DgjWQrvGP4uzLca6El2V71nHCmKMAsAtlzZq7cUgznQPF6e079HtQGIER+NK
pYFroOWx7IJqY1nWqAcZAdGNTVQuO3MztZXPXVPTd43pmxi/jEH7bz5wVaku2AsyGMaCCWhuUayo
zk6DzkVt3d04f01RnArrZntcGn92vM/jjEBoAiRxMlfgVL1y1hNx3PapHvJ7+G1OAoEbx8dBH14r
X1RJhYNZOOisl38DtQUCIUZFWGgSnSuXFDs+mCtJVfX5ycbAv7e6/gwzqg21HnBuy9+t4sU1jJ2J
fPpszlWf/KN4Nn0XVukojra39bSHAkz+RrbkJniwdihkvifPjimWA3j3dmaHXYGeAVem7nVcsva8
qMk45voIfWJ9wIpjxDAMADwYp1U/D7YCRk+z07+Pk6KAp7WDHCfLl3XQ4YSpzIpqV2GE9I/9TVRJ
dy6WCSWd0ScagURnTQxdoC+pHi3Lvu6hCaYHGWHHfE2zZ5LjO3WwKQKI/gj73mtD3b9tzZq36pB3
FDqGDyTuQ0DLGmEnntY/WBACklYvfnVky60rm8PR7CKscsSmvhr72Pd/L+PSJ8QQkDLoHNeyAJgc
y3CXLMSxrp9n7uEqmG6k0vbGu9Xc5ou8XoHrZm5XAcaH0e4tZZyl6ueNicGYxn3d9dmDdQibMzSG
zDq4dnuc87qOx137NEAgGK80T5OR2iiEGjdm217hoZeMRcVns/v6mXkRX/q1PRU9A+K8HSMro4bx
xY4dpyUpvGwvcsSzxAY1Lq2BkRhSyn9ferKQ2XDbYfcqdSYI6MPBrqEw9HtnkpdVgWvP2XYuC7LG
7IZZHZyTjF8iJGd7GLz8bXe/TC9bYHXAFq5862DapcPBZZ+kIf5m2uJzzSoof35qhFZV8po9rwQD
6624h+JEmSkpJFM5xdAH28CyoW1PxvpuCsM89BxyPsFEpxLc/ZxKctgQcUSicTXMdAwjBJO6cWlz
5XxXgsxsgtt77DNZElPmIEKdui9a3B/eZmyhqt0rF2ARWPqMkqdiyu+1pZX0U/8MdXqNi9p99mkH
bDqSep0OdUbwQtWAaipVXUCee+hO7D6N1uZl3Nr3PbeINW61D2fcBL1vCt+4+vrHHHapPv6L66wA
UQ9W6T/ROFA8qS9b3sQB0y4PrTU/aL6fnXc9aebsHrZ2Aylz6sOSWjjLdgIT0mYLGTRb56YJcQJY
ztBOE91mJ5BJGTPeMsgeA8rsbHtIBrN6+berjBQ0ZBX5GHd6ftGs9NHk38ZNlWX5j/X878s+4NFf
pQ/4GdP+ak9uj84ERFxHLdLXifDUO0KoJaHo+LG6Voa7kcwSZecpOxAGXjrrh3WsjfOcwrtT+h3H
NsTk26cdWtgr/W2l6KleXiyV5ZFego1vznq7HdTPHLEquveMf8JG8tKhJgjc2xWzpv2DvdOukDX6
0ZjaNSVA7WhyJjlL/VyhT0iMbB85k3ON72/J/vjNyj03lNQYEJxhjdbJggmzVQrtOPW31V1aZ5nx
kfUb3X7KM+soFM2+w/BntSoAsyw99LsF89KsTyQcRgBzW6in805+4hT5x4L5MFTd7TcAOfe+3TBi
5EL/twEzkyNBEyuTTA2wusgsxLu3Q07Il9mYY1MLqhFlpkGmwKg2iGFF9rxIBqo+Hk7QPxIXsg8W
AyPbzSKTjbQuetT/IYf6b73R/zQ/Mv63A49t+Tp2dUhvTFA5A93Lf0j+Mn+dacy3AYZ6+We3rRST
f08GjcMwSeW2FZQL61d4tnWGeCKAUJiaKefLB8b7Pxw5+Ev/Icjzdcs0PFtYpksrIuz/8DfBXVXh
FTS2R13HigRXtiEhWAbKkdSvoutf6EgignH3QIN9BRSUDww8zCYaDW+Ht9xm7237Itla5AbI5u7G
hAZqfu5yKe8dkDIsOqPSUjno05bGa+7hRSly7cGinCxdCSxeFOZ5quopQlgw3qWWC4lyYtJpFBP6
UDK68fmkcFplfSgMSz5Pk7Agxt13aVr8ZXL/rS+6dzREl8PLhWrElTOz4ZnH6nVDoJI2W2/KTpAE
YC4lC/1J6zBHBLawT5VkamC31PYWxnJxhuHTa2YRTrOWRsJy1H62cHjN/tTeUJS11+7FxrCwzrcC
8pNe/NjxKIucqomhjqBQybNTSUrpabYmTCA658Equg8xrPVdhj/PpTBpbFTaPGvd4J2BIZAVDItx
S7bIog7znlDYeBYs5u3G3D3zQb/NFxsMD/1Sy94BUaqMmTldt5l4dnm/umggnZGpBJRb81BVKYS2
tvROuk2SMIo3/0AOuhsD/EwHyA9G0mr6R2Xv9bNme89WX2FEABgdYSMkYjyJFwy9yvEAPeuGRQ8k
4OEOhRnBjEaiqQODNPc7kMPfXBXGWSo+piwBEVejJpAgNQ+Fu253bsMh2KqJlLUGpmZt2Q/6Strz
lksctp64JZoviAa3uJ78yNTSxhQYpYQnuvci3eSdxpQSVpvFur9F+Vo7Fz3QYlsL8So0dE7VXv5E
dnJ0u8qLYbVhGrFY+4/ab4ew6Kq/ZifEASnxeIceRcGflsO77054hRgr2CdQ2Koq/YqDdX2y0vpx
vv2sdJYVsOP2w4YFdTXFVCVe1+Lz6PVVz3pxdxBBpv36NiPIy1yxRf/+5r+/gw8aiBFZV//1B3X3
Flq1KHVMHVAJ6GfYzU349M5o2YJ9EJSkdjEz1bHNU2772/O4DcPRIjLK20YgH+/dKuEPNAyic88l
4TVzdziz1Uur2v7a+o4e6bjhsSvBUncqKVggssEbd2lexvUCd6h+1Gs3O3aOGTKSx+HDX/2gciCP
5ZNzcox+SIQ2/Om1XHCzj9wAqJuxxlmbQLSD9Uy9Cas6fah6lv48p/B+c2ElWZsih+LBPkxrWiHQ
kN4VE5WSStxyES+u+zP885ZkSr88pdbIwDtFtbc0IjS6snuQ9t8+W9Y3Et5IJJuyeJSgdDAz7UtR
6kmVInyR3oTDQAXD13VKsEDlfpO7Oxw9gZl8ms0vo5Z1121xmGNiSl505ppM3YBscd6B8tqhinhm
Q5JaO6NcgBw8fODQ5HuMU0rAqKM95415Xzo6IZ1tG1eynbFyJGcUjAnHiAX386zNLSLn1vXi+pBK
GU4PCYTR4uA6+zcQ7xBC9qsORPcevcorIjsDlvk/Lor/sDrgonBtx7I8j6NeRxb7HxeFxNEgdUaC
m2EUhJS+WJwbTXnWRV3e2avAV6eUfwbWMYqZCsqAV7Tw3zeJzZhe3IlFezB6GqWmQUTCrOUvaOL/
8RH/Pz33v4+IFQEqXsszkXX/bz23N2Af2MOBOm5GacZjhlBj9RjgwfUSF5zZWfF1Xf5JOcqJ4+rD
qRJUpza2mUu5Rob+VDVA7znwYbjs/4+989iSG9fW9Kv0C7AWvRl2eJdWUslMuKSURO89n/5+QKjE
qCzVqVOrJz24EyRAgCYjGCSw92/cdt/Xo3MHyXsdFXiIgkvSCHSTryJmWK4aJvSEOgv9H96Cr8UU
+KBdWOlIU7km6g6e9UpTolSA0qvTWAAby6s7M7AeIeCtbBYfG0uz8rsmQ52qvwQ8A4lhVftozE0y
mgDyePogXNuU78w6ijbe+Jl0Eqi5olLA62Zwwv7zLWFCjf4TM1lcqamr6GdpjuH95fOGhqj4hV+D
hI9tgFBVANmwVO0D/qqbPKhgyDTDyxjUT1Xr1h9a+2WcSMU7doMfSA6xw/Wzs23k+Wb0e2VfZN77
vHLOWT6NFxcQ97ZOeNVbdeUxwdZ1fHQzFix5aTFXhUNmkQBdlZj57fsBeT4cXfY6a4r3vj1+6+cH
3MDHp7IMwECn5iGIPBu2LFB/tSW8kzgAI4jsR0STDrVKJk9+NP+KkP//wrX/E4X/75j9/x8S8nUD
HPbNXfQXQv79t+H/3H0bo5filpL/Y7cflHxNNX5The4hTraqjcAKv4AflHyI9r+h2cFqDh68iXID
XX9Q8h2xEyIk7OV4gsq/UPK13wzdA+htaJ5DAoVn17+g5PNT/PN9r3rMUzUUAUwhWokC1iv5qyo2
0xnLj/jSVKB6KhyUiah08z5Jx0vs2j1vIkWtTyE5DDC2XoNxtQP7VckQKYuIGVSh9WJmobIFbYQH
9wiD1h6uhWESOfF119wq2fQp06CQGyXBIy+vWNrIau56GHXIaufn9bVfNlF2qYgLeP5KhlsK8HWn
0qgeyXgNu9g18pMstKZREggTtEsP5d4o++oWfQ6XD0qxLAik3ja7zAi2kwboWJrUzQjCXz31WH4j
My8t7doZcFNOfGbTKlWOZfdM0UT5aWnKGqz6NXrR83XpFIj1k+Q+L4Ul+F0dID25NBvhgZxkEYmV
2kBSf0f87CI3lb7FAh7g+rrqp5RYSh5S2goMiFVfFM+p1vDi7WHsrMiNlqhjiarT6cMxGZ+tsgaB
aQgKs1wdy0I2cQnLMfJUvteK25H/YUK1mhun30yWEo9nxy02aYinHElcoNf9V+Bsj8i2Ymo+E79p
vOyuDbuHOlZZFjfgG1heAkphSlR3QpwdgLpPOkRDZOWgudnbLtRCIjQ1Yo6Jhe97tVVLDGJDJHDa
+jzn5IZMUSOdWux7TfvsJ8nWMXD3qJlx7owkUVZA2LJtMcwpsgOrOG0EleYP68OYTExK/IC4cK6b
v8vvL5iBNyQEOOr20SwGcvk2DkkgnlDX882JSZ5qfyOV1GyRACRopRK+kjUmID9qyzajZH2CfsEf
PXLM0lz2k9uIJRMQq9J+W09deVjG/cNhXnfLwwa6CKLJ6rU/OdczbPvlnJa8uKW9nO/fb6tLzyJC
O0N9EJ+KLLIac76luWzrU6wnFMvbFQ7QBoYvH8v1I1jar7plc8xjgODYN8EGYudw0Mp93finVNDA
eW/9KPKfzaQJmccubTmG2XAyr+U+suc6SHbJthnNcFScEDYmSZdfHfbVtuX05USA7pe7LGOWq8nb
qiUcMrasHLh22fGrccvpFJS8QGt5l2XTsuuybfnflm1Joz/Utj1xh4vPRLedd3Bigl0ow8QFseKy
KWp122k8ImudvN/6dZUJLBIMU/CACZS20+2qUbeqhgyArYAGUMQxlqO9aspjkQgkKC978AMjjCWH
T35sYnTCKkac+lf7yW3XneUYeSHXIyztZe9X20gJ6cekVosjpDOsIv1P5nbIRHgLNMsJtMioXtsw
CccZzDFdN1UgYgV3mHiMvu4CPZwZSJGIh3rkiIcFAoYgE6PcXIH8zk+96MEVkFfCzaBADpV9qnhx
LENlsyMstQMWcx+TZzilonAtF8SXKBrI4OlKU5jbzlPzJLfJcbJmEWxNcQj7Yxe589JcDjMIWRnZ
DFVWvB7B/TXGFujd5FV/kjVZWIXXw+eA3nvT0SIAEkFRWnVCf4Mn9G3xq22QeUkOB2Cr+UyY8fIe
FDVd/E5lLZnF70b2BNp4KE3UenAn81JkJszuNLEE22l5dP968HU/uVWRt3ULZDvW0/AQZ8wfZNH1
PlcP7GPdClUOW7zcZBEJCRJZkx1awkqJqMx7tR77o6pAVZWF7qgIfOUx6XLLCz7gLY4KWDOHLL8N
5RSoFZ6RLgspUzMgWww8nKyOx98gshtLIbeFhfVFzUdta0b6fBodfz71oshJrO2JxB2boGxPSYMc
jKzFAlFhFuVx6lzrNIhCG9tpb3f2KVSzAfhgr6OtY87PtQ95exKMWvmdy+93El9y6s/cMHJjJ+8d
S7wE0/OcBhH7G6Ssktwu1347kL2Tn4T8YHzTJd6RO3t/Vk2UWjwThQ5qZMh/1NAPKbYJrFGyMvlE
bkmkifTZZKbBDJAQskhHoRcBoMNUY/j4eLHpI6muEdvHN3xQxYmFprWCC+Ngp1kbM/TuOCC7QEY3
CVXiRnBSEXuIvFOadZgPucqwHl1SGpgEEYhRRLiIYAGys8zeEjF7k+122SjbskcWRKEZWeqQoY1i
RFtbtpf+m0HyILKdinwi0mx31/PMzAw3EE3Q71GMN65GlH1U2nleo2FTnli7/ShG9E18QIIHrPbg
KVgoTdEvC0PMvGStMWKRExVtuecyBjcYel4NX8bUdgWNZVb9tR0h2SMLHIR5psoqd1nIzSymu7/s
n+xABYvvkmD98xg5+r/YJodczyJ3wW2FsGNQb5fTydryr/YjovDmlHlr+U/JT2v5d1815T+aKHtr
JqPHP7EUmngJLU1ksQCHiFcPOP+dUY82N6x4tSDoxttsGShro5PyXlv2Wbqvh41SIz+82ug04lN9
dVo55m+32UKgz0iNnY0CF5QA7nRZtEHNoV5XZRsf4B+DXneDhOCr/Pv+m4O+HnrTvlZvjj3qI786
pbOvh/5Lvxw6R8iRNNrXm3P8uvrrMy0XnUwaJNmS1IH4MG6OsQy5OYQc9LotN97sfu2/OZSR7s0G
q/NYSfSbIv3ZzIp4a1bKdJAjlu3LDo6p+ttyTj8tm3yz1dHrSTNjLauyp8Mw8nqKYmJdmEFqZuZ6
ksU4waqaRZHEZpeuZFVulN3kMFgNLyNlLcQMaYOTAyIDS7eN8xK6CeLAN4eDFNyc9KEskUgTVdl/
PZNsx/X8di69dNd0aJxsl91l7eaYyyXJo8tuvu5nRcvbnZYh3NTX+u/yt7L8ImTTDGxAg9ffBeHz
UgW1yA9QjlIzpK38iFkIr9P8NPQ1c59QzoAGMddZCjdvwTvn+LQ5Y2XyKvJQi4mL9kehIKjMVEa0
szmxVGyVqXrf6s6KTiNAeV5q4jdjiunZKOZsSzMbd3F8wpMq30NuR9fYDT8x2SGCMBnK1m26b1Nn
fvV5kadFtR+TIiCO+CaA/3Iquv4DRKvsHKHDsWs18xMek95Wrq0TDlN4qJ0YCNeJ/04u35dCrvDn
qA63ZsBrRuny+KwCuKwT0qhtmBhAQXiZ2y3q0RUq3ora7QcTcjf/i2WN58Zsd6rKJIx7R6szBLjt
bg1mfxPXKDb8XLvKUISMMGSjBWbVJt/sDb12+t+A3X+joImCJVHdvxfQ/L/p5y+fsz/pZ153+RGr
c83fXJBRKtgudNO4s0np/iGf6f5mYiNgoLSr2xolAbk/YnUWsTrHIkynGqZtO8KF4A/5TPU3EBkG
ajfoCFsqmel/E6vTXsn8mhzGRdFW01Xd0Amrv0oJxBpyb42Bq1CbQbnUXayFjNk74/pXHEgWalkJ
MA60AaAiiO9j6gCG7cEL3Xxmv8qy/+oyHBGX5GrwnRCxyVvB/Jk41NTPUBCrsoDEmuruufW7L06j
fkUCBJG/WF9FDe5xXeI661aFPomqj3H4h8v4S37dQrVSMwxTN7A6Mi0R0L/RaXZNLW683vAPam2W
Gx8vexHW04+KvzZ6hxVj8SGx/Uc78j6ksP1XYYGttJbpK8JaCqzyHqHrCEGQf7gsYAZ/jqjyNRG2
tTUogviAkPwXn9/NhY1JY1WaU/sHR8jrZmpXgI2pHjSEvS+Zw5ptHAH3FmGonOoZWUZnGrXNGOvE
HKumS1Y9Iqlb0lfMh7rg1JeFd9HGtL44Dv71vntpmEMfLC97HArdvEw/i7R06g343GRTTu60zYfC
glMSjg9zFU2nSEGsocrKM2SZcWVEuAwEE886u1C/KZVrnyA9Bs+VFXRrbxz2CFvmqCAOyhHGynfP
d8e1aTTquhIKCW1zcKoURzBoFraKUmJfoxinZs3XHsKANQ/lmn87v1Pj+Y1b1P5OmV581OgNVMx3
Y7t1AqKXoI/AZxWQDfpzgHCeC3SnZ6kHPXhXKdW9E3/Fo+bRjIfwzHPW23tVC3K8SrG91Ie3PmwA
eJ2dvW28s6pk61jXc9xeTRsALn7NlnNwbWz8iiiJj3WYkzQm6JxMrrnTHXD66dENtQNorXadYPtZ
AWMHdwecMPS+teILyUPy7NH7zLInVrRdtpmDHucHAe+aKzALDWsr1yAC1Lp7nuGAa6boW54pQuDM
3mZe9d3J58cCt7cKcnpsgjwZ++opfgP3/suAkNO66fOal6O3qVHjxYwBOE2JvvrYe5CqrWltAW1c
OzXpsczcN0qIsIjAuCqmyXRZf5z9+uDkpP41z3qjIe0LkR5Bh45obNCD8SoREbIyEsK6RqJ2qrot
lvLpqRyrL+ga7HznUZudT6S/lV0J7w6Qhf/eG6MUFgtJQxTKntqxvce49ptGDHXVZkYMynV21o0x
EsxD+2uTOx+1EixdBhQPnu1DrH4JMG0APrxx3HmlhlnCD2BU9zhTfRuBgFslXJWm8Vg0Z0wvYsTR
d7CcQBLn4x0AwQYORGc8mlk+b1JMPTV3gkuB6AK8HvtlCjRrPcXISxbT8D21gaskGjzAtFMQHLAh
zYBczfZaGiAMFgUO+JjSusv9+gLkzsfMsYFvCkXn4KUG8wXD2oQiSKFYFCbqykS4RFWNkRheiqwN
rQ1gUuCYokOxqi9TlOLHRfyPTzN8sIPG2tUiACA34XHA/Ee2ZYExyDtNQFmXIbKWiP3lHkuH3LY0
Za3GCALrTesgUxC53keEukbzfeDj/iq3LQkKU5+drTml7/Uwx3pMznDQGyya8zJQGwjlFbVjX7Mb
ckzhaSGAQjE14pbxcAzvUBBlip+v5Y7XjddSjoq8BFW1wSCVL3Z6Nama7c5F+UPuenMlE3Okgz9p
27ZRg5VZIb8p916uzQ1gsqyu55Fbkbvh4uXhHXlhslrJy+URgoGQTwDHTlXo/N63ziB03yjcnlBL
kdKZjJVu8uMJrHZa10F1Bhfn7vrYf2zQwh8G1gxTUKOwUA+nkExGZDZfs+6h9yfEIW0dNUyb5FDe
PznV/LtpdN/BLWA8UWRrz1LSlY+D5TaduuxgzOAx+F2oR4UH+wpROPc+BXfiq8GzqdiQGqIwXvVO
/BwbEJFt48FPVA8GdfukB6637/PuU5p6gNjhqZBThiPvpfkK7IO911zzPswn/5LnnzTVvRtL6INt
LDCbCiIlvld+A9DNQtOuD7kRoX2j1+M6smJs5FXtjZer0b7oy3tl9EMkDtMjkjnzW90o9r7SvDTO
tJ0jUEp1PuAaYhVkY4IKsR8hcukjjVmGZge5Ac2MzIstGL6TQpwc2cQJxyQHlpPfRmg1DDh4N9hz
4QOQdatEiFhEk7t1okzn8UsK29K+Vfx+8S99sMOu2ESKMe9aOJ6BfbEjG/UdOxeQ37Hbdq14aUFR
I6AKqdKF48eaaFetilFFfQ2yH0jCaNpAqXg3AVRZGTnBNLD/EL7KczOG1qMzB4dBn/yNTuJzF3Vf
wYp9M+f5S6/W7yylzp+V3sFOTvEOHli1lZCZfchThGENVNOgBcfF2fzOfM9b+bC7ixbHgz4EUFkl
/edmtGO4vJ2GUlxUbG2b96ha6+cwQQMapDKQaR4AFmoyLVGEHowynH5tldkk+SvhieN3myZ9dFVc
D4AjoPtYht+jghhupZ3BCHzVXAj05AK3ZfWA5/mHyNONje7EoZCkOGUOkuRDZLy3u8/YPuhnYIjZ
KsKJ84DI6RutM+p9b2Z7Q0PaNdfsL3qGnMgIfhexgGoL7h5BGy9t4cnBEBzvUkica7OY7wmLgXhD
usbSCeQNRAHXKik0MsjdSq+MXeMYRy2GeWHpF/zM90wxDiqhRThP8YOth9NODZhvmkjtHPRip+k6
Brb9uA2mEI5AmyiPBbOZYz9+mwmkIzYQzLsYExn8Ej5FhYr8CpaEyPA8QeZ/4Sd+xJX2CVHfDPVT
64L2xAZv73d+i05QWNRvbQsB+GfXtOC8ts+Z30GrrPXPdV8ejDDPtgg/QrJ2ww9GBLBWdZO1ms/j
1isf4jmFltwXZwPFFOCTYLcrF2M5RDpQI39UQ4ff3vzc28bzlPUfBt9AgtAdx3PoxzsFCuJatx+Z
+R0TPLvXM/gWJSLUYwfjc62Z2c6uQNWiIf0dFgH3ln6G+dLztsy8bV8imZupn8YKY5PQK1/MHCWb
wSGhlHVugFQKb7EkejN4OovDvjc23T4HuWOUD2Pc4ENugUrsRvT2AuSzx6OatSc9cx9dp8JUEOg3
1DHQ/AnaQsMdCIPfwX6C8M24D5VT5fYwNobpcYwCPujJffLrZmtpPeqruLCXEdCsOkAPxlW8Z8d3
ebqEobFG6mw7OhYv4RoZKKvQD6XTv4/V3loLHCUAr5ofB/wchNtawUOrjOhi29kJhDMq4dEhHKeL
3Y7BylLUS55C5Z77jtzms47g5xaBuGCFScan0kDnu8O1Mm6DjNiz8RaNZjcioRz54Z2qpm+n2P7m
jurnaYQR6L9TQvuUmPW9xZQ2jIs3gZfVKz+eLugCf82H7H1Rkp1Vo4N3njqCv3aGGr0ReOm9k6am
EEsas/u0QpM/yidWU6JHbrt2a6nNXMqetklRvq14yUCq0T/IUX6Z1duyQ06KgGxzrzCJ2esI1qxa
3YXVgVnuLk6y/H7Ovemiw7+bw2y610tr2+oKhjIgH/HcgOgu1CtWUY0IR4GrzMZBknmlVhjDm/gi
+a763Tlgez1djKBytmGUP9emf8zKxrkzWt25GzRmesUMWM/B4oAMk762Z15pgGTHO015GzkO/6G4
EpiH89ZufLRlbYePD42HrWeQJa/nHrULdGPV6HuAHuwDQpgUI3o8Zt9/HsK6RxgKkXKrwOMpQenm
rsMw7a7n+575WxRQIvU2u/NK/ZvuDSHokPGTgndXCpKOJZKPvOXoHjO1eCQia+/zHMKTlWwqfe7u
3SyJtqpRflcU+yFxjPE0t8HDoBsYx+atca8F/crx0/Tuixojh6jPxVEt7KNe9CRprPoOQ7/mPhjV
J7Rq1KOTNdmlnLJN6CoN++LVFoovsQQrtwvAOazw5CnWU6NNWwzH/XVp9cepRlcpi4qVMtrnzqy8
I4j67j5BkPMeafUh95N71GpQW5qqL1ERnAzTb89ePCQnb5yf/Q45N3N0TQSUq1OQJd9Dm2v0kr0B
dXLrZtxZyWxhl24ldxrYDiaN1vsq57lvwd8EFrMpWueja/GtpDUKFKw4+nu9Vo89REveS9MJcPdD
muCalzMXxr0vB6oxVxbvfmVbadO0gaVcnb0pPCIuNdynovD04dvgNuYuE6pg9ozfA+JCaPCC9tnY
LTMXE5Q4BAC/vcf0+IsX4KMR+W5yQWlvk6VqefT1GTTN+Gh5X+BOc1sMJ1n0oqagwo54tKg2nYba
tewygs7lJcWKLqxOpSBjyRoKsAQWl7bcaErMiqyGsp+F/I/xv9zYwItJjBmaa1cMNznBJfW15ARf
pQjlkFpkEWVNFksqcWnK2rKva048q1JYoHKwPADPb0tpkVsBewGUhIifrC3F325z8Xhj0viL/Soe
/BEGmBuAteV1hBzm6DGB5OXQWUXcWDavx1pOFUl8luxCeCXze/NYob2tOvF1/E1/YIrwshyaSIDX
cnx5vK7rPkGbhhWt1q26LsQ5kwoti62spmQ700AHhKMyK/Djh1DJUyaeRiok0/dtEWgPg9J4iJ5N
zVpniXeMA+zH8wThK2Qs/E3VpeipB9ljGAdP0egEq3rmru5SREHtrNjUZpHdTZ0DeQBtUNw4MAd3
M9BPZHablWz2gZbeRQqofyVExGIAFnPRGogPGEEhk85SOkUhfGumg4U8gd0dorzWjiSjjYuDHhs0
2zcOoPTQjA8dPheXWEhGg1oK16rBO0wLUa4fmv7o1upD7HgtkClrquGK8B5FZyTcTd7BaefiMvWn
dyzE50ufK/NF1txaZ5JQeLxpRQfIqPmSGy6YOD8+grL7MSyYtfli2OhAJJqQeIIKVnIls/URonKO
JUsBmXliTdAk8IxKw9+g4q9t1TZY14atn5AdDi6tKDRiF01MnjKuKg1RLtPeoEWuoCzMSgX6X2Wc
9QDtY6CoWsMBWc7zepmL8cLTdLxYQfa20i2H5zIj6kAZLomC6MsEZm3bpOiKKQ523VCDiTCM0e8O
zMQ7OHopczdy/6gCv4Sepe8gMAMXa6oD7innbFats9K3B79ieTindrJC0Tnb22P02a/GYtfG0Yfa
s6N94BbqRU1dqP2iJgtjgGkF1npe6ykup7EV7Yj9KHh1Xfo50YuNHAVzNt8RmRE5PlDuFXY3Z8vQ
Dih6ORuAxy8ey/mLY9X1KQ/arSJanbhTWF8QpzRtBIp/bgsdQitQ05t+gO7KrBezbvMibyxZc3vs
a2IL/l6n6RMTx/aCvKJ9gHlrXLyhxSc9jqGtmHq5QWAjsbQL/GTjIvvtoTQubnuow5RJn86/Eg3D
NlCLGUI7K8qpQBaVrDs0IQWxbX4kFx3L3IuspQFMzciI0FDPyrsouzjoiRyizlIqJNeVfAv59T3y
EKfaHrBEqQbME5I+uWDwnlwMp/1YG3vPHDXUz9kaQAlHsCMjwkMS+eL8HCmHy8JxzyiEvyXQmWDB
AUbE6DNvA78NjLH4isLMREVTfIatuOlloWFst4Z6iAFNU7IQtOLzHA4/CiUKcDWQ7WtVUWL42NB7
AJbMcAwZiIJ2fC7iDtzAzUBZlUeT/bLpqDCIjcRANFHss3QsZ5XblqbXVkh4d0x5l23LSUsDFPrU
vTdity0wQY2Sm0svA5slgOntbq5vOeNyeZW88rQncuaTC1jLnoEbzjNjdb+MW067XMqrq5VDXl2G
HCzHoQnwknbVXU1WaR+Yqcp7N2BVUCZvks65uEPYwX2CbGHiQ/ZYEHA+GKXxoUhN5T6u9XwdEPnZ
MkuP1mTFEGYNk92AbvK9T4LMUMcXtVZKCL8ev4baQmHBSjWYpLouvFQeA2vGhDTYhFOLSnb8vnHU
fUrMYqvXyYvOPJfMl+fxkGKlaxZorhn8Ok2E0Fcl1pNibUk+L9+TZXSg1CBBPgzjfAJUo+6ztuQO
1rW92bkffYyk7uwOnWHWNXuiGyxHjTFa0xRKwTO6dg3TQctDS03RHoMZ2VZ0vz4hpOa+78PPZRvu
ynrUHhwwLnWPQErdP+U9z1k0fLv1xOJpDVEZHZM8+RgqItmLG+AF4haYl8546czmJelSE2cgmKzo
LkADGuP71uw/Nr77mFmqvVPgQIZJc46196zTrHM6pduZ72jL89zf+oVGSNUdinOFHKHShd4b31L1
dRGjYKAA/i/CEUWkKTgz74dwYpe7Ge1fJBnNL1YpmOzqcMz5CT7rRYKjyRRmEH7rZO+pGGWVQ/Mw
1mzKC2gSgCfWmtmgqtfZCT4E6pehaj61qqWhSMDCYjaNHXy5ObaCN1mT7IWJ+I6b5G5AnRmZo/ix
r/DVcerxQen9exSVYwSDSvOUHubRTFiCKauutesn1WshMqDy1fVKfsBMZThbKFgM0YPS2s0+Vv1T
4Zn2ZXSxIUOwXHjvdOV9+yn2bbxo+ql823rRqSV8eSz62Fx1ud+getlZu1DRYohMBdS+juVSkZlI
jjXzru9L61mLsfiqWxsgtH03KIN256s4kZSZcULgBKUUP3TPVTR8wzJt2lMgejql6He1Q7cldgar
G9Dh3s90ZdX4HUqLVqAcmZAUWx/oesKSeKtiHbaOEVbehWZfraR8RQm9snOH7mijUr/pOyQNrK7U
hXvJdzN0sds1hX46dxSRNoMg37BPp6DbeQgD78JUsbZdOnxh1beKRxsVOeiixypzIY7jHS4TT//L
0vgH20TNM8kM/oekbx3NRf7npK/c5SdBAxaGSa7OgrlGYtU0fyZ90cT6DfaVjWUyjq+eapNi/CPp
Kwgarmq7UDcc7c9JX0HQwI0Vo0NXszztX/EzNNt4ledUPRZ+cD0ggahc0F9M7LMKCuGY2MPFNdDR
iEiCnWSBrRSWPQKOqBOAEkY2/VpSNfyqYU0iFyayJopoTt/nrQ2jVGIzpZOdj/T9SdYsYBNNFr6m
N8jYPD6qQD1FcY2/y41KlXR7Tw+P6hizri4mROr7YF57gmuh5lpQf1B1xK1CkF0LV+M1YSOTGD4i
le9l2kLG+2V4P5QwW/uaC6iYgAYkdjdSzEIWetUC95WiGXAJ/qjqqfeCe2KzvdHUuGpnyJGxhDqm
STxt4p5YiS3XVvITw3CoOgid+BvCy7V7qLJzA/IV+UYBVJGI4laAj5fmFWCcK2F8qoJVIrAuuYS9
yGowCDCMrMpCEVgZJEcEbEYgaOaiD9eFABsvxZW9EEjoTSI+eUsAQUnvOxsJkJbYa0fCd4Cvgkuz
JKxHbpYDllGQyX5HC1uBu4mH4VRVz5PANxkSfyRq2s9aRNgY0NKfu1WklODngHXcKaP21nfB5CRX
oJMYKNt6LxepS9dy9Jtj5obgEk1thRrSlIGZ+vPZy2v3z43yGNczyepynXLHDAMigd9KBESsF5gu
WVME5MuQkC9ZlRtlUQENA/rhb5dNspaJA8iaJfBlOUCzV9uXHVCNypCN2GcCvTTmQs0BXibltS43
L4Uj4E3Xfrnxl+2bQ8lqhEHfDhXUt8susnY9zutD3Jz3L9UYd88MwZTXZ7g5UmpP9krrdWd9s/dN
/3+4+JsdbqrLRd/s+st+OfL1pb0eGdnQnU3AmI5AZUrqwHJ7y9rfbrv+Ll53S5Doq40La2GSENNX
Z7hSKxQJTDUFRlXnkbbss4x+dVjZYc9PYVRaR1dofhAzKVCPpaYJpPHSfLWtMH2yR1KJ6i9VOVR2
yZos5IHkIZemJVljsp3Jw8mqNbQc+T+fXQ6UhTyNZYZvlW6AsC8uHEFPu/8gq30c9uo2bmZtrw7O
3iBceLIFzWGasXC6EhnkRlm4qU6K6dolR8mtbTRY89qZK1bdFaRls1Xi/iy7ZjW25zeyqhKfKB5u
DqMLBDQm7ckmwzMNDLY4d6tg8RGf6zryd8iuWWAytTtPqZGXsccvUW1+BE1PikWrV4jg6eux7r4k
qYmuYTuO2z79OoHJz8jdbjOlydZTCa1+cKMzyV70xUdcGUj5dRlyDcGLMaOAnfPeQc9RQ3W6JjJ/
c5XXf2MyST5NAlIoSQ5MJ3+QSmTzb7dJRsnNEPFmkPte9/hF05P0CclJWfb7Lw5juFa3hyN/kHt5
8mUrz3Styq3yMK7Mu8sT/O2VZGp0CklJ72+vBkrLrtSn51K+ySRDxsOw5yRrklWzbHs9Zulexizb
ysomoLS0f3VYXQJY5d7LIf7daeRhl7Msh5HbvDj5mCUQYSQAV4JyJY53gefKJm/wRw0rhN2yvQ8b
iClyt2tVdl0BxHKfV0eUTRyzeIHK7utIuZNEAMvatX9pX48ZmsoGkfR0M2stq6BCucd3BMcJ9VM4
KtkZaWNYuyr+M0iSrcZuGPeNisWIwYyUuGSzKdxE3czIqK9TE65JHJZfEjxu4YQgU837GbX4EGcF
uK/evs6yS+N5xaFvtb1XqkhiJe4nwwxApEWQYz7ZinvUkjI7Di76pYWPiqPpPE859JsAxg42H9VL
PPestEBaI2WHUW5AzKHy9005uoiwpRoyAdVb1VHMPSJgH9JIeUFkFBC3hmh4MVv3wYCPcYyJWWC9
b7wc1FhEPMIaQMwnIaEFMAX4WaJhheK/3U5bNF5eEL3HIAJ7TwN7IsSMh21oIhJfCsWYMUWFwDEP
ZVI9+kr0PUFWESNlqDGxbV9YIsAjHjw8RZPk85S6qGKQ8T1HzMix+nZOqa6+z4xkRPeqvKhTA8at
ajeT7bzBFyg+WtXOC2t8dwrsKDMP3xGznYANDNGzrc3Kxg7SZPW5z9HKBTIR8k2qLOmRkrlEw0xM
J/pMENrYasNHtXnTBeVjZVqQuPG/U7Nt6YjnnBXu59og/jL1MG0iNdlYSBWgHYLKszOPa+eJONwB
GSvMovUado2QXO3c4lMxAKNx2wChmcJHPDU0nnTjK1YxxilDkvhd6hDCQd/4OWvtSx5VHy3LR7iF
mE83PQVZcIr18hyX4/cSzyxUsFBFtEpAaNZQglJv8dhJw2lGeTmMsH+jN5nqO5bqp6HloVqpRr6D
trNGDb4hh6Z3a1KjLzEoypXe6O4FFauNZ1fgvz3c70JH/9iHZLORHC8j1uMVYkObEusMDaAPuhPO
1lgTb2Tuj50jksj8W/Y8HMfB/ZiHevzQd+X81H1w3wgRmr0TTWikNco3BbxShbhrGqq/F95c4OxT
r1KcvtbNjIsJSqFFvgusEpcer/TW2MyZaw3Xjr4MET3FD2RNKg6POwIwYZ42xyomSx4hq7ep3NrZ
hFW/UaII3L0fbAcrqw6G134Mku57SSweWegWJ4fkoVfbbDtNjfVgaecQQQ9o8fel0dpnN/DhGSCO
OJZfFTvwdwP8gTRD0qMqVORzO+3kNeX3vDIfrc7XdgBN9rNQBG225hyVey95rGJQlxaQNawrYrBX
hKjXRoYxYOYjvNEUvKKR0QeuZQNhQQePH8+sPZekRyDO2RwHQu8qHj628/hkEyTaNhEGLZ0OpE7s
MZVhuMEA9S4vmkcci0sSnekh0uZz6zi7jN8HktDkq028r+P4qWO2vyqbFA8sLRw2vputErXLHj3d
PFXFpJ11NIoxK2KxZgbay2jV6daHsL22gql8HHP7iPrYdKhTT92UWLuMY9o9lfyq0K7DkBAOS7i2
tCh7BMIXrsBumxg2uO/mAR9AtUYTvez8Fv/lQNtXlvlW78bqUsXtm9oIMU+bYTREhK0wLZ7WWmGx
IGMKjWIcWsDuKQtDaz8a6SN8KZUvyZwQr7PeEV7Md/U8HXrkn49Q6JDTx5GFYB7Sbm67m+P+s1kj
ZjcOOdr9/PAxmKqLHXDLrNXrLcIk+w4dchw1IORzo76DGYEiUGug2SOkmb3pk8FkxDaanOdpma4V
iG4ru+YAUV9b24DAfWNWO809Y81THS2USLDURQCAR4KFudg67NL32AysjeF/2DuPLbeVBE2/y+xR
BybgFrOh9+lTUm5wUg7eI+Cefr5A3irparqrevazwUmCIJMEYSJ+C/xe8ck2lmivRBOSG0ySKkJO
9HpzYZAQb4yfu450fzsZCG2uOBv76Acy8x9FqcpZ5oOTjE9BgRglqOw94dPnTKvdXWXAVjBIQ7JS
0vVrahwUgaoR07Jo31nWU28Zgsgy/1jEHkyHNk73Q4JEBqUyEfpcdKMoS3ddbns4PQVxAi71fIFJ
NUc+78kX29aUhgaW8xmVGjGMqTI3kmte0kC1mQrzsXarV86+BFQbnmrw9WKT8ajzg105COajaQw2
PofnhMz+sWlNwvALisHy8CXmNN1L690okVkMHflNRg15D/D0NAY+Cbh9RKFch1wp6Vwcvg6FUMaz
ISHHOr+/6PabnwXFviIK2u+EErtmyFWb/MkiXnoFposFu0gJddSzveN39lNG5W7vmWeUcnWtURiN
rMxpIQiTeKKtkcDPiTD/NvfP5kRhou2Slx86NOiiW46p1doOAURpUaOGH+17T9LVNxKoW7sce0NK
GGfYpse0+4SrPF1za9QDLnddl74xQUAcgczZ73ys/gFqdNupUHSlSMq6Jom3jKSPDZ5QaU7tferF
2ykRyUMa2huudgmE5STOcRkFG068jQxdfT0o/FvEydWa9+VMGLns5biWrqD4LXidadRZi9F/nUx9
hq8lwRnH67qbgveGDozeJFGHgDrwrdT5kTcZlW0jrT2cKeDPzARWYWU+FWOsqmviZpu5Z9OJCEuu
Awjo0ccIRCg0meJkSyPD/FJ7iPb8hiRj12NVUxFwN9HKxRS+/AKilh/nnhGRpGlOsx3StaadY+Qv
yMYQQHvFAWUxgfktlURUIl9qD99ParfPhRQNCWQzgV9WRMoWsc/9ZKer2ogDSq8KJZUlUJT61OZR
78zxBtO0cxP0vyXnhpsGA0QbkHDXv/cyJj0VgwAtQ/eWS3sIEzybA1o/1QgVgd/NEyGmEwSgSPeQ
IK9BnmSnOdFurhRfRT/uImMOT7oXqSPDJ/ZYb3CcO7eSVM89EQmr0pkugdrTldHfysJlslRx5Rvo
8au6YVt45PRZXvy9MghWnwQDhRZxIWICATdfVtTJab62NvtqL5Pi2QMgklyPT07o76LWGAgzjpE4
2qbcChQ0MtIJxyc6bj1REtoycqhrp9l0XXfvW3WzCmlTyzqzurMd8xXVy7kM9qND841DFggFo1W7
kfqKStcnmRoXNuJnsx5G26DLMA8vsdl/rUD5MSp7u0JH0YJXBzdxUF8MM3oUI9EcRLPvhiT6no6v
DqKdyRx/ZgMVDbWrmasiNI6t0r5aInVXicjlNkeBux5/WhMXEJ0eBcy84sXziaiz9OgW9NQuoS8y
CN+mIKUoEh8eQ4vXxDQGx5ohtN5QpFvNhGjqgqrzfp25NBZSUneUESIHicSG/7ieKflex5goNqK2
9GPtjru5FNaBa9w2N/zgiiAWeWP/TeLkEalBPoXHjosyOmeQZzPykec6cpxTUDvnujoU2RQfiSEi
Uw1h4mCcO3+mP1Gv1xktLHQGa2sfQdye6cPaFNQv1dZdS/EkKbVFCjM/bnLZfyt0mGkisNjjqIxC
75kZW8W0jpr5ak9uMRnPfv440ji00YqKQHH90Rzo4LH04smW8nvY9ggtK50U6OhzliCD8ChzvWiC
JJjYlIeInO+5Hrk0R0l0xll1S4Ghx5m4W2F8buLIX3ExdLZJWl24DzLcov858ira40vfJ0Gf41aQ
m40dRezr2l8btBwBIFClEupvfTe9aXa/Cy3ZrSiZeFRtZfusywOYzPAgs5kMfwQMXPNmlwrNZCbE
0bxLnOYenr3bRRbdzambXKlNutnx98Yzb81gOp+swl1n8alC1bkdKfyj2ebHNFvluuvJR4Arj7Ye
PesyhenWXAFikokVQzRKH7yARJLSkJt6MDj5aG3RYmIgxwfDHEoE7OaN2EoKlTrq40Ic0atEc6wV
KnVM0NSfFkNSraSenuNOhnu3mbdDOF2DJiJRN8w+RXIO90Uzp8Tq2jckH9VLh3bZFOma04vRgSHt
TTYAd4zdjLQ0epdT/Iy92aH4fvhpdggV/J6ivqn/6YS0z+cQwu30c8hH69WOaonSslIDy9HaUuQz
4+xs5dXZJIbpH0IRnLWWAumuJwNA6iH9R3SSDl8J1UuvIEc7Uj4Rxo3tFVFrvW7m8BiCCh/A6N/t
Ep3O0FEX0+tHCkrnvevLH5VH3UsWbCOCqulZbla1cABt/BhZK0xclHXfmzzwdzVyXG+yVyRCE/bv
cFOoXP+bQ2cGKgKEwP7Vdtu9aBzumHSqtEH44DXpa2kGh8HwXkTb+5ReTP7KcqfnJqj5VeWLERJA
agSoZF09vfV6e+EqTSIT1mevSbaZWb6WwnyPyuGC/m01lX22njxi7NN4vlHY3a5SxEOHHn/hvvH5
yTTjoVHCZz2xg/sK49B9HZyF5hOFsKwaSKxoxiyl9k2tM1x6POeSDq5frwrNIILSH2G01TstT/Sz
9d7NVEHVXb+xovmprZ/aTAz3gzHsO5eARyaqSBfntF8NTpLwQcIXjSBhqm4YxSY1Rax9342rMT7b
grMKiODWG2OoTPvhw0SleTOsPfp8zm44IKdXC+DIeZ1MMyPR0v1rXeFMNbQzQb/6v9bJ2UvwXcTm
nj7ZFXGDwV2uFpKDsUKmzElhcsnvmt2Ym/iY1AJotqISHVHW8rDtIvojGze+G2Brl1W/1reO+BQz
/D0tq0g2N++zaqQFb2jL7a9tLTMwyeWwyUZVm/z2hEWyNsOXX2uQ9SCgn8riuPzj5YkgGlaMxqwN
k9Nqs6xanoxTvTgj0XxaVtl5Fd9cV9sMYZQ8gBWWiCrvOzK4H4Z6/EmURHAcDOuqT0l2GUdb3C8L
j8rkddlRp/prHXl/xT5orWyd4pnUVhWwy8XS5Cm1U/s+VotlY0nZx1wGKaUUXbsuyLjlRyW/FnVF
5SHiUo+bcqbCB9EHDR/qcVTZJiOjkUI37272uYb0cz1w7khx7/updmfH51A9IEP7rwVTqy8yiebT
RPMC8c7kUWOKo4Xl13Zj2vsHdIBkLanXughzzwhp7/Mql7eqnDYfRxSuNhRRESHzWd7elYy+HujX
CR9MFNtVEI7nZbNlQYGhSS5sUR2Wh8u2Bn7zjV0PVPWoVy3rzMnMNlqZXjM5jmtfD330bZZ/j250
PlmWfAuDxr9f1ptu3t85Q4Iu3NP5HmqzQE7HirTk67IFs8B7PTYsYBuOv3KKu4MW+s49/lb3viqi
mkoib94wx3LJaeYJo0vao14pv5h6uDwRpjodwFm9tpK00xj4R92uzVXbL+ZLTCP25de2UV3jYKEH
fJ+ZNS7GCVPhrAXRQ0UZ2GYUE909LgnBa5ecM3oJQd/auo4fpFqIru2OYErFKhqJ1P7/KoL/iXXc
tlUw4n+vIli/Z/FPUrXivwkJPl71TyEBagEDyh8HryMs2xb4wP+Z9GiKfwidmkQXX7BASvnLPS7M
f+h4yn3f0E2XnFflYP+ne9z8h21Z6AsQGXiW6/2/ucfNP4Me+ViGSW4kZRMY1bE9/d2WDE5I4r2U
460YLDSgpc7tZBSXHqPAPqwYlpdiLI5SxN6mjjkMtcZWieSARHEgn/qA+tdcz75Bxlxw+Ua7wCpu
sQOQFYGpmcVdrvvaibS9t1jzKrrjsv44+uLQ+tXL4HnjXZFM453fec7utx/iv/Cj2wg0fk9uJeWK
WE3fdMnx1YWy5//9i4liqlI/kv0tNK18P/jJ2uzEt5kKzUPUhcWlpH93Y+QyYZSEOVzK1rs0w2jc
cLb96KK5Ovtjf1c6GCZMI6MZSmoUtZi9c1XNpfrQyHtqs0lGF0N64O7YrxqlSA684DvARHzQx+Kx
dKXx7BJDsTbMtt8GSdWfwTFohNKLn2BOw7lxPHM1CWSoRT3QsEnChCXRPaZdK9ejy7VgQnC7dUYj
OFvRANiseZs26K0XzD7eyneRdUdbu9BCGm097cmZK+tQCHonQjjo/7BPnT8Ckpd96tCL55u42TH5
/5EKKmI3Qsg3dTeUdd0OT3G883sht0x/w+c+pPKvmqeTNjP8A6ChS7NK3rpy+O6JsN3Hfm2e2w7U
FJPjXd8z3OvKTm4LB7CiTvbYLe2nxMnSR4Qi4EeO+eL7QOe0pn8Gyekh9B1Qxqovzhg7tqEgxYzg
+HlVxPrwnJaMlSMneRqp9XZWWRoyvo8qY+Wq6nh0rhHIXdAQe+7juyu97K63g40uewpF8OVToGAO
xrPlsi/9+d6LnPx1Ar7okbdsOruKrqlBgyfuEjKp0zUxfN0hMu3HNPbmQxJ1+asJnGLL+oLi/Qmp
9nD6tVi6YqYpidf//hj/M0eZ38MVlu5ylKOApHZGnQO/ZQrguQwHKtbbW2F/ZfJRnr20wdvaJxqa
YolYOTDjc0/WPuHdNKqn0I5OUGxrMzp3TAJOZmHfZCf0C6VVWyvS9vR4+nWtv/77z/lH9IHuGq4L
mUd+MtcYFuqw+u1j2voYior2iJtOnvwpSTFfO7m9pQ8wVkip/x/+3RI1UaKgYyD2/X//L3v5f76O
r0p4DnG43h+nfsXxP9dNVN42rWZEdxoWU1wHK00z7a2BE+82dWkBkUQnWc0JtWI6vnF8WZ59HZOW
FPqj+8gsP3ztLDT0EF9cztyvjI7pU4y11zKiWjJogmpfBrTjtRhPr+Wc08hiMg9q9cC5/of9pz7w
378Q55ppm0JFiai7yd93oOvSjkQYdnyzhfXmZhEduhEH/+gZDZersKbHK9W3rmv327avtIvFlQgf
nTR35KI+xhQnb3oqMzuDF1kTV8O2Mu6XRSr8H+QDuUcr5hScjDmlNRe4c5yLbt1GZNZLUIve4NuR
WzDsBgmfHtQDnkE4FbBz44Q91DjpcS12beNmN52EXmYTifsJdyEz3Og0GUF0MxLpGjSNeuiQu3Xo
zy2XgKrdhdXggQql41UbaJfpsAoXhjlimiIwQGvxVreAK1qDCjMwTLEhEs24EKttQF2l8yF0svYc
UHrJ7L8rbv9+v9sqs+SP/e6q26PlQCRwI1E3z98OXN2RdgF/pV0nb90FI72/mj08eHbzeYg0Lrx9
ghygIQock+v31PCSHxYaJgaww3udkofcpMLBCJPox3TQ+j3OvOAxmbRxFatte0raLW36LmV6A0o9
jqaTvCUl3es5+QZ3kGjTPTWVKZ7hjCtR4Yh3YQTK5Pwoao/Ze9P6WzJXsJ3W0z2y1+Eyp7PcMHMj
n6MwngYzFTvqDcUhQtW8nmsq0jRbr3eFGAXeFwfJcTEcxjmut8IpshuGeNrGmy89jcd3TL2aV+E+
NCYl3V5rE+Vh/IdYFNN3/69D2xIWVwTk376xZKT8fRc7jRfrTdRZV7AYZtR0Rpx90NizTjFMvaK7
dJ/NjndYnlgWoxcEGlwG2zQa+RW7X68xAu1bNVfNb6t+28R2E4OOYfXCX+/WtzktkfSFbj7ed3k6
yBL+xW9bzo6mrWEgxIYjhdIu9Skp4CYbhPyG3164PPHxL5cPGOV6sPOFeP1YZy2f4Nc/n3w8PCRu
SP3YRt3mv/xOv7b+632N77QzMXdYPsO/vsxvH1Y98fGZlm0+/qms8rvE2BhNL/d25wGnqs2WDQI4
Ue1jzy/PLItp2f3Ln4JTNq2ph3PDvdETHxGA7GjUYcUK6iE5VAE/vYKAegUGJQoW6nop1wPj2Nfe
nn/OWZfupu5l0oaffSkMoDTrkoj5pz52zqYHd+rAnzIFREXp+LXKdSKyJBTW4OLOBtCRvl69BNK9
JS3O7Kx1Qtjr4pOJO3wHE3lFMgkFYYR7WeRnbvgAYwoiSwryx01YajglqrkWIK1mmJCCrZkKZJvG
h0GBbiEcRZyZq25waA2H4FzPHbUbqStoBgG0M2kAWHn6+DQUXEaxhuHL81zK1QD7FOhXK/gvj08C
NLBVsGALPujE3yFRb72CDWPwQ342aAEQRbR1dzL08Q8ng7vSKUhf54gONq7UsDsoSFKBkyQxPEYK
rgydfsfp+yaQKuZ4MO0JHjfuPYJgFNSpQM8E9LNfYFAFiOYgo5WCSKnyvJQKNKX5m0xYcNR5AVSt
U2q5tzBso7PWkW2QlfhRgY0PjeJpi8a82DV13FmZfk4DfRUp6NbIxu+JXT2ZopEbKtAfk7C5+rQe
bFB2Pc4KAK5AgmsFCdPVpRXBMxEUwQbkbF2CHRdgyC5YcqNAZQBMwkAV0GyJN+Qi60AB0N1UgaBT
GuwpnF1zir2HgvVc6lwZjQ3X7fjYkKUNqt0oeJs79jlVgDfoOdA3GLitwPBe5Vsl47e4zh5zt8Du
5nGVVAB6BZKOZFg/Ej/ebrSRAwxSg2CMjnL5UlKdZB/HCKQNURp+/+5AqAG39wiq1yajFV7qKOsE
bVhaAI11GMMM8pnQHdAmNMuE0U3OpTh1XwxFDsxmiO0bujGjW0kzW8IZZrBBwrPGddOTfqFYhlzx
DTPEgwsBkY2vwk6+OyXs5dj0W1skjwU9LBek4KdScRglrNmuhtZIoDcsN6IC1IbXjR877vOrHiKk
gBDp9ZWn+JGYDIGVMUwmaslDoAH8Z/briGP5bqhAgCLUzlXb3zcL78JMb4aIiRQjI0sHbqYhG0Sx
NaXibWLF4LhQOb3idKi0w/1SPFuQPbpHz32r+B+pmKBOcULTWNjUAXJpJVLh+yx6yo4Vh4Qvflac
UqXYpRqaSebIj8SAv8+iQEkxUTqUlK24KdT1GPgiE0TECwklnnZF4n7ttfCOC1Z28tr0dZJaysyu
QqBrWieqS4utDSGWL8yY4shiB0ypRH/iymQbBe+5o3WY41KOg9HbMVvvTvpU7dATTbf+2U2yO2uI
tjoXRIQ/dFnNM7EzLfn4Wxubj2yFifAETi+B3Kt75oMYnC+aW5LORF8RbGF1mBlfAhCWLwy2CC30
XwZqxnZFVuLHbPNjZ9ZfOIYIlCo872BR0UKsDbVd9YBVeq7tL5rH/huh4LdVRfE7qp6ABAj8RzQ1
eVSgbN0M+UQpxZPJCBX5RVEcet2kN1WrtU3iez+GtoY+sNsCDYl7Zjr0FeUzdU7s6ZjW4K3wtFct
hqIgouBTD+HKVGxcV4qDFfPehpIdFTdLnAW6b+jaRPG2umJwbcXl0s+8oVUueaCFZ9srvreF+E0g
gOGtYn4AOGFHscOV4okDxRjPUMcUNyKygkzGXjPAPq5bxTJn3acI0hmM3Vs1ioduFCPtQ01PAMsL
U60462RhrxWPHTkP3Uxys6UY7g6qu1Gctw/5PemEhIyZbu2FqkVWDHl/Nyi+PK/WeHXtpxgincJh
GHXFrdNENa9M6PZC8e6BYuCZFyn3UrE37DcJRW8qrj4trGcbZRElXe5qhs73Fl5fMfxIWp5MxfmP
iv03lQ6gt945wXrcb/FLyoVzPSnNQIp4IGJUPSs1AVZTcsTScJ8r2YFSHExKe9AoFUKj5Aip/oiY
Yf5SwDMicY5hOdAuaIgYGsQMMB3bCnGDVCoHF7lDrXQPUikgCBuBpFGqCIE8glyQHNM4iolSaSd0
RBSDUlNIZBWG0lfESmlRKc0FRtNnqVQYtdJj5EqZAdVPfh9aDYCJe9iOpwQRB6WLV8pHf8gi/WHI
lkSjfjxg9crXBgIQHB7FylCakFigboqrSBmc5LVWyhGhNCQhYb2dXXxylLpkVjqTHsGJg/AEJ2N9
pOa89ZsdFxgqpsS3ISYKaQqMzybC5S1xM/Rshb52K9pSXy9bLIvlYToX4Z3uROM5sGeoXfUy9XqD
HfON8DCVtzNrj90oSSPvM3cfpmHyHHf6z+U92mG6amRHfKq5n+5ErsOmQ7zcTVpWQMjyHoX30FPD
9dVJUprkbSO6jV1J45nEgW35jfalJ/ljeS93zskN5x7+YGq0tDMVy/cSzf05iQq8jm72jrKg+W7m
xtmJ2+6zRio3YSdaeQF2Ga6aHo0bH3HTG8qt3bIpuz6DHg6BR6J+YvY2pMdonpuHRnDofrxbf02m
NvtmukRqZ7qu3+mFh6Uk0vodyjPrJaj8z7b6v7pMr30ACTtJsplGPYwug+zsa5hyy6gEqqE5zKD0
nPr76BJxMMlaPjHkOY/MmrdTALbfU9DxoKvqy2UzXXyyRCW+Tq2mry0s9XdTOBonu+3q3aA3yhru
vS5b2rO4JdSafZKhN25jd8QRDk94izapJoqN4ffaG+TSpqRx+7sXxgiBHCt58ptG25vTZB5cSKIH
UZsGkTF8F0F6VqMX7dcRfyEsohfdSbf0Tw7p8zuVU8AM3ntedpCR1ffcrupPmU2DG+fBcK7TmowY
d0g2Jdzve1kie1TvWjkoawQarceKYuiDU4r+UMi4fswsMp+WTXxGu17kBe805fprStfFjULC9Kxp
GdEbXmm/Bn70tGwayvCRxlxgg1r3tk1ll+ec4+7WWDkaSkeK9y7z/9qR5KETYV70j0YwtwcvjKqD
MXT6Y1D2xJ2ozzagsaqkh7Qg5D3sNnc20piqC3S+uHXTOCEXystvg/ikzZn53geRvqn7Rr+UWdnd
TNDBjw0K7dyQivY1gT3eaFoTXHpNi24EHnrrYLKKbz79L81gfM2dqNoIMZTXSQyku5SG0u3xL3La
0DngdMdINhkZBJSVuu0V73tOKt5EgxximOWjNBJ0tXP9q9c18dWoZLvJS497MpzWJehpS+bdGPLZ
647/dStHzbosG+jYeN8n7XH5PE5AzCRhgvoNfX538Vvb2gzz3L73Pbjf8oGiuV+XJRrIqTKSi167
/qbobO/N5cdatgCHaNael9d3XDztczSZJM3RnPjWkku2/BfbH/I1k07jLmM6jVLCrWCc++BLxFG5
vEfbhPGaHRTdh8RrnXN1aVKT+y8OkV/LFkSk+SvTDxBCheQ7zJlubhVZ9qWY5G75L+RG2ZT+OYc4
0WLmBjW1AXHhbzmYps/JiIhZfZ+ObDS0JE76QMYEASjcc3eOoyWf+7A4Lu+DVlsFHDXjQ2tqIa0K
sHt2wunF8OC0bJGGSEVjTomHua7E0SR1cZeUzlqaLpS1Ea4JERzfYy/1N7Y+xeeaFKdHu9a/DVo6
vnPy6OABTnDnRYz2yb8y1q56gW5mF3BJ+yUzVdKqw8QmiMzhzWjPywtNOxm3HbjGift5tkUe0+4c
r3hZnqxKLwJArRySb7zuNlZ2/vGutLg8DoMun5OmdRBBZ2JbIml6dwYGN074TkkpHbt6VB79TK9f
TAC+5eOrMts1sJZ1LcJgvDOyGA2z+ph9P751tps+SbrpTzHBBttlfRFVTCK74QsJC4xOiqQ7DKNt
vs4oupePWFpUpCOnMIgoiq17O4SlXF7poG1jrJd5D3HimOd+4lr98URAOTOW989kjpFiqTXzXved
9LMei83yljSI07k5xwAHehM8dBPeEd9hkkY1vQ+daHTEvNbGfdXG1mXuBm29fPexio7APPNrWdjM
z4zR3SWjP3+pdIb2+C/voTlo5RbwvmPVmCd42vxJetqXj09FPy2FVuVwp8e2uHoavMDyRBvNtzQk
Na2fnerY+Slz3FGm7x0+d/XLy3mwt3Ub2wgrSjQoZgBGbJaPH3unlRRXhlXLtTxwb3bURh/v2hjy
ZQAYfXKNISMTKBs+fsBMO5vc6N88OOKdZRUcMmPpvHhNzPSUH1gzNGO9HGIyHIK75bCbyDx+M5M9
qSrfxp5bd2ik44kcjWZrcW/vAs9dlRWyqU5m1bFJnDec4tUht+z6WkYhQ5PC6veUCrvXKoVQ91y8
53Xfc1eVjz6FrcfEpTd10JmsGsLYD7qIVo2PyJCRn3eXdPPj1DWC6s92q3uVD4MuEQrPX50JtYUZ
k0BoDSQ60P8n6CF0pg30y5vrVdAzBrrDfPDKl9Lzj3EyjKs8qK3T2HuHpmAOSLWMe3UtZtWhkIgD
Y4i32eyftEy8AWMQP+vZr9KMwrVp9v1BOp25i1zO0dauxm3UU0Qyd2l9DlCvfizC3CR6EDxJ/Wh4
cr2YGNXlz1GFtMvePDdjHe29mK6QX+v/3G7ZeFlYyrL78VB1lYXFfF5etrzBsn5ejDTLn79Wchn3
1yg+sPALgvXRF1N+lvYhaQ+VS5JeC1zgtdOV9yrXo6Nl2z4tXnFSgL/EzIAiijf2pddRn/k5h+Fi
QJxnREBirW2lqE7oCapTKnXGulXPmL9IB8q42wF3QMzO1TVsDAiHiHCQu8zBBqFPx8VbWzaIfWaq
V7a9zCQ3gTHZev2dK6TzsUGvEk0WL26uvLof1tyzDjh1sEbzKc2GNSkV7anTf5SaxhfCwkc9klpM
fo3IwseoEg7mzh+6bSTzCU92/zluQ6QyMROAAFeo2w5bYdd3FDpeXHTe+2X3cJa1WzNFilCm+B0c
jQlDUvcvy5cDHa1OxHbneqUgx3I+deJrSn7kWWOmggclfjF6bMBt2z3rSURjOl33JCk07CtSzhHm
IOSKjVLbLeuWZwsVs0py4CYixmVDscg6chvcCIW7YaAQVp21Xj5YZCU+YZDM4gjv5BsjJkWw4ewZ
jj23KasxxtxHhEptS7O/iSRGKMjUkpDw7eLL9TxswdVktaeSGmssEVh/AkcG1NlH+E2sFgWpOj4+
3t1GhH9aHuex4a+T0Sb3iV5nI0gOLZThYTZksQ25VEGx6Kg8Ya03jg3kkMSZRi6ji3ejT8iN6JoH
KQq511WADGVJ495s3YtDwg1qHgoEV7DQECKVT81eM7zGgoyLsvYOZej7JyaLoqORINIpEyK1szk1
/QgI2cfO2vZGQyUOE81TEcNkJOaEBsRyTmSofhva9nvikqPnySaFXrNuoi+oMyudu2zGkGKOw+sf
FVGLc6xZbHCNNhBaFIl+26XOTFaR9Yrq3bkG2cXxJAKTso7OeMYZHyaVd5S89NoOWDSy1he7ptaY
pye22CZunGxiI5b7wG0OrXTIUEQQjSw3nfa20ftbqzfkTcOMcQzn/rWzJZaLxMrORSuqx3mqU8rL
QudqO6W1SywNIRvhJWtISHeHIco69dKwTsGIbGcaGVuo6HGXWwN2A80iY4uMQI/cDtKlAtLeGFlX
dYxm/jkUQ3CfEva0tbKMIHM9mx81GlRJGrdIeJFgtmmUxCeCm5Hb2vW8ygbDOFR5Zp4i4V+nrqJi
TtlNU1f1p8i6zPatlZ4TpsinZYEy8d5vdUT7pXnx1AUsUh0LvxapCi4eSr/h62jfwjR+IWahWzMA
C8itk68OoR9tOkI2AIi4ev1XYZTbv2HfosJrNO8ji7pKt7WZgnvJIbKY6GxrRv6c131MchidEL1p
NPvBKi95N5mnX4vSQSMwNyZl23n5NYhyFK3lVKwjx/v4/MPSA9ln1kpWpGhXcSJPywLISdJH9uqX
/fhRKdV1yV1cZPYuM1GLL91Sxb/+6v0EHYZrv86qKyMbx4kCJ4PTEDETVSMTvn/dHT+HKZw4aM19
bsQ6Z2JYbTL8X8DBrcqjWo5zpM0NV0NNZULYmoU7Zdax6aXT2c7HS0pKOcmJAYMjl9tonfnyY7E8
VBkZ1ISqZ1A+8ztjOx/UN1kWOU1Rm6CgIWW0o+A0qwVZFdk2L4jdMXTyRYu5JMlVf/YbrvIUavYf
C49qoY+/gn/9xZtZOBvg8tOkGyiCMwbaWvhLkHf628PlCZ3EhDxxqkOoWq2WxVJ1ldb5SyhIaYsM
vzkti1/Jer/WeUSMrpIoFGttCdKw8F9G2A1XpBBVKy4HLzJ0cLDN+Bc9BnunVPWSRSQUrrFyjWtN
uCN+AmaSRkXSru9l+AzyMN/AugGN0rx9NvUBGBoK1NzNQ/kq+hmgRugPZNxajCWq8jwY+JS6ietF
qDhYjfyiPcnoEKXsq2WBAROcUI9Jx1U7QuYpmujMB6VUR8XydVKkgPuA6bqukdTnyd0Yp++6JD3L
7sNNPRnDhwv4w0XM2bkpwQwhQoJ74DXUtLOVbcNoGE+2ECNJICXScH8oSB4l7jhJ8vCY4tVjisRF
O3c51cxCxyO0PPbJ5Q0DmR3NISk2OqjaWtDJk9d+dZIN8WVW0OGdMrtTJ03iWjM3LHZRIJ8XZ/uk
zpXlcrD89ce60OFAJN4LxpXjQnalv61QG1yJbEOtq/L80jItLnCFfgvIjDQ7Ikxt1sNx75L3A7vL
ZMwsxTM5UPWONBPvbnTMnWSa+w4Hk29ysmQApkmfy4NgOA61husjMK5yjCUQcMh6Kzw47kzUGioe
pPjtLh6j+s3PTexQQfOc2w1C5d7KNulTpArpi3b2bwUag9LS+lOCUBAFL9ySgBInQtho9xPpvHdD
jcfM6bQCE5xjAhDidty25gBNk/URWKxpXwy73OepE93neGQ8Ru95t4nyEEg5UdMVtPUoXgYixl2d
qrta3/TZMDy4ts00ytCDQ0SrpDlrxX2OU3FyHOs+8OpibfpQNyjxVRxd9ZkEHozztbpaJ2RILyly
BjqxlTFZ5e4jMa4KZ9gZz9z0eeg/Z33yvdGD6ro8AotnCFhyUcENkK5b3xafxkKsJ8013iTp6FtL
GKgvzDz+NOISWNa7VQ+LYEbG0bHS5rXJm31ZJvajP5RfmimkIju1wJTqjobuCQGMOdvPlW43nwQ8
/7HCVYH7qGg/lcZsb8awgBRSz+JmXtc24c/kmRfoM0OKDTIj0shrZRyNnaP55DqEWHm+/7UWBr8H
3XbYj9K9rncRUM7/Ye88livVtnT9KhWnzw5gYm/UuY3lrbxJZYeQMpUw8WZin/5+kHn23pVRceJW
vzoELElLy8BkjPG7ncz64UHdJE7c3C4b0ZQS8sTgY7+YwJQoC+NdaTXkgcx+CtugpTGg8GjsdLxr
gdvpPV4qpXkvUJDlIe+TK0AK2QxFZN6F894oSb+N5ByabuF0DVSfnBrEhPdRWiO7gXqMk8JYbOB+
KT7qploPaTyiF9ChuUEaPrkTK1DajvVRj2zz0OQpyqlWR6RSli/kL4FtyIZhm4XC2BSQzjyP5F3q
BrXSuVd+dOGjn3SHsBT6y+DJE/ZD0Tp2wurJNYcUD9quXsPgYp6s3xDgZ/MiXG4jWInDkWsmaH+D
upK6OWydJEXmG5NqgKKsua+rrD0PRhF8igRFa9NAJdoaTXvs66p8qQE4Wgwdbq0phvQ1iBvHzx9A
pswnGQn1hHAideMcnrYi0WNom9ucd+G4Y3ZQQuWX5UqXhNacZb5zcTlUI3/Dt8atLn9I87S9kpl4
XY4MF9KeplcgNy7KMBFGaxFM0e1BG1Lr1R3SfT0V2Qeih5Gkxji86dLhrRpKvJwtVBqGLdyj69nm
vT1vpm662DFz9Ey3iEWg61ubFSeZH6fqDu7TuoVageKv7jcycMZ7gaHPsYtmlZTA87WALJKPANpm
QO0ZdLn4YjKshN9LwlZpRB9eQykR1Ctw7fZtDq/fDE1jnwI/LJ58n7GFU3lfw3mUwKiyvAAQoZbO
fGdXEr8F9DGO3zDv3HpTNL35fgcjKo0yPDRFuyn1osHJblSPKsMwtq0mScq93Hil63xqMbpB/M77
EAPl1MP7Rm1ZyKI3CJDhLvMiUsFa3b9vR5R/9vBq+KF4rmxdAiByIzAj3Xy2g+rX4fJTEE5AUptS
sWiC6tEZWJyH0fqCmmfaV0EIZWU+rOrhS1cbMO7M/keDEehNF6H16/z0doQMcPZiVP0C87WT7SCQ
ZmqZrZ06BCuVI3MTxru68w0zcGriNI6erAAgAJRkPIS65z5Mhj7DMAUehWLqn/K9bYfWD111H8jz
McrKR8Sx2pDdpiFVkvRzbZXVEhxnTGLABqIGyi5+Jt38TU+KeMX14b2bjXdfeWb12TsF0EwQ4KRf
HBj+kE/RICyzS5tluUgZkdrJLHYPm9PoOs5TMEsDYyqCveZO5ibEgW4rhq6/lanxlspwOlpTQ4Tl
5KJyicuXkpU9i63nznH6x4xrPheWukXfgan/6BlHTiLcxm2v2NZ6km3aplVQ+B37XHbqsajSJ6MS
ahuL6StqFtImPJO+plHyodEaY1Pj7HcIp7J75W++JLU1rFTFhVEDFaOXm5CbK+ZbJALSouEe8oqD
rLeymnXSCOeLAOHP8uNQ6catqJo9Snl9V1kBJnwkfwhGSQfGTHJtO711yLtcn++vxVZTib2NTOYy
IkibW1BhGsbOJHIoCdS2yE33sSbLbdUUuXNKEwGmZxfuSSVteGR6NGE/Y1/jRI/eohAJ+5RqH5Gh
gdHFA70rMUebkRX5WzN8t4YeDLYX5VVoFqLSujOw9m5fBm22Ki8y+xK3zde6NurHNCwJWZ/nm45X
2+/e21CU4b5RtvHUG2ZKmFxmPOTcPFespimVby6ep8l9j0tjoxE2tXJIENlOgRkeDRPjQNTt8b6Z
GMx5RaWINhAefvo+3Zny0j2wCDcxPRwvUGWYK8jC3YN+FVer9aeVbWnXGJL2Fry4fChrUe9QkCKi
+fkNKsQQIjSfnIy8Dg9hwXsj4x1sZGI4ewI/vGL+VHTxWCVSHPUkLc9lAI5rYPAhOnt4iKZBuzFU
t1+ObKcLAFhjNFsoLwpy4KMV4NbGdqX4nkzF99o2sBXn28dqTQ60Ee57DyV2WiWUYmsXxcSNUgAZ
VTU9NwPEC/I2rTe/e87xiLk4vTdCqGy0q9Ct7IyvwUwl0s8NnsG/NnWxd7X2EyQDETipJXSclBa4
apy1YrwQuRg/k2flnjXoc6sIAebtmLT+LVflCPnbQEsPZ+tzsHFHjSNrOgBTxY8poqq68U419hsn
/EYeGxFyFjZ4nyaOiXwrT7ClpxVryH5aTwEWoliATjszqszV0kw3WavOQWoSLtb4j6mhQYCR8q7N
oD0Mjt/csES5BckvPW1VOb9D+E/atQoosAgbjvtn/EnRznWxd9MoN6Ov6OyXOor2ZJpMxK0Y5RHQ
GLVRhZJJ5vytsiv/xNM9J3r/KmmqXswhFHiO5NshqMq3GXl8l1GVb6y4d7ZjM1KhZQAIvJv0apV9
t1JzDK/Wj2pvl/k3Jry3KpXmfZ8QhYObP0GyDRa1rYdQykYrtlJOc8qtqnkh2uskwwwp6HyZdE2O
EFZWw30yEoZcEo1DC9/fQ7HPzhal/TqIDLkJi2aPJHJ+58FzKAbYRfBYvwVzRakN5Ol6+IhLa114
90Igg6m7rvvwZh8Zssq2zItS6EGGvJu6Gb8PNNSaU/usETuGx73kVkfAiD0V4ZrAKzw28yS+2I14
tFxQFkdq062pEWHVQ8I+hP4Q7FKwDyD85j3rAYHaOvvBjAZUzXCzS4+V1cl05EPllXKDG1RxsL2u
X+eCBXty7PRsZcWIsDt0j5qeFofGMww+e8TrRAj300rOuXZWZG1Kt0hf7VxnxMK8PlcJ93xH+R86
Nws9CrPHkoSU2m30jdU5/q00hdqjj+3OYyHDc2aExPwU4KlmC5bldG9ZUYWAt1l6Hlxj3/iKe5gM
v9ih2/OCA1jf2qYwyuYqY7FNMbD0VpXo8jsztnH90BPwJ4NWiLfNixLPocIxN8nD+zJOjC0vPd0y
wDIesirWH7iA6wHdIsioZdH4WTUG2VDFszyqt5psko0zdQbrShTsI1x99tw/oEW1Zn0WlarPpeQu
X9TjMYSAv6fiCAjBMdOtnqckVPOTc+0N9Zle+UZz4GSRV/081OkVD0lxpDbJN7mF+8gUR+JMmcXd
rXmLVBXfDa1dnfVEu6aRmdx4CW4r2mhFVyZfuIKkekQIDYr2TDVndPZHbNC1OyJlDBLUuJRTpmGv
NSkTcd6+qHAnCZW5UZho3mjVZByVHSE65KEsMaDTYpVjlul4g0r6iXht9wnPFQN6qf/ayZoQmuq1
G/YDo5MHjNkZADuVucfsGQcPK9l6BXMS1yAptOCCKadNJ+p8H2qUOpm9N4ErvgoHxDcu7K+201YP
cclqT0ij86FXhAgVYfiYjO5svoOMJpRf47bzd5XtEGkcquFVwUuK88FfZ5mVHjXNah4TmxMW+OPg
+WHjrAo7ZPSXiQq2S/7Ip8FQqlbRGSYMMS8fqp3bXfF1CHFAjocACezkDycpEwzsqXMKHNPX1DI1
otIWBnmSQ7FzTby1hwnhB59EPLbDK8IT5L/wKQCY3OGVmgUiZVA/tBbpRGWY3NNDYNeQ1/7WKUij
shlgzLOD8Lps5CB43twghJvUvdpS7tOySRjtjmaNjXA2vPYZZKgqDuO9JFgwDB3cpHtNPwV4lFyb
gNuxhUgOQp5KDqmK9BPmCeYmy5ryK5OqOyWCL5qtHejFO0orloK4pX31Wo9kl6/myHIXt+EcGeYV
uwY4B0JKqkHb6tI9CdckCAH7PKkJoManE+gqbcVdyrgJSi1jYm/Rq8vsSfOT4qwzrY1DqNuKhgYN
JRmLbYNotqzLs6mhz5OhDoe8t8RRQdrLlWFcx4Y2E/PritpEi/eQbG3OSfq2oU/vSbtS17jzL6GD
2NdsC0hmGYDznKXuunCzVVnhnsbg22+40JJOnKxEUl2T37RliOk/eOQs+Gn4tRGu/9IWLjaDlCNw
RAucNgY7373Q5OeoW9L8FoLJtnPN/hLtDb0Ib0OMMp7tSCLa1PtrZc5oYNYYt3VoucfKy78YdWTc
wmM5I7irjgIz5Gc3N075UMUAMhXx7+NAEKcXy49hPKl433tm8IQdff9kok7HIfw7OJa6amQm3dMB
Z+B7PkYhgcZ4ISsKxD5xdXV7gFe96QXcrBYIQidzN29ceUiKsV6xeKQHpfyaAoONg5x9pcRwRhmU
EfJXxwdqIFjRw8D4rCDTxu11+ylS6jbMrezdN7EEqkwIKXX4WIopXXdtUrzhnQuA49qfApjdyX1c
bYRNFW/7+yr34hOpaMaVMZV+zYBartDx1KmvNZzvq23OWOrN7SDWViqS5yIMXhUz4QMIHuM+2ndm
zneSQPOwEtlToMz2XpBWaGc5KD11aIbr0Dv5hfDtNDDj1tAht4GaHvErZmRUZeJFJ55lJ0eN8X9i
45HhQBcYcKt87DODUb3XfMfe99ktoengHjLRvjblDlDb2jHXqw0zuDRG5z1mbnmNkmzL0Mo+DQVD
srHGRsRmpVsx9KB600OxM5nq3A6dHtITNK9OU1i3y0NRhFt7To7cwS5JXa64a6YSP1Vuq8lalT1T
TWiWl9G0v1mMtNZFq71m1TScgrbq76QVDneGTUqtjwQQ5KaFRASaHNsevP9BT1/o+G6QKlWbWrbI
7HydUCGIlwfQd8Hkg5A4jHlusSi/V54ZXnvkWg+KeQaKRu3Zxdx2amxrhzQt3glNEJjVyjME5/LB
sbmYcq3YmBrmaKafAoqMDCdzhqoHz4gI3wsKc6OlxbM5pVx8U3ZXoUzZWpbPGusZz46U1SEMEwoG
Y07xGcsDqBhkRMwmt0UwhdfU8n9tpF/7pySfsox1qnzPMs05LxsN8fhaogtk5EKWEnRsxghF9QjZ
37h32yI56DIlIidMnQz5tqwgQEiq9sGz7gkQipxa3cfzpspWlYYpu+ZWJDiCqm4MTMF6PXkzyJfB
wNfots44GSdFtUJwi4hhcWoxnJs2XIkszjFtaI0tXnX2uh5K81bWSM5R+6lDpzE2HHut3zfj4G5r
JqkIeHKPDMTI2+Gh89g6rndmpO2dffTumyaeqq3mIJ6fkqa4SC2fHpv4CWuxdBMa0tt3WV8/QQ2h
kW+UudYU+YrkdN5aYzRhYj9gqZxC1nC8JsMSIjr55cyCyd+JqQqvYzdbGU1je9tLLsxAfxZdq65B
AvUqqUztqBnhwzhp7s2AY8/TqLjeJUKxn301aX0TKVesYhMcOFV/9atuehscelA7EPFuOYQgcnGK
CY44I4IVeXzRyRwM67YU2BpYxmStc7v8Ihol7vr+e98b7d3UhEgZCthALSPYK70kRoku2T39mNKd
+tUGo/EDxqnBa2wN3S7pdf1oyvaOCw0k39S7DQ70HeOKwN0b86kaEaMMpjOd+q5qtkE3A9gysM7D
shlumPqQWwS0WpAd4pL1HLQnJzH1m6yXalP3+Utm9gjPc0+8OdV0yCbh3FcOwoGiOBaFcL5bYQiv
uI2HB4LmLlQH/qGXOnTbIomfgQP9GznTyT1Rn+ya2tqzfOshx0KJDIU1k9bolDGOqklFcYMYLqQo
CaUbBzB+M/8uqznsUjY3adzj0RFG3dFgoHJy224lLNN/gDeNtX8SWYflELJXt3GR5t5NnnEZyhzO
WocJYuJxrQhNv8JmLrZMSp01Jv76tdA7/ZqSCLbKYm6JBgGNj0P7lmmmfDDdpnksKJG10HzLHV1/
lg4fRajlv/aWx7TOI/MnE3tXadAnEV1hLetfGaN0b9PIiAtzRIhNBomnA5k0q7BgycCga4cYtQVC
DMevDEYfRV8Pj4TI9ozREwQADoTlts/qW7sx5SpOJ7Gems5+tjzImmPhqC+8JYAxGRfvrfKe65C4
Iy71fWRPzBd1dddOyE+AWWjbVeBMazsavI9ZJWvGLgztKEyPqQ7nSc8h7zCNC56sBu60SeydG6XD
jdARm0WymZUDRXpEZIuLo24Ep2SXCqu/xGmXExvUBu/KjuHGl86XLrbdXaGc773L5Ncg4+JamBCw
SL7QHhgh44wzkYkBcfE1BJw85xNP0dONHx0FPaHwtfCe9RO6fYKML4VuxIwSqID0yehx2Wj4aKzC
yXdP+AJVm8n1p01fupIwHTayBeCoIvG+THAjeJaGFoYE0LWfJkvksQrvFKvXIdGG9hAzfwVP77xt
4AAzC03bFiBt0KsNVJAIGWGzG9keJhbBmkEGqNvhh1JB3KHBwyLQU67a67HG/MnS7L0D9nUggrBa
JzUwXhX5tEAgkwfvAw2af68YcK2b1Mv2wAHNliVNrAubgTLeEPY8Hq6s3vxfx4XP/x/HBXLjnX9r
uXDz+VG/N8n7P/7j5/PNit9ff/TLccG3/4C+a1k2ckKHYK/5+f7luKBbf9D12g6+CQZBDLNy+Fd0
gyWIbhCmB6EY4wDPEvyoKVoV/fMflv6P//uf34b/E34Wdz/Voc1vx/+R4zVZyFw1//yHYbq/eyx4
lq0z+yKQXhcwUqzfZNop1gH6iDnqJe8sNYzRugrwNO2xjQ9mPtay99fmf/5YONMc0IzRRPz7p6mt
SNsVYdGSJGxw098t/6tYbJOXv+ws3CFRUFljyVgsSO+DFOJ66k8gB2aPcQ+iMohET1H/UniFeUQS
jGMQ/AcCHY157T3yXNS3dtqe8rx+zU7IandxWamV9d62pFIVDLRs6ayEg6EqVPfVJLppFvE8BUSy
li0jyTobiY8Wz6plxtRU3CKx7KT48TCjq4vxFOTdNY27Fy+vj2laO1c/rpEWE0N8KnuX8rnWAIpx
7ysLHb03Qj59DLE/y14w4njvewANKxiCDa3Kupynfrbe6+vE1N4yh4zrTPkoFMmpHlvx3VAOVD4S
6vg/THzMZGcNWr7GJwsbca8AR6aNhIvY3upF0O2UnAAHJ6DskclXbDT2ptm5MVHmcWLhlVfmL2Yc
HhrHbo+W1v3o5ylR2OePiR53q7b12w11TLazFWyCAQMpkb6EfFFbF59jsuI3hei9w5B3ycYgXHZV
2hpcG+z08g4SuY9neS5BqfLxOz5FiLU8H6v8GAXjZIdEnnkvfphB0HO8atvVT7njfFehr68tYMwr
3OoBdkx6V0cwBefSOcv7bS2YdcTG4+QU9s6yyn3jZvdT6b0RP9qsLS2Z1rB48hUIAchW7TIEIQlw
YDzjxeIoqgQnLV9862Q1bvuB80Aa1lcAXwCuHq1i6rygry+YS+rOyoKxv2rdXq4ixJVxG280QH+y
im8CiGlNSmURWxNDntLHNp7lOg5XFArbSvffO8fgzZcRgXNEYNelCjaG/g3efI4PybvmwkAmxrnE
P9HHpzWpLl6XZozd+PqMBOyunW1EZVHeliBkG9o7jOcMPH6kY91OAwBDZrdnV8xUPCWOrezLVQfF
cxs6xQuczvLQmiXFOeKmXZlqRycTmEhT7VfcjczJfhhGA4NNXHrNNMIBzh65BIb6VFbI6B0X11yS
aMN1WwQVogA93sJ7vcmw2VgZqXYA4cE82FJMBDAiSOvsI6pQYVpVt+os9yFW6aeuoySM7GObl87W
oRk5adZ77iIccRtpz0It4ujsYzNO3+NuCLZC3VudoPaOC8RIEJoNQsPNMP3KrHWrG8PHlHZvZFEx
rmG2vypV/o4DW7xuFGHDQjx7ZWCv257vSjMrexurs+Z/DEb5OK+vKw9chi/NWrtdjkq0Hw6qddZe
QMi11lv6Ph+CEnmR/OEk2QPL43byGe0U4Lxb2ftrzXHUuo9I1YMw2YonMy+fUF0GB023KQgFCR/L
xtXCVYbrVza2sABNrMGce2yW/A3oQAVfE7sDo/X0k2PuUXTLO2Lt9r3lo+N3qBak30Jjtmh6uSaQ
OCWbOocvnbfXWDDsydpvMVeXpU07FgBhGw9wxFaizdaZaVjnCm3xJF/tScHqUoQpxxWVDxqcc5ql
9UaewgmBli16EnTjfrzEU7/nvXyfws66imy4oY7n1DCrQ1sRGaaGuyplAuWGjXtwMyHXboJgGqlv
6JKZK30UOq734VZ6f8HCZvCS+KAHGP7GjveAwCvdhSl0kJ7QASAXMtAEnG8wuLhD8hcmHvFidsAl
NjXjvez6/Dag0dMVSC/MDlJt3iy/g/wokD9o47jSKYRiNdrrCLAAP4Jg14ATr4zps8zsg9O1NIOD
m29Ny/paBtBO22s9buOqFmiIknJTjgE585l9ByGkNWoXQa0RrM2e4r9J7OxG1PLBcJDcwfNew5i0
N/WkfbQWU56pNJi6Wg24/mw1bTK82JSej0v0JkD+eUoL2FBKZPBQgCENbXS20ZBNzGygmwEsEh7N
OI7h43qMg918aQ1T219SGBIortFd6cfAtk71hM+84WDm2xbaZ9V3X1iQeDTudn5rXIqo+F5CnOdm
QPilR3ZFxKIbWem9r6PAC1FrEWxAm/VDmkT55Fn9GTlRtlJBz61S/UCNCmSURE+xarAta0nzNcg1
V476gcErLDDP2yhawoukk8xtY5u4EoNbTUJqdQzO8hiihBZ4PyaVQW1DStfTtR4b1R3izF6h0YNp
49t8uql9C53RuWHOQkLFEBXXyDI++sF8YIp+UWGPO2I35pcOWT6a7xVD+BdDWYzoEhjyKvdZauV4
5wX5MwYRmMbFPtcOElVC/czdOMsknTJDEBtcFXqwxiu5kPuNSOxhWygGAkH26cu8YSqlUTuYBq2C
dfYJ4cAzdnhTfaJDMhPkewZrYEvaMBcjcz9zZzPACz0HyaeNvB+zFyY4c6jgHUJQ8EI9DbfJ6PyA
l+PuPIHhR2fSJEPeXSPqeOAp91WLKJohR3wnddBIwwwvyczFwpnorEPlWVVZ5B+seSJdmHt+mbyO
qhrPnnroS6qMoqlnHrC7zlI/XetcT6uqJfZKFkiTRx89nIF3DKTZOb9z3Tvll6yy5Rrp8w+8MZH6
61DMKOnQMhK/7qvw0DXNuGmyrj+PuAjoNTQSi6BBqovaWxu4UCZYq268au70WdiwxTvLEHa2TGoC
m+TW5AWvRdLdUUc2K2ZUcuPn0bhiKIm3i+wPyhveA7xIgKUbF7lp/xmeCB5y4fMgECgm7Q0rdLkf
Grc9Uys4WK5YkN5r3+fNCLWpBgDuNKk+DBROx5r00UBzkoumZ+cCE8BRmTjQCoI925BeytGMTUvO
JSlbEy6vmYIMn+1HhRtLw5eF5LzB9xdoEiNDNDUCnQyfH7Jvr/psWxYMIQpv40rk3qxlGJuMCCcr
G6VphzE3PAum3SCexVUhyTGMHO9VR+cEQqW+6kT2SaB4coFTx1p00Hv5PeebrCZzpL7K+qM7ynbX
pz6D/CEYL70LEQu8skQcaHIZaeiuqtHe9zMuWIbuNoZyNHekOIbOI5yxgdun5+aGRO90oyzaWJvE
cK0RWABUGPXVDkxeIm0e8rJOLpDezF3RUDBYDoYXcU4Nkh6ricD0imT3VZl3390m+T7F+kdTu49B
NKTr0iK+lang1woLlu0InHqq41ytRu7vW9senzUYvgdyBIdrHYgnf+pLEhJJ0Ma5yg46mAkwERW0
HBZ18glTNvVIYoVv9lsUZ+dctN9MFdq3viuJigA/dErtKcu88t7GRTiwj15lZEvmwC70vWtVSAjz
BjfyiT5+I7ycsDHSuS8N5ghOTA9cNW69SSupkVw5raO0z24BC/u97QICkwuXIYKhpg8nrXvSBhuQ
qEaSB+RkQLw56Mw8oaivTT0odlEEL0sFSt6gObMINcOx2tUi44Qda4cZsMHFW8xOshGVjXCg/MY5
cQmGM6dixOFMPqs+dR+lSxMLML95rzX7W2HrEFqAuHeFSyoJ2vuRasEW67DoX7Ux0/Z9Ml4su7Vv
IpcL28a6cQSqOvbcNlexl+ZkUnbaliL9Zshw3nG9uWx3fQ1iH6Uc9Al9rYXBlfyQgVi40mboH2MC
PQYHbhSXunHVOQ2QhjTBxBi2Cw5DAhGy193T4CqxSgYkfapzH9KuzDd41CbHIK70l8zDvtSw1oMx
EnVthtGWic52ZEzRjbo4t+UQQwvwrhkLSWsUl6aY9Dt0O9Ayx+jSCudNSfB43QKqS4biqWomD3l7
9Wj7sAP03D2Y2UOje9PdpE9yW01ZtcOtNdgSv0K8quk4a8I43R0Id3xqHe1RZ1a4Dugsdjn0dTPV
jVdFwjeVGwh81t/0Zl7c5v0lDPpmPXkUp0VeUSfMm6mPfm1+ewxI9pvEo2a78LNLmL0Zyu8gJJV7
Zicvjy4c7IL1rCzz4eTMLG0dZxD4EX8ed5mUR8ec+wcTvLLLRmCVPPwR6xPt2sJtXzYFdE3inpA4
gaW8SyXatbNEqi/0bN/HPWG1JJj/PFbVOxTGabtEtxuJVqFN4l4L4hFtliT35QfLBmHARuvC9tBa
A6A8C7l9sONk7Q5ZP60XzvHPHK1lF1art2WM9RrNigQrJQLor00/85WXw1HT7ivLrndtE+hr2Kgh
kSPIGpbnWDY6CzsNCDagczbYX5uurghg7SJtM8yxUcuzEdKOzGrZ/etB35KHwtTH/V96E2qtYFz/
FJz4kMdCA41tytWwqCN8Zf5rN5h1ExCCht0YabeqC4sTjYc2bVWD9GdgfpA0jjr5bZDxcWm4dsCB
0Yk+APzKYTqkqwoF0akIkO+4LanD0Z9keoaxcLYvyRIaj1EVK55OnNDMjvdnJv2yN2SCOHOSZYnH
CU+oJYrTQs5f9krd7mBED+6XlhUcJQlapyU4DJXSTKvzCPgJfP3AfaGCcY9UI8lTvuDl2Ky16kR9
Mh1AgtYDxionhc78tOxZddIebLdFTd3XJ8xO6tOyl9bK2mLN/9bNvxroG6VIxFyEFMvJt+xJD6QN
1+ic9I84TdbL2Qac4hvb5d3zJfEWZ/wQzWGylfM7VpFbnVrfHspDn6X7CJ4sngQROt95Y3fo3Eqr
rE59E5x6PYSMOD8Ek6zYEDFKD5w//+TRizk2bglfWyLclsPcKuvtINrvtqernT8CDymBguunVkbH
wO7X7nymjjOxP/FxFWk1Qtl/5nwtEV/L8bJZDvGirQkGyf380ma04XLuwfSpvdDEBczJOXE0WgaM
VrIvUeSQwVbP72B5Q8t7GR7awkhOYE9kwY05XOCV6SLtQ8ZRkguU53undU7Qw5qTq8Gar6Wf1gfP
Ihs5QJZsIXpYIVlTp7hAlAINDJ0eFwrpA7Gxymfh47Lhmv61R3gC5/Vfx8uPkQvzIITnfuuP9Mh/
/p2jJ4RNLMdIDrL6y2/PNjUiOzb651AOvLfKItbu565V+SmrOEDa8mDcRXi21LCZ/vabaOWr0zBv
lr3lF/EZx4Ko57QJZ7WZGbfIFBwgr/lIn7Vny54v6i8VCvrtclQnjNq2eghQ2E8lmc9aLvFoAR0Q
lLM//wIL9fr026Fj5HvfYVWBZ9cAav359EI02iaxSpzi5892+Vh9j49/OVw2/fyDvw5/+5WIhK0D
Wjd3Y89Rf4yZSv45CUtbLazJBWfgSZttwSeJWDwHowK5CEPOwWZeXVy75cxcdqsRcYQbOzt/uCuI
oYGh2OUnwPH5+5pPL2/ZZYwLflBxT1DFvbZ8m+38Jf5td5pVr0QpHbBo7fakubJIcgtnW/i5Rahr
vIbEV50EcNi21PRXbn2Ajn++/OVQzr+x7C2bqKzepr4l1NyXTFdKtEOQ5mPO4T+Pg37U9x42Xj/f
zvz2lr2c9XPoTExhbaPemLZOTMufP7QbeFYlM6hZcU6HB98+moVaXEBRfVh2sUQo1sy0FXI/Ft9s
lnrF895yOIQ1HWg2y8VU+h71RnfsLHRWy0Zw12dtmo97Q7sxo9XvJ+F8TjphW52Wc9Jm/gZBwLr7
2/m97CrJKDTp8RZbDksRJfsUjPlvv7ec2RCkbgy0Yru/nfzL7/z1PyqjxMshK4nrmf8v3pZcT/lA
BSvneMTlBS5/0jgl8NdAqA9oWD9t4iXUEK/5/CTnixwsNz/9drj8QCSF+9Ns9X+TtJ/G8vOf/3j/
nsl8A0+nlt/U38EV1/WBQv6NB3aR55/flPzW/jd/9guScY0/MKrWDceFNQ7IYmBn/QuSccUfrmm7
YC/wkQwG8IAn/4JkMMG2bQNzSABgPE5n3ORPSOYP3/O5tTPUcOcUbuN/AtF47m9p2haKkrmKNK3Z
qFvHOva/ulDaJi60TiG7Q53q2EMHTGLD6oLfsVxjtOqvbaW+KO1HUosHT+9ikIVJYWkH9y6JHTKV
PFI9JOr2deflrwRR3erKe/I6LzmFeRmcu+rH0KaXzqOnn0c1skDIq0tQXHjiLtwuRLbMsnxYFSu3
o7lPC4shvifXucM9N5+emVXSfRnTDaqke5TLxFoI9x2JwTPuwPepIXREOj1xEWic3Tt9S1yh2kC+
WzEwJoeRnChgFZgqPQbdxnts4Dk4Qk7Qh+eAXmBtSuveHx8AEZ7q3t5oU/5UT9GPqHZuHDv+aHv/
tnGia49PzKCYvur0fAZ2K6ViOtTSs6/Lrv4yReUTVosPpOy8NWm9H/Vh2+gYzGAT8WKJ6K51kx9d
zYt3GHrB+P9RhHRLQ8HH7DrmvVPa59o2LmbO55SEvObQrb+gBPh/7J3ZcuNI2mSfCG1ABNbLIcBd
pNaUlLqBZSpT2PclADz9HDCru7rbbH4bm+u5KJpYUkqUiCXCP/fjTJJ3shD7MMQUzrQDkxcatbl3
LfNK2vU9H8N9ZCjhZwte2qj8JZt027buMdH5s4UdaQwYTds0tFDtvRBeNZqak8PTt+cLBTjYu3Bf
b8yMxYZJDrlofL3hNbB9k6i3+UGHThQJMG+Edbe0Qx3Nyf4Inf4zbPl39JshfqQgO1RByqhANQ1J
9ti3I4X2SiZCHwbtmKnZ4gqJgbmxtj3amKXWOrhHkFALb6cgi+YeUzMkKrS+2xjFf5n1WzTzd6hB
D22byX1LBzHTiMckhGvmYxexVGym0Ye0h8MBrxZVAUdLNYFiGtOZAMCSTl2HEkKBpHhoaFqs/Zhp
Ahi/3zKMjhvoo27A7vCrA4e8zfEBYT2+Jg6HDv/te5eU/uCsxXSV89b27njGSfgZ5hoTt9Z7SR3u
W0lE3w/KYE7CJh4U+XwoiXGRLjuzJ1dpOPODNhqfov00skR7Eh2zmRxeQjTUOiHHoPHskILNk4mW
smsdXH24UJULylp2vFZlOUeIVaiYJTI9J0voeZOvxyOFQWymF/2rdkY9wKH2iOU+8Vvde2mm6I1F
+TVLeH8N/kC69YhlF2HZiFgMl8kuQ6EOzFXmbkp+zXoHYCf257CejiIHORL6bEWBk1ES5/U9hVRP
uhp6H5r/lVoQDJ3sK4bc+00UJU6Kp1qs1IN5n5v6lx3azDXFeuI12TGPEa0Ky7pOc/Y1YZvZMM8G
dyeqN0utwZdNaGacCfqbwZKCY3TajAb5TgzXpuIQwUVIfKbgvYpKctTkgt6JMqAeVzYiCv5Ov+0A
Eqc2XPMVMkoZIJ5BX+Ok811939TFXSg5HBL54ngA/MY6O0TGclqyn1kT4fUviKXxt6Y47Es3oi+z
RfNTO9xaL0QrdkZmgEPHAOIylUAVqEEOFWhaVXFsmIXyJDz30snI1fJ5201/SsPBAbPi6VUTvpdt
PB8G3kLHdF5EK0mjQYznM0w3IZ9siA5kQW5zPQUMk/jEiVGecaJ7TvfuZPxc22Fgy7V2H3fzHWYg
YhkOaNj6oay5AhXY2XYNfjKWUMVPzD+mn/bNsai5sJSk3XwY1LlYA/tRQ+hNl5taj+0dnbFPA65v
P4VJcyi6lO6rmnCdaknieGI9Z4cakGWCiwxRykfl+iEq74ukI/u7Lg/Agk5B2FAMktXhvjK1s9tp
076P5MNaNtKy+9zi8Ux8L37t6LFG3yeZMytJRyuqWDlUXdB0w6oaY+BMk5KbQXaR/CEwgbqXKDzr
CfRQL5HP2Iu3U6+ZvruYG9PIqkBPsy9ZFSG8lLLajbF1VRrv4GhaNL8Qft6MwDw2MQ2WpLkPFYNM
37A2zUUvWgU7kv50vQDD5TkVl7eCCZUTAfGP9XKvACH6FLhsR4MY1khnnc/A7MGQoCjlvbaGAbWw
vBN1+JnREB8Z9G3HdfprKPNn2Jk1zv531Sucf0627Kq6xSs71z9r2nHYoVn453Xh2zLm1MsBXWuC
xIbJ4bJeS6JOPDKaTYPI659Ihzzr7fALYN+31obN6/Y9Fws7Yoj363aUT94BbDB76pYwi81cT612
ASR+Uhf3Cd5Yt1BcbkuzPTbSJcqw3rDADEAe1HihldaF0HsYXYeeHLGcJj/hw91DufvhDOVXbBb7
dBm+Vw2HgWHkv3SNc7Eg4+ATaNgXJiz5ZDSPYMmIbnmatSF5cG6YnZynLtxbk7VvuNrPBH21iH5G
YgdXzBIXhXYVpvTt6uEo/CYOtwPjWRZHXPAX/Teb01d3YQ4Y5/MjOjzFR2XzPRloJauRrTaakXEp
n4ggOzbnMhCelpsT4YXO4/cqXdYXafFDV9lbW+unlfeeTNwnsZ3Xuv4b+2HK8AYqFvmzTWbmaE/R
Dwwroz/Wd5YiYFGB22mtbhMaIDjaqaep0eZi42X20Rv4107flzujwy5aJDrjr87XGFv6TmT026Hm
4oMp7KWjiIo6jDWRNIjHcWj9hkKe3bJeIO3JRtvHB73RJRiXfDw3U4hoRJEDbEE6HJHQGLYRLp1N
hxT2Fc4t8xl0jMIBjXG7HXLyyA3uwPd8XX2lCQAFzdiDaBmRbbUXyineMZdmTHYHdH5orq1lPrIH
hIyix4z3uFPG8mLBBWD9xrJBs+pnTfG7xN5FdgY5zCrXqeHVSzzSzPog461Ll6QWF6frNDoljOu8
6O+3I8eTVcURAFkOr39cElx3Jq1i6pl7O7MEDZItZrtptQ4aafhGSOWQAwHaRFd0nIwDySx9C9U4
mOLwQSCqBn3q8P6Tl0kNsn0VXrg2KX+7ymCrZNkAP3WMe4PFUH+MQQ2FkJ82FEa+FhVLpUxjmWVn
O8vDlVn1KbO7Md31hvnEn7w8IAH3Z/Ssvx4ayJ/nVo2MmmaYC227tafRO0nMeG5fGwdW4N/jBg4l
ILmg64rb4lid2hZpC6vIW65PQYyHmW/5ZMXOj8ixKC6qaybRYYvZOOp4+PNc75Y8KMfUBgVMviom
0Z2mFFoOUn/+mxR0AwdVzq53o3SLKZCesnXrag36XyyU29Pbw42KEu5IzOJ7NX8qA43iJhvZ9LL5
9oxEOyQ0XYBAuDft2fpLuHRbqFKobb4mu7PHWG4Hx9d2lTgsbECnzrwaRWzs9cS2NnFGx5ppNuBX
U5KE+0JQnGj20CjKdbd9Q65MRf7NaulXbm6fIL5k+n3SUtq2SqJLbwDmG1YY1Pp+Ymn0snA5Jp1H
+AROUFxe0VboPBAR1ZazgUvH7u9qhFO/zUPKTwpg66Qb6JUT+l5CFzm5OSKZZ8ptbJsk54hJEJF/
Dq3fpKbDZwqoWYB542dVteNd7Ojj3fKYx/a1biSp15wBFD/lmx1/QBqxTzLEHA125Zj3ab5tWg4Y
t9MnhhcAo/3bhyR+WOLY+dftWVLTPT4MzoIXIH2+QWJSo51Ot49yAs2lE50dduzntGI6NwnnO+oH
JYccrJBU7XdHt7tdRefC6UbLIU249vH+6zk5RrG1y/jXDZyDhQGGwJ8PzQw4BKWoFPHxc7S2FidD
C7HF5zERe9UlAcscGMeTC0KsEHdNNQK5TFFNI6ukS51nQiVsp7wI49fkjnUwuqDpbg/d+uk/T1X9
KpMw3NkVkhsbFTLpRb+yIHtjKxSsLd2xRzL9I3tDh0VAVibqzg5jZyMF4LO5ja5EVq2z4XrWuSlK
+89HUKudACWd+oD1/92+ZAA8BPfjhL/H3N7+j1z/EUxnTt62pg+30y+GtC6hSsff+IrO9aS338GE
4d+1dAiKYViwoxnGs2qUfWG2gM+EVfhiquek77QrzcjnUgFaaKTKz83aR6R1JazCCob+7am1xFfM
FPWWUZrm10oXL3mSGnfdMtEUOOZwoo2C0h7PjYB7S/VRUywJRCR7JHWSAUOfvheDU7zWiNnbvGSB
kJUWy3O6QuXAXzt27Jd/0xf+clj+h6Ny3Y3/Wy3Huls3bekS5eRgcT0p/nO3nnuaAOXWDoe+6Mq9
CLfrXjXJZjfA7P4ytKxqqB0NkhEnmJlw9/p/+fmm4erCBjYk9f9SC1CNYW/39XBgaPrNWppr67CY
ZCMok+wXi33RdVSd2/EpNJb9//yz/6uR5M+vDqvEFiZhF8/9rx/N4l+jq7ccDvnMPnHdMHaD9zLl
s7GJTFDypn4Athn9f+3r/8qNjIGGvpL/s/b1v9qM+cCP7t/1sj//5i/hy/X+YWNEdhzhMZKH5Ibw
9Jfw5Zn/4G30bN5JyDqu5aFu/SV8Sfsflu4aiFGelJYn13/1l/AlsSkbBl/NYY8wtzqY/8uL/D95
kwVdNv95LhkG346FFiqaYVmmZfMq/r3ipkkaYdZiMI8kblxfrl6PqOjOcWK95qaTHAeRRFtlm59y
2TkdS3fDPtpeC1+00bcDA8ZDROmlaxffOy+PyQRjEa4qrgL49795VFyyV06OchmmrZCJDTER+0t0
GfR5osWgGLHqeWtAzUHoSCekekD91DERG3VPbKY2s+UslyB202mnFSTkcoM7uYBPs01C6deZ8dOd
1gV1d6eXyYjqoIOmcFIcUoYENVA5XwQi7WesM76iPkjQXXmfW+EB/itFGwOd6jXnM+lX3eL2zjbD
MCff1m3ML3P8YJaeYGO2bbPig/KJ+Bv9zfbZbdw5IL+GIQOgdeFWy0PKJRNvz6IH3WNsq/6O6N7C
nYJK8arKvEOVn+YkS48JbQoPi6X52BzZg4h0ureqew8G1a7H8ArlvDAwv2FSNQtsdYDLf5eW8zt0
ZM5+onr3ZpZWhSrLs1rO87IgNWGd9aGYhpurAYz0WLFQ8kJxjltADSP7WJGScEnnV1WIZ3JnMiiL
+M1b2JISlqUfqMDPbEtqVxf1FebTfd+GD8B5wqBhHrY3mTcjcJG6QT88ZENinlehycJze+/A9SHb
Um/UIBDWTOMthOe67Uu9xVTASDBK8NDYVNxQvVw0WrXDZKjvK2VdLMPduU20p7DgNFay2dUrcw66
RLiRLdATA1lio5dk2WA5MB+zvJeaLqZN07btPllLne06PSyq/KAY44lx19Eh6tu6Q8Lt1VuuoeY4
m67XF4BkbXLEy3UViGUeNmzfttl+4pb4aLSD19TRty7dU24VUNjxmTa9T7z5qe8RdYEFUCiDY8Sa
PmIX6HxuG74qsDQWkEwUmJHZZpHc2+673loQR1tqGzAM/sKc9w1uLAUoL23uMuPKC34vw/lhThgt
3RkBdODdbazqhzOC/Y8Ueb3QhSuXaJpzoMDiAmEgW40B6ABA7Wr4viKDpOT0cDenxvyu18nvRYAi
E8jWcKvMncLxzua9yPM6SFdXKk1T6CRF9GMUkXXMwgctjaatV8CYRmwUhb2fRR+A6Eg2fRd5T04x
Mhr/zYJAf+omC892bu7BAxzSssNPHqsgy+eYP6h47JT7nMej3L5WKdJZyaveDC4bOx1O6jTYD20m
8ZL7BttSTNxYTJsspYlO9RShVhUuvs/M6KCsmy7Xj7onfSs/zNRK8Z4oKBBAioy69Z1V7GgtWDks
6TeKQkVbAfVdRnuPK/Q1xiFOKxYtCpzQschfa938Toyagof+HCURTVl9udHZqagLv1Olsgvpw6eU
Mw5d8s5KBB5lh1JiC2Wx9AzQziON5blq9yKTgeZqxzF3aKX1tmakcJwP6WEyQbRNnQFarF13acWn
GNGN5oJ4qNNj8cqTl0iLx1UuvkQeUktBajQAa4dXdcxoRSrVlyYX0E158519DatiyD4abXyuZn50
lLtdzbY9ht8be6KrGcX5ZOL+lj1kuQQJkfJN64tqDSpV8gnG5hNO7JxKo0Z7NsXJEc6vvKTzvmBz
tU2KnFOnp/0jMuk1QY2kFHc8FmFO9V+LquRFhNGY4nMP4DA3kSXZVVs+jbffGUs/kZcmIEiA71jj
w09VKC+pizRZ3HRkDlB0xUskesuf0fLwuVfhwYkr6McLeGt7NJgswENiNjl9qJn9N7A1zDjOTzO5
0CP6izr6yI8y8qwOPqmqI/nQxsLAlEoxxpLvaOe8l1mT7yAslUDwsGsWIeWGbsZgo9Nhq5WQFVcY
B9iSBLlCS+76BT4eV59DlqPt5L8qlqp+pKpNFblwm20UVPoR2IYJJpm5wwxjGAmreu55UNGT6Cst
6DJaE+hOxC+DPZT2Nx12tEzw5ya0GUW1Qc4OgXGDMp/vJ6h5czXdFWF3iV02LwtpucDNad+cZKqB
LZmBBpikrutY8424SvxcxdGub4rXEGcdN7PJ7+MuIfeu8KWMtg0cISXqkfATcLvuRCG0H5ORC4If
FbdY3dW3Xl/ej1P9PUkcF2M/GPWmoqu8m961IacwaXjX+rLzc1enTaGkVknHrljHMa1RRmaDwSXA
H+HSLWYuyiV9xAnxHvoxW7+DnLXxNhXx3D1RcA/v6NQHubRe3Sp6bWzN2TbMcEhVFFFgWAApU9qb
CKLjNc2Ga04we6+o3wwUeGcSBdmPOlHf0qpdXhf30Jmey5af5meRERxShzJKh4Ng7LLrS6xt9kjd
94AzdGruS2ovtpZ3imTXBFRrXexK445oJ6fQlZC0ecjqhMgqNZKT4b2OdsyczN1FlqT5x9vrpoRj
VePXS6kowp7BO7tY0GqkxbaEy64TclelBpSfijORO9CILv1K+U0V2CuDoF74wpokMWMa7DGhwDI9
P2eluLd7XqPGhWQDEF47IAQGo9a3F6QHqkfDGTez/RE1pOfbSR2hvntnK1IBNRXEm3TgcS0nckUf
DXUIMew5+y6Zi/6us0a/14nyooQHKml+zKAmU3EuQwdCR21+eXId6c27Ko67b3FDfiRCy83Zc0yK
xoYh8fRg0OJ7sYz5xTh3ZcTJZ03yAo30ABXYpo4Ev33FHzQZvIO+gKjo3wrIwX5rMWZAOGT8Kf1w
AotEIiTcagxvrPth5sDLjOYDjwxgPMQ5Q2kQTLmYUf1TL1TxILAOGbVlHHAqHLAfeebPdsXy5Prw
PmpVh1u2xuCT28GCCNB/0MlV3Omh+1CxeiM0MXc7BUrlbGXeh5E26FxMUDhzs5dU0zwGhNy1hyhs
jq6ue0z9ATOG8E8JTISBLLr3RZP6nrjCxaGWi698oV473unFb9FkiIQYgSuSSaHKf5igG4NuBVuX
GQlozeFi1cE+PDj6ciTk/CgEAyYrZyWYmPPbvPoAna6fGMQy9GHkom1KnawVZ9i8iXpxTFvGYeFA
wiGM3Yw2SOhCXgPlVWHpTvsYFFoVHl1nSfyKzgofPKp3ZBWIUO8eJ8m7ns0ah6jE/TAWMvDGZLir
uyUJ4IqtPrsMAlzoHQZaFNGg63FjSArzMoL40Fl2+eJeuS9NW/T8GVSc3XNEcoDmZfgmaKNahpcR
Wc8HlE5kGsN+nGIdL0n+mJF4t5ympoQXavoKFLytuTItIfDv8qdOiTVP4anTUjIdFYTDnGmJa98x
fU6PyuYWOK+smiVmZdHGxG0ME7O2JZOAnhkzCGsyDPG9p0Z0fupJcF/rT0teH/qwfYoTkG3WQi4q
7WDz8ya0dJgPhnwDTjcf4ePUVPiFIIOkzVJCOZgxGydQAPphvFh7y7NEYPNm+sUED2bG4Xa0TR29
lYFwwpmdpszAp3a8OIvzYRTNT0yokCTK6GeyDFsxhtAXU7fcT1nJ3S2fzjO1fKASLAIBYvwyushh
5gZzy0GKwPvs2OS5SG9alclyk6VmaGIMrJS8qi8l6x8zg6WmkpdC2GufIJJ+PMh3ICmHIetNUFz9
qSYRz8UN0bFJ3FODAN2LTdem9a4jB30UGA/ZDA16oOLlCXVpCvKihV3hVCerm16ysR6CqW6yjdWb
6LWTK9l1NIwAdSjEtpM9dRWXd0tLnxdnpEWxRz324MzsKAj4kVALVLJYWe+GUeZ4fnLjAdsNbpyj
88t1IrjcA65+jYIR1QaZq/SjjUJfFb+WGHe0NdbOxnbdMztX/WVWRwvpvYVQtaME8pO10gcrvRKk
LJsehnye7QIM0kFGzEO37SemqWtooBJRyMSmAuSlWcjBAGxHe6x2HNZhMTIXYNtCZmC+i2b9mBqD
fRnob/SVCj8XW1W7mXvO4JRyWyI6+h3Bvt7VVlWw2kjG6yNpEcKt/hxDRqCy6R4BlyzL6HKJY6KW
Vdo54wQ8tlLcx8jofpT2b0w48VSO6UfRKUYoWn2RC+JVAS9hY1nMgbtBncmmeivV8qLF3nBEs+fw
cNV3fcBELdvl0NbyK5f589hwKbWNixvnbBG9Edc1BOKc1uuo2+lwQPdm2N0R3mcb00p3S2PkEcbs
HWnco5bpyd5t5GvkkP1qBlXt7RzHAPfQhV0Y9pCzLe7HiLVEREuVLCeb+ko92c60Z0aW9imrvd6z
lC270YRmXtTbigN5h2U8YAaxZwD/M1UGZgcLlHNYcYezJGsSNjvGdnBiCENAXvC8spnv5xi1uTI3
XUPSkEUt93MjNjYxCzE/g+7uEnHcNOSI2K26qc/t9Mt1nWuMgTldESrMRmmWm73viSneIAv3z5Rq
PenwYoK0ZgxCaVMagQvincuSUO0ituwlNU+ieTJrdvMeCFUu/KEdRIRHhF7/MDJSW3aSeTu7Y5WV
LsQ7TRR3uipfPGe8Y6LcHpj6wGKKGzgVMzbmjTnoL2kqIXISqW3QByF8ExAaEsK+BdFmWsZf5xlV
f577ehsl1k+ts77VacrbLt49q0gDWna477GMkkZgxRR2KTqd4OpW867JAH/A+MiyiC7KbqZuFOSM
hB/mj9V3RNjQrxJ93NGPo5K4OldcChLa//Y09Ty70wQtwaxfGDeuNX7kTW1GZ/qDDgU3GJeee14W
TMB+txC9Yr9KP8sofiNfY92hmV4W4J4b7peT8eVp7Qc2e0yS+s5sl2bP/BNPP50TEMAE7cnDHYH5
mWEX53AMk8PgNW4G4UYbMokbJIjwGHUPZfah+jm/E6qr/UWlV0dXjHe/hCJCVKkF4xLdrjQ2M0xV
tMRMGqRhG3/MEqoxWHq86zZQ/CIi0NxVV8dW4WMI5Sx2iLtmhLM3jaFttMG9IO5v2b1pW3LjnKGu
+5RTHnPAy+kXqyHDbcgnqnlQh3mw6f/s73rTYnI3oFF1MTBfV38RBB6BfS5vBfgKLQtxwnBxqUBx
Z0Uv1tTp0U5pqBoV2StyfCFjyfpKpVHGDZV9k8zLC25FEwfIbHA91V/r0fvW4pHZMIm1G3fZSVt8
qirif8CVmM0GPiArhwEqBTShaWuBHSrqgsk2l6iEWYY+DpybBU30cUNdA9XXTJfz6DnHq8hebCZF
hzTU17PicNIFsNDkHWxL92TEpIvTUv1YyCx1aX3EtPZuy8m/MHt4Tpb4ZUEU5x3lApaYtX8z53eM
wSjVW92kt4e0+JUNbnXUkj490Eu7rVts0rcHw3b3Nufc/vbslito6P7euyaDRxJdc+EQjYxLD9Pr
ou3CQb8fEx2oQDEcu4La3pvF28KWtnA0YcdVubvv0d72N8Lj6qC/bSbd1vR2eTRRNWZ34+Nq6Jgb
9VVKmh5jg4rZSMQPnSNeh64F8eGO5UGyvTNGmPg9V2TKpx7s2Bp+Kpp9mpw4MePi8tzxka8PNvS8
XE1o7QjgdMRwYWpy/p5R+2k709HWFgQLa+CKZlBhxAViaxT4hw2R3a+n6yb2MrKwz7pDDFvX1YMM
nYumbNaQwEKxMtVHHGuIQEbClk4/yK6fn0KtmlicbEein6Cnm08uRcBMpH0x3eIE8eTDVupaRZoK
KjrwqJe8CueMA/ybkm62X5JB39CiuSmoPSxqF463JxZf1z8Akuv8EiNA0pzZ/eyKJwYtIuid+ju3
h7Oh9yfqQjsYN8uC3c26C2m339haZu7b2vACqqiuWW9/92rxTqbyqanrDjVo/MR/02xgNyRVQb7f
NoZ92kRYx0asFDLnsrLUjI7sIOOg1R8Gr70YM1QkB2oO+izQ2dIAoNB0V4dk0sHKy+dF27Ikexwt
Slex3mvIrON7AY3PkSHw3KLIToqsKcMjfPBy10JL/VPV4TYL9rw8g79GKYoUd/OsUVS25hkUiTUI
RMRE9DUDIP71cIsxyPVLbv8P2wZGAzmVeGDIyqipGLfCpe17rQexl+i+41BaadQC1H7xrSvcn8mI
atJ0eRcseUlN1HqGECwjhaO7gotM598GqVWSyRM1sBONOaWnUGUUY6Speb+FS+AhElVgDVmfyN6R
7DRB9t1euTaR504W9n6LYywIIbzUHjAReXuoWPskkvtozD4qc3lsU5b87uotvz0UJGPzzd/PDd4o
PbXj498n8UwpD+729SWn4mAipx8rdkY9hTw7qmRuWRgYCnjPR8zRuxacCOaZlNriVcxht9kce/ft
djJKMi1SjO3BXH/327dkCv3P777+bAks8DhHLhB2un3PuVYW+9tvTBymXK+QOONvz8uYck5HzE+W
HH565K2GGPlEdby71tDuidwnJA2HSZ2mxWQ5xX6MOjFeEZuxiCoOrz+qJOv3FG3yItdX+iczsj6t
WrmAKWff1K6/9e2ltzJ/b7hbcYuhscITgz/Yo3lg3tIfyrDaQt2gDWsgnE8V6mPfheZuunn8p2Kt
K7rloTQPoH9Tek9MKsrTCNstrqtxzxqMa0JBJucQpwuyFHGBuZi0vbQ7wMRJqmO/grVltDi0qG4j
KrJG13SMo1iVHDsoFiomudGTn7n9nCVq2cvkVFgN//IhYIJfXUaCGb2JQxZxEUTcusK4XX+zmGoL
r+xobby9hTWSf+OxGl3zPyElsn+CM3/HgfRE+1r0qdj+lZyJEJhdPT/8OVXWFNDtI2GDlmCdTjvW
mjkbajch7bNGrzz+8caNOie4tcpUiQxhKJb2Jh1AedHmSxnTsZ6bmB2G9buIBnEqcuvqohTsABRT
47I+SKelvgeL9ObW8iLrxuWYl5Pjp0DuuPV2ML5yrjaQy5KOpTqbK5p/83CfTWmCOYqdpNGz67md
jLeHek153T6KE609ADcNtBZQMeUWJC2if7W0LOuh8TmABC7gOlTyFNWTJMf4TafC73h7H8Qau/vz
jqDmuEL71EaLraCd/GyUN9+x1VvusHBgeInSdh/py7cJe3pgJQVlr6686OtDg9940MS8A0b4Slec
vEzu/NfnjBWfndru0Zkq6w6cLPgHTd+6NRumAkWCviaUrjyxGZLzBaWaurOwYVmunzMKddfZIdyX
nmtGo+3NVs17PRv7jVDRSN08UGVsHh6GobosriO15ZiyuwPmmZ0xtjRNa6EVXxoLDcKaBm+rsvW3
qijzysdntAUU3JZFklhftN4y46q11SXJQuMST2xLtZGnmrn89HClNKkc7nrHPENxPmRLcRm8HPmC
Ht9LOH9VgxHf2aJDQ0Jw2yzxnB0TWJr4RvRd2rN7Vmo2MfF1wrhwyRSXsR2cgM5BQKpZfhdnUOeG
Rst8MeY4evDqOTQTNpHDbgofkFYVZ6gD1K8MbdgE9WQ96h6Tc2MqPuoZtcfS8/ehWdTWqjkYDOV+
Jm3xUKyVyHM3pvuhYY1NMaFbLxhUEnpPRH0ewExuxEwyyja6lO1JHDHXnFvS+EIW578fnEnAYHEX
IyjDOzE69i52vUeEW52y4LnJ4S9DCBiWnjVIBCViBc+CVw+sWQjqxzVxun1kpmKrgXI/UEpWnOXi
5n8e6NZDBLJYnA3Ob7icSRBbxTbxqm5T0VRC6aAEdrB+1KwPt4/+/kTcYW+ZwhJLOxNT//YJPTZZ
/dVWAY35n9/g9l1uX2wayWuHvo49TLNPoynsk6jSDjfw+qHnGNoBSnJAYzz+Ld2//d+/H1oFOf/2
tGyhOVVWkfnGKFmiTc6pxHq5cZf1ToJOfopC3T1NOiwkhSGsDecgZ0U4dxycqtGjzdj2PxFXTL6B
kfmF2nsqjM/1zBnj1XLLrYD3pTtZkdROOjfOIymCzS1iVmhmjiivbPyEmTob5Hrhl09BR7WXb1C0
s+ZEgGRk1Q5gMslgy/i0Yp3Tu3tLgOCgrgA36t9l1XB60UqKUfAlydjjZq73pjI39IEUbvg7HpBb
h2sZxr/yGujyhN3Ul6pm9NZuRUer7qphnmSWfxgrEVWhY6CkjXbrBtpqD9ebZiv5k+Vt9+k5zLzd
futN8iX13kETREFiETHrzfkbt2yxoX589f6idFXts+My+HLpbNjcsqUFBifSHk2cvMSUolGJ7lo+
26MtWJq3vIPRJbHvkPPnJssVz4IE0nU1fwULua1MH9wOn0kerxO2+GUsPhI88FzX7uVMv46rk7oT
mh7URfgt7NeTvaLfPt9yHayPBqUaG69hsQCxykjBp7ROWV+BBm6MFgt7GI4nV+T9eZVl11W/lPUX
NcQMv5yDDYpbzqYVCIdb6UI1NncGtXPFfa5R1KmlD1M17VUavzczMzYvf+kZnHJgMc6yN+ApX1qH
NowwoYt9qTgCuFLuMfbbNMxPYCvD9H7hm42oi+AX+RvRcNXVFYoxzVfEPzrzDN0IsX9jCauEGjPD
7BYM9l9orQDrIQUh+HYlzq7+IE5g0fSIt4tOwj783hvIlEmzrZriOFFGXBfJj5pJgFPEsKiaa14x
zdEeNEHZA3MS28sfmzCga5TYQ1hebcPbGAmRhMn7NTrltQlTRgpj8gPjxnYacMLKkTvaY+i62dqB
sSVhAYPCkFCSWnDlBAJAQSlscQOagTvuDSS/KtU2pldvLVPcIQRCsXL1iwrH/QCYZpQ6XZnFHfK5
KaZr/qWJ8ZB0vKtW+znVy8WFYZGp6AyX4xVwxbNh39EB96uV16wA24L+90zLxYbNTXZsJi89z5o9
BaDygNaP0jhzthswXP/5AN1enGeXa2kRp3i+qHafHZZsmbnEO0wIb8IKK+BDOY0DXgyiFWIHKH68
h+DAOMcHgpBd+jg0B89l9TbNVKrpJae93XpqXZzxvOucJUgqVt1KwI7P8Hr7KQrjoMyGPRxXXhVl
8nvMsmOTr2V6bOcCue4z0Sp4M/s1pt2uDyJWyFLwqTg7O3rYI+c6aBQhrhFwoFItTY7sYxO7dBEU
2IffHhzHeaRdot2RFWC9mNzC0K6sgT1OP+1Fh04G7B4zHTuOEcKxGzozqPtwtRNUm9wMWX/fPjnd
UyKTn1Bc65OxPtAUwUYAi2BPpxICE0B9rCcJRLiUc6WMyfBQI8XtsOQczlb7JAh83ngGdBgoKZWF
FEwMgMY2vP34k70loVxw0qnoWdsno/WhYMtz0j/kut7uF+3ZLflNSm295d2+qC0YGMQ4HeM1bt6t
cXM2ayR/bx9OaR0ep3ZrUMW07dzoTSgMoAxqW1aL1vobT39WjwyDzAFXhpY7kpamlYQkhgIpfl2h
/m/2zmO7eSXL0u/S40augAcGPaE3IilR7pcmWHI/vAu4AJ6+P/DezJuZvaqqa14TLoryJBhx4py9
v202I35motIZ6v7j40K39+TXtVsfUiBEpn/8+mS+x2CPSTdri+ACyFPLWzo1XCosurO9nsdu9243
JLDdlbz1qY/wA1GquPDbo3WQTW+m1bScXIsXu9fjI3uBTguOJlNZuAzpSjPAYNH9EqTMAoaYh4Uz
eWDWENMK7A6ha05YO2yGQA5BgbcbwjBxweLgKOgNH243CJrXXqAlu/b2HzZTWawISkOO3SQGUYga
bSw9gcFdmc+ZxrK4VpkasDuVclXJOaym64l4n5XCnL04bsROOKdb/d2sezPvDq3/eJOg/Y9R9b8w
quqGEKjX/mO13vanJJz9X8ihf37P39V64m+eJRjGuwKCm2fNDNA/1Xqe/TdH+JYhXNyojqt7fOrv
ar1/UueJv5m2izoLQZ+r257x3xLnuTOO9F+Erv7sh+WnCQegqWE7s2316+MaF+EMGv3fvlEWHiT3
bNfk1U+Z0GyfOraw+jeN3IPSDGhLfvoc5/WdMPFLRBFdr6jvDpxDyRRgQDqPtEOvYbtRRNxlAfMP
j/7+bmCet8Qgtg7kTMNr/AiYlf6Adf3sDXgrwtLE0umZv+UoqhUOnZ/JqQ/C0fxjYvbxBu3P3Iu2
zhpZjnRFSPWhBS03ytUKJBz12UyTZg0Ir1oP9DzXUzNGa7Pzzrnxi+EDxUsGShCJCrGg9n2lUap0
KSxix2xOWj56G6lNrEMtmCA74c2G8mSf9Tlus9T4LpQdonAy0WnsIoGwT6bGuSitd12OqERKKvpk
cjZjIj6sLLonJ5lOdFMccj/fjxMSpDShvKpK79K3zTLGTobQqFh74wC6zbX1bczEaJVE0WOf92z7
BHvA0USLH3tffi5WBliutSCGZdU2loBkZYNoTuxrktb8udVz1/bD3ZQey2IipYumOEt1A2h6JJOl
sjgDjEic/LAbVuylDyRL/FgZum344bFtbtM83BjFtI2VvhkSq0CpUA3kKoCoLDjXZA8paSmIjvd1
rk8rnqt7UU4vXuQnh4DV2OkmudTDsl/LFkTcINqKipq2hCQcmhk6OFNYAmOr1EIZ3nfex2eZar+p
11etdihFsjWNaGtP9pc/F1NF8VqEHtcDdBI6s6mLDkprq8vIvxVM8t7t2tcgt+6ArS1jmgIrCORY
ssgBX9aKpn3cPTCiIG4j965DaxFaQTeSHCfTujPa7pv8m0Xadq+YWMgIwN5WuN7OacxmjV2baB/r
zoIXua4xHQaj3Gpj/NNmI2HuNG+jNL0SlfCNa2hrWfG6B/a2MMdpV5b5oS1mWZgi55nTWnjk6E+c
If1SxlqEZKED6OswPDpZ82gHOvzT8cu0f0iMNLDhCH8mOy70cJ4lBzzrWdoSEa23pwaMyR60pUHa
T3aqCNDaGF2gb/LCNjaNjWrTK8drQhrshtIsQuWa7K107B7pQnptWu9YWPKHoT62xuzAidWTIht9
pyXjEggHHfjQDvY4d34x98EnOdoGUrNNxhF2AZDUOnqGOvUEKixjphl20oRgtLFtEFilFmUMNMeL
jKPQGHMveDFrPAnbBqjsWnRcvmPQPDVeF+2jqB6Rvg7vOnbXsFinbe0tyfRjuXDKU5OK90IL/T2R
Ac+JgrsXczSWZnKoh2m6S5BYlSXXrsLRvNVh50e9T0O7l3cF551Ng66RUBsIvpZ1KVMPEd8wMDdV
3S4IYm0dsEptMBQ/4NQVO6SSKMf2bRraK92g9u8wysytctAsqUOkyPxPV+reKxKoFCN513wB1rMa
FCjTDBvrx3bQdeKgOsz3VIFkwKV1tSx0c3rCZchlFH1izG+Wlaof1eilF0eIeQiQHaRrVw+u3td8
zmyIz06PQ2tr0O+DeuO4v1KC48828/bMYQDvxzbczfCLuqPfkgzxMsjY2ZFpXDOQquGMhx3ejwGV
BbGlBpPRAQ0ewTtjXnqLrmcS1IYeqFWjess6d8aKWt0RpaaS2EIn9QXXNn6yscJOuiT5YOhRw+qt
2GE0r9fEYbjLJnfvbjZPZ9L4f8KU3KM57wG6QJVv8uk7cPFv1brTr5lhnZK2d/luA19hAkVnEBax
B6gNZeq8tJZJBDILTV/PdnJO8qqN5LUM9X1IrbUWFYNrf3DIj3PcIx7JbKlVUX1xpL5rwuLZhMOx
GX2XdqlioDk2eyuK0QZxIVhTcI3xfxq6qx5ETfDsZPprpKvybrDAlU5TPOvbivylLYoPV6hToqzh
okMJw0QXfOWJxu8noAm6c3TSo08N9Sk+zalaOzbSROA3z0aTvOQSxEhTxARIWVAG4iYmFAbbcC6q
i8dlYDh9sR9ktfRpEuxsvCAr/OPGurE9f0M27NFTYbbpgqBFikHuYxy9aZ5h3I+JB1ZEWOQbIfT0
fS/fho16iwD0n3U3fOnHlqlFzOQfFPWqSrwIRZ2HUMfQrvZE90py9qatfo2GmMmy0wy/LIMsOdw/
1760aU62/Kl6BDDQZFKw0j057c0mnp6ZHN17da6OKkVDxBk438I55lQ4MYmPe/UrqvQTG1qzw0Ud
H0YM0CUCuTG1QEHXQXMEKLlpDJDa6RTg3+uL5hKVBD8WKStp6m/pmRPGYH90Rhfvcy9bd6i+3+xB
YtYvdMy1I69fMQ53HZPmSxCOSKbprLU2otjGLj/Za5zXybWeRyxCba+OaBwLnGv+I8FayOo8+ZpO
2VdPfg8y/8BdcS3tJiaozrBi3oW2ySf3Sgr3uykhLluO84sROAfpKjkPPlOG4eC0E8kFpj8uRtDS
d2GDFrgap2PVrc1B66/4BxW6V//iRTO90FfJ1tdJP/LYjLO8S89eYp3AN/gHlmqDSmQ8i2JWHGpS
exK8oVH3tG+J68Lxxt25lWXarsTc28ULG7If2/bKz4hFDicEFi7p6IsORDgnMzxTuSOjA/4B2BTt
fkxs40SI4RZR4jbgqtrLiT2w17L4jGBjh0YSNiRhayXbieG5zhHeL9UJGW54+9KyehNz5swteAYJ
1QdSho0ebFRFK7c3Ug6DvGmrvMItbZFXDbwMLGbQJMvRq9qNLPNZJY1ydGLoBYcneUezykICNIh9
KdMWyuscrA348s00kofEcVBiTayWQgiUB030GsqXLvrdIMTz6WrSee234EqfQrwsV3DOfmQi4pNu
TsIyhcSsacMGwSSLQJN2Vzkh+aqgQB3X20Plo5BTdNYCShEhmnPXJzSdR6UdCH876RZnaum28giW
54Mwzg4d7Pwaz5GTdfIYy+wYhKlY0KmEvsAZc+1Ch1w7VfZDOeRjBKmtlaB9t0glT8aU6Gyak/Eq
jaJft6YN71fTuk1LH4vuCAZm2m1tZe+rMqbpUPe/DfQJurujzR39snKlb508tgDKTtRYJQnCdLo0
qq8eT8pkBrvYos424AFvOqNCB1U0X4lHoLdZ2dAhO3CQORFJg4uYxB4IITl7ujMeRZB7D/MlQ7fa
flD9FRRtvq6nVK40B6yig3xwHQQj5k2M11aHGwb/KRtzn11hO2KypLrdoMs9KZdS31DBdqicjImS
q23Huesdee6mGoviXhaYArzmQbhtc58bcha004TTcfsT8/JEhO9T6iCAl2OF2lCvCYCLXLXTMxOH
po/8ADUFWWYAU+mmOkBDHTItGmJ8uASqzzYsGdY6NDlIkvHXtmmItQUWvCoM4+I773nUukj7jAxQ
NYKvCNVxWFZ3Y2682ZCXSH+jHZn0ac8bJacHSQNeG9mk+475GB1/a82UmiB6kR90T13KfEYNjO57
PwL/rHIG5lNyCZlR9zpYM1t25tInPpbSRQOFX8T+NS36D6ds9loEQ7sbg5NWFT8it3Y1+l3d/3Ql
Bvmi23aGsU8H7zMYyp8IAacdv9GOuozxuJt6jhsv0kd8WX70sY1Nv90SormPbf9EbXrRBO7+gLSZ
oL0oRWRWBFrGRQTZArc3KSI6uggeQjOJcnWMhm0boyhHYqXRiGm1dgvZ+MVWDXMO1NzCpNUjkNDo
07SzTPtqEnS88Fz3E7IrE/f2TjXVI1+okT4WbSqjevBy54mdFmR+/NNTeC+ysXkNGkbrXdQuMX4f
03rYGq1HJhb6d1oe+gmVpl2/zF9kVOkzPrKdGhn7JsOVvN07LycfsLD0x1KXNApJ1mVWjAG4Zqc1
fYCvzkM5egeu7N+d7a9DpFDLtNpUSKMXPUFVveig2+PGmKyNJ6tH0odeB/kQ+tWWK/aJ7B47ERtN
99bTFB5r0/pxrPvGxHg8/8LabHY6IBKk/UfF5200b5gOCPkCvDP/Xg7UdMMaUrzY42mSrkrrUcIN
XgKjwN4SGWuPcfdCDOCoER0sNG8OGkMQUtRifoOcHD9fDu6wcsb46DLVLtFXehERyCM6cdDGMFXK
fWiqdlGLEtWq5W9tqGaTEZ9yOkpfSN1izwMBn6ImVwYCX/2NTO1fg2zuFGZmvf5oZP+s4ctNr26g
G+dKg/Fgqy/NH/eT944T8BWnTLBAEFR08bVIm/fGUmRLwl/Jp7tIVltYoruqKT/NUdz3hnFyJAVL
xwTBibCiuOMjAsonB5HjFmDmLwYhJ2c0d+gg93n/iBV63VHiUNCTL4nQfTBH+sru2i6yJ7vPdtGl
kmyuU1BttBw1MINUmnPFnhMZXhBNA2Nb4vWIK3pwdkK8kaTJnd83NAtJ/aI8FCjMWxdAQaP8S36w
qSndEv0KJ72jFer+0iH8ZqD1de2r+Q1p3NcMih2IFCFLBIllp2hEdQSqkfC/a5MPPBmteiRd6cmb
8jvSCEip6pgfGpsZ0DsULdyf6iLq8SINwm+zUgNyXZ9rF+4GxzBi1laOZt/RGnjtka5pjrGIBhvB
rmXSBI3fulQ8IB9ysSmvkD4fELNfHa371aT9kUVo2ffNjzCto6URRQDDA4M0eZ7RncUurYB9Cz1/
p7VN/Jt3tq36J1VPUsfNI3K6BgYY/+dWNFsJXYT6boFH5huUzMo09XvfCZ/hVO5hFq783D+UHVda
jxNX1ZsEk80CJes2wxmETncXmiR9FKm3DKzxrY+S25JZZNYGicpbo4mr40UfCN6cIJ/1S19lGK8J
q3nMy+Y4DuWnMO3NqHUr2TdPnrGN0uyCJXsj3ICcbY5beY50PX4g4Hc+MGJLbn7rdvCA0exd1Avf
U+9uW7+ELHBT6kCVcLCmEf8RMbCbDO+5z61noTfffqt9hu14KACNlvBOS9+/S3QMEcPXzD0RCYLi
+WIJ7eStTKqP1qN4i3BBQuRnVPDLDp6KRoc0IORWMttTJNZaZXWsUOAtMSmQuAVqAr9U81CaSA/1
EWUhbzm3Fq+FmvW59lwBl6vK1X+1xGPlhIA3mn9WFBNFBV0GMT5rGjYcGO2pua6yN1r9H0wdVgT6
PnZltE58cTdaJboQv9h2Gk4NwRnd7h5ZMMhihmmuVRjhqhkZqe6dFEVZHm0bs96JdtwmHCxMgKKG
HzwmSQSRS9+GxngioP0UOQj+unsFpw3DYAUFwU04EhnavCzu3L5eM/Smh6A1R8xcLtpJ4+IZVCM0
xxASxxi6xvglriu821lH+G4XfUsj3NS9dYlTkho58K4A3tuLkWqpzvqd7iHQsLr0WrO6kmfaLm2f
WaKmvvMseakimWxD8HgLDFL0SIaHEV/Xok61J8m2iZ66Oo2SwYkwN6XuvkwVVzXZPluSMTeAxPel
7kBTe6iSGju/2SyaqnhryGNxE8mhDY40PDQDr9kwiuuArKjGqhk78tVX5UNtyjkogAzzHBWAmUmw
6WOMxGAYdqG2oyNHlx019Yy2EwktQlUNqH/a5l0vnQdGwxPJLkWcXfI2R7cntno7YPrRLvkcZKA3
DCc4Gqma2euzNZTPCKaPIxrfjuxCGBZLhtv4YaenJNcfrUqRdTyecOswSw6IjQUBh08z4UhU2utR
AaGbCz0sOVuS49eWs2tnHWwSrAyn3NLOWYVYFAz3rs7bX5G5VUpyBrPQOg33TEV/RflFi4tjYrHj
cvoTTCRGzDKScR4afz3rKJOtY8M1YgpcANDMkkj+En3yxLxZWtuQNaJX7onW45kcRN72ZfPSUp7L
uHn3nPBEAUylNaRLMoOK3nmwJWSx+WcVYryL6FIUI/7PNtYeDORHLnHrMJsS83bhuwP49SrnVSF5
ZLCtH8GJNgy6343B9L7BIzCVYEvHV0TJDz3/XcdGoRdHZaCREfVPmILRGQ1mfPb0KuvipABkZ1NA
idPfOw44mnqm9zsqJzg9hH+t7ubXq+7KN5T7L77RvudNRlCnva3IXu7KNWqzq1Exi/IEPTVnJO9q
/M6s8HeMiL4V2QeOJqI+pJWufLO7BilHYWtCUh00BBBQIzKPNldRwVePnKIcq6OiN4ML6cmPBYpi
HfGUlyTEnyg4RVpZPrbycYIiR0o4kakaG2lXrAzVwHotMqxPm4ZO9oKQxmRhw//ZFBXtSZnhj8YP
UU4YkEPSuWu7OwX6gL+uAIPIAf0xsd4be7hwcqVgQqfuueNDNu1dv3gsm5Tlqp9+yR76nVtWW7C2
a5skXRQYb63ByEeROzeaSHKb8aC6H4KS5gX8Jesda2VmmsElm20H0+e9odM3rTsYOQT6HWVAX6Hz
Cn0hOdWv3JAEBsc4dxbjpbYnpqzpTyXX8iGzOaCDm1+6ce8dLBt9EFymE11nqjrSZ4caAC/D2zUu
9F2ZUB+Znvc7awt6YOijGxT2604LxN3E+unoVEZ20WwsFEj3hH3Tt0M/t8CIhI6GI/wmrZCG+nZg
wApmoA3Hfs8JYOGt+tZ3OTm30P6a5lGVhlwPHnx7uwl3HXAUpo7hEyeCzymy0k3dJHLf9bTMw8xc
ujJCk+pFoPqQGMHNsZ4Sx7+HQGVsB8u8dwbr0khmjL6pvYBaZrAWhk+Tpu5JtcZD6Va87ClgQ9Vp
KyLCrV1SpWqbZWW4yBik44MCM5cgLHLJkifTwVumQ/PSpZm/EqP7apSBuYkLtZfsW9JyfiHco/zh
qBdTywEyCokKqK+2JoDyVLOnqOvhAeZyk4cQrJgGcg4AlI+8V6J+8UCe1Q3PUDxuaLO350VQEd+O
H4FEtd58LrMvhgwfcjhbHeIgy32WFV6iIvZ2hctLCK5fGJoG5py4yHRrxrZz57toqpx5hhP6HMYL
zLY0DSDRR+GwD8vkI6ogGY4ItW1QbdRvlbVPM2JkkpxM5qwGF4lGrQ3K8Y4cBJzxEeHRfuMNNAeD
d3ugPA1jxMlaI+1t5HLmxNaKMtQyFlAGLWooxuc2NkOjd/KjXaaPWZf9JP20q1CnbSC1Yt5C5FZl
zn0k1e/c89juXolv5gRQImoxn7XEeikjQyxjW3tEtT4spGQs0nqkRI66xUC99Ix156EHDgmLgGqA
edLdgGAyFhIj3SJge8q7iAi0JXk/6yGT95g6npRevkTjOrTu5VQd8RFfqsJbpzqXrI30j2JleBt1
73uyto6X75wMX0ipAcOfrP1UZj8MhFfZBK9F93kGbfyUqSpeqgEzqmaP8C+sY9XWn2xxJzGMaqkT
iE6mC/AHXDCnUjcowb/0rW9YBJdWn7nRIOjQ6hWNZS4LUq3SoLlyvobT02YvHVkoi7DSp4UfQdrQ
TfRHzMNIToFbp5lrgptie5d5OPIYsosIhSAQjJaXIOcNnEOjUAwdLI2IC+U+9Vb/FgD5jJhzT1W6
txx774T6czDbnA1N37Nl2yh84jOeBfCQRrvD4EyZoL45VjG66rIPB/RAWuIUGTId80JavOk+5O1p
WA1Cv+Jy+RYDoVBj/Rgm5qchx1MSpNRahfoSykbxP4BL4lDiuhjvmmcxsPv48ksrX5F2RfuAnbdp
HaLieCfTkkY2TsNuw9UYEZfDP4vxhNMFeAAyfy1c1yZ6VEP7dEOBTKy6wptf0gRBXKPODLleHbqF
i8lRP1EkH2K6foN3ZYayAoq2EdrsR5zkY6iyJyPvLnoQUHlED2WXHZGsVndDK/Z0mFEtExPKJp6T
YBW2ywrFHB5uRiGO3NOc/nbaOWAjPHBKwolGuh0Wa94Jxqnus4+Q+n5pBfbDkA5b1dcbAt35Yfpe
OcNP5qRvdtD+EsK+tJokYjTPHgHkpU7yPRY/YUJDg1i2hdXSTnfto5vrJ813gKMQeWBOGHnH7ix1
3+cfGXeZVB+6BdKkGV2B4qhbVeBol1DLIZqQMuhWH8AAWRkBXcD55qKb8E5LyANDPy5zCeGMLLdt
XlU/WiwPIzNFORlnq4we4tZ98/G6BE62nWygXnmJmU8MFCM4HZSW38MjwAEn25ewZqSY9Nv6OczR
urhY6XwZ7ZwJkUunyh+oT3tdFfd9Ma5jvWUqa6EObuH40VU0mVKgXrGcJlrdoj9uNzc59V8f3oJB
/u2xf/vw377tryiRIMbVNpqMnnKPUtR5JFhX34iJp1DWvfuHVcWfReYFswJGzNO1IDDzj9CMm174
Fp/x183/x2N/KMwD2iIukvY/lPtkV0MrcXk1bkEMN6PCX7kMvuu2e3d6lqLr2+NNj53dghg85YZY
ynJjIYIK/d9NGH+TyFsq96b17W6FejilzOGfgCh3CSxPbYJb4KefK7I/5xttzhL9416DBQrX3M4k
G2krKny8N8j+Tf3/x92bwP72cQVvnoYd0rdKEtle238mYtziL243t8du99QspXI9eHEsl8iubje3
sAxgyhm5VdawLK2ZlHL7DGmXlupbJprIuJmg4ZCwDDY2MaAwmGXujFP/Web+12PEm2nwJj9x799j
HvvGAVntHVmuosBL77yQdpxrxp/gUVr4kISA2W3UruMhBJu7QxHNUZTmG5wHtuOGXpUx/KStN3BK
5QaizD5ryvpY6eO48n1tPU4sk6ZNwlyuQCCkqY4VzoOwEFfjQVrjTpeCxXXszynZ6GvXxphe8P5R
Nlr2kE2Q0/KiVParwAFy6DkEJIAGzm5OvoPR9ON6wvi/DZ29lsHYRYllKs86+N0wnj01Xb1kSA+G
FbTHqAxR2defEjXVri+ClLM17miQ101ddecWhwArqnNkylAuaM6vS7vfu7AFlyBJ+DUGKEot5cUs
c9JdCY1PqEldtipPa84lNAEnb3I6H4bYa4N4MAe9Ofc23p8S1chUOvsKhseeOnzx7ARZdhIYA8Oi
Nc+9YZrnsQ1595vqEGjOZZq1oDm4H76lO+d2usoL6yRjhO9c2Pdxq5DI62ZwhyiTCshcBZp6133a
KF5l/DRGm5/IzVwkE8MXTBYtUV/ARVRAt2DkWU192r+RZKX2m49BwTolJrS4aGQ6XibA4R2p7r2c
+pVHdzHpCeFqsX+R+RhQ4op2WqdpXpwj183PQntiuqRONiYNYLUZIxXabcWkq02vA8TlfO6eMjrS
J3qk+zAurqCCXFpZ9XjnIF8Uv01aBBMjtoVT+2CFjSlc0clrVyMbE6VqPq2AlFAyGvT79YrjZpSP
Z10xEC5Q58fzX8LsSWM6R3mjCxfmrOt1WwXR5Fx2ql36VY7uOPQBVvcYuRwo9LTpnihA1mJ+EZko
oTRhoJIzk+OrooIrK60dc3177I9P3z5j5y7+jQ6HrUfC5a4gQRZeVP5q+t53R9RemdfUrkn5aJE6
AZD8HACYSbTgGSMqAOMPpzZ/gKY/IWLGQol51qyPg9Kf4jbE+mLpL6U5EyD86t3FsUCHjq5sPV2H
qe+OeWauLE3c2S2Vou4MdyUDmB34jLrODpUZ3zUFdV5CTGqEhjc2pQQ8jFNe9PaydPtXqzR2fdo2
ICMMWEbA3lGWmtBcqFNdzb/WIYTxMo5gunoABSy9f/LZqzTlPQwx5rZxGO9rHR7VZBw43i5MRdqw
19ovQzCcvDF9GzRyrRwOnsJp7rEF3gtdHrIdo23KEpLWgjnGb0gaC090dcndE+ZI9Bar3geXK9P4
sYqDVdbRtupdSB9mkbYLmt9fQ00R5ubivauqLYJubBml2a80/Yj+lxd7Mn/bnO1wvlpk+4bqGsRs
HaMq6fSFQNWoHXTnPuhDF8dAvEH4qI5DOnlLfG6/Ose8WtN1irhsIhneY0zJ7uAMe0v4P0vDSBdV
Xx61GM5OpZ1F3ioWQovuSl0u6157DSomr0ZUMNtNyx3mkI8g4O2U9vIK7Gw9JFfY5CzsTzBl6A67
xfMIVkobzbu61vN1ZzsPAKQR6Sdfln4/9KQRxh4zi9Jr3wsUH2np4LLGUEUt8FNUpb+XTEjuNRVh
NCIVmNOMcdTLDezmajeFOG9tznloQBB4T8Ja5QNPQzYC0jFIfaOibIx9xyBMFWi0G3TBQwmAW1ce
LyiHHDNGOGuWE9IMQT5dPJxKgKNUcYRbiALJblqvaVAYsOzqHze0Pl0XxmnHrFJ0Jj3JxH8cm1jt
IhuSmiR581hDyIp047WzabjYzSF33XAfd8pckRj/SmgKfHrmuChQLFl/Z7XOMt0fyir6raP1XLiC
YHuZ3ZPdXPW4gboxRCumxTp8EgEdgQO0FqXLTKIxjoB9zqVkY4rjaDOyM9y4XDuy05dSzdCIsflI
vJZOfQWSYkbBhz4T8vDba5zi6EL15siHiyt0zPKi5txlY/R2rjPVO067xVU21TOKqc/eSn6S7tu0
bHtD9G8Aly/cse5a9zlPVg6m1CgM5Hqc+JkHqGevinFx+CMZdkHbbj6EXXSbmvZy61gTKYpkhLat
uugR2vbaYfhYB+gC09S07+yPCJzVxuZEyct9qULdfgtsYjOj6eLEubEvME2sEwWZnAn9Qka+WE+D
4L3d0it0DMpmmh7RWIVMNDsN2GtgrSITO1wZwRIZgkbhtuPqcsL6IePoudYMyfYbMJ+R7rj2tebL
6IttqGXTE+CkPStSdAj14mzPloFQ6I+RTc1s5AXqckK6ly6i9Ki1skWQFT9KS9GsJyPHYVY2WrrO
KbGR6JTBnfCssxVWKN/8jM5YIy1mZ2i/7Mhbu4Z870bhb51KPtCW9Xemp0Mdx19uR1cQQPHCZFIB
zy+8MrPe0RnyzqFLXnHTVlAtIpg5CMPyHalg7dqzQSWVWZmjPB8Optn9durpBcxfz892DrZj3BHf
lrxk3SWymu9Q9U812oMDyT+rfhAYHAKxRaV9T5fFwyFa031uCSOzcmvbUxsvglD/lBri5ByUOQdC
56ekA7ygKB3Wymg3SvjfokWT2XcaTJlUfMET419wq51VWN4ibtE45hntiYAjdQwxBFPlPuU/W8qW
ZI3R04OjFv4UjYu8zgOexmDMOIIjgsCumDelkeaBxxLeacxgdQyWS0psYK3LPE5JRXJHRsWmthNu
061Cj5y7lszJgwu7e1nxIroNMQ6zCDzsz3RfMrww6HQEeSTruk4/s67TDlaDjryxkHIRx5EVm9xJ
5Mpt+evB2SRID8L8MJSvSrPj4x+PzA9PEsOgET0B4iTJXMxoA8RhR0fWbFVh1ahNJ+vXPz5Ec7KV
lg6PAEjdhkM2w8W5+BtDJhYpFqf5nkMTeddDshsxLR8grCDhvN2dJA3nPAvzlVnoL8XktkwO+ZLb
DakvJbCb7hcfzVGnERoNkR2bEGlENN+LPY4uxJbsR/qpvAWLvaim4lg1TbnCNEnoZjBxtG/BLbKo
ONXa6MBaujZzYVdN72MeFSxbdXFkcYc67SZrXqC7iv/+KOebWoO/Edna6+2hNMIqhbIEV1Frk145
NHm8x4u7dhrDxwDYbAzXwNc43/QDOYY4RuFp+aC8HNLEXOmwehWJABFgQcanDbLKlEGrqk8AfNjb
kFccPaCGDKvgC5IkH1YtiaTHrO/KI9qSetGxBHJd5596KDW2rnTXxd65k4rhYq7QisyeilSkzRG5
I9QriVQgj7l8bIESLw5VfDTDMuZvTL44tnI9oCI9DhxPZj9RvUzAwme6omEyw6ora6yO9BaqYys6
FB2VsdXJrqWUmENHe1KyV3QXfDqPXX001OBhgQ/v2jmWtMMzdizsxoB2iM3I7UIGIbcH3aRYcUnR
BI/9gpO7K9degRfHHaNj6ln0dm6/MKbjVtuHUpnlsZ+fhFAxMOia+FSHcGYknP3b357Qfjre7rUx
e2uXUEQ1o7wUQR4/EMyxwUnyZWBp3fvMfDMjlhCv3H1bCrUR9XCMLLJZ64p6BiD3pc35A2KhfhmM
4Fe1J++qovEWk+idedt+rx06YE1tk8gSUs6NhvPBE70hAS07MdYGvuJtSnRCoWajlPLoJjkKhFUQ
Yq0d8OyFzOFjwDQb68G6QhNi5ufX2zhy3s2+eUlyhNCaaDZ5heSyJ+QArgUNczdJfv+PHaIgbG38
L+wQs0/hP3NDLNlP5Md3+c/s4j++5083hC7I38ID4fu26dA19kAH/+mG0IX/N+EI4ZqebdimL/hN
f7ohLB1AMTgsvpMIQcwERH01ZddG/+d/gTX2fd3wPfpatunyQ/479gj+jH91RwjPBSbEAML1DNOG
WzK7J/7JHSGAlotAmwgqlqQSE2Eyp2USZmf/494fj93iGpMRcv1iuN2/fdX/8zkVQFAiMh1sxvxT
/vp5tw9vN3R7SQT0QkhFAwOStKM4aobsAeZUuylm63l6S6hD76+W/5e981hyXFnS9Ku0zR7HoMXY
zCxIUCeZutQGlqWgtcbTzxfBOsW8Zaevde97ExkBgEySEOHh/gtMSvDvEhtjaVgnmmoWsgHXg8Bw
paR7xGZ5VPavh757u9sxt3eSPbJ0sAT78fOANQfBI2/1T8eOiOwA+fi9+5+OuX6yViHNiNVQ7N+O
KbT2I+Vbb6Nk3aFy4Ke3AbKbxUICSDVtahJjKth4cqtsHLv9l3GKytRR7kFaFmFoKzzIV8tN2aAB
A3uR/duBciib25HXw8W/ffcP/mn3H9vConS3bWqjARsiy04m6fZOsmd4ztlRawjgQiNjYoErFhZ0
ZYO9yK+eHALLY7cJq/C6G/8KEERe61xP5e0s/nFS5bCQ5x+V0IXcgcMa1xYGh42JNgimnPUxEf6H
KJaiGhgJlRB5EZbCKbHR8EyUB8ptsnd9nbykdeG4qGG9KK/TWW6Tuwn4AF7h1ShHUKtdIPRgnt69
Vnb10Xywe7wf5eh28cvh9U3FBzRQpGVFJA04zJiU89WfQ47jEedJKgrSG2MOpSllCyBHGgZLr4xc
DE0HH8tZOFrGGjaXjrS5lN2OVGQZ1uEBJaTC71wQDTJPKZu+nQT3CZUFLejBWrjzRm6X+VLZU9Ng
h6ytupP6KIEw6EykSMptbOANsMns4rM+IekiG1sIs8ieVDpBkOfXEL2Xj8tcuUTnHEEIs4bkYgIZ
EjdToAhLUWpXuItiMyoFRKTESCiVRd51jfhxsiCytzNIBnxlWPRJz+Wr/bIrdZSwcDtY+YMdehbQ
AfUsvw4cRP6F7F5ztiCJSK96IB4LAi/wCA6l+CSx94k5s6i6fXwHLrevC4NUKaoh5TVkrlcOZSPV
YGQPdvAZDrmLY4xI0DoU8NE2Rr9hJTVx8tzstsvcPspfIRGWqLIn/5vaKzOKyEh/CA7r7MVE6EsR
rkhPIUZLjeWXHkwY16IcR5XWr3CHgFADLsFdaofgvlJWc9Iih3H9XEC+WCYnXKGl7jmAXfhQ8pyY
CkgL0AF7uUmesNu5CrZLRW48C4j8V2mGGwU05O11SKWyPs4J2rFNILTsVBEnBiEW2Fx9UKQ/eGCU
tqO5HBJMQnaLEJuR+2QPMsdGF1AxznhzlM7OsudNFVlwaSleRwpYFdyWXUl47QTV1kiFsXgjunJc
YJaiuWApr+JBg0GEJrtS6UX2XGJsLqbwTipzyRpC2oUTP4yg48pKQtgQ4tsjRF0L5WZVidrjLBrZ
uw3dBRY53LKfclPfh59ddII2ETA+Hikg1lD1w7HZCJdz/1utJgo7fUfdECt792NlZjzvBR1XflmC
9L9N1OV4Ukk26ZNSXR3T5Te8fk3JMLYFLbjqNP2g5nc3PRv5LW96NjL5D3NwO7lNsIsR9l+rJqYq
t+qJA7mQrypb+f1LqD22g1WPrJ/0VE7Qr0uQRr9dr/LqKLE29PF2BIbWCq/m6x0sbmMPc948MjS0
tMRNLRrTzC91xJ2nC4PwRFDGb02Iksua4jslbCGhU7r1iMDG8JAIsvjN1F0OE1nPkXUkS6MCVgIx
3ngyIJAm2rJR3bzisqmHLUqg6MAPhudXelf5jrjm7SmA2e2kJYX7AWJjVUxHuS0o5i8Odk7wzazk
JBs7S5E9K1UNrdAcOMliQQcVVRlZpZG9a6mmoGhxaJxnbUQr0ClcAJzCYrvK84nLQa1blIFohokw
X2gE4TOtMX+ngq4tL/Dr2Kw79IK8iNs71HzyHtxq8gJvRBVHNgvkBJyxkY5d6VLLaBHaWFLBS2oT
dYqKnBZunDAOYLAIhrm8uGXvNuzI0W5Kdew3LrlaZ160o2zCUPtoDehCLqIQBm7zV+OIytdtmxyW
2LaynBB75IFy920otxlJGO2wfj3JETghgaEXb33tyq3v3ufaddGcsTuee5SDlG3T1tiVImsgBQ10
ZPMPKshG2Ed+3ztovmrkQgYFbFlpeahhYSfg6xXXWSZCSaQkCIy0Apq8KTZeu3I/D5X7IAeXoGaN
fTU3H4VKFWAUPqXs3pzLq98e5gpR83vHc3kgzyK0rx6N3oqPt1fKrXI424I9kOrLsKpauyI0EeNY
vEoeJP8RSHvWaLFVwLIXN57cXcp4RnZB/RJ9itdIQ2Y5TPORk3Ab/+PuXMbN8kj5okzeMbf3lC+/
Da+7//hvV2NoeRD0hnLX9dXVHFpuevcprwde38OpmwCUnKvDiWPSLycx6bVwxo5yHOgmKv4BUlFy
m2x6sfc2XFxmJ3mw7N1eK4f9UkcAtFZyYIYOE6vsqpa9oDEh3koxxXQru9ett/e5/StmRHA/GQo1
cq/8f/Il/3Twu3e87f7jI8oXv3t/8S3ktinmSeHGe12oiUklC9ksv4Ut/hgaMwabCFAA4hCH6EIE
rxZiXrcGPFNDXWX+LjepPSr62DIQmt0O+WMod/yn28oywsYPzPdKHmfIeOGP97r+l3/cD+gsWNd2
jfqp/MS/v6j87HIbWGweUrJ7O0buhgT7957b4fIYS8NhY0DrpBoNBOnrtfwFZSN/vFHpOOWONoJ8
Se3nilTLasj6wS9lkJcPwzkKkTCVrvCWWHA4smJ/c4mXvevGpsChENkenYmpp6hwO8gQr7y+pXwT
OZa7rxvlWJ2zCavaBWk+0DiRS8K3GlWFhWwD0yojE64qVELqhhKz2yThxrQQ54ODjfSSaWB0OYjn
tjmZy/isTa3vzHW7H0xsSnrK5DyvuJdMEbb1MpZcZKQdRXx/txH4HE0tN0HvUf+m+nOUvajOrWvP
jAdnx1J/f5MNucqIJKB/4XLqDTLyYayulZNGRv+Yy4hviln7R0VGyBWL+TsUjdxoK62yHnQqeghb
PulCwTBTwwkUWkT+eALuPfRY4k2i6c2yOkBih8JZQSMQaxXZy6GLgzTToC4W6rETzeiAvWwbQ5hD
Wl+lqMhg4lN4a+Q2mwjBNzRj5rduY2iv9bjBuhJWXIviUqbY1lqrk0/koN1NLqdj0LhEZ6JpF0r7
ZflRlZGkFG2xRFwlfxjZk43ckVUkHrHsg4MvpGGujZ5FyMa520A+Tzv5ZJaqhVL8hro7mQi5FeOk
y2wiLTmP0XD00DYiexjzfcNm3v95sCae1vJlco/sQaKoDE5G2SA1e2uADr0fyh1yW1xrJSXkCaAz
5Lxj4M1oryB1wPlF0V5uu+2QvUn8VN4EpCcV0bw8v7J3a5DM/3XO5TY5RAdbrAfES+T42lv6x2iZ
+y1GjH/vlTvkBSOPE/pBVL60LXzQ/EgmtjgSG4K9+T2ENMcUGcnFXiv215qYeG+HRjE6rYEKo+3d
QZkR7+IYot/AUtXDLaWFnoWmoutk/PAIaREcaWgdwN1rEWGEEj068DAGo+rvZIPplLAAouSnTi2T
gkaELpse3XKCCBMkrtrDURTPtVrKkd6eYbmGH3uFcQ5KEu58zCBSgKmg3iQkhDTR3Ib9IhQ8b2PZ
k8fIo+WwClCf/J9k7X8lWaublv1vnebumx9hWbzP1f56yd/JWs3+y7RtDysE17Z0w0QJ5+9krW7+
ZdmWZTuqRl5Ws94la+2/dJt92MzpukMil8/wK1lLHpfUKnw1w7VNJG3+e8lazZNGcu9MG1ULUiOJ
X91SydZinfiHc2Ha9ks69l78UARf5AOuEIsQO8Oush3nPU/1bVD2HyJMs4+LR4rIbNJXd4q/h2qE
fG4sHg8i4r81rgjVg8S4m2xLo75kPEgJL9k0Rnrq6hIdUscCanFVtOoqZ6tNyjkT0qayKZ0eNCkW
K7ipNxtvaOqDrWnlpotwUU0y28aueEFmOoyYm9Nh3FRtTiHKGE6BYX5LMiWA/ZZ1287wPhQu63IM
2Wo7cB5sD7XxcX5AGiJ+xMvsEHQmiCBcp/Q2P1t92hyKwfgaYxJZBaSwQ3O0IVmMiNXKB4l80vzx
zLH1CVzyEPp1ad8bQ1Ghf2EBGFLTkxJBwxlabLqm4Jsa4RI7ZSTIwN8Qx4spAcCgthoHSpZN0G8L
bbRAv9F4w2QcjewNm7DmVItCWmOCuA35NgqIXBFP3IIIOZThBGv0lyntUk4Z5wDLcTh72N1LURVQ
wJ2/9HO1Kga0NUfSu/LbYIVo7+cFjlPqhiQ9xQNV5b8JK9dsM4xdzGSavYxGcidrn/Os9/4MKHyl
Nynpoj6y/B4+VWySAlRMUe2ajpoyA5wM9QyRHeEgN6h4GWvoQfqjgrg9sJYj2c4DUX67Kyyx0NI6
GPZWbyOtMjrNCWyO7jspjhrk67d6Hjo71Rm0g+G9f9z/cSZuZ6eMU3MDzPenYRYgLedgzyMZpoEL
TLDpiv4om2kyKf2V1g/VKUkF9iMZJqrTu16gLW0x28verZlEVge6SbAzsTs0+PdH2cgv9MdQRjwN
xfR1oyNLGCkipSwntGt3mfQHDJkwr9L0zzIwkyGZ7N2GmgjTFqcx9y6mYfJMlyKSl71bIy8GOVxE
PlOz2mEl70h5Mzpy0R0JaWe5UV4dY2J9MvLY2Mh5Uv50t+a2zYhQnwcFLsOKUKRXSMASohgi4JBR
h9yTLWPguxUuJrFIyKS/G6lXJ+/zq4hdi3DqynKiePOPsfs1ls/SrT13j2bbjsvGFckCMCdUmBtQ
3ilKcXBtMGtQ4MrmKXrGYDwWWMo0cigb3UOeHZgIyBXrc6Lle00LdiQj0z1RpOG7Uwm0RHeRs5pw
ej4SA9Oti7nYQXfEezv46JYTYENdBWkOjME1jJcZpux27HRCDPmhsONg3XRUxc0mN2jiSSgb43dP
Dr22hItADlwTYo2zeIFO0nSXJ/GZCcLHE007kFakyJ6LIExVwg2p+IXvTaMqWJh79RhvF3P6FOcs
CGIFcUdzgU8apNo6NAlUsPkYjgMWKMeZG34bRNanqu3CU+OYL25i5Fv5EWsRFUXCjnOy9RwLCyIp
uWPAAr3+5KiwCWfoSdpFG4EbYl/CHa22UNUeWw/5g3I0q00/tBf4ul+7RjHXBsRC3BXu4pBispjp
AL8F32NPyw5LXWlbmHu+HjTPmJ7hSpr2H1RkJD0XUzW98N7ySrP8ZcwfvS1q9xlBsno35nG2LWqO
qONuHy7l4vdjQpV/FioaTrFzp+nzNC6+NqWfQxNomzFBSwNovkBmXHzYRVwK03SPKCWMtV79HMxa
gOFKDuOz7y+xXoZbHBJB9xY9rmsDUPWQb4cWUGVumtkO/UIf7tOouMuqJecRMcR3ZoHMG0gRK0SP
ubSQLa6WE6QZf0pNpCc7/azV07MbtXhRWgFp+twBI5f0+gZmzxZVumlfW+NpSUacQF2Sbc0UtSdc
Dz5MODSt50RpfDcqvqcGcsKT239T1NA8LoJEbriZi+JUuwAcRLtUiSANDq/xUqe7KpnvFaBphxCR
o20MOA+yDxYWNm5jhpEYJ6e18gP85m6F00qYsb4pwC5trCDdQaUCWKib3XGeQSo2YGjRWEUrbWpr
BKowcEIModtYcY/N1XhfQpJABBUnTgMY49TEwRqUNNgkK0ZK3uiVdZa42LD0MIEa04Cta6AQ4ebp
j1lbVNBa80ufzffkzcaXzDRw5DOUbVcaCMmXnYGUObRUWx18atXgVRKY8mCrFQSMs4dugVjOiZ9O
epEqlwnVusUIv0dzZl9QVQEnEVQ9Qjr56wSpfZPC/t1qKM/BhKaEsMBQNhYEoWy4uridnYzOVbcL
yvAK+jOX3iZrEbISXPf5wDLaSqfnMWnarWX22HaRSgEUjGsQIiN+DpaEWUStv2Y2hPwFoz2Wtj1m
gBF6oK5rfBxdJCBOJQir1VLohxLLSVWNv6dhBGiOZTGLE+XcowmjzfW8HpjP993EDTQU0ecWmyWf
WhoOM1WtHZQCUUu4AsJiVDnzYb475pysBl3D8gFdEHP5rhXGg5MHj0XlnNOM39RWyy+d134mIb4K
Ju88ljmVPe7bVK/xZEzCy2hE7l7PEKESt2qEH4sfRbikW0F/1+aa9bo4gbKdS7wmrFA52EX1ms7J
obeUIygfbWubsN0zlZR3krBSYWWIr0/0obS9b5meMJ2opKFd1VIuS7fp8xIT19nmntRyqrejinUg
indqP/cP3qIrmwHNRCIDaOyFKWpEAfaxmQXj4RDZ2seRspBfKebnyUYd1gHlZ0+vXZwtcLnNn2nj
WI9F8wJjGqU7rM6csEsPTWrPPnGpUBwd+LhJsEfrAjEZK803lbtvFH160FPvmQ/6EMdhv26VsT4n
6IjHc3iAqvIjmY1PSxWCSK/VOwMzvI2pDs06NCofmPOl14gtBxsEaJcDjWxyVTnnAdQzN4tPqlH/
RMQQyiKyXtsys5Eu0xRAstRol1yvN03jfMUZ9T5RvHo7qfU5DpZkUw6RvZ5S7a7rp4sBFHbdF+mj
jnVYo2awj4fuxUToGwWoDB3lU2SDknVySGtWOR3GFHkDJDoWLhW0QRoXliyPfoyk3FojRYRO8zC1
KG0vgGHv4xJmhm0XEPzMWUPXL9sZaa+cXct4s6wvxhwHMF0BsVoRvFWVu74TLnB5mj4gAeKtVBNu
lkbkXbRfB+iaW2dR3hb4qVEPITsEOcgyNfYzMOJQOz9GLtiqHuG942Kiex+N/b6v1JMypVBTTQ9+
mlJ/p6raHfghUDRL7itKJl6lNDD3cljDLNUT65yhEWEvFdORAldPSeFGjuU0w9dFiWiYkEIyoO/r
zNinWRvhbwfQH7QSeef+oXFrtI3QuUNEX+eHnZf1COEUKeC43DtxwjJHHTbpVG5l3S8a/6EOeCuY
jcg9tbNCSPa7AkhsStnq95ApEWWUtvgwQYBfDXmBgS5ihCt1BHp2LUr9LlT9MYR3YB3C6VjoxHuU
7TS/XuZnwyCFNyS428BwRESld1y/wiT8yj2qYNqxSgLS3kKh2EHzep2K7NUo1XmreO28qVPSu7VW
Nds+i77JKqqs7MtSqmySaSICdgmD9gVnKa+pnTgm0p96G1OYjeB1F0bQkZ2g0awhBTIW38nqUjEP
b2mozBtDzw/xOAgwpqg8aXiyOqhh5wAxDEgb6PguMwV7mlhFG8oycnF5kSrBT/37nC0tMDxR0CQ7
RNZWPcpa2a2RfCddpGNZ1p1lWVo2so6ewy5F1g3VnFD4UvxiNVkzkmFi7GUBiPjcuZelxXdWL7Je
fiufazDQjgGAciL7EXlJdS2rjzy7Ity8CQz7cZdBX7jMrXoKYiR7cGn7EGTpsGcWwaJvUsNzONTn
BYzvixkG68RwH4ADcXGXmgJNJ/7eR0a6qxH2P81tX27dSgWU2SXwKEUTRN2PJbOzbQYW86iMubrR
GtZHS9R7ow8qR9lFAQ5FBeGTZn+DX0FNeR6QjY0dC9kHLhFop/VuHnP7XhuAcxbEC0UETLA0rTs4
SccsisNLgc7GGlNLpH0UYNQ2OdFt2+hvE0suZ2zLJ3wi8upZga2QK81HrUvCF9tV0DSqYuHhoCGK
jib26xDY6dHW0eU0h59zFpTnThPeieQ+N6lAyKqGbpKrxkoDs4MGa7+wuR9tIPSTWvbg/q0TV57L
c5VHph1TdIPxCGMvBucIayWazggkPE5Ze6Y6ceFECNN2K3kwtR9G26QXs8ZteEFwJ6psELxJgyZG
hkPfYiO+2DrltvWAjtUA6e9R7EOt0g6wjdVgv5bT9JgDE6JiXp8HjJLOlmnNoCRR/KxqvcYgApKE
uuQgqPMGVW4Xdi3MHG+OUVIrUQDFC4/5fIqTc2uD1AD3/MOaSRp4YbDDCaBeunPXGgvJROSWYrc8
4WGNlRgeRUL572JaGG2aHo/g0KPiSny/rlp1OZHHP7SDi5OjQ6HRyhDLQlSLSg26+okOWUQZg60y
RMC0sSfw53jgLtfmh9FzPjmu+RD1k3aYYZwqlBEfkwllTzed3hov/KIUs/HQzfVwKXAqK5xCOVuq
QdKzN7/H3ZLtSlOFHsUa69FQsVlFQwlBSsQ5CB8uyD1lIGoH4jnAumpXbmYHQPFowBvUUp5UCXV7
ZDe0+h5mMvIU9+Al76y5Ny9QhzH2S2eUL/NvnWHYm9nD6TdCK+Kiu8iuFX02PaZ1WOwHJmlkNjes
muc7zECOKhHFZijQBF4aTTs02afZTVielJzXzMJTNupxkuxRF/GjNmnxZlXxF05aRNMSkOGYK3ur
vObTxETwBY+ZXQu5bQ0siW/aeOUmZcGqk3TY93XyESvzwF/S7s6GtpMGj2aoPtVkadAlQecdOVHU
wTLojErj7IoSQDTnbaOlU3qvx+0mioPgzg0mYzPn5tHR2sdUnca7pnDGO9ljiYJ3iJKovm03xS5j
Rb0qCFNZ94QYUM8QFsoFI0uo03P2hFWqwO6qeLR75ICUMsHNaDCFQcmwNVHxPXsJ1CgN8MU2mTdB
Mg4btfYwWrG9o5nX9nOa9tGThlXMxzq1kH4vv2VupkLMZY2jhMl9791P3aieVW14jaZAxQXyc99x
f1HQ29ZDrl4GuwyQmMMwoWi+aipKg6bdAKv0VAf9w3wRIHQPAQKoR9OoZfctUPp7t4rSS9Z+HdUw
W0+d0RyizglfqiU84q/uHmq0ALdZUn4ftbtsAPoQFhHurk0H/gIFz4tqWrtkmDEPaOoOa8buzck0
487rMdPyehgfiWZxVrOg2pDr6PdWqXzvKwf6kolKglrYH9KmHPa4fTz3ECEuWmSVh97UXuSDtl3a
J6DukC1Da7xoSc7yHkmHSVSPuqJZq2U+40eWcSH00QLiTXswIbEiNaRvjbLNHyJDvZAj+twGENUK
d3p00Po5xyVXYBf0q76i9IJK9rihftMSp6WAqbKp2jqO98qDJjtos35gCfytwnj9PIfe5Aua5DbI
Omd3QLCy3iRO5eLrqINrjfotLnQV0QqScjrPSK6YT0j0I8QwdOcYmx9Eijxtl6RgyMkag9HKFW2r
2GmOvAXIvEpv7icQ4k8imzrtsz5xvnU2ynitveGeavcwR0AMlrG4hstdWHw10aPkdhj2YRlpx0n7
Sogx7tNiLgWmDv2eqDgsNvqqRd/W2yLFa1KJEemvyz06nT8SwvZXOMWbvmYVGSmKjZvjMaryej8X
8xuWJtY6sLmV7AHpBrNFO6Or9OA1PeeedUhiO7sMgE4fCa9hmjZpAnUOlIuiTnin6N7PdsHMrrC7
jlAXcXXHxho4VDAeRAG43vRa8VIbYOOXGbXmCO0eC03tbZfb5maK43aNF0eHJifRvEQZ1mNjbMdG
v8hQTO2QASisDtSOkALKXBtSaakdgWO/Qrg6mh0KNlaJWsdUhSPaMBiuMpXdDWEc3lnjhAkkdbOA
YL3ryFtbAfLC9mKdF93SSPoofhoviNf2uNU0M+ql8/DkdPoHDNq7k4Guspf03THKsN7MF4iYDmaL
rpUEL73aT340vpnjEp3GrOb5NGNhqaZYZA2LIDx75hnjeIJ63SXmjBpfRanp6HinQi2bM5RiCIkO
gW8wbC13mJ9Dw9mlbTLuSUXBPPOcgSpoEIOxzaJLZhF7O+aSbj2WrzWspEZDe7Wv8p+NmkAPdb3x
zWqqpzit8o2FqTf8o6BbQRV+WeYU53oNUbvUTKIzdCYSDoh/9fGCiIqjRDhw80niGIBvqj+zkvo5
LOqECB1CY6wY23VZ6j89pOg0aiqHEbNIdcb7Okxz9MXdUtsYSACCMbPQGTPj6QTPaOs1qLwY6HK9
Nqo63feoEtnmW5ck/UcTTsYOUd4GWZP2m5tmkbbiKXlROujcXmFZJxzDtwYwt8e6wQZesTAkSTQT
A720UXyzakh/ttpTIQjyde7dhUP0cc48YsQahZUR6hKkQpjruQr1YzChaDHPqGcWR8yHU1Zu4L4B
POvRkw8tdVglXtvscxhLlWaS6RIXrNHofopkMvX06Wx6rbLDCuiTKgggJW49J4dPPykOgvx2rvsD
abM9SlBveVhVr1h/+ugM8ZC1vOlJQX1yqZTwOQmK/dhaXGMF9Q8N698VRmTlznLrVex1vT/mo+nD
YB6QZw6tdcdEs4kCWHxDC04uHQdAE14xnKImFUXHUfGDztDPKHFOT1TZ4QxpCxNpSTDvUkxP80TI
21vaixGHkW9PLZJRFGtYPtR4bSRPpV14CKggs4/Uu76PYiLUtC4vbnhBIcs6NSnIn67OMpTHs0dN
icetN3IC8Gmy/BGpnNXQe0wALLFRYVf6Q6yb6wjXxDOJid1oesp+qKE+GagXbk08NVdDNCWUghzt
gLH1N90iKNIGt9sFihVcBEN8DW803BMVbY0x5BdZWrx+F5fUsT5UB6t0Wa+VTeOTgxx8Z1SE+JVS
7OQPrUEfNTRtRkYyWNlGoCJzQxzM8mxgJloKODZJ7e47O8dC2mkeYXasRyRW9zHInNn+opge8mFu
+aJmybKXvltJ6GFypnfnMoc9gF8ET9mQ1MVkklHM+0XfEiuTIG3TT2Y9LTsLWdm7IM/RNprzr12e
Nitq287ewxKVfGRB5cQo7mKb4AJER+ObU5OcSsy6NaWC2zhRsTykDsxHS6XoVCb3zMl4SnVBdrZz
ExJnWl46tcPoHLpfBf8gr63wKSC3eS4wt47HT3ERj3du2lUrOzDqjel29jFzPBZpJcrbSIGdZOM2
AnSpoGmtGmZ+b1UVUs9jzuM8JISsc7fZIW/qnHXMgM58bbePlXscqT5bVu8dQJYr952TfJ64HiAt
h9DoJ54Fo2F/zPG2uNS9Wl6Ahz5VkLROSdwN+Izr3cZJKa3r8/hUiGbyML8o+idMMsmJTklzX5sf
EIHqT6ZV1j6LB/1OcaD5wtG2yEWh+LXEWnJAJWL0i0x70CNlelZx3IMkuuBjNC3GTjPRGso4ceuo
xSpe6RN3HavmtrIoWA5LA7TAJXb1eHatawwVjmm+3E8t929ZTl/NoQbXxUm9oJS4xmMjPmNB4aIL
rCGYlvTfxskyHxMuQ48p+XkIkK3L1IsSltqFNe9hUR0WdXa6NoeF4Dw7mKXV3nuam22bCtJI0fb3
JAgRCwhjbHxDMz3ZBWGjReI2m73+7DZ+rRhMBixNV1mV+gW+bIcq5yGcZ0p39qA1J2ScHtyOi8gY
mpQw865vivrskDqM8UHys8p4GS39VDW1u1OSMEalAyUXve4ontReep/Ow/3ihMMxIx3YpjhLmV6J
2Dk6Pw0S8JAVMPNIAGqglmFCOU2R2eHhCc+eEk+nJ/FGKzGWt2z8M4rc474ebCTrmh8YtNY7r3C/
RrMD7nfIL2WH4gNaAZjMBnW/wejv0hglGD3PwNiZ5PSqoj68m1EA25kZU33Csmk75oZIuNXVNlYq
fN5x2430sP+QW81dr9jGwXCoNy+zU+3mXAgVZGN0snAdVt0eHdwS16NpIkyv3P6lCjz3jgTuS6gx
l2TovKMUrCGW1zsHkF0lkiEHe7YMGI4jF0fP6m22+l1ukdvVFmQgej1XWD26j91Eemq00milKAhQ
zi3Uv6Ino4Sawg8jROO/QBAjxAlzHyfFxlCZZNq+/VjY5Wd1Lrt1MI9vfU9k607JRn6P3q2tnbE4
H9GC5gKOsbkYtf41cgckkRApoex2vwQfbKzltoNSLzwCbRLECOZTBsubY9mZL1V6EuJHn0yLeWds
0E5QrP54c6eSxb9b3U/25DakD1+iuigguItkby5ySZWoxvZtuekD4EBwy9eL8Byg+FT4itdnPAmS
lSmx5lqhokMraCrXcYJ/BEUrwVrCG2r2RpKsKERBY44I300T1kPnZZsY8Bp6h+Fj2Hto6EaoGUo8
kMRIEUONyMhEOFXEQBPU/C03XCSFVWXvNfcJ8nY7CeQZBf1AzTwHznblra/eVCCM/drAMiBJuvEo
myhLLkEHwV0hVXNsZ3PYmBMXd04V6xSkDStlS3/kZmlWg11/sJZRZ80SR9WKtUx5SjIENCn65wi/
u6QxJPV15g5xonQ+ZIB8SEIvwNAFCNwR1AdvYebVF2/Bn8971RIFhckEPQbPYPoLaszI4ig00cxX
ANX+xiVJI69MJPlu2xRDT7bpXL7+UYcODKKklNWIJVDw8pvLXilQ8Leh7DnC660xqCSxPCQKFu68
suf+7skhTJLxWOr6y9LVF2CGxjqvQL3zYMc5QbCvR9F4gMxWGdhGf/iN4rOYvQ5LIxQfKXcuLuu9
lS26KN5RWBONHC46wWiSlNj35tPd4KYzrO1FJQ7gxxCfDT0Crj5fwjBg/gFSSHk6k1WnaEy1goA3
MRrWfS4StJX6SZsNZRMJboqi0qQyX0oMAkofrkrvJRGEXPCJuT79wiemogf60dq2XXIvd1JInA6R
86ETX6eMcSCTTQekzB+HzLhiOCVSJrTdY17OBdk3NBcWu/46uCTNChvpH2m6d2uQubzrda3ZDRGm
2QZQfNZVIiNMcVDbeEaS7pXBJo1IUjOezAfTTbXt/wDE/ksAMdi0zr+j815+jP+xp4jdRnHz419w
YtdX/sKJOepfpEyxIzBVW4dQ+wsj5uh/WZZrG56lQxt23tubmdZfMBjJcniOgQuZZbzDiOl/kegm
5WDA5kWcHa7v//s/36b/Hf5AgTSbAay1f4z/o+jzhzImh/Z//5cFM/hf3M5cshJk5FzTVVXXVe0/
+LwmYsxh7TrL3gtRdIvts5FHgDI2ymt9h9WAvSYqrZ1joJOO9PuX7s38Fr50H9BpKAp/9nZk3mFL
OcrHDhfgYKdR7iuwUFlboI7VvZf4uULQsYpeUe1BvaIKnrJd7uvb4o0VhmHgbr/KAz961b7XJ893
Dp6PpsG7c/LrO7//jppAub1DwZnyO8KAxiHOcPij/ytnuQn0Gdyyu+zVxfnQa9pT1C+72jUektH8
1oMjYgIeMZCIP1ux9vTv/7np/eknJ/67yZlyLFN1VMv447+XeTDVCc/1vfvqjSf1Z/nU3JvRWv3S
bfOfqIYVKP7+dJ7NpzLwzVPkrdNnZeuevWfXWS/3NQWAR40F/h0k6Lf8shzSx5T89iUmF/5IeNJu
ABK/uSLbubKenWRH6Aqf7BsCnXfGg7qr3B+hJYxIvOVD+iMdN/aD+RmkVrkCdE4OwjpjAwv0YYVM
Sv+lfs1fh3atGFAjcc/eoKGK4YKGFBAa4vWazEB7l9+NW/U7lS8D/NnKJbTGmRLQjN881xcUprUT
RjhHw8+/lK8o1Effkhe+znb6WPxcdsrTgnnjOdjbPVXr1fAWunvMb+6Tjepukx/zPvd7f0HSENuR
avVTP9XtumNmT5QDROL26zKuSM4ofv5VmFmYvnJovgyun6NL8yrqiaQ64A5Gq/BFQIBe8eTJksf5
YSGFdA4B4rkv5WP6A+sUIl/lXL5YO6TgEBb/mI8vKiybxOfnCO/mT8WbvSW5hKaM9TNB6vds2wcm
/TTcFMk6DPeDu8W6Do0NCFyGQy5kZf9/9s5rOXIrW9OvcmLu0QNvIs7MBUx6wyST9gZBC+89nn4+
UOruqpJG6rmfCIlFkwmXwN57/es30xMBUopChQOXW/Jy8aKKq6mzjUv9Muz1t+LGP7fFSb4DaSDb
u2dhFzghRmS3rChOGKWcgh3ursGNvu+Ji3OJIcHJsXxNdxU+T6GNp6arfMUeWXXdKqMYpG5/a2Mv
6XFsxRPNBXd7khtsk26iaxsezb06UdY6ue7EXuvl+3mtrkJPpV4Bc6MD/Cx9+MeStvtxfoL6AJZw
Jqz5JTzKRwUEeYvhhJATZQIvBj8tm2b/AUZjHq+nvflogRCwbC3c9LO+pHR8TvSJ1LP4jL+1dhts
DcJ5DZyjHLK2Bsmxrj1XYkmeI+/vgJEXgsJXjDac7CzfSqVt3gdv+qlr9q1gR4/+vXkhh4BbmwV4
63Y4BW71U3YetmLrZcrBuDRQAFOv3ORvwwqrqniDG9MTSR/o3DaE/cRH68Z6gBdCGwqv4tEjFZan
w04/+xPuNN1ejq8xXl3nYquDakM6t8UOjaptJLvhSV4+NBVT2d7Gahb7Ma991Td0vYlHwB/NwYFA
cIqVddF2QWeHZNQ5tOy1YSthwm3r7wgmlhPER9wzttivBDMX0paGdXykZ4e/j2Fj4nPKMqfbhsck
xjWIMVDB3I6Q8N7D26XT3T5g9W9LH+l96KUb5ZnyP13LNuLfGzRT+noiHGEb35Ml5G6mTXivItCA
/xk4wdlo3QBX6av/2nwJEB1rm5z4fjs9EpPrYUhiXTryt+khrad6K0b2SAgLwKltnpXu3rr0x/Y5
JL7INp6nW/ERKxSX7D/xVjrj3PfX4+MvfhIkN0iyppp0ByWJaW7hSf/oJyGns6kNulxtGszEcmte
y5nxaMLE/+vd/GEQXnaDSb/xTdaW9V+I0HUtTJ2IufVGkwZcao1Haxq3UzB+Aglhzp+1OCNVTPH/
Cjr9k3lHBpH8debBzE0WTU0FmDdVbF9/PjslqFQdXIIIFgE3QKgXnjbm8abEQ4rFniK80N+wUytd
+eUDIINKMtlrAcDl+pj34turb9VyuhYkJZHpJfOopcW86qAltZEiHpJuxI8MiTY4YrNC8UJGoRip
nrkA4nTYytU8Ew6dVM2pHRkyUjy/LAzzRSWNz7RVq4OKOtVVYmOX6CvKieZBLjsNtS/cAyQNlpPm
hQBBbb4l6cJfcZdjpjVtZKW3J7O4bzWjuwu0Rj7i1UWmFOlgWUIRvCyyt1ZLfIuRR+spYCLDuQzj
W3JgtDMdJIP+93tHqiXW7EAZulDZ+AwIRbYqqnYnZom0VnDUwU2eHLOE0HY1J4dS9zvaBTWOAELk
DEPKs5H3N1HOKfCxtwwHJibdzaqqpSVUMwNGxLuYLCnBra0FQ6+jrw6bvJNMtIwdFeJdovvqMeoR
puWzTiSRLJd2ARUqMaeNVtUXPY0SR5yy1Uhaz9IRVzhI80u+hhIZRXEejmSskQUSpIR5aTAvbFmY
1bUK4kWRmeMpSHWvxCKehg0pBOqcuwYKWzsx1PNUK9NaF9S3wRrVk9V6GIRmtt8Z6abvZYHMcK3Z
0nf1xoHM90J4t2SOLNfmqya/BhyvXZjZR12o/kYrdeazWT7HdIxCgSCHttCRVkf6QxfhVa9mSzwD
tpIpmQBUIazRamIiZl2/w57zTixrJ06kk2iGG8CKG2n8qEbtFpRZwQh7ehz18oH67TU8d2KYec3Y
3I5hDgAdXOkofeAfWi3RNw8ziRl4gT4u36u0TYeISKJIiFdaprho6mEPigRF+Im6gSE35BYADn0a
RyY9TMU52ssQfDmI305hqd1HMp3Sxf1dtfikTXlX4CZA4a0Km5pGV9wPDd63Ig24bnjIy8wRzaHA
EgtCuTB+TtzqopBex1ImonEC4c9rBj6QbjFZC0lHrkLQ1UwU+o2IYBs3BOouDFcZC0grSbk66XyU
8EQt4Rh2w11JQ70tyaSVcVPoUledwjUuU5BR2SKMujH9tBBTGGoHrQc4Ozc8KMcOmTobLD6gbWR0
NHsDt7OC6EusvM2sI8PQJ2AcO1Z8+evIyaAI+NKLRn61ASEoYeGVa59x+DqPd3NPMsLY35vNcECw
tTUNcaXiHW8gR6fhDbTGPDlG+j7DBgwPrkBdR1l2nnDhw1HNN2QPpRSTRt2BKAud2dmBcZoV4O9p
2GrtAkCXGrEJuVRtZT2fNnHWbRqa6KWtSWMHFFXfCgXMB7Ugsm9M4hptNc3DoEEnXjLyIUYzyVvt
5WAz9f1O6mg6JQgjHGSXKMpFlOcFea6NIO++v+hExO7SqGbNJlttuK5a88Zv+9zJBY1cUKmpbXVS
SDIOUVqM6pDgP/MaJz6L1u9fReZj3sPHLqIs3X//RgstwkSXl/fyO08ENnNLrLsBUOdkFVBNUGPL
GrYpw+cIZWgXdvJnFRAjI8t95N1EQKa2eJ5vaWywXGQJQPq82xyLi0W6+xpTa5aM/rN8P2/k57j0
Grc+psfxKL3i493sm8RBf2LdzILN2J08T3c8+9VhDJ3xq15LXs8K4aCczGe7uISmLT4TkaOew9fm
oK5GQmtt/0Ta454luwgrxJaf+Iz0J3Pf3IUb6PDYymHpap7BKLEWZqTPJBcDgpiAwtal0VM3jnES
b1B+42xP07LWceqze3wDIH4ZW+liwgiA3GfXz1LjTMYB33neZrBAdPDA1N7MG/OD1v1n1D/TFU9i
VwWJ63hj/1UBzj4MB7kjDgUJoZMnrHocQhzTk7U2HoorC/ngBhLzg7FGyXGO1gYJtExiOQsN5St9
meN17phv8wuhDca6aryCiIN4yalJmPJ0t923G6miVFn1e3nc4cec4lAhkiMWn5Di1dpal/Bm9QI6
JMNmNFcKq6vBUxqgyq1GPCNPG+GJviMea6QRsJpFe3Edqeyy8haLVuwIVVvwBv1Gk5yR07tUjE17
Ag28yFyFAqQoBgTmEwcdDhILOIBB6QWPabtGt8Li9EQ/3lBYhEKqrp/kcq1Iqxxy7ORAbKLfLUAJ
OMtw7bd8OeacHhF0vq2ZK9pxujs8cY0Tnq9p3dJrVdAKOqa+xJsRvBIDIPbehBsuqXMeaVJcLVaX
n4imlXpfv5F2y8ezZIN5hIOMDOPkAe4gp1CF6Pnt0G9H61k4MYRZJ03b6c9C6fUbbotMgOyPnRH4
5J1xUj9gaWHZTEnWIqDvsX8mjY01o3k1ThCzmvhkRnv9Q/OEy/zgn6mfmme4pVV+214J5mHfwQtL
36f8UG77D2oyMmLVT1I8Tvoxg4BG88duH4f7CGqR7lgnHhsMoouNCWE9d4r7clXfkceX00Z+5glQ
iHewZQJ6yMkmK6ul3HSq+wrps4vA6l5jqYq/vrTXaS2Vnu/Wjz2EWLqqHP+O4xW7Izm7PJMsoQRv
bHHVsK+4qZMLbFTr6p6GKIRfTpNN9/1NIT3h052b0CBp07pR4sWJw0U0KCRxGHe0g4SH7d7fmVSg
JnUNn9SKbVSJyweUu6L/0CUPwbzOdEdP1mm3F97U3ItuAwlGLJ45awz7q5N1njKPFI1sPI7b/pA0
wJ4r7lx0qYJdret9R+7vDn+mI+QfVjbpB2rV+Em0DumBji61LRQ2VKxivi3eyKmEnVPYIWsTLCWf
uK8gt8KG7QlFQUiykRkzurfYUzdo25tDuMG9CfJo8pQShOiwGKAAw2z0ISrt5ExjNHOEwU0U2tjY
46LkIM3PwTcET6NA94ZDRUGeu/ORFg43O0MzgUQvtUDh4oyaE16oyHGnSK79mlWedTXxIXgE/lbG
teko28aRnqSVvNbv0zVgznMmko9ha9v0GK2U+xxcwTMOe/r7892QeSNhb3Z1k16oZ57bVbyNIkc9
JgxjgVu6FgP3B1qiYJOdVLbbP6lr84VzuFDpmvkm3PVr6HkB6UKHNHNnz0K27Y7ngLBZKD7GKi9W
4sm/bZF94L2Fz74zuJTl7W1zFp6rvXYHFbV9Mi9WYb+E22bvA6SwTLj4ZJTB8WHU7u9iQs/XM4P+
1lpZb7KXPTCFtjdQq6XDuCpOwal+h5yIga98JMfIOguKgzmdel++4Yh5ZIRVr8opuk/2wUYl1E7Z
qdC4APShcYibNDmU7bYUb/SLejTuigdwfRaYyC3ywMWwGVfm+oPSgHbJvt5KT0azm8+UdCdmGKAQ
asTorYWkLttWQHfHbgzX6JyU0JLMLf0d1z1z1adqD7l70b08SYqnKNwGBO7BrJFW5Jv2/iYUNtD+
+Zz8cMW5FMkFqkahbuWYoAvkEnSWV/kRWGUoWCwcqCqlj6Z6Y1VhVW7RHtRLeCVEgwiilXmR19ad
FLrQjQrdDqDXJrYaOZFXY0G8DWVX6ezxEG0IMDatU3WqyQFUT5XuSDyVX33tKltuu+Bxfs9O38Oc
6gW77AV0ZaB59pIFG5ZFljfdEI+7Sy5BtFOkN2grsXkJhmP0Ai9+SDGXxf2JriYZ5h0rXjRFdjft
gmTvD9eOBkwgfKGZXJv4+Mc3jD/WNFGCXZNdfzd54bv0KFguFQERs88gEMqTdAYA6WntnJE8raqL
ROeB9dwleGFeYjBQlFerX3XH/lzcRvhwvrcr7MWzR1EkW9vVRcfiAiBsZSpjfCQzjHkYq50UNct9
QNtRdxbuHnMLbt0IWxjtnuOX1nDgHLIuvYxPvn8H5wSySbtVuGPRzWq123mk5fovqAASOIaSV75V
98ULBsr0vKPb+MYs95a20Tbx87LwFFbR60iCDr3VyK1RE+zwAVc25Hv3j9KmXOF8Smi6TY+QOL41
eiP6lMcogRu1rmhhfZqa2+aoEVxctkVie55NGuUn/y7fGJ7/3H1CEChZBVx78phSWyG9N7WDk+hl
94bo+DfFRXWC2/IAIyMh+8auvpRV9wKHOPiadtmrrFyyyEEUMeCPcez3w8Atbad3zHnRxXKmm15c
a9G23UXe9AL1qrpnVCcDNmerYGOnZF/fwdBnFlE25oMOTJnZpFXfB68Ijz75QdLWQ7AdwZmBWMe1
jzCq8lLJ8a8y6OVeuy0BS8JVmF6yT4VgWCgzn5pBIulltva0UwS467AkTgGu7ze9vvWZFifxRQVu
SdU32E0UJ5jjBk/wkl18X/Dsh2y1wu7ZjihsB2IEKhRESVe7kEHsKqop1D2jHJh0fWA1OAbqEXOE
9CnPHf9YK19N/U7bskbKbEOENXqHjIRP1jD5maTB6KJAKodRyiphZ7RoTjwrccrnuGONa6ufPh9j
vltkNtz69wP+SqQYX/tD/2G8Dy8YNieBM79VpEQRR+UWteN/NfqKFGx7oGbegSVrj5BKmbPwdpfW
xm4+Tm52yNYZq0sXzfRwghX+XJOXpK4LYSX1Lha+vV2dIm8WMRtZqR/iliVitK7hCu/VY7UB8GN4
qbzglD7n23iNTKh564j1ANa8VvuigR9rM1OczXV1Ms29uB4/+0/zxF0pBE52nY/hMX+3rsG5PWb0
jN+sbfRQH3ruAt+uHkbc8PMvab6ZCJKF4pEiuduSDhbht/5umOuSNoVFKUMoBze6gNFDRFuyxxTS
UcdJ3M+yynUe4b/sZqrYEP4opIpUIq1v+YMktsc+a4W12Ey116bMtpjASPvvL9+v+/7u+23kAjKQ
Jwl84aKT9vh6ShCYl1cXxlzu/OkmDdrNAMvy0uAjFmh43iumaEch40xbNaprirWM2TnXq4QHQJCQ
Dvt6zFjLm46hkdIckgFFG5i071KKXM1ILpEV7qE7cmxWC3KrZiINfmaQGcknptCV6rYJjuByn2Tg
R6jzOr1YRXLMigpOzMpHStEYZk3UtwgYZWmcsh8GXhu3z1Kih17VNRjPZARIZHm6qmQQdnKVfael
sYU+Lx6phOu7plGgtfrmqxzCfEMJ7QaT4kJuC1w8tWUXFiIRdWkNaC772UqJxvAhilZapaoogwxp
FQVt7ZBlX+PIGC2KXabCoira24rVkamEBMfEpl2PZDulI/mXYjPsVQRbNG9mgBQTv+U4vQiLWWgv
Sv4xbJRnzPR7e2Z8iLsk3OYTSKYqxLclJhxmaewNJic/xG5aEYmJTlvWj6yQh8K/pJH/oipJs2vl
HLCeDrYeM/7hEbNCwjwsMnfZKLZJsKe+vmlLMXVldQYSl7PEm6KMSmRiUZG16hbn2vuQkBAnjrpV
2Ju7xggOfjk+EQQmb/tBoE/WEkYRv6Zdjf+fJX1iUkVZ1puj108xiTJ+xPwrrONOTZ9VsivBUXoL
OkWJBnpua0/wx9s5uGR5rj1lBPEKBAKNYvucd5CBJGyhYZlW2hfUMGI6g/ShD1Pm1SoZwdSsryo3
9lIz4gsg+CAnOKT5Ge3laiSrQjYJkc3mR6E1e+SMiO0qMfyaCXiQUN3XJmz2cOjDjQ+WR+DGfWVg
JdTFQuNUggn2rQ90GILhcVp2JstUp7gOEvSagUDj1FUvUZMhlD7JEmB8yCJBefJGLIGnI8Vaz4la
OEketnYt77v5caiER+SUJ505tLcU0Ma+eGxbirHv92ax9iWa20RCwFkO1O/gaZExUvKn5jnVSeWt
J/HaiupTPiJlqyDuOAJB9WLFrEPq5QOjcmiTNsIRGO+S3zwSvIykmoK4zFmiKkV7n1fkheeqwlp7
sN7q0ZUi/01Fw5hEBLIYBQvmktQFA/8jS322Uump7kAcE2iXcGCx+h+mA9k/q6CkZJBDWihxFRle
RIqnVMN4uQ2X1D8M1KgZw2pdSBHFTIOUpTIuxEU8CPFA2WSQwmKIz0k5vMUjM42Z++vJAg/KCH+K
oCnIJCNbMaJXNb5HJkVqjsKQkopUy2GTEusUEWNJXLVXwUncmBGkYyuP9F0vMQHA5+9GNVwbyrqn
Lo3bXnQkQbxgnbNqGqt1hOjqh/GrppL50khkqpptu5VT1E9KUzIvypYFoQzcQgiUfIun+X2EpnkZ
WT2FbAsbSwxXVOi3BV15Nq38Eg31vVRNC0yGZSKMXDuU2ltrIK+wEof7TG2xH5B1KhkkpxiX07bw
WydGA+vKohFsygkIVicUWCouCpeWu1PON7XKklarVay/ku4xLnB181N6MYzh2cGqHhSTEk3K42ej
tWhfxf50QgvuxIF57Yf4MEONwpMuWZm5SNgstfTYE76jodl342SSzyV9QAGPgJVuRbqdGoqTWATK
qciMY7MCUkitVyKFDYI10C9DUIt6Pis4NFizjxiwqkl1KoEZ2tb/DJeA0r57JPZk0SCqJHWkceyV
E401EcJTg2lRI7+EIwvZsn0W9X0glSf6GpvSgGQPEfHTGmncZ40rQtyHOnksJgVshlgh57YwtW1W
VXdwj05jCZ9kQLwateKwzer6o0x31iQSs5cxneboXs0IeZJATjb1TfqckKOU0P0laOOYFj2cSAwV
SCZnHfT8qk8WYWBQHaMmhPNKRDk5HDJaV1CRWlhqVXO4jZZM5SSOLiLSbDxUso1S0fYdiw5nSesu
qONslXYTE2tSblDDw+WBYhTX4r6oBThRYno79u1zT2oyjFKovoEcUCyzJspI7CgE4XWE5TaFyjno
SW2RtPMwWgGfRtfYc0wpSTIeCrdxhQ+h7qgaP8K1rjd+IhIFQE2cBwH5KElquIWV3RfjwK9KYLV6
6PdpGNyLxoisrHeSRpNQ+KUprVUEX2Ivr8lngCNsJsAdvXKSZpmw2UlfR2rS2XO607R8fp1JwCC2
TNjGonTJTNagaVveD2NKEa23d6MCgusPxqXjPnUmlQFettaK2iSu2aXUTfRaA5Wyqjc0vMDJHahI
94rKjaKQKFAC9KEll+Dl50SPlvvejO4Ezv8BG0M7KZKnxEhCZmJyT2omMpTlcEEhnW7VXtyLlkBy
pZIBIcfkfSa1Gq3CksLeaEhfaH2daV/oCvzYqDvmKHfEII5Wft7jooBbSR+bBlHlS2qZbLnhPEgr
hb6OMwEAYVdNaahPr2pixc4wInstyMycRWmTFeZWjVv8RgXkhmGXoEEqdNQUo4vaa0J8PjnJLCPo
EPn8dX9eQVXDQhASi+PHws2kkmCtlSqUNDOnZM+KVVVgHxEP8tdQ9cC4aeMM114QNc/UdaeaYkqH
pjs2cghJsMdlQM03k9neYS0BrtnWMJHNTWqgITFq7TJkTLnlDA99tE4Jl8iJfONQ6og8yoDJhqZV
mkZ31UTwX9VojzJxHAg2sufEF++HOpzWmEDRqLMeDTEA6OvHFVHTvhNZTbbtA/0JjQ+oQyy4mqQk
NGlyA5mlseLjHlaY3j/hHq0h3QQTMBfMWpPT21kQ9qTY3NUJHQgGdk31pJLHOFOHq5njWxGY0keX
dfURadIaHB9CMXLdVe+3t0GzLVLjDTWn6Da5vguy6Qs+OPJBvUdbwxUqVNXrRvA1SWDFFqkhEnlS
7quRp9qo3o2KxC5J55YICXxz27HR3WQlkf3kkAUkYZBNCKrYBYe+o1BQYUcUPgqfNI7uEA90Kxo0
nU2y28aqaGUnPRSIeRWlvuWOdDSmAVwjaCGJK6wMGNhwhx8nu7Muvt+QhDTN8zrK+3OvrARTpi8f
dsp6rnN116A52H1/98uPaDOmbUhQVEBcTURnyJMUMj8GM/zxy/fvTNQ6XiQGL8GiEf7+UvU8AQxY
kpeVrNp8jHxE3C8gRebvWkGKhpVYaDVEhAtiFbQ7LexB+BY6ZiBRyMYY8rhjL3iQqsA0Uyq3hUHY
B0GxhR8Nxt8tIG76+xesmy5CphgrvCn1HdlINTFTWmEQk6Pov33JsXbatc+WNBo74V9fIugF6qwh
lF28E9PlyzdLkeyzdmVo4m02mKBiBC3eiP4gr/tOSw5plajr7273//wTatl7UU41Io/2N6bZv378
39ci47//Xt7z718u5LR//3SM3uuiKb7av3zV+rM4vWafza8v+mnL7P33o3Nf29effvC+6X2X7rOe
bj8bzMD+SYlbXvmf/vG/Pv8TkqAlKZAJ/sULWHbw+xuXM/hf/4MEtLaO3tv/Kr7+i/iPLnuLXn+k
Cv72/n8yBUnrEBGyQ8cjsmjhLPybLWj8Q5Kg/RkidD0LCva/HeUUE9s41bLgBEIiRALIn/4Z/2H+
wxRx6OSPyORkmT/981L8zmD4K7bgsvufmHQWCbqEjMBihpOoK8uZ/8jWmKQ8kcJpFDeCJdus8rLg
S5upgoOVSBifhORfZDyOTcTU0qfWLHqpO5rGRAh8yCy6GlKzIpa2QRZvhuFmKDciMuLqSULi20Y3
P1zmP6NfmH92tKSikBnE5ZGRRfx8tAW0t9I0A452FHdSaAKRZyX9Xnm2ffVpsspD0wPNg/BqxkbI
xFuDZk6J/J86pxLaNxlEtlflzYxMP6D9pKY+MlB4X4q+nVQgQqb/iEGiAxG2zoby2ZRoR+hIhP6Z
zVSgBInvo34tb5bNTXrm+MvveEVSE2xXFe/La/rEpCODGQO7w7AaVRaNLAbDZVct9KJSOUDg//7V
8pJlkzgvrZcjwJNrtWxqoFvSmJ0nlu9osP91UBWFzXJMywF+HzBG6gXToW5kznLgEZsLqolsat31
S15L6eJbkIUi2Vm+r/i+YcrCR8+mqF01QUK/TDwvrwnxGQIArULeyp8XA6XFj6taXhrwu1h2pip3
zfbMWngrdxn2RvxPOPPybjWyNmLmv+hNlXrLNqIid6sQeAR0tOK9FQlVwbSuOKohs47L5uR43/XN
RlX61fKKJBouFa8u2ommD7sdWvFLBsPAhQoTo7PW7FUMAnhHkrMB9vF9XOy8WuxNfj/VZX9EcNoG
Eltac1Xeb5Y/qQo+rvw7bjTxrYk7R0Zu8n0CbEcFWPaFaL1cnuXcl50v5wCs4FV5slq+Xy4h4pDV
8remAI+kyEuu4rK2U/IHBBYY7IWNLaeg7MRHrTMkrR0FYiCPts73fXETy1cfPFHEikkE+1yWmFgE
Lz8uL25IESwaczOJtMJQe1Vp5qgxQHQMqawjcozf+/A7+9534/klYh/LdjFUXEXIdhM2t2xC5nsL
Gmfe0X7hqHSZDsrvbzVl0JCYPv4AXZBKzuf75W/VslmvVDkztoZBFpCk1N6JNG0z3r4cwfK2IaUo
epZg1sOzQbs3rXqyPMiNLV6zWLItqB+qji6cYrAtDzJ27SIIz2s/Zk7dJbej4F+tQGjRCJQvSZMB
2FKg4nDgZ+nDUOoIXDSW6CbBZo2xJ6v7CPHHmYEdWzp7RigfO8xl3XwJYZ+q9dC2dNVN85rkcCTB
VohurpwkZuk3icN7rgYucW2UXAEPjCCFN0jSPXwXuc86TxnaCxbLhKI3XgcFK0ooMzL0+v9/Dv1P
5lBJwifkh9H9D5Poitis6OOnefP39/w+cZriP0QmP11UNDiEP0ybpvEPZlIdJr0kE36lGEwSv6dm
KdI/RJGoLVOXRR2rVN3617S5uLfKTLMLI97QZZjj/0/TJj6wP0+bOllZCiRwTeGuFqVfKODBMIoA
dQVOBknaulVWR9i6FfG+KatzO2LYqadhCGFHSA6Rj29XJ2PMUiyd5/JGLVGEy/jaCS1IhVnWmBFr
dU7eL4NkGjDzdHmzbaX+2GjoUWsxRzMHxPg3BEquxY+noImyarIgUWAzGlxg+Ze5tKqC2epnZHUi
H5XTdBFOTcSnC4B+ZDPLxEPQPO4s4wP4K/2bff9K4P9t55apiaKBm/IfRAqIkXuMFrV2XVeUK32x
rlLIURiDeZgBQgj3g3OpM/kkFe0TJep+eyx/Wtn+lYDge/98bNa3SkNXl4y3H5c9M06EJfNnu87M
5kaBjIQKjZ44VRSkhYCMm2RbRQMjdYbLkQa+88O9/icrGemX++e3/XP2Kre3jJHvLxcf3AMjLo2L
T5oPGHLd3wY1UzqET4kF18KlUED9DZO1d2+mzjBNoCI0zEX0lBT0ChTIv7kkf35ECmtNHi4JF7ef
r0g7hr6vlG27FgoVOiE2NF7OKu7wNyf+ywqOE9dkHhcy51RdVkzjl900gak0feV3a9iDhQvnNAa+
0OOH0gdF1dtgJwY5DXHqQ0pCeBiDMNwYNRr31KjkQ6kAYKajrqMZVs3f6p3/603xC6P4+9BYbWOs
LMnckupyhX4IwtMq0tkBKLt1U30YfqDYmDK+qwra1sm/RirdX92H3/HXF+SPl12TZRmmpwqxWGLU
+nmnfpjEg6lAaY8x6qDzZaVOKWJy89d7+bOrDumSmoHuEAv95e8/nJoIyBhLeMusm2A03dnkNOpC
h6iM+c/f3Ed/dhV/3NUvHzCKqaAKKIXX5hRZdpcS/tHFH2UM00QxAG0nVgRROB3/+gQVVFy/jGaa
bCIF0jDatriBfxmQpzDRzWHggZYNWP+h0OYbKxP3bWRkcCFk1e6tcxhP3bEsh2trqATLYpeCabeF
b5CRuH2KOcUQw0eFu74BM/Q5bhnXQMZds+vpJIzJodLGb08D+PxC9FUjAVoLvnz0p7HHbSf4aiR9
3kwJ/nXQyIIE3RPGMdGBhNSgvUid8KLSBNv8zZkvF/QHLdRy22J1sbiSo0iS/3Dbmk2gy0XLg5vK
OElLI73kFoQpDDgrIewv7bK+G4AtjN66NimMAYLObghFNtxx1HpPz+/SBlaNiCkVShwMSc1icJUJ
a6YgYjmGjR1dxp4mTg3aT3T0aRGXldA5qmppsMnKgeIyPo7NO61EAcBqEDf+06Q3MWSw7iDI8eNf
n7Ik/XHu4pyZu5bBSuP/Xx7V2Er1ZEbPvS4qI/O6bt4PVfw5FnBJm+F+jgty2zuaXBhqjbhFcDkE
7WuympPYRqtyjvH1KD7yhH9F1C3Edbl1KT2H/ix5kVJA/NEwzuy0wlFafRUoqXG1On9jiW+xYIb3
2UhrfDCYJ4Wqo4phNGv7bHJUH6an2Gb7zGqwoxH4mxpnl7FfSEnlfdsdpARoh1Q3xELAYq0obeGz
quM+nvEjUEJDtqMBl5KuvwTlcG/2+2S04OVmXeQW6h2l/L2ppXeYsGkbSxeQqOQdADUhwwWpbbTU
MHIVAJyMUnELmfYXUuWHCLB+UeO042o2g3sljm46oz/X9F3SBWoyp+F9KuUSqUk+eRKGKVw7+h64
7Zo3BilGGTYdZXdVRVhGg9Ceg4Hk5wYZOXQXulzYwKopPKM+xYMJUkA8twl01pqOQi/cSgW2uoX1
Htbae2HUN5p6xRwNS6JKe5El/Up79cnIwmAJsthmEu4jvqHoGL+wkbrv7vXA7CFOYctAfiOUGom2
SF635zSc/uau+uPAZWoaq1aGYtXSDeOXEWRsAq3TqCnWHVF9ZCOvzT4RHCkar/6Il1yAoyBJ5/nf
jP9/uleNWRfHDtAc65e9WjV3h4V/2VoQHxoF/V+RImnQT+Ms3Ndq8phY+tPfPD3LlPLzgGFqBjOB
ZEkWAQO/Rgg0gdXnQtqx9lL7Fl4DHZ8xvquFtvHqV83ood7RQWipQEtt/hsI548PLo6N8rI8t9Dt
KN/xBj9MREGn9ZieFZyuUTyVtYwNmixssS2iy9fiHdduDOFDGIzsby6zpPzJSbPkMFnnKoSQ//rp
ZlD6sxaLyLXaGSeLJ8xTsgwoO0A1lOTRa0bN4OB6SHEazqeGwdPGVPRV7x9ijXLzbz6CP876XAYT
BbGsGZLBkoij/eEyJJEwS3ppNetxZBUkLsNGUCYeil0MlUww/nRopFNjiHRg1OIMQIRQyIy9LByu
hS7nRBaI7l8fk/xnHw3rYXSti2wLOPLnY6qqQp2JDWrWMjimk6aCB+VeWhEU91AG01ffQBNqKnyG
JV0OmPfSx0wpbifDFw9NKj0noxTYmwZ3arKQAM06es4EqMc2n6vbisFViuX/Q9l5LceNbNv2ixAB
l0jgtbxlkSJFSnpBUIbwQMIn8PVnoDru3WerFd1xXiqK1WqaMoll5hzzCqFTPlCKDHs9MmgJi2tN
vmLsotEEsBr+y9N8L2t+f6dDq1o6QkI5xO81beRiAw5jp90Dxgr2ZKFG/YMlw2JbEleEoZOAwCEl
ZmqAcUNOBfKBuWVwCc+YD35Bt9aa3rs9U7p4A9LoDJOtUt3GC9pgO2OBkewMd6YozU0WhQ7AOv/F
tCsQHx6Ce9QsHGHBJdCyA3jHHxwhG3G4rGpyMAGwrqqEwOV/fhXdxX/2tz85sJiQSsflOPvNnwbg
DqaYP7b7AeFtF8eHGOCCjAnam2vrMnRI6UTsHuMRwUNfIi6u4o8U0C6U53g79HhxKM8Zl4Ta29AA
YjhwFmMRkKP1mFZfCl33MMhpZrvY23X5d8MfPzdx7p9yAo63/bjUPx5OYQU6w4Y7y5JLOeQzZpBk
x2irwhYEZzK9zy0O1DxzG4grrcO+v30eK+/nPz8b96rvn56N3z5nY5ePblRN4OJ7bMxTjpLYnjE+
V7IYN4pAkS3nAkJiAhI8a0jXgU3+vJTi85B2t3/+XcSfTnoKcC7SnEKW/P3o86cBb57o231QyAH6
lT+dXTt760PEMjXszERgSGEvtQRn4RI1c+tW6Cq7yQDrnZsfZn7xS1gh2hcKtUZbTmcZFA5qGwOF
yFLjpCVcPzf7Lmy+SVJX753VD8cgwvIT1p6/4cmAXWW9NDBaNmDD83U8sEsjULXcFn7ykZfdtEb5
dMNRE+Lx8r4QK99Ajuvgms+h3mdYTybHRPjLEeU76OqF6eMDD3om1Oab44bvlqw+e33KtV0FW9nV
b32Hqwvu6SWpmQ420U/fSvPTvzy3f3/Te6YJVoEa2CM3/beXeekMshBI2953s3eyBquNMbOjqGZq
+n/+SX84JD0KbjegUea7msuL/L8O7jbPvBK6YLtXUfmRqnpdSHXg6Hz0SQ9dxegkygIUgFu6L//8
g/9Q8jILs/3ADlxmqObvjTOhMr2SoeB4LgWBDnAqe19DA+vaH7ZDaMzshxtp993KKzNvJSJwXwWi
A1Tl+HsyxEFK+j9d0SfA5rQHbqsBYs7O38MR8c+/6h/e6OTW2550HIoLGtv/fo46YortMDVJionB
o42LFDR9B3D2qA1MTknyAeb334ZZ96Llt086Ez87YMPGaI7spv/+ocFgtLAi+XRZQ/9govzj7N9I
mWxmT17AW3Vr22sV4F3nwJThkx36R7sthw3JmiFCbfdRO81C1odo2oQUmnMyvSTWiHf930qgv/dr
vJCCS6fkdXH/luCU9N3AYpkzafSrboMmDZFRhmjWAw25FnH68c+vxh/fsbRIEE0ZtzHp++8nxgvS
LCp63e6d8koWytV1+al26T1wOKMd4/27Dmadb4x/e8P+vSP3WdRRTLvLC+L67n//4LS1gJ65qt0j
ZnwbJ5gX4IvXIcqcdaybG+3K2oroPzMdG2svIjAwxSfIyp0+PIwKkihapPjmgMogO80zuYX//MRY
fx+K8AtKmkeTDzOw/N/eMuPUizluMz5RhvvOqYIFGkXaLlPtlb7xV5xQHQ+uv8PLvvLlhGMUF4eL
wl427Bs5xT4cwJn/8uFx//R6USHzStHd+u7vb+QuGkLbKc1mP/VRujOLKSZYAusHDNUNUj350Hbo
8FK2P7toMKMNheNR2QwRAdkVj1OxL22RPDta/+rTeHzGH/EUh237EJXnwHDmc+3HDzMnzaUO6n7j
haLcJxSaDyXXhSC1rtBzycgI4uA6Ky4TaL8Q6ZkTuddeMLy19bVUdAiJZsJzbAH95lp8mfu8Ohq4
zl/tOvo51wkACyvej9ipr7nFZc1pZnUhMKqtqQH++WX8w/PlB2RecRhLamnrt/d3bPhQr0uv3qOt
WTtzAjgNefB2LHH8VL14SeL+yTOaj3T81yH2H2otAAAuVnRpgdr5nbST4GlF74k1zdPkc6Rm7x4S
Iwz3duhka7/yrOOI9HcYipFIdeabzqJVidl3/Z+fAXopgX5g2Ub87cqgSjV3yndrYD/TrXFRKdeZ
aQJ7LCuWZta79kvrYarKS+ra7b+8Xf8wyPf54UxzaWIks/zfPuX2HEYpgSL1vpPIl/olCdqvvqcq
ii5FVNvbxAjIQZtJhR+inYrr+F8+xX84ZQKTkZ/rWZ7liuC3l59KqeyCWNTY9+YCkMDRgeHvt9AA
UrirjfmvfzGt0B96SSps1PBwMX2Hc/y/TzYf/XIfzdhb86EIvle2RAenOu9RM7TZJR3RSeWQE3ZU
By+G8E3ehuFPR8ZAYXVY7yMdBo+p8V6mZrztiylajUkSIyF2osfe7i6thSYuqojS6Yjd2iBANT77
YbtGwSNW1MnZxci0fG0ZMaG+UM92nL+1MOfWaPvS904HO+JI8qc2R7vhOBVpTZ5J21vq5HPZKeyx
CtsVgiLnLXOxunixQBCu8ajRE10jIgjW0rXCd7APIL3Xlm2an5jmGC8uLMtQjuI1CbL0yPgrvIZJ
zra+co1HKLnNEwy3JZXNeWKxUX/uPpwKx3OiB+/Nd1772Up/Dcz1G8TjTZ+8SDqIp2oUxnVswmGt
UMthBIzD4FMqgwkr7HSO++RxnifrtS2tBMGDE3wJ27TcOxLZZGe77q0M8lcqGagzaTQ/aNs8C9Wj
qeqCbzRB2VVZOr2QGmauuEKS7zGlL2YDOLYYZxyAVjd9janbiqnT75A4c84OcADdvLizYEaup6mv
ntNE/rDR6P0wM+up9POvXZEYu9J2k+sk+4SldPdTTXjM437MZ0yWFeADleBlXGK+kEHQgXX53OBQ
baZVahXa2yaDXsscMN1cKar6Pn/rjLTfW8tX94dkPPtr0uiKjWPK5IEre/LQVRXZT4xJ7g9ZvhKn
zrf3+YJ0TZebCiTyX/fuj4UZ+tahCfcJBus0c8SF0aN3ud/7zw34Qlb/gIdXvlDFbkoklz27gug0
QjeNXM2sM5rw+YRZdY4hLWIUNLrqXMvmm/YqupcZLmQSkZN1vzcDTN/mOar/bIjmm1E1863HqFKF
9e3+CJu/6Zbk6RLIkh2qxrt0ZSge/3ODWnkNQNx+kKQRbkSbQSpn/H5op1JT4yr3s85Qc3SyQAPQ
z6tuDF3gUrRUp2CoXydegV0sZYS+QITPrg8+FwzCmxFX1bkFBusYlMmmUsanTlnGJ13VT0Mugfim
pfFoYTiegwRrrYYeLCIRvkRxRmBw26JyXr4sKPGvC46ib/WxGYwCUYnMxkfKhIYwC1zfeEIekflK
CKM2scFPdR6IRZOSHwdVh2sL7f4uNb30ya2G9IkB07DVUzJDyfIYv3tDfHbMhHDMWaX4cWTwmk8Q
sVWl5LYrbXCfKbCiErUstZW/bz09v04uyu00GuZraYTzKyKQk4H/4qkwm+a1+EbE5vzqgk086r7k
w6Aw7dO+fI5IDX72cAI20sKqPTU45bOoZEbupFuv6lnR0RLfvDZxbvd7lK4jvQae5DbZWWNHjUT6
UnOR9Sx3ss6+ETQoTtLvvFMRI4Wcce27XVg9IAIBjWV1zV5gKC34Wz4vM0rkKr5cxSIadmnpWM9m
AVvOGB77SqHdnvmzgyEMsAeW3sbUviT6iB9MvHC+0daorgRXzmetCEOxz1YzZjCv+vCpG4b+W6Td
L0M/nq25LG/eaDsPVcv7pLJ9vTGaoru2INNcT8U/SWfCw+tGghmEWe+qSBTboUX/lpZd8TwX/dPk
a+9rAdcXAYnSR0Mb7RehX4WQxasDoMdRBoPjMh1wZNf+1z4+1TbIaPa/eqebuTu0RpR9ER6L9uVx
QEHONle4BQbNser4VfvZcw1MNI09HXq07aqZ09dySr5xkOTfyPLhn2fPqV1B9sW/9RqnOydKilfd
j/2T4yfXeHpVbm29+E1Q3fxCf476Jvwskjl7SDvjx/2r3E2Sa9mSH1NA3odpYvBqMHt94iKDZdwL
n4PlZurcjLnQ7J5Jw4o3KkVUj/6bOFKGSwdlW9PnIMTZkCTKYd9WTZ9zV2TbXJrfNYLwdQ0S/rnX
sXUN3ORTg2DruVtuLM38QBNFCm0NaFg1CMbOaNZPYwlftV6+BKafPiclpP/R/BYUzQDVT8vD6AVf
tFPCWxg9Pos2DlnDlQcrypLv7S9e6PEwGCOS8dF3H0NP0o+LTZO3AgxCRIqIznwowR1rirGptxx4
3kUYvtqKLokxDkbTLfLr6Xa/N8QUMhVBn2KGdDNph32ebrNHXaj45uWvQY04kuQ5bC1OZJ/NwbHO
CsHXStZy3niGZ5+8RTcZ1AEMxqmQZ4f5WqbiBznJCoNHps6uQoDYtmmwH6d03Wei3LGibZ9QcmdQ
YVx5rm38voXn8i6Vc3y7X+wIe8HAm0IvY+g6P9xvBHsDKwtMfIxNdIFQvkUbbB/dMHyfk+6MDavY
pvWvyhh+eKHFNYc5G38AibXtkXCpZkdHHWwqonMSl/BJywQGI0qYa2VVnOxpPjS0ESvhwo8ccC84
6meSZZ+yLHTY7U67aE5+GVOzb6AcC2N0t2Xr8ltQ9w0aKIj0D7M9s3yFQd3G7VtXp6vQbn6mw8Xl
Ok4DQ9qI+5VA3U+mMeUbxl9PlPObUiNJkRmexGkgV6imhjQK9+L33Zs9dY/zuGyV1S2XEKfins1S
6KIkIRRPZm++HR6QT//A0bh322Sv7VM4BBxrxkc5gJ+z/Z9zhxWtdOAnR3jeegnPosE8jLkO+mLH
hsmOIFfLfm7WBlnxNEPpyarm137yHmtvIMiSlIesmY/OlD8N5crtaZlyNR418eurFPu9U877NjG2
02DvM8STYokSkNMvOs4nRVr4ZpINvn7lMoEsJoenjZJV8Gepklp5Id50w3jxyPLLSHj0UvEpdc15
DYMHLf+AVt8RzGvDAuF/4v/wLTB2SYKZE7vjUxmEn7xprjeGnqw9ETsjSRzFMmQkTYJpXF3hm0t7
cCnz2K3LoDh2bXkqHG9gN2ncEq3fk9nbiQq+k9lM/EGO9a1U5gOjkoHQRDBJZP3O9J5BO/+MxwRI
9mAfu4H3F9ekAZMgVqKmafzdZNRXOzPTDYoQLMzKeTQbA1iFyMmhBGuT24D5sAS3CH8GwVs1K3JF
KF7aIiGtH0YMTztTW82OVdWAQnPINlFlPwiDPqJsVIIY1A7Ok8eR4MpfRkceY+U7H0bpYNUXlbPK
Zpwew/xktjD+elTQiy1iS9TJ4kDEup+FRFgw+CcEPsbbNeCK2U5ABQn/vcp46E+kMSXr2YnwB1UX
G99eN89Yy0sBYK38AFpSRehk2774RTbSh9OSFE3+BfZgKgtc3s0OjnyxdYf21Rucb7WlEBg0MDo/
ubfEYBkdBQNn3ajJJEF7mtgkoJAwhoBBGGsF8iDwd1UGtRHIWH4dwmg32947Kg7I2LXIIK3BGK/7
gcsu1B0rBf1RT93FSd18k8L8FpZh7HE13RpF2EzC5nNl1eO5r7guqUEeCztp9mGJwz8Cz9bW/Y+S
C2CqpuSpm5rbkOaIoZNYbmCtE5UyThpwFPdaLCdNFPTHoeXSoxt3P86ROivtVOdE0uYyZxSWUufc
dw2kIPGZkJwK2x924SAJyk1lMjP2gYYPS2S230cNKoM2AosCfY6gMx7sU6c+qy66OHr09+xu6jM2
FiaKyqzhbWf12aa/QbI+KnvfA4+Ryw+s3UmdpSc5PS0t+JT6q0o3DMYrlxSs5XePC714/9MfrAaS
cxppGDn07qsyafvN0GCF43km49fM2rNA9oq8b5F9NMSADYn/UGXZwY4aY4tl5vsQAcOSEdSZYugr
3Kw8CVnKcgFdrGCLYvRn/JHToZrEPmbZXmgbd56/QEa5Zq4MmsCT3xCp4HitsfGD/jApZCPjGJpr
Ry7ZGMsNe0FAW3ZwaAyx1W2RHJtOuEjUirxc5zH7/xrH1Jl027fGCMddu3x1f4gW/JKUMiU3qDgn
VQ0xFE3smSDYb76gWHJ6hGUMosgI9rx6VYVzV0Fm5VmGHVhtLDWXZ349gguI65J4S4+pz4V/CYrr
MICf75Fx1hjvZxF3yLL7L/4QVrA3wYHfb6oZM7pbWq8llECOEyAM98fTPOCovN8dRbplTCcPxDlH
5ynL4vP9XhDPBwPu0ByO7q51Ab/jigNEVYMqHpr6LVat3v31pREH+Zm3VL92HTGjpKDLI+86N5L0
fL+ZyHw56+otr6Lir4f9DmhoSXw4ISIqL3ed67T0GiECQOJpTg0GI4vGFDdxCvq2H3LO8eHByQJ9
imV7rZO9XzY+OzQTM7HPdc2SvH3yzjEOFq/4ShUEa1p0cFt7dOH+5sYGob1/zZlYXQmXAu9K6Oyu
NpTNhzxDsNHKZhfFv2bfCsmUC5ptnsFGbGAreLW5E6GguXb80wT3dz1mvr9y2T0YNb1qnpk/xt4Y
11bHwTqZwU/8vzvtx2Trgrsdxw4MVmDFM9GpcCT8gqk3/Qh358St2jMf4vLk3R9Fn41lYpjm8nR/
tF/+laiBmDghowoDC/lsmvHh/rgTkyhDpcz/bXq97yA4Wf75/eb+7e/3zNFx12mAJ+L+5V8/56/b
+/9aGVC6ih7q5V8P3v+Vuv+697t/fd1IJPhjCu/k//9u+v7L3//zX7+JmPI3Yc/yr1/pP/8wxiuw
1dp9q+DCUXMvv3BmiEMryGRpI0xc5QJ/v9/Ll3v/+fJ+7/7Yb/8OKUe+Q5b/+f74/WaMGnvRzv6/
byWjVuzw2t3uD83E4G6bovreLhEKnh9CVgmku7l/+Z+be+B0Nde82ve7nOn9yQ202Pi5c8JFCOMQ
c+I6GGsIWlV9wa/mEqjjeVgbRbvLurTY68IiulVLqHTLLlCnk7tGHPehU6tb68gCK1p4P7gQqZXJ
4bzPmvjoEDu0kVHvPHaT1e4IwtBXz6cTVyy5i4LhTNNiqXAVqvsRgZWdjb9yU5v7GS89XlkMcmJj
9Gx7E/O7T+tyixl10Gc/F/IrFRvwEw7yxekr120BK9x0OXu8LP/V6u6hIWYBwQqyT53kmzAOcelj
dDa82dgB+f4WyEdhmbtK199DDSMmnLBvSILDcbN2n3NwFUa/MHkGL9kXZJXEzeztzUA8lx3ionKu
D7RWjwQJ7pJggK4YhZAaGZ44VnfJGyARfk/6R4DazyFwC2e/hrPFEjipgk0zEDI3yAKycV5/T57H
oX5K3BC/lONQP0XAPEkoTrHIuWJbFPhPuH7+GgYS7OOOxsMHAzy07imda7oKKGEhOFdWvTPDImYs
TMTgZ1gdTakxkJxS+ZfCUV91D52z/BRm5EM1EQYshpHBoxyq70OZxtvMr3+qqH8xunra9uao1gl5
2xFwySLdGUUjeWUXWWLvbvClNNuiBptclcE5atAmJNRGVjkaB4iJXhlah3j4HCPfgn1GOaOS8GKg
Tzlb03EaKtRIsGmDoFNbPL/gn/oq2Zh1QYw4SSlcnh9S9bNyI71taYF3llgYRqIC2pJg8BjMQe6D
qGlXBRydhXe/tuD42UsaqCDy7MHAm3pow/kXGsfsQbqK0LbGPxdLSPAkhvHJQXiWFOrNyFV7li6h
Gn0KTdnCbnXNMUyLwTWPU5Zg6ypeDX6FMwwDdJ3hwBowhLcxu7m7q+SSLG2rd7pbsqEam+Q88m5v
mPzNnpKvNFjLq74j3FLLBhqDw259qtkoFpKGsKJ3ZwRG0CXTAf5D8kJDMy2xuuSDsZc9h8MTOqaA
yoTaAKnB2Wu8z4ONRy3DkGLkSFzMTdqD8JsR1K/JfnePBXHdlzIBaFUWijo4Y2Qbou+emSSiioq/
yhTQXj47ycZJm+bSMR9qfZRZLglMayXwt/uj/0VbmP3971nVE5EU7tOQ3KZZ2A99xIShJervkJG3
ZFqoPwZhcfTHwHrSaSh2nmiDPdpXXN6Z+w0C70BOuReTKUe9j8ksoq0AF568ORpxaVL2AmYJjVNc
UaQ2EWCevM53hpG3TD8StZHVODLGKqd9pfpHDM7NNuabBMy5jj2+fRe+C++a3N9OsHz63Lcfcpu1
cGa6lPaeB52s4mDOzfdFA0amNMUIzw59HRP9fP4oWSUbVfLVqNRHP2r31Fv46qjkPcBdyLWKWe0i
ERR8jPj/A93ZW5w/P8j53OlS1FtK7gWTEchrPMZwF50E9kCJnFM07KSZ+13QOZHVjGCbS6e7RAvr
CTxtNe/TDnxWaI8/k6SanjgBEcIMPRy0WpOWlqU1JMshWzdz4R0NujkLxfeZIOJb5NXV2RoowBzT
fnUNuMsFvpZjZfWYwGcjgK8anus+HTcRuSTPAFl+huJaqYc2ZY9jDMJZJsHp41xZwTWuCF+ZBbVZ
Ay30/ikanXo81tq6yaihiQtIm9tKufecCVkmhfK1Xm4WLKXLaK7s5Kkj4GBv1M2lDVR2/evG5mzs
nOAjrGMKLJYQWxNqYEK/ySx1L+v4UpXIVESSrsF1bCUrQIaDS+z4mPXnFuH8mYZSb2yf/UURheAM
nTJhuM5JtVST9l400TFomKzYSYEewQDd2EXjtpTy4E2lsWuS+kgeJ8F55btL/t1aOcSYYe62N6/t
UHo7KE2shUHQ9rEf78D1wBKyOa0NUmwYEY0H1+zfp3KOjzIc+F7AEUMyxLiu2Fse3foqUVvV29Ha
b4MEqGCXnxMnI/kiTnZeErU/xmL4YS9JuhnFDpFp9LGa6MLSm35VRBtOnrOfCGNlFgoctTHUBZUz
3A0CWC3YboQbgVlDukmuuYO6ppm/JHbk7tKkfJu79BqHLDUiQFFA2oXB2w2jR9FXh4ip1w7lVTO9
tCGnLFAHgRsv+sqwcSGRBmh3IBYRRGyzzQmac5ntg8bel53NGdXzyQz4ng7H463m6ZviG2XquFM9
VEHcUOka/jYGyfQzI2/MR8GuL51bMAOzS4WEemEn+Vqq8QECUkvFEPhbcqzpsfx8IoobeLHR68cY
kD9ky8ru/FtGBRjlRvPUOOpHkgW86dwhu+qs/ZLVKYRwhi+7iqgswdRsS50MfADWyraZIMLWmXWN
XbqQCujTWI0ZbI+UlQGH9gbM8Uy253AiCdDekuEDUxn1860NuLg4wydrjtDPLSG6arHEDAoz//QV
S0fxCXawxJEJQk6WJXRSRl67ykXA5nc7uKz9DKIhI8A2UmuHYBdoVxkLntz5nueBvXfHhjOWWRfp
UqRednIEz9k2R+Yy01H0TXZuG0lwgQqPRjFjl/T1d0MEzrnu0uCigyDa5WgqUWPZLNs0OACJ7u+B
UQBU97xeW4QVPdYuPWwIY8YKKu2vIHCkj08msXQEZwj7EImUKK2Z0N6V8LR9wLnVPDrhp6FximeV
R6DmIvsRjUL5jDZ+Idh03cbqvzZ9qF6I7euvOk6+8nGrXzqf3AV0JvB6ww97SIsvBJfVZ1MZem0u
X6KMA/jg2dnJAYR1jHNmDLWMdqMerQ8jyWEtAhYh6HaohfxSTG20iACZkkh61anSN+AUDfaGjp6A
UZII0/Rg2/W4kaASbg5P80qkbnHMcWsC8Az0PjDy3VTH34QejnnqD0/KiwmSjBQoe1W8JHl/YARl
IUfLPzpBIqDTN9EO7tlH1t1SRPyXevzOQKIlXQGbVpcjrYzL4ATX2l2L3rG3aaKPptX2fLpM7BtG
P5xTllkjCph9gaiH3RZl51SbOWfkyJKE5qWMwuTgKI+jnTJF8MY9mfaPBOe1mEBEmnm0BECENLhh
9812qgfPLqoHYS2swaLTRwHXhuwzePKYlUgZ3Bkq9h6HVOyBXXtHlraHoRs/CVd08HwbkyuINexU
Nd0hPqskFPKIdi/eO+ZCjK2pYcfyS2PHGHkZXqKqDA6Fsr/LznSOQepctcMYwSGx2hv7Zm9OPSl9
7JtWThvTxPvupdDRL6x1DESlHLdZOnuEKI773Ky8Yxcn5Q62PYSeHkyWjFwuuOGUM0/Q7gFepRxC
WKjNmN6AIkHBssRTkgiSNMJCrgqVuju7ZCJisAJDaDJtvcQlUXQk0nlu8vCIlOc4E4a7IbUaWRUn
xdh4O4dRFRG8pjo2mYDTHk6vcW2Js4NjYVXYSJljXQS70m8In24T9WzlQOk9RsoV6pa98sADsqiC
HYve8QZcH4N13cK5ZvFmme2RE0kj/fAGBh9D/Ml3wRMgqyZK9RehsMNxgDcqWgd0y5RQ9I2p2th0
2WvlJlQLPpdRs3CNre32Vyszpl3R11BJaZfPM+0scteQJYFIvtmMWI+uH3yLxnC4NmJrxWn8GGnM
InnvUyd5JrEaCZQwR9Hd0dE2BxOxtqPr8jJOJ4TTNH5pmyHIFc3eScBqEyEN0lQfyZrD/dkSRApG
P9uM2WOa1vKhgaWK+ER/NlsQOY3xZmm2MrJ5SqeaUHlH/5ioFS9lRePJcO3ip+G8zZDjgCpywkPj
voWVCLc4o41v3gg4v/TerPSHmopwGwg9XVx/8I9NObOHi0Iu6ll8jUscMJZbfi5K3V7DLrM+DeOL
ymwMEMgSrnHqZw+gE/WaUf4+Q3DyVEBeh0VE2NSQPwifXi7yUU37xQJOLNruKaSC+ZjyRj4YycQE
WyBe9RxUo77B+1cxXhhESHzyko96D0kl0bbbNXKWK8pGyNPmE2uvSzGZB/LGs0Mzzy8q7tILK4rp
E9kHa2M26DXuTnUBJLed/af7DWO7Q5rZv1TlsLwzc4kIVRKa3E6YgaLpZQZ1eOV6MHwCnHQi+Pfb
yJiYqfXAhoZ48JU0gvY695CWS200G9RAPK1O+VQ5mbU2ZD8yGiYnizWdAy0E7TMIB/9IxaCYyoXN
oz0TdrML0C5u3RI2m/TIkejjIr04cbvtMn8+lwyKt4ltOittMvM0jYF1jmDdXIt4b03h+JShGxlZ
Utap9sFwZfoURIi3EzX+SuqxZmc0u1vQCvokaFirhLiVIa6x1RaRtenJxtxZgPtG65zlkXouRbKu
UUthWrpMJOkBMCAOT6gQToSgfg/JrOqMMLqA+HrMYic5xCwYmIBOa1K4v7B85xRxCczVaVpsvKSb
bk41gWWevHRn52G/LXvyBOKJZZAlvqNFNY4iVv5eW8kJvUFzvt8YzRisleaJUUD/n4qp2sJJsV4G
PvGndGiJ1ejN4TQl/tcyjH4ZmDcfc8dBKlmqI2IqAq9CZ6RkLNV2zoAkT6PTQz8lMCmovehYdJFe
N0Ud7eXcExSjRgBzHpO7adLMXuNlxw9HVYhdlxIr1Y1Uh3Xif5nb+ZoDBYBvOjZnLRPFUqT8gjG2
4y0B/Dc2rO8TgfPQ3/Px1NET71OL2KzUK57suScGaEj0LQyr8zRZ9mYqHLErOYX25ZiZm8FLV6iH
iKRuDYtDMm+3DtHW69BPKYXSUa4UE4mbiN4D+6OWg/MWVCO6Pi//Whn4Q7Wr06/M1aGL8RYbXe9I
Y+1xemP4G2OyljvHaXYx8VeFlTbXJUxVFMkeJpm38jlHj1hgmA7ss25IDnjsX8o4VpswsJ31KOEc
ic734CF0/TGFZrTqArN+6M9kCP/yexvxZh2KjS2mF9cr3GPf9YR1togVbETIsCp5RbuOvsNHJ9Aj
eENq0wloYx6c5Gj+6bmocCuW43SP4GntFpBDZYCvVgPCd8wgXVSpXZjmDYYFiWSdroiAWUQ5iPCY
a82QJ8sQLnBDrHuWWO91uG3Jglvj9Di4nQr2uQK4EQbVQblwGIuK6CiFznSfh/NhKJXagMUtV5na
QFFi+6n2nlu5H4DT8I9AciGrIUycR8OyhlNYG4fKzLdZzuDK1sx/SKy5NoXxVRf6R0TQLXNL8BTl
PBFJMLvWsTKm2zzI4KqMrLlYVUeSDcoMFposUWuLiAHHTrZc75ePbrkGHNPsHP0lJT5hJLSnJvQe
+VVN2ENdc6mHTugGKUg4yqlkGrfVWOpD5+CQ90IbySUjGWoJ9HVqXHcV21zS2ElGSOMvdW8wqWXG
T5OKnkcRG4AK6CFv5umkSEwhd0OeI7GzrBbtuNGSY1My/LJF0IECSuxVR4LvPmwgdw1co06V6H4y
Dzf3vlMDOXHicTuyZMuz6p01GdFVEfA6bWCtoQraRjCuVolnnguRAep0+vBTzXBp0uxre9wLZ2OA
6K3L7lOdxVAGsgg5RG+4z135Lm03PyGDHVYdwNIFISMO/dLXGwzWBmKSDhP2XmiVuBYEo3A8tylj
9JrKkRSo2Ah8xouq3IM01ZtazRliBy13nIZnXiyQbUVDb2LWzg3E2Qn7Xb5iqzpSyyISb2yfWQ+m
xHUct87FRZVzLMbiMZBddSnLJW+0bZoHKak5vU5fOITnlQ6z4PY/7J3JkpxYu2Xf5c75jebQDWri
fR99hKQJppBC9HA4wKF5+lp4pt3MujWqeU0w98iU5OGOw9fsvXaRMgdJma2lWeOuCNF9pYJSnKyQ
1P2kPToBZHKBl5/lJ5jsTgFCNUvkFOMqaGry9spG3Xp/frXYlC0TKf9k2Qvwva8nemreuEFOtP8e
IRRdZL02+dyduMJBoPdyTDckBw+2tSZC1Vi3DuM9YuGiMNnaDeVbXINVL7qCLUf1u6Vp34+yitZG
/VWRpXpBYhdAFst+D+4y6rLj4pBhuXfJ39lAYQp3Iog+bbt6iLL73JZB9mSzJwPr6lx6zmryab2j
VSXueiSqel3WgPriThrn1s0oZLEWgnGpBNfZ8os9L01WSfkSzRn3bc2wKDAyBgtyvDrdD2YYa8Kt
8w9/OE6dIsnKItbCcjM+naBhK5qUzRYD/xKl+1P5mblLzSQ/jdLrEPJbWxtk67GpMgiLiksJdeRT
Ff2xfFU/mcKdUEMAVa4kBF4P2iX3c1BBgutGSLchQ2wjMRhYRJLhMS+G712h0nPcTU+y8texauSF
vCIA9V7NhnCmHw5aZFgD3Jq4ph5IC4ZBUy5+RRYjGpF3fMqDe6j9Qa88F04jiF/n5AbGZ4GR2MTT
umPkyP1AT8F5dPj1xBgAs6wawj4ioTYxK8eHcEoOjo+kiwltvBFN5Ox9li15sjD/AiDfk1UfA8Mr
9hljv50W383JCM7N2IUYWIf06ItbzZDFMbjiGMZTbLkwJUBcrg275YtcqA/Hj4YTxr56L2dwjDXr
p1F4LPSdRqIikVz3RRee74dicH9LZmvM/tJmx/AiPbKTeYwCKS6Jcj6pKc1fhRJPbmQmt2Rqgp2V
pFcf/Cr3Vw1+Lw/0ropKvs+94ANuo4Je04MdVqQfWVjf5qEfSVh2r5lc1mNd/NohZ6VgKrITKc7H
Jm+LU2zG6liNLux0f9zbDRetOW9Y7xEMkSdL7i46j18d5Vqvgo+oUBTnAzTbMRf5ugyNkTrAecv8
6lD27U+7bvNXyUhoz7oMhYd2mhvYxVeKquk4EsyYz1XxXlEjTUnnHHUIth0j+Dbyc9o0mRCxmQ5i
rXMGplOAwb4hFyLp7OSkTO6i/Qju0mhcDOZtTisw48Kw4uzUADS4IJnbLUL2bTXGwVObwCQ1RknS
5BT+8BGurU0PUqsY8R5g3SISou4OjV0753GK3VVILwbWuz/nYBEYNEDrVA49zVyb13AmDIA94Z6M
6nE15Ua2YjRG9GWY79s6pNXBX85nHD3fiqjwdlnY21vR8C1vpc2EJqmia2mOB3MU4amglj7qApe5
J4EX+3ZxS3RB3ES843XQlwPhngB2oreZkluIZTDJ8E/YsUVCLHtKVlBje5yloFU2rllNFCZsumzj
WLM8dlU37AIsXsDSyV/r6Nua0ftW8F15LK1JUSosrG+/figl0ZqT0sfey9tbGMegD2RSXAe+l4kz
Wie3JBemGSNACGjhkvyWdKR4tYWbXvKIiK1Jd/ZekfS8HisTlPZy4Q803aRvSIIuOts+cu+4pROl
otnIxzrOHhyboe8s9KYwMn3mwwRzxXm5jaU0DzLvr0zlm7VqlPcSeSwnEmW/1BU1SjQgPtI5myGd
Wp9VJqvH1G+3um7E94BByxorEC8Jf8e2Ilj73YTIrb862YnXxjG7xyDrXqsW/RT9MIi0BfTtFslX
7Xn6qyZDxnMBLM8KPaxr0Aqn83TRhkd2iz3m18AW+zkc5XdugxUaRJtoUa9OTr1D3kHYT/4tydGU
RHFdEo/Sb2KrKY4Gq/QotV/bNHxOypmTyKQ7n2pHrjFIT0gWS+fWKe4fUda5D1rOep0AIqgZ5T00
y2EyocLmrRofxUhKgjmY4m1GNb5Khnd8cuHS44LVGIrHSTrjoR3ln5IINcKh/IYUPBNBkZjGxyG0
4psySZFP6ucqovNldOOfXeacmwAzA+P7JFvbZpVsjbiHWJu17rFpVYoJAG/bTLDWrNDSZhS16OBq
GAodTZ09GPh445yoRusBd7Kxx7aZ7GyFyI3L/Q/fml0q8ro7pvUQb7pU5dvZzj0cVAmwOrxO0E/n
P0Cc12mgq1cR9s6hoY9e5XyXZ1ObD8PI5SfzczSr85Jql+b1tVSLsEWQVk8lGp1LJdmyzOkFQ2N+
s60LvOTl5HNKBCThU1fE9cPg1eqUa846HEPtOfAi86pF1d7AnR3Npn5xXIPxM86cY6AUBU3nrm2f
issKY+dtnMJnhv0QSoNkI7AIkA8cRy9ohAnzCwA75k1+bryoeLJbvvC1E6Yb30mZkDHNu4ZZzfDP
xqA7JnZ5YUdLjyX1oQytaddnnf1Uj3dTsLtp+oLkKy9uIVebV4trxqbta3tbLHcRo2B068Upyju0
TQMLLLeYa+aCffccg7R/ChMArHvMVsWvnPHU2hvN9rHVj3VXFJcCcwGNZ259Q5iIgdtSHV6wefig
X9TDNZIi+O5kXc32h5uixfiH6tBnuwR7jpll/7MaM6SLnhSn0mp/0BGYZ1txTwhTZwvE9+YPU33u
0JPzqXBxygudPA6j81oH1HoCNOblfghYUIHc6J8y7t+P2CCeLKj5HoyQE1xeVESZlZ71FPrrrsFv
1LoDKdDxwFnLIe7ot415GA5F3++1zq1jE7rZc4QwDn791ue6CAFQz2ePAcZhAq3PSIb0YANboAyd
+F2ljF3jso0ufOoVDsaGAbTIqx9FRCECrCMlJqAHW8129J3dNjK9JyZ7niBypkRwV3YnGfjyveyX
7hm6gNIHA9vQVcTmW8RC80/tNNwCfffR65n06dbkbyWf4cZW6CmH13gMumjaTlCiNnVf3upZp9RP
tOh1Ls2ryax/oTS+dAiUeV+r9CNpGO80AX6xYVI7YU0OHa21dilCdanlVeaF2pSoMtlDAZK2Mjd6
VKX3M4i9ep94+sU24geVILjt84qEF6+laYv4Z5QontyJQBH29DWb4CFjTlJEh6oA/KPFpJ8G3CUD
voNvnmLwmefpk4XbkEWJTf5t7uHyiI64/3Zea3u/yekDZrjNa2ZT90PmWkSrxcK8QmPaEL3BPuhb
IRp19gpOeCuvzG+dAt+pyyQ4OwPyvr5N/H1h6PIq0wzttuv2bwknN8Pe/B0xVbZnfEhLNcf+UbYx
pMQhlJ8TK6IptcxLkoE+kEHonmxnBnZYw4h0Wlb1Tun8CpAKvbWMcKgGXKjNS6aHKYfxeZq8+mwA
mR8ZBz2nUTbvZIVQIbzPqyo0ppVMHHY3jK881ZaXYPrj+8Y4bhwHZSdQGRjCwuoJalxcB2nmvLnz
kKxTW4NEjrTz1ljm3089yf0OWty0U4XuD2aNLLyoxhLG84RZoIx/TL2TvhXyOZRh/a7tKH4enAHN
RZY9hUNiPAA+2MskemWqM11ah3CT0gr9p7yKknfrvouAU33SEQEH+D5fk2K+dKHrM07Jp9e8ZtKG
yeysCkQYtDnOefCxRMWhar7NESsszAXyhDdT75Vi5hCiZgMs0Ie7vKeFdhFhV4u8fHbVuIcuHeAv
KaqbO+GDBJzekxesNOETy+Aj5abauC2p3nX5h1ED8TWkEexDe3COVOR8JSg2VmPJgj+aSLJhqinW
ZjcS4xvSy1JbT1ePgn9NHommvjOsQ2iJ7kHPtLwyj+13wNjvHYmdz7ywP5NS4WZGHrIlzGQ4EEJB
AGqXRxdk392WrSYL1kh5DzmK4oAAIN1HZx1T8JYtIfPGyIAwbsl/THtnV5X5ciu2nEc6XfFIW9lj
+XHPpeESlz3WAG8/JrfMX5vYUK/Ub/EK0Giyh7lOEG9Fjz3M3XxzRwZl3eR/9I7ZvyGxpcX1y+mJ
1Y51m6N60+d+dsXC4bKBnH4or7Ou94OhLZY9eCCZX/Az1mQH1YR6T/LAmc+qOKHWs54j95T2ff4k
28g5R+XINc2irfF853W2XrrQsD+sX0Xb34IFd58YdvwAUYTQ2lBuCtcnVGtKhodetcNDGcwXHLBR
eAJ5A6B0Zm6wqyZK1BnjK2viyty1jWrvRIOzmZMbkzltt3Zlaj/2oviZhWgvx0w6H+ikEkR2L52m
I8k8K97VjlbkzVQPvtDGAw0DIqBEM+OZMwX43zi1kk8eaMqHN1v9QWgfhKKvv9NZWEeMY86ZkV18
GEer3IUjnhlVzNU2RAfK4CQX3kirmvhbO47IXcM7h9tMvSdMxdcsu38Wwk7e5v7R60joxfg/bOe2
/9Kye56kFWxGUQ9XSBUnXTsu8Lj4LQ4b89yTTbNyJ2PecJ8I9oMt9F+Gy/9PBX+dJHDvn79L8vj+
Jnz/m+ptCexI/zLm/l9E02M9/J8407/+wN8409D8D7JPH9GHuBNLh6+2+1//ZYTefyAw4V21wTFB
b1vs+X/DTIXzH9f0rMAX8Gs8/hzW2rbuu+R//Zcw/wO4MsQ76uG89Zc/9f/AALcQd+BY/Rc9wQwd
/MOOZzvk+toImxbH67+wFiQaEdTrp8GpcfKPsSO1SmELbfHr901IDGiUvQf2BMnOaC9tOrdEFrga
GYj908gc6qtmKvaRrK9xNuuLDH4kDSHEZBG3efqWQuPuZfEHL2V6oKP9Pfo/OmVYZ8Eupp+0caCD
tl8dc96OMnDO0lSXVE/Ij4a3SJn5EUeYIrG5eMWK6jxNvrzAejhNzE9xHdJte5UxkIzARSAfghch
g3mtOt/Z5OUenXZAYe2vIqXZ1XL13Tk9GW9uBOOL9OCtgUxoLS0/PVa53wJZ8j4we5gPtQ0KtXCK
rVx8pUCcmO1HIIukcJ6ayvvyPVI+2kR/pRQ0iKvdSxqyDRZB+9aMM7HRXL+QcuHIELVjnIXA1TV0
34fUMW4poXF6sJO1O0Ro763xjcYZrYu42qIvPwHOQsxID3E9kxUYVebR6rtj4NBe+mU+b3BuZfto
Ck5WpxcGgF+T4eIfg0YWNKcReh35MNBMpiJbN2SVbSj/F7BoelYSg1Iw2GTZymk+q9w5iIIZG/HP
DUiTEagc0uatkyakpsh0EyTTp2cU9mXqQ8LthoWUMVY3oXsm8R6LCFX9EKp9g3HYU1OJfVsk5d6K
3N9NRRh2W3jtKZLZMmoiUTNEQbmfhtw71vlj1yr71HtEmVrzc19azamttxkR0iT7Bdm+SHFNMbu0
MQihZAm2PtEZK/jUfxynOjvR0J3xrl2y0Qgv0QCi4T3vqnhpdZFWG4vaOvkURIZslG2eUKbYDJTd
m3DJo2f3NR7S+osgHG/dx2a+YwhPDFzWf698xGs00Jj/OrJFMaUebeJqh4bo1taPi23mLGHCDFI3
KG1RkiJX09r/TUwHCnYBLIlb0W/LS4cDLkWxzuMgZUcxpfQtabeGM/nkVvCn9QAmDyspAZue/lEx
azgUorvm8VyfIwxJ+IO6Y2nUR9ePwzOGjy2BlkFdo4mdHmTcxk9ednAYK1iJIjaTE2zfWGTsyuCb
uyAeJnB12rAj3B3ySSntXDWlyCWz/qBmK8iT76OtW8GzwyzAmhxgvfQF5a01VGe+ceMGncK5hIl+
lKGi6erSjx6bJMlGHnNxv/QuZv3LGFu1R2r2PZ46wmWDgmhfphCnNlwTCufeTDu6IJAiDSpFqIzO
9Tu8oGBfdGB2Mbc8DKXAfrJEB8MUyhITV4S56bV4qQpRXUuL4WDgeRREobejfcMdNVX5WgSdv7Pi
aB1CMyVCpCURs2t2o198Vp4WUAAKklyGIt7DPUHkAuLc17d4dKlLfjBdDHct/lJ0V89q4MJlUUSv
Zrb9NkHJiP+h3UecNVn1gxlAehgwh6wSQF+lbRdbs26fCnv+A+ZxE+TlOU71tg/hqaau+RWwb/SQ
LkKDlNEGdfJhzMpfvG7IgTlVf83au2I2Qe6kg5wRJ/LMoLzGUEM/1Sb7Lv0+eviVohZjSckmRs/B
djSBTXLRXnkTWja3qAlU7GTKDkJO62dVi2Y1R32+QS2EjPY5bsgHqSoSq2XxINoBdLzr/dIJuv/C
yuItu89q5/bSZRDY29A76nndFZjsvOxRtZ7ehkUut2KIKeu8ZlO6RAl7RnDIxAOiM5K5iIpY65oY
2D7KAagayS5sSLzpym9yVvmOGxVAJMRuKxPTuGjmS2tXw6ao53lrTL/J8soJmo8C7HU4KMVEJrOn
fngj548Y+S2bDhhNO/sf5dcYDhguKix2qis3uUnqDarLC137Ih+tftVjeDEZvd7yHpBaZ3XGxlyk
KxHhPkxSD7VGvyVUHR6r0vZXje3KXW98zaBjd2QU4nQZTdJph6+cwLf1NIYkSaQ02txzd90IdUAx
DDEZN2yyabpkWcI1qSo/hWe8GWZ0toaW6a07w5YHlN0Z+gMR6NYg31xZWcSg1PK3VWifkVXFL2Gp
nxtdubsZxtAWalsOaK1xdmOifWRk/ssUkT0T1EQG+q1pP+TrQr9PThCdGLOglWexuhkmcJ2ttKZ9
BHnzxpi6Wju2dLeibfGu+RVmSzE/oiLpSDtuLsTccfrAh8NE4E+PuVXWnOzkdKUZjRVVBmmjPlWz
QKCZq7xbjdKFwhYW2C4bg7F/2Nj7hBA5eqpDnfZHY1rsO2FAYQlSAMFkT6fZZgyXGJZ72p1vjicb
dttQN2Tdn9No4J5A88puqHgLJhZfhm7eTJOVXhC3ydbXI8mLkHM3vQme17OXvdbM+6ZmFMquroub
qCcuvlG3Gzx1TXvSZr1YnB2chevYbpFe8jVxxzp7GCDBerFzmyVmYpss0DZJc2KSy5gS+6BpEFee
0VnbMcTpxp29OY1DtReSdESqFmMXkKY4ZgMASPqfNQPSJziFhGcQtpEbTXPG+ETEUTqsxrTPtoHy
w72Fwc3AWrQOoWQjyyD42U24AaNsZQcmOBGCoVsldnDtJYEj6sVIpXFIMNCupjR+jXxW7tzhYcdE
Uq+HZKwPqmfORxh24XrWxY1QHiVZ5l6F1MQy4BRCu3cpAT+uCu0e+7x2kYApvbzK8qFNKQPCHAMG
QhGUmS9BmsRHs8Nbb7B6X3n9XFx69OoT5l/cqJPJgLzxuQBZ5SlZEpKCAk/oS4fl1Y8lWsSZMeha
F3gVIXG4hIksuXlJB6Sd+KkTG5XfdjcZTAiPMZGGp/tP74+YNDYnSGRr3xyrbUFezOhH8yno2ZHT
kQ6cZeQhSduzF9oVmxhOs5MnnR+k7yH3rjTOC4mslYvYwWRS55qEPd8Pc9FbW9hsP/NyaLfs9H8Z
8xIMSm1Qn9il8mkXZAii6qpPpTv3hwiRrYc4fiOSGIVrGo6Uonl1zjBX77s2WERTonPYyqFoxrKg
GdNhTDdjAxBu130ik2Z3mrNRvb/IsRoW/76HdT1KxWns3SVUHFOD074xumKM3ponOuu3CMXCLuuL
hrY0kCcrbC9ZPcX7+7NYBhd7JsA5czgR6dub0/2RrYy/H92f3g8lvAI00OGhZ/eO1p1D+9+PJtsx
jmm8VTpKz0lAblsdPjsMFc9NFOVH0mI3VY/MzQV0vK4yMqtqlz1WR/26A8z1eH+5A/TMfZLHB9gd
9amI7b8P5GMwjv7nuYfyEwSI9zEu9itR4K7TMi6qQ7R87cdUMZijl+HeymImU5Xa3w1gQit+dn/Y
Ct5eqCojWyHON9P6sLTVHAOr5K/SFvCD+8PCRR/XzE2wuX+sOaFbvIt9XIAnWY73H1iifkRtR2an
PX6PwWlQZ3K4P/rnwEBbnpTNGyMQ5nn2XK8YHQNZ8LVE9irkCeeIPN2fqin/MmXbbP/5US4VoWdh
T51VVfKv9wZAMG/L/b1qbRfwNcYC+xUg8XxC0idO0SwQ2cz4WvvUTs73Q7s8aoM/Dc4UNiCs8xkm
E3oZ06PUVaPRIIy4fj3vEJk+opP/PqCVH05sPOodCZRvpSGNk0wS41SgIlo5Kd/PxsArYvRgZJYD
OyyGr16LLWsezPU8NPM+aX08gi3pr4b59yH451El+oIoJ1tsR6P73iV+c7offKvichl4sDAGzbWv
bxuu6iEWr4bf1Ev7W6RUvB/FjIs3atVzyBx9d/+PevmyO7jemISzsBLx3LL9LEaIK3VJQb5cPbzl
EqGWf+3+yJoC9m7357qL39NgiHf3D+X+Wdw/KFh1mFUq/4VNBXnkUcYlp/HCnY/DaH8/S//H+dsO
zIVlm43rf/6DjzaJspnooqaa1/cTeeSqgZsGmw85G2oT3N8Q7uP/fr/Yn+liRd5dcqSd+OstuP+W
99+XPMT59M9vzmUblgN2unLCzK8xdiWm87suAr1Kxkoc/M56suiIfbHQM21F7e0gnzdn8b1lZ0Ho
gbftcANMU/1mLBE+MEeApMzzSNBe92XyqQSYS8ZimL6pHAlMEQBZrKoCYpEKnY2auvz6zwF8ONAH
dhMtwlsooj20Hryfqj6Yfk12b+o+a7wUmz68IqG5MYt6VB69mwHAFrU6uXlWujJs7yha8Vx39Usj
EBwZRFgJlFh+TvFOXOBuDqvrqK9ZVf2yfOvdBCO1KgycHsOQfpTme5bggSoC+S3WZPX4EQoPh6+A
VWY3lVTFoRbjk6nWbt1kKNDLCzQhHNXI+iktnI++pfNUVO8rqp1d72PZN2fM7zGS8SEikbn29Wsm
bYm3rbt2zhAc4iJhfD35m6VQxVtkkeOY+kcG2vkqNrtjH5AraTmM89kzhmXwmjmlCXEiPQfI+kEx
T0hzpj4Ynt0+oPoK9KkV4lqoX6P9FMzPeCJhZyYkoDVlfknc8ZOGhAguw7gZfQztSCyaZUG3HqAL
RJvYoNhCXr/4xotAvWSx+1Cx/gzy3xEaI9wMCRfQIv7Z9hQrxoQFxezzS+COwXr09cHN5HOgjqQj
M41mSE5wTs3b1T3mfkmdMBKeIsAuRUN57WsQvXOmr+b4Hvno3zFHXSeKjE5hC6OETFet2iTUzBtf
yreg4F7nAMA1M+qqIE+PWMDLzbjGJvezdfVr6wU/QINt5qQBazCYnIie+6IKiL4ErDVFhxgPggXA
ml+5TU+tM0bW2dA+ichfZR5RowqDxSou0veeYPRR228T0kjE3Gx0SveLxSUhpE5z7O3EJyW4fyyl
Jml9NwPGR1u55wv/p01hFIWQ3jYSP509upcGy0gLob/uEwFRibRlvCy8kWb7XEqkwNPBhqq/Jszo
k+Xtc0bO1HrMvWsxCRSLeXXxoxGqzXRCZXbORb/LNX54LcZfVW/dklK9zcp/ya3wO2u/CDAPSVQA
ZY/m4heSDUpUiSbTLG5DDmifmnSvvP5bXZfPvEoUziEIMysDlkHoeiSw0MKvmTcT2gYmJf0KicIp
92E+GXwM8fA4FoRij/nWPFh6Zl6jPX9HfvLKEbgucA/AUCzDx3Rsv81TdPLdCFJv235TcYKPtc2P
HQvidRlgtphV7K/YaOqznSJgqGbju6rwJUZY4g7Gsafp8fGa76LAo7lt9E/T7rn4Ab5AojxSg3M5
8HqrXflF99i3QbAmHzXJVUGkBLWyUaRnr7Je26Biy0hqLkSacpPZeOEdpRX/vN9QJ+NqLTWgCewz
mwDQBrsrsgNFhyB3MBvY+kuqWPWnIBBjrT35DcAgYVw63NaW9YXPCBJorW+SEms1mxFJJQXKV6SD
iLB0sxnEEiWbPk95MjHz1lgD9N7JoWLIMiGHDjbHil3XKRsaIh7s+JIgEljFg5k9SvSJ61A5+9b1
n8MEywHwEvygjrUSBTrBbPL+UFnEWzz/RB8Xjz76ldNYviPTeKIvni+WSC8EClNZe/0fpw+bdQjU
i7/y5+gikJyV+b1Ksxq8ijj3/qLJazAqBEnLWf5boIHfonsb4fQgU8olcl7gMU5wBb6GkrDkizx7
9k4Qihxm/N3SrBCmRNVbmk6PLAVrzFwO+vBOWCcKWLa9aOz7iEEgDpkWCtvR8CHB9eZzmM2fxGtV
V9t1yXTwDe/WFe4DpmiIAQaUmxQEt+r0QYNlO5YJYwEAD6soCv5kwNC3tCEuwAAS15DjFesS7VLi
ym8tE+sLl7VNOvJpurH6w9iDxeAoN47ICYCMopeGa9CpCps/CRC9zgELWJbqK2GKQhTJnyBDmGtU
l8Asui2QvKc0AeySa69YuaV56VT/IJriN7eYC9RTIugo7xGZf+t18MUtHWfQOCVkdIiTVZpkGP/O
XW/aDosRwhu4N2bUZD2+FLsNWqZXu6wl9KTglsYXqfW24BMZeEE1ymt8XKE24lPJVhtzNezgdOMa
XGWoasn0NhGvgIlIqUeNT79X7kZOwaLGIj1Qpc+4WcqbVy3SPuQHZPQNmAu4IRb+I6Stct0FqI0N
MTgbLbaqv9bRiK9C/FCjj3QVNBmZFu7BnL9UwFeefegurBdoo4WMI+Cl1R1OdRQ95RqDzampk+/I
Vqv13G1C1PuJHqoHZ26np8iFWhGXhL87Y2xuZ4S+K+E8CJKdV7rx+YXtElWNxebd9p7bTPpY3/Ps
0LhkTTcDVu/gMwndKzIJbriilCvw1VU+p3QNuc+wlAta3OtHdsLrXsnDwLJ5bZfjbYq1uDqc1ek8
7KEVIJZwBpT1k93vklNesuEfWyyWXCXWhoegHk6RXs11/JFilO9acWbgvY4JXxSu9Rxz6hegkwp/
5/rDr9zJX2uynckDXGk2CZuix5age5ueKezXSMGZwHk2eYHdHntL+jiRKmDN5okxWYXrPJRrIpXC
Tao8PEz2Y1JO8DnER858e0UMYE36OgdfEyTNGvpgVfIVUMnrsBl8cmT8jqzEbDEo9HG9ZRaMxh8c
yJTm3PzjP7hQ5RkwiYmFh+zitveWi+F4MJwCICSZ8Ukf3lJitqALVS+Z/gTGFaHF3XaURCtfRsgz
HOdNsa7zJQywzs9/hggawIik6jAV+jsZZZ/UTVsrLn6YGMOHvAieoqzeOJq6RaVPTsHraf3h95iI
I5PKi1EGYlv6M/Wx+Om6kzx1lfRolI8zdK112hVfyC2fayIxV13bbVwn+5S2+JyZeGxkh6gald+h
7znrgsC4IqTNth3YxvXY15hRfL5b6ChKBgRU70ZPSliRiJWBoR8BKqHgs/vsNE2GCq7cuqWz7azw
iD5lwBKCOxrZDqOkoXxXll1ve7+VDDOdI/vOkpFHf55GIqwTTzz4VgKjLchQgZWhB+Cqluxv852Z
k6BMN9CtfI0welR5c0H6tMrNEvsCGutd6v4kwrwiUONXI7toE/I5Qm2zd71njVtphj8HcD1ZxoK/
XDN1ghRjDmCIloF5j7fZBzk1M7QIVf1a4rKiv5p6oIVwOrupwDYoF1bI/TlC3I5RE13Xe9F6HfOP
ZY5Qpln/V2Lz/Yf3QypxINguV3qj8k8gueQ+sYiirxn8b6blbzBM/oH03rMFnG9Jmp0wR0AhGasn
diLjjoKHf2H50T8HPQwzsP4gW9fLP5qNbtEetFD9ycyu2VwiLsy7rSzC/hT4cEhhR+tT1VVIKapg
diFIE27t18DBKRDjAUlgDYhvOfACLrMVVyCX+Lnpfc9sMR0BhgxwcMaBSQ6F4Dy51ga/sDqNTduz
cGMzcn/qe4iOjVp6y7CsOaXLkCMxm1IeJOVM3KTZkXUXbv5qxiy6jEfc5cDk5t+HojNBt5PVsDKW
xl4snfwYOc8AbqjU0uLVHWyFuxjR8v1wtz7N2O+z1DMO0dI4Z1kHmWc53B/987PaHB67AY+78i2G
8ksHHkeTPoWeFYJvWZ7/88NKJRvAsNbBXDgsKIq3KvfA7rg0R/MoE+7uEcsi5aI3r1VHXvcyzmqq
ANJYk2WM2jLXRiBUb42MP+cZfnuSzdye7o/E8vT+aPk/GjvoDs5fTBihVl3yGDh+dnK7XnPiLxwi
0ybGIvOQHVCw2SdCa2zcHDzSWRMffTafug2sU5SjSsKXHxrwkfKH+88y4sxO90dYCG0MBh4Dzqr/
shxn3IJGoJowEuuEX9I65s3n/cn9xwJl7hEi26ozK/N0PxBJ+fej//GUgrfd5pJU2vvrM+rR4ZTd
WC2/8D1q/X64/3jqOvyi9VPf4k5CSZfke1lkN0skPC2WF3t/xTlFwhqrIG7N5TWKabZO3nK4P70f
PCzYm0Y955I7cVnwMSGWu//7/3oRy5vkIRLB7IYyA002z0mJfUwjSuZkyN1tFLwi8nqADiMRjsiY
nmtVN+YHKAPmRj4a7jRRHnQ/Gq8JaL85YrAMQGgpKW4zskhqekbaBprJFS7+C1Hg2XoMsp/5WHxS
A60LBxPOZJeQS+r0y3WrN6TGqyifKvSt5PDNOQI2b0KQNue8XWNVnynz6SUMloc6JS/XYlCB+kWc
OzqaDqDFPtf8dQo11h9zM9JvYlMWKcVJfGboq/jJUaXWW23pL+TJDK40OJI4M3gXsICxKeXM1f4p
7jw8qdr83+yd127k6Jaln4gH9OaWJhg+QhHyN4SkTNF7z6fvj6o5lWcK3UDP/QAFlUyGo/nN3mt9
6y4IkB9rvYn/v2jkfxUlj9zDhA7+P2fJ74pf8UfxD93Iz2P+HYOr/gu5xhpYtWbHqOg9/s6PN81/
ieDeVVUk2YGw2/VP/9aOSP8yNILlQeJrkrqKR/7WjijGvwz+QPKXQry8rBnm/4t2RCF95P/WjkAx
USSTp7PgMZFs888c2R5dfrxEk7CbA0A7vY8Flq1REucXLl7AUBYusWjNLUim2NMTei50/ujmSvlD
pibyijv1VRzqFMpiYAIdqwDEHn7ew61om4+uha+8pPInSL/ZZYH20Oiyusdn8VHDVN+MI4BG2H7d
oYTK7mY5zpEkZ70y6hHJVELsgdspHGLZydSdXrteS48IwSD9KMNhHsN9bMoNFZo6IPm1QLSRl0cr
ww8bzcMRRS/rjpKJKzPFk2bpMnJQ2tCscj5BrNWOgKMBwk6A2rdlr9b1N6GhVmXRrzbigdB0dk2I
XMjDVhQ20nKPJwQJ7awZ7yXavc2cw7yomuxQC7jGFRMzZDj6YEkTux+k8kSmUkOPH+N98YvUk7eE
THAjFwExLdX38GKJ0oY9TQbQMWFDprLNlxHuWElu+LOQJI4O5IVWn8ohnsD6DJK2HRvJy6xR8QKa
bChB8p04fLBa/Z0ORDrKxjHPUh9r3EUMM9mv9cVZkFI8a0S/V1W67bMuOgUSyC6VcEd6VhDC4uia
N2rmyaX6GapRd4lUXVultvWWbvFduOcRerqYThVVDKJHOwBoZgS5Qy6ssxVM4kPdfwPbsmQ5fBkn
E9vmiOUT9uEXC1ZjP7LhUurVMWjFy1nNe7jXxm2OKxLpc1W/1NlDmvCCg4SgGteWRxM5vLZZh8Kg
E26CUkhQT9Nf+kpVGzDosnlka50ItLpjI7+VNLXtSJKWLWsvcpTqgPauoTy0Zlw6mZ7g2a2yr6C0
sn2Cl0ZHamxL4yi7rSG029gUnuICP33RKA9RlIEhxli9ieewOAyUv6aiXrz2uZwAMMjZfOsU8qFZ
aLW7wJBaV9arozSBxWzpjAsKxbup/THYjiS+j+G5wICHumYm6VHU72NaVi8lZlA2RCbTpFshkd8E
ogC0j/GfeteqTokq9vsgss0VsVb247YT4ue0Ku/tUmFJwYa5kymlCpnR4p/Q9K2+unWQNtcbNkei
xuqhgL2yj3I12yQE4ukaRiR1euyR4Vgr2mcJ5XmXQKIye0GEAyTA0RtZtpf1xTARHU4F2KYeTyPd
FgMjbLrRMOA4GEPYX4l5dIzFdsXMUtylFylQrDes/l1Ohgs48cA24ySx0666CWaogcV4MMbEPGNs
BbqUZGt/GO38YPxOQ9aTQHvcYIG0K6m0VIQu/ETUukmByvrWkn8JKQ4gRZj9Ymq2Mufbk3uYVALC
AUVrYFugBkYUQi1msE1JEsDDJOACZ6q3+uoO0Hr9OrNYp0pdshUtiQQd8TJ10PWWunuFxHBIejPa
Zi3MB3P5KvBmu3Gvo4ZDClJMFbLasHvotf53KoYsjuVOdbIYfoW2MhQMWigdSItMN9RbfVI4XCq7
LnsoQPlAnk3s7ijLBLhIoluE87mrh9AtUm0j5ss2NQKTStmSegbNK0fVQtOTTIzOXXISFDRmdOXJ
1B76vSSKql1J9DKFXER4Nx4lro7dhKE4CSl2CKE+InypH6LCwONjggXoE5sep3JSM4b2mNozZPvI
HSTlRmrRmxZAFgzz/DAKL5lMfHjepy+CyupHo57jrMpwljTqgwAwm+FvDl9TDOg0U0AMsaS8RHr5
GInWazROGlHToHsXeQAR0NQfYS2fhxiL8ZCWz8QhGoTS0cqN8DA1Y/wbRN74YFnEnaqL+ZgPApgu
oTPvJR16mOijr5ThNVj62xRTTgt1Ee1Dwz7AYhyX+oJ6PJxmu4fja5nfoRQH+1Lun6oux7EY/zY7
YrkhUdrVCDAsESbktWr/urBNbRf91aqSE57wmzCJt06sf2Ho4XYccqQ3o3kMMqa8eO7JaZgusEmQ
FrCvCaspdGSBsrZJmxZitR8uCM8S+htg1kaQJ5deMp6KSFpOptTO9lJFgq/Ub4Wo4i2RhCPcUWFD
vepjQmrgL1L0W1nK6ZgY3xCR9F2GzgVStWti/EIe7BWJ1D8YSoYNDhgP1oCbiisNZGPg9VOPyK5P
oJotxYp5BYkSj9qFArmGMIkmvZhlIP4bVvJkQigh0vAJkUo4zjtZEMWLDhNDmTRUOVlPeWuVU0bi
Uh9bc/kI1CLZp1X6TILZeLYqbRfCQbW1aqpu+QSGjoaRTwJVusHK5JhxqJ2aunhADKk7eYsJu7eA
AhSNQG1frH5XViEemxQtgRLLwCn0/kNv9GY/s7I2czk51QEshcCUe1/r6WRmRegkXdCCtVNmRwIC
AHJt/FwU5GgUYZ8VvfF61focDFiFXW1qvpHI1UbL1ZV3XlwFTd9L8EX2sbX8Sof+M5l7VI04fNAm
kbfHoMSuRGEez6MDdan7nEBIQnOJwqBnqiDjBLJ3Vz+KKUscIUdSpSmLV0kxjnDaneRuLRhKU8Hr
u+xa5cyFwtzqG7lceUXSYwR3zgEZP7hdNSUnarM0UAR9NzX5Cn6n5l2tusIlQRM1Sd8QCSrfrPQT
cCAYYgBSZwnfN2lAdoo19VxvsX/OWzyDo0MhiNWXgpEhQWJsE2kRORl8nkKgFSrNr9DjVx4UuIA4
TE8auRs566fDbIjXcMbqhGJBPXdDNu+MQf4IanhQutEbJxDuaFwBWfgw+ixHVMEEhNp0rPORUmqG
AFbjkySPZU09Tiob1L99uSklUgLV+r2jH7tNW6aREHmy11n7ueyyOxk6hGuqN3Q5sPiE/CWK6TvS
tbfFOas20VCokFImxuxqgtsjLJ8xpllHSopzU2o6s/vqGI/VZ7mT5I1cxazfNjh2n6sreY9+aea6
HXcU5KVKUjdmZ9KwGrAFhcFCl3r5isZExrUOci1DypSAxiE9L2eEr4r9iFHRr2ZiGPNFeiNJpGUR
x77QSsMRLWMms8ULHSsGldJROgtQnwD7wNVIziQuKfGSTfUmK6ECMEXAz9biEQWzzEiLNiMUWIPg
L3g2lVq8JDlaTesOikPYKXEHKFyaPZViqo0CmzCKhapUPLjLMrj5RKPEmp8XBvpJK1koUXYzM3ND
2ApNMCGRN02ZoHQqWQUaE2y8ppYhp4ATzKtzqorvEB/L/cwqnxo8Vc9E1eP5EKzJSpMg0qoq7gjH
SyiKJlA8pemonM4oRixZrESvqhCgTXn0KxckavVZQy+rDx5jNXqMA7SAM1htNwvXYpOJKo+qIvBF
M4jBIa1ftJIK2gZZwv/5+eeXrLGpRDQ3ZbTo+DcqRSJyrahpllHihQafFxCkstb0p8wzcVzaP38u
4g5Yci9CwkPbwSyCUGD97r/78b/7Hf1JrE40i4HB81hILIA2c9Ln/sdn+fl3QS3JC97FPnNYEcHA
//s1tTRHdfbnZwQkGNHRy9r/8Zf/+PbPmwp12rrQCjIclv/+BIIgCyiySly1Joupv573f/sppTBi
51UhdOMWeJ9rXfL+vNpfn+DnqVKaZHauCNZfL/zzu7IBuobiErqGmnLeNfZUXalstZ9LocGXTHuP
P0BzprK+ftdmde6GAdPZnz80oKYo53CVZSpEJURW6O0k0Mh2hD+Y07yqdX6+BAn2cxbzvvRTGWSo
26/j3V9ffn5nKVPkhkUqg51JFr/rs6286pJ+gNAgW+h8R3HHGl3OFkcs6miT5dmTvJ5Q2rsk2K4Y
aCuf0CLRIPvru3/8TlVNCn8DRDmDdcuB+j2yQQv905yxAtRQ4f6IlPT13qHEixZNbNj9RmTw8Rqk
CxNJSfIRWPuf1/nzZV5f8Ud89+d3JXqWzFg0P1glUUI5FPtw1YkFYwqICRnUn98PAzFfcyljHURK
1Rt0dISc1/x5kBXpt0gqyg0dMrQeYVjT3f/5i2L0riIPzfbnDcPJWftqvPV//Chj1aD7fuCKPmpr
5XV9B1nboXhclUSpnDT7n+9+lEQ/P0YVOBAzSmL3R9Hzo+X5I/X563dcd27Q2366u86bZX8tY/ua
ILHCnCqomxfRsn2MgEBFbo03btIjLdzTy7TH+LqbN+QSuZo/zDQ8tmPvJNrmuuxfxo3feZS17Gmm
1I2O/GgFOAp2wZ38430OWMHxg3vjaQ9okDZHAGEOiH9047a/7FtXtxvvbX2xI4MzOKlr2rgviekc
JyfdvYCTfDGFjX6Zv/hF7/KCdFbu4NSW8peU01ZDq277+fEF1xi4OxY6MbVEYrv28Y5V8APvTfJZ
Ajz4PDfX9nfrohdxpT38dhcozwjcBlyVW1n3fAGwwbFApMCnG1/j+qQWFw7Lkvvtci21Lw7PnNLc
W3aW9grAcHqfZuLPsIXF3TaS93Xrdbje540obCjID7lnzZd6uerGLgg9wA2irLPIOfPawSmDXJCx
Uh+v44ZTIgXeqDh1cszSLeLe4bswHWoW+CoRfIsIdscX3kd67E2ft4F6oUHNAwV8ozMp7CA0gbFt
bHAOvQVhyuObtbGKUmjZLTOGCSoEwHw89RIVvjgerBlCDAZDmyWBbp0Iieu/oPPJhKqhDtW30vsQ
ALpgpHKq0Q1Ct0nvIzKTNUCYRkmGyP3M4n99seksZS5noXxdwKyiDsR2AoatxfLtxjs9dGcqOpkr
XhbmtVMfEj6x47KgnekUs4fInbRge6Uo380LWkSCUQJKwpPH/6DFe4S3mI78kNKYrt0gc5fOT59n
WmnPygU4JAQuQjps9UaPXXKGU7QX+KR7ggXGR3aY1HRH81P8EvutxrFGZ/kpXuH9ccCG32uCyTtH
J5+fg9sK4LPkcxZ99N6yiR4HsuKc+XPbPoobb2JkPZa7uDl1gmflkOxcWdjljnJDKf5Z5CeUy5s8
fV5jUvArpPVJvPU2jU8XiuF38MViEfEXY+C5OkXyoTsXGHWPwu4b1TXt+LdhN2UPnbw1NmW+0xgx
qsAxnIkrGgiri/7ayxWEZYQKZ3vle/pWeOd2eUw+uAR6DTy7sVOlxSV48z6c818ANppnKcEw7ueK
UwEnt+zkGQqPhRAwrR6l3A/rh7Z44+EdHSF5PR4qhFc7RIDHxcgeO4fW/y6QBzRfuB45Zb3zsuzF
L58/9q/USt6lZDsAs2azAmjC40LKlm3xbeEEdpb2JlVOXlx47YRWJkXBb05/VSB7WC85SohqhdwC
mKkbGetLapxZ814sp+iZD8dTckNEnFijvXWzBwmZaypVnBlEMXszItZUWv6IrDS2Kpt2PKjIYtL7
LH9jAbe7/oMrGXSsLLmWcIzCExdlZrgrPgN8Jjg+ZM4VGRwt4M71KBXpPjWf6urRqr7opUe14wOw
rptd2ezoCEBkIhiCp4yTo9B8tgGzDwEy5h3IWy4fBxb3QwZmUfKlcd5K/YcSXAeFJSDkqvohnZGn
TO918SaKAHvKq1ydzDv9kxqXHx4oe8xKKPQvUkE0YbIb2ItHks9TROWvFyRX5XOL1LphIQZCgoGL
z9xwTwKftTnvveIMjvplSva8SZtdv1ytd/PCGZabLcd1cD5ix7x09jmObpo/f3EH4zVneOI2YVgY
my0QHQOmxIXoqA/lQfGRx2cOQ3l6XOh30BJaz7DhAwT21rGbMfaNS4nX8KV9/8W4CpOQ88yDln3x
rfGDx1s5Fs/UmWYazw5SCD5paH1gYJLvwm965lw9nDbg8l/iBh40critmrImP88b9a5fYIP/DE1x
7ysUDHJP2XMR8k4wHb6i6T9zDKi7UcXwF/W1l1yU1cEFcCcit0dGTtRBcInsgaNl9E+8BZV/jIBr
8DouXnPazJsMIvwXow9DKTmQfK7UZFpEg7AnYIGZg6ThwYudah01i2cGy95lc9/bVPmSiFkLUiem
6qN+MdFegmh2hSeVC+lbeC+Z3IXNsOdkUcYhuU9y1dDLdwineHyevL+pd+H0ewo88YtDRwJwza7R
5U7idlyfPnmhksKwqyEEDLjzHf7KUP3z8kruY64rj9h0Pox3j6MvPBkPEHZfTRtS0QPTH+fR8DlA
0cf4xTc+TPNmnUVS9Kngx+yCeZiJXeRErzOhivLUlvYCAX+cKa4NpbhWMlfkJTFcJrPlYeGMcmnx
XpFJOfmRjT2XA/gLTofC4WIpme7Wj+yIXx9ceUwXhoOVZF8fmb/MC2fJeuCuX5iJ283ipEfjIef5
mA/8F+Odbdix4okjmtEZFjpH8cWLcBKepD0nif9ekufJ+eIg6PcJNTMWUSYSjjjf8vn5WFz8TKED
mjxu1UPlRfSQbYJCZwRUUG+fs2f5zmksj0zPwd04dR5XtMIYhUWNIYtjZZyY/bQH7rL8yNMmH7Cx
Zc6fI4f4pra84oK9xTVRifKmR4trhouFPSmPZKikzrphFG1f33gwa5ScS9rKDwyV4a5Ytrh2mQMZ
IJ8ZBqU9dx79kiOfjDHglcldO73xKcimQpIZ28yhHFlQuV4rbHgp4/2taY8xE+o7X6h4ItMP3fCR
yx76Q+gZD73ABV15nBea1Oom+ig04mu4nDtPRUi4Xqz0fHgDhs8RzhtXeWD851HTepHq04bLLPvm
bTH58xJsxZdt32yr4Np+cVsHUJkZs5cdU/aM9LLzeGnrNMC03bGKEo48cta3k3lfr1LVyyRf5kI/
KqIf1KQVnXGsQp4br9k3tXjQb2N4w5Kw+PMy3akfEAKg90/Mm1gyzfodE4ataegx4eAd42syO+3o
94OT7wgFCT0Mkv1urelz1XeWq8qcSZuUztwAu96fhBs2nHgLP87RaFHj+6D4MVArieCI21XTb9RB
P2QRURUKW/gdZkaaWrWIUv2K+rbTHyvaB5lsetDvtdOHeWeTDk/EZmiY1kFOhh3ijNM5NJ6uc/1a
5D7q9fgdTNFCRx4+N7CXlHCzmEiFrgODvxzXgy8R78sSDUXp/SXLqSxuWDZVHtOqiUz0Dn1Izy8M
UZhB7PFr2ktIJOO1CLAyipI3ptORpxlB/6sJOmVmtan2gk0J57J81qCJ7StOIg0RyQ+CTVGcYf6o
w3oZmOWpatbasPMUthLJoWcolfN8ZWUujr5cnqAbVKyIkYK5ouIRGlKxcuX83MKTVnrQkCKi1djr
PzO1Gk9ITblIMb0o3KcwIy41a5r1AiPO3ObF719cs0znrLO5dvPtZLnjtSE+6g0ZLVgcUKSS6GfE
8rzO/U7cEQvBYN5jcdxMKuQI5B9Yac4dPz6Ay5QANYw2Tltd8XzfZ5Drmpvw1DQbrrTylfGKK2AS
HY2a9gT/45SzHIJ1X53U2LW81C9HZ2EUYFiZnYUCmLyjKcgOg9XK5Ii/zNhXSHgQH8fhwBtmx8G1
5UeYctnvML2ydrNlOMqPReJQd2SRzowBbFsC5ImEA0QP8RrU8pmgHOVEUoUcurCavqb2O4ekJDzQ
3Ss0DmYHW+ZReq9dbkrDxyiJNj9qDh12GpbGDMjqXlEXezVMkelzralIdwFuhc/VP9Cq0VuNCzn5
CLF1spWJrTsgPq17Tn0eGLJF3cT5bWkOHApzl79X5W4y9ipZIcR/9LC3HKTx2WFJL/GD4LG29DQu
ri0LW/yww6FDW5zHR5EFiXJq3whh5LpmImXV2t30LS2L1aotOKJdnU27/eKWKzFcM1nhKhd5bhQj
yapzBwpPqIJLXBmVL3TqL9SbZurxoYMipf7qvpmmDJLoPCKMhBODCSc3Ap6XEv0LL34L1D0/jSeK
jzQ7W8j8zpK/09yt93Ra6J5EG5ECIkuXXIBnaYuDp+peBN7e02mJjZRr9d0sIJK3BczxNGrPpnIV
35D/cglN3MrAVPtfJnLKay34kbrBeJ7wi+jaiU7RP490urV9IrySTIARb1JOQo1PGMGjLzxj/tXO
0HYCxVUZ+VFQTa+TJjvIFFtX7L3W+q3rjEJvveagMUvKvclf6B4RMEqKosK+7aGLLpb4QUOdj0JQ
UlVsQ1bPOrEtni5uCK1/vIE12ETnn4WJzK7NDt+tMzcOWmnNz3+HT/OVCQ8nEIZpVYR79ViSe4x/
bKAuwKybE0fWF8dEYRniC878K6RIfyOECD8m06BdvAg9aRV28BhAoKJKCApbgcymZ3sxQTkudCPN
ngft1lIYVt2k9nPkrrQ+7bZ+J2idovEA0hVyN548zLmsYbGcOdoteNBzW/kFhDt/Dt5VgSEDWKtp
J/fwRH1Xu1mQgKpPs6KxtqtqkJ2OeCc+ShlchjHpPThat66WHJC9+GO8YZskSHHfOc3qsCPsTT4G
8KLv057xh0sB5y5LVQFGxLY2jsD9Qf/ZzQH6VKxdw/FxyV7VwSuj2Y8inO+FTUXXJmwmV7FL6IgO
jlLrNJfsa1Hc/qF4G99rOBKxywzMKHmYbPavx9mdA9va4x7EtlqQPmE3n/w/umQX+am70ojBbZ/m
kNxQ9qBcOiN7CFRXHZ2J8SLxhBNu3LjzUDuidIs+GDFaMrJEWx+xYsLaxz/ntY52rHYQfPccu7HG
Gfy+bKajdowY3bzuGEqMhINLXE/4YfqncLs8pl46sreMChyB92kAjkB2zzvqBbeuvdjYb5OKtTL7
PWeJPlrBvBL7SKtrpzrlu7WRNoyZTOZe/RxCATzpTxRZPCTKSCxUjR3GXuaqfemGTQAvec2fgc3m
FtZGJJeT/dU2AmaOVJ6sXawlpxjH7CY9hCzorYtwOMz5jjaG/hAesMI+4W2oExfeMVI8CnMXRlP1
jaSSg4aFbpunnrLF3n+zxMaOjhHDGSGatnDQLpJLxZtRIeWfTUTf0Ov8gGlMECRZeq/FrqD54wZv
tS+S/af6JYEF+8pXj/1Ooip7vQdnzY2OxkWgpGAbl9IrD+JsT/d42wtexCpUPubfE9u7S03452Ps
ZRt9hOT8qr+F7/1TJ7pitEfX9qRyxLe849bBui2iR+iw7tpMqy/SjfDP8jSn51I+lKbXtHdONBE5
jB527iQFkZYYCexRIMEIJQaLLb884axax8TSsRjzz1VnyzvDa1+TF0ZR8Y0OWegTJY4yN04Yvw+l
ig6DcGavr8miftSBWeS2dKvV64yBizRHFQvnN6sus9myRhCbHVTsglV3nov8pIj2G1snpj9WCAIG
59X6guijmYjWDV/X/4OW5ohn3M1H0yOS0AshIO1IPoQWgIUeECx1Fd4LHgUICSjuFt2BNX8cXw0k
CKxpzRccY/6KK+jj2W9e0CiUoaeC1hTt0INCTDOLXRUtHVptK9MAl5HdP6jwB06yhf7cKWH9oegr
vKnbFf0WgHhj+COKPjV5YrnJDn1+TcnemT2W+oQrWddFeqDUL+6Kdc+OksQjSJp9GvM/1QzhNG8+
uArIr2PZCxKFDWryXtjcEJ0HEXc7/qL1x64JpJ1B38QOn7KBvafhdS8WTF/bsjFLGZuw2Kqn0g7e
1tE7fOpoDdlwA17T7/il/wRpV1J+d6UvjeqJa23x2AWWE8w7sT2m83v7nVVki6OYYBy3TrDm89rh
vvjWWwxQNuoCVhxHCTcNfn4ODmgfhhnKKJFX29mONhP6IMoHKIBYITDKo+ioBDd5re5R6rT+iorf
mjsW+fcFfouT34AJSMkmqD7KhyZC144Y54D+ieKQdY4uZPFIxTZ7IVuFSGKTCEO4PL+SQvJg/Jg9
VDiN7MAI07I77eO3HiS2Hyrr7iV6HiS/l12IGclNQMbE9tmq36pnSqpfHYQ5D4xgrl6JKA/Vs1Xu
pZaScEWbadkydKR7HJYBjJ1hN56lF/OtF2y/9tneH7kllc1w7170t4hRlJb4mv7uMCtp0zZMrgQQ
OJnmIxXof3ME2AV+54DhUG9yTNWjcptYTzyhpZSHU/ohs+8NvYVLBB3/JuYeDBqPJkFJe/ml+qw+
yy/rpO0bdvbUNS7IBVALKPU944Ym1W6wJ4+lyu/EWusjY3y1ziB+CcnYgms2fe0yVeRqOPG+wz39
HRy7z/ipeqm8dVV2CR4LZRt2l7C2A7L9ptTVg991CxNNXwcDpiQci4X8ZMad/RtSNglx2/BAacDw
ZCwinsrgZrMCYADexv7w2dmLDdMRVv02oul2gDu/ndAiOOtx3DKShA8sb0/WGTH4I0j/c2q8LpTR
NqLqLhgMEG/cb9Y5fKdfFWHME9/EOzW25w8aQPo62j5HLyyhEs4yL2uUjHR46iyyAZCiEL1lDy/G
GYY2dfGLwkiOs5zip02+BPt4Pz9pL9Mv7ETlu3Irn4Jdj4/iJd5Pj1yJv+vkOhQ1Be1nNdwbt0cY
orH9VTvxk2QbZzhOC7Tmc7oXzj0zMpdCcM1cOBa1P9g9OP33HMmifUmj7SB7svgKmNPR9yzOqG6k
8kM3Btt03HXWo1EKx04Ir+HaRYGwzN7/59tRWXtBzcwaUjSsTTgS2iZ2yNPHte8z94LhytpA62ME
v/DzO/AShwodj4/Lo9hHq8keiQQFmRWqw8g/4nf7+y/5+t2fH9UQqFAiPiLGxnS0tt5+Hv/z5eef
dmrCM82pFqG2BJT/j8enciPtkPrHWED3nUCa9s+XcP3x53cB0n06dKb2YaEZ8nS2w0Yf/cc//ccj
fx6ulfSK/jxb2ZALnKXtHbk/4r8m8mjUboMaJ/jPl7BeX+PnW+h8aBR/voUo0EqeIRaF307R4c8/
H/5+m39+R3YtGuc/P//8G0xI8ZapZvOP3//58a/vohwg0s8j/vwlVYkxqKFagVPiqPz8gTBPXuTn
53JkXSZVFd7K9WP8x8v/fGwUoWiwhZnbqg1ZQHJP55U1eCijKH6tNdy4mDdDZVHQq/NdMtRbTTOi
DZ190ZeV+gTwlTJcQu1qUR5JJmI9Ot5bCYsOASHAhtUdMQqa2yOfaEBRdR1Tuw7aKA6FTzPtTq0q
k5va+XOBjhLycdoIFrpa5SVSmhF8jLSyQhGMqNR/ZgEoOlrewhHxDVJrNv0hlyQqxoO6GQb8Dw2y
gjQwrK2iIZON0heyOXDXg1zu5gYNnvhY/Wh90gFbqTo9KaS52lKZ3DGqHPKA5Rmo22KY3UTayokF
Xp61ZZ1eCSMLQ9YpVDlGNm+aae3gu7FUTOA+g6bfWA1I1Yg42TaHI4uhWVHC6/Ihmure6LExaomw
V/HrVrHwIerLQ4E1PAg/R9xqrVKwb2bAseTL0hQlDm/iIYQSS4bedyejlyiAEnEdBMb7hFwUvX5x
RWoWOmVTaWyOUEeyA6D7yiyiWW9hiFgPqBMLjHEgCQn3b2D8nrtJdtNK/oWS5CSGxmuYImGV+wXU
/Jck7cMx+wIdkpPstbAIiEgoy/vvqDA/aSMXh17Ez1mKS+RHcbyBErNgO6IIxXa6k5HpdsWLgUNM
6iRSqUHH1wS+5PRZluA4xfKNzKvrDDgNtzDqqIL0ATpCOKUisdvkHYGUo85ajOEeiigHXX7qLX8w
H3V1wd9g4E3RFl/SzUNIzbPT3jlMny2iP7wwF0lOPnGjOtmEMRhLkCcTI1xR9cg5Zkoi/a6S/rMN
8TQTP8Rqjzm+QeTCEZt149gZUmMLjRYdosW0gw5Ozox01rZqhazi6aEOK/VrSWkXBdot7+bXvGqo
g1o91VQlQ2dU/MaFlNtRLxxGwshBXhbbtDZIgaEMpvXsqbBtLyoLyyQR5l1UJ7/gmKuyIbphPj5V
JrPr3GnYGYd22g1pcgRtiGhXm9xWaAiOF7PqHLfi21LJqYv7RnAHhf1kLj9PPYkKbb68p/rCkCJL
aGVwzSMDgCiTj2/s9ek+hQ5gYUKzmmRjKepvriRPkrpniHQfHSGRAV3pxUCqsRDgNU3DYchij2QX
lLtDjitGPM1GeDeiAja10lGxovyhjPJtesY73TiZBVwHSr5XyZ3shLH6pABUsmtN/qi/RJI66zQf
doS+2qCUwEsY80HWpGAzEvqE9W1m8iJXFPY0AZlACTHv7qVIOGOn3qDwDc6IXw9W0v2WRkt2AzYP
WaU/oSZvEGKivoUUdFoG7UMvkC9MJetoOmL4XAhRbcAT4JH8lYDKI4KpJw+yNJ10OSN+vkh1yvqj
ma2NGgbfBDQlx7F/1SSGuVoknyrTdYADdLcjTIOo0S0CbvPvxoAjZo3M4qb50AQtiwwwYsXwrbbL
HbUzDu+QbWEQxCTXlslB19uXGD4tJ2uEIYeil441zY7MrFOves6kXPM7qFSVIDxH3JscXe01BiG7
kQQqMrG4M8OZXqUeO32fvM+j9DJEyL/kpgt9UWDHHEca5oRZoTyE2zhoAVq2+kkj1FWP5ZYdjXjO
o4yV6hhey99DU/0iupPblgZkvleiRQSgERvw8kLHAO7a66AV5SGj1qbJ65KQjgvoh71l9u/lQvcT
3zEyDcaebZMRSIBc8krq1rtWtU91McLBn85LI29BXbtTn9A1FcSXEGu9nVqPwVhfSaX0haq6EvxG
7aNgYiA+TbSDPP5WpzsR1SrJJjrmiDK6yqqSIg3OqMiLGMosYpplFKaOoGGDk3UykIguccQh+xJK
cADB0n2rOuWtOqt3oZp+pgze+LqjT7NZkh3S4OkATmE/M35ndQkfAbwtonBcRt297ePvLpbnq9Rx
9S/EoQaqRYDROgsieyg3uQkYiPjHxEva+jWdyDJqO6zNVyz5i1ChYMl/axD4nF+6Srugjt6y7lOP
sEWrIszFchbhYeSLh1B/L+cPQtAA/KvbM+rqVVVKQV0qZ3Y2QbMNxoxuTUdKdNR/arJCYLG8trrW
Wh1hK0OegSwpMdzDL32K9aVldWpdkH3i00I4V9H3JEnJHUkVzqq9MBmGL5YqbeBUIBOdinnVUQQx
0fYSMnVVCnpfSHELWw3GF3ECCRGrpO2VQUqWHCll+INfROJB7EAsuGr7jkJIkz4C5Pkqh8grcX1b
IKZCirWVxuopQ1xiSNDagBRoRxKhN3PH7jOiIuaVeYLeKMiGXaHi8RxJHVD2Qn80cN9jc6XNACYZ
rcmUbaVUC/6LvfNYblzL1vQT4Qa8mQIg6EVSJEVJE4SkZMI7wvPp+9uquH3q1qA7et4RVXlSElMk
gG3W/tdv9hGQo0MqCM4H84+Tg07JLZBRUQDRDgD6mU38SRX68dA7fFr6JGU5zVQ6CkB7Xb72bdMG
g05WqdkCAdjkZob4bSgJBuPIsV3zoaReAjls0fb1j5KZq1+d1P/3If6/+hDbMkKv/4OkDOsZEhrb
/2le/PuP/ltTZv2XjvxLIy9eNlXjfwvKHEU4Dhsm37YJ2tPlfzMjVsWP+L6uIENAiIYVcvsvM2LN
/C/HxHaef2Kq4jdq/y+CMtZLYTb8b2bECMpgkjoGGjXdMjTL4a3+3YyYJVlPc6WNN3p/bSvHQVjG
XjBjBeG9z/qjhdukq76ZzMBS1gNnBdmkM9nIdkAh+8ckTARZhrQy4gf6rDkB0Aplb0yc49wOwueO
xPO+g34lwTaudXzxVUDRIqHBkEfbmiCCN5k6UPmJtNE6T42xe0oTLjy4y7yOxEq6VaHjyKTI4dHo
6ZNNaky6Td4FJnpfjGBmYh6egJday1qTv49V3azHaXZhyO2mHApX+YDUOKY3Z2bfzdiG6CnXGWoQ
vVlEcv4lPTjXEpgUsZwbxq5NczQQ0XNLACzunmowRauxI8mlNAHQRs6logiesf4/qjR9ZkNzdpYF
+QNdsmuNeKGnmsYiinJ7zHt118mtduxKO3whHgD/UEIUiLotlxHqicxJHyxUD0RD6MnRAMXyUqv1
GZ6PlqxjXBueFgaIbdi8/P5BgDDGw828yGSKdIhRTq6OwUzxtMrQ7nOeSrVFkeJaZJc0kvREetVJ
vngxeL/2UT+XhjJua0ihrki3axRawZgLVYhZMDWBaFlDi+4HlPuUIyVRRpk+3x8IETC0HrEWRN5s
E3VqEkesT3Q/cWf1dCubjqQU4D000oVBruM1g8RRICUKJ6M9OqWas3n6bSis81TdgrzcXorRom86
lVu9HOneEsUSxGbpcOCqws3TOdjKRn2U2vUptz0iJ+o4cmBWKY5mKAOexHPnEl5GaXFLYtzq85im
QlRvEdi+yyGhm2OLDmYERYt10QOqQu1oiuDy0rI/QyMeiQWUPLXP6y3R9AnECrDTXy8BzRk5Y5lY
O6uz1NKyAhnHxxuMTPM7qn/X6rtiV+LG/K8/uDRjjvPzkOS7DKVN3j5IWo/qQ6SWHyGytgqLGc9Q
m6crYXvgjmG9Kho7WdmJpC004k+BAvvqWHGwpMckY7CpQqElFGbKIJZFsvJqmWi6EBnAPclcLLSS
fUZ6ShtpRK/1RKd10nhprDl6KTjUor2iztEqG7Sy880y3RW12b7OLftRzPZDt8DXYKIPjZLeTTsm
c0P51mO8LcNQAPHYORyah3Ik3s/BMYEN6Cn3MVL02qGiSkKfqigiJGFTsm8pYgObepOo0k75IXy2
8CXcUWWx3VXse5LDBmhJ/exrDvYsT333jLbg6ui62DDF1lmLTTQR2+lTbKw6O2wmtlqyZyEqie23
YR+exYYc48riDJtxQGDKfm2wb7NeSoEjtnI8gEDZa/uWIrjmcbLhx+z8NlI6F1/cW/VbFIjyYKZO
kEfOD6WGjaIoISpqCUUUFREa7WVUYHygLqhHSGMugnDC71zHm9zKJBRUFCjUI9dBlCzPR43LSssl
mtQzNnUNfu8UOMr4rWrVm0rKLgBwtzIaGhShzrHBFAUSnXy0ZdLjRStOU5NvYuj8uoFSE6du0SXS
OIXb34/4wxLF1x1/VxU/7z+lVNB/nV392FGr5aJoy6jeZrwPMTijoMtFaZfoSu2GFRj+0ELCiKnx
MJ5+HuUy/9tE4xldRCNKxUIUjVgJ+zZVZILLxDZrHin0svg7F6UmEMX3Q9SeNWICtRv/PsoYemNW
/XR5jbP2IyR5/TFtelZN4k0MiL4NeMYzKZe9Y1FtFekxwn4H9hSnUJpWuP79HQaODw8dc1NMBLGZ
qh7HUtTQ1NK5c4lFaR0bz5ujg5zXVN2zqL4Zb1iUvRCAdk2ozkuq9FaU65FJ4W6KEr4WxTyuAp+F
KO9r6nzykGdPE6U/rl5sVZwGEk4FZMriFyQOCuWw6QQVFOy25xxR3mPOFLk4XKicMswOekE+adu0
sPeYAa/jAmEf8eLLVBxR7HwoPLWWo6Ulx7T2bO2mhvlnnocJTi3ijCOv63H+IGoLE9lBA53gONQ1
yW2SMTqLe2OpvNfymEE5jDgd65x2ikTmPJpYHATEOYvzFmI/EigjMINGFtZInMpAef9yCEcsm3pa
GJ4MBYUh8gQvVv9WT/Q43ejYq7pLq4PTRtbCzJ8bZcTjrbLfMYpLd5UVcYsrwwmmuNLoJ46YU73Y
XWd7ppoMB2kuF0P9+PO09QkrIsgEHMJZAPtFohJ0MiT2V5Ik+wEbQSjME3FCHGAlDrLq74mWo63O
Edd+pNKLZsE3cqJDZIDicRauS1buNDHCbSw9V2OJSQXK9jDIB3n7lITuivlR/56viZJyk79Ja3zp
4vgdcw5vxIE842ReiCM6dt0Iit9TWX+do0bf9zEY1TCjppES2OJ7G22V34pj/8i+0eXTtsTOkyQ7
tF4gBC1IgQNiYEjDm5AqhiAJtoAUVLCFEYxBL0aP89NHM2qSX2OSiwZdWecCmGg15ZMyolr36c1K
4EA0D3a1siEJeLbUjyIc6hc+HlxFbfYdi43DQv5uafK0ThQa2PS6M3fs56vOxPBHooOj4g9T9bmW
4pG9GHzF5BHPAnDJQV6cx1iuJrAYqqWtgczcJQDtPoLWOA1M6z6BRxia8nsLooPhooddjf7TTKdQ
QD5PAf70haG7CVVU1AIM9QIieoIV1QI0Mh6eEh9mASV1AlTKNZYuUKa+YCsVsBMnEU2JF3UCQZMQ
Yy9uim88qw8deJUMbqWCX0Xt2wTsoSbKsgTdMgTM1duXMFt1sXFFwGZCSMYP1ySNGXSMgQ5zFXIU
qJkFepaCoj05ubYNvpC5/qqAgqh29UcFdWtB31CUbWzQuN6g/4oZ2MJkiMkCsGukFaMxqAWQNwhI
7ynAvQSUr+z/IjbrlxV26ED+AIFRXv1MIVDdjwZKGAu4UAE3bElbbCPjj2mpqj+BLCb5Sy2Axu4p
epopvaAcFDIVcCR5GUyejLUPoHIUkOUMdjkLEFMCzUzKeltqZu9TIOyjGsDTFtAndwkQFDQ0BhVt
Kf0YsJ46fD+dPKBRdLIe0Xc0dFcTTBWfH4HZapvyjw7iagjoNQGDbcBiJ0zRuKZHEFlspBgE0XeW
SMbBR03CAAxn+KR45+x+fD77XYE4XhKe7LOvAAELKHgCE0YQfrZSUGUlkq8dRpywFllaJpBkKNLr
xjbXmYCYuwn1wYMwcCfFcAV3AKz91BWpdKgjTNqLCSGrigCtVYdI5SZzeKoC0q4r2sVPW/aw7x29
MFZuuQDAMbhZNI7+g0PishMIOUh5CmJugZwbyrOBSW16GGkSUP00/ByUHfE/6obKXj2zs/oLw5vG
RXmUsOLSzg+Hdq+2qbLsch7/YD5WpV6uHxkLnS4A/gRyNv41gB11ijOBjI1pSj+AIUMaeSk2GdFn
6UWDIf7tgfz+1bDxHdYnFF6p+LH929r4/cnv10mDdMTuc839/d4/P1C59/jzi9/2zx+//+SfLy01
hloxJ6v/+P6/vf3vi38/2H+8JsvSrab25TLrhUXw7+vYYWnS/P6VdZ8m8j9v1RjKytZGJOjw1o2q
P1dWhoBTXNLvHwrEi3/97Z/vmaJx9M+XvUiVgCJphATQOb39Vfy+x++r9P/50n99T9/I1KnrXDTJ
fpVnvWiJPck7c6kYY59UWrphv9/8fc3vH78ytsl8QD0wL1UMkvEf//6fL8nvgzjdWbHX5MI9+J+f
KAjWlg13qBLSskn0+uJmokouE9v//R6u9zQB8T3zsgnr6JYO4fTbK/yVX8a/HcTfv/Z0FUuUG3hd
NGO8k2jmvLBbPQ28N2BdXWGImlA8XXjcnbvBBWz6GE/auXKHA6JvJAFbKpfIba8w6RCp3J43KlIA
1OoHgu0CnTSV9Ca5KIK8UpztHWyt1NzQyGbyuMk9PcD6Au699fuptk75xT5qJF3/0DZWK1QQO4V6
2EMfRJ+29usx6O/MX84qCAdVLCo/iYtItpXpSvgHfpG3JhcLuVjSiVAQcLr8tfsp4ajObjFDM/Wr
AZ4dGYluzNbia9/tPqw8nFWWNKtopJdjAIzXegS7v9WXbDsMHJD9EcUyymTY7+fGTUl+UPb50u4C
5aLruLThBjj5+sK0UaVE3jE/2LA2PDhYGVrBQFYaN+IwGx8Q4hHRGFSvEpZg+Y4/jV0ZC6/weK2q
77RsJhmaN+Qdac+fcF5syW3v5H0+zT6w+TVkC3HugdW1hI8LU01aOR7C9Hn02JLLR7ZhHe2IB5VW
morxG2UdJk9w/BJPv8Ct0y/Taypfpa9jWwXY1j1XBujdNj8XnyzQ+TFxlRW8n3N5xp3Bk1wjwFCT
o1m0gndAketabvHlBO+Wc0BtVcMBg5gmEUMB7daHTwLSl0RQPtUgpgTV4V0kfo1n65fuYqiwmN/1
Q70QVNNo5+wxM5vfIV9Kn0KEAa/cON0wij5gf4UzJ6R7MogBNDVfUBDz0Ds2uN+ubP+YwV+ARKBD
sOIa6et7+jH8Y8Obxsp9pX+EF3sNX2lpHpO9uTb/lN/8l1T6++OGgQFUBoU+/B/Ygd2NTGCB9R/h
UsBCoPziBmgrB4rJJyKOENtP6HF3+VjeCs88sivCjTTX0kLQovCNST7Djx8HOgHEM+R3RAzQ94Iw
v3GgE0B0MUg78SxYWUFMopy7hOxoRVAdqmtzzz47ycNq0Nf8z+rlEL2+I91XfGxitxYJ8wf43XnV
+AYMCIz3XHw6dISPEJ+9yRM8feV1Tt3kGu6Ml7v2+poMa8m7d/Xi8Q3TCpZDeiAui3fHFeh6Sf3e
8JUtrsUcaZl4J9L88g+ocmQ1s5WB5kCUgdwCD6eR7tGpPMwQ8uoDHAkoYVd8h4dtwoqzfG4TGnRc
PfqnrZQE6+raASaRYuP/93cBNAKMTu0FLMIZ+LZiBgSNlvoQSd2IUFUIGPze9NAsmzt21Yxlr1vB
I4eWP3n1W0tKPMk+b/oSnAWsx3v+MNh+9jTVApDzAO5L8tLvH4fu3GksIfPB3k8wEZM3+PDrxouD
O2Zkq0Zzc6RpmB4v/jVS7hlyJ3RsTAxr9h+3n2z5WJEUewHzYf8mIKhN+SiFZ3f+DI10L72EPoQO
GJKgdmI68zAZZVt4KdFG3Mz2vlb48XiFphhCcTrU5T7EHQ+MA47GVt4YP3BOhIbiCT8aan1PBhAK
gmadvMTHyAWR9Kr9BPMVkIS+6S1ZRIJi+Jkssg1MnWTDOac6UTBx58hLt9Grnei6udZ3SpWykPfP
dRxvg8oMHqpfvHxW9VE99X9LZE/z4SEFeDQ3K9oJZrF4wPR6qRyv+WpfsDN+uj2zF0LWp/oHbrKs
vFHpAmVBv4MCzJlaOBZ4TOTaXE7PHUEtjv41/DEQlnZ70n/0yXfcz6cvPz37b4KDgOZ+I34yPVX3
pRejCbIr3aNb0/t2wncG3BnK9ROpu7jP8QF1OO4ktV/cq+VDQsLgad/jvcQ/lDbxuGAJSxaJ2xDs
6GMasiD9GhK4O1/j9/40LgdBZYS72niVB1v68W378H44G0FZ1ewA3iK/n5EuMnWHD7yteESQGt8z
yKVQrFzRzNswC2m+w/l77pgjyUIuX7VVu+yvis+Wqtu7jt7LKzQkUs7xEEDkzeuL5bNaTDz68Z4K
Bq3YMc7aN5slWyD2pdvcj1gcxmhdfUIJzgy+5B7AKjrBDcea+3umUsVBr/aBf1igoQCJlUevvooN
4Zcr2s3yHxLl0CWY+zgYVnDZyI2DRdS/FcshFI89ocRL1VeAy/zy2bILfkWn/ExkwuGVjyjfH2cu
WFz0nqVnCskpWjHfUKi44brFIch/vnQrjFl//49B0/MbBSkEraC9TrKfwLT0wVlfkCl54ak8Vtfq
SmBArNPUcrkTZUkHCoXMYiIQAckpJuf3p37AtLlZppDaaM8unQ5N6qIl0G9mSxJumdKSVuZ4Le7s
DCwjN/hQioTqls/j1QfGOdtbuKE3tJAX0Yphlf6x4Q8GkCmxdtK2AUOoZa7gW8Z9ZCflAie3OJF0
HsA9w732W70XxMGkTPsfi5Rx1QvB53CYSYn6DJ7GIdmsdTaiIBAq2xZak7sxm6Vf0OXyaMia1gvR
VZ0cueHpucY3EafdtK3x/H+pLYg48lt8cUhDYgy8ZBcO3t/dTb4yUe+xD5Es2mjb5hMercfiyZrR
uDG5M9/WFvYifu9BtMVTZlOvmQbv0Vf4KW21dbONAskHALC9IWCL3VTtkWYXqHx+VL+iLdw8Mmpa
pEmL34XJZ3HysQ5/YKnydqQbTVNakD8fMLJ5OO3VVpbcQhjP4iHibsX1pv5FDFMYZ6BGbr21od+l
C1bHVihSunmdf5WUaKx1kOGCdmmnPjPfPtZbwmg8Dg2SAlhBOfSsPokVoeDhT5nMguKoDzliGoyw
MihjsAB3Q+epWqAUK6s/W/ayHs8x0C9ulq4srzGMls10bejbNAkUJMWWd1/apiettr68hNC4k86O
45LhXBUYtMBrxKua8Lvo4fafj0McpM6xXlmLZRiAZvlh0Lmmxyh/1XBedqvFeJoO4Qgt8Zu4x+Kn
kS7EHHjTH43TpKpBS93WmInGpSclLU74R6WvN08MhKW39Fm9wD354arsrygVoRfTUlp11lduMzj6
de132NSHz4tek862RsDGdgVMhVsREKcR7koDBrtImC5/1MsDswaTjnOgNhjXmyrY9z5cOcOnjmCQ
CRRtWHaUVR6Uh9R/6ivtm7WN/YRCWrGIsp5wCOPUgLngqSTL1QkoV5prxvY7AYytKVSZeAdWntgd
401/h394hSGLcWnNwuFTglJQ1wOLx2tLWN9rY+7A40vUHRoV5OLnuR1C2jGQWly83RTMDlovE8nz
V42pzXa1IPIBmmJ5wl8G7cAZO+U60O/6XapXrWfe8b2yKSM+6gPz3Lpliw4isDusQUxgPUPkBfQH
XXGLVwX26ugRLwxI/Og2QCUkbJLaMAFBI6qCakg0HXbKrGLMeKFmMc99L+odddyirlJBgohrLNcq
s1WdNpN+AFJ55nuUXtJrmNJ/92hWfFrvqBFs/WUaAm7f8EdCbfh7P1j7crYU8oj5zORCc1Zfc7fz
g8TBY9um6xpphg/8KI/rRodyz43zNPEsF0z/PnvLMPUNmM/09Wk8sfde9HFlRDuDcDnP3M8beTH0
i/q5I2ty2lYebu88sa7ZFPk2lu+SviMWvij9zwTzOWUhUxapixAClpu57NPPd8hn/cvjOF+rcTGq
eEC+Ds2iyZak7QGqyFcCOiVIwXwCkyJtrZl7rT3P0ls4fdjoK2FlUDOkbvGJcoWK8NaBMFOCx26F
497r8zChVgighubNggJjXkb9gQIVotyyYsxD9YXPgw8mzt2UGCnUcq/Zh+LuMZSqa36WsgtNnc3c
IN5eG5Cw4ModczxB6B8wflwVn4vaV1ZDvXoUJzPeTPVKCy95GpSsBpVX+hNNN5eQYh5q43bw0qpv
AmSQW28tTlvasVcOlDPsjx1hSa033u37CHEKSFaE4gWOtcSTKYMPl+PjFtHakoLa8EhCwJ1S59Yc
aNKSypBarG2QKvAMCoTS/bGyii1xz0UKjeUv54SRdfYMFkLUFVAjATv06DQDpizgN+wJX66XmH+H
DnmDO+EyhBrfwghveRDDb+UcSrphhCoXCGF846eOX9N1aa2UwESAme7mGU8ZHxs40/Dp9MxoT4M8
3gFHlw7n1h1e0gQYkak2vxbYPCHdSiQo7/KATZ5QEKX5qaOZeeUBPL+pBjHKMzcZchMGw7HIlsJT
PqaXTLuEUNyVpX/Z1vEhB428YctWVK/Wv8dPHWzru5Y8ypHkzq6EVctdDVdatZj7lXw0FibNL7S/
7OUUsVO9AfmeMWt35d4HCR61gG2a1rGMexohutTL0tUIuiIg7MKE33aDL4v7ErQLaneoQ1Ck1sl0
4UOz5uS2q+FBBxbCVkTBxFr3zE8Q2YYL2wP7k9sdmDf2RqOFHRwUfgyXDjw8oO7ozsUK/MrDfeMl
+sq+ut1nva7cz/oPspjbD0lGJoHXXkdaAys4BPmI837CwjTveQhQuLsVQ/QNWIBY8yNn2VWyL04p
xmdg7CCzHO++JOJw/OkMN8n5IivhMCE1/KHsIvOEbczaQS9Hd5Bju3qFPfM93FhLS785JYw9hUE8
ETY2cDSim0QXmSqVP8tDsc82XJDbnY2VAA+WjzEQGy+o+zdOWCw3nPSyTXkoSTR4nf7gCkpJk2Dm
H8mrBLcLwAhGNZ6W7efEqKwXEJgdFdyDZEWCfRiZhEZe6R+Kr0bkAGtUXRn93GPsN+NebCTTmbnF
O3FyXzZXljH8rpdMuIzP15D2xJq1K89MXmYkRpvaAryANX1iDXJVyqdxFXsQFae1gtOPGGXzPVnU
f8hGhZRlEQvuF5hiiYOs1/yVr8qJ6c67FBwajh0x7X/QOBb35FScrG21tNDwuFDYxOeJMNr8wU5m
B+NeHJsp8ut6lR/C/lCmH09r06oYD3H2RkVUFL6doi1jj/xEmtZydEUh6Tm39J0zOXmsA0IQ9Q7A
JH1ni7D4QfnRn9QFlQ4LJHFYrJnAqtORodUdOKkqN8pLRDwfmuzrwAXBgRiPn6e1fBzASjLXBnlC
rNAQuerN3Bx0/4mn/AAcJS1KW3JKAzr6OflClJ8cLSqdjrCbfJof5CQyaxALoDrI9hRNhnO5W0MA
dfU64VeDyAKRcenbH9VS8e2lVa05ZsjIwLLDwzwkxV/EjTfevBsDhxHNdtwIWkiKan/wEXfIFymo
SIpiqzZ23TGy3P51xLglUNchmheqWV07VuEKJRXYh3m0mV93BtA6XHINqtcmHksWVozP9eBnX4/d
Q3XrixEvpZ+whqkBsx4vukUUOEcyUWbdC0FesKnZmWVwa36Q/+/wltmGt8d1ZMPk0EkyROtFthuf
vKjzzg/rVsk4jHtf0ybF945dpwh8QucGSggfriVJK8iX4Y9/hX+Hc+XsKoZXvQLmypLzSPae6TMT
K/OSOL6F5IhA7+F9/GI/420+iyUysab7uNV/i47mB3gTZzZd+lsjPuOQ8ZmfLxVy2117ohrpP022
68pT1W0H8Ir8s1rBuABm7KhjQQfaO1IsouJsdzT8Jzlod227dF6pzbfFghMmfVG/B8NUP9SPFAdA
kJmX6IVw8V4NZnVLkguiOKgiasBhgu25PFMLFJ/qvLxYdMMYqfiqiwMdRZhYp90E9JkoCr+5p49l
HuR+i35uyXdldSsxhqa1REOj3ZNG7vSLdNdmJA+vCusKy3jUjwiw6huYb23BhiHUh2IfHf+b3R2m
xytPfY+IqO632LKDO0Bc96r8u2IjaMDgsFl1MRErLFRH7yB0GF3L1i4kkvf5zf9AZBwoOOI/L1q4
LfCEGOurY52mlmhm6lAzOQ6IEetqdckaz47/4CM3SFveA5FSvwz/lgdG/Q/YiKMvJ1S0a9taPEKf
BW3HGV/gI8hEV2i1TRbW0OcXta9WuEXygzwa0VD4AU5HCY9v642Kl9MSgCU0x9Bbc6NxjWyuIakh
EHVv3Y3/CMRtZdyc16Z8hXu4JdPE/OhJOQVrYNzjwYiRtOJxersNLD/PekEZxqpx4KRhl1/yiF0/
yYclF+BP+Z4VlbcBvubUxmSOWdUpf5PgsUqDtCZl2XfGN37ZN4fLzGNgtP2B7BEB6KpbHEERc3L4
vBGwDn/CZ1E1YZzQ+KGIqhdqtEIDWC3V7CXJML0PiGrhhnzyidqRhZRGGKmC4hTNjgg7DH1kZpOn
xkcp9iy3Z87q9bngVGOmL9M3d2u4UWuxrGEqQayjGH0setSl4Ud/jX84ulAXg+WyQCYBy5KF6GHL
wWJ7z0kr+Uj0MyUm8acJPaGW/uM3q9v0XmAYxmtMzIW2yPLafT1zUAbUYGq9iNymdRvtZzyVxhU2
Z/FNidzpW6GJ7Wk10AyC2Wy55mhP+AZckSVarOEmj8y0E5QKy3HTi0ybMsM840BAsIQZwzLBCBus
UHcdejj78aov5k3TuNTVAZNM++7OcMl2AB4NaA0FqP1BdY/NJX8F/ecoREmhgFlRI0C3zd4g/z9g
dSwoRhRtpaSHHtaUi6/bX9RdVFSZ6QG565txXBghGAxlCcwIbCUGUKX7aNzwaYJpFW3S9bt0BhNl
yVhmxAnpLh+LB6Qvh/EeAef81dkUmxkXiYAka8qqkbA40F58QTkiZUgSH+HHPO61W3nIFuxtH9w2
Ob2F1Fmcv20QGmxV8bCVvyfX/kg+s2jN0sCnKa7TN7+JZcXgwC4jb6BMPeSwpy5I7CvPrnDS3Gnf
urpVWeA+4/P4AjGdEZi9hSmHhEW4T7ODZZAaDQfrzKqlcmc4W5y11XAu3ugkG/MOf7C3mEHI6+to
VzOovzO8Q8/TlokMWA0T7MXeM8BBmmw2n6oGUVxwQ1i7CkqsjIhOTxxH4G6MC8d2U/LN56WcvRmP
WzEvabXRDOX8ml14LcBOQ3GRLVQj4LnzNAaD5tICKw86FuDFiXWMqfgaEjyCkdQvf1pVvLr3R24T
Ye8ZYcfrCHDUuNGdsdel81FJfzvYMcjUQZiSDVj7ZH4i1TajVa2vqZxbbVsYN4mln88sIeN+LOdo
lT+WE9JLBo/I9WtZsjlaQ36BIsGoLOn9LngOOpq5w3Pg2LaIJV9iJ2ConClMdFSSgBXVik/PZ+U3
8xdNYTyDp/N0GwDSRtwbrrfTrrwhKxn3o2ZJQSGoBgU5voaP+B00kb9z5KquaBp05ZIitdSHFY31
iukd/6mnP9zUfvzgn/M+4rjic6M7jufY3Wy5rVwR11VT7gw8EV/SVnwkhX49LTB+jJ+jIvo51nBk
L+SOc790acU9SomRR5rE+crlw1gYVfWAPZyLa54iEOUno5PfaU4n9r1QWlXyO1edAzY22RuwP1/w
8UHWO1GOGPxIBbdmpWTn40iN8axBN9PAAg9Uk1HCM+NaOQ2GaFaYsFRlk8tdRfsiAWjgvcSMp+MN
taUmQI38XY+rYmw9KJlR25sen5FHxKrAUAoNVriThGrEp0X56RQeV/QTB/ATBtJFpb86sP3ejsgz
FPs2OAlQZW8vxKC1F6byzljhSyBX1RC/+1/vzDs43ZqPoHOshulG8h39cURhbk0kNAN1XPBBudYZ
RlDHYXg51WtuP2/Pxo8mnyxWWVwCnXHxQCPCqBZcO8aUPEYuh0GvEb23YhLxE17C4xiXU0xrWFw2
V6sSaoexHiHihrgFfEbcm7n+JybP8NuxIRGMTI9BIB5SDW3TL2G2IVxxdWHGQBgL7Rt5bnfhhsNG
RCwCeFcN0IIDF4rz8ZM3Hs50CdBbJNhweFwO/3u2Z36hCcxjvPB4wIUzTs26fraMA7PC0NdM+UJD
0LPu6QoYsqvTBJZ9+G88RH6ZmBgYWTEZ0AQ2NOsu1ha3ic4OeLBMEN6DF/LYuUIuE2Vw7Q/msjlF
6kpibXgunsWpgSYp+gfQQKl+/UFMZQ/JYYEKEbMcurqOr1zMfAt4ImWACWfGPG8ewnqWoHIuZuuY
YjQn+5V15HpGhhL14Mp67ngMvNbBVZ+xCDEF+FkVQ0pQX0HcKXcYq9A6r+PdeCzhjXKX+RS8jseg
2BsewxNIwUKbv4+F4urKPyDjY3QI9PAZHzzKafBCBL3Kknei5x7nFNwYqjDVaQI621HMPotjH5+K
j/3c0dhgWmS11/VbBll37F9pkEYPfHb8iFS2C8lZoB41sv2GsgWWzpIWmw2YjTjf17DUICYLOBGJ
fLygcsTPpCVwFiFIQe5uuX5FEcNy4vSnoftIoYmREVDl60LfQ2mT1cA23Vbdd/z6ZzCXy0pe0xp3
tAWMsUwhuQ2l1o1nzMccwgtzz2rPfMnlCgZX7cHhoC4PlZUlXJl8ZWDc0uYSNzbaOlB0kC8nUMIZ
vOvf2+8WCxCcUnMZkzbeEtP6X3eYtVTCWANzB8XNCK9+eNnDG8uF/TYRLQoWgvnhgkfCXOT+GC0O
hV4puk7e46i/geFxN9rnospWCOwYhXAKLBWbygU3rGxXcRHw6LhRdK21eAFXJ4fwyY1lBeLrh4Gh
M+gPSjdsS6CJexmh3/iSk5OAwc3vhMQ+q3YDMDlMkzyeK8MypG+nC3xyzLfOd3MKuSYOTgzGZMON
5ZjHR+L6BSEIpyCIrOYCr38SkDCWCl34kaS4P4rrkyRBiA8MggEo0xt4nrhTZDBOljooJ6cyrKTo
Yi0mZ2k9gNQI+Jjd0Wm8Jaun1wjFIFyg18R8ZzI62/gHlipuCIxXyeM3D/Z6NoO0ROflMsg44HIG
1jm1VeMlczx92sn48TXSTYbj+TvtbD0wB3GnNe6AhhSPlgp7JqUFtmGsJTVjrFwnxrLFH0dZiBtu
+jodKccz3mLODqzl0LvoMMKe8mcmxbwdtBOU/uYCzgaTw7G3CrE4SglCdLLycMk0EPNH90hel1S/
hn53xI+76nd8g0fdNNtHw6HCd2icw2F5Cd+4o7K6h9mVgtzjzoBiiTVEdZ12ZRroH1YPciUZ19qJ
ZwnQKtMQpe3ZJF4HUI9AXsoDZlbfBhAuQXJZgUpgUuhcBa4cZAHPNmF6AFEOqz9H/ObFgt+v+g4m
F/TISUXWhTsQtmwszxVuJra4iiFacoCWKNSZoA9SgT3zk+Nuk66d+KXDHVAKIpnJs+jSJVIKZhqM
TDtdV+OX9ANjhWVMvzcbycFT7rVAvsQ9pbxx3q3HqSbD1UE2RYTDGmY5QjuDImXvSBh2bR/PrRa9
0NmLmu0Qb+fSN4b3obuIrhdQQryIE2oEL39sWKtUIKdObDTMxUz29C9gBIc2zbJuVgxMHgVDFsY/
kFSZLOcXZqAB1keRZRHg5ZURvjCUoSi4RRNvtMn7AoIUm8wcr9uT9M3XdrzmV0XxxeQS6jVPjZ28
lNntN1L2mtMzm8VV8MoKe0C+RJaLXx/ESCS7kK1JCHNwFPPEvJfgfn6AiPD2Vks8qpg9dJzYtzFf
5xeojEaa/rNYQMSenYOkrVlJICjjakQmOsOmN05MS8jpYfvWsNC3QT1sVH7Vc4E0sO1+GPD0QELt
xNTtEhY7nwEVp68TFwTZgVkhtf6z8U15qWAazbx8DjwwODD9VkOuPSL0D2Sgc7wRpRNPZ8wX9bDV
nyuAHG63VJ5CKi4Wlt/FiMlaH/MPxgxTik/GSvQcxMPmRQxmFiNWDh5RJC/lfM1DY+UpIK2YHvsj
L2O5bL8ghLBAsd9JxpqX98uRczP1MoG5cNYKr1IOLGN9sn8gdsX+OPMjWVjO8Ga8K3sfYBlfcg8p
zpgt8sQZ9UgHx3CA7UWTgcfKvyoihDlwxveOwmaHJCedRnJa3yS4ZMa3qPf4VZQg2ZIlJH+26Dsg
CKcZ6PDA6I9GAsXXzBnwtFz7eoUTQEuGSoyrt35Y5I9goxzWOa+K7RvmCfAnzKIcdyhoBl0L628N
0wIwmc35AcIUUpFjWSgpdmBPTgGdVNcxjJVZPH5Nw6OG4Eat6SZupjARl0ihpl9rEOuVlyywjUhB
7B8NWaZRSoVkji9PO09RCnXWBhkywv2UYINMmBOMMmZlpn5K6knbKD0Bfk6Du4CcQqIq9eJ/sXce
u7ED2Zb9l57zgUEbHPRESm/k/YS4V4beBhlB8ut7paq6CvWARqPnPUkoU7q6kpKMiHPO3mvvMax9
kPSYY3ifnUNB/Hdsd8XeNimDbgtTS4YzHt8ysZCxHZL3OMYJdnzH4U4yLtwHm0WczAQbzLEwh5nQ
RKzB1kYsvCPKeM8mIMIWln2IsWJi5Ro8d63Tp86TFFKJA2ttIQwhXPyvvkr+mJhNpnXZnXGpbkei
yTnXJIms90AE4DENUbkuQvE4SRIVgsu//P3ncRDMmxgi3+9LfeFWHHKgply+oKqKeTfRuSFammhl
h0DQSpGaYAjU3MpRn7ILlb3414OTLAgxf58PJI8cRqeV14K8FBwPbXdIivR/P7hq6/sNW4khXND2
7Yd/f0Ee5J9yDsa1W9cMgS4PvZ7hkf77+e9HWnH5VTVAUEUuREY2Ayz2y4el3fAhaaD5tq6X4y80
3ir6GS//BHQoDLlHMvT+K2CD//xpf5nyfVeA6Ps3Xv4f/7BDF4qyk8/8/l6/L7ZFvNc9Ndig6PX0
IUrI3//59yG/vDPF74/z++Hvi37bkZvGJHEi+RJvsd1RV7LTtZc/7O+DuTz9b6/9fuL3NazmOzeH
nueSs12FJBbXOumQunTt2uQUcmmC+7XoXnrbUWSJgZgemG84iTIrW/v+tROgMo9O5HkGa78Mm62y
2mdDZ2ZBLObLS3s7pzNQTz+qtHsqv/hv4gPPDXR3aOJoWJvOZzCyoGnLaaHloUZAoOuELBeEMheM
o4ANsY5SRc+zlTlHcoWziVDMubP5282jJHbG3LXkiW20De2oLuFEBTMlUXnTTxc3ofSKldIESUWT
/Fupx96nIej3on6yGYVklOs2QUubRHb51ndaBiE0Sbw+uJ8dcdfZc7N1PYSvnYHEO3E8mdEcbv0+
aADXj5fAG/pz4H3dtMzXmceW1ujxQaGrbOlayaKMz2017n29tzNBIFvZg1+fiPerJLVW5OudKg19
qNZbR5j71tXEXzqZN6oehlU/1gj2wlORgHmei+5rGi026IRjUEC3LWkZpsPDYVrPJoT3MLxmqpDC
faMqtJjKLGWrNp0E9KG1XBl9IVXZ7qY1KEIqQYVRNdlLYw979PRZAAiPYBWEU2GY7cWCBqmhyyxp
EAamiBkTjR+64Y/Wd8aj8/riRtQO9cRp04aIgFkR1zmONnDnxh+RZhJ6Tzhw6qZv3RxbFJYp/ICx
8bZlk/+N6AD52Ld3k0taM+G++IdqBjAjzSpwQYoCiZKBNG40bXmCpWmsz1XnPDqXqgsrxF7SQkTq
hYMWbr+MbqfIcNdoCx97at6bkZ/YsmDlAe07jcNEbhJ714X1U0/JwsEesWebFu/hwGnU9v+SUO+f
kpENrvIxmrZZ8ioCKkN0zOTQO/NxTDUIefA9x8jVGCUAP+kQqlMpLsd70cTrxNTlGTuYgahygmXi
nmunvV/MiEKKQS8WlOUoQv+tc1ykBNoiuDFruIHkqpPb0kmSe2LQlRtEr3Au9EL4oXHlsZrqfZ41
w34EK1PELSluVn8OQ99AEBk+gsQXG2M6tCrcvMQ8gzEWpKySypatykRml4uIOicLoVC24VfdLgb6
E9623PO+yGqk21i5myHgPGLpuibKKkTMUKl6P2b2MQ2FvzcoafMFQkYTGsx7+Qhm2WIKtAwkfwn2
39n7CpPQgMDA2Ift48bVhXNwi+WQNCWn/zn+47sBdo7CnJVOku38VHUhnnsRnfq2O+GnGWCqVscy
Fj/urDDQtDTO2AKYNSBIGvyj74t8a+WavF+cR5XoDjYs2ADzrFK9c6gRR2Dz20sNpE47M0VSm5fX
fRmoAw6p8dqO/S+7aqpt1QTEkpTsBL16Nn39YQKoAnoU28Utby5XOk7dyF77VumcwnSGP9RmKydL
1zLF8mawqHRCbSfO30SMW64gRL7F0hxgtSHgcFn1iyHpjH0kGjTJzzFmb0NVfBEtIgMJOxywnR/u
rZHzlu809sZJwkPVajaWMJ5XxZgSv5movbCtZW/cer730hQOpX/kEqn+lrEDBRTx+tBMz6Kijhux
uQWGyZpRtA3T/t1T086Tg3VcMmQa1sUg2U5LsnGlep7tctq7tnvqeGtoOaL+TtLoeh7db99Q3+C4
MvQEOBUJMd9MzHdNAjMiyvzl1vfc1z4i6DFalmzfZy5nwoZGVD8P1ISYsIK2QG/W62nfCDgcTcoU
mSiMWLirxsWmY3fB44z/9TAnniHqHiQEwZmAEjnIBGVzGrPWvR+7/CkWUUfalSr2Tv4cJI19M8Tt
KUoW9wjGaB0UmfM0zJqhDlIs1VviaMAezdEX2eDZjsCunzmFoeq46XOzSrCc7hv5YWWLPkVtc4Zx
VW5zTMe4B+w/5UUiYcfMs2Tbn+y2zU6FSF/qQFPnMcmYS3EW1sKyKbUhHSFM16JqX7hKr9vOas9B
NVCea8O5OfLLdabA+g2J/+hZ/bpc/GCNpfQ7n+JTrhwXOW0FS7Tl2NmYbDiVVLtlwdil8xgDyUIE
xzHWT0PuqH2CQ4fBw6VFgnc46fMMQmi38cLqR4UCf4D4jDGpYwI1Zq/crADT7rwOVWLWqedPW6Nb
0jRCve/8ma3WgxnpG8qjEIo0wKAXoV00Gmq+twiRw4ytF7Lqq1XUNIBZnWg4ORNRKh1Ly+hpZ2Ns
Zzw5bXUHBet9aobbvlL0CIrJ3S22PnlZm2yHS15iE5hHj64h4Ptr/njN1nIIO6iGJFyFAWFLRTEj
cbFcnNFOvHcmXVJaWP1h8OGCqYCmQjc45RP2n1szTydLFzckjkfrcKlwQXCg79quY0dFOy8gdKa5
VX/VebMmn3zN+d37E9t4n7nYH2pP0CoP5T7jhL6rEmQdQTqerDl6ENiQk7qPGJnIGgH3ympUvmu1
eoa9w9Ju0VUUAcXWksjPbOG02UhCV7qAPlXvJPvApqVZ1CHMMLOGEFRMFIdCIzUZUpSmzUBvThJZ
6Nti3Hphg8o812dcj1NR/2DcvyLkzv/TLm9dryVIpBjEqeb3D3C8LEuUnef0VvoV2obxffYmxKwz
1YBznJf8OHT9dOqJbUQ3/JX4AQfzpB9eUuvB+OjRi0h1mzjXX9nsxY8RkyW7Ic/AA3xxThL9magw
3pLD5rc7wuYDjIATbYCl2XcVR/pCACrvLwGShfoUg972DseNTtIE7+XylsUIMTpcwu08cxt/hIRq
eAlh8r7QjJtFzBa0FDdiOs9ulp7GlhGqzN2NEaAgTUiRQxk+ND4Fb5G60JiaFKtk+N5n0d444zsb
zkMgneKquRAl2q3hPl23cQzZNyqPk1iGK6++9Jjs5pEM3Wafo4Oby4lf0sHg69OgJ/mZ8aBy8T8H
3brvTn7mLLdhNnZnwAS09WcOLHQIZKrVWkztrSuG4FREjF4njDhFmuMkzZeYtan4K5s4P/XxiDoo
L7ZB4NNynXwID8ZudiZcpc6KGsk/islSm3AWr25Q3C6jCc6i7F+wrbNPStSbOYZ0x2HJmWaae3Md
3cHjyo+AIlA1OS4p0ilzTttAGhX3dMyGslIUFOSOLXZNTIvK6YCTC2CC1l+XiTrkWncvCtnipmW+
Dt3hAWY27Quv5S0rOdBpmyl9J2paw71XY95rHod8pBz2Mdzh6Npno+PsvSi6U52d7cZcXc6JNZ2z
UOknStN2q7BhIwfmaSVL4qkK/2OOkLulXn80mIxpWoqP3utuq8aNUEAtlwi0npJhXlM88sf1A++i
yeVIalWbOpjmjTdARusyjhEWK1M59ivT0AeJc++j4ewLJt/+rnpYaZNtwOSbPj1m3S6MuElbJ2EZ
c7nAY8a1pRnFPtaVvHab6jAFLJO1wWnhSryysXpy7VKeO01nt3FABmcXG8IFpy98cZzi5ca2QQE6
wCF21NOuWS6nAqTrRWLDz1+QMyIIo6A+iKIv7scsyrdEf8fXxcUW2TRhhn5+hroaFzCGIeGrLotJ
a5z2gcF+JIksBgJt8kNZgj8KioKeFNllpAu5HE+20i1nrN9z8iJ9jd60qPGONeIteStDLPhA4Bhp
hUtxUhHtlA7a3jpw7PhmDouLX4DxSeyXz7ZNXyTwhLhrJWZYj6MNcF34UZOSOOVdWBBeSFq1RWnT
xku9S4fmiI/xu5tDcF1Lk9E5UR9j0O4Xq1a0HEqzWRpxiHuU21Go6kNPG62GE77YMrkdXN5cBbO8
sxcKQ5+UUyNtZGQz2gwrt/1NU6s3y8pA0To64syS9/t+Ro5OFUHLKUP1PyzDYcH/ooYby9HJWdr5
reMZ64ly12Xv/Fz6S/qvIm86o2MjmTWO1kNTk/1VUyiEI1NNO2b7Lgem6HV4QzEE1dj9NEUaoGsG
a517Vc3YYUG/NbzpeHqh7eBTPklWOV/tmrDvMFBE7SkeXcNAotwDfUsPYduztnTpQTHpBwwXb4uu
0HgieTuxNG+tpaqvBuNfqlBbH2blIpxMmBmOHJ3rC3FcuLhPhKn2YTW4d57Re017RCdxRg6PhbQ9
6robrk+W09wlZsq3WTvlwHE7sL4cnAVHKbK3KWNbtUFEXq4WbmiOsNiHpnrTi2ajkL0qwTI6B0lw
1Sae5Av698YlBR145Ydt/AuNM+MWbVtaf8ubyOznNGdUuGjG8jIyMfJ/Rv3xPC8MqDviMjuxdqeE
ISVac9Ui/087ph9pqim7quJmytxHKzSaxLQ5ZO4BMf+vSZBfz2mLVMMKLoztvlz36X25ENy5zFjI
IhrAY1PdEFb/vKT1ziqT5LH0X5XWn1MeIaJNKSVb2hxAy7IWoDXqOGUf1FThDkFBIpoJvYI8aFmc
0/7kCvujX0AyVG50DKENXEV+INHe6gcVVfq+sM23a7CRSB9XiIZHdqXConj0s/ItMC9t0/hfi/dY
Z8V9NfXdfqwXxkD5dBk6MwlSEe3WwjtPbEjwz4cf3UV6N0TM8uDWEJhSL9EWghLZ5AJFI/yWP9bC
ZEEE0IFnvGcWGr61KF5ZsPRmzMlio02UH1udfWZN+dWGSUdXt7vrRTyearSUml01XORXpGyxDi5o
kGxYXv6MUkw3NmD1qOKPBLei2XZujA5g3ZeZcyd6vQuLiprGDJuaFfx6FNNJ68TdO4nLgT89L1Wj
6SWEjC5asjmga1xP84zt4BJUk0HcdC49l4sx0RD1EM1DS0N87FapWThMOe0tHl9GFx33btp5b3UU
fbuV1WzyUf2tA95xJ4tbMmeCW7cUdKTzcKMsTkUhtV0rsdJ4IM5Hwqmx6CMYnzxIIBG+Ld51bh8v
XakpROsBwpcZZ+qwYGMVsIo5vtFR+5UxphyG6sePTYJCHg9qj4CZlSYm7sGqkBOJBHj5XDJHzhjG
WdDOI9X/rQUuqFhuZtU1+95rWF49SrlYp+Syq7dJL8tt6d9FFU7jAs7sFuZHjXYRqJJlcWJW9NIj
vodVqvuh6NNNatR49f9Bb/WQDfP/BfTmusKDzfZ/Br09fU9//oPy9s9/8U/KW+SCbJNS2oGAZOi5
4b9Bb8IO/itwHUCosNYi2HwA5eqmH9L/+T+gucGG8yJyycNI2Jw1/gV6c/z/kq7ve9KzbfnLjvt/
Ar15vvhP0JsQju9BjAsdjx/I9ZzoP0Fv9mBZGvCPvYezhA1K6UdOHgnsD+D4TRgQK8SU1omJDk9i
YPXLfKqBImT0ePTMl0A0OrnxAr4skhtf9g+uX/3pFVYEyw6RSRKkaOunyBMw1qP0viUyzwziREL0
qk8XnEIa1Ua9eM/MC9AA0K09+W7/p0Zzb6GbAOm8grBFglrINJVkthy139jGTDVJoBzV61IzGKP/
BmiLUjTu/PvOhTrZA4tragPxM8LkYXXuXTkCqKsVYWjEtfnTcHRG+iDJAiHc+syjKNkEhRNemR4f
N7e2EzKegibJJkr43BLSM4DrE2YC5zUmPpjFLxWG9EUUAKGjesvR4UlFDFZNSMrkiKJx6dAGm2xy
yEiar9ux2shYfXRSbMaehIqQHsrkpPsg5O9xDeVOH0R/aHTIsITM3mNjmOEY+ibXrU6cc1XN9jEk
tOj3GVWVc/79SPSkzZe2fZahJ27Yv5C3AbDaNkXi8lt46mT7YjoqC/bLPC1i5QSRdVv7TXIXuwvQ
1M7a1o3hpM1WwELNpDryO/LGF39ZS+CT/3gKhLK7mxHD21m0cZ0ZcLifeU+hVs6hCTXBDpVOzzDV
XhMOOxCEEjTgScY+Ycn49vehl7N1S6zco3b/VtEU7uIlHLBtw9ABDUDEd10529areM1GnGPFvMt5
ZuXM30EKUXNBvHH9xk02uSNSDGuhi4Mbc8dgFfJkmGOc+vkyJJ3ao6+n8BSZpl+VfJ8VK3N6N/Vh
dpMxQarmkQHakGKmYjowbUtT30WBbZ05/I+Pas5S1HH44MbQHx7r3vfuhc0Cv0890T/bVsOD/QHQ
On78feL4/caj33x3ScMGKRg8c7JHsW9lb3YZlkfX1gTeBSp/W1q7Xc02fRVKvLepUfNT7A4vOm70
39xg9wbg7N3rIBaHpqundUpRhZjFHo8z13RoJdZ3ByLCyKm90R0MLV3KZm3bCQnK9eg/OYF7EwX5
cEOFz7i3dx4nq5m/JAi4xLQk71wCVIQVpO+N4RYvo21feNgY5BQ8pKbIP0QsQKiKBitQ7hNpYANC
V4DdrmStl32ZD6j6eJ/vl7jW11kh/Q+5JPtWF/Ff7QzXsTXdRtOAoTgk8yFNJ6LOlaveCozBZRw4
tz7jgyvb9O52spCdRrNJXoqCiXJbNd6lAZK8VIWLDcynlPn9bGScrYASAp4ilHSBx/k1VOJ1Jl7t
TgHEuZp6Om0yhtDkK6W/qj+WaOOHYiEsdJLdsax0dMPBDHe9CKJtOeEOSQVyFK9W7VMajFs/578u
lbDWXb7oJwmD+RBo5zlykAe1ZUJQE9rPPvEIABb2fE6LFO9WxdlAcrMdu9YND5NcEPmX0fTYWGZ6
rB1nN/oRFFtVawJxed2Ah2W+Pov171eEqo92vUZzqdPqmsbvfF/04XTve4M511l2+PdLvJfFNrGz
YxYEUC2mun21WxejrWys9e9TuOMTA4GYn6pKjr3R5Svjidu4KdS9v4zF89zMFLbmI+jkcjZdWj+p
urzJapXc/j6bEqpHJy2TXcE9Mc2TfGIF4kRVzclpzgr7tSJPTfa+/zRPZrzr/eiF5tAqtIPyoRHO
xZ1Vb2ujPBQws7+287I6ez1qcqugp+aO+UYmDnlADI6zY+w8eY5rDk0mCbsNY/+x9dDzzmWMWxgq
aJfrk+6QsgQWSpqlLOghMHS85f0jdF1r8oHmuN7ZpKImHtJHq6btM7JdrqoYC0FIF3TXBu5tYuvs
S0oBCdK2PqfNKCBcwGJ7tTz8nmNUEipyeQr2JPUYNQBA7JUXvpVcVWXKeZj+Auf1xdfXc1XJNxMx
lre5vIC8t+46pLf7Nq7Z8vs3ezHxsQQHROYX52+Ifg9OIG5bU0ETs1zi6DJR7XtNLRdFwNO8xMI9
LqAuRcrFHjaEJOACy7sjrIKEKZtbuKtBLI0RYxw99vEu8NL2JWx4U6pwyI5TVt/ETUti6zJSGiZh
cuBHzp9DnyFiWs5vDpjhjfCS7LGym/Ee1DnUYzt9ZP7FWh0H7c5vmvLk5MOp6KhUvaK1uM3z8bX3
Sc/JGpIvrDHDWEVIgRfWzC67LCO3HU15ZvMb/X4WkTgIRE4EFcmQiT3GGMX75c4PxnuOuuPxH69d
ntaaLmdb2S9xuwxneXn4/cjU/DxGI/QYpkIfp9Ahie7yEdHxaF6WloTLlChoN2H3nWqWJ7tX9L8y
zvmZ47SrvKiqqyqqwAUKQ32hfoRtk+qpR9rFHgm8OkEb4pFsltVxshESmBMJIh7Xj9y5CRonLnyw
d927i+hgX2TJLi0vIo0GeauVs7Ebn1MOZPRTC/BF1EN+4xzaor+rrAHONassuIhCbKzgWywciDw2
hW1lLzPzcfRIugAIGWT2o4kz4gNyZIKLGxP2JrHCNkW7d93uPYmIJ0owv04at5lv+r8swhSpnRXd
JrNHEd2Mr11Y5GftTX88Jqbe2I7XIW0MfLhMp9r5MdOkNMCa967cYeC/7aer0POGgxt+ElzwtOQd
KyqSMYtEMdVP98IHXab67ifOwKCMdPW7gIaIGuB8DjFFrqO/3AkLfM9YtwoFOmfLpzvs5d1O5iFz
OU+9LRFxVTlZd71dOpswmLoNIyVEOSlO+ailX4vahLsVgQxOPu6ayMdHPSfIQLPoxe2cT1EBVgvt
G8uO4RZ577JNt0bI+7HpEM6U5jscQzwvHXOwLAuek1G9oCXYqiBGNDsi2mrnb0ZBl1xsCx7UhCWm
/dQN6SgRXFGOGqFrxMqekdQjdjBpep8wkIXeYxuwNLGOP5rIIrj5a8RtGBYD09++VTiBQQLZPTwx
AGdkhaTXfol+XGfJp1P0F5O/f99SFHblZ5b3b4uHurPU23oGkWay6sSY7tAZwCaLL16bwX6Mw+Kh
GaNoUwXcT/YP+VfGkDo+uzQH0RIl/i52rAPYt9t4sQ79HK64mtYL579F39EVu5Y9lCaHTrl2rT/A
bO8BbO1VgazaCnaADHcFKzEUnOmJpizNFwtBQDE2uCdHJnrUiA2jkkKXD3VonpxsoT0r4Te5OQnI
RLAiRgw+A5OlG8n8wAD+7ByQl24Oh9lU3NlucCJUgGwnEDWI24eIvd49ZG2HidJD+Zpe8q7GYsuq
FqYxoCa6AU5tgNGjssTsc53GACsiO+62aRTeqgi5Q+9e12ENKLDjo8uxO0MxtK6SN3+M6xuyF97D
qjs2S/1ZD1iQlTU/0SZqV0NvUKiG7q5ylpNpO5T3HTdiZAs6QX54XUfzHWMS0uVy2peDxELU8vb0
6YhSujpWNq7XWtr99ey29VXciw2Xeno1yiBdLYn9YjfuTWEj1pgiF/+HjxmzI4BNkRs/KNqaEZiI
JXImDnL6RVXuu7p8HyH89wT1hnvBdM7yoplKvzuPe8S1uk/dYixTI5zO4DmsSGqW4m9+aaK4d3Hf
86O2iPcY7ddK/shq/usFzskZLg21+iJKy8a7QvmGfZJQQmv+o135MgvvWwfme866k9d+K+URxNng
E6rTvX9pC6AH+Ez97H4wYBMav/0DHI3k6HRm+4L8b7MX6az9CHKuZfaBrfRxm6TpmQPzmzD6NRn9
BxUEN7KN7kvSA5rGJcyzmt5tOZ6bTh28zjpyNHKumj79SoWLzZgLsPLwopTAC/SYg5Zsg9u+YDpI
84OmVGBBMSGEuJHqLq4LbsoeFzjjRgKSifo2lrmzRH6Xt96Hb2d3CftvYGHwaqal2Wg1nhLl7UCo
pmuVZddkV+V9dac1jZ1xCUkEhW/ZV9VtEowsWemmBwJ4ZSHgwA6crlr54RXRReW6fI/SYIcuuqMK
UHYCIctjfPMATYGOBcXONdizSmfYBkLfyZnOWdl/xNG4b6ww33ha4ElVChVJdh47Pa2HQYhtAPpW
eJ29mzsfQ0/zp6mDce+FkyBNy0LJAW3AS9qe80Zz8VdQHwvJ3yBapvTs5TGRaiq9C/v4KWv6n4JO
LTJnFyxPSWCDJz+Th/xRju5jENXZU9G4rzFzBDCeWLOtmARaHzQkpyy19yMuqToap93i1LfMX15F
6pUn02OtjrO52BR4jnryVuZ0F1n0v7rcfrDKp4yeFs741gO6mCI7gWQXd94qmVlNEg36uYtw185Y
7YirYWKmc38LmZ38Wy94SYesWfuyvg2LOd/oaCQTNQ4xYqrxaPGbqiHdz65OYIlDmbCMg5xA3hoj
1S6xq02QRzmHFiabrX0ZKbP0X7vW9BH04binTtz7KTHDi5TVrveL9yxvHJTjVPG1sr/E0F/y4S3E
QhFJgi1tQg7E86YUQ/emqn4z9PheKPwfiwqRCmPRP457mSI3rH0fPkNTpLqIVAdJ3Yw4AywMdM8r
fKP36RxvKGsl1nT5QPAMxUTvvjC0Y7vsMeFZfXCVDPJW+fX9HLPAE+hxVqOl13Uey2NEcg7bq6yi
4SB7jwK9na1nFc/Xlo4QuUTZm1+W5ab3zdnU9k86uyVbWVbvYN8mawHNVjcJdqTRQ/oX6PaQgyWm
3/2v578vulHwWjhLSNQDX2cqdIKBuugE/9vX/T7NbXxi8dRtf/9pjzWfMROa5f/8lr+fRH5i4YbH
4nH5lr8vmU6vpg6u1CLZaGM3qY92iIc4rxqWZbMlRHBPh/Ymn2kk1eY7rTjMDrP9RsPjnO2VhUjK
sYZ9o4ZbpmooRxHpZejP6zF4Iyrnb9Eu32E+f3c056/GOV6pyN27xnwvBbHJDF6f2MSOFTL2aMA9
BPkfPYpnM9RzvgHgU1Omq74V52bGQqq/lqUJCe5gF9C+OHUtMv0MvVAzojoNB6QcSsL1qZphOBSX
Bz0X//xoKWPIYqYjBh4F1m5EKvH7yd+HlG7vZjH+c1dMFuyS7A9ZNPiJh3KnjdddREsgo8kUnByY
PXkTARPzEvQpdaUOnTMSvSzlqA6/z1tq/EM77tBc3jdQnLcqr+C0qob+Md2kOUpxXwYlAz+f09ni
VK+lt+CiDt360C3Em9Rp/rHIFF2ZmzhHW7viHw/Ovz4K6P9xlCLroJuq4ii1U+xngzbZyR9L6N8Q
hW6s0P9yAnpw9uPgJC+lSY4KpscA1jHy+89Uxc9hNmFS4Q8+3TCKNkV1Yti4dizIYAgGdL6cXYHC
IPCcE8DUtedbgFCAZzV6mwG30RdYB0UP1wZFCjQO5xg3sDAVxrDKo9QPMwgKLmOqcT0E4XqIrI9O
QDoyYY2/M/pqZ1QRCiU7RwTf5zjLCC+MSsRj/jGsEWN091Myntu6u7EyrCgZTQ/b+hhiMmNkwRG/
W/vIA7sxBc1nn1FHc48s5Cu1IyBPG/V+7tl3so4YLDzUxQURMhrC1OEGWx4HKZhzyjtqbEMNMBmr
PXk2LrsJovBIdPEsnVsnzm8L4m9IAAZr19dg2SiokWxiLEXBACesKwHV07hsyoNPFSXLp3kmJNZz
4ldh6S05mdQXEzFAt14IMsMuh7+xBJja5zGk9BYEVo4UCpm/57Y/BemWUQkreMYH7wzjwQ/oCDBX
vdLIqUmYQNY7cWrxZbN3wPdfla1u98qHyCjbtTXgLqni56YNMDV5xW3ehbgu29vZq+W2997nOH60
SuBQbE2HJr8bfZAcg2oBNvkpQyZJcvxI1Gy9cL5UgFKa6jW+uAoFBJkyS+mwptlT623HCv2q7qgC
OHBw6TOlaCEocdy/khEGpz5IQG95oOx8Fm9P4wqxuveUtoNkIkrFdFX16tNrwsPgFd06z/LPvKkk
dj1OrAWqGMecvaIEYjr20HK4OIH7rz3T7gD/wFNvcd00cfo1z+54Q0LTrnLBehRsY6XEEV8wf4zH
8SnPMEsGIy6X2rx1JUauofw2KDSEh/20WD6HiJj40QKt7zshKwPm9mp5LB0YNxHzL7xE87VvW8/k
JmI8Sy9JkCMgstE/oqAnOOahCu3bxILKMcz3OmmtvRjePE/hM3gdGW+7KSLmsdvboK/zGpqQHYob
I0Z4/l2GCVn7Pz0pZZaI102XA6JEW1HF5zJWZDVdwrLG7kaV+rtbsvckv3NF91oirljVbYVZqA6Q
tASsaL4/bDRY20jHyfvYNp8iKIjXsk6Td+EgvUhuRPSiPwWp2detjO9FNEWrhKNIINRjp+xXz88R
nsAxcaoVWmD26OK4dNj9+vCxYgjnDc2fopsvOuVYgDmKoNwUCGW8KN22i/c3zhnAhnJeUK7CL0qL
x2ppf1IWCmfpfloYQHY83Jc2a04oTpOCNdLUf5cM6z+LghDVj4zEeQBWRkrDx5y3H+MSUWP2K+Wh
Kmgbev9aNBUSHpaVgvF/BvflvfemfIcQ8ElJQezrtRd7a+6u58Y296WUHyRMYdzK4NuaMcJJQ9dM
TtMump/HCiNnAlW+vhxV47b+Gaxhi7oM327sPvdsAWMibj0EClCDmAT/L8LOq7dxoMu2v4gAYxX5
qizZknN8IRy6mYqZLIZfP4tuzPRM47u4L4Yt24ok69Q5e69NVHw5y92UsBVM5+jM0kcQKUxCC9ev
92WzhFVhz0jRfnOsS0/1JqbiUs4Em47RXarne+FSlM10invaHh62myG7dUuMOEli3IxdfiInMAU2
cU4sTDeJIx9qHAPEnh49JAJ0fEnkGay3wQzu47haIau1t5La0IxsZNK13WAv4eWWaubdzki9tScq
aLUVEQXPXI53y1sM/P0RyXS1FlwRMgFopYtJJZuLJTqDMoeXEL+lM3z6oMU1NFkTwNDgyR6t8yD4
obBmUscarp757B09ld/6yZduvensJjGpa57xqhL15iT+srUKsGRnzxhSFFTEoShBRufJzc+J1CkO
/eo3xcdTnshyG41qk3boamv/thaQ+4YpoNtu2FhWQavSOzNWkzm+yAV7b4fU7AYjWzpSLJPZfLYt
9kUiu2Y8xn2hmHA4YljR67XNtAvZjPkZxtXGyuLbZLCA5yFI74P6NrI6znt80FNZcVbavIFNSgd7
2W6XEwSVMrKuRWXSEMyCC5/+EX1ygr+IdgjiNxg+Lm2jjBcY+d5hYu1YCymaTeg9ebV4H72a7o71
RDIxtpjhNzXuc68evF6T5jH5gI4ErPrlcyLZDzmBiFlXEt/Y9GMcUUdOyGAwJ7Hp++0NwkTx5aPy
m+6jisdXve53Ve+yoNr2Z+6LGvjGKZ0ISfB6fL8KhEJr1pe5DtSha9E0tuaVrRDVK8FGOxjUKu8n
j5YrdWlL88kEe6Mthm4zGOS63MXKZnRYRCB4betttj7yIX2eGMEAGAjpMyxXyLp9M0b9IRwf0BBk
cpFr69pX1KHKh9vIoQLlmExyrqMdEH7WVj0uzDQbrPE8exPrj1zXUIMYe5GOYCWrxgOSpFUPajOm
mrBS9KBVB4CaMKBbaeA6TaZuab1m/gmd425Q0iJ8In5qyMvhitXsmg7okDntnaH76lEN4qWYJ865
6Eaq4K616ZJ2zkNXjy+VE1x0xCxD1QZ5ATxJhBXEZxSH3KBFKeKEdZYFDdnQJzEJh2Su0a9kzW/o
/gWqAPaszPnW02jjDpYsBENAoBNtdayCn7TtMasQwLBGWFE49lu7dFNYNr5HbCluLvng4oVJWOGy
tOT9SrQEXcV2+Ry7/bbseAI6NjG8NnSVZ/g5Vl5G13haNn3AIW6Vy3RzMcvUuQM9ToMws4Ivypsn
1AkgumZjE/UzwGg1/R7j7itHc9slSKvNICGBzxJsIMOdWTjlxer6Zytg/9S3N2O+5eO9khH9pKkc
bowydja9ZhDc9sFKNdkTojCaURuKpd69SFGPV9rEsquiErBWni/mkTB+NtHK0QaJgi0TtpwG+Qfh
p/U60v1JhvpcYGTZuD687S4eaa+hXPT5lLyBfTozqJPfAvM1xkczq84y4poXlGzQsng6yqD6cG3G
SXF07PKRJpb+5VfmnrnKS2YhFEec9oQSn7AAvBJrjbvdQ15WZKi2SwTlU9n+Kozaw/7oEJTb/baq
Z+JgJdACSTMvST4JyGhzffK1SWjYPvbSG5GDus4m/1ffAk3TzPUK2tWGsVwBcpcRNOiMeMp3pDQh
3NU5MjBCt9MK2VphBy9i5B1vIv1R9LD5wm4bWOBNO6c3Ua+b27aVd2xoH+Nw+LAzH69u5+MS87t9
ZzpvTS6nfdjBMtZj894q+ltW0qOAHKGPWH3L4mTdeAwKQfFXUIG58jlGdjYq8hPG2KWpnuKPW0Qz
IUs6JTuASxkwxGmg+CWKUBmsg1NPjmuuEZAK8T24JjsYnAJW72BPNS2xSYVlIVFKv2tGZtip0kep
2DbbdALWTWFwZacJyCPbTAQ2mjHXBjHquxfGcJ0cCmMzRKQvsXxazfwcGYia894mSM4fiGAq/GnT
m+NXL7mJcMpbv49TbOOniMnLhsYYt473ndfPWxkjM4jLK40tumqCmYAUv8P7QvZT7mB4sg3oBuVM
JhYu5gnx2qaqC9Ccvsg3Q2IuogKKSZAr0rlzxwj6b0KX0Ld8Al2KtzLC394/92hUN3EZTAelCQhw
mr1VSFTvNlonOBCVLTeaC8wpn9WFy8MuYawvLqHiTGby5BxSaRDbEbnmLnS0s+tHFplKYNSzMutX
wuZvHY8stIG3a8qSS/bKGHIUgNN0jeJnOORqVltU+ccBmy9Xw+ZILX1XopE8pEN8NhymDQkWiiQL
mNEpqLPKmg+zTxkiXJd81BntW4u+GsSBl4KrKFpKBLcZd74GH9YmXbNOBRvyuTVey0aeknqJ4qwQ
kJZXKHZhKUQ0VJzGxww/pfZJK002Qgb2SpdBS0zm9GkjnjgrKG5Mz9TGxJ8fYU2tDXkO+wwjIHA6
hkbbskyz6yJMHsJ+oPDApkR7lq6d6wH8sIAnxdh3mE6uuqa/Zx+76wky3CKpZ6BaSHXSBaSrBHxe
cesVDBYq9tl4cdX9oKPgJcSxCXWz8oxvunOkjOFC0/bamlhm3KC9CW1fIwrVyZ7H+4h1xVVT91yp
yQAa3arcObr4NJEGo7uPNnMsucYaToe4krcrIlivsPGFmveVFEctC4iY3WIuc6EtpIJ6MyRClUja
nmab/EL/Uxy8HjPfEKf+1mKNEmTUbEs7ZOiwdHKYR0bS+iyMqL3qK+OmzhrMTfLJn0xm7qHKALau
vQY1NS/pEIEIPLItuTJc5TI/oB2CNOKYYfFFcgRJ1sxvp36+dmSiNgx3VmbX3uZNxqgDJ6ZlS7K9
NHQAqbuI4RI7JhJstyjeHxy/wFQRFf1eJZV554fgqjzDeaoDuKxx17PtILCBQK+nJKx3s4v92WXo
eNRWVa6bYNiSyQXcpYUWEBbzrTIurtEVe467s5MRiRwWKD/G5mLPmr4EezjEO0l98mbjo44J23il
oX+ljOfBnY5OyXZvwEAADZ+lB2LdoDGCtOo5K7KfXhATh/7DZPOFswdVyJDdaV1WqyDjk5zRpG4m
PxeLfJXxoDO8aNtn/FY4u2mGWoRl6JBO1Z2eyF6Io6DYZHkHJaMUINSVf4kDV+9ak2rPLuJz3ih5
wV1zFaUeIigno7XWvyWoh/bEz40c5iGNirNpxG90B9mJdKjdBYQfGxMoO4pi7TbxlsmHe1G6Xw89
rnxfHGSeA0xhuAwWRqAG72w62Sy3V5oh3bpq9acoXYIo3BrGgn7l2l4xn7S+rRZcYipTjCsOTN08
6M/53g/1BoHnIUQtzZ6X+jfr9T4gRoHqEABqwpaKpnztQHJlZlls2NMBWcjcEGkoV2wPVXijaXx7
An5qTQzMxSkUmMQoh4UBXijriYdBagJasP0dWSltruy3Wzb+puIT8bVwtqJOTj2SGNaBnYzdzykZ
bgLPONlWug3Rh6Oz1k8dYfWpS9syRoIezsPTxKtB7P4+JR+dR4iDQoeyjU17EwtZ7NyiUFvShznU
9bB8TOl95+REnKD/saz+NgyCTcGnxnY/f8hcMGnVHKu9JvYML0f2bcdMeUxRPoYhGD0re+sZv8Pu
5UIU1O3HnMYHKmlTzvKgIs28uyx/M6h6hojFpZzHp2u7CqP+WeIbaSfSy8KJdt2gMVUXBKH3ifpA
bW9z5bSvAtv8DjEMAt3NCHMs/UfQP7F2xK5MB/Lj60sQdPBTk/iAsKZHBb7EG5U25PGs/c6sIWPz
SQWsTFnf9bV7hcs72JIvv6vlEjVi2Q8d6HqmKgwKTSz+cfjCYKrZ0azgswEe6JY2gL+2atY5i6dL
RwOaQf4ufNnBDWFZ8uOR635wSlnHwUqgvs+xmhismN7IfrISRKqUOTRNYyrZfSC8iiBQaPp0xRSo
U2Q5JzEy2R4YdtHRdNdCc8Bx11wZ0tbdN1dC1nQ63ODBiJWH+KL9RtrFJkotMTJi6vaTA+mY8RVc
D9vYlyT0mJb1PJvGdxON7qkFU92YQXbvX/uP1hgXV23kY/hNBf3O6EE4v4RK29syne+iHrtPmeBa
jscLvBVOEXZcLVQdZ0APPQnSNEyQznOuz2XXNpgbKrzwfmQC4ARnX7flC15w81W03n3jeJ+ll71G
uQWSJp3MHVc1Le89Gqx7JyBwCGlUzSSHgrMk+fssci6QGTJ32kzNxpRL0JfnH8fqJWtnWKQVaAbT
qz/LFk95XjnrPuxvu8qBqGVTYpY9DZ+qwYrXdNApIm8fd0gkSe2MtjU87sJQFzJmsqOlp+nGkum1
irrmFCaNeRSzeUPjgG52Ou8JH00xka3MuK8PnWthzkkGc9vRoV+3WQbIfsC3wJfrMknD7zhnxDbi
o8e4tjcEhoWQ+dLGhCPU1+OwoTmyH73wgvaYNcvhMPB1epkm8YCT2Ll3VXkMhsYF62I9LKiIw2gW
EaUp0B9PkAeXFyfNYP9k+XDnCWWHomQ9kbT76Ll63mXkQgEeGoh6dfyPtKLtODUuTO0cPJGX4WWz
NLuWbt5abo+fJq+wBS3d7MBMnq0ZC3nodx+tcqFRc6UphJGTGUmHLIy7febAzbWUi2Ytg9vvFUF7
RAdicil5V0gq1vlQGAQryQYXNWMgviPjLjGxGeUZu27IHL360IR33lgk4g75Z2h62bMK1V2iQNUr
se2qHMK0IiymCbdZDbUuHu4VhwKK2o7QwJ/drwE3WHx3Tfdi1H2wTcDKhhLXpyptb1+zLptV8y2i
nMI0kC37wOqGsGFWSjhYZTVvdR0duU6xmyrilyE1uPo6SPvyINyPy47zO/G74uImyVtVsi7ntKsT
A2ijarNTzkF9cHzyuVAmHR1iZ7nCjBCut9KhfCLj+N1hMzxi9RBVSpBKyRQj6V5Du0m2xLS9tXYT
rkmPZ/hSdL+GplL7rC3iddB12GsXcHddUCD3A5A5KXe5wfE6D3BmPIQksBR4snYBiSMhmSAuMI5o
eVVxsZEl0ARdm6Ay/WEjtX40sQau6qVN7JYJNOOye8yToNt1rZjoOeEF8OJ+WkkuTjrNSPLz4Opg
X34qbJgvdgmcp7KB/TRYhHZmzJUPLQmUTWf6aNDpd9lYIZSSt2VjunsRzN5OMXeA31Q9Zwkl4DAX
z/2wwC4JCNwAibhos6bHa88AU6vh0dR6PtSb3NpMeGh8ZAgtoBpGVMc4iEZeqBtfBfmYc5Z7+enn
O/opiDX//7fZ7N4zaFn//c/Tcg9/76aiFFqLOu6KKyvFrvDzhz9/U9UCod3Pz/TxfeIW/ucRw6zi
Vz8/J1PMr37+4X99+/f+//zG42Jj+8f/57P48yT/PCLr3cL5+nnaf26JXPiesnZ7dSUah+NjeTE/
j/7nifw8mh2LMj/8feDKyCghfv60xmXY/Hn//tz5z61/7+XnO1OODecDB+mREIlIuP3Jz9vyWOSj
feysseQyA/bm57sQ7cOf7/7e5mMHR9X1P3+TIrKiq/Y/f/nzXbRcqf/e1oZqPeL6O/zc/ucefn77
55//Ptbf//vnbgiKRNZjRcBbBX30bdJbFnVDdPP3idS2wQTi577+17dly7EKLYjn83PnRVNEO3v0
nrJ8YGuuM3Pa+b15w1lYwNzhSzrNBfMHvvxz298ff76D93MtM4CY/9z+8/8/t/3cyd8fZ6pQ9j5w
LH5++/cXfx/s720/f6JoZNGBX57VP/f1c9s/d/PzY9BBm7VaL17TAdn/vb8/L/fn55+7KvoqhW72
f1/1nz/6T3f78z/ZHJyCtq9ILhfdqS0oyyzX0Oy++FGGCWO05cs/P5pj5yjgWv/n14O5S2efEJal
42LCrfn5p79f/rnNLAFsOaPrgbn670f452H+/u8/D/Wf/s4KQp7T3/tCX1ifGhLTl5t//sGtBmaA
/9zp//r9Pw/y8+O/vzaCvDpMab/9j2/Bf3pe//Fufv7w73P9+Zuf22IUZNtBOr/6pF/4fzEyQosR
2gq/GKMPK3caUO/dkOz+XC4G59kgvTSczzi/nn6uBiUtvFOcluXRdYAdsILTfci3dgaNAOUrGFfH
WBaxbMsJ9wFuAEJO3TVQ4thSe8t3dOsaly22qLYaxAuExQpoMK0z088fzbAxD5jS99moH+s+oeVo
0NKUIJlWY4v6rxfRrgr1TWuVZ29m4fixabb5dDtV+tsNQxza6Akc4F4gMKalB0gUkgLYZsLwoeWH
czO3zO9AjY9WFWS4GRFF5GOJuAjv8WSFydbOqZKi7JyXNXEqCZiHYq7ia4EK6hwtc5jSIUxqyi+5
hRaAITbEblEgCKAUZopOLEjWhXdV3R+B/8KRG2bzziWJ5zAPPDPBdnWUL5QmbG26xbHbUujYfosX
F6odbmwyI3K2+rynm5K9Cjs9MkYsQCoWcMrQACK/9GMwtSD0n58cVx2Lqjqj0q0g/Lhv9QA/qZwU
uBxC2z3WdiqU6zhiIkUue7Rhxw6WqDhOwA7oSrDHSGkDGmbZggK1VqbDFCDs3GQ31Lx3XuccQj+O
H/F0gqawB3CpPnHsbMxbf7rJNPgmyRvj6+CNmTrjUR1cR1NGhAhJaGGRYpKuqnHP7Oza1maM6AmS
5dTEL7X+nYYUkKZJRTDOHlTDeSWNqjt0NuNvo/H3iYu9FVcg2QHQybbUxs/UkuMOTzpBEl37LZNb
wA0kj6K1XdELKsAFG9N0bxvA6/vBoDJX81qG2XurAyAtdCQOlUGDoAKFsvNna9i7ndr5aDS2tssL
j9A1HjL/bkwC0h5bnvSIB5gZUmmczIIPugLmJIH6sQ1b+ZGP1VxxLnU2O/sYSHSIQbUZz8sRZKei
O6t4/sUImzK5ZTxQu8QuyvBS2v1XncPTszn91sgAAZlPSOXiWFZr1yQoNMRdw5iC3CK8IW7bjhuF
fMtxSXmaMxO9czcxFMmZLaJ8eQmTDDG/UCs0ayAmc7LwfB5LoCSDXQrsrx/1dGp6Dx2dscN8H95N
Vreaa/+zUgVBEmb0MWlj1/kAcgeLusxyzvQT4CMWWLmCmEgj3oVyjOlrj/MrKdgksLsHy/glgwLx
SeIkR0y4wJFT827uQnz3k9qEsX6c4ObFJhgwn+q7NOi8ZhpOn5F9ZbXV7+aawpjGY7UzfBgVnNBe
moe4pIoeoCyZAXSPrmdO6TWcoSXB3rqJRroTOdPX3vzwapeyZ5J62zcPbVY/IaZXYKyCrQiqN6vT
F2ZoxJY5Hbl8GppV6GAfT+mMhyYUgWwhAVqjuQoiEi67iXFHKuOD5xKRoGvrXqSABxf8CrY1pdgj
tXlNjH0KJA7X9xZ6x8FyEFwqNb1Egf4Io5rAsaT8TufX2QbaJ1GHmjhRN6395Nfxk8Z9cFUkHVSm
q8DamUIHH93Y+xvaVdBpJD5/CnIR2r8LUIuAy97Swbugy3zRKrh2bf4st4azY6K/62Y33WokLV0F
gxl9CK0pWOgxTvdkLuLD9Ck0mX3qMSv6d6svmAt1062bGrC98QwKOomYJLh2uwzCal0gkuppsDag
Tzgm1k3Zo45LPzRv0qqpEMJgszhWIxYsbFpEqLNHBAChpMTv05ZXDtD23AvvUKMAYggJylpGyGLM
Nw45IFjW6Dgo9TpEPXG6gVqU8bQj2jZ/qTwLtmM3ASjNkk2UDUC8GpOGDORHE5X9tjXUs0jtOz0u
zekXLZj61kmGlRJBBOyG0si+88T+amtwsDRc171JAmsP7Kkg9H3nA1dYJxZCGl8x1YqnCN87048c
XecwlQ9mWl/qdiKHdCKgnUZnS8PKHnjCsb0LWqx3Zmc329FY4grM6oa5FbkJguw5ctzaOhoBGrEo
EIWRiWqHXoT2aIdjPbWODVN12UrMQ6q85BmNLUce61p8tIBZy9G9jX3SLVxTHWJLkrAbwnXrhxD9
hz+cOibrkSjcTc2qu+2B8aH8Iy1FGMxuEPdN6BuKcRM6xpdfM+AL9Qgs3WEyMKBRkmLP1PsRTMBe
drm7L117783DOYuLpwI6jGuR5uLHyEOmWr0lHoeZUb4GZpmeNDBV+JdVfY8G+BHk2fM0d2rjNu1j
3Mxf5ShebCKmNK3hnCglEY3nmRDMjIar1SJltYQ4lwvLn9hq2kYMZYTbHrMQhUoi9kNi4C5BqfbG
1P49iNSjqPrrUYBBMckJQNrXuuoNctDaSzviCHtqA0dfxzBX1ITPzWxoamWVfZsYDeRbzk9icDx1
YNeN+lAx60sGgcQeqg7n5vvUje9Ry0xQEibV+kSWdQkT3zz7GmTy5NTjm67nXylDWnzy+1knx97N
H5mvMpEjDq3CVdon5Dlo2Dcr3o8Hd0aQUs6J3maW029yDK9uEH20PlCmHlsO3c1t4RPFNXTyV+u2
M9RHBud9h4ShcBk/mcgtjCVoojALaPV4hAi7Ay3CLglhxBZT1H4UwfEtb4Ey14w1y5ExPSa1aG1M
bgmvlLUZ2k+tevbLIYJ2l6D4RUddVyERcjIDnk6cIMYjc3jteVJHs3pJqoxwxkk9B41xxZXvIWlC
CM+95K2PLhYoj9Kz9106HMaSxO5DSwu55W3hIoFUIsFytRoYE77HE4PBXlaXxF/UC127NdtJbMbg
OivLB9U7qBnsApMKZ+/gh7+UGk8ldJV1MTYvqEKugUfd9r6C1jHcVV307uWICfqANlQ6qDcZEM42
Y/aEzEpTy3HpDc8cG5lrCtDZlA2NNVDRjFvfMa85JfduP81H2EQhQAm8AahtMAPhmeF06V9ER1tu
Vv64AsR4o1IaJLh8eDdd9JxOHj2WQv2qFuPKwjdBet0/JTTiD03MVAVBj8S1gMcA3XkR6SukW/EK
DeM7NpgNl1x7J/J6BwLn7DRESpdVBmYALb2CElYzWncMdAVYqOEKYP2KpLFyZo8mv8ObLHkbpcRB
kKOy2vQ2qSXwXJDC4lPd5A/oqSuOOcRMaKhXXtsk953edqGA1Y7xZvDvgm9z7Ptra+rWMEi9gx92
j4YLQ9sK+nc0v3Cll6SygfjKFoy79plqAF+xAiRziiZNw1QEPHm9QTbPyUMRVqMJrCPGZ8z6EKTm
2SGfgXoD2H2RFPUVK3ivK3Tg1MaEfuPrhK6SJtcufiwdDVAWUw6XOrm3uPxs2p5zLQSBg2TlOkrK
37JNaI9bjMsz5yls/QuCk09rRJUC1oXSG5NQmPgk7hXnHra0oFiMaLLpILpQghCs4Z3tJHum1n72
hQPAJIKPNNvjF10phi2+Hi9+wFIj4OT5/UdUJazm4s5YMjVLUSPdrjk7hrVo6N16OmfaJBTYHZ8a
TCh3l0bJb00cVnfllRaxn94IYW0cnjyyES3bIwMxh7ibSPbBor/Fhsqw18huHXrjzFw/aYkVe8Zs
NxB/mWLOsd6jy3Va5tuWXzyhIPpkp1yvvaxG9mox8ZccNMZvO7Q/kjI7hoLpYBJ3V5V7ySuAlEGM
mFjlFKKzFyG4y/x1gCknnb1z0wePudH/YrQD0Oo6gXmF5H0z4ZQGjQzzW0e3qXZdRCT129ikJ4gm
97NDc0ZX77VroFYNEI1BtnmqXCSjYxU++QMC2tqMqDsx5aOVxQDuo+WAnBoiTmG8Mh+0mFZJ4X2k
fU7K1DCRPCGIY3CmR9vEvJRyBsa8w5mbQGn0jF8egpKN6siDzbexJVCCjO/zCNW4fVKSszTPB4Ln
LN4nd3CJ08xJqULYxybJphxrz21GqAqMARcbGXJV/Wq3VyTCCnNkDOAZD27pAopkO8ZFihAJ08cH
Oj37i3d3CLdVBmusMpwrJ27fdOx82gJwdmjrB3MKt1NnAdGNFAjvhorQCzj6S+hvWwoTYOkxLBBq
fKB1SK0y57fDuGIlxv4XQ+2f6+YqqT0bDJh5l6CuJ0FPAldjdm8EHCXSsz883/+VMF/CKlgeHXs4
6MkOmDxY97UXIJ2yYI0FDta5rPSWf9gmideBgXchsmcMxu1pbSGKlJb2qQPSinwKJDyIO15Tqz42
IdliCBTrEtFfq6qnVBXn2BQnDUR2Lqmf4S8zg7fAyQi1WP7Szaps5wutgNfK/Z6QJFX5nG4YWOET
a/s7WQxvsh2+krw7zAy1hW29o+/0NpUzAHCfSY4aG2x9M5ntLQdP5T7oTN71DENBueRnjWPJYEYJ
KDZ4Sz30J+ifHsPuvndNBqFs3VdF4ytGfYRzx8VZee61azH5zEB3iXnEqGHKm4pdhwYssYmZCgTu
8GRr48kM+mIXxdM9DjfQ/KO8y4k81zoNj2y1Xv3g3qfXjsgkl6uCOfK661IKbApMAad4kwLinUja
RDa20k2/7yRBdBWuZ/VU4wA9mSkJuTU5SlXsbMfUYiemEbzhN4CmbQs6z6c2WoA+AHRXUbJkpuE9
LeR2qM1XQ6mT3/T2PhynfTmGu5LYZ3K2ZI+kqvuK63Yzec6R+gJPOAXGIGGet/hj6uHGzI5U0t7R
WJQncIlQyEB6t1qxpd4n4MEJXovaQYPnp9+TjF/jLt5OE4ZkQ/fOOg1sRFfTS+kmClziXoEhWUGu
IYQKV4tIGe25/WtWMGEPmXbCUeNTCwThOG0w4HYkRyOQB/4sXcRXInsaR1Zvr0TQWg2UHFqAcPTb
asUQoEAkFJzc8rsKJamvcUXGQLxzMtJWgmm8qjL7ExDEIYzTnk0beuS6+0qG6SlDxbYzSqKVa874
bWBI9oYEWePNbC8F+aokR00TuV9220F6ywDDGSUQvDrcuooIihST3UaF9EKS5LsM1bUp0TSxBfPY
1nsVAYrEbgCchKrWEplS2t8D6Sx8sBaz6z3Ct3eJmkXOI/2TID9mTvUNltTbSbhLqcLqO8DtrO34
MkcIVWu+rNtlfm/ONw2po/J2ZDXlVIQyWXwkNnwsT/8GyXIJA3xeCdcoSzbbXMvnwBqvpsZAyVGz
iy+d5kY3Lroypn+S6RUIQShhtMLjarpWiC63Kin6XYKAUTBsJvZjeOYcRQ0C1nq5HAowZdOe/yPM
GSR0lsZHS5lPeFANIqfd/bNrox0Z6vCui7+D8aX2nRf0M48yJ18W3N7aQ2exbsMwWSHqQJGEllKy
W6Dg5dxEs1sS1tmInfNmChv/h/M85r3BG9rcA2jlPBqcO0NlRB24zquG+2FFA6FtaLX4ZILoGgvB
YzSLg7Xo3twobimFV1QAgiOLj8NGc1b3UGC7Etejtm+DOLqrfnHhDYGTDbVzPcb6Trns1ERjo9sZ
aiQE5mvctPZqssuLp4bHEZ3CDvjhbSr1tROgI/OZybqMYQlHqK8HbN7j5DxYH0ipPyTO5dbkwMy8
ZxmLB5tkDPz55ziY91mHBUVNp7bhbImwTvskBzrma995n7AGiUIecE05xHmkJs2YlPVfzgnhSjaE
1P6S1QJ+FdJcN8nXTWe9hcvm1TdIHGzQaljldWaLmcZd+1XV46IVeFY9gHE6pAPDPwpvk1S7PORo
oYrpizIAi4qbymOCXIbdZ+HquyomJdaHrO40/YNU7hUiC0KUDUwsEVJ7n4klTwzEt5unvygALIYy
NlC6tPyK8/iQetmpwVtsZt537Df0qZqGKCdlRYC99vZUXTKRjeumJuJBj/hJzGpbl95HZrWnxmYS
G3jJNs3w36ad8xmHxV2TeFueAnBr+JjFpZ2H68KAfpMJpBsJ+IvBuQ8Jl7XD8PdcGI/24lnDsfNo
ZO8ajYM3E/ISmaRBDjbazpwYiM76kn13tIPkASJOdCyL7LsLlzc7Vu+TpV+yAqtK4eA0bkteczJc
JrDQZZo8YKH4oIT4MBeZsyz1zqum976KyMswWciNnFQKOKXuegaWt6I2XzqVI5FXJHI6E61ZM7FP
qNbpJsTvAZagZaZ6nRN6igr6PvcHQrhM422OhmuzDk5xUJxtLuFAUfZdWSIxGGxUNd02GZLXRDXu
+nftVV+eoz7Dqgop4Mu73CCGSuZcXATumBDzh6iv5mLYhtheBR09lVnVlaPyB8SQq4KgErtA/TIN
WJhiK3xJU1SxXg/5ZR7kVTK7DmPqhX9WRntRF0RbEAcJzFTKJNvNkbxSZfEh3Pod6fiNzkMivDhO
OUNecDvIrUGEW1Gek96P9naTruUAo1aShuOk88UIi1Oh9LyvPWfr9ZB+WPKMLQBFH5LmoqIkd0aj
MF/01KOPxW55UZUT3I+S5g2YJnblVHQcxcXZUc8QZAgDKW+buHuNNdrX5RCcpxruNeXRLhIcKPTy
L9j99nTEX0PZXejc3oRtaLJLgFSsIA16aXWlCFXqYvstH8lFK7uYsnao9n5ARIrbsTAWyQPqBdZh
k6YMzePqwG7soZtyUonSL3a/j4PfdUeJH8Qp5nADQeDVq0CJh2+UBz2QZUqUkEb9teG72wYd1Rqx
PXFtuX1oDJe2Xjo5lAx1dJ2TxV3KiphPx3wZc3q7cy93TZUUG5QWhJh2CHEw1NAZd1V2KJpzURoM
CLgDGFbE7ICumnr96Cahfxhn41KxKz9GeUYT049OOhnYNBrNzplaY12liO6rydtPbW6dDIWWuZ7r
iEmEZKPmx+Y+Dwn8mgLwxoaPHH+C44oDLL83JuJtEsgc+58f/9wW5oeU85LxzUaqhEycorJZqzry
x2Re7lXsgzgeX303OTP46XdC4qmqg+lYyjzDcSDfBX1kCwP1SjqknfJ6drNFodq7IZ0+K1+ztXme
VdPuNRV6M7CG6YYGZNI9VGP50XcgoBLB6jMbw9G1NDDy8LeUkA3hPn90NX3jua01cklUBC3eFKOf
OixMlPZisH7hBuakocLOw/DTSf+LvTNbjlvJsuyvpN3nxm0ADrgDbZX5EPPIQaRISS8wkqIwzzO+
vhcgZfGmrKss673NJFgEYmAMCIf7OXuvbYHNkZTQoSpZLhb5QEeCVUmGJac84RyZi+caok3noDz1
Frgm5hdSsEcGYQ/GvpjCi25RsWpc89mNb1qkCHiEr+X858K5AyOkAfkz+Na7zpNjQcRwsoOF/2bd
jdFl0uWntLgtIjAMKGseMh+HO0amY1VYlDTVLR7GVaWc77BRFSdDSF52ch/NrQNXSykbDtXZ0v0e
F4SYSfAZ0aZ6c2o7dI+lT0JNPiJZQ+jGz1ocs856d3Wb1Rv8FHTiZRxQCZUeeENV1BxZQq3MEeMd
CKnbKuq+DGnNdGiIsDWK9EcfTvW1iZu9T3lbt1kpCx9cJAcl/QGBNzDQv4Sjurr+D1RQ0VmvZi8C
C84iBKRba9FD2j95AltK57BGC3zksTnW76EhfnQgZNhxI9bOhAysYMjso1A3nmOX0TpugNTFlFig
QREHGZ4JNYCs0lk3rLEfpZ4+16CCyafBYNAZICh8DVaYY+7DWQoXocjkSySKW+kHi8ohRSp0mpQ9
Mf5OCb0SLM2FVp4mTd4MNpmIKIN4lHkmoaTZ6Y58mTAkpj2lSq+judL5PKqeGW/NwBpOExCWssRZ
x1IaW28CY5zkTFRFibMY0s9KULCyi+9xVN5VbkbQ3zi7ixI8IyYZn2nTIt2hMVVPFJ+Uil9ainyc
bXIijksqZkkeHP2omyfQ5ldb4n+lWunvuXd1p6dolnoTedvcevK+lVRYMC5pzF2bC8YBTIMYKv0E
mh6TkXsPzAuQOYqdra65++6m02YETdoWWzezK+b8tD1k1zvHtqTiF4KUpl/GAeMKP4bBUW0QzwG/
q+L2Hm43+U0z99Tu8zN1+atvw1VoqdsMCXLknrImc6niGHVYaFhN7QF7gh1oQ/3a0HbHUcogpkyF
xyaENa3fuoUl9pbelrtuzI9TGWHQiLNtYFog+XxODr4Poren3h47WBqieHiSGT5QvflM14zvP5uA
zVGR9cIaBnJOWZ11a4rxVZ4rkkAzXRDKV2bhpVH0T8uKon0hBu1ccRTDAAMW2CD3ZAHxxXVJ+bPn
+Wfe2OepO8Il13DE5hD6J9IYzTxiCMvHk1XPPaFK11atQWx8r+KKeW1ir/KWspoVcFhoPTG39BvT
hh8ayyxpP6UJtjFlZN7asdaZCSUCRj6+WX6ideHMP8nbZOBPxCM/YZFU9tqyLIGKDqy4FT03ks/W
MxoJZS9GQ8PPfpMOT5XkHZc2f9KMMZgNPqjampaMdLpn27UNpODpxaEoefbze50SCkcUjW6+lW0Q
11AeQSJsPf62URAtUzKEGvMsS9Hr2UoHJXjkdweLhftK11KNYFsr29MsFoFNPBkyTNi9/L3yRZdW
8yk1vW0Xjc/gGAhAVx3UBPj4KeZLUDu0iCYAAgOI+21H1Gmq8QnY/mshSFlUTnvy6aFSOHRNtwJg
QdlcFt/NJuEjGqO7bnbqOp7zlASdc8CnRN57WRSrBg3qxizLQ5udq4wj2fZwTfFDgsxSXK2xYbgZ
MvOoTJydTCtsjjmrML4Pvv2imz+6YfoOQPaeDI+tbZd3Uy0hA4cYy2vvBe0ej7ZIM9CTRw+y1GYo
GDITZjxS67ubnh6zxD8VBd22DrSvbkW6aGtUhNyFMZICS1PkMjhvQWzR06HttUYZy1xjYi4yMmNl
XbsnloMgmIHoTU7bx0h444lQGnobLH2srGUy6+fDTiu0fVKED42W6LvKuTMtjYmhPj51A4CqWqcq
PFSfSQGRe9nju/OzGgyQC15nSIhHS/xrUDdfE4Iza/HD7MI7h9U+i2DOil03PFsmy4EWv9oqcAlP
iw5VbgfkhONKyAVtA+YqfY2eN+++Ao9A0+1d4xZitdV+7x0K+kVECb7ztceGokBuJu7KNzNJ8UN8
7jyWhyC00y1akBeNpXsVqBFyWEg2axTda1YBhMaGbqOmIicykPq10bHmgxpH8b/I3nXRvzadzoxF
EuDN2LOPsxzWZ/KKoxzYt425RHNYGZuq+sQ7ijiq8BVVhZ3sA+LAHKDvsRYdUh22UOWJu7J2IxIt
ObYFUSZ8yKuxcM8cR0Q7lnhtgqbvbwqsWWQzbZwBdFbQvoxjfssZNmIWLFaYSkKYqBk6EBKlo7y+
4Cyj6u9GxZ0+Fd+jGi1IE0QPpu5666Ck9BrkNoS+ksIJBrr2NpPrMNXeqLX33zT/QPcVGbtm3XQ1
bbZpyN6Ugg+qLJZGVX1Tzs6cyNCnvQ/V7jacNzbVt1Rz1WnZhU/lrbOpPBSx5N3WziPgguGQIhBf
xUggKBDFO0dzIQtW3bgpSsZhryC6uQ0JSg/157oIIOWbpiJC7uCQPrCxJvfZDwOgMhU17bxOiRH2
WMik/cRcaFUNeXkE6v7YqWLamxiQth0wpSG2fHrHdOdggZR7fjy4iB0sSo2D99egE8cUjjFWorJn
5RWTKlrV7U1XOIQr8oFmE37VwqhuGpeM5zgEScnjEcBrDe2Nso9uK2+kyE+ZEUfhK2h+mKSKtnzU
Gk9Clgp1x7eizLx9MGCwzkGXVeo2pSO2wcKOnBjlvFdou44Wq5HAU8+BlkWYtjzZYQ0n+qxqh12a
lsDDvBugZFdfslZhWYYOtoAXq5FClZN3h7OjYJIzvDPkAmNTzp0hqvuyjSnDSEgcI/1Pi/OSnzSs
BPBmet1d5OEaD21B6EKWkl+TgH8rDeeHsju8h83T0KA0syqmG2pEYVuPjM9i+m4NzqES0FmjH0py
gE5p8lYOkDR01TD301D9Z6N/7kXxuYoRUzQcXGb9OMT12a1Q+ODT3KIz/2zEcA2Ua71ZHYHQShig
5aCnrz1TXUwiHBL6L0Dk5ZFglvFURMNnY8LC5xca3XZStGJlfYcbsG8DbY1TJNkNnkO4d5Q8Qoig
b6pw8iMjR0433naC7oFteV+DOxQojCqkHU/b1mw2WlddAY8lxLy3x7HzbouaBrGiFhEbA1IdxXNi
g3pOM/u9moarBd6AWeom8IIzhuRsxdGpIQiqd7GFTyueZ2f0UW4Jf8DSHdcYNjtxKO3maEBMatPh
QRsn49qiBTILm9NAeIBLYTN5F+9mLMAZw4rQ8maizhVzMuBzM8t1WiJ6qpzg3NBLo+b2YlpNc0H/
yWjvjDutaVyScskStQKOlvA+yeHyEeAS5NW+toyj7BJO5QCSt4lRfEtkiLVuwK5kau++3b7EVvza
QFTm6Df3fcn3YoX9GiZOTLZhDa6WImQUpVtNI9auFfj5zBwkiIWLjQoDHVubj7lDs4zwiRH2FDXR
Z77/T+q1wi+58akXUKal6F+7ZM/1LKts/32oh0+1qd6LpHl2xvqBLgQU0kjz+dAb+s64y0qP5YBl
zOod+qganmtpgTfSA6K723QqWfLrdJ2VJ85FabwaXg9mKUMnNnezssZH+JI4wMKy4tgN8txVp1GM
e8UvKEO9lzJwe1L7ItrwR2XixIZlPRDgjKzNwz1fvWeqfnYLn2p0lt+W1s7wOHMypifw6w6p1V0H
gBJ4Z3uaJ9vWCZHU6Vax85moloVKtvZsc2Hw+a7MdxqaDhHR7nVAkkYah/WWpP49ZuHgBEPoNNjT
Yii/FgDCmLinFwkoMM7KdN+Mtr5FNmczu4DYmMm90Q/+pW6KcufX5Sd8YFvdJv+1iK1TxaLUb0oN
ozzogdQtG0Z4jGTRewBxDdNCcxSZxvsGp2hJqjhMb1mESX9LniAWiMA9U9lYD3U2nwdDYzuo7DEo
qjvRis0A1IGXEW56fLQbh2r5uqLmJwHmrkra5etwhKGnRHyJZHlPQCVe3aGgYzXQxBjIT0E5tS8b
DUBJcdtMugG1udvhmgCvFjMpKwipIIcF74q/CTPIO81AfnUwXUP41WsvKLOtXjQnn6hfz9cRqqM4
MgAwEreoPYcsFpMBv0tXMwVofDhwTPoBQHz3aeiVEWAFlyCkjTaaL7Ipby29OaQucSSNwXw3aXCH
MK/W1lmSw9ru7xpfvBbW2ReMmgMJPrTDfrhoHHLLhljZue9qbF4oflml80QHZT9kPr2S+CxYlAY+
04jBN29VNNwGPZLqvkXtYRwLP0l3BuUBmcq7wcQMR3mq2helfoIrA9qsMp/rAd5NScHUTsGsNMSk
uJm8ySbx4Inok8WYsnNUu4+rae8WZJZwJrcIEWlzGmQSZFIUUY3EAhdhkTDLYc48mK85PpOdAl1M
Dc9Yb9JjmIOq7oydahpmJRQb3WxAAqAlF2uovs85SnFNryIijLL8lJQtmaUMhGgRvqC7/x4O9nvb
5VsP0jmRM8Ve1wb6ZSMgw5JVuwxeKcnSsMdARvFMuxX59BjY6ilSw0EnDwxTZrnRGvMS9tqMl0Wj
03JCtGu8tpcfaKm3pV5wwqirdedaO7vkDKv3r0jW75L41RIz4CA+UtS9xxJm8v3lz5PnbkhdsbA6
GZ/dvEKN5H4NWqTtdDovGpgEchgABfrpcLFT5wGvFQXu1PmsV92l9fLbBeX/v9+G/+O/53d5MvrE
uvzjP7j+lhdjFfpB89vVfzzmKf/+Y37Mf97nXx/xj2v4VqG8/9H8t/fav+c3L+l7/fud/uWZ+eu/
Xt3mpXn5lyvbJa/gvn2vxk/vdZs0y6vgfcz3/Hdv/Nv7v5N6YNrSFMtH9fOTmv/Cr0fOb+Hvf9y9
Z1kNsuMlC1/++HXL8fvf//j1wF/hB8r6U7rMx1zHIuvNoUf9x9/697r5+x+ao/9pGxgwuRngvC0M
/tyv8APL/JNdEludKQxXCJtEgpqF7pyL4P6pyFGQynAMcHaEIPxPwg8MU1d//K34+a3Pr9a2mMhZ
QihDNy1lACzkBRZvL5/CzK///ofxv5JU1FBW9fEwJMVDHzGh8NLowWJuzliFxVYiTdGMW+SOKGZ1
aqqwUQkbcnTacIlNV1YlnwpzNWuhVlPTW3t3aqqtDKnTptJvV2ogI0Am3UChtr7vXbPegg0uaDAz
kwA3uA4uJDA5eMUYolKSulLh+xiUhk9DP+Q713gGWhxtvHDSGLVgQCAJ4fcvtBszCZqTxUTe9u7y
V6IbSDWMqerY1BWn3g2wyPvYmxMSCeKMxJS6jOm3xK2zH5VFhzz2n11CUAhat9sZhk3FtpfRua2b
z1HwCaYtOSlux+8w6g6+qb4G+LH3BicIwgN/9LWE8Qd+KuBEk7DYuVi5wbnORJMyN5yTKRipyPfh
Pu3AbJdS1DvGxGmlZx46wjAjHBvGGrVPY8RDEpPlrQ0xS+rqlbzmHwhqy00utM9SdeV2mnte8C/o
qCcODXVg3aE0r8pL6HhFnEhCq77G4tqDS0CI5R8zetVrkdFE9ujbb1qaJEemYMFauUC1JlNn3eHG
4c0YQCkl+eGUy+4a+ihrDPlaB3V8EZ11FZpQV6kScuOjut1WRUHtKkFqoEs8YN2g4p3Apm9JQMFq
7uCMBYkv7jzYd7rlEPVma3sRhayFbXcVDAihctgoq7CgF5lPoAQmVT/KCQFG1RPxWzgHUotg6lP0
05o3z8hfKNciBCWtpnVVSoQlsBQlAQNretvh62quU5JoxyT3b4F5q4MKA/OG6TfGYuurMlJIwn5x
GbCzndHsb1xXGQdNFwm+NmcvEJPAlEI+Ug+oduLeJZ+P6nAfV0eyV9WauvRngmkBExGqu62tIN3i
clvtsgZCCUCVHrMu2m3HR0EQS6s7UCodDi2aLZg8PTbG4HuV5JuKxB2ENLgjDJXu7IwIg5iTBJmD
M9mEm3xffAKqFfQaYbhTt6nMiJSh2kduhYYJEXICsTG28Lhxfl97CR+c0poW0aZ/B15m2vaD2R6n
oqOs2KlvDRSxgz4UM+SOKVFdQjGYGsiTbggvxzSdtTWUV12V3/vM4yFD/eDKnG5D7X1LNbKk9exh
CgyOuCy8Wo4PCnlWbcSx3OomjHmjE1/Q0TzUk15vTGwHm7aukLswIauILN7nI+rSl3BCitQNrC1G
82EM9fTgZ/29q6EAMqgsSdPc1GPqA1LwHv1ee3dCN1uhKC5Xwh6PwGj2qowfRokQLm30el0Y2Q/c
ENS7VEMf0RMcL3SmdLVD6V1dbOyetLQQKmc149aY1WderLjnU34NI1D7GWuJjAFpm5jqtSTtOmde
eStc97EyKgJ/6eVJZUcb6abNuYk/u3FF+1rfW8WkWP1N6X38jdBlcuhYQU4DxttROjCJqVj2RVNu
Gb+HVdQy0ZimKfrilYa9xuu8ztcB7pRdS9Q8ehUcqtI6ew7mWFQwpPXFcb8ZS+sVpdt0MsoAmG5X
7olC4fDzcD7YpvuYyVl6qkJ7l8WG2uksa7YDaHx0amicDH3Thj4N8qTb6bl9Xwmf7OYhSA9I4hDI
WWpPNtShxiuDXGFYmW72OTFr95in5Z4iDdSCfcAyRdMZH2x3bzlkN1TmtAk9FkupU36xHejVfSLK
PVMJFGjiOU8KA/0XeOG2g57bC7hytmFXh3aIn7qw86htMfOVWUTAVn0ciXpbD41dP01gP/S+eWxs
SWZe7/gHY5oj9FI0RSXxk1Kkt6Np3as5sjRHv1b4eG/zaPxcJJT/Q9U4n75MiXAIU4ZpMzmsdpt4
lSp7PZAhqBCoA7TWsfrrJxEl+iUDrWaJU0+2B9EwDcjM1s+vsQzlBg1uOQ/XLosCd8Td7KbqjRTY
g5mlIGAg59IvY7FZN0ATy5i+rOxPuME3E4BQKzU+UfoliceLtG2lDOwdAO/LPHyl+I2+I8yeG+Iu
IC9FihoMJqENAXxIjaVz9A6q1V/hLJfbRqB0ooiyKQoDcAnILddrj1pA0JAdTYwwzUb44kcps6eY
fj3GHHB8ogqxRTSQgh2KQq0NSzZwE0z88SdU1RwKDTo2rxIPwgwpmSJ0HcuyPWgZv2MmIvuOyvKK
GcCmoL1Ey3Tc2VAARpFu8pIKUUF/kWqF2BLCQPXkvqy8nZWygBcuB1Eh91QUv5ZBguS+HgNkXy11
NnQYTG3HU2AazdaWKEgS5wEldbNOwZvs7AZ98qB3R9jF5k4UapY+0DP0Ng6X12HGZ+xL4tJiJh7S
8+8rYzpmZkDpv7in4HrMIw65MWvRYXnht0637asPRjtqY94KPfk1BBLwODhEfFfcpC6hdXU8rSnI
UB1zUfa6DUtct+/fnK6klOlQX/Ne/FF9dunTrkRZ0RZIB4KpSYYtx7dYc/xNI/yQr6ffG661aXwk
6a46tix71qX9DIbuzQ6wPrfVU+0QShM3d4bVP/sdNK6orGHSXBgUPOpj7rmR0S1mKljAEew3dHgW
eDdNiiuKJgmTiJMsuBkIEiXFQfConNtY1HksGJhtUKcmhZzmSQV109cA51NqeB1WTspqnQT54GRW
zsXAfU0L3t+1ZkRrvBG3edc9EdeLDGogPLbh4GqEuML/9PfRgIVEj8yjn+fPVYvHsGJ0w4GucILV
n123wp85AgcZSmc3aOK2yLrPU0TmXASKiazMZtMTVXH2m3HPwc0C18dgWJBS1IMTIi91UyRw9oHL
ZWX5XevkLk7xQriepN5KCT5xHi3XhtqYKvyi41bCOqEDwtFnxdUuxJDB3KpAIrNKbUxHxMjjSY66
k45SF1dXj+nNx1W/2B2XTd/YqJ+TNN/GuPuKVU/xpAXbxSK7H05Vkf11s+yTA7jw5QYOAKacktZg
1CblKfnPjWM78J51frKaTzhdQ+C7HecnmCOgmJbr/DiTY4fWCH5ZffI0HdNpJ5Mt0bkB/bN8PEbF
QxrPds4Qu0hmDhhtfdb/yyauZ9/tfHW5wS56STOUN8KaEiygZ0CKcHOsP4DZ09PYZEfqYDVZp+zH
DpqdlkvLZrkHXaM3O2KK/bFrubQ8x8/n/Hg6UoI4SxYjTKyofJ0iKU559+CHuksilxnvMaLfBH5m
E0vghdZpuYOaRnBxjndUtsWSVJtfmzNlXPz5J+brHhAwtACY4MCmEkJK/AiMcjx+COu5uOz82Py2
b3nG3/bRhkS6JqrDb/s/rjpeiDshIp0mJ/Nyg9KAqA2rwAI8b6jhlKdC9goM73zdUvZTUiAk7udv
9ONrjXwzP+Ep4btdvmYKMdXEbJ87SZyNaZyg4l726XSQcMG4NJj+eUwsl357Qrj7rFdUEIKkAxz+
sYGEUpzgTP3aFwIi3lQqGWEJ8RKWpyLig9exPOHPi76HqyfOaQHNVvZ2Nnovl+Jp7urQDZpPJu13
PAQcM0ThoAQEQR3JbMYszuwEmSdH36ixACg6C6ufX5vvQzD7dXn57CPJaA52EigJlRQGrPk7K0ww
AsslGRZ8GvOmb65xkepHkxYgmuGh4h0tF/0Sb36CpsnGRcjbojA6/4yWjVIR30Ix/6IyG0cZKTYu
5RXXXk8uPx0xY8FR0MzOba4ul/T5qtVFsJWW6y6gC1aitBwyJQ+iyL9qrtOe87AjCos9Y1xT6KMT
VWtF9UhNN6sYSsxm/FaXpMKO0/DJqC/WWIHPQQVhV96XyquSk9J6GKpMpXdxU1a7QnnRNgSTllnF
Y5ajPCSC9p42ORBpeD/7IB85XeKmmcdLFnOSfNx8mmceJn5XCysdqSNM0EoniQ71JN9Mw4gOHQhb
AXAGJ5ESJzvSb8o2MWCGCAfpiRtRX2cW4cfaEeYHBF5Zx+e+FUCvOi+9Mc2cM6ScmLsoltZ0eeOT
B59lsP3iVgdDKG3dPOMl/dqZWbizKEpv8BXX2ygxBTqWMT7JPvvBL/zR4kR/RFLorjQN1hJyh2SX
ti0eP4TdGTy0pobQ6EnpH0dMTVeXtiZhUPBKQEDdmIIZoVFVIYKcmV4Rm025miKWmsV8+KVoFk79
fMyN3QzxWC5+7PztPsutIMp/PWS5X17Lr1XlQAUU7nW5LflJ9Zjvhuel3eWDebdQIKaZXLFQI5ar
PzcsS0DQYHKuZpx/xHJmWoP3lUdUWpIUdyYJRDjCFCtOWufeoSYGZjU/Ud1zHC+Xqlgv6FyBKZLD
3cdtXpYBcNcQji37ynmJr4/yvDywnR/98RQfV3EXj0iCQoymocmpDIZ/chjRUseJk50Kqujsmy9+
bBInqve97I9RMlsn7IzS9fxT4GDnN5JQ2mYJavzc93HDcmnZSHhzAMsyqrptRkDb/Nhl48fji1lH
OgPJP3cVdWHRqOWcX8yf1/K5RIUK95FnnYtQ5zu0pHVJNMzCav4Klq9EOmjaVsv35acwH5Fg8r2b
83lJF/azIaDKouggoWLejG0uTib6oXVXTQScu7gM2hm5X9m+eeqjwoT4BcZ0HluYl+en5ZI7g0d+
24fZHmlGb7o0RSxv4xu8DXoM9cntl7cMyaDEYwZRbbonLyw8auhZipBJZD9ezXkkNjve5XKpS9Nx
n2j9gaxIzgyyGPd2Zx5YuPrbip8G8sAQTfjyCqZlQMzn17a8wKoHYZxn2KCWvz4Q/LbLC3GD57Ek
oEKrj04HkrtvT7hc90WhY0GYT5CmDMlLdJx7Mb/Xejk/Rngszst1RD/IuGqEQNto8OnJYSOnkw+Z
9mThnT068XszD/7LJmpoiB4w2PGRp1pVw98b872rJ6d+3rds6gbSWqX4uI35CFset9zQ2iSVr0h9
5gwQLds2pmsbpBxbf7nX/EQff3H5W8vD/8t9zkI5+XiG5dLyuI99H1c/nubj5X3si0p+rJ5PzaxW
0ZP38czLnZE+MfX4+do/HoNYKDhMhrn92PXzLhqCYcbIpiE/lXSFCenniQhRuSuq+NZM+L3nZKtv
2znGEkUgY8N89FG8CvKDRfXktOzMp+Fz35CrY0WRhBnhkwTt5afcB7NmVYIW8nLILEfucpx8bAbl
3NDcMnfVFBX6tr+PRFSdHEVscghseNVPKt9M8MES1GUYZ6H9eZsiUpxMaLwWp+VFUOh/6NHO7xyH
NKFQpAepqfqksoIIPQdVrZMaRJsQElIR5CHSMjwGVhUpBFReRIA0M1BSGO+MBPsRGcosCgyyPpbn
4CyOVqCf7GZfEd9VIAzah036o2qC8v/HKf97jQWDc/B/11i4hnU9/yOk8V/6Cj8f96uv4Dh/Glhg
DUdQtZfKlXQIfvUVXONPaVks402Clv+Zpmz/qaO0Vkra/HXUXnQB/tlQ0P9k/akM1zUtWhHKdv4n
DQWTofa3hoJr2y5tDUdIgbVRt3mzf20ohArbHXF08RECXHhw++Zba8kbqmpE9mWDx7oFfpiGjDEl
dwLhXXb0kWrRIwx0yk7Ubq2CaDI13sWVaM6uO926XpMficJ8YWSM177Rvg+zuywnxu4Up0ymer//
0eVmdqnH4jZR6OOUH0+7GrjJSswewpGSf9VuA627EdEXfcwRnmA5m4ba2ehMvPf9HBDSCDroaLuY
Tp0tuMJn+671x4l2bf0tLektDm1JkEFEvYjKTNC++QFQL5bVD5Kq3bois5xiTQAmj4CUXvemQ4r+
ZWgpmzOb5ffohNpBGrl7G4FlWYNky3YR4aeu5iU3sWbHdwM0mLU1dTUxMSHeqQRUspH6b1pluCeL
Jf1j04jw0JRoQCis37DoCm6U54ebxgAcrQZ0PEywqe53HebNMD1aqbBCMnQKc1vhTdnCn0VlrHz9
gA4Y5B1n8D3OumBrC4ibEIixTCXN1Yxxerr0Ouy4u451Uh3yuEDfHvZ3EFMeHElBxYzi+MHRX4cu
P3ZB1r1XEZW82vvaW9C5U/K81uRztPsxKg2SxzakZ04U9XCBUY5IqZibT0QzWBvTGB/psI57lzJy
R4d/VWoj6igspZvI7s5O3zMBI7tih/VwdvDh1pxK8kUmurwuovC84omFo4ktiWEvgmSd5d5jE9zY
+eQSFfop9ZKz41klI7qGLpQnJFrIpkroxpt+Xl+OboSttdDcAwuDE96xChImb1IXBpMtGZyV4/u7
viGzAar5uZk3OjWLn5s6COO/XF1uXe633OX/dXW5wUOiBkjSuizXNBRi6HsHmJpRS3LGb39jeb5i
uWW5OKWWuyt9+em3l2FFToMstH0uRZ2ePl7Fx0uxOapBqZe4V+Z38F++vOWxy61WLCjxAEqBoMkj
Pm5YrvroWQn7mG/5y+v7eU9terKJbEJyHLOu+bjjXy4ud1z+zFSTxYNpkLSolLq5k+uXZVMblEFR
fTZUYEdSuPxZJ9ml7mbJoEKSSyPKHx4z9CZxF/9lw8olvigzYR/+47WfWBWlXvYNvUXgIU6Xsv+6
PGbZ2zIBXQnHRArsWye7r58J9cy3pWli7yYlsj6McC608hqimdmi63RWBtOui9f02mW5JMj52k7A
zpC5DM05UcOJOel0rCKz3zb4WrIYkZxuHEgBERdwAgKTCxu8XeYFCbNvCmDiLfHFShf75XYTOe5B
1d3FU9p4zjTCJfED+rsOoNnF95mWL5eaBPxlDVrJRSJSC75gjQNrMiP74meg3T2dz/BjnwrarWhZ
Yw/zPcbKe6tcHCdJLA5h38tzkWbyHPQFE4+AlB9r/twJ6BOAVAunugQCk0S086J5yVDPsReJo1+W
ey2bpWe1XBIOtLCij79g080ZPJOX3kMPJLCDEX41ZqeJUDHTce1zbfIfSf8hZbLRGL4g7y97g0qC
Yg/nOrJzo7imKn7KCnDlVdmncKZoGo15am71VieFnrCWi8IocwFA7EAuyx9hxtB5njcDdTGqipVL
dZp7mNVd303inDLSs1YNbuZ8E0uSIQhJR+9y+ziE+TEYs+ASzZsO5e2pjoO1PqAATwSMlJqsxwxG
wJbSHhkqsz5ZZN8kQpLL5O31HtUmorhq1gZNFw2k/gV82nQh1SymW+edgoldy34mkeWKlmm0W65G
85G/XHotLQACTn4Zk2OvOcEu9FkxiZKvgO5uizW7MG/R/HfHoqEqrTtEHoddgAK5Si4e64CLP6HT
7fC0kOTeUXOGBmddxmEyjmPaY6BpZLGx3VjAJ+g5+DUgu4Wwn5YDqyJ6cCeDJF1V6MWupZWn16nu
6jmhqtotV4mfrnejRbui08f02rigdnuVg5qv6rWsPX8VRmT9+OldhZ5jmyvH2+QxPC2MxA1GtyI5
tmQ8rsk8IFCKzJhbZaf7XIjkGV5rchDkiJkyMA7mvHYZlhVLMNdgl9qXNe8cvQg7d9Wzgu+ZVJcU
7X8V8Jbq2VLK+7nz4/rywOij1Lfc6ePm5arJ14Nho2VlwF9RJr31Igzlernx4wF/eeqfF7M0QaRv
Brv845Usf295fnwVvLyq94q1L0Mo5R8v4i/3r7LamCXn/trXDZyxWllXp2XjzCXmj6uxOS8g/nXf
cmvbWcHewjiR0OmADjYTteQu8xXZrCU6uWTY5l7ED06+Aqt9bUBjQWkvX+Wk6HNW3bWNIuDCXZjs
gWUh8d8OfK7HBPLN1rZAJlO+NzdDZKFHNrpD5cVqUwwIpTszR1hsJdthIou8Br11RHz8rLnVUSKa
DuHtWBMmUjMwKKWp4lMns0OQjZ8aFIF0vDvesxbcoq8z6O1sYluE0OwMolHBQWm+7LdggQ3UYkAw
GmNiRZPYFzv0mgOrJBTaxAIZJzcCzTYhpD8mqOV0jGWbuuHpc0g1SK2KLTWHL30W5RstiCD0KoBl
qX5VJsHSZVM/GmCrM+8ZoySNUSmbg8zFuOmtctjGk3MDBWwXIwBYB6n2LS3osLShDdAXUXEZgHqr
bST3sBxCMs3D9tKmnGoZCHEZS8JR4TfztR8B6CGU7eZOLFuc/lO4xtt/jMnmYYqC29crh2MQkmRs
hkGCI0N6OMWIackdcQzsDjCzrg9bo6yRxhA6tnJqCP2lS8JgWPfPRFsMqAXsAZyLwik+Hquwjg6e
giY4i7dXkY1ZhTxoPoQ+eSlo1Ma4G1uc4qtYfA/tHBmu/iCNAfGwVVxHTeh7M62/SJQCG+lZHXlC
uI1H9COIEqojq+hkE2qaiwY1fixMRewj69xdM8lv/tT550CvanS2Zc1cTOLAa9ML2Mlv2ZNqifSd
0N/1Wl6vU739Qro1DdlBvfb/l70zS29bybrsVGoCyEIXAOKVJEiQFCWqtaQXfLJso+8R6EZfC7qZ
aWfW/f6aQD1cXluWaQoEI06cs/fart76CDB3Wd8mh9rBxyM7fNgjBApz1Cgqpujg6rCTACG8m2sm
hby43nhlrIiVHV3P0ZhNDLtZMIzozPNUEHPaf1uW8CeyusCtumaH9hb7sUKljSmJK2Zd6JtN2PKZ
TueXntuxT6S+G8lV5WVOOFiIVM8FB/JKb5/jbh/LFW8NQsduDaA6Sj/PMd9eEn4b4u7Sq6AlxJec
m/5Gps6NXqv4Uur5QbZcQcuBh1HCZJDJsBsgFdEIGo7I/BeU7NY7HeH5Hv0QLo+svSQj95LnMEKW
RgXHjBvUq/W7VhseC/KBhsTYSDa4bbWsYvGQLBfHXtdk+SxjTfmNPQkmJXg8IKMeEgTVyM/ajU4w
4iZOC42IF+bCJDfeZIBIGR8AERf8X3p7w4yejcZ9sdOWj1QYBUzHLfJAzSBWTnJyKyTtpXuJZhqk
Usez3hNLYFR37sxrFEPQlaAEDA/oTRGlBIkCWTLAkFohVXZuewgwA3gh8wuzxWfHSj4mOE2bKc+i
XYFW75CrW0wfDqMxlhWRZFQgDB1XqqK2m2fh+jjxnqfOekkzsLxDnUs/ahvGWPjhUdLLpSS7xRwP
NFKR5xecATt8cOc0u3MMZLNNHHvbBK/Eti617WQPq3An5WMZvYaKpJixm17HhqwIb+xv4wSonprq
N1Qnd0InlKrPsbEbIMoDZ5LaxxQTRgJHcBMuqbkrZl53yrB9K5oiIY5i3BZprO9FlL2I3MUCFle0
Ymo8AKbk+qh59mcL7ofMW1ivOiJoiPwmwO/uspY4OUZVhwnDgaAXHLnAwE8JKrcqisAy66sgp9Yu
CzTGkGU/g41u4GLe9WP0EDrSO1e4aescunmsIWGBHKHvHMNF5B15V41KvkTZtZ0+vIjBq6N5MhCs
IVpqJhRSklGETilfmvWpDlt59HQASW4YJG5BklBE2BXBlPzsKr0zBgQsHcpsNAGHskM0PLvEami8
G6mgbUa780ckbtL+u2dV+caenGxXJtM7J9Zp4w5AA8plTQaN4bFR2oXBUtOxssOKO9gaLq1LvHFa
dDvNBiShdbp1MRSTFekgRZCLjpBrfIgX960cMP4lNFyZJbPifTVc+yZ9NcoWyEcIHWbVJUQIrcvI
jn3N7gsWdgKOpIf1HqfOftDsHxFc7YUc0I6LvomuhUNoO8BqD9Op/QtxG2aNPlGBxfCToQjzxgkP
vHxjhH1s85hjuma/mxqop5lsIKXHLM3NW1uyKeGC+FWvEp6CC71hXSXYYz2OxoR5xhpmwCVPnpij
cbIoiqs1MClHT7Xq45KNtMiaavFbNaJIgxE0QeV5vpuK+0hqRwuPh52PLRJptaskyBw1tyXhdlAp
jVK/5S64sbziTk+8h3LMLpH+EI3qou+mHBSXhtcX/vyZkJMtlrq3yMxfRsHb4KB0lOCA0jx6EYy7
D6UzgrIsH2pOng1kY6rNutrVJHVGGVBow7C34zpPm0vn3S4UOsBBBqkB+lbGnya0YiSKeOxkk5xD
tym3eocnlrCIJrPIgnGuXQciVWMM1qYeXorZqPfX2qsw8TfOIyn291nJx0+L8VtlZfcjL6NgTHL7
0E/i01li/cFGYFYMgerIQ5saNIULpyFnEsCPjaAWw2ubUlh483U0Iyr/IoILw+0Fih34MEL4HUec
CnGCWWOgYNSIqK0tdkud/Bwb+83p6ZuwiEzblOBM5A98exhCf6CvlUcmb6LmBtLD98PGWO6+fCy1
qMAve9MWey3Zk2n8hsDrg8AvdBfEvJP9gGWhpGkTPUOB+hEvdeZn9qz2yvFeFwe1UBVrQWgud1XF
+xpDUgeCC2ZATO84oZjLeDODx361dD0kiDONqPx0Sui36cFrap5VC2a9fMdmgYOz11gTB5QNaXs7
eCmolXhYdkVmY++15wWKIbM+OFjvJT2aUs8e5rF810SdBgla3nmYWxwe8JnHKHr2iKWC30fJZTIy
XdOzogOI/nCTr2ffRUg4MtI7uU10sJknlaO4WHLQDyQJovcV+G8coJUyAlyUYdsudRKSqyzx2275
VqGl2wwgD6wJTWDe1/Ju9kjazIV1HtwsSCwUkvaa/tUQcXaYBtT0XRteZT7dzeMvYfXkOhRIucY+
s1cbY+oXRfwNUZhN795+LJX+MsetdfBijvCpumBBt7BPnISlj8f3LIP2IbEpgySDXW57Z3May/Nk
ItmY7eZVumyqhXB/an31M0J/h/7WlJs6RnwIgzX148Ks9jmAYcBZdwR61FsNNyMhRpw+Yy852t7R
rj0vICaTMsJDTUjB29+09ylqS0yFqbHLvWq5qsW+7RuIxG5DiA2mWufc1PFzAHj2vXZ8jPXWURvT
KzJsw9cLSaBlux7ZXYF4aybZTuX1ln0SHDcfaNO1o7vRsqB2gnUsWucR/vgvs0B1PCXgcxmeTxuW
YozEqd7dUNdVmQGCZs1rmTK/dqGOpdj1cLvJcY8PYlogBForrck7oU2m78CPPqfTYVTutyyUVNdm
MeygD1BPWzdGnu0KT4hTtUCTLYmXP6J+v+ha9FxWDXTFxWvh3+TxznWKN03Mjz0yB3baRveFbN9o
hjtHWDxpv7cz81PRmdkJc0mO2NBfxrk5t8ssmVczZBf6XW7YKMmMkl1XnWWq2BS16NJHNU7RAdG2
1lJYi8r2rbq5MQknVSlx49GC2gMSJ7xUIiJFlnIfNtfBjB90RnA7LzXZrqaexI4bxyiHE1xRte2m
xS9Mg6tvagAgpNJ3UYGFGPch10RC7LTVty7sfKMf17eCE04onFu3oxOIkR0DIymWCyPALBJXFDdn
UfQXI+blUFThGk1g4oR3ZmwDuuy9b/PU4aeuupdajg9Zbb80lqLi7SUYSC17yA1Vr3Qr4ee+kYzA
5d/zMR5w+uUD+CrknY4MaW3ApR3Rv4NEqbX4ApfdPS8qdXZIaor01KGfz8y9boEoJ3Zw3FsG5xin
FcfGIAVHqfI276bJX1eLup45zZELHMBeneL9OJivMkJ+F45FjLzLvJ1KHKVDnFmU0pEHfsz8UTOK
OnMI2tghzf+6pUpeBJZ39AoTT+fGiLmJtw8K4oM2kZAvA73rbw7asdNkkZOn2H5orf+w8keFnJCW
fAQiyMseErNO/BkKiF+wOezq6GdRq/GmiaAzgEAmPGza6S4pO17tcfhq88QfjXIN1ymLPQLiYCrY
FB1Sxegm0sLqA48+uc+px9lm1MR2gbOqcWTvq6kKmFWSN8DSETZDth1ic6B0uYtc+5Kl3gCCqBDH
cBqfzHS4tl7nEQdPiB1UuSdXRh34rIrDdHesIhJAF/Jfpv44pkWAr+DsVZjSBnSdbK3mzZIDA9M6
xJRzhwc1BGNBmU+LNPIW98Cx8mj30a9QH/IgKQGMtbCVQT47aKcpN7Akn/BpgaV0WIMH9kLgeXCo
Grm6N8mbSbvOPHUxh54iNY1zMbRHZg2MKXSNc6EL1a9X+2ZOnwwHXztePQBECXK6YRw3nXLoxRnM
r3mtg+uVuy5ke1fuCQIRCWhY7RDEe9Em54YyIAW5JrPnSIrZx8yO3H6s2QJr/Jpk8yIZAFil2C2b
HJ+BZ4ifrm4m53qM3pI08HpIbH1sp/tYifc+r1g/8oEjBkSBxHU/5qiGnZQr6mB3DFQ740TuaMJ0
qb2dq5QdK5dbrhhHG4sAsgUc5OQ8tWGp7QwFIL7udXMvWPphBL1F0USpUnovZCQrrnFJt0aS+2Mp
Ds864YeZqptD1MX3NTpW6jeGRzq0kqV5txi2Gt0LTu4Gs39XXZZEm3mLXslY4DTbat9JF6XInqyb
zmganxOJW8NxKBr3QcvxRtB9P/UlxBSrmUPaELBolugF0RhY2njKGCeRqYtCB9ZCV8B2T1+W5jZK
++jSxmV1TfKMaEJqc79sX0riMdhPaOS4Wr7v7WYvcp39Y8LBSJAcRPyFQIZhLJ4skhX8qacsNfXy
G2o8gM+TCQpj+cFRcBGm7pcMjeo5v495x+hxp+zzV2ukhO51ehATvjwlnXu7SX9lkw0Pa3hqtdH1
XYeRh9HXKM5zEJ8k9PrWRxdOxUFrHEyGq1B5saAi4v55yjmZHQ1bPqjFPJUuuQWeeWn1MD0w/0Nk
pnNWTZBKAylgOPlCVxTtDBiNfv2Q0o9EtZ+v9kj7NPZRcob1mH1fhna91ewVxjszprNCMmDAjqZK
g6Qck+OlLYFnmeRfau68lz135molOejuuB9B0I9ORFCQ6DiVxcuvZbQ6v9dsPvi4pJpP4BkHKx4f
vQEgVTT9EIuaDvGsnVq09eGEJaGEbrONLZBFyD5+Fcqd9nUj3hfcSQHbJkibHPw5w5M7bgvY+jOR
AEgr601SRDEcZnZHb9auOoNZIvu+5110g3bqyRr0ZJ+EHeHEaKfbLrvXdfuJdGtur64r6Nm73xoQ
J/vULudNYfiuHnEGXr4beJn8qSFjc1Wb44kBON6idQn10iddNb2ZY4xdBkmsSAzvam4RPtfS3eZj
FNM9zl9b/KN+XOPGYLMlZneVxNFjIcWxlJiOVY1xowhPkTsfLbI1OV3s0sj+ITT3qc3VXa6ZWFSz
6aP0aqyYxB/6jrV1oY1faE/uSAHNA614HLrvaROP58ay3ou+9DE9ZDsCfuONpXckwE0/qDHTR9dh
2ijUcF686qgGrA5cbg7lWBNi8n2F4NCWKMpnumBYrYmZZCr6cxnWwAocnSZ8F6vpOjov5dWUDJ5j
W0Ml0468NFbs2hu8W2lVRiBSfvxct35kETRUo81/9JB6g7hRIL6Ew5BRhQyuKC9Xkh3ph5oib50F
DQupRl8yKnftUhX7DEKC7sztsWqpD43RO9SoKfkAbYxVTIRTDUlTjP4jsZMgyxNujWZ+nvsO57lp
wGNsvWOfNOmqmsTUYDODqjxMHgR5oexcBAGxxgqFvoAPZ6rSFnd22t3MJc1D1HrVwaV1fLIGui8d
Vo8Q5PlUCuYPTnubUL4KkHy20gjV0MarlhhuwCeGrkGf3UuoRf44tq2vRgxKXaHtm9QYSQ+TINkN
ee1z/Q2RIkScuNoPZOLeWM5znsDQyLv1eJTikil1tWN9OuBDwuOsLsuqMdW8u7GRt9MMyk9O2ntf
0wsb6BQciAyxtlbeXbQ1A36SaePPwhn2VawbWMVvh/JHMoOaFuPR7Ng3O0sitSePGEfuZ+Kogrzi
Ryu/otHSaZJr1LMhvNtaw/OlYUtA6g/FRKPLoGkPnhWMGMEQy3eIwjK44FNN31y/enRLD6UG7igT
gA1lbl0S23ly3faANUkd2jlvd/WwENme5HqgUIfL6cYJaXcOSlQ7qzbuCXM+ixQZUE303JpTfDE9
gk1rm9ajSCqCWMgZ1wZK9AlFcVLeL5n5wWwKAMUR38e0J6e84hya0IUeRU6T4HtLDBvxjPovN17x
IZJBf5qawz7noARa75igPbomRXUDhhioSVTelCo6daFWHI0lawPTGq5M/jumOFBr09SgaggdGjk5
jWp4VHwWS3nRp+Fb3HDRFqhmJIfi5R96gK5NH79QiVg7k5sa6xiwljw5gry79LP2HrrdPuzs4dWd
nYOmD+M1IVhgi6Ff20PHmrfTQKh02GITr/DPn0ZyobeMB9SBXZz2Zzd9uNwJDCSCXo8H7o8OvQPs
UcDIN8IaCVmZq+ffQjO1SlPFl2LsSxj29fuvX6HX+6fE7etrX3/FizQU+L9///u7f38tYYq9XUQC
9nF9hhIKELj4Jc2B55iPfzzNX//q3z6ll+MW0kmZ2/31TV/Pzm7IEPr3P/TX33TT8gzcJqVKGzlT
hmEwZF5Ewbsq9H6/vr+ep+yNG13qcv/H07atOnNmSg7//cxfv//rG79+ks4TH/EYktqyPnVM64lL
8e9/5fc/9XXhvn6LaBB3aRnOBPdymX9fUV0Y5SGxjDP2h+dwEDQbJL3KJIXgYbbaLtadCmny2NK8
Axw65Bonl4Edc4J5iqKGTdc0DALWORRTM9/fOhZsGA/sAGSn9ODotgGFnk7YvKjnnBUu7U1SXaNP
jvwRiCD8pmyxI1GeM8t8gbpNMr6Hy6rhU0A921HNl+UzvthgttCziPQhH74PeUly+lL04D6zW11f
RyYzYtdZc7EZRjckuWBYSz/XEUY7Q8lLVX2preUDZinBRo24GU2s0GhJQJltXLHXSu3WKibW+2UF
c6bRuOuGHqMs+8lYhFfdYkFNXRQClki468cIUX7tbvnAlou8cyKWyHLF4Fbi3KTy1Da4URPL7rfw
qRSz+E2ZxxcMxmRWOnB+68I8j33xfWm5vBUjLixXfqRjx5RW99yXZovKnHGNy00LGW06srEFWu0d
aKQZm9iZPyx6efOovaLT0baROd0gzdla9Gw3g4e3QyTtoc660Y9jay+6+Q1ZDieHfk/6VITAK93b
UxdCY20Zmds1qDbnRzVa025o5h8QLnsOiDYLt4VjO43YAw0F0ApWeByZT1VOeVuzku2GgcyG6psi
L30B2b+BDGiaerJttUQEY6ZwZBgp2Q0tA/Q0IUa+kN4B6ALPl51BKxvAFOgM2FZJHidMyx0O6pVX
YRjHfrQl4CT12owmuBQ7eyLYJdCI/Nwy7HlbchD3OOYYR7Xf512k8u8zm5qvIfHY99AvjMQZb9zW
3MF9eGxocTZTSxQh/FyA0OUty5gvJ8QLoie0KS0QZDpwa/WF6LEuFMzIwAdOIDpHq9pOHvQq4myb
fT/v+VPGTLJdsCZWIEbkS7fUJ5H1H8WUXBfgWDs7Vm/AWBxfGLmNloeU0S/Nk1O73V9Czf8AQPwv
KNfXKkHXD8BgFez9SQhgXGQKywI1YFEqoev7T0FfHNpzDqM2Oc4zQ5digMfuZkwWEiO/5jrqjsQO
nwijsXytIL9c6+Nw70V0hQtF7o5mHTt4PMxQDEK5InU2Ck3e2xOuhRhLN6HiPmCAR5aC6P/xwg39
b164o3M7WJ6ADir/64UvSdk6Mz3aI4PgDIS7QK5BOw+XCJMzhXR616XeKgyP70QaJ2B14Bf+Id38
Jz3jz4tn/M3Fo//hgHFACulR5f3nxUuaJHXw4iZHxBrzXZ2bx8wAFE7lh4lucbUAVpa3DzkdaA0l
g9JPzh2RkvXb//w6LLSf//0mIhW1pQ0CwjMcZ1Vt/oF5yKp5ttvMjY6qDud97LX2UfWM53UWwbFL
X4cFllCVO08GdvaLBzYqSGi2DLV9rMNOuwzkUN5Q0GMo8MZLhGCG/QqwQWzEo29HLNMoQo0LNJ1z
aIuT14/dpdYwxsD7NXetxky6zMPKB+n0AUdxCCbo5kBJ3Zuvh2T9VZ8vr//zj/03965rSss2XNfw
dM9117fnjx9b6b0X90McHR3DLLYjgDo/ldnsG5G7B1y1je2lvRmakbMlQbbCrI8FfKDbNF8o26cb
iGK4+vWRJDVRDMfQXvMJonhl0ITDAcaDGShzfAS7Yu2/Xvn/5648zTX0lA/yvkpUCMzsP/s/Zc4G
SBM+x//7T7LLf3BXzqis1Wc2/81f+pc22vgHUQfInyVyZ5aufyujPfkP4ZquYwhL/CWR/i2Qlv8w
bFMaq0racUxDR0/9L4G08w/wLdIC7Gkbjm7wEf7Xi/vnAvAXL+c3TufPBcH67wXBM3XDoWsM1kVy
05nrovXHHYlqOm6ZI0ancfLTMke1kTU1HmJn0o5VHV5CGZ2Eu7Sn3LWfChxc+IwIi9On+0TLTymp
Nseyb9H4tSmp8G7Yb3JZTXRmiIB22Gw5axV4lXHmbXO6zHGWPmZaL/xxKgjVdtBRhpBnRww8x7EZ
f7bmPjHUAuLm32/J3yx7QNT+75+TK7WOvsHb2NBl/mvBoRMNs9v0nCOSN2OLoRDKfVYE4SpkCnUc
O4kHJbqXkUuxgKTpy8WzGuC3LjiNIVvyoDR0FMLWaRF6fahbZixLlibntOUI7pBBiDbrBGb/2elJ
CDdU9Vhq+ncoHfb16yEvSNpz5ERasMTAjvJmMscjUWH73K1J9SjTEkTNUKBKXLLxrJHaPlMOBMmC
lXImVZmjjkkMIKAYXrv9QTRFswMGKH1e75OnxeDi1gdJyXxi5NXrpX76ekBqBAorq9zjot3//rJ0
oaEtRVRirLd2YAIXKlJzOX09xAmYjhAa0DZb7cdfD2iHGjj14T1SRNKRRZ/QcnCKdE/K/FsV1BDZ
hirOtjML8F9uj2huXis9kX4am/2JRiihd6vRKnJ0/VSTucyoVt6SZsRoH5abOCEGWzkV+fJp2AWO
8+o+z6bstIyxt6dafoDcE57qimaN7dDTQXm3WlP4LUQR+cfD19c0HChIA90A9WhM0d9dp/W7Om6/
jrlyYE6xxtAYnlyV40DNzJnIdYNvptkzR8esXZkr0j7B5hTYiPnVvCzGqfuWac2w7w01IXsI+31E
MdflTVBHi4cPmxkGiu15OKH+wpauUWXjK2UOaC1y1Tl/mJliCsYB9RQbFuY5y7jXe7600NElYEDd
SMdtEaQNhIyuD7Wjw6bHz3MeNJGcVdVN+6xWL19f+nr46v8OxaIxsLTuF51kzLWTo+Ed56H2fhkV
8y3GYSQf2e91lg/HarxxBDdVo0/uLlkWcYrrpd3Zo6DVug7Z2uWcWFL5Q2Od26q9yTtw3U5ivnvO
m666zJ9gqnMCUd0Jhk13qhP4qJWlvVQaVWYNu+jY14z2cpo0m5qggnJJT+1w/jJrRau6rBo8AziZ
fIEtWey/sl87/D59sTjHLu3jM8hL8kZk8hSlLb07kWPkvqrVTtQm2SVXRXJoZLSLgQIEphQ0+LMo
4Fi6Mo+mEWGz5J9OHE3usgkwgNbnN7mutczuG2vLXG08lmSz2crYL6FHUpUYMvRmFcZfDoynSWfW
YTRmua2m6v7Le1Wv8TPIVCbfAVMwjy5kHmWeFoeUhVaoyaejMAU9sjUE5PYplXxE4SMZJGc188ls
9p5K7b3N/DMkKCMDz7Ez6/6lTfoPZ8m106TA/nvGMWQQz8R/OKsxBnGbNI9RPQ9nYdGzAYaojeUz
xF4PSoe+bACCtKgImRgj9hbRKGFS1W/WyEHIxPvoNgKLfhS36Gso7ZnkBtzF8gDrixXPaMqXsqeF
MmUYEofoE1yOe2rWh1w+sHDMR0AfNe5VWkNfCyUbZhPYxYAcUDRgCIv7zlXuDvYuQxubyIiipGva
4ZADTbftq3nAeA/dtZ+QegmD2Firzu80NOGnygNaJ6PnuJ6s05SVZ6fPfkkSPQHmnFQWan5mDj/T
St+DUk73npkygxhjqKryNXbRpxuktOtR/mJVI+LoEYvKHDa4zpCKzSLG3JPgvDdT56PvSCr6ctnF
jWbSoOR0BevIa6zn0syx3gHM6FUDL49Yp4IYwtl9tKPyPVx97HW0+7rNcbme8oQAAzq47yXiSb/J
owU6L5T/tnTHnRt1OpExzquGymMPg8RPXZt84lkRBbkmK6gYPz2RBKbpdHAmzZeQUMqAdeLBtV46
o404D2rdXlYI3bkhHmio8L0uqHITrhcvxq/xd/q9qdDg6uVRtipI40wHZKG7u6VR4pYAti00GGOX
ljopVvlu4s0ZRSaCpG5ozgiQQ5rF6W6dXrWzGTRu2x9txe1VWg/MM6YdgJ9LEVtvdAxSWrJ4w346
cwyUX6O30TF5bafmKI0SSiWKgblQxAb1CkkkKJNNzd+w5t69NSwtpi2I55vI72VrtmjzK73zLRO5
jDe5LlHgZnPAT/99SitS7rPwfolatdEjGvgIL+5qqnfgOUeGAnKfQrFAxoLFCmRlQGRk0M4YYOo5
SAuGKiSu36Gd4nCeNN9MI4b0KEkjsWaK44TyJR7a7y5hIyhWMSNoE3reQkuJZyHT5JhpINejOoit
ccZXUsWbMlYoWkgyn9qRDDZImjvR7DoLDpJVoxJYUJXmYskPYZ8wjJc1QbKSul0qAuYWmA/VrD27
8DbQKWjavdOtf546t3gDTib5H4Su7DTnMwwj/l8zXu9Me0cIAHmLfU1cypDMwaoLZvTJjEOYHdN6
1i0XCDek+7dEpzIbH6ZVloEUuMGcEl5Hx2wenTq/2K5CAMj4sPVs2J2Wtl+Xsj0dlLvJdIpnhsud
mX1zJBOeDKnUJjEFoQlte12qGc5bhhUAv1aZRZel5jzmGituVDGuYfitqbo6q+Fd9OIlyUHcR3YG
xifhtjSIm97pvcFwErFLFbWbLqHVBXcXFWOS4ofqHWazJUWhjtigmQG7MZMyv+XVnYjJBurHuzHy
3hpUPZB3C+KFMQhU496Q7msugavbpUYvv7NsAooYrbue+5oC/ERXS3s1LhzjijnMvBYxOd1V+Bon
BcOKenwCKg3vaLB/5TTNqjnpbjJCZlJJRUZNQ6J0RQ8wN8S8I8vXgZFSRLvul5b19lmRKpr2IRN7
YRwjhTGhLIALJHb1UTF23Iz9gP7NSSVHSBInRBYyaM07ohE0SmAVAmyJov7GlQ1byJNtkhrj1MWN
MXGsNbkwSYrGe8GbPRqBAd5t25H78T7rF3v0iCasiqM3KdvvlbZrnY77VCy7gb7K2cWsTTDyjw4s
AaGy5astBoDf+A8du7r0TLrQHXSlvyRedYKuPPvSjZ0PQs+g+LhLFFSmTY+4Q8ibNWQgV6QZQ0U5
UP4xoQMKUND83wCtKC5Iz5pevVZt8d2TXrz1qN3T7gdv+mNlDfeZWMcHeXG1iTsFHUQQrElKDgON
Ak7ac/dV50UpgviVD0Bqei5nppxAuoyMKYWw9s0agxrB2VrMu6WEilfgrtlmGXO6bJJ3UVgG1WL5
yN9TDgywH9xy8IjpLn9O6PJxnd0vk+fsVGleNPoBngO0p+pbb9vHcm+G6n3KPWqp7HXOa9DGKYMc
pqOxbR0Hrd/3vOSVmAeRrOiuRkVEhjlGAmmTIkel1tUh1I4l9J5NlZgJhQPHbjcHeG621bd+/gEG
KiVzy7mdG9miO8RWkKrm2TSnl2lyX8s6fISYb64owu89apK9uxRtIKeXunQP7mR7gTWHhwS5bZkq
6JD47d322Cs+wck6VgVhsLM6clKsrCEm2BYeWkgj4ePU78Vspv5oTGgkux7GehREvMv70stLBnfd
Lmqkr0Kb9FPRna0lf2ma+ta1bFLVGGrqBrg+e2D6VjK5JUQB9q+9bGPp/azUx0gKOfvNwZLkpDhC
/arXdLNl4n5NgD51y9IeqTl/uSof91FRnq0R5rzmgMioIkQx9wtl9kNHOUa6nYOWdiHpNXlI2wIW
m05qVCw+l/KtptOKNpgyaDDJ4KUwjUT9EDNnJgrhmTBuHTxTedRNokL0Ov3WgKcGEAkgGkXJsVwj
VGYMP3FftHulL+YGJcNMCs1xMJYz+359H2a3BnqgKEtvnNr6PhrZQ4sv6lDkFic5kVxCVHt7kTlX
s7dHJoYN63BD8g5jBDqkI8l00RHGdBMsjlT70WVaujTZdGhqNW0ygb8oNHCbumhM+jg5mhlgrJmA
qm3oWQ1KcqPaJegInEE2GzMiPXTSVxOilz43eXVviXE8tsZ1zKjHW35m0VruwS7dW+ImSNSix67V
5o+F5A5GgbCaxaBOE1EKoZPEB7cjATniyD1Zy85aUsOHZ/nqwqCcUu59guobWPc+av2HdioICapY
C3t9yX2Zy3fbIuapY2y0jFBTK0l4Yn5XTs2LCQdyMwgNZkaEIp/zTc6O+ZNkJ/qS2a4uQ3lQGKdw
v9E61G0GpVIjb1NH0djM3gGDTUETGF1f29pPWbNeUtZCIB3AJIBByqmn24/LCvyM2mqlc0fiTrKd
oKyvAMdbT+XtdlLoPM3EJK9vmHzLwFy2sHrRDzw3mnjOHVR5rYekYbx3U8YTUAtBcOdmDnXrMzVc
sRsS8UZKB3dOXGQUVjOGbYAZJfUuQs5ELCWEzBLcBhGSNQEN6AmqPWczrD32cMviSMASeBbDgw3U
3+ZQT+DPMAaffgFAfRsTwCuRaRCSTQ9k7k4qHj/rPq+P2hzQCEwOEoUy3p1o6/dpQp7OuBYlho3i
cMw/VRffyEJ+gkDbAEx3thXoUCg+RzWOKE9wpnCZ5J1pWGdXAeOpfo0oL57ggGC6NA0aWkcr6qm4
C6cFhVp9ilCMfubMV83RLToAwjc6DRqfsJq9sZAcMjFu91jfZ2ViYwrxjbcK1V4bevEuQWcLoS/d
xvqA7lsS3Yevn/imjBLeXdEolkD3mi3ZAdxEfwBKQvSWbO81B2GklXgEjFZ+l2UPdVn/JPLlp8lZ
xC5a7JB7253fh6nTN13q8qEf33PlPSbow2DX3KI54zXkLRHbFfpTzXl3qeD1kVANxP/6Vobaa94t
IK44OOTEm9lt88gTUzalLGCdl73qjH6Y/5CIOrXI5jyKvL6CzNsz+D1X/VvCLO5YRPjXZw2ZkEOQ
FpHq2iqPzJisMylkuGVGBH2tsumReHN687s6JsIFrMZ21rHWQyOMtzaru4YCiUPWDGcwItxWp8IW
sh42pkOwQTWh+FuWGullmRL4bZJknAqEOyjF8nC5Xf8rjrlMMBjC29zQXc/2vXijg8jtOiXbfib0
RlGQzGoBEBS/VlrO/qpV59xryI5mj4XQ83/YO7PduLE06z4RC+TheG5jHhQKzbZ1Q8iWzZmH8yH5
9L0o/4U/U11Id983UBBKaUtmRHD4hr3XhhKrMioGLgfKAtaSLEU2VeFz+S9vJEbMLwFWXBhIpu/V
7NTowEXYrs2MhZLbjtwC0JUZUrw6M8CsEOEGWtIKaI1Z8yvkLxKNH6tkV8X5T4NZQI3ZcZXaItzE
DuJPk91EOZA84bnQbNDmHqntX1J4fYEbPkvbm7ajDJ5Kisi1vSTHxyq8R6a4sdlB4bNjU8gVfq3n
4D002FjPGIUlmkfY64v6rdYsoEz46lShbbjCezmvATSiqDuYAiV+y+CRh+OPxEowcIol0cCve/p/
QS+/REqNJCGH5BijPzS52AhkJDkwXOvJmZi71XTk1YgIrvbc3dzbwKlS21+zRoj2YSuRghaQg73q
uxS8YCNOHsLlioyGFqlVlZ5hLyNLJc5gVQseSOlLFTkvJPBl+1Gyl9DGD9KmeMZ2r0mMjqxCk9Lh
EMHqlU0X7iFDbzxC40Z2lBCCFF0rz9mORUco/SD5a/og+vC2GUMGdnoXQqdD6k39upszVOOUFpi+
H9y0ZynrjvM6rGfk8qMJFTRgiWSQISrPIIx3k80bSJX/PFrlqXXYVwY8KHnqke6CQBfcL+zhjpvo
HHKnS+gE8hpiaaAmCwzBL+qq4baU00ONHfOQZ2F2KiSYKqM59U17aKW6EQ7VfK6G8SCt+dmux8ew
Ta4wKMxN7MU/K8fZe2qx9U3ug5vXL07soB1f227/olzn2ppQEZcsAGoKf8zPjp89djZXy0DVjzj9
ARNPFvoKETbK+ZAISznStaJqIMdkJfLwGyqundEnjKrGMyzjNYHoP61G07WYJXfa4tir/kA2ydVc
rjVb/ayb8gsZjd16Hum4hu7HrAxSIrD0o1by7roe0z/bpaemFM+h9WhANSYtzPjVdtMliMhRTAzo
iZw94yYvCp68zfgjm5GKziQ3DBYG9Qa/lWESb9TCGBWF/Z2Cba0TSDj4Pb7WHpvLPvFpontyXAhq
gnvhpd4vMWS3S1oOi2aSS215F9JxJqq6eqXzy0BfppbXbGjcaCrdLNEVQQDL3PKRyrR8UgjSgIaI
HBpUGVyQ+VtjrHeD071bznjMeReJk7yAcBJHfM7HjDJ1Tb424YylJLDAHKM1ffCODCq9G5eEXeb7
dCDI8wj/BQPdTtgB8zSYAQKe7RpxmmtNW5F0A1P9zjhGhnxM6BXs2uQpnb4YoTUfIEQRRDAj96uh
cnvF1B9h+rDlbIn0MDPzGpVAoP3Cw2ek8H2E9TpAQDYKhNU5JXOQLZwTLACYGLt2h1rhm5pIqWAN
z76uKk+kT8aHRODKG832DF68hI7MB5rN+kcBJ3k19ER1KrdkIklv7hVBw4ggpXpFSNrdYqF9yXZW
RayD1VmofhPnJXCpaAygtOuxym/rTJKAaszf82o0thOn0SoZEDxatBK7gMTpJCHFRM7ZlzZtAnxf
D3WYA28u4vxxNE/ciLwtYjJUGJU9HGqlXlVXPONLV7t4Uu8Ote7auAfpcbGqlHe6RLnNjnC8CeLm
vYsjMDWJY0GxRq9a25l/CSnyqbXmtxEfxTFMc+ISZ04EnBd3xezMZ6mjjVGI9AIgfdU1UbERE88Q
7qBFF1yhcdNiAPdf+bbp71XlJWjscfCFszUdmkNejN1tMmMumlmvxr1PQFZnHlg6XkQPdMXKf4E0
AV7eQWzNJwaVhNwgvGpthrYdzuNqTKmnGTfL2SF1Tz0JE8HhDPh+ZxnINYohvZuwmdCBjE869hk4
WGTPMR0H9e8NSHinYFWX/FylNZmjYbmevaHC2y3HxZbxKAV45oQEmThNT1WH9IUqmdvX1Dv71m++
J8X4XjGWOfmle/IrVAFoMlbDPFQ7EN3u3vfwVoUpOTounGwIAC9lYN9CMPw+Mvs512qe1uzF2t2o
wfQSnrcKxQA3hqQQhB1temGJjqZr5C6o2rc0g1k/CMSnNI7QFILiZ0qY55ZkTbTJAR2BEwbIK6r8
vjUsh2AX5nOMr3dZauV7XsqhI+rgQTdc3KNnw9Wt9a1pxC8ovZNTUI1vXVrXN+y5qXujCk7xCJ3T
Bx1tG6Z5jfV0nMZlWIngHoWh3YFbNQUw+LyhirPTwSUv3b4mNfHmpUCb4lqkhfRLvkcRy62jRY8B
15keSD8zFk1Nihv4PinNrdmII4+JeuOax7h03GPZ/GoiiOx8eO+6Tqt9qmaWGdJgZ2fc+OaQgKX5
arMT2bcZJb5v1POlb91nLWxFDORtaaOFonHeyWJvmqwTCtApW61YNQVxi19iaLhCrzAqOyzcxLyx
OL1hNNuC04FA05r1u99PD9GUPlRTfMHI/ZWkTCIGSK03cM8hMyS+iB5UdmO395KfdVc495Xon2mX
w1MY/BpmFpRQAlZuldQUwKixzEyfIqNXW3CIRHLP/QPWjztGR3rPrXDlGl3wWA5GuMP280Q6WkxO
k9L3rU5+Jll56OiRgLjwiNeZetEJ+gPFJWnJ9q3M7GC/bAs3iR7dLZzLr4mnnqyuJAhgRMWYdzz+
7Cn6ClCODiVz7meNuJOuDoWzK1DSJMmXii3BLpq+RHN27iKGqOiwvvWW/dDiLY8lGed2Tkq67l37
QgXRB9SG0UJZTQg9TPGJ0QORTmP5w0EEznQcUAl1zDFz4BWohTXBdSG4NvgB20ZMqOYshFt6wmWL
ASao2nqdqDnb5n4YbKxihrxEFG5XR9D19a0GzA6T/dY9GcDgVmlYN5yC9JzC928qwOa+89Di2pM+
I3Bv6SbjbNzMEXzHwPVJyY7bn47BccYY8xV+a4wmzqWxmIYOwfyjaKFf9+DzUPSeS1l/dTSsdaxC
aV94O2VkGFzsNj44mDJdPSmWS84MwYkMWCRVyJzQ7lFgQ5S11yhKQM1ipirM8FeorGLrs7Ozemdi
XpfdhnPxg+YqJp82wg0j38YKSKmolGCU2KMHT9Kj3/zMNSJmI0nIhBCSkEzD8W8J/GjgWpEDXj5k
GQ1eNtlcnulwDWT/GpHmMACSWU9G8KUuhjcV6xg7OwgqxMEuZxO4IN6toagb9h4Vw50ORTKzpWtG
27yt2xD7HyJDG/DGYHfTEa+mWg3wZfnwxifffc3i+TYpnHzH+q0/Wa6DNjZeIaWvd76ENmCbrneI
CtbSNngUY4z0sZuxPueVesRU8ILt6CCdycHKWOWbYYkELRjPpP0yt58RW+Zt7OyykHW9N5bZ5htp
1goahcNPL0kc5iC3SV9Et4VZ6XPXOZt08QDHmiCVStfbMFM3hQWjdU5Ue4zr2tqIRD/ojCC67KnL
CTtFOY9ewC7OISfJDgEtpjbLEPdTSg7rJJ+z3GkPY4K8jXQv4i7ASgoBV5In3w/KhnnTBUiShW/f
Z3XYLtZEe5VYVCDVoJaI4OIhMzTFPXbPtZ77hrU+kuRGZe/EQxLF0BkPeOZ93hc/uvOzHPftACMf
PAON6T2QGnRQSSWwgPsPbsHTQCbzLdTamJt2vx4c3z85vviBaznbjGNAGBiUpi9Zd236XyG1+f0s
SnnbGvO2tMOOw0bNmBHf3oue0+1e+eOjPUz1oQsZy+nIbq+9aX0vpinfJplxJXG6X1Px3xgWj+cB
d/+lrrIDKe/QRHT90pCcaEW52OtyCcchGEUQH4+ANenlzyx+I8D2WJhcTZWDMC6CS+Mr5xBpasDe
0s5+EmWz4k5L8Z+CQLdiMjKdTG46henGcVpwZaa167+kc/WrbMgVHrp8nTf2N0nW7LtNGq9boM5t
1CWN/XSl7X7vz1a9JyAdi1+Tn2fA9JWB5252fZqikNIbvg/vFOhUbhcFCpq1MZveZlABE+nEWOVa
P6iQ2083wuJ3xyXoBp0E/JHv/pRm626A3Fel84UsTMbwk8x2CTws14viXToWNz05jYRyM2tkoL2w
AAhmqbBdWNm873s3A5jwFa5NezSpjVBMJ1sCtsybrFDRuiiY61WKyLTKCbqzHoyYltTnk0IozsgY
u04x33saO9+g5+9UG8aqad5yuPDrTi9bodI7RWYSLX03YJDR2WcO5AWs4sW9vdQ3Xoeeo22SbaVT
/9ZjXB4CDlqlg51fx5CMDwNWX+1sReYd2K39SJtObf0GCEEKoEIktB9WOEdrGYiT3zpH7bAJ5p9v
d1WZP0C1uZuHbLj2BkMK0sldLrD5O+vKi+/m6c/ZN4/0eDzMou0U8yoocNqHaYpBgZD94Lr+97RF
BNAjVMT5F926Ts+zb8aREYFeSzMbw6VILjw1AHLN3ZUATT4+i0s6qy+AKlbOYmhvzWDDkMBdFaJX
dyJmdOIncPHyOkgOQ1gd2LqzNBZMtUExQh7kyjWs8ptMwVioQm1adMHkHt7ko5U9+uZpTkZgVssX
UhOLG7KO6SwWPkHFudCi4aCIxZTjoiR2JBOCMkn7U6No5pNCQFJtA3WefXwp4CZ2fuW9JspndxvP
9p00a+6a7BVRDbCJaGvzjF3/a9SVZ5y+A5mQ0bV00+JLkfNZdyzfSw/jfdS56EiWTafFvkoMnnjG
UGdP14YVIXBkCi5w/hl3ZnxPDE3Kc08YhUzqJ7ufSPGp8AYzqSt6eTJahl6BK/a1i71IDwoxtcaj
lA/+yvaz8S4TBEiMHahBNV69ICcmtzV2s7Q1oHDI/s70cyxn9pbMMXW/ZNRLtgdeFbWrwHPVFu/f
EhBFgdIwIXIsfUaXQuBdWewjgVcWi8FDZgIzIuzcoEyWDO46ElImr0PdMw56h8+yFYjb2wrRYu+J
o8RAefvxxfThkyfuFvdrgmncISXYhm5djdxmmck56MLS5ktMReVNQ7k3sfeva7htJNGEt73Z2ndj
3oubeNSnzGbkag8x/Skou1WAZXR2bbw5Ba1AWTZ30VAvxTIxUdROY8cGZIoOQVmKnYWeYIrmc5fm
L1HtujciTiKMjwL8uZm/Ba5Dfk+OhhvZNYGwE8YrodMvisXmlGfQugZxM47cmFRVH42X1EG7URkE
KjJ31oek5eEu7JCLbB7wVi1O6rYK76KRyjvSA/w9OcwPdt4FawugXtRn/qMs5h8B0mnhvFS4b3Oi
Vk3gZqsJrw+wkeDUEyIe2JncJ15RnJzEv4voERrMNlsJLndt1LlxcMfql50lWMjMYFebXrvY3J2t
m0w+ExSHS2BW1X7mbFLExueFRGhTpEwxkZ+Zhk+iEFIUcFvwmr1vZZIwXerkhbzP6DFl8YidZk1Z
zJ0xf66tVt8i/gKEsRVudGUTQkdXBkd6f54y3PhZw26bOSrXPEgYFqppp3wiWluQH5XgQ2/pFlb5
wEItafiRPgp2YvQAL0V3PQsyxnckYe/bGnlgWbDgqMvbRpPPFPftOZrFLmRYuEJjH2+amBlK1TUL
lnOTw0Lcw+LMdwLLYo/SvCYV58gakGU15YHBZnfXqIcoCSGlJYlzMMveIpyy/OYFT7bFasiEx6hy
8grDkukGc3UY9y6Y/9ciF3TbzIBkNz3Q8ofHLmUbQwTwGhohuuGwaR58DJRpinfcG+BmpURxgVrA
zSYZxbOOoEfuqW/NCck0Adlpfq/akk5pjE8xcr69RPa/AlU/sAWl6fXQ++EvA18SgIEyJ3jYHfTH
wDiYCO7DPjGutUsQe+hy350LxmZm4G2VU8VPg0d2ZlDN95ga8F7ZISpMNRBW70IdKGZ5LvokPCwj
77FKE5jJzjvmDxaw5NAMWoG/ccg0APF8SkvrBQk4FqFFkLOQGrkP8cUx++nUeXGDytEEsTeGLEyt
kWSxJRLi48uHGgNpwgDL3hxZQsdojBo7xdQiFqA5HQcLn4TMkSqmn0IdVnZ1TmAaft/ljz7+/ONL
O9bRrjOCZw6dlW/KJ3qSY8no02rv4uW7j/8UMY6uB6kPUEcNQA4Ih3IfGGQOWAyLJ0FwfdaRW+Zt
ZyU33JTb07x8QVOIACSFKwStio5vWjjbuex/f3nJO15vAJz3VBrpk99gGkkHb/79n2AL6/X/aan/
JxmWREsG/5hhSfxQ0iZv5d8CLP/fT/1bTB38C7uAkFwqgeOjp+YX/hs07fzLJAyM/6Gbtn4rrf/N
m7b/heJXmNILPOH/jTct+IUSyZr0hZCoraX1v5FTIyRGL/0XdwqCM9sRKPxdH322T4/+dz11MjW6
x1TQkCeCczeJW7kPmumpnhn4TOw+PeEZ2zLmbj8149odC70TOQqOetiYZMdfwPWBpeKpI73sBqbA
tC/ry9j1BKmFxTMXKkWbtggaCLDz5F276bog2IfYXSih4mNhsctxqBwZe5880XzLnRouaQPtIamM
etM3LFubL8G1jWGR+U07rNqio9T9SmLIvCtTe0B4aB1TbDXr0UX/YIT+zSyJ2h1nevYKvlVW92xD
e3MflAqDd8NB1MVbTXzWAbbbU1ND+WmYlGOjBrI9OAyusIHsIyZRjAcYIpRG/7PzB/PYo7nKeUBv
/d5mqWVMO5qPjoYd/F/BL2iq6TTWE/7OWqr1NNbj2QrQOpIAIwN9bab2wGrdxGVrG9tk4MaAyboN
vsVWU20I2VrStAkSD1gQ7TLFtrJg8rvWlh1tInoj6XjNrrCYhZRMkEmyCuZDj5I7iHAtpYHzOmHc
P/yzFP2zA4cTxHGQoJMNaXPOMcD6+wmSTkEzqKGqjpUtn8wO9uLHlzwgKxtTdoVLtEdgge3c7Dko
B7TEDMT895v5z8eCieDTueo4ALlsxyHghsjVT5p4MJwM/TPylrTR0C1X5TcbFgxsbaO/i0TxjH34
Z+Lkf3oHlkvg75eI4yPy8wML24ElPhu45t6z5jb28mNrJMxMoLdxYi+9TJw2264DdQ15BJoXms9V
1dQsWVtd7kPdnXgZ3pH57Ms/vw/C+g9H5EjftDwu2MA0F7fSX0wQqSlaXUCEO36Y4dEPO4Sqd6Tb
aXjpCouW0SOV9xhhb2H3nXUJld3IkcmlQHVG2xNrVLc/hxFsArF71l6qfP/xq6BGwikVAslD+vjP
B/3ZQrWcSKRaWUTkAin0/ODTpxdxBSRUTxw01rxd0k6HLiWBoRvIOm9Sz2Lv6yYbW9ffPIt5Uh1x
HSYhCzf824pR33vtTSXano6ywVD3Ho0yQuPnPLS39Sgo32NmGBkyxzr93ikQGqQ0ZqcBxwSP1um7
7NtbRii8ESJ5H40Rp6WrGJfG4oHKFeZMLp/+8IqXS+PTiQMRilfKZgLnmPPpFY9ZlCPiMBMcJ/po
G9R/TZ3Qu+jnOJjFjS0B9pCsy2TOSU/omMy1AfEdi6uXMIaie69sGthhKJjvMW4ywUQlwPOx3xJs
OMqngd0c7fVtHzKV9hbroqyQtWIUeyMUnIEU/B58j5a5K93+rVbjfGgM1gMKDkUd+uskchBThX+6
Xj5FIvNBu+ZiFnNMX/LV/3THyK3WR2NrI6dv5JOSveYtn69NmH83enj29a9yUptSWAb2zQnFl3IR
fW79NqIIbpEUI4DoWBCuCwaDt3/4SP7TsXF8AgdRACrzs32oqSELdA1S/3o6mBj6TnOuviq2JJu6
9Z6AFpB2aLjbj8eBGBBueVgCyoiOx86JzNXD1qArWFW9eG39+LszT9m2Q87Hadlu+qEOwNy5Kc1U
88t1zADO49Msp5NbnoPAvasjqzkYQptbhahsw+T7rkVKAgUgQXhYFfDjklfsoN7ln1+29d9vYS6q
CYu8bM+TPiPpv98wmPHqJMKZe5xBJmyYqNzB15Jr/Ew16SvJfQnM3im7ve7oMEK+mSeETOSpPqQF
ATllgmDwD4f0qfAAb8xhUI2alDIuYRyfDslJDG0NsSRchaieFfHYVzP2nH1TlEeAic4xxjR/iAbz
LGTgbjofeIbPdKEtrD8dyXIZ/uUy/TgS12KXQJi36bjWp/M1Ze1qNAaXaZeEa9d5B9ZkQEWO+h3J
t3otuA/BFopOM8NHGsiNUnF16IpqPE0aKo7d+c95IJhUoMUhcNbdKk/84Rjt/+DFNTHhBtLjycfd
ZHk3/3LH770cmb4auZW07q3sLBzscAcdqV4MEbSviPbmyCzOhIeEhyr+7g9ztXLxZd+6SXFLQfme
pTj1g+o9c2X6OFqIVRq9GtKguBNGHpEPzgYbql65DeZiOKfCeO77uF6rSbSXfKTaCxr2CH71x3f/
PzhrLUCgDk8GX2A3/mToGyZs6jXWrKPpTERgdqgs62E6J8GSH7rQAGy4KqVgl9BZNWVF3hNMZU8M
cFvFYNHXRMwd/Cw1/nDNLCHxn08LgePX8+yAPt0MPp2g5BoNag59rMep3Psdc8k2VSnP+unJNRHX
jCm+jySbH0ABW8sbGLOYIpvIQVAoGJXMePNWDTvdTTuix3VBcpJu5QMmnqwDULrdzBzf83V+NVml
7PwBh92QBNYqQN2foI56spcxTT+nxpuC3ubaA8jGqXsfM6fawgAn/dXpbzRgIa3c4r6vAU5PioEV
QjLGcIIEdak0oKmgew8xWxFV3N+WImPgPvA5dtmhdqvuLZjTywiirAQ33BGrJuGA9zKSeyODxNkp
NAnhklkGite4/+ebwId/+NOlh/KK9sinQ5Km9+nDp1wNNS5u4wBpvTloUtfzuohRo/HC89717uxi
uA8l4O4gHEpk10G+w15Y7TwLka4ViT3rbgJZstE9+o69ceOCZX1ggtRU8O5U+VPZQLnQxHwJc9ke
uJ6DdSQbd4PrnWBuqUEldg7DI6iKjKmqazU0zrcqfML0h2xf3Cg4wcRNya/AiTzWRLDB7DIMyU22
1WluHcoO6Ae5MZG6i1AhqsazZhrGhoqMe7/buNrtsBzgdvLAiaw02gvBtfwWt0xdcj3heaBfsMEH
R62MDl1Gw58YDHYgo7FGrLuDBWBsBdRvIENavroRS6ZSTVeOuIPSqXazoUAVzSO7dxjq//wBWZ+e
l9wbQX4FNp53l1rV+/wBmbLsVJvzLhlJ1+P5bK9ZWJoMV3vmxNa0T134A5oZSB2wy4WP8eTlzNj9
QN3HrsXk3BfsO1S+tjNAVmwvuu0fjvBTkfVxhDzHF3N6wNfPTUEC6woEdssMdwFD1RqOdxiRbGvy
bEdwRBoXLLYkwXsTqnmXN9Q/ZEC8Tgllsj/ZLTSr6ODMPuv/mQbsD0dHe//pJhKYvh8IWgcXF/Ti
zf7rfXsKWrd1RoSqQQPQJGGlvoam8pqnfrYLBWGYqPqmM8hkokmKBMB1egCAI1a/H3pAgTb/fED2
747+79dcYKOUMXFWmjaH9qkqzZsKo1ctwsNo51Bz7DZ7KCBvbCwyRYfS+Mof7RCFlzdRglq7qH7K
XFRvtvrGANFkSG43P3rmigYgj4Oeg/jsqJ+UMz3oYY1nHRHjDuj+XVjM41bHxB9jbOO6HrgqELjb
64FJN47/0xB32yEbo7sGjuEKyXd15KO8pGP7riqVXrxUVYe2m+9CwU67jTDS+ryTuxge5XqWg733
muR7k8bxzeiiDslUA3sxpQqGkHOyU/+up8I4xZLjHNintU7wwyRFcmCV0ICet0d5ILrh3Of8KpTA
7c5Fk7lKzehBeiSjs/aGMx4tGrWwSE5VGuq1TXjdPh7aX3zc7bpm+7XD2PNuE4O8zfOGF1WwUFtk
biWWpINpm2uBBOisIkgqfuykTyL4xpsdk3SiH0LTCXe+RnEZdVm29migecgFFqJ/LL8hmPIXMq93
fcu+TJbNJtl7kdgEomrOPFBfDV/P9zY0OmcBRrrzlJMgGbunfJlcoDlJ9pbKv/mWMZ6THKqbTgrq
2SIkM2ZwvhXMvKn1kk0mSZ5ASXfBkjKeC1Suq5qn70H2Hk+sPh+BTIfxXjWh93UW7AXFvomH6dgV
4hfOb/HQ5+kbwcaaOdBk7AMczOw6lmeIF+xZkTubr9wEbwvLkBeExcdWd+EtaURovUpGsemo+SQh
egqZCnQTRcUQPQQg5kuNLX+sCfQy4rtKFBgTnBJkM+oyuhux7wRX9Vz2xnF20mpjGyEiTuW/RBZr
2akqb1s9IvXxiDCrTdaxiAoAzs/AhqKSlOBEomPUwQ+iy6odbsjshhnQYjDNkZwyS3+ibS52HisR
fnJaYHUK0sjAuQwGsjt6jYbDg84qMjwLcUiFFxn/76ZFAcnw4uK4cHwSH+nhiG9fTvrZmTF6UFQB
3Z97OD4WrC+aqe2AYRJpg3d2ZMtYSLcYFlt/L5zmYqZQiTJPAkcntbf3Fpim1RHi5rKUc6piPHiJ
cw9lrNv5C9Iy69kFzQrvVTqiUcvDIjqNRX0398s/4fk3fq7Me7O2zvFA29ixMPsoupsyxF3Wz5va
KhAxepgds9La0+KIo8qrAuqptY0MxEhV41Ij+j15aL497jFgYXR38i+hVbIdbNFKZ4NM7vKcLerc
8viygxfF+uu+sQDU9VmOEV+Zw0Vak/ViE10Opv1ZGNH4Ipall9OiaRIUTIiYAbOBMBM75bX7jAzL
G6Qf9GMBmk+7pq8dH4dy8i7UQFVahIhm3RnDgHOV6PsvAN4HE9PP7IQwfTPJInk56KSVVytHyBMr
pK8topu1R5e8y+yZ1J+YEBcZYz6qsMrYcXQrph8eQoAJBcglG2Zj5aSqWDcO6zwjLd0bE98+zaAV
7SFHPTl45SBmpYQdYVgyDR7l0kQvB5w2x6N6M1jjJfR0txVlbN4bY7+xlheOTU3vrSFotk7ajy9B
1WXI/ebnDDgt9aNxwNXTXAPBwWWsir7E3fyC9ECiV5PWZQ5qljgQ+HFIuPtCz/ZL5ePYMVQ8nAeb
LpenYRJn+ZrLale1bnnj2Q1y1SRzvpQiIlDZBow2CQSKihSAb3XodKsUb1GLIHJP6877FDCfgER5
SDIWeZYlltVK8AMeFWTkyMG+nnaoBD3/oYFD8egZ+EWaKRVny01fYXCw0eRypZS8XfJBKTRo/ev5
q9Nw66l7VLpkrRCB87MYmBrQNb4LVbe72rX7o90awxVDLG9hIe8HEt85+5CW0mbT4QCq7+VobUro
4VyWB9ePnwo9NldTqW7j4EajH8czlekLoGc+StJMNMZaibVbmVZ1xNWBONcY7FvGJF8tCpnC7dqT
jpP4QozoGRjAfs7rezfmGlSNzfJbuiP3eoj6DWjfU65RUib93m70W6mclw4dN4TiSmyIbq53yFdO
CfmxFZPx24/fOra4EwkMCLfZqJstzg+SUK1XZ2y4V2m3XMc5MTFT04KZNCvyopA/fyBJsHcZuGFP
lZAnnAWc4vhTwPjqEs/DeU7T5h4fk1oFLcgPK7Twhw+PTeGluzyya8BejbebrBQ1m/KQIzbWNWYc
7vdBv2ZLQeLtDLE4sRvzaEllHiLMA/hN9BasJ+U3aGtCuvPzlFR4shm6hsrB/1DW00Wr5hkkCDW0
PXzN+7euYHhDxwLsKMhuxxhlVdrwAScwVXThehgSc3K2uOUiVUrxj5TpVTXuTemBRtVx0VCuaZaq
pJUASo95qvEQrAtlP8aslB3rbEi8oWbdHFNDbXVZBDftAO3E9g9OvUj5ZnKWYvF1hjF7E/umWmfx
yfS7emsVlIC4A6GOSkUCut13B1lm5yp4kjHdg5y6U2G01spJeNyaJiDhNA2ITupGfztUA8q0om/O
prdoHhtjG5LMsSqnyj5gWwJtnvkWyurgGQ8ows+4vEhIoHPBkAs4NoRslF1RFk7nWbfN3hhSGG7o
xobU9ehjeqIMovGaO6XEhYWrf0DDb6Z32Ww8ELwXb9uCHcqEnZyYuQkw1JCdyEdDFktKEGJ6ONWg
bPY+OxzA0328CwqF2sXU1RElw0uQ6FdtfBkLD65fgpOmn9Z1ELqP2bLw4D5+5CoIVomkMiTU/bnS
64ZddOn7hxbpB2lajnUjim0QJODtGTNyybU8dBP8yUi2WevMe1tXew/OmomYeeRJPE7F1WD+vaLz
Y+yEx3VBtE0LrG0E7TC13kukwbghGXSZmYX3fi1P2QfqbYG+hQv+bRqjHaitW3sBwzULIq6BFZc6
7iMlNbI8IHI9js0I6/QOCBUppT2kOdLt++9VBBEFhQtGN/tb5OMjGiHUBZDqmgVZZ8Ku6xeI3cBj
4KgXsN2wIO7Yr8NHWbB3xgLAE9m5WYB4BTTwLAEtYc5pze2tlKtxAeixFXAPtgCqh5fJXCB7A7S9
6ote0Hv1AuGrFhxfApdPz1/FgukDcAvufEH3WQvEb1xwfhquX6UB/JWQ/iyIf6luYhZuQADB/++M
BQuIp2AHF2dLWOC3BFxGvQAE86ZFA+pyf0erQR4VyY/QBjGsG6Q2GV8dOIQJPEJ6ezQfdbCPW9pt
iIXBgi6MF4ghNuRmFdrtc7wADp2FdEjZPgyG2kRx9R0w+Rl0ZLuaFjyioiIZFmBi6u3TBaDYLijF
BqZiKT3AKyzu5mhepaNxzcqtRPxLcDKEAL9I1hlqkBVLb3dNAu2dht3YLRDHtMsJHlnAjimT/xVP
r6sd7UeACwsAcqRx6mPUgcswSFbiLemrS71AI8ED3zRG/kMgqZfRzeQ5JVcjjnlrAU5Sud2iP+54
XEMdj8PvWQCPxy8eK685INB/7pg3rGbGGpuazKSVg6gjg2NRFuZBRtz4JGOZVbhgMBGP/8jgYhbw
MWc4mfECzGSWaG1sDOgtTpKjl0XW5rVVRXlfEPkTcyvYeBlG23SZBpqDGPZNFT9WDYTsKXSbCytA
Lol6JH1pbl4pjnhkL3hPL5bPXkJ01gL+BPyCEWr5QmBDyYYfQGiyoEI/vv34g4+/8vHt7y8LZjT5
II4OH/93wZDCAnj7+HveB7714y9K1oc8+pa/8/H9VAM25S50/vju91/E8SV3cjRvfn/7l39q+TH9
QU+tF5CqZWCkWNCqVV3wUfz9N4sPGutff+2Ca2UQXwIZ4VX9/2P4/ZO//7G//JZIikccOsiFPwix
/8XeeSy3jmxZ9Ff6B/AC3kxJ0BtRXroThHQNvEkgYb++V7JedHXXpKPnPShGXVmKBDJPnrP32ven
oWPmp5AHIPv3t//j+d1/+H/7Mfd/37/mHy/c/WP/7aX56+eoPxEQ9WvQ0Yya4wvGF+azUi8PDnk6
D0yFydtCHTB601cAUZdatd9NCrLbKNyu1nqobhWCF+0sEjgXLG+mAL2xMYw3y6fAz8rxo0z6bZKn
XwTbXIqWNmjXOKT/ym1rA/5tIQCPEhSwVFBgXeGBUwUKNqbhPU5AB3uQDYQ+RlhZIFoTKA0gokQY
WCnosAF9WFcYYrDM5aGNkmMHEPysIkFcrzm7vopDCg6T6+eofDmCcQBJNr5CHbswjzsFP86AICsY
sqmwyJUCJBM/Mm39w6LAydq0fLVp8ZhPyQY92drQQSy7CJuFgi5bCr+cwWFGuj8eCgNaSDvqAMis
x3ZWcwiFb/answTHAEZS39eDAjwr1DMq1n4HVWqX2C5CTnDQ+jytPQeJF8jjZOdrN5TIIuSvDitr
AEvbeAzIrX3sgJmON62CTse1wk8rELVQSGqwzEw3FabaVuTN55RWN8Rw76evcNYSrjXSfImq++By
qaw881dBzWZavBoSZ5oBoxM+DnzkLJIXhBMg1U0t3U1V315oTFD3kLhcl9q1nETwoPkHUY4X+hpf
OjTuGio3cS7TqlSg7mR05pUnXzMr8s+E323TllfPCubPBso32kG5azPA3xIC+DCCAqdUbKGGgAev
Zf7YKGC4FwfensTqm12woMJtPgHr2Q5QxkeFG68UeLy13k0FInfRth2FgpNPClNuwStvOVE/+NgW
Y3H19AikwmwBtueqR0wI7jxS4PO4Qx0OMZXvDaAE0H1Nm4kUxVl/JYFmJu9BS/cLCLikEkxyXLs/
5gC4DXoPkQF4vYLAvigUu09gn5UwyZwxMnsVfrZSgdtnhXD3Fcz9Xi+6mjsglTe6sEBkTQpUnO4b
I/0FVKbalpDhI4Jpd9Os0CPS9a8JGipj4BmjM8FG4RH+NPfNjT+tu5RMEyrmylctw2gKkb5TaHot
wgdopuDqMwdwfQ/BHul81aCrjDQ01JYQByOd8G5wYfl3/P30y1Y4fL4pWckJVE6pvDe1+2PA+XRq
UR4vz6gGiz3eYBr4VneZ/XUzpO1mQYyLWnj5cmwqySodHwgZfslj+xdTJFuB+xMI/rmjHaNE8iTL
AiS152uAPtJi1cQIy4PIsdDwB82Gze5j6uHC+cq5jl4bKp0UD1aGH4rOEeiHPD+TabZJWiYCukPo
QKriB2bRnkwVSJAt374KKKiMjVUiYmhVdIFOhgFIFYSB91gD3X7pyDlQ44G5J1rN89x0a6XdS04m
guN84yqP6Jpqt1aFJiQqPsFTxI9ixmGoq3AFsBEP0LTmdQHLi7e2MfZCOD+Ag7Fo2CAaDAdKmYfM
f22OKJCtRn5AVTlJz0AiaS2/9EyJB+dn3HS79E8fEcyFJZHAk6DbuJ7xhwtwXI9TQQ1BdIRBhATR
CQYKdhtBv6byJe5JE8u8jyyTCxApSkIYBS6GgDAPVDRiJu8LiFa5Kb6pMSaVY4EDCigayRYpVNtJ
DZ9js30KCDgF84en1CEPI0/fAuIxGpWTgRkTbm9mXPBB7AaiNEwiNUqVreHM6YsGJGvNTDEOPYH4
3dfsctdCnyF6tfYpQh0aLVWmcl5Ly9v0BHlktC0Iaf5Tav6jj5lkJSObhPvF3qRPXSnEthAd98hc
PJYqWd4hLYRhgeUZv6RlmZtOynMZi/dgxsOXKY9aT+SICpbYZSqFBP4aAq1IuoTKNgoHUmw9lVpS
El/S2jQTDLlxCUtB8tXVNxRr8UXTrynRJ01DBopFGEqEbAKzrgEtsZ8ZXROZkhGdYqoMlU61npbF
RZxJSQHQyHuyZLL1CAWdcNM4wrPOHXdAQjhLpwD9o/ehtRUHFmy7l0FKsXKcN8/oj7qAJKSTA2OS
9CDRysaddtNFKna+gZo+V27wxYMsphJjEpUdoxEik8RTehLEyrgUekJCJTRV4kynsmfGyX2BFbI3
VCoNUR/UmfCLXIIn6rS2IceMnGdL5qR1Nu31bAjdAsFw2kdfiY1vJ7cksXeE4aSE4pBlkm0DSU7O
TDBQEn0MhkxPeWD+hlGs44xL4ItzSEyjYN01pO4QqEyzLOXKTFQmj6/SeRDkNfuSwCmV2+OrBJ9R
ZfkM3hEzMXpxtMQhZb7wgSrkaT6fR0W9MMYaahThQMSAV+yuxUvXbzWX9CCL1ZOjKkr3YmgPhcoY
alXaUNqROyQJIGpUEpEPmGvdq3QiS+UUpTYVP1vVUe8AW2XpzHmwJdcoI+CIKIFi76jII3TsCFW8
HaUIy/LIZHvpIGDEUlk3VWqS6lCNKkcpUIlKejKfJiKW6pg47YqkDqzULJwuLpOQbJsuhMbxikqb
nEhzwkaTTjfTnkEuDDSFLVzctU43j+V7xBwOsTJfe7GFupccqIFAqNYlGcpRGVE5QutB3aR6EBUb
fiNOFIhfRN7RbyMxz4/3eZaUvLAZhiUDs4M/46YAHuRsgERNIc2K9p5axZiO/KrfVUqe1dJ6/iZT
GVf0hJ4ydP673mjmEKfTUlvVL/rihQBWh8yiwdhRpO/QzN57G08kGmuKI0OcNGUEr5pDpBK3BCJ9
EmSXB9xPGGhI5eIm+uWonK5RJXbNKrtLEOKlqTQvAqRZGgj4io106x9jLFx7Tjs06sjlLTsSwcy6
uaaBk12F5x4INiRakQHmtvMA67nC2vrZXjZDdgw5uGGCJvvsFOCqnpMyIKpwfpqiHeo5bdO17c7N
2oHjDL7N9AfWNgxNm1Qlm5Uq4wyf4lOpUs9aS+WfNfabIBBtrrs3kTDOFon7jmva3GrLQ29HgE9M
edFVqppNvBoSvpMeWzdMTrwCowdwLHmA+OGsUYRcM4eMNscREdBD+p1d9x71Lokys4dP2MbXNrE1
Cs5jXCO4FSQBcE6HaM1TmXBGfK4n+cKcIFv7WkCApJ09LcZNtiRk2QaKJwEQd2XPUYgzE0Y5JtdF
a8/oA+3NMA2UXAFeaccV10hvkguJDU+9MdD7hCQvmLwb2gMug+eyc+XxbsWhdUtTukrdeJM1dFP+
+mA/MF5vEQeZXs1gCXTnqtS0hi22sV5jkxlVH2vaqusyk4kMtjG51BURnTXwV9Aw2d5NvE29EPJ7
f/BibUJ+R+mUScwk6sGNljpMPGh1Tq8TS6weMLIcvUUnC454tlXdwzcjOAZSqWcex0KjWJSAkAGH
E8vkvso0YU6gFcsn6lxCAntvb+TBdGymFgWaVZ8jRQ2+P2gKJ3z/P7Yrl6OD7a/vH4MV5Ezk4ORm
1h4lzvdjqv4PjwtDVGOMVSaNc7C7WRxj2lLH8f4X/v1vqy89fGwwZvFyWv3JIQkQEoK06PzI+ugq
OmKVcn7AZIABZiX9+N3Miwg5/GYmCvRw/52VlRAW8/evT+m+deA14Ci645GWdUbCW7XA0lq0Z7vH
j9N9MmhGQa8+f/+iaULxNpnQ3hYrYoGWnQb8J1dQnMpZuw3nj9jTm01htIzRq6RiV6Qb0Q4z6MWE
zDArrdaVyGzFBOvXlT5InK+UFVwBGAN09ZB3Je7OK2zq+ljaYA5WC8iZtIlSsiG8eUc7aP/XJ+9R
H4vOoHD6XnwLumIGF/goJAHxbHr8JQy7Hyd1/rw/ZGwV4UTbagXlXzC4gmpcwsRC7XvN3BINaiOz
kCoOOFEMDHZSD5gMkcwwLpf7NsPzLGfzCHFgWI1kq3yCSJUHP833aLlhDuTxl3CFtrEqrl8pSxKU
MYXdH+hnq/w2SuVReOsZmB0dDZhe90/e/69Q/2z9hkmKDLBA9Qw9Ew38p6V6a94wvXVFwyhHQKVS
HRwzaSguX2vXIuZ0gXSUz5+sgFhRSfL2EdEMBb5nz0QuAKgRrsWfuObDyzA+Fv4pj/Q3wDpMM6OB
Lq/+tnCuXSFZvZmT9W6YxpszkJsroXdAgXuK0mE7LxMIJLM/UBP/rmPq5h+xQ2xFyTjUKvjRTlU9
eNr4iALzrYPThlzndXKpQLzhC6swv9sQMtTEt2fbX4gvH6fW5bDZEMuGZulQ+tVJo8m/9kda5qaJ
KRiqwcCJkvvXhpYylJSMrEo19I/5jPmZQ5360N8PHf0ohg59cqhmognVJwtPiJ2WcWZXn/vHl6aF
uvjuP/L+ab2X3qad7Pd/fN0QDOjr7x+8f93SOT60MPtS5yVToaqEJDZbxZpRwx+8Oxe7QO0igvQD
rk8atnSbykaBQakAVl4ZyOPQEh6jnUrSLU9tryE7LWC0wMFYMxd81Dr/IYJ9gsgCxouwJM5g3hCC
NmGQRE+2pSZhjraN84AzLAZQYoYw5/mMNoYU4NokG++ZW87Q//TYCR8amEnVNG6cWsXbZNHZxbVM
MnHo50k4B0P2BLQio6KnuKnqPDvCNT5NXTldHeDQ61b17uKiYo7RyG+BzHNXI/nEhEXWWG3ivxIv
HPs9ajqxcxz4Wo7UtyYa5RD8/rJxe+OZGL4Ju35M0R2xF/vUGDPb9c5yryTN76dEdLcJrqrodPDY
kXlonQS6lg9YkTCufcKRhVIRxXWCyHxHJ5KzvjT+ePDRj+QRh13OJCmzso9mqmnR2MvGY8+fx3fd
8AdC4fMvIy3k1nTdn13hXzy3e8SUdHNl/Mt2Kv0EOjuMYxBOyfA65uZOzzsH4xt+TJ3id+520vGH
A8fZ17L1TWbDDOqMcv5Vd/6bMK14K9QgoKu9K3fHaxok6A2MmAgWy9/6MsFWO36w2vMn1gfbMjlL
JMkLQOib5yByYt6/FBCdypz7TI7NdqjFyMxlUaGOwW/tF+es8Zz57ovhxoAKU3D1eCdecJzIo2PP
yxrGdQJK0/vT1CMYjgXjHqHxTNqOzDHLQEMX3IKyyJdnm8NK6RCFbpTvlmv/9CpIpwrSvWauNm+U
FloyjZ08no8VpUpLBeW2Z4jUY93dpW15o9VLlcvh3Eo2o0b4RNefK9Kit44GFkqziRjV05tmGT88
K7mN8XDLEAM4hdlDsUwAOkUwYsdA0Lomh0nTN7jF5cLvzt3T3OC4txhe5ShJTKfnnGxOL7HBELhq
k1+atZh0F7RTJXB5+f1lKqdPG/fqKrHGG6z7x9alVyGdJ30c3pNi+KiSBPPztM/o2TtZgz9vLn/4
HvozyDArS+O2sEeSx6rqi3c/xx0SPwIQ+0mttQAvTw7mnJ9Z6HXmSr/crj737vh7MuzfPSN5Fuiv
qUDQ1jkAAdP+tlRli1eyAzhM/JdXzt9l5//B9klB7GCaaXXuTuNmdb/QwHwPhvvDfIE9ldHeYaFc
RP1z1l1e/eT35Oc0zwD7rSFJXJPS+swX1QowmVl0w9scmBNnogyxgB9zi0o6FODQELh/cl2mm0wn
IoqC+zrH+pv03STM0AnTh9e3Qv0c9CKAhQ2MrfOUnyy/fTZ8XA8d00RaJ+XaiYD2odVRMkCPWg8a
H4GizG7xCxTmcrY8iyE9TzzvAJ0AI3jJhGx21UK8dylOSS8/SdmrGP2/p36e48E2yHYsafaRNXVq
wXnlbbMicPAhmSyxMypytkgunSY05EY1BuFoTFdrwB2KwCCb+3w3tOLsTgw2OFw/EM/Erg4qGtuQ
LV5bmrykX57lTO/KU2uW6cC8j5KDntgg+/yY1pr9c9SR4ZiZCGffSEIzJnVv0fsXv8uexm5cAdo0
pkZRXGsmIBqtX5w8rFZcgIDCaP+VYq+1/p67VOmED9nYPfaW9hUF/hOvMNkLE3v7cJtjlp6y2Wgz
bFpw5FovH8CaH+vY2dcmna/R3NTl+EaDyfL0P4ifqz5gQuDlT3U9Pw9yeW9GuGGBURyBuJxBPPYr
jbdncNA/GjSwjPQnwpC8sB6tHIuKJ4Nv3ATdOh0AySajte1SHUWNM6ybKu12lVWjcu2QknzFaOlW
wRD9WEZ92Bg8j4K7MtFuDlCcXAcyLJhX9tY3rYnT4uBTsqPmJzjFd5u+TtZ0LqeM302PDK11I2ZX
ZHlrsntLUveVqQVNtJ4OMtjF37ImVWQw/Ed4CLtefEZ6hFfY0696qV0yA3d0GrxNMaNQJoUI4sDm
OQtFQ/WmkWW8qoPmZ5xktAIbEhkxBG0HPzK2HY399RxwPLW7D4ZJZPFlfkNmjonNaxjQtZk61cM0
H0xz+BVJzi95v9xaFzJblJR6iGyGZnn1R6ctyuY6PMLW4aZETTATFcsx+WXpfmoptqM+b7lapDwZ
Q8RFhKB/W5TPZWtgHBOI2uqEYALc3+sMussce+klDdr3uAIHDQIBfDHd1BWz5G+DocAe9xPo3hKw
c8JaYmsMIhAmlKGG0y1cNF7PDHIaalBaoItpneuFPqvuAeYeEv0aKBm93hBW6jtXf3LtZzFDDslR
6tXIKwzUeERSZMwpXNLdAamzHREL6cEap6g5iaXjJR7xivTRuFv6WOwtDmIbL0/h+Fkxec0N8vXa
5XxJOI3B+Ln7kxvjvgiQPZGYwvpqmk3ooWVcLS3SKqK85DGF+Led/EYA+A9eIr9onmWW00Kxu2FH
uZkSxQYEzJF5eqqc+VEwzzsHtvTObiqIMfapGg3h1GejDJowNsxLYBbf8eAt5wgfxWFiJjYGnjj3
6sGvU7mZDN5evHvu0VS+k3kqTvVEi1xvlgoaIAfEPFedJRUD0BZ9sFU2zLkoyUUV3oOboZ67P/g9
0CeTrGLhBLvc8eZj2llogmjrx+4IPKtnEzVs8EVj3tEfYyu53h+MGeWeFqA0t5ebz+AerMOoXImI
PoHJBWdFsNoW7oSzMAPzNaD6NUVtnyc2Q/zkPeSLeoJ113f6M7Xq8OxhlNaXZ9/JSe/QHfPk9jUp
t5Lp11CO7Ys0JgKU+4UqkdTMnZ9xycXS0R6t+jXua7gB6h9ubMxbQ83waw1MkO1AeDK5vULbRNGd
d91yTZaEfdWlmml0UAuB5OVxzco+J0P1u7NlurPM1j0XC84qoyXZngnd2hXdstYTxD9E514Dj2hn
dKfaxiVK81rQCV7b3mhv4AjLHbmv9FwzyKDjgHd/DjSG66Xkpw0MhpeaKf+s03ORRKj6u9Fq5md+
SmhmErqwYNKdgQiyB6NGhjeQsjK6/MwdNCzjHM9sceDrETOaGpkD+aThzOs5MiRgIuZe30eDddAC
LEYJ5USRGdmpnwY2LNjpgXiSi5XQCDSg79Ezx0THEGPR4Pw7fegn1O5uj/IOeYwMuc0ItJfRXpuy
hYtUzAhGN1KwM6Ud32zp8dblJds1Lo14raGv2HXSD8cB9QXiAUyUpC6nCCo7q6NW9I5xYd+gXB0M
Gn9UUBrMAvPN1zl73A29fWOnaz3uIBRx8gOigz+PDXRj+9nGsOOZ0Jb2Ek/CuyTZVOwW2ZJ2bJ+X
DuT65LWf+aD9CuzRRksKbDJW8pYarGtX8kKg1+HoGuWnosJ8TBFYrvyJFWbpv+15vi5DBWByAEVF
SOCq7mKymqjhrJpts8LUknraxmnjdOOXM/nooPTzaGz3km4eEqfp6mXRSf23OOy+mQdOUATiPUEk
xlgzaUcAQpH50szp/OCPGqdP1n8L1tU0J5+wEZ7qTltNRhwhZMlReM0kE6SUKTazM2BOLNV2DeQC
AdQanAMsWNkrQlj8XWRwVQJrpjUw18slS38WlROQnFTRQHU7+M3t3MDSRoaZRliKNde55JVQJDAs
2XFAE6zNjzReAQhaGcQVuMesoDozMvcdl0x2k/H4ISLKj6Tv91XMgW0Zs3OQgYIdSvs0T72yTMMm
DCiZXANUSpxbMdWMTPbWxMk6K3XskGW8NcUYHS234K7UC/kEznqf2b+iPEiowVFcT4xWT1GW3Hpn
0A4RM2kZG2RrpBU+pcQ4ddnkh7UfI8AqhnJT0iNU17i+6S1aw0uQi9Msja2o2DDmyT8kfdMedMxX
mWMz7BmWx4KMxESU7p4kINhEHrnLldNoQPa9B/bDV31qPrmF4P1paD39pQ0OnqFiS+nkmWb9ZjKF
2rm9/K6ybDz2TvqEqli5TabznME27FOfUzD1RVeNby2BMIs7ojph5jG5NGddIlcSSLhrN2NCsiw/
xND2tBWdc6djH7AbTlREm6BLAtKDlTI7cn2l9PKamwP0dSLfhICGBvd5RV7ggpQmfqyawcY/7px8
wCoOomWmEs57gSLCcgYfh8mAobuyv43F0LZV7tNDZyKxSacmjAL5fbfG31+xspLDJk8fEoxJUYct
dHltnL0OHnDV+N6p46UNq7buwtqmRCwMKJw5lRUKc9yfKEToA9Ok8G0yagLncSBQZX23UNzNfvoo
nZPLBb6OnImwcsch3g9F/7Wxn+5f1coWhWaApxVMAWLvihpkSDoUUIkIeNMjEqMlQgTT33mjG+yw
YVAVZD4xK10dBgIWil1lF09nbiJchCM52UoB4rhLHXQW3wteQIrt3Zqpx9p3PJcvnPWZmS3JntnL
KTdyik3cNHX+nYyxvjdcmsHdYmxyJ/2ubESsSFog1yuvvTHY23FkgFuVSJgi7gAIqpw7F1ntko0i
v6xLhRLAAI5JE5meZjt4Fn5YzYjNG9nopp4h6EUMOP0K81zsfar03TUnzBcoNMMaMD8IRBEdCotX
HF3UscRotepwwPYumtm0eLHFxK/OsRrTM9nbzXDrLSouOOEDoyzUklHbbLog6lf3r/RyDrT3JTV3
RLmO7egzG6KXWM6sdMyQkK9x2u0JzBkD7Y81QKMuBVScYWFCk2OgbrGGoLOCG0z4toAWI3DodFl+
Mxp6ceZYWWRO8jtykYVJghRiNKH+Z8M5dawvz2A9gjh/rRMqah3IVmyyzifMj5Ezci84D9po8yaZ
zpPgIpl5Vn6nvYAGDdZNNn/KnrMYwSHsVilvtg3BLZkzCiMNlVnXheqVYRgJe9CnuOsmSG4TCg8a
nDsPcaFVFn7YG8n3fT9ZhAquqg5zdhtM5yeANhS1Ad9yb9+1FsgevnSilpyq4SMhUhq4qQZaqK6w
QyNCAeqiqO0PtmFVO7eZylMWgBFqMRB0vZy2ZcIh1zcp5/1i1F7dRBL6bth7oevXpXO7Syt6eamZ
uYNQLg5eXk0HVQO7xShu4Kk5OMz2Zx+P9m2gjNQns8XwV2w0yxxuuVQTniVk1laF4zhl+6p3P7sY
ytz9QRv6H0mixcdZa5wNeQJnLe71aE1nbggNDiEnIH7vyaghnyU+4zJPerqPFpzgrKNPDNuH3WLq
T40j3S1riXOy+uiEGIV6CP5NwxF/L3zxIygMcy064zEBAxvKWduMLpukuqh0hXVIevtDIykizKR6
/WivHZ0ZZ5pNWJ1NE5S/8jwFxFrIYKfO/PMkvRUCJ/0g/b0nimBHk5/EQPR9wAr1sBj19gAzEMS9
kt0a/WCtDRM6Qs+7R2FABiNlwqhOamZrxpuOAYysGf1xI8bQ2dOPbHAofTzcDNSPj05OEMgUYylb
whZ3T1d6qE3blGtp1K41lQwSB4qmws2fbUlyfTn9xmHnh66FANvgtL4CPAd2WjTzum4BVY7um2z8
lmMQ5VKMuqfqxFtLZbwWE2vQfSGivQL+KbACENBsx1GhOdzs30ulTqO9x9k/hR8uuPs95hLM7ilu
xUpMIOVQRhxKj6k/nbUBzOtDqYMsGaNZ7HUoESoSJhxMG0UHHEB+G6tx3w3vhobhOqIsI3CT/jfH
QyKW1rJoj7heUNsObKr318l1P7QRbRpp3SDicQzdnzAEfTKOqLb0MX5dKARDSlf2ehgoBqSjlCH6
NuESQJhi/IagN4Xck6FW27ixesQS/hhRtE40MnHV0VHgXk3hO4FozegZsGCZBktNjtxHyqGn6lGJ
rgQ/+d6BFEKi+Zrk2HrJtzL/y674LiuuJoS0iL0NDbKzsp37w3NsyLeZywqPEiSVf1+CesvQO8Pz
DRz4xSDFkhUrh+W9roB+i2sezOyP/iE1kg9c9F1YjRjRoEJQlvBFtfR2c+lw9I1aKNS5/lvHwE63
zA/1liU/upbLzJrsjhda1/PaAwdDooZcOTEiE/QBncLZ8wpgdTHKJ87xVy3GIOgBFLuv5EO3HRBF
oNlnJe9mDnw5X263lHwYRGhVmtl30M2Xe0sdGwlpz5zikUnUtOCyOdRs9+ypPiVL+7KNGkW5yMtb
4/WXlEVmpZXfhDQKbMT8NY1ebhaQ1cJe9mXUkRdM+5wsIN7Hv9bEfjxqRj5ugzH7Jm8G4KOFWYbI
otQcrFORIaBwxoAUU+52f37gTJJcBVOoVUnf9n0YEoFbpI63hQest8RzqI++amf0v1MaOnsxOfrN
r/Xf0/QcB7X5g0YFiudqWc6p7WZ7x1radYxZPdRoUNU6bNNa1IfUMfuLNQ2HcuDwF5Aae4FFDMN/
QWddExsUEGWBmxdCSoV8E20/l3MD8mAlPAJU4rEISayDqq5V305lAPAouB/VFdIa/U8ZzK+mWV1g
ClzHGhxI1Ko0K/ZdnURmet8ccnqDsR595lFdPY4uWKSoEnW1EkwBCdwRi4pFpBy3FHecHfs/FtBh
XoHP2bXzd7Uecp+gOvAIpkm/Ey96qXPxWC32h5yTX0Xh7pOxYlXLwLLR1SAigRY+5OBnQXltjXQI
rVR19gvKXVvdRGLiF3U1jb3FUVbIsnmIG6DmKH7IvaDswHdLTi150bPOihwUINULb3/fsCPOtrp5
wjRHZBNBo2HGwKPPTsPJbP3vRvcPuR3gDjQPIKOxZ8nmZ9T5XLNcXHrvvEw+c3JyrfAzV0E5ryrB
Eg17lJw3Nl8C8ChjGaSw+WXfLmbqVbwEe3Xvmlm3bEuezqT5L5NkuWv1LF9pmoR+SK3Yq3JiskiG
FbiV/fohargZ9Aq3dEer24nta40Ob3V/5u2ASztzZ1DZ2nM/2BrjeOxvVBHNElxN5Q2eFzYCuMLd
SgYscgleq8mDZs/lfwdR3W+XGDwlBomLhnaa3iLvb4wJoe/JMnIaliXAvRsMG2+u+jD3w7QaWgvw
JbtKjb82LAF/1EawJs37CqaQV8H2WhYwCMupvVQ79XF9RmpF6eqHxYBUCMlQGwneSZuJ6UzKWdSH
99+lvrZjgQOPtKpjULv3407j6ebatLiT+vSCI0p16dl0kopQCd+SaKhoh1Qa0xKXxbbpuSh8PE2F
2/LmlexhfVl8m6V1bHMf+5jiZGVptS88OooA6BHYufzZS5DNm7k8OT58qkSd7UsNsGzt/HQaTipR
yf6c0IL2kibYFRrJj1Q+bwMQe63lcMfVT+4ZloG7NdeHzc4FpDqFhPdFRPSJjqN4WVAieAR0eMCP
GO5gyNBG61mYTrpC3uayi7eqXUFIB8BzobZNLo4aT/qyw6KhbRaB+wxyP9fcj5p3Dgxr8NphrDFS
7RHia4yUPWBqagPpRHe3jlpb3xnA6kPSPZ7tsX+T6pRVtN5JDuTjpDHbtK8zLk/GW4a3OyyW9Hs0
uelb2931Cvfq5pS1AhcHBqR2HyPxR2O5IClZAlrG6noc73ykerB5tn/uazdeOhoNBgr2qd4P8Pmp
G3nLJst69kWTXb3Z/l2U32DMpg/GoPoMndKpEOIXaHpxMh/gXM5HYbQ57mc7CB2indbIGvKHjN4D
qMSGJozrqViygBl47T8zzllXY2KG/IgtRmHkQbjvDO6gg50VmzGYXvN+TsKgzRHhzB0jfl2ma5qH
MLihh+qjEV20hRXL9OYX30ITxc2PW4PQKV8Ey37oupvBczxlHkK22WkPdjqKbTs/dHS8FnRLfha9
BZXRAudut+hw3N0Q4xpcGngaMCMMiOFYTYN2K62ePTamAMLcUMO9r5btJOQN7BGmljkvngwL5U3N
8o2RhnBK2+yzS8cJnujKMiRTurpNnBafFgScPXqSv5A+/5/0/r8kvTOGU6yD/4oVD7/k1/9Ien//
3cn/eEvpcVXp/yAU/vs7/00o9Lx/efjqDT/QMfEZoNX+i1Dom/9yHdiAoDlAwPEFfOrfhEJb/xeB
c4ZOYmXgWj7olr8D371/AXQhEBvgrk6N6gb/F0KhSZzDPxgKvsWQ3LcdDxsW/Ld/8nni2R4LaoUE
7JujQnVrfKKk3ppj+gBhoz2NllVsQMOjoO5xH/Z+eZg1gPVGf0X8gYHgMPbscBUmXWAqayKe6Ozb
JQKtEcSW632lWfTQK4lQ7dJL7OJY1bdNtCuyBK1qHF1S99TMC6Zy/WiS0Ip4MNAgobf4dMflffxy
bafZLL3wwn7Z+32jknWbPXMqsn+oHba6GwAgh6qEurz1GfTbtlaGw6zJlVmNX16clGfbH8mMJXjN
iKbTEBfLeVzwcntAzeNEPJTKfWwAgy8MH9cW+pfCNA5B0hFIGbEh1oYIbTCgG8N87hO2Oivvh61u
D5dCt5bb5Nas6Dik8NqxX3UygxU7Q0ujYAhAvhHW6hhJubN9Ti91zGi7SPMesfP0nPdoRiCztQMy
mhmd/9rsv9qZzo+dyvkhC3SqFdMDPc5IFvkV+Pvm0mKLReXtcXQTqHgMOtIoMcjmiIUYeJ/S7QhT
ioMIea1gMFgE5+nFGvyn0u8olRAbTA4piwxDLz71HAGbDd1YOYxnBA8vyHw2M7M7Nxkf8aKuh9Hd
ChefBmkJVUtAS/q+IFdO8YkKXTuNTfDg0mxFQ/6qe82XXSkZ2szhxWJ9y+c21KR/UJ+16DIoqRmn
ne4H3J+aQTozUQmeeKUb9lXi06BNS7JPU9Q4+ydjnTL0VfGW+1y6RzRxBKpbwxGomULQDxdz0D9S
EqXOy4x4wpwYESSckivBPDg1tYgyppEAbIAaZECb8MzQ148M5geZ3ZEwwWC/7AhmxoVfU9CXYAyE
55z6tBAfwDRacN/S81ouuLgOha/LEGr2CP2nXMNuindFiQPJn35iyn3RzbLZGnbbh2OcX8yWzmGk
W08NKt48ch7NInjAb0uw4PjDjil/obd/iCZpEfQzaEyXca/hV2Es6ZGfO/mUKm230boA94rh0g3O
EzZGVKlFmmxH8AG5bnIUrcSxI9dtZY/BzkI8HqKWwC2EgGHXx9EGH8i7SQjrIY7qbNMneH8cj9ts
wmipUQ02bfSf7J3JcuPKup1fxXHmOAFkoh2cCcGeokRKoqTSBKGu0DeJHnh6f6i7Hed6O+wbDk89
UdQu7RJFEkxkrn+tb90FtXZF+FH46esH/BLngHGEgVULbVNSrpkTicxx7xpx9JQ2JtUV8EFw+Rkr
VTn3JAPU2cGggtOcAdGzKarHuH50c6HtSrOgVbSav5MWb0FR4s+lHSQIiBEUOp9FeASAm2sowD0V
eyT1gJFji3kbrEuQ2aSHx1hb93MjN23g7LHT8rF5S5JHSIPxqhuqde/gPJaGde/UKKQxgYl6ei2M
8WfSegeUiHWv7PHQGbXYcs70S4tizzmlfzMamcdPEelMyqD83hWozCghydDtDaqbkWDCK/GwracH
V+JogWjmTc0UhgvvnpOtxQIAlV1UgnCviWW+n60R1p6EWm8B74liOpKaD2+amf00H+OIpcChkxvX
xQezWN6gECKCIcytA7PP6SOWMhD7e80tet8KYcDQZoEaZpq7rJ4PSnjiLhv6aaXL4JH8U3CL8EOq
7CmPVLlp4+Jjwj6/LqEqgJqyeTIldWuogoY30PYzIO9n0iH3GfRHesBeHFDix8h8CeyE0saRvcXA
wT+N3GsPFJGaFCIr/Zz7GK3CtReWmDcjWgOGqr0DuPJjJ79jzX7JZnbc+eTBYUrFz9AVqyHXF5T5
Yuy09Gcnz5vN0HyFsRzupVWmxFtRpHsSTVKApPScT8LK9CtM9E16kgUL86pM3HrtVqxMRJvhbVJs
Atsb883OcIiCtdpEjXBc8e7W0B4DSpptxPIVhFrONIrGBuYuVO2cRnb/p4hDUx2Zt3wp85QR0PMm
YRqUxceADKtbZmIjtbY6hgCv8hiUYyRo3iEMfVZ5eFP6vnHVw9APu7GqsO0mBRAx7pIBDPBr7uk+
rLCCT0GOK9YCIWVYG4vaxoYexVWPESfEBsBrQysxSoTOOAjj+FQ8EdCfaD0Ok92ceu8gBft9/tvL
2jcos6h7ABGaqRoPxn6cKR920+kh0+/BjdqscCwvbdWtI1ME9A5IxmE6x0o9rPHMVbkfeIrqTtJq
iqnVhUH3JrEk1078wr2AZEeqw/nVQuO+j+Shr7mtDUzyZdq4l5Lgd4732Tad4o1YcHSyKRbkHhkf
uhall/xkeRfb1bnZF9LWHsyWJpWITkDH7LhDoiuZOp1vFA4eS2o8L1qn8yUb8oOWcKivGmyBzsZo
uycyJjfL9J6ZR0yo6a9RWTD6c4dXz+CyNEa1HRBRDqWjRl/ZcpfDRlkP0juouFp23wfWVYLuWnOM
Z8UAMaJ02j1Vg+tLBcnQGyYcSTMbaPQTtuWzR3Tdu85Sm65Bp2rMovN3NwXIdfjSt3zU3qsarzqi
7aEJuf491ePM5MJkzwHmP6AMcJ7kkdGlKJm/cv0+wNzhHJNWpLu9aF0OKGtm9VNaZrdVI7WC3WQz
Ike2N4De1D3UutgajG05uMcmnZZQcPQrH+VzTRpi25vmY8gGJF5kJSw/pOyZMHodNZU6VZrB1ALs
z3NYiHgZao2WET0FH2D3Z6d/o4MauRqZJ8fiaech3QB5/qDX7iaCOviuOPMvhVzpXu8VYI85uvUl
PIApF++Qo5gcAWWGt+d5zfhqE9HeCJU/G6nzanXjlh/sU6ww6AHGECPaqLYQe5Ii3ZbSpmZfGka/
HeMPS5vxMerhVxkRq2Ysi2NAnmw1UAvp8orpmP5wEXu3vugwi7j2nbBNsfXCgRg3qQEKXcRLnrHv
su3sA9oJtVwtOTYVgllVJUwLrX/Mp/YFSui8LlWEJ6UN1s6sDlPotQiqzMxnp78pT4arOWHlQrVO
z2Ui+SnOXJ3LERGEAhhRfeoQOO8lhgjLocFojMfkOE/tIY+ja2xU1imtrI8/AUOjnq+xxjHMCpll
hW9T5bEiqne71p7JEZgohQHKBQT8VTAyvCcKcG7MFKdBxmw1Rr+iKsG6Bq7xO88jkhPEL9k+uIea
7ZNPeCM5VCSCMzcZ12Xwmi4Xai2SrcP7fGC3kkH8BgpesNaRIYFN3SiOus1QgaQmABOn/bRVE7Pe
GhvAgrKaSUummArHIat2JDGzVHxqGmpqT9zP14T+2YTi3RQl3Xxa/IBEEZ+w2JjAFyq10h4KnSW6
GObFolY8Bko9GA4lQQQLHpP5HgDiNTDTnNM2nVhRZlb0DiLaGzOtAFWZPzuACMrGvE4F6AidUiUm
hBK9Sn8sGR7d017oOxFbdM/lPjZgqLPEsrgnptrNy6mhe7Q4evtjWV8dad25xF2CdIYB2I/dPtNs
bi8Bmp6pYT/xrFnSrNRre1akjuTUXP/KTSwGUcXerqEeSfYlgZequXTFhFvHgGBultGhMqV6TuFp
0FebdGcj62GeS83l083r7WBSI5R3Cb2R0Ejf3UYH5YInVKxidwy2M6m5U7/wqE0pmZPLkIqocVgH
5ESPmfabNSZhT97l71Z/cBT1tbJ7qXVatkDS3c2muO9D3MMmzxl0HnYeg5n81DOJGrHQrBrQICuX
ddUxPPZm2uxum8mV+CEd5I4ASzf7JPWuqFFZFbLq9gtfAbNqGG0wIZp+HwwvNIbsZqc4T07CIKjN
h7egSr56l91oko4PTdT/dLKRMD4gYqrcuugcNu4sxkoU9azHPHRXMrCNQ7h8i+uvDMzmYA/xZyP7
k+5yjaZ8ANZRJj4jindyi4fS6KSLBvU6WROZxZQuOr1adqzIdKO4a86mZgGuL86FYfI7NQ1Vqwns
CXIiCD4RQj+uK3YiBLHIMtsT971LncTHpqs+OEVd7X56AUq+1WmtXAtxyjP13lJ9ugtJhTFzIRza
h4TB6GYlKBfpJEnmMOtpEbYr79Eaw48Fdzp6NcF1RDUBLaUOyVx2B682YNIa25DjjWMOZ/IxWKyM
bu31xAky90iC9xAzv1zR5bOzzGiN/3dvB9GnZ9zGeWZSC8oDAbzC8mrY3s3EobBqNvR0P1Mn88Xu
85fTs4aYAUy/6pcwgNak6xqAG66YPV4fzgbFZW5Z/pzgMofiVETVS4z1vyJzNLvNBRYRs4bMoeGX
NvZobjgq0WUbJSndFeh7aILQ+47Lj0qy/FoxNu5teTQIIa/zQOAR0MYHy44wsdeXZBZvuBYWUqdv
9cSwAlZoLdhkVnnSi/AeFR3r3bhMxagT5dXkcqSgYwzFFaDTi1T1PjNx3oap9Yl4FpTledbAQMYq
ffZMeU6q+mFytIsgOdjYv7qq3GhgREI38J1GW1d01MxVFd+91TFt2IbUnyN4l13CqmwcglJAFEvM
h7E231VZPeuNODP1v6ezVTBvdhd0ypi+Wx6ybq+szy737tj/4hmORsp2zO5rVFCY2OKk8D4qI6Oc
gBE9FH2XFJxia2cnxb0juk3eRF+Qpq4Z3lMjWLpUhHOxXGhdVf8cx0xyc0SD5a0pyCZZIATQO72I
wzt1kgwNn5IyRMEbECxHx8OGMfiVlkPlIRQKJiGSFWYHKrfnbvAT1vaBO9LymmuD+1yX5s4Lo+eg
OvdD9eGQFy0ArAc90LnSctbz5F06MbyEPaS0BuhikBDpgYlkWje2FS+oFxnbKE7PWhRcUrvfhmjY
K7MH2vNY0dFyKjSjA+6X0huepxcscTS5D+ynUFzOOEp1PAjNTi/n5tAi1PYMS6gt4xxVLnQ63qZM
tw9hjyXebmj1NPFf41Tdce/vjqEEzhDqDyM8tBU3LjwPVX62B+0pLoksRnG91wLzUrRNveYESNox
a8cNpainIhzv5tRh3fUA2pTqB/QtOzlmHZLP0Dw62UOjnFcPty6VVQMC+4Dtt2uYY8DOgxtOVzoB
t1QL9qKrOL7q0UfNto6iB+zrZU4A1b2TYbVDuWIbF0pSKkm3pU3NxV/AtiCJBIf56Mze8dPp5ac2
HBrgG5z5uFsQriIfqkCoTbIjj0ECacyAL1TlZxX37iHHUeIj8IFmo6Mj8ppLFarIb7Xy1bZJxWBD
WmGN/6y1YXrWYyYxAV3bAdNt7MvPjMHO3PouANiwJ+rOjpD/s91rD50cIPMhwWB4w6FWeVstFg+U
snFfLOd3g8bHlZS0LbYu/VR0V3NdbkVNhpv0BuScIj3Huuvex6FBdktEW7eit3OOo6OWZts+SCuf
yAhyE9edZWBYjSrxLkuE+Kb6MvsWg11NTIEOpIPUnU0iSJdROv1R4vslWsoIwLkjgV3e62HcPhdx
egAnvqHZpz1lKJ5rS4/I0jIMj2Bb0ZKDB4AcCbQe2pmqU2EE3m4MUfszY/imsoi4q6PhGZ7rfVOx
bCCBu5s8He7k0Bub0REnYXHkKMenhI41tlsB1d7tu8H4bNWysRlglwymNh0sg1bK0GpPEyOYTdsF
b6HJjLNmSjKkAPk95upzLQFZ1MM9cRiAghbiZEwrFieK33nPB5TSW06SVv9mtynnheEpyzDVhDUe
tLikfhc/icsjOvJEo4K9FZV27TJRrPm/000kOPjllrMbJaRnauE53c3WnnuqswJXjiDQE0dgK77C
GkhcyGmzQ2pZ+2m0j3VE7EXlzsZkfomOgryRG1P/OHbfJQPO9dCUxMfbAbVKnlVnugcDYNLaw7VX
io59QT7eEUZ1mew390NSX5yx3BlIsathZEShtG1qqC+M+z2f4OR7Hm3HTznQ+exEv4iO/OT4j7Zw
56h6cB2GnZX+VINv1ok2rAljXVo9vMpYuw9cOszgP+QE8RRbvAEmYLdUG7v0RkC9v1SZ+QXzMVlj
Pr6Ly/AMGW+binr5iEroLw6ha2izmh+m2gFYfzAXG7ye/OCswZCUYRRGviyS9pqV8pneCcQBKhUL
Tch1TsFf2zvgp5UN+VnXzgFx/ECrMLzbCkIc+zbsyjsr73WfFH3QvuBTRY8N7U3lJfmGWL1vCtn4
RY4yWpAM6ZpNNNTet6aLm72kXWxoDn5u9fMOQRWncL4PHM4dWgxFwalHCEWYn6sQToWDJXNTOGx+
xw68JcPQWRxUcEcdw6qt1RfNloLBIIYBjkxXLyMP6ixfwqYSFINk1tY2mosk5LMHbOFracLeoiRw
N0TNX3+qw3reDAOxK1LM2pEPCidCzjpry0X7/POFFnH7iNEcl/ukuAD//GXrUZEuJB91JonYMMO4
20oEq0MiBdHhzrhHkLG2pcqbY1Xo0RppRoARqkra5fgiwxAGQEu4lcz8yB9luHT3ujWHDVxc5hQT
r11SsdXc74c8n3ayIEEpe0q9/vxpaNnUuBN9mtzAqC4/dOU1XyaNmyatTwEpegzNy6NHTLyOuBHW
Nt4QOhldTux/HvfPL/PnT0jiJW87v8u//45dKHXfldg3Fm9in6uSlBgT9wFMii8idB9kaHEsbPHX
F4Zo0Iw8+1UaOSlfy0LryksPc/3yR8eNgZiphY3lLuT1uOX+UwjrTsU632gA9/Z0wlOaxBMk6K2O
UdUHjAA70zcKnsafLx2fms0g9I9//5Ww3CO73GqnRIek9u9vVJP861/9+TuSZkBPW5b2f3+D1mu5
lorNXFmxvIVQ5zhKlsd/f/HqJcD8579jAg8KuIefeHwKXMppVlRq0tFID1rRhO26DYkTubl6cmDU
nsuQ/XCvcTcdELBVHpxyp9APrhmTK+jnjdEZ1MP0+QLEqv2sYzYfpYfSwAmRdw2jfQ4riadpLDyp
tuNOcM0LbvwD1uDHLKA5omKPlHAvXY0C7An7nPjOSaDU5TMiry1Syht6+2cWWruHXHHgTGDddVO8
q1s335ASCbTxCf5q6+fsblEhbZDu7vPAx3BtaKiKU5zfpqQZduZEDI2L8pSY8isWyxgZgxtcleR5
cdjfaTABK4NEPmv0cQrx580M8DhnLsmqoIPl5DUnfY42RjnVVKMWW/iu+NtHCdwBacivHIoopEeo
cexKf4ZchQxDEJmemX2hT92xDPpfSsuxRjdiQ/tjSfsUNJgr50Qa6K0KJ2XQcVwCjcgiSXdOQ8q4
40vJJk6En5x9s0ulAaGwQeYztAHyaQ7ruqi+lSgfGv0+NMVeSY4qctphHrraufWSGm2/Smv5k2v2
U82hOlPVKcum7LBY3XsNEJeZJWdgNbdUedPKomM1dQ8EIWqGJ5gvGV0/N5NzTNLnXhToLXJ4CDrz
0aupe/KSez2e1jSLvyDGc94vsIr2QXGbTFbcuZz9vuvf4VxcloetXDxlbY5xywYmEcXJdwGuj9l0
xSBueguUvskDQhWanj+B/H41NSY4PaIscfK3omNlLef6e6jlW8sztBKEkRb4h+xE8yua0LBL8VS3
Szkc1JTQcFbm1BAyS84+6E4XXLNNR+ncfjh9ePGo6rVKi98yIuDNfqLt75PQ5eRmrnLdeq4C9j8z
H4+synAzVfpNtRCFxMwpMe6+Mc+wveKciwLOvVIcKt3UTk2LO2cMNpaet6xnLjEdOhNFvWFt5C6v
CKEOcf6TmmbGxKSnbGfCRFLW2HfhPHKqgEBYzytpTM/AZL/IH86npkKDMrqhWOxM7QMJQFrpBwzc
JXm9VosoMfV2VodM72pEf2VKMkyRnbsUqJilNecrnVlGhl1yk9ctjISZp1Aw2VteOgZF8oPirE0v
tff7vOSUKgKGEE5nvWl4GsLWfiLfvWNKaZ4FI7ikb8F/CjTvwEDwDejotWnLXd6PuoxxA0a1t9LK
5mxM7iuZ9A/WSnw+pfzVl7XLWZbnrHCYZv30lRKoWGnZBqJTuKPseODb9TNWLwSEyWZjIx/CogKL
NCiaO9CFV3Fi3RmIdXvbKfVj1iafU0FBqmiusd38dgCyQjuCTJqX9OlaGi0gHlTxlEGEzru4lqTO
i0i+z5XL2+O5WPg82kDUY9DJ7yHva/z6aK50bWLXgohg8oflW3EMfj5Nm29BgrV0zRc75kMKwYCP
Y/lSO8aDN9Fpa6X9sKlNbZepFw5ZON6Y3fskdWzfHOoE2kToNylHSvgGz0zUTS5SxF9vcDi5SQ21
UW1kgiWWNC5b5zheq196N6u1lWPahyT6prn1yXLKV12z7s0YwiAyQhLNr02vDsIcHlojJMRu88iU
6vhp3B00bLz73o6ek8hSW9eul20qwztXM3chKHquIMXCmSx7d05bnthNjY0wIohJQ5pX/ZsWkUUP
XG7mpxRsb13b74otGEYbyb00XQeV+6g8+9OlqEHjsinwKYpyvlbq4oBvmUxkwDHgWly+AU9jcboF
b8sFT1vypos9strhQZracWxw0GF2vqYpsKMp+Wj6cO/Z5ZZfbV53NlqcN+iXBdK5bBaoSJjGW1RW
+IRT7TFPs7uq/9So58A91x5mi2ZqyCC+TdM0VlyGh5a7kU3nz1YXbkTlgtN3iI5LbU+C7R6d6mo7
FJtk7RV0/aoo7HWZyYc/jzuR31npKT0idouPzikfI4ImpOG4uc9suUmnc3XaToCvkVgvo+ttZ2Y3
Jxo9pq4h3txi+tGAB5YuXUUjmspqtBDZLAG5sHtsHD5Lve7g4qlhExfBo22kazkN9S43Pzx03JVt
WV8V69YA06Wp1S1RCdmr6GQV2r3EER5HrIqjdyF5jNiPUBS2ESuYKT8aylm1yXlvXfe3m33qJexe
ZmfPBd6HBlqJXjgG2Xim7rW+Z3HFDwwQdTXq+3mo35FxOSy6CcfIdlew0GqF+kjC/BEzxUMNDggK
0bxv+yCDpuHMWLmmu0gPj/SuPVu6+VqVvGZgM5Ys+4GOYWon+V2mEDfDhPJeYaWoGMPgn6VHTaYb
pq/HxLI3jAM/MKyDjsuqW9KPxJYfdav90kP2OILS9qHZYbC/40a7y9qejioIdhEjG5OW2BKZ2JjR
JYGf5L6CAp/VYKCTiZlYReCx1rHITqU4U1u9mXTzTc36Mr0KTmXQYsecNp1DaUNoMUvRrcWY/ivp
+tcmhdEgsJXLaEmaJ/F1aItv10VBSs3uzc3UpmmbTzWZ7yQ+XoqMbUEX35Td/zIdylf6Yryy1yi2
nB/BLah49LMh/YhaufWYTqyQS8nr1J8W72fgjsTdGOiPEAJd8G57d3oKE629JqV+V41roSvlM+uT
D1lgZD53mmLNuQ3CAB+lktSRwztadeCpigE0eGnVS2tl9Yagv8aYpDPwolwao/JHq3AEBNwoGIvJ
Lc1jZz1nXmzywmAnSMAmA6wcRPir0eytPqkT7bsML1zulFhITiivF5ALNLJHB3B5H0OfmrzUz+5k
fCCaZb4x9MRb8TRQu/21fL6DMiSM1tq4+XPafkVLIsu0n6mtO/RRz+pjM4Ub5LTUsmcrtwZfYOOn
Yynt9qHTWg9Nl3IAFdpXqfgplvZSsGrqjepWds6+xarNV6wBe7Ow4bjbxnSIkIz/bPed9lvY6FNt
qNUrTzOWW/ND0QdsVBRLJmQfI22/AE4oJGbjs4HHP2vDevZyLp+CuGxvE4qw8F6GxiHl3+01DIYx
0M2i24ZlanGwuuhpEp86JiWSyqRynpnIQLTLy+DZi+03PWIuEAbjeUoDjJT9yW7AvBqqOQVdhLG/
qH4mBRpFiPlaJPOOPgCiZnl6KjkOoSowCmlxoDoUqRDH/pBNPJPFsNZ0sBC6bhJytOO+yI2NyYSf
uE1o+xEyCI5oOexKzXpVczwcVIPnEQZBS9/Aq6IGsGMTuQuAQQACSq9sgfAoTM4bxpt9TXzPZ7tV
+9RC8IwkM+5u2gBzVpusu58QV/tOjSwZ9vuIXAEminWFN9fcFlr0qFQI4T0AAD8kW7sMH8qoeRNz
YmyGUc4wEDc2OQ6UUCfcEQNacB/d0QN3dGR64ztMXBkGnaqGU0XZWPdG0GPZdMcblwJN0OoirGE4
YPu5ak5yA8hQoFtzq40LbmSKwhLAFOUae5has1kz2DXzzFmiYK/0RArRfTAL81Hhs0IwLWWTR9YG
J4LXbYekUPsqPMApjEFlFUddLUQciODsF80BncC+eBPGkNKKzxm61Y6Zs77rjfTRquRnFabJnW4d
vPS+5pB97Yz5NEahPDAya3W82GGbs7PhhpUnfYpl2sWkuYR/Kx2wQpXglULNq7qcfWSkr2rcp3BO
V4MoHtsSPl4vbJ8Z/kuLAZSQ4ht8A7t1CHY1MCt0ET/m8fxYSGS6mpnl1IQ026RXtwTDgCbiaMhi
Jeq93WXDNpu138BSGSnFBDbJqng+UOcDLNbfAl7TOgumnZnoN1N7z1L7RzdnfyhEcZIFzhnZx3ez
Ec6wL4XF9l1SlgKoY85eKFs5BYVXMcHATzA369zNCviIGJc76p2Gpr3vjRHo6oR7lqw8je1GvEGP
dgEbqxksGOH8birW0UIz5V1jb5McGsg4iKKRD/YKsiOxp9F092Xh7NzxBXkGjRCqH5ic/hPODSD+
KngaRufNEOMLcsQNrjo3OOXB+s/t+7HAuN1M30aNIpt1bGlqpjYhPcZ+3sGw8OixqfRul7rdwnsM
rTX3UC7TrLkkNgmzqKxB56Y4xwvroDy0+tBNPmaY76LL38DXc/F370Cbt0VbM5evwD4E7nBmIE5k
jMmBrkL7ymyWXNKPTfjITwOmHl03JqTSxAbi4L6ZnQcX7AkH494AceYYe3sWD5j52WghdVpyGzXx
rh9EuqpG43OYipZwr7HOw2TPvS+ECHfrPPIGjIkxn2QEvSXYtaXpMrEi8peyv+I1f+qd7ybJ157n
EsMPkLDb7s1O/KCq84UWzd5mAahhWVp5TpbtggBwi95xzBUNXDBi6oy7wZnYm9ab0dIbKsnIEaL7
bQYOYvUIaTW/xfGCxQXCVZmkADx9HuFFk/4sfquCoIDXhcbaje1Pk4DIKs0Te9PHxmNk6gAcBlCd
dAC8dZ9uKaJ9qpgmITF2BCtWFqHLMWk5chXVFubTLU2Hm2upcyTseOe69qqdcZFb6hYHjdp5+fxk
C42YOJ9fNnxZsmlFZa67MWq2oB7EBpfMTsDrgDy3N2Q7+My3nuYwWGIUDxYNcWsjiD9sV8SHXvQP
jUakqibHvc5GuiyieATEYVo7r+idR82iio6ymUSTwyZCXsFOCQWzpF8iHk3sitmeYU5AoHXo95a2
F1XfXdOQ30wkPQ69nhluWG2kPn7/cR//f6P2f2HUZkJgUvv2vzdqnz/i4ucff3m3D9//+sdf/+Iv
g7Zt/9OTtmXaUli2Ky2PIsrhp2n/9Q/NMf6pU3pHJZhjC5tCN4qi/4dB2/knqxedeI6nU2MvdJrp
Grw/0b/+YdIuj5na0h3d+OPQdv5vDNp/7Nf/uU8Oy4En6S40afH0MIj9rSezdRJda0eNKnJkHe5v
3O6Bz2CvWIkv41i/d8/aIVzjArAO2C/+0wt1+Y9H+W8QWS4c6tuGV+ZvTdg0trqUYFuuQYWkbljG
3x68LKxS2TqJB7y4Kyo4ZsY+AwoD+8sdLWy0h7n2DyD1/8eH/VsBN9RTq6859e/rNzbfUf6AtskR
wmdDGTQni37K/L94yL+X1P79if6tpJYOsJphB4+IAbGbr6hOcbMJ4Z3H6zZ5+T8/Pchz/8vDuQaW
eyiLQndMA5vn/9xb2GRaBWCWYToRmuAY2QwETbnAUcnOFa4ir5hGjGNJhdlsodYTEduzlzNtjhwL
aUOkNBNA0Eu0wN1y5Xo+FheGTIqhGGYca224DDFlo2PTcvTXwOmNVZngbpyQ7fDbfPdL1pA3fiUH
p4BisXQhyLzdpaC8yNCj1ybog8TaiXQN5KzYtMVzk6zpSymwtyztJX2/hj5MVYd+MEvx2NEGQBUD
28dxoh9gubVIO78P0M+PARjXwqxfU4+UlhaPN+kyTOU0+8TQN3g6d7EgVVrF+2GY9U3g6CFO2uUg
2HB/rD+aaeTKkwRtZuYIxXSzdJttS9eieVpHwIuOb8jm7AylLyzrWETdAejMlyyJvgUISV4hf6yc
EGil3gmM34apWjdNc9as4XUSg8NOnFeWnazjN0TQUwMA2gAixW5Gzg0wnTP7s4uZXdoT3sC5Rw1n
D3EbG2JGVVW/66HijUGNL2JtO00asAOci7hq3XEty71Kv6CY/UiNfzdI3glBZ42NAxs5mJmN6+ZM
FeZraZS7asimTd0NAY7eaK+p6a3QjjYwyU3bko+AFkzGmEqk2BiZxsXMD8t3B/5HEoNs6qafdEZK
seXaCiE71uNtGuLIz6Dz9QX+h9SZf6TMb2H1zRTjo2tUBvCMQwgTSvIWmj+lTM2coXoP6KnRHEae
BRwnafc3q8p/9KHcxG2Lp4Kfk8vxpk/Ww1RebEUEEls40d/ZjysLUgFTDLhnj1R6VBjMqcQqyGOk
ZbkxRXM3x0HhU6wxrDuNLTSFSSneZBxQecOr5lLtNdi0Y8AnXh1GFyowguaP5rhiBw7cN3M9xQNA
a+WAYyeJfzdLkC9vQPNEWnuXSoN6D4k4KrL6DVAE+O2y+fZKdCItcsZNl6bHPOX/1mb5o2cxcP2Q
a07Mtu/Z5NiNZUDs8osok1rcucC3offgifVEnDMaIQC5pn6k+J2dprh6Rv1ozlwmmWHclYlHXYoG
l0DqoIgzLTqAuttAWoaOobh+VNpia+BkUxIZjwNmqFGKKDpN/IMey/nyRnsui44KPig7vfCzaI1u
WeMDXoxB1LsKvAuP3q6NaDiHlbhS+PYfl28hULkDOIFGYmMmc7MrumCy6sNmXrWm+5jWQUYLAc8u
0Awk5Rmbolx0ZcdOD8t1M07Fc5oP95PA7Yh89m4oDLDUw23KErSa6TBm0zwSIL2gfwm/g0/r/U+m
UT82Rfq+7wCCD/PJEbgaO305/kg2fGl9ATFK1WHXnN2qvWlFTelXx8v358pDjFuz7qLahBUJaD6G
WazyXZIEm7gOwo21fOJKCNwMeEmbb70ehYKCCmpMTJHse4LznagofMIiRfckn062Wqta039yo30S
Q3KfCsNf+ivJGvBF0jTgNx1rvFnXW88ebr3Da4zt7t1ZOskcr7vWk41K4E07twiRt7Ro8vuXoK8F
8Tp42znV5KBI2OuxfvoGSSJ6o7A4czm5JRbwSbCYMTZeO1V8y+RLrTD5627FyTC3r1ZJTY3NBzJC
ZJjKCUIC57dA550nlk7dJkv+n+UI7tvULHUAmCA7zHl44OkyywOelKfIyPAgSWj+tA0LVT/xjmQu
iz9OxEIEjy4nv1XCm2rO4qemQ28lPW8/S/sxQuK3+cXakb8svPIam/G17smK1MVNE2m9BdoB5z2u
//z7cW63i1TtieGm+ulWewtxJHgApYQBJwZrGCbjbYEZgbl7QuXesKjC8R6oLij5PbthWWPq/L2O
rZsqNn1YOdAuJY22JM0trkbWMphE8jqY2dXQ82vuqd/e7OCy52C9zGmEyTs6j7xcjZZuzR7koQ50
yofaAhjF4TyL7yqYm3On81LkixbVwdyJeFlhCTv+iAepojCZlxVx0aI7cBUOaAox9x/CIuO5zjTu
mh5SNpyMHzJVrJ1J/Jy1D4iSaoajkO7HnvVT83hqHAobnI3TofHq9+UlmRS3GCaRCdHunKlbNlHR
Of95goYGall10fHPBW9V7btqEnq8AGt486bhMf3J4D7KwWXnNO0v7shkIQQGnoQ33As4RuhNfnXM
5syt/R0J/61OI2MVO+bOdub0buI23jlURnoxyX/GU+tWyE1XZ5+zYVd+sqxqxAAYlxtIbdiZ1YrI
BgWAQ0y0DlLhMKAkDPW0Lys8tW0VQHt1mmsykUIp8UZukO12/52n89iNHFmi6BcRoDfboivvVLIb
QqZF7z2//h1qgLcZ9HTPqMskMzMi7j1XijTibAoeoQjbgsSwsyl4KORpvCKoJee0PdWFJmxWbHm2
nnxRl52AZ91UoeyBC0dPnNEHvsLASVBVNikEXnN8rshl81QND1OaUELR9v7twsLPG04AUIWVIxXi
pjV5C8QlY9jBA4geVrMFnlgG97B49G5+tozITgj0ctllBb+qcpmaE3l4THDG3B6a8bGAkmSuf+kY
UBHSWi8Ord63pkZZ0st0rCJA87UxMKki58iYGzi3YZu5osaP4lD9abXFrXL1CmNP4gCcjoxYjuU6
WZoD5tnyIL/CyXRMLffREsPiSPrDmHT9IUGlotWaN0AbOy4Ckk+1X8dfMWGao/bO9AuBeDnyV03y
xyhhIVnV1/gk7LJZ+t2g12R/h9ZlaaYbiD7ysHr42ME6CcZHh2SvJTMyKzCIKLypqDD5ODM9J2mW
Ie9Ca14GAU+TIPsSSsyGpr5wVqCsoCEtiGzaiLRrldS+MlcQvIXqHgQ+cYljt0vqQrEtmF+QmG69
HlDCZyTPdsKH0NGagG7LpzEP29iwaQKj5MlHc8PGdxdQyjUWcJWEDpLZVqiUhckzSMtlrYWVkzfg
+pmGmVtBbY4y5g1l1ItDu6QvocDmMwDxc5UlcSvYStogbk1LIiRYqhx4pVBgDYUBbBug5ZTymOGA
Fm8Hc/xejKrYJ8o6MtIkd9BMe+6GhwkUDsH/CnAeShaRiLNTNPezwpneqCMO+vaH3W486MN0DBXQ
Vmh76FSP/SORmP7HWvBZ1hxA/72ImE7VMCPxmi+ysByxpn2gkWW8BwnGhp6MMjCKuBuUpG4p5DyS
gBJ6iSC+MswCJNdVW11ZxzEVASiWiHhnAqgH4hBqNkXoJo3Ux6zEdyUysIqhgNk3slqgyCDCWEFI
6Egl159qUBp/mkzcQAr3QDgGnL1JjUueFn8FCmdHMORXgN3XQcwm+8QmS8v0Mxg8VDTlqlOcZIie
adp0XdDRWyOVJAorcdvJ5b3I4KsySfxueTSZAf2AJaXFM0TfKmFG2PMYDiaZuMZZLo7FjddJ5i5w
Qael2vSziKuEr2CQLkQl+/aS8rSw5dYCaqIMNsN/K4qNIkaBw/OC8Rdui2PhMjEakjLYPcL5KI2o
iOS+gGKiysWWT4LpPtGym0himJOERGlNQnDNtJ8w48tudWyNEOZPMKwzl3wCGsGkWkz0gtzZDJjF
xvFX2g2ZO+UxFUgCIdYiIBf/AFCgGq6paqbBJig6ZbPUeuMZIcKOXoL4hl/iOWai2yOmwQA5praV
1YRUjtpnnqN9BseymM1wzeOZbUCDjRwGPgo300tW3Iwydr9Tw0E8TukXVREQYZlpa1Wr3IVzmpYK
XImqCjnRAXWzjBOnU6qC0kfzClF+WdG1dicB6mrC1WVRnpkhCLbC4AEs4YqwidJ7JZKBtTJVyEKM
fEtieNJAcd3IbU1YWcJ+1Mm2FaXsivmQOEgljmoM0a0AEFMvu97AyIqoER2Nqp71UvvpKVgZlYGb
ajR5xbFx6KvGTx7Kv4W6pPtG42pLfnyMnJrvVVdbFJ56vYMJmtqtCCkEJsVrpg93o2JCLZWIBzV4
y6HZsArkoLs1Ef4lQ1q7ZwkEoP5Xa1axRdVS2M7JsyJmkQd+aNxxRz1rAE/kTIdgbCqlJ8lDfWi5
WoA1FMS6o9hME5c7pQ6ntiV0rO0pNlAyRHTDHSoFT5/j1g+NwFOaCRVqa751qaQ5zPefsBDe6c4h
ZBRyppDKSic1Qg+6ILdmVH1wPbnEzlXrB8nWGpgNKFrwFJwASmr3Nl31HgGcfIJTEubTqlhquOsG
/t+EeM6SUQ4hEMWOf/syli5CyKR7owWcEL9S7QBrY7cZfEV9hTnaAQu3nkhs6HbcrCA2TToz6CBC
mYvOzWbFHbkI5/4w8Vxbo3UZFwDdMS2DqB/pR7YNuhLFNL1OlB9w6UjHm77UJpsdAyhZn4XnhKnT
rgChga129PNq+jI1zWJT5DmTGIK7Y1BQu5uAkPh0We4dTtwk0R1DDa1dNxJ8Zaq4LDt9oopru+NE
0rurJs241ckfWnKEovIKn6LaZHlaxDVMYeONhibQzl5XWqaSdKGJvlLLkJ01b4yoGJvV5jKyW0LG
gDAcYx0EzrpbBO76Uc1Ihq8qKkOHDsS2MEXCRAx6Dy39hiJ1hQGBCL4auyvEZWuZ62ytOnXIojaW
PvsycCgjRhAWqQtpw5FXTYwo9EJ5L6QK8/UA/AgYjCFEWNEhPX4zT96r3Go2lVZ/lqpAXTBJsEDV
fS2Sjk4472JOvjDUJKem+U1c6n/pPBMLzGdoIeDCkiHO7P+sX/qFW70t3sWZuUpZSLu5rG5lLHxW
RLXgH6D4ytFwD7NqFwMtb51rDuQs695FwDovUqmDhmuaH3FkalgQcIv0AGOdEde4lw0c+P062Snv
PZ4XiMBM51dOY6KgURCRk9kzAyj8XulTodI5TNe0tsAdTBNMeK9Ix8AgXqJgxKW9CJNR+IuuRV4g
5WcoFQRJM2OLAgaAeRFrLuJ/pFiLp1b9v7yt7kMePRlF8PKHl9IzRIwwSxDsZWyqhnBQRE1w8kht
QFWVr1WnyQ7h7CWjEhfdDReeET4UACwbAM9yqPDYZyGvgE/3ODXKrY3Vk6JjCG/EMvGTSvL6TJkA
OvBqMh39iqYerQVaJsSbkxDQSUn42rjVKqh4Ml5lOK9kIyxxM9oYlQqFmQ7mjax+Fgv6JxMD7GDF
95ILoTphlV/1FhWhRDfJnSvKu47wXafnYk9QJZtgUEE0rodrp0wN3aEVzCTqLzqXJBK2BTtvcLlh
f9Uh5Yu7+CqI6LZm8IbMAvtf5mO1k/h/IDS0WoktY7+7/zHGssUEuJolPsURJKlaCvZYUboNVOws
T4utXpaGTff5uZpj3KvUd2AqG3euX2U6GABTwbkXbG/kZ/uMc7G2rWDgujr3Bo9jNGfRMUu4/syr
jECU79nYvhlFt47okMEP+XxOjcZiQyGaU4l1f0Z25UUaUxNJKuyxbWdnjtnCcIjaaaGSRB2lyPqn
4TR1E2kgqGJh0y14HvN5JPe8nIAXNDbkXXLGskp57RPj2END9xai6HwVyPOhTJkbJYtFplol7LBR
342Q4NRS1m5KrSgH1PZpsG71qWjsxaD0oFq0PHOor6GESSDh6PwiVkYLIkDMZ4QC13ZRvqK2eYxt
dZENokGUFU5nzTPs87HxZMNQeZytE4DIZtePGQMe+ZLVpXaYUKqqYT36Vc7pms9w64eIhhMZBfD4
/zur9d7K7JEyLYmomvDlMkBvI666AZ6fFOeaMy71a7nkft4jBDMjdvYJzxalFkA8WTe5yeHqspQS
tj8ugD9CYYXPsFkRzyR/XqZxfA0SIrxXHI2dzdG+WsGbpaE0u3r82xeT52F98VhPgr3e0nVtytAn
nqfD1ZlnSNVotdbaa1AuiouUyW705qfKhfcshWXXphOxSSmnQqZZ7rh+gDK4IomwEy6UpodQHm0+
qsvRii2/MBJoH+y9UhRo5A5aL6bW4pNV+UwLUOGuhlk5x56PQmSfzc1B1/JbJNA1bC1OzHEqubGk
TkKnjU8Gi4EO4IxVs7JQQEat5FlVFFAyJDOO7B6zwbq+ul6JfREBOZ6zGjwTKycTYF7N7beO33RP
KskLnPtTnBVuG8aRgxSQ0uhdb6TxGDpU3JM/Nc2uzAkx7Eaaj6SW8KxI2e8fmixdbUCaxrWcgG+4
vBJrnsU9Hej4/mhIHhgt8MpQ8J8yRbgMSePp03QsClRHyySnV7USvgroUyGKNlmsPq0GusgIYHTL
USTtww9d+JUXUGDGKhILQQMzTY7Qc6Kw2igDQwWDXI1Y9jOIEyepIcOvZc3xVrhl9eMtVoqjoFJA
WIuk2bWV/hQT+/tsoQ4rnstlcnOjCuxBE7GNGDXRdyvxjvEy9ihtspWVGNka+VGzItpzGuvPFHQC
Z1a4mVwID2NFYYJg0OxOjCJ3CVROxgb7Q6PTCbLIFGd2jTyGkNG/nyx25qM1Z6D6NR+vnH6PmFKg
Q+a3eP5csHv4dFFOuoAcAUU/u0n2FZMXZ1srqqVdpE3ea3jijLUJuNAbL8f6MsqIByn20HiP5fPY
qWTKN4wDAolTQkLkZWWy7uFpv4wCDehO3JGQYOdD/hB+tACQ+NIZNphDw54j7VbPsddVCiI3QfW0
IfLqqtr1av1Za7u5SYEK15TkrRZ86UHsBXCRuVx5lkpoLHgOrgUS0mvdfFUmXOoZZkL0KZuik46C
Thu7brFa87yPvAuzbD7TBqEBHjR1Q2+0x91ZNsOPJdNSZtx71tETamnIxT1pZ7e8T/pR0WfIPPIk
uJ2Wc0U0OPM6cnYqvT2GVYBAsJceQoUMzSR2fliLjEhAgq9Ft5BkGa0pQauURM2LqfIaoIpS6/rT
lGeGNr1w44b6WWGIAvbyitj5yJzg1kpsdqOwr2I4YYvcfE7pXNljVW71mLfWTOUnjcHXGOLAIqiP
EXNY3I0ngZkjmB4LQ2eVwPKV8s9WX56QbL+rDb+RCs3BanvRmaFb0ACrXF2o7lkVEf/JYZkuGkx5
UIP0sd7+eIpVbB1z1gLyovJbEcCndg372R/1dX7JJekDJgIfC2YZpppUiSlqOaNkJ+/zxa5rmHlk
yv4HzmtiauDMgPkyb0VyH3y1TmBt5mMOgDU6rbg9ibKWNNzJyVHK25p6L3XVelKCDqEiRSBcVLtA
kL6ZEGf5TcWdW2PMoieNbg+dDHRpN/NI2lYQDL4IMgGNZG4AWE7GWznUW2KkPuQEtGOsXFr6S26i
Ii+r9OlKIWnQP4ckm9NrkvVT2kJAmlvjddEQh+lD7Mg5V6coKhEYFeeoA5X3R/YeEip3Mey5dGKx
+wPqRStz8K/Iy0K6CCqCpk4EhiLEX006T+dWY9uPyUDboAPhNVD7LTMERshEFYLz8kkaFBOALx09
PA8JQMa52slyVeMx6KzbmPti/m8crK/CJDiSYIeNZtXv08Bu0SGBHMyH0Ez8fQnMwcxCTqyFMBq5
GCFmFDPTJleKaWIy01NeC9tO2WoBln+JxypTJIXospuZdXyFCRvkFJV7EwKrbfVcSwzJeAxSeG/q
ngbqMJIrVu3/Liw1pEN0OEN20IRbWyRQomrjOiVFeYQhWN10cTco4ks+YpVoGxED1BS/Jn0d7gUp
a7F8KB52sehQMqvbiI3+rNWjijn5Slsgxg2m43Lh7qIyYqprvENNnt4xKdTYQftd2WWNv7QAWFYw
FDHbwB2VRzRPP60ATlug6X/gsodOm2wOYcotQHuMYLB2bfpp4TRpSw7dkC9CDnR2Kj4z00DBREbs
o9GecyFexdAaPJ/XmghLUgB2S2PuwZBDUVvvqX9nIVQTcMzyHQUAp8Gkn0ONI5ss2bMi0AAG7Stg
zD7Viklui0ZKoVAZjz9ObTMh9tHIBkIBw2wUmJMp8uX9bfQoFopNOwa3TgMZhong62/pEslLiS9m
Gqm7NX9NhnRnMwq/GQxZYAbWUczRPMIld/J0OMcL0WUrL9MAyLnRq+FjxYWag0hDYSWTUq/8Kg3f
u5x8NbFEX7mufnswBGbAjyXnPiETCP1qMMNfXlfDkFkPa32N5XrdqtPFQYoMOqektGDTsuukLJ2y
KJmJzTRC4VXqFeNehBvbKQZTaVWcZlGCQTFRFq8HrY7WRpP3cmJ9WiNjUtiQbpWZ8zZJuQEkBqJN
USKmpVQSJLUq/Y5sCG69+qTQWCT5baFBl7lsPzA/M/ADdIcj0MmutXAqL23P6LuBe8YnlAzjvJfm
uHcK8AO6YfAMKvnC/YQXKVNvyAuhBx3ib2uFQ1J7KXh8BdecxF+AIpJrRZaxH4y91Ok/CwqyvdKG
eFVkVXEio5vOf7/q20FyWKgSA/0p9qwA81Nv4h/OuArEIkdEFw7jVlVIhwLHUtoVFFQE9tUzMTrp
DmmxMd1kgWcW1haGnwiLQjHNePpMdutQepXj4MC8MttLg8CTHNGmIFtAulQiEItyHEJ79dRFCUaU
gPMRvdl01Qj5omGRx5dOzP7h/EfoqDc9LQXT0QM5e6sTBR02uqZMfQduNt0WbaaUjK8RnRkvXDAH
iQZjUtlkaiMpuEsDyBiCwbhfIcY9/5jHsKeVnXFrNE5FhBeix3qid8nZWoMP6gUSVRjXr/BB6EZR
TBGqTPYyjP7kbeaV80yC69UaarsqtBxUtn9cp2Op0VmQawXia13FvlHq3yMDeE0GC4HUAPIc2V/F
mGTvRllfx/VAA5erVI3IgZfAkVASnPcx3A8pnn/7bjgkHaYmdBHXgToCSXX7XhS1T+v/J6jik9AV
Ep5nkdZbhNgrt5hrxCECdSMMXsNOED6MYQW7wFpfHmUN2nsy2n8Wc3mEnrQ66fdWndFg9qbVAmmQ
CzKjVZiDMXBYQ/uQY3nZi2mJOjOm3C9onUtxfawKoCpzDhKprtJzXtVksst1z4UEup3CAAud7Sf5
5MVj6mnFWilRik37XMxVuRvBHCBNpX2vpGSJW8w/Y0Xco6lDrFaBdcJWB4c6nH1uN2sXfBqOaqVG
pJ+7BS7OZ5nyrELluRGC6AH4LnA4+EyugbOKr1/doag8Mx3fB7qI+8BIrH1YmCeSrLpDlUufWQe8
FnCP5I+sRiCH3OXA4+I+MAYsEwLDT7VIj0o6/8oMRJx+mJe9TG/JV9PirYgYdlokGbF5qZMXTbjd
9fEg1xaCxTLwda3jdiTL/pRAGRGXpWVOVKJjD2HOJLCpUJvECYtm1U5IYIQNGqVzMT5V4lw6usYR
ysXGssEt7UxAQ3dDdaO+BoRbWtdRptGpYzJl6kJ6iqCkXpcMl1QdJVyyOQbhVHYL4CzbmHoorDGY
SplBLF0oUXaAldz//aPkFN8rUhHJsMiX//9SFllgUqviU6gqFfZi0Z7/+1+ZH/JHf/9t3TWL8vb3
E2LxkSBmzBArUFlga+3UAYgw3yP9eH5sknexpyTBsxhW2m4pThj5zeaSjUrIkC1UfCobyGGDbKFA
WawbKCjsJ5U0kzdYWVsJ4osAOXNKwosVNcLnXV/dMi1hGucZ/wOC0a+iM/6ltzkUpF3cZblXzcGl
asdDGlnLlfcQ78WK5I1EA3mMbLQSB+siylAcLDN051COb0T/rjr0KEUA80/T2MdyUTUQtkGkSvn7
niQO9AW+dUCQbZpZRwIydoXWlV5SVe9plHZ0Esb3JJfsfAqGk0gUkz+ahMOnFFrca5RT2KidN2d8
hwppLlM19h5z/cJW+jg95PnkWzGfSA5ZYSNjCj/VJQHncTVtq5JaT+bKlCeFF1vKoYmDlJt1es/z
svEgnDxPMsKMBDfxgu6LvXn1/+b9a1eSqppWT3MqMKaVuyuELWJbdZAMQBZBrvSIRxfyC7ps0PaC
jJg3klJ1p6D7szVxWiuskg0BGbBR/tJa5JKuZa8WUvE8NrxRCyq+3j1x63RK6w2e3YOYr086XiZy
kKYY5Xh5HjCnAV1Ioa+FrbVnir+rRabLo1x6XQN+qxhDJ8lzRu5IqwDwcAojI8bmOJqeYSjtuV+4
QYXovBUol/6yWDgdp4TgKMZqdB+0/hmVDhDYZfagjlU7GoBE54jWdszsjoqUIOn5Hza/9BVBBcYl
aT9E4bQrWrQfccS0uV49p7NGL68YCN7RLbn30oLFjlprU2dER/ZtxOirSkOXfEF50ws8/2lV/SyR
YnhVZN6raqQzUTHFrWdG08kqQxoiLTmok0ZCX4NzXtZzsrrGXzkZ0ezCobeY3RlL+Zso2os2zt99
VCMriuEhQQFl9ubQGKIZSczo2lnCO0T9HPbFg0WMeW+WAm7QGblX0aI+6VdTiPtbHxOQKYc0LEUp
cYjhLZy2DHRHl0ZjVxDlK4BFBPqlysQ6KxqPymCcAksdfc3IaJpRkG+bLjcPBEXFu6gVrP1ANuau
VtpoP2q8DZY/PE/AwYdSLIHxBcAh9T4AlpjKIHjw8nmpgl20DJiwg3xpazU4o4eS3QbZ+NWQgsIt
aqXYLkx7ULgAOe9AJ9wl+pCOJmnDnQ4sFFNBE+4KXP9B4AJnhvn01KmM1huhix+1KoD4bmrx0Vs1
ph7VQBDeBITSGyUX4EhnyMmgfCcFFFQqT5itF0HzMlLGkAWUNi9W07DCtbh6CclstyexL166miFS
NenZi2QS7ZWPzIXFpsowWLXJC3QDHFJzE73QC0U0J6XhSzAzX+q4pD5PBSKCLLHMZzYmGvJtZTwj
ryptwomaK6laLolgMh1u5FFmgyLx71/xXcpnjawrd4rfegiLm2pkth5gKnLbWrhGiabtsKWO5wCM
ybnr4vE8FpVy7CPmmOvvd/XYwZvIB+ZUhnZqpe5AfMpW6nXzpUvN525cDUnLVzaNsdOn63gBu5ab
m+F7snQ47yLcSWrYGg72B0K+i2SCEhg3btvn9NYHvggB95iD1g2jFHOBuGmwDA8ra7hkNtqI0nyS
uZfQGEkVN+3yT2FejqIolRgbElIdq/M4KqWfYfO6LrxiaIzHIkz2VlJn91xbVfw0wum9WuxnQ4Eu
itcfpI1xSEcgk1LLRFCtUEoAc10FO0JnlwBgPCI5mjjS0QUYw0lTB6YnY2DuEe3gFW76excmh66B
4Vm3I9MaLb2SDrztmzHZT6vmK1jY5IeBefKkZMeghKHULfugNnQo+TE3O65THALdB1i6ZcuQrQWx
3PyYQULDjbyhddcOswqgDnYxOIw59VGjMRtd61qmJPaIHJTNnU2ECLRj3XA06FHN1E/3lxAhFkIw
yFCyTJcnUjC2xKlOwh0hW1YGUqQzTFwRmq6fEi6bFE1kRgLYPUjqSAYeLeCLUSZHJl+HtsHurQZm
6VVmTLJL1kxblp/GC7sIw1QjYiWYZohpnhuk5RVzixTEIOleyyJt2+s6Nf1UOJDvJRdcPZVDwmBR
TZ5bXaqv4YyHUKEpxra9+EpZA8PHZxXGL8syLPeQNgKxJ2hbCkUMTm004uQhfKu3RGuPJI7kbkVl
9p+xlYSNnYK0JA2OngBvciHivVuuxiLJdOpOpiil59aEoDX2KshQjNCFYZh7ddCh7cZRvsnE2R9C
Ya3L5AtTQYSqivIqJJjdsuY5QsjMyiIMpWJYDplBWSn6OQkKf4y9NNtmIZagqaRXS0rRUQxamgLJ
jD3SGi8ILSYIgmgj9HzP2R+4sx4VNmEYr+XEfGQWAXjEOCuZ76jjQQ0oPWTj0ql96QC1mzd9Jed7
IRpgyET9EcZEuTNxdEMyKesjN7NzuASD17PeGK2nxDVG5YOyTkJtpB+ayZr23aTC7W4GgjDV3mUc
i3kMTcReM4TGHWeUeGX4Lohgwk1axv7c11fwixwNDWFWnKFvskwZFAFlpfmzbVYUqSyQVdhmiVfU
JkYbQkngea1hOnq4B6XO4Vk1t1ahAh64EDh5P9JDxd7uLNO02vjFIzebmcU4HA2j88Ypa4hg1y9/
hSOf5KbJdcGP6mVrwKKmXYCCYNB8NKn6TdAbQGa9lrk978eDIn7SoNowkANknsIt92pRRhkuhOcl
l6tjC+qBTK2ZLEFdpa0TWHQJEePZQF/okSbJC/zgbJ8uxU4XZf1g6R05f1q3VZPkqpUzXZIMn6JS
q/3OiEdqoS7MpENY9tJhGZgPEnZPI3T9vb9/ADKTDsFiIUvTmplmdd5qTq6TIN3o7TbUDPGAjM0U
MH8nnhrU+U6ZZvEQr3/w9yvsmhlGX1iY9QQO1DyZhC3chs7XZHsBEco6hRC7QSVq3gag0hvlAfJw
FzvStXgzP4Zv6wgDQY1eyQIUaPy6XKvUF8oF9VazEFR3vJFJEnwqOOzH2+o1QksIBoW2CqHuKhiw
jfQeDh6QtK24zXyspd/8xqV8wvp8Q0aPpRdYRv4iE8hxXt4NoCmpjchOuxbWBl5K82wcY285CaIn
bF9Ab5RE9nDBv+A7sh6MCMUvYyefE6jIT+mXbnhq6Sxk0/mTU6dO8VM9Uhpt9cmoLkPk6LfwRcVl
Vn8N1YkNAc83HJGWUWZxkFqXEE1FdnoiiQC7nFBG44albc0ys0wfhsumybyEmFofKYx8r7+AMfXb
PDuZxkMQvnnriPM85TkFhpu69JjGn3qHsATPV/QJl306q8i0GrvaY6BMH/kTt26VUDkyC5Ersnfc
8JD0u+IleRE+kBLQSsL24JZ+r7nKi/qVAf8SN8pkL9G/7qQ8W3uwqNm2Bz5lbEOGiZvhQNJ3Dvtk
k3wMn/mwUW6RY155c7Otfk/++FrhMH+LHv2L5DWKjdT2hAm0Ij35iVMNCZFPxSm5yEWGs2psKrvJ
UGFsimeAkKhJhEdC6iixO4M7dE7QnZdLOzqEexbMcxj40K7cZBrB0jYZ80/jFvtL6THsERKX6dYB
7zvfzbwvjvmLdNEexWir+q2XtzAxgpO6Bykw9PuJOcSTeDMe8uzILBxhJ7Kua+et3+MNWOgNJ7Zw
zA/micYxheQj2WXTugJCKo55G74ysBu84l9zqt+F27TPUOj7+W5x1cMzwkk3OuW8mdcYuAMmU1v6
brnyfoJ9P4tn6QeSAUJkp8bmcGk44z6wQ7yyAefKDsa3BA5Y9VFidByqZ2sXIb5ubWMHs0FUdsmz
Kdo9ley0N2gy86g6/aP2ijN1OFqC2RbEffSSrbpqh2+kZcTSOO1R3iT78Gl6FvzkrPnxznhuiqsW
76CPBqHzKt3ka7DjbgrOsnjtiEX81xxym22wpVlCb9ULie1FCfpO1OYbOCnagK+9pzrCHZwGcQLd
pttGkYeaJDpPn9m+ORnXyv+cIrs9Kj7BEfmmdginek0/MIQ8GTc0LuUbVFl60SHmX6jxbgSH6jf5
JWoU8UQLCtdVzqJy7bbSgabP+MFWpnwx51sF9SjAfbrfGbK8s8IHg1JzWzxZX1pqE8TzLNiMTIiY
fXQHc0TusMV//iGugdw2kIxTvRN76F8by55s863emU8S0b7fgLOcxu8v+dPq6EGKu2zEbfqUjVvh
Qa8oAdv0SjtIfJDI+d2+JZ8EadSu4Wu3xdg0r1XmmE/UicsvbM4u2+ZH8Um5WbcIXgmxa7uFBvKZ
T4hiPdmn5qb9ElSn87luFC5jIn0f7cuL/jZ6xkdwbA6hX2yr3xbzpZ181eukaWPlB4PpCT8cu+em
FzdBuWVOd+iNe3Yjzzz2BmGTPdO3fxMVG1jtingFJO+0W2KxECMjrRt/Q/FEFmjScyRujB90nPOM
AeY8Iq0hMIwd6IFnoeasYdGA5IMqYSHNczTunvkmUHZ88pvqJfoUDLxGdvtNxTq53bxZE7K3FH6R
226la4T62E9SRz/0x7jhy2YxFZK9Hk2r9mFjXqobhGmzJPKV2c6BqASYOwigkdfpbrsPntUK4p0t
NncEkbBohSeZueM9eUbPLdAK3mQ5dC5XOs1bjHfqlmlsZ7Prfodn80TkxuCIbncUnqYrZJqLwBCV
G8PJOobaKfgH8yw5CkDsYP9yIHEiEjBYvGkP42q8h08cCe/GTvkRju2W5y+hqKdhkONHs6Nt89Ls
EQPFKEVt8WK5mBns6F3/DQ/IxEOGrxv5XaLRD4OfpcqMdCsREb+JfQa51r4N0SnYCIBF7LqWaz41
IPp+xdAV9smHyFd6l3bSpe4/k2P+GrC0uYOjVx43nU3VhkyGAFPM5t0lYyubg23NfigC5dq1BI/s
8tlLfq3uBc4YXMiRI1M9wadl0CuQsaI5PFkq6lqnf893bbVlpISmwmCd74QTI1hU1rOjIJZhALJd
blHhA6kr3NDpRjtyDaTZN2XeyF73Yp0k0a8OmCA1Y1P701H3LR4T6SK8pW635eouX+N/4SkpHfNH
HHY6e+qVZEK0C71j5D46YS5B6nex7Q7MOHPeYv1MEPk82nJhTwdkvpFbnot36407unSsV6iPzRhQ
+KTPjxw3+NHO6biRryAymgDSk7jpviz82Lh7xFMTsC04wk1/CoebPu2XQ+YAc7NDDEB+fQo32Nlf
5cf8ljNG+aL1E+3NQ3HOVRf+1Us1u+03jxwxy90BRumdT9cDIx05fGDGeOGDWGqbVM74kUZby7ol
46aXdjJjtI62Jt8Sz/RGeRXjvW66005Lj9Jm2Er+gkjjrdvC4LHMDWQY/QcqRzo5JLmLh0B0jNPw
25GWTu8LhFvuFy8tgkF7eBbeFz7pwQWvlV/MQ6wwb3KL+Z4RHX4Itha1/6Y+Rlv1S7Vu/QVh4hpj
T/Lrd7BTBNuKvf6eaFth9Npn8C34F6GOIlHN+fAOGBRnF5Lsmudz0fqjHkFKs+Wj8VuytiG3aRvj
xExeu/Uc98LTzH0jtrWX5jYik/8q0Fy6cJKnq+CFSGpQ1hookzdq6fJgksTum9u8A31xYYW117za
SUAIRJuBFfKH/pB1jokVqdjLd/57A14QboPBne/TcDBSb9VWpgCkNsyR9MhTCs/U9tTssX7jppCU
z7p66jqnNR8UkkJ/4sJW/WvunfXUJduAa+hHku+kGxsU8ic5fqYpWNzbS3wp8FTux9oNn/rXtPbT
/5F2Xr2Nq2uW/i9zPcQwk9+gcS5kBSpYtiw53hAu28WcM399P6zT6NklCxYaA5xTqNq7thX4xfdd
61k0XgzWKIxDc2sNz2WZf8jWjc+m/2Tc9eTQDEtuxSgDTMfLSO3bUJzjOIcKKdgDt35Tb1kk4q/w
0L5Z1O6cdqG9Zbti7W+abf2qP+TxaqAjjKb0qGU+aNkZHih/dPxkTjSF5Yi3OlnZKIqSbaYBJrhL
rTkWQJ8kyTtvPGaf+duUO4p7E82DzdH8yzMW2D3S33i7Ev0Lb9nwgncRG1ZsklqLdh4L4w1nxnpp
3ZWEX24ok57SVdBsqyPdTvcZnOB4O/7OduYxI/fixnXsk8fxa5M+4UG90eobqAHxbW7ApcP3NA8B
zTBZeUoMtkOh3JQoUG7iR85xdfruATShNHrbU9d75n1iDsU8wPa1idB1g0p6oOPm5s9Ge5DukyNO
mV6fcRynex0iFf2F2HP8YmMrMEZsPY4SM9vdys/oVo4Vt44NiX4Gvfa97VQIpqkrQug5GLfo6MOn
YelyRv3FwJeI09xwbsXwA2/0Jn0Linn51eyqucKUYXtCVYcg/wnEp7RxHc4t8+QQbbVyDp5zEy+J
YLm1dzleMJtT8I11699xcvDemDMxTMpNjgVGX9XyLD+a4yYPl5PfNkLBviBRkkwH1HSKsSEMJ5n1
W+rq1Cl0qKZI+ZcAGeh45kfav96bwoLFiQraO+vsNrJX8ZOrzMfs81V6y/s3OTu08bx4oersETy/
5AQVrJAoIKTmeNaXpx5iv/3Q5AsYx/GhJgCasw/ImU8eBrtqxDGeC81anUm3yal/tMEDvglrTvCG
P6PK/jkA2DlhaKE7qYCmvJ9oc8viWXZ4jO6DOwVSsN9tfQ5+6pJCsK06/iMTNEM5viT7+wAKCtQx
6+cmXse77L21Z942Pnl7UpwywVmpQbDzRSHgQf9Ff4aLKAdWe4FNRuxQLBPVjlh8E9ynD7xt5V5+
I1f4RDGDl8UdxR0BUDs+khvO4vI2m/NwpW38Ru2Oi0L8VblbBCRTl/3kfbIaJ9IGRVW9t58x7P4K
f5cOQHF7nS/0D3dnY9Z0ufNxRp5lt+IBLyN1vXzXbQibIipm4QNGpofFfcipZwHzqNyEC/Yoxkvz
QqmA/bp5ofRRFzdwR7g0zL07/UF6TZbyhzwsyZ0HcCfdR6yHCD/5yut34B76R/mbXasr5nCZiKjt
1gCVtYX74W6rZ6/choh51+pOmlubBJubPwcW3NhreVm8CvKzemYoX/ZvJPSSMRMbfCAWWom52y8B
YRzKQ/2ImPMZdEaG/xHhJ3MVRegSbNg7p+rwN6sf+HWT7LJfAwU+b/bVAoliV9AXE1sXivJzc/C1
XfxpvDA6H4J3d5U4wiWPYy621l7BX/hJbwHRhRiffAqYgFWQws/0N2knw0acaQtAlwHgoZm5pXUy
928ZVn21ACyz8bHA3yvHabGZRGLc4ay1cp9Pl1ibDsOKep63Hx6VlxciGpR6TtmHpi2eczbG4i1G
y37TL/U9A4eH5B/Urf+F/dV+iLNZ8Ds8tR9sAtJRWaav6WlIVhn7xMFd9WvryBrFpAC/sgl32m4A
uDmzXsHlkQY6Hvlh/WvtEWO31gGJaZzSbvw1J2L3C+U413W0t+EXKQYgJmk3svf4t9ir5AdWeY+I
sBm1SDwwp2yfvSNHF7upvinR9Vm4D97RZz7N3Of4izHcQgjjKooeUz4EdyxHsO8lLGcz2l3Vc/Vs
vFbPLI/+g7zFSHBP4M4zd1f9Nt0pS2u7jg7ywnopmW1gacpsyeLJYmm8crZ+bN86h27Mcw6170aa
A0/JNkAwsdu9cGGHcVjtcnSSJC0tZVp+NPuexIbR9Ks8FBJlmZsIURhJ7Sf7Zei3Yt7u3Y+ufw7J
yEhWhkxmGHfLGap+x9pHlP6ZNjh8uMSBzVJm8us0gfp90W3z3+7SUJ1RX8Lk75ulXDjeir+YrYzt
sM/vWAXRHIrNwJstV+WDselXfAPyTlsQchA/4jH2ZxH1oPSJOI2MuhAbJc2t/XR8xkv4K+VY5i/6
hfxZ2KuoWrCAP0ss5JNwYZY71m3+Xr1gp1C5eCoH6TEwJiR5y1Rq9JWFCLoTsbuRaM1s/vwu6gmA
MaJczKtRDudWyZRGvI+h6c0jCimjr0kmCF03JdjilfXlaBv8+ecRIqwkqguGioi2ldLai5CAL34W
F7sgxDCljfGLFGvVErAan9us4CHLBrxqDKuQcXRqZ0WIuyTg7IVKGYVo19xHclis4pT34+ctVueB
yQCZUNmEyG5uGjobeLxHDRlctdOVnuNSn/3XL71d3oJHNleEzcUbcD60KHUOlADbio34El9ZJdqd
kBq7mSJhKcKiT1gkucRN5c8v5vgICt5b0VygiInAOF/UJTDj2LefEVmWjg9seNI9YkGk8KzjPUXJ
QYkWkJhshCfypTwqFl3u2YgGFKzP5b7T1U81AjWVhlzmTPvg8nk3AVHbaJkaYoO4c7kS92+Bu7vw
hi8td2/d2lU5wnoN5rGX0FQrpgpBbRgoZ42uOuiV4YF3I9tjf7BA1q1GrBZUZmicufmTXj0POurV
6fcExBCbEVSfUhieRJwfy756qKUxYo3Ub7I+fu/MnBLq8Dzkkraqddmhsr5UBus+Gjwnl9S9xsVT
tO4DOSlHy+VyZKnGDK4lN5ZSc9TYPbg0dxZdbT/lzWgsIw81kNuPjx0YKR4HB5hMd6kT5Z+2RO6t
1TbzUu4/bLD6G+H6OPp8x9XKXZX21brBZcU6E8fr0uLoavVkag7+vpQwnWDGGFZu0axaeM83U3oz
zAzr1o5Fv21TDpmipRhYJJSDpJE8C6F+EH+pLWwVfGaAOGPuKS7+0eexMX7rACkRiTDroiZekjoU
YaNoNhjY92HhcxtW7Jv/9f8QP5fINSCA8r+wOTbiJcswAY8LhRc9A7rAiFPTVrJLp9PhQ2QCTEHL
fqG6ZEOA9U2SYlXq4SYHkQ6iYnj8+eW/812mVyetTLZNOkT6Gd/F6o2+NjKrJKC5++32+lyuPEoH
IVUMaRIouaVJtUvGK/3z6ypgh759bEXVLEG6CCIJdXpjH+8PQepNeJ//LVdm3qu9QkqLl5APh1Os
NFeB1d0PJl74UUZNn5S32PBuTYGek3YyN9tMW+ui21x5K9NnPH8Cimqpmq4LwTs6ewJKZBAspPFW
XBksQlhIYCGkLz+zUUXe+US005+cgDAM357uWftIYMFIrhOpnN5wZTh8y7hlNKgEJWuarRuqOH8v
RuAqKhlF9MqLFENVyAY/YQXiIX/38aK5kq1feRLapQGoYvGwsJjIpm6ePYmIjt2Y51LpmCnlPqtL
Hsm0QifJSasZa8SbfP2WUr/lOVE1SbqqcKIWPUd75AC4TOKNFrvANimiEfMJ8kTlrK/DyqUks8R2
i+OqLJ8g2S/zAWUqMU+oThpa4AXkCC5EiMMWgV0ffn6ol56pqmkWFll7ol6djevB03N2Ja9y7ISN
0AQPMyPk7crk+TNIz0cO+XCybcjwtyxL/XsQE+JaD7VQS6ctjRNsmgNM2m1nUfyumTE5JVirSw9j
Dm3RE/yms9d9aNzi/yCQvosPps+Iiqv8vtu5ur3j2a9yW/8S9cQsyd/iorwlLhaEjlms5Mq9lxv/
d1YCcfz5y1K/0bMYdZpqGqosbGXKfv77cwhD7xVP1bgOCI6mnpVBKyCLvqHVMiQ807EMEiextHUP
7QnY+Kokh6CMnzylQ+AYQRgx+y9PqF92VJLsDnNB86AVjJ137yZ2eWWOXFw7NJ3GHZuXpZp//v0/
1g6tgtJsBbxdRtZNo0C1wXB1M07YKSVpH+E5o0eo8rfe2IYatUsPARw1GeJO5Prae7k0ezQWbllH
UY8w9GwIeAhLFMkeSicy6J5YwM3nE21kAI+I8bhYeQbzqW5psXu0MTo/+fz52V2cvpowVF2G82Yy
EM+eHX6Tf4/BHkHRvFQIaIraAJHo8Gg3IeB/jditaebhy4oAgkwPp1WPoU1dacLJ9NjksLH3X+4E
RBkR+9+QW/BVWxEFV+82j3PYPTG3bFFj7x9Ore/+ghOxxUZJwTRsNxNlqZ4wVD9/MOXyN2ubFrux
qtvf1iU0qAwgGbhmtjUaSuymhisQ1dqyBzVTh2iJR0WsYwrnIeSXn1/90r7ICJuIZ4QfqNrZnqD3
rt7oCXvCMHF6JEoTHYRUJm24UjzrMTRSCiRdfeUzX1q1dBliEmnFgG6sM5xc1DdpO8Rd6Yw9zxLB
zZtpZ28/f7Jrr3H2yQKjVvGJMmAR+d2OZknUd3Jl8b04JpkMiiaYFzS5z8ekCGG1qDWTolCWWkcL
YGAVET0DzMjSQ/8HE6QHC6NobvHLHDA10YxHPxzHu9gtiA5tb1sZf6itKvNuICNSt6gY+IP/FkxR
AhUK4FZjJDfS8AiHhMroBIzyrIc8cH9NwDHbRaXx8xenTFP579Vek2XDJstIlwWS/bM9RTfyRpOA
BTke4vRZzTY+0+NkoSKCugkTpplVxY+4u2k5gLvxpIKuSc7RNxfp/Oe3Ii69E8sWHFYNVbHOF53C
tGR7yLXCKdLfkkez3VepX1u1Qh93OPRl7W41gBW+tv35db+fTlBN2gjrLBijmv3nG/rHwis8pR7L
KC6ccfTn4PaHWcWXTXBSix+NRbd0r52HphF/9p3z+WzDwjhvaPr56VhUQTAOg407TLfhR6DM5ij7
kpfh08+f7OLr6Kqs8IBZzfXpk//jkxFIjLkM0L5jU7sZXXUldZgZCvfKWdP+fuzVFOsfr3N22JK0
2HQRjmQOSIpaItAUzTe3fAJEemQBSqbTV3yIg2ydVSEpm0P+qodrwqlOfHxqDW3TLiUxaa60ZKGh
x1I0X16GnIRmI7EnQKgJ8tUpQekdCrZCB3DTeNSMdNFjv8/ldAU/VFr0hoyiF7pPA3d3TlDE0Uvw
gaku1/xQWxtF5S3HdplN0YKdTodOaQkLEJ6OAD6rF342fuAzl9YdF0o8kyQ0GvTy8+ajtWXkBWTH
cyFOce300XsHNlzHY2B7fY1ezX4lHJtwWq3JMTcR3JatkSEpJ3yMG9vzX7vElBGuQtcxev3g5f5v
GSbePHLpYFtkspO8o1jL0jBe5KUajvdcmgs44pRcBQ3w1sRuQ3goQrnefwrG8eQFdz+PFOXCxsSB
0jJYDGSUYcb5aSmOR0njmkY2JelE1FS6YxunB61Tj3YpflGNaGfyEB2w85ARGN5XwteBNHVY/XdZ
YGyGVD9iXn8xFDDlfv44SvGbYhJGp2r1lDShrsbBp7BTmCRme09lS5zs6LvNDabEVe/Kn2WFv9qK
Dtja6FLp/lPW0jqVpkRy8SvuuqNRi/1YN0c1ouTauks9TGmIJGJfFv5Cx0ZYE9UJICe40XoCuju8
nOEhUfUdXpKDWrdHLHNe+RkO6VrTlM/BU1auZO3hwUQzrVTfm1RZ5T2tx4Cv3XXpYgVBTKlpUZQj
4go8CzfT+yQiJJpXVnP0TeXzz3/Xmrsqqw6ob+dVC6FCRc5Xx2LTa65j0BZspgSXsHXcnjVN0V80
NV3js9jEQXo7+uq9Z+h3XgQbwi8fpTG7xe0yJer4j34XvZZ+Pu5qIplU15Me6rS61RvrUxgm1Xy7
fM6wI95HrcC7ld5jjcseuIMyplwMV1dGyIWNQhXQUik+GagyrbPFxE2glqrlgDoaDFnmlcOmhlx6
YwrqkElpLINEfBJNaSLJKJGzyDz2qOppgrpa51x5L9N2fraAaqqlg5sQsDzE+RWFKkvbdnmSOeBA
kKdvIkkKJqNasrDRyzWm0m4Q3k+Rr917b9UfSiYfqxJlje/b+iJrc7qJtuStu7q/sokp328dGjc0
2TRVxYaKeb62l97QSn5jpo6HZYB6V24jlaXxgrjc27p9+eomI3RCS42dyoKz5ZOD2TSye2VTm+DI
518RfFv2M9s2+P/5XbEeIrtzhwa8rP0IESBZ4f9LpMUfbgimjlkf9sM2Jcq00bJ1OdE0yLisF3or
kBXHBNvK5oeRbGPsBJTl+3t4f+NtRmCi12IsUfXoRhUoZ92yno+mdK+1MZ8lqFWIc7C19Gxcuo05
w7IR/88vJxr3Iw0kg0FtQ1XPzmFVVOdxhKcKQmuzr1VB6718h0E1a+PyVHTpKW7IKSu0EVhM9v7z
yPt+gtan3VSxQEJbwjDOzplRm+NuUkLsKDbtJvxK834YTlTrloFZ7Do1eRglxEM/v+iFMcWpHdy1
ZXEw0mTz7BPnVZY1XtvEDiE+uwEtYR5V76PZAP0I74yJHp/ikevfk9A6oKL+/Pnl/xwB/55tuqzx
sVVFV0zTOD+YeQFxK3pcxM5o1Dq9xZbRYapI7wg8GvW7MDYPLeYA2tsGPWkJtEVHdaJo9Vkv289l
o52a6V/bQXQ3VHj5896mYpK9D8OD1tyC8duEGRZ9q7z2tL4vE7xxLh0c2g2Dtz8taf84/xQGdWuz
SXjjmO59DTfwaH+GmPBBUF65HVwaGBpFP5OviZOQcfZSPlJh165F5EQRXAMLh4dnrRKjubXQeWMZ
40ZZi+efH8z3AzMfD2K6pgprWmzOj116DlhTsiOUQPx4kb9ng3ICyTCXc3IKpq88csnhVK0r4/H7
sVKXuZJr8nRY54XPJoFRUcSoXStypKbZDHHr6Hp0F0Dl//njKZe+U0Om3KXZkAXV8zIux64+CPjZ
jpcaB7PlDp8x0Si4sVVmxABqu0hXl6FsELsbgsVilS01nFbNsA4QBQKpMuDAjdaz5F4bWReOS3wH
Crk37IWyyY3w76HVS2qfhiG23xIfEIG/R83oWQPcXR3U26Z9JdUakU8II0q5NtSMaac9n4/T0mcZ
QMLYac5emw2kFlCOIkcYwCV0jH5UQGAtkH3Fup516xqm2wyDJrgGSCSpRgokeHtcdd6djwl+1k1Z
PcAHb/8Ab20FI6DNpNYUvMd9EkGsYScguJFpT8FMUcs5zjhEIXmTLt0qfYh1TOT9RJD5Ax2rcx0D
PW4SfGLx5Gg7/WEZSIW9MDrgRX/+OkA8ATsJ6NOUcltMOLiue6srY1O2IBnGjDjj2PeWvq0VZARj
AZaCX9T1UL71wP2krHUAcYkbVSneATwv8+kacGXATZP02xdri6k0o9hCPx9wYwjD1ddZ6IZOenND
9HK+sTCHTVKiRisAorgGEZQpJBJMU5+4cxZaXt3//CYuTi4iB2hfCBX+/9lCkugFhwcvI8eiRmyW
8bHlSDnZVn3l0nah3sgIFib3XhZ1k1rf3yMYtxtpMEUaO51G0wltok1o+YRJrYp2wxHqBPMAPTjP
ptaMg9+ou9Jtd509Xnsj308qU4VeoU1kU/zk2//7jYyhjI0YNKujVHAvGn6Z9+Wq8t6jZHgxJisn
2UK/ysLYT0b4xP71P//C+RZ0NnTdluXzihzTwGwjn9WMKKnP6fsu0ZclpXtlsVa/X5IpgrEy0meg
fK+ez9q+ilJi7lgxzIgWg4DzPyMWE3WWdYgGBcoDa1ao1U7QmmLW1YxygOQE2g1LtYQiHmF44Obg
jIIj79S+C3TxnMDMUd0pMR15YKUgcLq+DF9abYih0Lnh08T5VpaxzdIG4ddGKDubjdTVGynP3/kq
b1JV3Q3y1VX/4vekarDuwF7Y3zo3MV+SZVL9Iqv7TiI3k0Tx/L2hbAoS0kZZEwe/mviXDvilI/ey
6ziRmsUmSBHA/DwwrGkGnC8HPCiavLqiEU5yts+JRgXw5BWRg8kYlw6gfxvwAwTKAmplgPYLk1RW
V/c+pwmOBAdhVyvZfrVs/ZSgrcm+eg/rSpC0TsVxKWSDBDXtE+XAL61QULb3xq0h3NuhVk92TzEj
ZzDIWv6u19GT0OpjkmfvoieqDlD9rEI5qZevpW0sCk9CXct5iVI1JUhxGpXiQYPWlItgAg9/BRnN
dt9OtEWmmjs8xg+tBgImt8qt35CU58pLOvxzl9RMLzOf04BrLsNeRnHay2At1Z3PcJhFRgBr5+3P
7y0zWfz5lslKgqyT/Qrla7uqfvHZW1RYWf/w9p0f7Uu3mkoKCTtbUW4IkDzYUbvpaHLOpwlRdh36
IH9wDIWAuj78ZfJNh0I5hWVKnGL5QfTbepT1kxRwyqw7FuyiLI6wOO5Hvew4lgpyTP2P8JciQI40
PqIEc7jH4eVksMiiiTNlxSbKaMn8bBlcdm5UN62G7nFaizWLfyVDwAcvlePWaXESZN5DXdHPsqQr
28ClA4Yi61wjMXiL6Rr396oYWyRXEX3EFbdWZkqfPni9u5HDheIVj1k5vMs5Wh03PohsuHLHUS9s
QQqL4XRoplmrnZ/3VYVZrWPfdkZX+QTX9gLs/8lS/EUh0mOYvzWK5mjO8GVOxjID4Y7/ImfWLnO1
d0JDj2kBUM/O6frlU6VqVfUIKFSXsGcfbZYs6qNfxuuf5+ql1ZWalmJy3uc89u3a3UJb7Usvy5wu
RNFmpeuiob6TdMcySkkeizZyZy01H4cWKs0h5c2hI5l1cnOMa9QRlo91xr+LrfEj7PWXxJY/R1hw
of2oJMN7VMlX7lQXH6+i0JakF8Od7nz31SURBqVdZQ52un1hdiWioSevzreyHBw8Dltp3C+G0FsN
tnE1V+jCwZrXnirPqmII1uq/xxZLXldXesHYIjzlRmU0K72+Y9asjGxuSOERZ/3GH+XPPJY/qVMv
Ibat0s7dG2pzxJo/i2obGTPwaU1Ob39+kpcuu7w5rjMaZzBubmerbuKWOsB5nuRYZy/gxpbDaLyE
Bsul51sz7qc7mQg4oomNvemJjd57T1fewYV7FU9GFpptcsGyz4+BuaUHdZJSXSqG9jg9n84UjlcB
Ma9fdNEeZTl6yhJz10f2PsBPhs4jC7WXsBo/axLDpVR/SYHsEwu+wVN8ZXZe2I4VDVWN0HT2pG/d
+Ra+ZTpSh0YJ3XCvzr4MozjFFQMo8IqD3RBZ9/PXcWmwaMRsqYaiqlz3zgYLI8PN1Goku03H1ueh
hodnMoO8Os9N/xj6A/+wvzKdp2d8tvPSr5cNTaMDratiWqH+cXHPx64vZaLsJsfy84iOsccbbtW3
XpZeK3xbl572P1/rbLwJibRoXZ8KZQI+1pT6mIcKpC5uOErwXvQZADYbWaOurXy52I95ZmHCsbf2
IJi05hzL+mki+ia6tfTo55X5sJYz/RlQfUInn3QScEvxuMqVJgDDI68rKT9hifVB6Gs1xVooEltr
mzfl6Q/5GIlmQvsRNl/+paeKM2icC40W7EpIGKCvrIvUWqRZezcEn55qLUSVoqSzNjYebEouap85
dTas5EJs87LdiwToizSsyrHaS11xigD4NBJWUwygcXtLSO1aa3CpFc3vMKxPbcW79FLyHCGYJO54
NGI6Jaog0ijDpH0TWCBs4p7UwV/22idgm3hkAfPFlV+IsnmNKtMpQZZJgzbcANIW/byVCcnRINIs
C/xofwiXgo+y1FFJ4sYj7BBNkBV6xTLpUUrLyXuONIvKYkUOVr0dvSGGhZqyj5gFST4ZIxC8wErX
yP60hRdsmME4QWm1rEKvQ7hZd7DpAEV1Q0hARBM9NAmHRE3ogEFiOeZHTNR9ZImwEoy931v+CrIQ
knEq2DNCGF7cAp11KLRVSiyQLeUHMHp4dBj1o50eQJ3PtZzzmCX36yplKzSgxkX4hVuyg0T0JbAH
WUF1sl17a9jlVxtkB69MD1JVo6Vw0TzpWNqzj8pWntUY3yJxjU9hv4ZlOLNMcLc0Dp4t4Ehujskb
SLHwHd/gZ0XurUyoFSnHa803lrW0noZEbxYH4qC3tjlgIuVNTusAkPQV+taVFsE9dP1dFzQvmeX1
87QZVj+vDxfnj2JZCouDhmzl7MJqFlVRDyYLklq589JkRfa7+yEn8QKVkE4GfTOKLR/xyjp46ZBC
/YPbK2IKtEpnL2v4AwwVb8BFRvtHkcU+jRLq+emVlejidmRwwqTDSckZ8M3fS5GOOAh4vUidbhBO
0zV4oiDBJ7h1qaZkyOlmeeAfRKneBsTiFMr1k8KlFZ9N1TL5jqnCnl8cRZ4USd4ZdBTwcMQFitMG
/XsnmTv+8R6hAJc+e+Z64wOL/8IPULyCRNzJJYBkm+JjQyBPXZf3kUqklm1u3USlg2UAS3YJoukg
Z84SJWUKVq7jxeln5tUPje9t4IpvxdACUyBtqjVKHAop1XyPoBACNddJ18yHzDxpDRi4iOWyGaYe
YSzdqCW0Un+YnE7y8K6lo5OOBO741o0irH3iywj5P9WKMO+xxYBPrhdBzMFDkR9KO0PDrmMakOvx
fXqaGWQw/F99NLdD84mrVJSYQBsG8FnhoYS3BLmXk8ibK3UIF6aOnc+6ocHRmyteQKGmDW9tDqlk
FYTgFKhCVYlVz0kD9agygHFUQAjHbrAi8oMUAgTqdZx/YaQCTEq8d9C3YPkRRnSeTqRBrZ/yviuW
A5p/K6898A4Ch7YCh4Leo9Wam0rGRBmX3qzp8di24dMY5S3J05NIHM9n4PICE1bw5zl4ab80Na7o
Ar0bQ3Wao//YLwO5MpI0alPoh/SY1MfEjLdDJ68ihbia/6+XOr+itTm84Qzko+NbkBRT+MIpNXYw
iTddLV35WBdPySb3KnQpyNG4zv39ueRCzbNCL/lckVP5pOl56cLvs+V0bg+V4VXxiBfDyQ5u+MrH
vHTqoUpDSYqjFvews1OPWSIrSGOWF9KzewjoSYLlpa73li+2Ss7z5c8/f7GXX9Ggkj8Fm36rNgCn
Rt0Cx9ApwxIDWHmCKvOuuMNzFpdfNXsIVKfFzy/5Z+k4P2dN+lhqnaiVrXPxz1jlUP1JUHDCPiaq
mJDDFo0jZktB0KhczsbaPFawmciC6+KjbZ+KCIpjOXBGKAlVNvC8R3l9kNioKsyu+EyTmhNpMK7E
gLTBkDKoEySPWImxjRC9UehyMcWNazO3zJuxHFeem5OebjPfOlxpZA1Q2962cHTnzJVtEMCXonlb
3SjusSSdvK1hwiVCc7JEfexFcZ9K6TBzqcQiaJ77tQ9NWEjRXCU/gdpsh+t4cp8XFdAkBICEhGU3
3D7TGzj+r6ENdcIAjvfzt3px1DJmNVpBtKbRoP49arveJSvNF4nTFflXPDwJaCORO67B1+1VfVE3
8xC/43itkHlpAMEDopBJQVf/djOoWmnwc9VMHAjVX+HI4xNj9T7E9XsyaTD6Mj/A/Tn9/GEv7f50
nlC8y9Mvf07X/1h5ZFFGCJIhH0ZsIRm4mhuBTmva+svM2IS2chdnxWk6n/z8updWvH+87vn9ORz1
uM0MOcHY3K/smDEW2tW+U5XnMmv3P7+WuFChJoXYRCTGtZRV4axUXnc2gR6EMjlaGj70fdvNA2Tr
HtVYtYxrYlzy3wZhbnSfxtUg+3jZbZgZ1A0VHrTrVtbMqBzN+4wz6Eem2d+FnnaAVdknRKArWozI
T1I+PRMvVqUDy3ON1xCN5EJVkeX1xO5VMAb9EHCOMT7WDUiTMTqyNsLuhTy19NM1Z1ps0bhNKtza
JLc9/zGXmDYx5QJu+Ezsoww3UiFx31DAX8+4eVEwzjjrS+mJmI0KSwh1Z1dZea1Bxl1dkaZHMCRS
qkVqdK/tqHeEwHHtUWpjhdxr75oeJOcO+CWZJmzBNYyJ6MZTYQhHWn/QY38znZuLUnu2ORH3FWOD
SIWF5/fPujcSg1WfwqzZE/dAanskbfvIWHTgZwPJ/y2N5bAw/HpDxmy9N0qftCjMryT0XtliLk0a
MQVQ03hgtp6LOuM4r9Bd5tTVc25XmfbcgqOoZf3ZyI0tDd/nmoiyKyu9emnwCjQZuCEsWsXn44n7
pUduIQuEGVt7FeA9sltXnSvVTQEJN5jSoZSpBVcFwjHdkEjDxN33QRg6Xpgcy4a2Zq7S9k1I7VDD
36mbv6C3J9yqHSe0RLSFxQsvoQGoDjZrEbdYgBUDGsTP8+KCU0DHY4HOQ2W5oVZ5Ni88aYjRVMYw
j9xkiX4Kh7tMxbsvlb2e8KnI38pnAaY+iTh28B4+YXtCIMweMirkHkZESdSrtmEVrtMjqXrot7A6
rUgtwIkLv51Ij/ip1ZauqQGPzyFe1hIBFLE8RUPL5L4Gre/8/KG+J36DfkQ0oEyHKZvyzzRi/rGi
CXOwk1rVYqdXw0VBUR2Umn2qM7O9KdV+qQg3n2cJ6PBEVU4+fAXu8Cn2Xo9skDqNVkHENQBqpe3b
V9ahS0IMRNu0jqZTgvWtMOv1xpi7LYttbvu7Jojfpbg4+BnGaEPHiFyTcVLC8a6M/gT88c7v61uD
1tesdbl51pX11C0TP/2qIx4UlHpkbsnXQFqB1fEjmtTeElqD2keXfl/5TuULKyjaCKQCCNxo7Jx3
NeXQ9UzKRgn67JIgpQi/XzOwbLjyhuRnNCJ8u/2YBevO34gO9EAWRuOtkGE3dP6nPBTqHQ00utsx
xCDNnfI5mwLVmzK8eyPTZYh/kQ+ZLrq0voOOCveEZEWRU+NITWaLEbTSPISrSm4nk22AOm7YwQOL
FYDKNLOcOBI6abspdylb22QqCTmaT1146nzBTfE3ANSA9MUUKNp24pq6X/gUH56rQvPRGgppIRc5
ylNJe7CN4DlFhjTTGl2ZdTlnJVuyd5H4sDqWYDNsPj1DnrsGp5m0dRCyzQvzDWLpl+d6m96D/eSF
xtzTssO0n7TWIzGYb9OhsI6156osT0rTfKr0+uibP7eBqtD95wdrcn3yOfN3XbsWeU2D3N9CrW/n
XtD9vnVlbS/YDTw9jFZUC7GklwWRKcI6EIfM9REiIEtsC/Mrr50xnrijg/yWZsPHlbFwaSggSNNk
RCtcas+7agPNhLiqtcTpwywGC6nNwPs+JF7Vr7jP8f0E4tDqEiGe0/qFzyZKlCvKkguHFgyCNjpz
Y9rRzwu8xF0XRTId0ETG4+vi/Mm0QAy3ouC7QU7qiKFYjPhIZwGs5Wuz+MLqT6mEng5lXE6I59X3
lB570yVB6kQNIZJ5Gjp6BsPMAnQ/1wrsVRlmpJ1tHA3mwDJxfeChlePmGbnPfm2v1DTcu02hrrVh
igBsBRBCcrlkY902vXsLLXNOYNIpsAkO5Wyx4lTDmbAs/72L/Z+P/v96X9n9v68J1b/+gz9/ZDnB
q55fn/3xX6cs4X//Mf03//13/v4v/nVLcltWZb/rH//W6ivbvydf1flf+usn8+r/9e7m7/X7X39Y
/Cdj57EcuZGu7Vs5oT3mwJvFbKpQnqZou1kbRJNNwiPhE8DV/09Wa0IaKf6Zs1CLZKFgE5mfeU0F
rmZ+GD7b+fGzG4r+ehZch9ry//rh/3xe9/I815///O3HTx4BasTQnj/6337/6PDzn79Bu/Mp0fzv
n4/w+8fqEv752+2Pdi5+VHSEfu3vT1/6/NH1//xN85x/IJ6tQKI6lWeK6wwR+fnro+AfBPDwZACs
KfQHZa9KtH3yz9+s4B+UoViWSEktFz4bL1YnhutH3j8IwalQuVAKPN3Trd/+dXb/9hz/eK7/Uw3l
WaRVr3ipfy04BQoFobh/9EAoKPz19aj0IWvLJF/29TJgEz8uLA52Ry8DjaVZK+FSU0DKiVLXTRM4
dIyxxipyz1/5DbpJs/szAGFvK0tPC7OGP93K30/2307ur9MHJ+dZHmaDJpf5d3gAwOoEUjdSfFo3
HBVGGIsndBucXt7TRgcfULavs019uBx3RumBNnSt7r8FcH8tPnISPqkd3FqHFe1vAVwPBG5snGTa
z32DeRYzJTUpCUWm5qZ4EYX8YlXG1h1E48937JWxhh0JjLRves4pFmioUzR/Eh6CYVlv43uRluta
Ly74vtsaXlNBxzlrif/fsLNqgiN8+XPKr7JDZh3oPr7JSPtrPXMYZj8dZ6/HWsBDgG34NnpFvWGy
2hcR3m7ZhCerX6YnL8n0EKKaE6K+N7rLW6pzlb1WnAkWxvX1Xi85aq961oI4wFWX48EXhNZgwbYd
Df15MpP2mAYu9qrRGzfJglvQn7yKw+Ap/dAHGGrUOHuuJubdWB+Q+xhMnK0bP92nFMlWy97wWuUq
PpgbAssZy/aMKLdgWvTrRxMY1zqyDXz4FiWxm8nN7KGOHMSF0v1uMJ5f+1V+O6HmHOmlhBKiIQiK
t0PnmxmiThFro1Md7KF+imPtrE0xcoWCbYrS5clUSE7kmBl7qbnPWy6+iHyfCKS+eOjc9JPThN5Y
7tAJhze1OHnowOJ2kTAPLUfdSbV1S77lZmcEqqn7LUOK4GRMHlMjlNzZ8IoQ0T7VnrUxkLVFqBfN
MKv4HldeiqZig6B2ZCMmYsZfQSyyg8SPazX4ToK55nCJpf1d+DRBGjXAI+WHBaNAR+7NGtcBbXqZ
Cu5dfgJN81Hodh5amZ+HsxYHwNru+TrcM9tB+91sJMJsMwFYWq1di7QyzV5tfGxD7NiRJEPqyhbW
jZeZ+apb6nNDfQixuwKVpszdVQFGMVFAvNVdDOVU6N/btrZqmm7e9bJGlwjJPadGGTHv43LV1ean
6yHy2msIVsC3Q7wB8NL1LdVG/Yt23KrzOQivQ+w7SumcZpknv3VudnGq5K5WTjxBfmkJ7qzG8tZR
GTyTgtLCSpw1zdtu1aIHNMf6fmYnq7mNTxKhh1RxjyYr+zY5+eX6SWnwmEZMEifHfoKZ0hFUIi+1
kI93+YIkJuoZYzLSa3Y1BIFk92LrKJLOmf2qxfmmcaMCd3FK0nYFGgeLvb7h3nk1r3WzJF9eHd9Q
dH6BBrpyNQed1kEgietj9yXadJv7AZpQJlViFP2kRuPQY/JoyX4xo27uIoOBWElCIAMby96m7VVU
Oh0fZMqkMJiWaz+8XkGcoj0oqvnJlqAq44CRmrUITekj4B313JfR/pIuMN1W3liZfJZLWaw1o6Go
zaMTOZW4joyzZlpqtS5/lMB7oimEVYtivqTMH6EeWVmoTvpWfe5o4W2oQ4UBFtJjyh5mH6dsO282
A7Z72Ex5MTY+CNx6MeaaeSuK0JHLWzYqhT9dafwl4/2SooPXTWwfkwksDVrSuCNGDf2tQJvvx6V4
pedPi05a7wC7oR3Pc76NS/HSIv7EzPGJSkmN5ZCGMqqUr9UMVKfWHANdNYSGdcRJskgBKC1GbxoA
1Afj9AJPn/y64ItlNWOx08MA7gIeqd8U3C/unNBJFzo6JFsdQZV1L8UNaL5ulY4MJR6zl8SwmNRC
09AbwW7evI+1V5B/H4NDJwKo603bjNQYjbXXI7YRDK+DwczmZ3Chrs+mHhgfIigu86KTpPs7LJLQ
aFc0i4GXBFeUACduDpC45HRGbdzqhv3eliwReC3i3su7M8wo/WYTr3N2PwLmWGfIpa/snFf7+kSg
EOnk/pgNTtqnMyWP7cQcMaPX59uc9VRk5TrdA/ylcB9zdRV44MpEhHEq2Du8o12J5ltS8YwEBQZR
X4cpXSZw33CiBOKBXhtO4mUhO7NnxbDOL4bVYOyrDkSUwhs9HZ3BMpHJb9Ndoaevnd/cW2jbIODG
Y2dtMDexjB8XEw+tauHVGDssyYIfGTmgaOLv1yGySGazQo+/OoEIT5HowOfirW+MKNGlj2Re/gr3
+UtQtOgFGvmXqbMA1R2Lx5BBATdMrFVGo7h3HJouI7p4XYwA0qQeoOXSxWvDXAT3OEeT5tE6R/A+
hCcjQ62cw94wP2IIcyvw3YrcV5+tCGkouBCCa+A6AajzYT8gjWR/6wolBDFFh+vAjGYWb4xdvjDn
0UMNodfZopInlu69TyMKcoCqESp6uo4iK2BaoSb2w0rQBW79jRexSugmj7NRA7yDhk91vryZTdzH
h0aZwUJT9YeFAdsytlusLteaKy5mgWXqFOfbdnTfVG0oMJlUSjVFi3YJy5LyoI7gYtWgBH/9rC7r
Yx43HxX9HABPiFOjoYNiUrPxS6bihcbelauo9WpHI/TfKn111ZExVUbpL78vrepSs6xSZsCgHjP0
EUEGhCaBFYnawk0vYEqGoeozyfPgwa9CiV6WVRyz7mRNFiJhc2/YVb2mwvWTbjWDuG5eOu5t5ONq
6w140DQOv/ZmDMpsuLj4sLS2ck2aOn2dom13XbENuALhECSfWdJt6YjJsIDMt3ZKC/ly52Xk6sPR
Ly/XOEDDbRt+Csskz2SFADvzfXU3o5a+jjyyX2v61jcsKllON3Lu8q+8Ht5q2zuXjrZ2BDwcjDvp
QSEImuVf1fRMLaFZT0100SYG1+zVKnS+GQWO3Sy1LIPurgTDtxpqJjJzKQ8VomMJUUuo7pmlxz/G
FOEYFXpoeO402rwuNFahRSeQBvr6gchSGgzr318L7mmKvZLHbLOqO27urxDEwKZwbEoly06RsGNY
9BjGzrUbkGDe1xbOTKa1TRJe81g2T2O/vAYuhWh7hZjRnZVXmxT03MqGKrr2JgTOSIr3tpuEXQfe
HqcFuq2RtqEnBRg+v22tu7nRfpKUUA8reFWGqM93hW+eajtQEk7Tt7jA4KRW0ypknI7Yh7vTivoC
75pJFDbR2rxzO8B4FhY513vRDXoe1iUGqwIaBYYtchWXxFeWwylk0xHIxqjM3vmmjFYUS5TtLe+y
FrMz25t/xj6QIddmIqVgjLUSFDlscLTPwAZRnQ8TltwN9Y1IhbprfYlhqRrA7WJbexWy+PJ8llYn
YPzgGY6WbPBFvrF16iAJW5bguTK/owIAvR+NXvBeXYJtCpHyvFtUHD/Z+Jf2xfPVENvCBpdlI94r
UkpnMitr1ESQaMT5Z7b3WEoQFiVMoOOcUvzMgRS4KBua+N6sqq786Ibh0WyoQTVUhUN4cac6c74p
8O9oLRAL3zo130JEOaU+ltX2BLxjkK9UFuiSj19RwasDWgwlevTDeAVpj5v9fU+gh79H8uWr45dj
Tn8KaJ0u5aZwy/PQFpcsq861hm1KCkAwUgC36zoqzn2c6HsP2rrt5pdCOdFVgnVIa/tjmSUacka6
uSkH+zRjqqDbk76NDcZqZ2G2AE32YuTich1+wYiafodbucBvaGl+lAtKyJN/C6yGYaTiOTGV52sY
lJpvhUTG8ToZZ4b/fI1BrpN41rG4Gpn+EFloag65QdyTt5TTgGbzKIehewla7BMq2q4rq/Kf6zI9
T1V3yWqyGpPy2nQ3JS9WbYTxQpgRxKzOpa5Eorr84xr7ei6sxkhjDbe0UzkSg9cKO8l8gJxhWnyB
xOXtJuAuuvwtIL1ZGSMhpKtHx3RI8SDML0nUMl+6JaYENgL2aEXaR2Nuz/4SbcUws/75ZNpZ1lHh
zOHYqRB1UdP/ksN+atwKbVEVbfi08TzjLRqZYNt23Cedc8lLFlJwNk9FkD9U2LQQAhQXr7NRZmzX
cOjJ3Y21Lv3nIQ2ep8pijuzdUz87l+vquGgkrqY73JUyPTaE4CQUaR9mzhnb90vaEdUIb/lJgBJ6
KoovyuiZ2ifBINc+yeQmiMfzqOKGoESkOkZJyRfZ1y+gF+ueY+fJauaCoFKxTS5uqHwQBDQ3befC
Dib4j1Pnh1l9DimTxCJcaKmIO+9qLf+8jn3PlekujdIAFxS2KFIEIz0MmQeimGronkoUhbxKrS/4
WiZV+l3FC1CHnwufpHtMiYctN0e8lnvjy+U2hby1cqbxXfSXvGHBvD7mJXnIB0rEQRYvUPGTc2z4
e9AlNzJh7mmG6mJ2nCseTrsUvN2O5gwspO6DXoSyMWGyzr5UikQDRk1oT3JhtruOY7UON7a912dO
qxwI2/PyPEr/RhoPMxw3gkNCpNkcPgk1L/RZhm1H06N0iq/eAlQ2jvNmblWeKxMK1DHKcqR8x1Sb
HiU6RaCebmq9TG/rOj9pNQ/Cxlq8cRdtr2nNm5U6L73u/0iC4M4rxLlweb+EQW+8cIufleONOwqy
+fY+15limvE5XdyaSUmOSItrKvkDG8piI7BYi+R6kaHp4E29UHs0Pcxsgwh2WZCH16BS1QCMjnRd
OAAnbKTVr0mniLcuBVfCPAJCo06xkIq+e2K+GawaPyiN0AJw0ovLArkKPG0i/2KRXOiOilIgn25b
a9GY865OjZuhDlDijyD7NYYW7JPYuq+K4GuMPDSCZBFmuZNvg3dTNP0uGnlrhjjaTqMOnnOoblis
b2KfSKxbioOp8IJBu/CyOy7aohh2cmfA1rc8JDXOPW88NGOGaqWLFD59oSdeRnF0grQ+9l6NjfxU
iCgU1G9XelWiGTstnggzH5HVAOYn8sdZe5TnqkiEvhlL39gGMPLctBbHP/6pCTyPegX5bCVN/Lvr
WKQhUwN/xJDHLj1nTykPj4VmfLHUoa8nEZkEK3taUuJ4/eMQQV8QnpFuTFr9x2JM7ykmu1t9Hsbj
SCB29BzcGmLLG8J8mZGWH7SmOl7/0Q0TG1Y/2f/xp1+bgL8OcuCr/u8bal3CF3UzJQOOUJxtpj/v
5vrtPzb+Y2dYR1ZYb/DP9W/XX68//fG34LrnP/74xzb/37/9Za9piWDsSKXm98srrxc5OhkCcH8c
53p6nYfkd99j7X394PoPXsvHJJsFVUOt7cCgcLY0nO3yzzcl+CmCdDpcbaAMHVyQhRcWErGlDTOj
Beq2bseYBzLKqEPZ2apgN/J77LkPQ+0328goK5QgO3Mni2nX9NVw1JPL0OMtxL2Ux2hAp37qoglj
ssI9Dshz0oT3e/fIeTvH6x+v/+DVnYRWjA66E1sIIFNIIovLgdl1k3eMi8w/Xn9iOvWOqfI6n3oD
4kx37uvI3gpMH49aW5tHjGrNYzSPD/ibI8PikmHSAvnIWX/riITjECt7+2kg+/LKjWuU6HsUmKRK
Pdvx3nKBOqlIqUkcIlA9EAFCFwl9K7fKc4Qra4CFgf1SaG7wc5g32Wwd0Y/AsAC4xjpGX9kwkdhw
3NLdYLZ6OwpS+UPgYC/h61G+a0yQQRF8IxMlha0yQeuTO6dDsy/B9pM1Ghe/wbd46VMCiI6sc0Sz
Lh8f6hGYttFVd5pfdOuqDe4iHQ3j9CXW46MsgKrRRQRiK/0y7Iwl2qMHscUf6TZ35U3apWAoPfej
i/JzbdnuCnjIgDT9QkpTUO7EkXU9OIu/WqL4foKxYQ3xedGAYmoC+4TBfBr8PD/JIo1Z6PxqizLi
pznbH36Fm5vWYKAxyvIn3u5gA5v+owFSOo3TZmoK7K+deifS/uxkw11XG0TB5XQDspx0xWXibRyJ
KI3tH2gT3Fa9DMcOCdfKklMoh5+FMY+PXddZG8tGrKEuvQ2YAoDqDAi/8PYiMorD5EhA1Li3tIUl
7qcSszYGkEfNzNuX+Emv+hqeYqna7S7q1vTQcmo7qEabbfI4la5L0JLbJ91pfTSqwLHH9oCNXQc2
S/pPjuovB3A3zYTmeQV/ij4BLhiI160XoN9rsJTUfMv5biw1Y+9lM81IJLUahN3Wdg9YBnO+pkGI
wu7GUxD0Yo3T3nwAExd2NdBQqre4kYwXA89bKjBjKIMnM6UMDVPsZMrRoG4rb+re8sEM+CiMV82+
tsDwly5JZh31PzkD8hUjCna5VQOsxgFkhPnapNhJUNLwwa/vbD2BVA8rOcZtj9PINmWKOFucAlsJ
THGXL94NPkWAL4jwgTdTj9PXGWLwo947hwCfN2tE7nfo6g9Sw31cmxebpXGXE4nRH9Y3Q5TXpDHU
ELOWQ2EXSzk12YKLOCW679+N1K4ZQEBUWx1KdJNuTUTKHXcJPSnsrdP1EEEd4+I7RYx/vX2vy2hb
dRr66Z2BzYMlX90+OVNGeHEjfzdYTBYY8J2FG9yWhvccRZREWh9OlpHed5qcn7VOfydxpaTiZqdB
E9+MZABQ5w3nukN5HK29dWHXGJGko3+oggZdnmwPqw7npRkSKiXUO6/HaSeXcOP6VtLFng5kKu+U
ht6TJbsdDeukFZC70+rOvbOTbIA8Qp/EkCmLMa3KLrrRCmRcXOiV1YQzfZn/MAb46V0XM2wjijbG
XTWBz+1dylWxK9ET14H5EZfv28b7Nk9ecW9i+Kuqc5W74Mwsms8yKBF0JjJazPkmr6gilLhoRIos
mS1TGy6Re26tut03kCNnM3nu6/I2yDCjmgdVewyMezmOt3MmhyPsBwxs83ZN4ZsXtYhWTuYf/C7e
LFGNMapc0s1QY3804jxJbeGQOB3OcxBlqwI3UFPOh2zS0kNf5mfZ5zVzpzFsBOo/pwdrtJ0nLSU7
y9xxGyWIY+JHSgSDTks/u6+O7eC0iS0E2Yvoxo02oGtoytd5Ds5EcmEwYqEJNm1eVf5uSbsf0XLr
lNkzgjk7prrnVMo1+JF1KmAY0NxbIzjyrR+p9zbOvnetY4DNQWlOiClqwcohIMlFDGffap5qVL5r
WkHRvAeMuqV5SoeDHFGpaSXKyroekfNyw8X0znpEipOziPnO9FB0yYeFL0oaibsZ1Kw/zCudKL6Z
SuDyRZgbGNJjzieRytPt4SNLJmoTjTDXfRngO+a826qWoVFhpLROp0QLe/ws6+hu6czbWtTPvWtc
EG+8p7flYlt1iMbyHRjPHkfZZ82Is+3N6GvJTS+sjQZHQcaIqo/lTV8LVkuUGorNBH8zrdt7JAxv
kyZ/njWmjUCI22wM7dF8T0zCYLNp95VuvMrYfPDcZhv3PHooCJS1nGZlG4TlYJTvpq455VlMH2BA
YBoBbO552UL0W8zvxlSfjSK+MVN5b7rUDxyPQvsizKOw+zAtsBHSi5s2JlbDPRensziDJr4YFV5O
CWUqO1vCrvAeLXKu1ch7WSzYESUTeuTtq6Zbp5J6RGXbr+rRqF2hPbxvmNl8KmNme5v5320EasnY
wWW141vkux9T4z2jyBCAU5km76XgcQxT/TbzDklg+76BMnDy7kDswSw6jAqHjlcCnqzwDvHiHmut
PAbGEBp5YVJzkbfU4Fc2VDGfEvgw9QdtukwzCvUWpdPCbzboqIWQ9n5QT3mcH+cYR/hYx6+Kiqcd
Ib5fAMRPluBRK+lQMC31u6JoSFVPi1YtoeTGIyb56qbeQ+eXP6olPvbi7FPUKboWCHJz0TLIvVai
/eiYyfqMyhJikPhcGKBL6NzfWhrcmNt+Mm+khnNVmwHKNJr8cXLmT2pi3whVwqauP9r05GcMw4rl
ak394ADqH+nx8jSVgFcAvOtBd1qWJtq6Rj6S2foPMwUOTzoJGbbEahVB7irPmnVheGd7rrBvI5Wk
KFreRKjfUR1xTi7lNSNojxovs7RPfeZD7iruiKvjcHa7JUQ8+YIa3Gc9oanedziiG7Eb6samKTXn
hCHjPqsrZoOqV12mOuz96b3Lm3e3Y9WvbAahntNidSgq1zdI9G4Mqtw+6KEEyu6EGXMyAtADu7fu
HOxmo6omjXLiN6kx1pTwepQQHuAQupEanInSd5ZQH3okar2kw0q7OWhe9mLN5EdNae7KySa9SKoa
21xSqhI9XVta3gkr1RqDpEcq3A+uZlnrrGChdzGRLkwsue1ZHo3MeJwJklTlJQ/BP1BQJh2ENiLm
Qe4zDbOEKbd3zH4fhhG9OrGW7vp6fBtQONlSX5pW7TRcBA3UBASZkZ6FWN70qQL7VrGmI+2MDykm
Bxortm3jdCS+jSZjRGbltyGgcJoDFN1WqQRVQ7mNxfXWnLEkj+TwNuNxN+iYf3miSdYLwAdlxfsS
Fzb3pGhetHG+ddPkpdR7NCQ9rNUWEDe9HE6Z6eyka+K+Yd7nEXUTDx94WnjphjZIugJg9oXKTrEK
HXpdK+Enz40TnGXpK28d18rf7YX4mljP9ahKzSW5cF6mDxkKgTKy97ZZv43DvdGvHd94bxY6r/w3
g4sgXl8P0qQDJ7euA22V7ju8bLkFwbuix0tVDGv7FdghyrD2SsclWH3NZ+02f/8sncy1TXjfIgjG
KkfzGVsoBojOIVx2r/aWwvNpamM3Jj9aUHb/+qqZ1MxGgEXUJgG9qwn4MYcTTrBXuxgq+pxRtJ69
YTOzOyJ59atpVaGVvixoILLfuEEzXvGI2DjiGEOC8H9k5MyEnNVkVdBrhnWaP2N70woKc9TOgirf
GixIdeKGNT9bYKuuP6vP+K+GthkwclCzQdiMbQhSjWbYtMoXT3+X+1ZoK8vC7Y3/17R3ySqA4+xa
jcGIg1bA968fodioflavY8B+siq4xbt2bwnw2gik3TMPrQ0qdmOvf6kTq9Bko0VJmTeVD3VmUpsb
tz3fgMUU8OtYBpRwKl6cXW07sFBNsNvKE6U+JqIK1bk6XVPgqBhdLJDB6uB1O2yuF0Dj2spxQOnv
p6YK1e7UeanDaupyoFher519NM4uJttS3058/b6lk22UVEzYtJXRWt0edXnqFv7rUgPOypyI5qib
NQvJBIyvlMaamOwN8/e2yRht/K2jA4YjeKh+VtsI+v26+66TttiCagabdvmvzVEK3OkpzjzsLg8i
fKD7tUEdiwpFk3hb9aeYj0Xn79Um8BrDZSBDgdVgG8WH2pWOGxZixryr5Xpu23cpqrPapdomEHfF
cq+2UOdUic/k7l8npfyT1QnHwjmoQ3GIWzniIUrynHXG9XBqd64cwAfeWdhZkaI8BssenWuil2zj
VuKmbNE8oInlK91Fk8Jii6Jjb9HVQxZqVQ1tE44mnY7YSr+AwT9bvFWZxOV20dx6l8S6xnI/n68N
/LrPvlhun7WJ4Vo6DUIJ5XOcoWynl/p+oGNuSpN2cIajUk8tWq8YikCj8ZqPph1whK866PbTRDcb
GaV0W+XRypVOs3daINlNdtPEP7C0liw25gPZwns5TiUNd+/+CoOwGwbqWN6xSFIsU00Ru3m2BebQ
MP86KAWzIJHvqgNEvsQsk4MVV09ihDaw+KB1kKdoiHEoNxTHTowP6r8yaMxNrWBiCgrWARoyYcdv
x63hdXSwWEQQDUcENRrFNvU+QIHjruTM3/qoxcvRoUStp1S+FyI2OEHmxmq9F2vJ3qzK89du06Id
paDCrBD1ZXb6pzwmHlociuyuSbfJmlkz7JE0Tj94U+UcZrVgtZnSEGgoGuPSwNwV68/XcjeMGrYU
qRdqYVuWNwjY0qtSHRgKdsW6tenHpOhdaHa6D1qRrKmxMrwpCs/lfO4HpJGzQtzGyA6uXNUy03sQ
FF2Vf9htiqlxTPZoSs6/+hS+oFlrFW/gJza61hMx0dw/yNbY6yUNJDPV87UebZq+/lbVRoVObZ6F
kTIHtuztYtBo6f1BrO1Bf4K6RZfMLC6RGJQrYQWIlyaFiCM0ci1ynWtzkth5X3nUDqqEQrcJrm/V
R9ZuiXo6sQXLMEIDcK/mneWKamtivKfXhX2oW/3UBhQjZonjoFTNTMcUN9cSfnEoBad5RV4JoGIr
vZbg/8ZtOsF00SNq2YZqQ0sD3FshnuKIIPU60H0PY5KhcjetETgb5MiHbUkmM3tjuqs6mn5VWXdE
WPSdBzXkaw2nk0U62dZpbtzZsQ6zxlMdRh9RIOJGzff3lTPLWwDlIW0V5173joHQXpdo+kj9xdik
Qba9HrrB5H7l5lq6mcwKi0k7rg7Yi4H/UtxxGxDJZIm7n6SCKq/0wDHysgJzU3CwqrrNllSGXQzL
P2VcSN19LaCFrmtJ4XQonO0YELcs6X0koN6nM9/0MmeNJiFv4pA8WwqZIZmjM+gCkwZfHiTDrkK5
oawoNSfS0yBFREfLNosQ/HYx8GzTb04kfIyXgicXJsW2MnDllNMHEadAGmRGraMSpx5tKCif33WD
5kQiixvyQGc9Twt2m7I6W4n4oN+drEDeBJvEro9D1JyHLrkx3OzLL26DgNCoKVobwgVVZ/UuRANj
WyunF7Auw7p2mQMM9BfMkSTC0PubAJ/SmDrhlIDeKlFwRrAMlMW1naoaileUVCk4H4I8NPvTiyut
W4N43yuAiPSS8KjPiAY7hhJlmyRIdBjEhEa2K2l1jQR6RXocfCD8tIuuTYO2oC9H+HHJFSIfwh8d
JH7TbXF2FuexBEFIs4fGDS8wTvR3/WC9OhkJXKXtdFqO+ShuRrfZsBxs9cyl5yOHfBt5dATEgI2x
2ObRedIHCrhA5pcFXFxlEZWpg0g60VVkfCtqcekK5ylPwAEplBdLB9EjzbKlr6gO8QKXSvK48As8
CfVP1T+7AnOWkXmYg54cC9wEteLbeI7o05Kj2QnMZiyoHBLMa89+iqm/WaN/arL8Yhrl2aoZC1WQ
vGkSa9GOprY5ZN62kB7v84REwqCHTsSC3y8BXoc9Gag+fUti7ExVGcgZQfKkidOuYMkRDU35s7FQ
I6q4wnaqJ3ISK19nCQ5nbgywEkWFnwDELJqqMPpiSmRaDDmDCNwP3Vbu5VDgB9UUwU2p+dvaMW/s
fHyEzZhSOmSAuCPJOoZFSnegIowo241oRLfxhfVUd0FzpMkWpgIxKtcA6SEypzigCXdvCew6XfOj
Hrp3HUm4jbUQA1R4W6QjjyCwyS/iNToEv9qM4PePSWS2gOqAzYPpwSwxh5aLaCQ3UrWZhpbswcYw
G9rrvqQ518bdKyLauwzpu3Xr0dP2+i/MaJ5/gadk96OqvzT5gE55ZQ+nHG7Y5tryK1L3djENHL0Y
5p1CeqIXhxGqQd2kHgHUdC2gkbi6qI4dzi0gcGjebOY5/VJNQdevXztTPuVGQLGGfGOcGb0UgqHs
1e4D4+axarWVrkFtufbOQPGvahF8b+XyXU5MQCKj99kECZOwUcfwPrL/ouFwJV38FRVsoHQGtBrh
HXDn/056ak1eNDCwPTQDMBTzcG2K0vn1/QyL+sp5WgCH7suOMqKtRRTNgvUVu5AN3KRKo+uu4FF6
z8Q3sbArrFKTMhpEK86aQjJ6MWFRFHiH629ONKnhXly4J80xiV0Ex3v3drbIcPT6mBUD+dtIOzJQ
DbxmaI4koI9LzH37z3By5+9w8l+XbXmonnt/s0kCxiXKOmv6PWnavmDimBbjNvAAj2oszXjE3Ob1
l5gnP0RKyVk1voEVqaEwFyLjhSCTAxVAuCLA380K5pOABNjQWfoiCPnRdCoAW4J3vxkBnPjbweHu
XVdRCmxrXIpOY8GyZibl09hGvAhAkCMt/VJhU6LGKXIH1P0tnscvrL0COFQVpaComc9EWW+yZcZW
M1zpYpICtPLg6026z5NT/dmky32rIcz8n2+a9Vf+jMKQc6Gm5fpoGf7NzwlKTe6NmtXttdQCAFdH
zws9ShTdmMtUL3dqn3pTOWIq1M8VHkHX5SBsynFqaSFhufFEgM+lo72MlXYXN+b2Co5ZkAtdLQuT
h+fOgjSuOOV9x51zGUKJnjxQJn37hWazrZfRpI+7kCIpcEMs0/2Stw9QmFhUk4OyTUwoSqs38D9f
vvf3MWOhCGLDwvBBMv5NGyAemtwMUmyYdL0zt2kRapEfr72EZaLUYvpbONVcwfS6iQhs56enK0hP
s3iUaalA4ApNHs3RvYO4u9V4Gya//eIy1ZXjoauBWF4DhqnB9gKkgVCLSmyXl9nnzlTI/VVFyQEx
VirBQDD/aIh6SHpEwfILOuRkCZA50oqi1pEqkN1GegJumQ+SKptAeBTT3tOh/S/zFYeUSbs5Ol19
cH0EHSDnk2AnqME6qX0QCojlx/iHGgVtIIvyEX5e+S5oQX/mFz0CexTPLznQhMXrkH9XqyvtqpqA
HOP1a6BsZkEIjpsCmH1oQGKF//mJYFTwV1IV6p2WCWkF2yrovAjC/PsE5sC8q4sZk5lMoAw5Eqzu
eh9DTBMmWVnJO3dxETLF/yesmuHouo0ZtmPyxZpco76+Mvv4ZVaDr1Y4K2zKTtDDbpFec9H440ta
Wn1rMfEMKvpXvyalzjjYCAJ2Y5NtNMP8ocvlp5fGF7BnW9mlz2ZQfPk5E0epPVH4YEFtTXoooMry
1tXXnfBuM3u4LCW2wnMT8Tzct0bhONHbSjfYB6abZC42pae9RH2CRks9yPvAmzb90p+0pte3+Wgi
Alk5p8qQzskB7prn8Opa2iQJu74Zy+kYBWPLXyrjEEkzTMvmvqNWt0dVNSfw6pBjEJ0OmhzsbFhL
yo2FXm6Y2iBviIvC4P8/9s5juW5k69JPhBvwZnq8I0V7SHGCoEQS3iQ88PT9Zaq6Q6W/om50j3ty
r0qGBwdAZu699jKecAE72fAkM0zR2awOBrpjfcgdv8mpkWSR5jb5Vx6QYuOzNzk2VaBiUqk/Nynk
rEa714foqyxy8pXQvZnthyooo6K+czUmmE3Z4yMjV4YkbjWe87SEzUX2xVGdvHppcwyq8Jmd8k22
pnTRJGVLbCjOu9cxcF5Dvd5kDqnIzRAiHQmaPTDkRSxUXIFGjbBUg7R/+C6JQVT8axs58g4O45c9
TPeiKM6mHrs0iXDoE4sqfCEouYyuUZMfFFO1i9+rqP+hmfJnxfQQKEa9EkmEUxSYY9nadsh4U5aY
iZ3eV1stoxNNRHlpXO8p02DwSlaXrDjbvDUlGSRfQyq/+Hl89CMHKewvflsv+45yYNHpRU8f2YhD
AofUB0TwYqAOSaCzY8ZOGQ5ddsnlmm2B235twr2366fegM8v2mHty1aYSnbbQozctb11j33payh3
IW/hw/VOXBNhvqoFHjd1vHFKEqnTAQZAHSGAEeZdneI6iT7NYK4i6doO+tjmxY/GO8fS2Gzoe1YO
8VEOPbmvYeuI3RjNc0BbhIf+wySqhzqp7mapmyDgaNXRHgcth78e5rgo2OGTBni+CQ0CxS3yhVTb
3WkAJ4MBFLBQ3huS/lhp/EM8suJkvPTRO0i/pqnXNo7PhtFwejAzyi3/XLsw/NPOSs4NN9leakgS
Zfk6FstW+AjZspHBNZPx5z6rjHMPPQ2TkvU4Zsldao5HUnnGQ2UGAD0eRkPjQtAIgjQgC3zEqnLg
PNEDZ28v8Z1Db3nUMjff1KHOANAfL+O8/HCy2XzM8OvFeuuCa/ZTvSBi6bxnH8sxZjCFjjAAxCmB
76kTAN/gIwS8VQLIdom9K+PWXI+mNWzp0EmIQVjR9/ne7ciBnvCy31TBJFHSjk7VZnDXSWIPJM3y
4LXOVhGDOmQ9M34YPAkyceLwBKvsZGW12GVaeVqWxN00k26hGl5uTFDzfTxoEFnK8lh0s3laguUm
Lu1siwTmTuuNmh9XLyTUkL1qLzqErtd6FuRnOiLajU77NZn8rqOBMVQ4XZ6gpFknz2v/+hVjQwMb
+pNm6veLgQ8u9LVDrVvmJnatJzeollPQXUfcZ8GXoKKQgOuQESl/2TEM6rtkX8XZBF9RaGcT/1oo
D9NBhIt2TrzUOzXLl/qPVv6O+hWKOoagjQ3NtpzxhfctBwKgf7NAXj/Ythecw35J935pvSQiyC5T
NOHtsxSbwCgcRlOzfsbs8aan/zlU43IbeV56yNPcQDnSQzfPBbEYGoEZ1ZDg3FE5zjkezDtIdM5e
XaW6CsvDQaO02q8qhMMSVmUD+SFhpOLPxjqkDV1Xo+Xguj3szWiOj26eM98RGVFhabB2Ej5Orwgi
1nVM7HKAc4Ph4daSOcAtDMGzX1xFD73OdKJj5jXuuZZFSGigEvYntNSIze7tqOsOo+PvPQNIJaPu
ZNAyXdGB75Zk3kym+WGNabZNe7M526JrzlNs/BSQ03eFzBqO64n8YL+IdvjkbrNpMI6eXTLMASU8
j6ZNeGnE2JC9+DGM/GuWDKSHhzp0lhDRUeGu8YRAB2+l53G+d7r5tmxZLnFg3JnEeZNeucAf1Nr0
MD1G5WKc/OS0cAH9EpUAQ3iRQHIa9q2Rn6J+7vZ64dIlC7G0J0fzWpAMazUsDFHW6WzclTCcThDs
02NahXCPUS6AERpZd6ItzBCZnHx2ag6e1NuonxFB5cXVzZrWpodtXp7EtwkMcbzBgEBpxhJ8gxjG
tcZJMYCzFiVKVXUws7Ry3bQI9S0vPigJV9V1IMDZ8BVhtC55dRe1a5VSmwG9+iOP3We7WJ5VdYHl
YrVhTrYfTcZ5Ude+kria7XzGfTC58zcfw5FsmbqNLvUMDi7g0Eqwvw63ihqdT1OyjxFUzQ5GWE32
Y46is6Jnl2burj0KacZ1ZC6ZiNZGV7uFH7VTV6kI0xIiWsLiboo3kBpPRmzcGjZ57gxV1ksfMP5q
n1Sd1MwcH2NU7OMUulUeBs1aw/9Ykp3xtG3XTrncy+NTccgRv8Dqb9j7+Ra4aKYPxI1BuW2zt1FS
g3Vo55TpzdMiijfJh5Xsc9eCgY6wiVHitGmRBCSIIMOK6GeJmo/RvOHUp5R2+Un1CDUHv4A2pLrs
ECFaGXO4Wqwz4n9ScMVV3/M5HdTnTEA603pBa8XvKJHMEtX66k1x+4eYzt1Ldtjfw1PPxr3Rj09L
lwzHssCRLrHimyYfq53e7pRmSxGEcYor1o1OLzrAs996AmUZRMovi/zrFeI59GQW/a2YFh/LgOJk
dChf00pqUAPzMGnittGDp8hZmFWad3S3aEPc8cmBuVvkydcictYqI6hee8qklbvr5kBZ8xvGLWLV
6WJrzuJOePahnF2EJs5BNdCeZBv3rfcNtsS3sWit3dDC4uq85pgrNE3qAQPtSDLVnS4dHYpoRhJB
rn1fndqg3iy59ZhLQLOW6hotBY/RsQ0d456ixbo4JrwpOv2hRfnC/ycjWOXslSEuf9M61UVGPj0o
mjmdrNDKGMggyYjCzyHGJlG9EUtsgUVSRq5Ss76liB5XCmyZQvoTb8hfPPxfMEJ+RZp2jJivoCvO
xo2ejiiJuOj2WPTQVeyJ6qmMqIvwDN1Y/bIg0S3eWk3btbn2oj4gckIIPewPVjl1q9Rpn6Rox2Z/
YLcVL7L2VPhBiI9RJ5xoI+vzVjSPGaNrRDLUvgWgTZrS1sdadUkajVSM0XvIZ+tWaN1N4sGCDhuY
zi0JF8RyQ6qV/gv4s68CvUY4k+KP7OL8xKXpvfM0OniqRdOLjoX21vRYIN3I48E70YSHwF80QJ8J
kSTOS6KuzShFYEUln5D76Q9BtR3cJLh0UoqaSCkSHh5cms2cTrWIGj8i8OIbf4g+tOimQnMOWv2s
W+FXrS2kR8KfJERNbCavoiYfl7ux5FpDXKWZHnnd2h6qb4RAbNh9kLpM+TbRoh9GyT2UVSoHNtkX
3tsyirdDNQff9aL4MkzEAnLddkZ87+IrMXT1ZxZmR0MCIAXIL7pe/ZjNzccAcmrJa5yof2uvx5Ui
WDouMYA5VNJ9FEsVnpamPhaWCV0ML2YajcOosXSC0HY2mobj1GAhbuyFvXdi2LrWlH4pRARX1k1E
pPnaAwjc2Azd1W+TA7sKB+PRz/x3fwpuwaC2sl6Kh36rD34ouVbcASkdqqK3kpi57dJjkdou50yq
33/tZREPeqzSt4CgP9L7PjE4FKDRNUrqvsQzHyvzydjNMZ08JHG2wxbdBJlokzVSVFv7uuppcKTm
rsVDZD0IbydFK7Ifly2JM9NeU5PxIVm8FvBn5oqAQ6WvT613/IMQDEqFh+qP6phTO4prxDNdjqNk
8KSEU0qBYciXSszac0lac4mcWgFwCrc2ZdXsERecdyPqGwwV4JVGSH4p/ArJp7LHMltbLNQMIPLQ
TwYyeyIY1QBA6XOIUuRFgP1leANUWtl1EHi+TlrcF4+N61D3UtkPBnlDPpyO4LZfun1RmTiawT05
Jq0BGcv1meIk+SmZ45Kj5bm3XR6Gc07t6GjYprO2Wg8vYvzs1uTdaIh0tdthcR+6ugzXmGcx4+kG
UG/r5yx32YwedOyacKU1EM/p19CTuTWLqDzY066OobTqiettbWtjdjxFpYjVk5mTqAy2yGmnHJMt
o6TRL0a6PXUJdsqOO4biux3r6NNZ3Npkf2unktOVHSktaBaFjWrfA6DVW4qDbLS3IpzvjNmAgIHq
AotbUgVr3VsRwcR6aoyTEoiO0cF2elqjboPUUyu/qQGnanLNAd2e5V0IPmHODvreFNV3q9N2UbXc
tiMLValuQ495pSOmfmf96IPpKdDaadPZCNSSqbSPqY4NI4lfFTKIXVd4l5rYGAZqAPn1rBPDhwdM
FYM96CZK3/CgbDrmXptvTPuKuba+LsYBYYlEfJzIRvPX+uUFbPrkBWgP8Fz6aubxq8o0+J8e/s34
EKzz/C5NYAkRnQJ6wLJRmmWlPIkXcWRHewps8V2N3OaZs87v5u9LYFxSfSFMfElXUOEBxoJMshTK
jQjS70rxhlKUczXuf3jh8m2Ctz1W3lMnpisWlVjEuU9jONw0lbP3Zf/aA1XAGkOzJX0diEestoVU
eclxsysQy3Lxqp/UdPwaRi1KV3GVAfkkFYRzsUJxEPw6+dK6uWuJaYRGmuykGlOtrsyad7Zoz35p
Ql3Knu2Ir1Kl4hj0cOjCbpXL8k50bM9qyRVyIqOGGnJQ1A8/8IisQMB1sccEMrfp3TteLiu9Sxz9
o+xZl5oW7waXnTMocDuQyLHvwXXVMZNVR7KfRT+0lHxF6VTwayRtNOMKSpQrNVH9ol1CzZFWqOzK
8hlCtWBWnwI6Nwzzm7o59h6zidZ7YtDEySJrpEpnZ+p95HLwr4/TVKR4bGG5p2ufgz28duFIXCbz
SpFFpO0eEpflUQNgqLdBa5J6q9aFwhA0BiyMfPiB4JN4H3oPsmaGtJlt1ORCDbA6551stEelJQqQ
Nq80SI3OkmIQ50czQOJyjScNSkMY70rqYbBHrhWfKITwubNm1MiPz4CgRI6jhR6HqAdYHwCJ2BhI
OGNaLpF8Ieue3lnW0r2FnwI96FFryrsAm1dYh+XFyNl8W2qmJNJgPMD2phCaDpY88Xwon0i58ztZ
j1m4EBdY10i9IN4QEvuSlZZB6anuchrbLyN1pz8B+CiJl/HsLW7KVerMJVuNUyzDRZ3WN+zPsx19
yVlfEsNPWcRtPaR79bMcOdVdaiapaSOeaPy/Sg1JNG5eJ58nv1bCYuk0J3d9YDtsoJK9woAmWCcK
b54iA8IpMwk5dYF/5q51qj0muPUuRXsoxm7ZyREmVDNmXj6PpWjukDe/tjS3iwiekT4wuADLgFFv
3mR5/KrWkDCMcedNDYIVr9pG1bz1OxQm0qNGSuLcCTfG3I/ulJDWlwJ8qeb1tI8ckAIVU7BHW0KZ
IVemP+RvAEf6Qh+sdoqegbYxT9uMQmlKTXkzrmrEsRSYEtTu4xw/958O5tKryebsCb1bdDlvJS31
KgC6wJ+B8VKZf5Gz95YU410SzMgtI0PNv7HhFxbcY6WfJMQecLfm5Cza8jJLM4HCy8pdPe1t9ACV
Td8gX9Y5obbvJDolyxZmZMkGk7idUhXKei6RVghWgfxVKhAVbcSxil1up0DGgqE29CnUmtrBIlLY
RRW0LZMQ2DjlrZULi7HPySH6F5u3GuLHPO5sxM5jbWMLWn0pwgAUe2amZbcZrajbvDWNZsAoL+6S
padAidw3tDC4Xxdv7HSvejDvZDuTSG2t3RZ3sUd1LIffctdL634L27+kOYqs1TjlHxKDHHtqSKXg
5vy4Rnjp4OTAe+1nSIN1tD6yTq+Bfnt0okvoHEeXmDf1FeIB88igJIKpIorWIfZB4rSlfDcnP3xS
vhYZMmvOSNi/XXSo8ATIar1fZ475hvsrQ3HWVVKBp/sYlU8agzOBexF/jl8DbUhtoleNWs2FDIym
xUZtTgshVpEhHubcFXS8NH89jyWo0cf2zmrQEBLzWqhiBSXUXVmSSeXHX/KOyk+LrYaOTCo6WlP/
hUkXtrlhelavHCe7lCDIi1PmOwXz6zSmxqZsio8+T25k5bRklGjUtrs8TVAVl7w7jFWuugEMg9s6
vBIsX83lRfQIcD2ADlcWEo5pG/h3LGe1Z7RSl56mEJoy9JMrdCznsJl2wOJbLpdGj2H6L1k8lc3U
e7TOPliugcNS4wKTVtMyr6k2MiQVdLtRsZHOF8BEjHekwqFouk+dgYeGjcnaHNhIii+oo4C7oXfs
jQA8hQ7MloJbpxs2cMlw2MPaCzbG8NNN07183dWemKUJH9enOzUPcXVU/7nHSIkSTJWZeuxD5Xd+
+hUSiL64pDZey75fhidmmutRaO5GYuDKssBPnB191K2yKjCkKD6eQXkrB7FUQQ2p1k9seQg4gHlX
RU5OVbNEF1l72R7z0DpabqcxC9dt0sDi855n0dbQuJ8VmKBwDK2dMVkfzEdljtHkM2zbrIXtiR5o
yNhG/SCmh7a8U4xvtBXz5hAlscfkN9q1T4vN0U1UJzgTsXd9/TXbGCARIzytheM8xkzAV6W2HKaO
d6AsOdj1YDB2VXbopc1L4VU3Wm/jQeLO7/74qVTqociglwTc8x6sxqdJdeqE9OmW3XzgKFjQdQWj
KdaSGNDREQHD12viQWlGQmDImH3ICgXHdYIhanGKjZ45WrmR03fdA30c5FE31teOLVkiK0UFHmPU
B0Fn5AWQ/iAPf6kGulvaR8vqr8M42WuT55Nh0L9XHksh4xKNqe3YW5tpnGLac8i3Iw0G+R2fWV0d
51ynBHRJlvQk1VcC9bDLvs9J8W7GbBFM54b1uOjsdVC2TA9yhoZIJxFbu4bINebuOQn1GUqdfV9I
xkc+DreiMRfmNcmt7cPBahZ4cIUkT9URxbvDqgSc3Q4cLdHs2iv8jZOVACXd6BjZKspFh9HsynWi
i0uRshYB+3G4fHoUtnBzUL2UHgnAv6auS/FaCNQYToMLUOPx8yYMNVmhELsyd6vIQ7ELl26OaE9b
rEmx+MxfJ8dSLIbWGN7TDkPkhEv2mjfLZCDrQMldy5NczsSU807iMgARDj9UwzBVs/WtAlB41IKq
5EWZqySZuCG58lGemwIOOsB9f8ahChm5bOFTpkOewTJvo/xn1b+oLVTtZ2X6lrg0BVYNl9J+yYNk
HybgA+4wEWXQNDces9cdbf6bRkSlUdT3sfgc/P69FszV/ZRnlpuUbAmsuvXkIcC0skuLHaQa4ymr
EIrxmvz0Nfjrm+zuyig4+Mm4GiDqWKULyBPtxXIxh1jaA7TgNfCXd3YdnDUt3BdG9kOZchQaO1wh
oWk0BKtGkj6i0H8KOiqw0KIC89nOJfrlYQqgOB3jEp9GP3mFcQi4N60UzFkz6lmjJ9wHg5cclDGU
YnqNYmVFnAOKOCCHf5kLidaPsk8oT1RGYR+ubJF9KmMhzG4ZL1UW+bDWS5/an2mbP0sDI3ls6lWK
SKNqPvyqvYFE+aHGdbD99nNbvyyktdDtdjXeLtK3AZRTcoaGDrZly2Q3louv6aonJJpHNQA2PCZ2
ADQrOwju8AL8FkL32yLKYKuN4Lx34aNsn6aJ8h4bR/ipUm42eNLBiuqwkBS/3i5u3Cww10upfSpw
2HSlnHgidQOrFyYkEFkdnrvRwoQvG9JGaA5gEBHOqjOfQ1TU7wbIb2v1kjIYHdbO4K4LrL3lIJ4c
D9iz8u7zcsPrYQBZdPUFmPAiuUqoFw6q9lO9W6XdJkW4XXxmmrmbYMcP2T6rCM5rIWZbGDRB0U32
k53tu9R9MUy2ZNimP2JJqY2NZhu0JiNS6hCr8R+I5olOyVC/dIYvNox31oHb3cI1gwgvrcRklzZJ
SyT0fjbJHd8l5ku2BNYBGuCnhNcJViLTt/hFZO2k05gao/a9+eHYZbnpnY/cmVAUSjsJ2dlIdDTh
BCxb/BisyUOWSMuW88eelM9KKogNNSQd/G9zr9/E1QJVwKI/sx1xwq2TbbT03uWCSAuoaSa6GllF
KwIc+Ztybpp8F9/ShoaikF80lhVA13/TDm5TlNtw8nEJMdp75d+VLRzXib+DN+/TAZp49zFu3bpQ
wzEaj1nLobYrZ4TTJiOrdY0NtmG6TxIdJwLzo9Sad+loJXtGBh/PaFoOIhd30lOkSpzLAugBiEzN
ONlMT4NHbEtfURGiw2QnZ7tjX7krFv1JeR/m8vID7TLpmr4VGRriVrrR4SRS7EMLmm57BsR8VyiL
MbFzxO1CI9o8V+D8CE8TaICJtZG3cF6ymkseHnxJ5qmI/WOAAgmGVsvKy2uuq6m6olDKxlOt3EW6
68keTGFPYBQni+olt4uflsRP5V326+WmqP2TVzOuW9yfxSiQyUDR1YuvWbrFefaHmUz38vGQHZnt
YsabtMUMA1zeQ54G+QclMxvhUR/yTG3xgISPA50xnvxj/KE5CMhiELKykrdZVcQSTlf99YQ7PENk
ph7yb8+4w8EWp2RWHWCHvQLK4+w8y41CnuBojjLi3lbkNEKSqEmunTWp2wTZtrStU9AP0zW8oUv+
7rRsvFrjUnDjU8OdWGSp7Uv4Hq/Lby5xWorlufQwrhvhP6iTZIDlg92RTinPfD+tqUR4Rb+7GBYW
S3GywwjPNrao/iYr++9yr1FnP3nwtxbEoy08UXveSSu2XuaSmVHyFeKDgUd7QoQJ3oZJWb921eNs
OU/KQUoWva61vOVlcEaBJ+0HLTKvouilu9Xb+HutWR/1vb3L7MrZNDUPVFYV6rDRfNSg87yDEumH
slSVAwXztsUsYWUPwzEtxyMyqW9Q9K/tiAU86vqncnyICybJSCKehGlaDBJTtq7sTdW3xOhp5Iqt
ktYh8FKMv9A4wwAMcByUjWZk/WJB/uUZ/Dcn3J//39H4d3Nix7Z+Y1xt8Ez+w9G4bd9/xn37yRzz
77bG6l/+ZWvsBv/BLtgHY7NxInald/H/djW2/uOwf0Ky9CyZdylN9f+yNbbN/+AGTkft+i4pP7bF
H/1la2wb/zEtGb8DJVUaHmOT/H9ha/ynq7EPQ0YPICEaDq6i/8P4NrBmrDpqrT7ozXhb2TiwYy3r
xTVhcX7Fa+YjI//tJv2DV/E/faJJVKoFXc2C+vAHqTYvbaJuJgr0cdviV7Ba/PrZdNF00A2MYdz/
F1rmnxQ4+QX5ILJzyfW0bV86//4WXBBhqMo0JasPRr7DohAivTdf6yV7d8Vy/fdv9g8fBUvYJECc
D9T5tL9/FJbBBpXUUh8k2pDl2ZfkrCbWVuKV//5Jf9oV86X4JMe3Zfxa8D+eWucie44djj4CvoJt
4LNdtDE4XDYl/+3+Gbzzf7NGlp/lGhiye4GD97ZKhvj9BtbYuFQx38rKGuR4ln71BSmXvntGGAAt
UuikkPhHo+kQ8c5ix1zk1opwijf/WwjqnwRbdSWmiUd8YBmu7f9xfz3IYVoXjDUaP22nk/vn9lIq
PV0Nbb5C2n9obe8zxFzk32+2+oa/08DV51quC+Rswut15HP/7Q5ohlNZnlHxCmkZs4XuaHoDTOfx
QXTTA9NpKBHRJS2XK9FJtJta8t7YDZMGbPgSuwGF9N2n1M2e/l8uy7ZwRVcxI8EfC8ltqt7M0RQf
OrsFEsqdA379Mpd+ZAjkdx/Ucgju+I2UpkpC4F2V389ZIbBUHR59B+No6uTRjd7//cL+8TFBBWZ7
ojZge/n77Vr6FO82+OMH2AYNVtYmKtR+2MwzZeFosyIYsnpm952s4f8WTm78SUJWj+q3z5Z//tuj
8knZGDTY9wcq+2+Y8VB/gJGvogklUTNdJ53zW0+nw+i6P5LkuWzC/xYM+0+bAIbz/+fb//FUxqyI
UQFyBUtMx4Dm+epO6bsy0E7ZEv79Vpu6CrH7+8tJHLzv817iGGSaigL82zcmrMTxC8Tzh0qvd1Aw
zi7TnFGXk24dbMbGRAfp65AzZcSrdDXHeIHn/vjgNNahC8hJJ43w7PNv5nw+ByHvjqUFp2kMdnWr
X+soQW003OJD/mBb/UOVYgtdvciyKkjSd9eAwdsO03XJdwH6zzra925R4PDBz5F/v3eliyOl8Fjt
q9l6nGe0tBUIQutfIDedhcsLmmFrtnJQ7Kys/rZcGrECL+VdcUCABvhzLKhpGB9s2z0OJpNSIz7g
x1DAzgNo1YPyRqH/ms1cSczvYzvdJQI/ocg6hdV0rLCNRzED/TMr7zqPTBcdl6R1UfSWBP2OhYgO
c2jt2nS5dkI/2O1H1qfvuaefMwt/6SHY0b7DRhyHrRmkX7JFlN2zfJ/MgFcYIx2LqvHectqfvtyK
5Z3RMzTmsdnu6hEMaTJ/ah6edbokV8eJVJneYEcUrka+lzG5BzgpT3nXw7tEVsb9VJtH505nXHZo
85taW09z8W7wmXbDDTLZ8caAke84zw9GQu2t9++jxpfzlx6uVgcI2MXMCHgPxi4g581gNFx4PJZq
wnW3qOCJsYHJ2x861PxZtjUr7cnBjBxud/GFOyQRzjAavOjGhNEFRa7AxjLWz+FQ/yRtYGVPfFVt
ZOvBl+o6JMNtGnxOfo0SxB+vZK5cfXPBZCBgX6yDk4iNb1AAxlVIeCgWtsv9ZKFC4hAO/OEhQEhc
FFAGs4F/H7TB9j6T7qeYPb8HDregDAVj8A8xTGdbz9/lR5QLlTIcVdrkfic/L5nFWwuNI9DydyRl
Z0feKYqf26nGgifTr3g6biQslVX456TF++DBDrGmqxCQy4DG/Cq6tyoTZ9vGeEhxiIVCwTsVOR2D
1P4+Kyp+uNXCx8H0hwFDWNAiXoYSyzMSwc62m5MeSnmxcEXrMu52ok60dStSKTSGGTmLb240fPoy
PMu0eFiNG8x7kd1Wn4WxNe4cD2ukrnRPrKuLunoPZu5qMoYHee6mokVl8C7FUlgtvI+QSMfZvgQd
QOzEGA+vZmuFhPIqX2XCIFnKunsLWZXIwrA4pAbPJuG032N9inXYcLWatN61TdUes3R+NpKyuUD0
xOIhj3v+B/Uhg+GwqXdCDyfeD8uE35V+U68jZKGvVC7cRTYr6GleLTO697qS9AFPJhHJrUSaYY4u
3MqctVId2G6ZZoxXFSKETSHynRDLWQ29RVSFYPBB/N4N1BF2VrE4yWSe58d2oSZU29Ygj/pYTjMn
XqE6stfTlLtwp+YrAsxqA3tF/8lkY8AFRV/oZpnyPqz7DNP5qhZwlNn6uibC8iN79prsXRP2QSTd
mwNpaWYNDLwuRgS7RYN8rEMBdnuOrGCkBJ58RIPA+dZe/YWg32PTzCLzhiudXQa9h8vCiIxbTgoy
ooYIwVKfbxrNusXhW1v7M64kAEbQ9bwFU3sb4XIznfUm0TbI+m90hHkkE2r9ftQPTjBsp8YD/yVq
dTeSKUJ+QZTsnGZCfdFXm3kyr5DhWF1uVfODxMrt+hk4lpX+i5VnYMNTd0awBXHbVCLMN+HN4kTO
Bc4C8yyw9y3gm1/Z4wkbc7gi8XiyLHH0OnbRtpbHZIXgToPRtXN17Ym1hULHlW5wdLVm197AsME4
NC6LdVTbjyCBUF6nOtjmdfqMFRUay9IutkHOjcsNfZtqrKscE3VE+PNVEe/UC6mKF7dPv+RxoBf5
F+qSg6Zza9jiug7zwrnTP0SoP6ZxiTTAuB/D4DwzkgFArzDh98m2UI9o7vArKfZTgZWdfPkJuMYR
+GRJDExLeKHKtHw3iJDDqg+QpwW3nUmkWju81vE0VFsMVT57sB8SPF3EKcF8HOHNGoFV7hIgo1WO
YTQgSsg8JWqeRc8didpk58Oq6AKNGGJh/HD71tmESwb/Kcg6MEImG26KrgaaJ8kvkbbHKpOpy8T4
0jE1mA2ISpN6wZljcmME7dHJG7l4mOPsMGG3GSDw49q+VJu6qjfmvCBPwrwBkdW8EYbfwRYOjklZ
ksoFJ4QBfbxmIZsMyqqbsnaZRg2U7f78KfwOa2T2rZkzE4jr09UB5wrBTRoyTD9yK173/lTvLIcP
G9jMRWoB3CXDFsUSg2357KqcNTQsKETtK/rOb9PE69IVDbZugfmOZzPkfD3RICALWP1M3OKcx+55
xjv/8Na0GdWXmC/ZNkCmqomwl/8ZpA5NUoAaatZwms0gt9U5fJjKiSPGqvQX8WhBAsSesJe1bNjH
6br/nHQUJqRoVAh9SMirHsrOvZYTSyAO+8elhLAh93LHvV10J1k7GLCuo9F69UrsNNQW5PTo9FOj
2MY1pAfPZJhU/6xb5wo6/ZlPLFvL158JKNM3S5kSoLBgGUmcJxgdER5czJJvcBa6CNoDZgDEUdY8
c8uOsJcB7O76HldV09l0UYkdV53gYE/MqZui/rU5FzfL7FYHOeHzTIMVTmHQs5YRWk3OpS+TeFU+
mp0/PJaCWYwJQG8u/s+5GO8Nzx9/pJG/jjP3FDEceiMvQvd2baeNxEfal2Gw6gPNd7JJx+TVbwf9
XATpeNF8ImeTPNxbVXo2xbAX2CjcRGLC4B/r1XVnRvaGZLd5LSXyMAjAoZBc70ui3BLjGsAWcoEd
1+aUPyccpThSQIiA3jSLhkNQz/e6WMSWFzrB9V/G0xd+Be1G0zduIubNbM5bojWOTWzdIBN8LEcX
65831ZPbvPbQ77Zd70nLO4NciwlPC+tSkjcGym7eQQ0pN0ZVfctcBBCO5h9qPO+Z+JJ/nMfFNpn9
q5HM1REDuY3IumUdFf2dbjB/czxydMw2OhPBeBZ2L3a9CzfD7eZhC4sB+xnRfWije0uaN9nGZrdL
cJPZT3VxdqBtsSiyhwDXf6e4+tC/oTewPlGKU73qLY6SUDrgUbnbIkTSiunZl+P97CaOD70fjR0U
VzIlqm+NZWByZZfrRGvI2Es3uk+9NUz2q60xN5sjdnJCVCi0IhoTYXUsfZf1Pwf2YSgyWKNVvPcs
PjDADgmNqSN9fjgCBrNHfkY80Dr1eC/nrRMQZrfMASqHOanh//WbqMl0LLgqMEMXMQkOX84hhswy
erO4xNA1sT/tOZGmXT+3w94Pmm/M1zNGP/W8KTt7Y3SZt2292aGOHb63CSttWcYBb7KGMsrPN6Wf
oIAkANbza33jeXFzkB4yctom2rEmgwgXjLHHuFfD1AiLVEh7cThv3FpH8cAEC/losDW08AezGF4n
yZOx5ae7XbfvHLwgHRcmQ4N3azDke3XSlVZFk4lqHFNOJCRTZB9JUCY5CZyA7SzYh2X5YArb3C+I
4xM/sg59AGOYU2EP4QIvRjO+CaDnwF54zkNR7Oah/ZELLdzNESxaQk8wz+oCGUGE5TiKdHPY4QNL
UdQl0d5GaOt37pPvZcmO7s3dhclw487tc4BN2nomG2JFRDfWCFja6Sa1wdL7B3+KKBBLynSjt3BR
4yWACUjxbpgDyZ8B5psYffiBcUVKhw3QTJmuUSY7iYxdqPN3eWD+QpeQQETVOkuof1IA4RVrHTaY
/YLYEwYtbCNXFgWZtwzM2rVzpQnOd5M6y9XpzHCsx+GKTTCJA4RMlK1ZbJEaPUu7zJe8Q5MR0s2k
Q1fvGjhFU+AyiPOwPzAmrtTiAY0a8jF3Wqt7slj+U1VWd+xJL5Uf3apSt0tpM7EymlYtEUomPtPE
KnQPBo5K5mc3871hA74H9V5WygiDrmWO6YXJENwt9WGf/C/2zmw3bqTb0q/SOPf8wTFINnBucp6U
UkqWZfuGkCfOU3Dm0/cXtA/KJVe70PeNQiU0WFImkwzG3nutb+myWMXaR4e1g0UwWI1QBbazhTmY
/4kMgbgsmQ5Jhp49YlfgS8G9lgHw8Au+VA1oafK625ls7WTBRkOlJhiMGA6o5j0pL5G3tSlMd1VM
fIzN8L+3O34/uwsGoiwbJDsEOM8DF6seAUGoOXgbE1VsdarX0qmjEHlMSLrYfQ6a5DO8ITAbUsO6
mL6aNsd/mBsqTuo0MHrJqeYda1WoSEZFQnIhB7fMHtx+vOIYf8o9cQXF9b1S6aVJu+29+loG6hJz
5vcO9+l1FddILqsGJEH9BPc33w4ALMhmrw9anWU7wwORR3rE2epRrLt2vguJENoGMXoFGzk+9aVL
qAwGtKUbGnqUppY6slCbgd0tW6q2uCGyBfVF8YUGCp5jQwLbzA1VlaWi9T+ZLSD4mPcUac9yhoZd
k66kP5+TPNt4VQB5DvX08rQ7D3p6aYSkzlAtYPA8mJZ+DwCl3JCPioBQ+S1M4T7Fma8yBJDA5v2j
lfvDKo+MQ2gNj9YwnWPJ5rhzOfDs7CnQAG4yiCQ8F7NW/5jW7HvyLDyFeXknSiIQHFC5mHzeL+9B
p+a4wKhJnVDPQa2rRalqC1Uf69H0YiNb6fKuhB8WI+0LfGPlWiholirZytC9uNpVd9hqCZ1m9cx1
SKYBJ5d6EmZTbnxV2hYiv1ObKY4TOmlVrFbJfO6cZzfBf6SV06kwzYuouSYaZ7qhf7647nTO0vbe
pA0xGfOJkR1ouIJ/oX616n84YQ/J69kmu6DqJnDunCOFFT34tPQsUxzKzvtUqdC4yhgvBoQoxp3x
q6VK9CFkSxa8LO235ckb6p5T2ZyvZk6jIuEmBdbseyuKzVDyk1qa0+f1uyOdZ1XvYhtuOOHTWFwD
7DQrY8RmZ9xGIxa0YMY7PD7dWnPutR7hMVFUasHoGKJlBCPqrDbuiOY9tiQnKYdHqyl0vKy5sNFg
E0yt13nsrOqnpZtch6x00vmkeYLmmUl5mdrTWd2XEd8S5lJ8kz3XtCrq+5Ite2cwrYCacLERorSA
fddtAAOvDr0tWwx/21IJcwYr2YYVM53eGzpsF3XVzqo7xsDxK3A1Z72c855V4xdcLrSdN54IUfiU
jhQgaqGFPBX3X2XdA9XpdupdjebuIErndcyi18T4gnmDlAeRogMvWGa0+wnlKBlB02aOedmqBdE3
XD3hOD467ru0i75Ad54LuipSmCF39SNpsxpuM45JH9zGefygXqbQVE+ZRbFqxdXxaGa6sPKXxmXX
mFSToDiL5Nnk6qgFjYoBe9wWFme0WWYDVsvgN2jRxwSBhQTHmN/XGu7UKnusSWqYB5LFIi5/MPsU
92SmY07W1otc0kBKhl34lOg0vfriwySSGUkQdYdq+DghqiqbroYYeNZRox0Z9ewNNomuOrWXB9g/
NKdWsZJk1XqMEHuKSPcW11GNqJuaARMDi60YxgdXZNN2aSxE7zIHTALRfQR/D5x4YUwB3vo5SWac
4AYST5OIAbUT6DrDYGdGnz2l65FD8lk6HpYPAVV21z4zdz29E+Go2pqz0gTwhphyj2aIan1pnxFb
4VspzL/gbkDmMjWs6j4HJzF5mbzEUQ6faR5ua0kKTBegVjDY+OVG/qHtjbvlemhJL5FCUtnD2t+i
mN7Abf/qzMTypPXEX07bXTgSqui9EGN98NqZU3y5/NABWAG4gqXUDtDBgOM6GfQY+5KabRoxvwIw
ClR5z/2+r8PvImThdrJ52w2URai1jnLoHrMB4F1lAvKl+b+aDDvETjISyKIKSbqwS6UVqlZZNrIy
FBWmqzb3Np66PzJwWS090lzjrhvTdCscGLBUq0nEaiBCdm8Frv6+ghDcRrwhTsYpWc8mCymdu5wp
ehRXB8pTDaftUNIZjPY1IkTkF/DU6il+akQNYeg4WPhdZJppcHHRjlrlLYJfBgISq3XQXM2E312z
vPbJcxvizuoblpjMIY9D9sZ1qT2LWWAp86JN1nCIWjd/lu10GRIUUVPQaeuszcmYc9xX18jZMVxD
y77aY/596dJoGi9akpRSV9B/BThxWB762om4teE8+HGzY6tIimHNaetQGvsOgLAkYXuKI82NUBv4
qiWXBzYnTeJ981JKXoncCyIlCFLVEKsqpJ3S4tilPhotQr0GfE8PZZK7O7WULPS0ymeGFBnFiz2K
790IhNMjGaqki4DXEqnyQz5xC0lmOkpz+aGZ2/tKo/QOypQiKnNYULm9gVmGJYWrf6mZgd3Tclb3
tlSwjW5d8a2GFIxih82Rak2ZDhcmSTe47cp7ugwrhtUEcTbdRob+Du5Ywj9BtWR3+auitXjTDjp4
d7dcy41mUqNW8/2ym1teKFuvaVM5NmszRR6d2dxXb7rV8kttbd+HZnwLUSo3XvXZZ8C4z+o7Y9I/
EitCv4EhQBBC0ohx7ViRFdBygCyEzGktbHbXQ30sixAYBGf9mD7WKVBijQSRDWfIvimmj/jc2Ny5
8XX2b4OLzL2KgvZsZdShrTDJ1LhruJeylEoEYUV+SnhpJ3s86l5FUSCnr4HlvmgErO0oz/dOCOTM
9qcOEWX+oaoxTVco2eGUKvXSpATReYG0qf5CuKLYERUKpfGIh+bjHHouvFZq3aBtUBOG1bFIXWCz
Iuk3AMywhMfm3aj33dOk58952qMvdEjbUvJJzd/NzvhIiJa2dWnfrWOdgDiCDNFulZp8Dx5yHp1T
GYD7KWcLB7WVJfD07DNIuU03mt1O7+trn2bDSsv6apea8JQE5mY0pJ2KIs6aXWawbUi68b4BTHQx
UYRGPSpgEgNoKgVBfwiT4Z3sLHHMY9xFbLcpj16RuZAf6z07+LucHJVXU2mf2tJXPdIwOcwVSZ2V
nr6gs8O0jejpYgBTQTRWPBDQGRpgzvVHUXftbvGg541oT6l6gExXozbDF2KqUA71EBg8dB9BSRgn
zgXx88Ep3VObTGz/dV+j0YHXYddP1S2rSQFZHggNFwTPYGQKw/LYhBW/PivuYZOF26nXCCvFyRkZ
8PBlRL9YKKiDUYctHUJWuwCR4UaUmJqbLPvS6Jp56nL9Y1ExUEDebmxziCarcjDy0/IQp8FHX07+
1rRq5zR60a8Py9cSrM/bqE4/xySUTFk5HTma9omETfu0fPTmUyvqrH3oEAhcQtex7W7cCh+wpVYk
+umvh2oIMxqKVbLt64AWTj3GDeoh7OwBIcpa3x3AbQHljuqhzlcuq4AVX9LQesLPB7Dc73ajNY5b
PYovC81ieegUkkI26rqi4b/96xtJwB/KUjoahmYZp+WBdr/546NO4XRQJ/Edd1C9Sd20uVrj+sHX
dIZ7lf7YpIb+WILt2aUFrcEoEMcIufglNeNnS8j6YreQRwctzg8aqVQn3qXHsg3XOcmDT7qQF749
XoVBzIKVZsnRz0CMeHERr8mJBfRfSOvmGJp5iyO92ooEKJDvI31sDafZ2ewIlD3Cx3GPn4sTSn1K
o73GJBmul8/GwTG2dPg1QjLIBOg6nk44TNXjbOXVI7xnl9Y4fYrlayTWsv3oxIOt3Y9k1N1wK9EU
Q0SG7tHWy+w+3oyUhopHFfV092c7tbkRQQ1pOk3Q/lYfOkX01RhDlI4KAlIoJsjyUa/ehV++potm
14f2B6zXEZbKoNsMpvtR08nCGf20PkOaCM852BNEZKdePSwfjX30RONsXjUVd3C30cdTKLLvCYP2
bcrY8LR8aXnQU//np5UEOEnQdYZtIif4iTmDSU/y5ETQCIxb2nOWm2WLMSSzr9PNb4OeaRMP3jR9
4XZkr4Q7B08wN8tBPjlIAwNZTgfyAramuopddXW2k6/vcQVc6rwJOf0wAWhFu6PjjufX4CtmaLL/
d/RtO17dTqaKBwkGWoJWiFlqNlGt9qdyO7UGGDF1ieN/gDXbVqTGxTrAqRhcYNKd+lQQNkJQQ3vK
1EJTBuU+Tjt/bwHzNSAhBhFoWKw6OjXlPhvNa+QlW0aJ5iFod5Wbeju02SAmDYhHovfhY/CrhO7g
28i9+y5pI/iHxryO55HY1FlDriiKLzWk4NO0tzudp2DL7kS8Zse6BgSHLSEf6p5NoI0XJltaEeO6
CGKMpLNun5aPlgcSrX9+GjuVuct9jztndyR2BH9bUfenSNj8kSH6+dHyNSd8JrVhPtI9Jhw0GGmP
R/GMLxgL8srEXLhF7G7Dem4+YTQ5O7HLLXrqH6oo/pBFdYMYWG6iSk4HI2yfzdTlnR9X0TTpmGet
jMbDEF6C2DuZ8M3WhNxWl8p3aNKJ8GhT8pDcgWuw0j8Hnr1P3HOT6IeoHD/5dfV+dtqXdGTHaBBw
PrAvpfI1k9NksoUPJ+vZSbDMd7FMWEmie72ghwG4gL6H/Uk3JX2CvvlasylvZdbtEQ5X2+8WgOHY
AJM2DJ5zjCZTbA0XGRkeGk+41aZM8fj5bvMhcfLPjfA+U5hAJcQe53ThZzJIXydbIvtvHovQYVmf
HeYh4y7UoqN6Abo57Enx9bgkxggWsPI5JRObWzzubIxMPLegJmmyrKs+3MUsyFCxWNtg3huWe80i
VjspPsWZ9VHO/BJJ2LU3cpsbOpCWEa1Gw8lfQmLMmGl470w//IzX5zMGAfpetzgVyD9DdnCOQ/k9
Q9LGLXmZrdNcmwzjTOa9Ipc7Z1agiak1L0TAfWAVukv1CO6TwXgKve3e7LoHs64w7Y/ddJizdpVL
zd4SmIexPuYGN2MvYBbXr+QNguWwZTcrL7OgA84o6jvugfFHl8fWOjIs4R3zMiJVCGTJu96VUE6Z
KdsjMnnmdYHfmmRbHvJA3gy9x1ZL+bR09BI//K5aQUB3KKh0OixeThS4GZDpoNAtzvBe+mR6OrpS
k9OGaAMKSGvtUOiYGnWLncDca1z5gGtpa4n0Nfb1J4vNIr1DamZS59YxkaxeT18AST67RqQEHW2h
LM5ezdrTVge79k9/1tvYSmL2N7WNr1MVIGvymQpahv1GX9TMc2h3De0rxSYsJmqVytCjrQGMfWRG
4lb5Z3Z6JKDUGbeznP6EajX5DNQ6lO5+lMAdY9dNgwKeba4qg+VQhrQZbeX4G46hSm9ly6Paws11
TARTZofisguotxGBD/30XVicBF3CnlB3D3HpoAin21Mmwtg19UfoAq8j+W5rbVCtg2wHkHxiy59s
8k67oI3f/vmgGErQ9dtBQUNquLaj9I9vdXkhqCaPlshB5sb7DjmRTClZ1VOKSS413PM8HEKfZOwR
W/Sf/7b5D3/b0IXJHzUQQBE89XfBV2P3Tk6rPztUauKdB9Rf/CEjeu/QZtBM51qa06NALTKNxnvP
NY8+UHZVhTEWfQx8cmokUnD2EYyUWxg3/nG0afn8+VmK30RhsEF11/E9T/cti6Hh359lIWHYkwzL
aePxLKOWAtFrmmHFMkwxidMGgYtBDILAYIfh/VVJxuoh/a7EHHHMu5hDk0WR4e1KKmK0Bq+WquW8
DPWnWxavGBxfATt955zY2SabsjCJAALGbG4fFgliqKu6XbUD29q+1h+SCWTwGFIULjoNygRc0aXY
uBlM7J5C3kyzap9www3n8Qwlnz9mRaSh9IziRpndjYkNJQqree70jwQYfYNic//RF9mjKtjo87wK
OTxmslFOjBdTNRljUR+dgv0tyMCZ0aO0pqdsjA5/PtaG9Zs4loPtGCZuBxc65G+C1WqMS82j9YFH
P8X4pNtbNKpUv0pvItVKZjdKFZVXR3o0/QocGoYCfKlXo7d3xICW3A7oKHsugVNaVjWw1eLh0PTa
PlN37mmgnzPnmYsXMaR/Iv3+0Q4YAFdGeZkbP9/1+vw9n7WexQ2CtqgnaAbqPYnoWFhhtM6j17DR
EMIZ9Ktx5ryqgWIR0yRLBtZ+8kJIUCZF3MrZdZk0RK3EPFQu3TfaDCU+qbXgFrpN2ochYjCVkhOG
aTv74M5UxMy0X3MTtAMmqHU1sfLIwIV34rIrVN+PMh6WeWunfcuSodrRc9CMFkNu0X7B4KOmDHlu
slPAAANOIdKL185kHJlb+p58BUZewDCLsCfXzXLVaCSGeFfoz2z06FfR8bFpzaWmvGg0udAw8Kod
v31ceu2VVl5tNz1GlfatNBW/CIDRpgycj0bPdi+wZwYjKQWWjq6sCZu1ZNxL5vOw13KT8OakrnaM
SxKwTNWxejWtZDoNyKbWaea8d/gmE4JTWA6f7SEiA6PYBXZ3Ry7tsVIiAeKROAV8cYC7+SlUwZjq
qdbHsIy+acP4CP2wv59EBoRIIe36bnxvBQ5iDTw36dDKE4ag5385Xf/hjmIAQDJ0nACOT9jv35eG
sENjYmtNerDUS1Z3A5evsYfzv2rtuXATilbcXihyYnh5aninBmalUtLZEU26us3+Rb/7u+LbtwDt
mA7XETBj03zzlIhUG0QVG/EhI/GoypMHts9H1frOBvyrcjoGSnFWDv17Jb3CV/0a6PWL5Tn/cmz+
YXG3fPTWJhYJG0nkW+l5F3fg84syPrQqumjsuKrw9iYkJqJsadcoxb9ISrV+dr4IyfwlRHLeqP6G
UPox9BTrhrxSCFbeO72L35l2NG3phAUQxsd/UeL6v8nkfVtnzUEh7xuGZb/V4bLBthmDD9FhTJNg
A4kH9mi80fsmwftjqmE2Zf2cgeFxeNsgGJ4jMxhOrm7LrckP0qC+TGk8bLvYy7foJ9y1qbpRMWhY
z7LjDX1WC6gxwryy899j0EXwoA85xWNBME3V+81xSMfnfEpKqBKoYs0cxF+Q2htfc/z3PrWQqT+a
8klLM7ldeuKhFnP3kfPBTK0NnT5/2w801rKXymnTQ1YXxOh0cbTjsli3KCufRW4SWexfRTTNd34/
r+KJuYVmwZq3K3FKJJeNBWgOV5kButPXXmTVZEB5epqrvv5hyhDratZB9RwXqWhBT83ztXcRA1yC
1leRGT30ggV5LooncN+smlY+EZ2jHX3deQCG+90p9W4vrEOQZPJA1gAN7XJMSHaW0VrM9aX2q+ox
m2AoipTVKp/a8SDj+Fs7xOWP3cf/t0a9m6pv//1fr1/JK9zETSvjL+2vBidLOU9+Wed+s0a9vJLp
B5SmLP7hx376orgx/8fn7s2yB5zacWyMQj+NUYZp/8e1cAehd+Du/j+eKP8/Or0kzzU81kseWZf+
xxPl/IeQR0P5Qkykk2pf/v/giXpj+MAjxPLHZUwlo/aWhv1mASSfsu60phO3FOEY9It0OjZteGxD
fViHnVLNKXyEh7ii9WF+i6FURNIS9gidQvL1aqTT/gFev36n/bvm/+8rzfLsiD7zVRFiCw7QG4dB
6IwwKKLWvgFSYgxT2neZT8RN62nOEUDqrbSDR8cAE1OUSbdZpg0wl4xDFzawmXMv3qYhBk4VIBV5
TnIJAFxSUqLxtowhuu+CeJfnZIzPBFxYoLJ+OREefpQF/6vo8gfCt9vmv/9ruXv8VS38fPqWruoo
gU/qrZtGsukcZGnYt9knUFHOZXKtZ+IAU5dAUwzvJkbTyH+IMGhaw8cJ8MlDS85hLtzoYkV2fIEW
c6pbr7i6JRgdDcEYXb5nH6qT2viRlhPku9is5ZEewqMJn/AcMB3AKJFsLGBkJHRkt395TeqQ//01
4fYyDd1jSsM5+PY1mVYcFn6SWTdO9GIvG9jIvXTDHUnlR+giMC0iA+kt58euSj3Cu8paOzlGNF1G
Oxj2sVc/e+NUnxGD7vykNuBBvDNj1DhmktqPQs00wsKg5xe22z8/9WV/8dtT59rBSmZwVVlvzqYC
pBzp2kRgYX5d60JLHidjP+Q1sZQ5sWEuYOJzMQMmgxd313fZ+AndCWDInUPf+UCT3N9CwsYAT6Gw
szri5oaUXSOdqnXNSzhriXlHRGLMiKQhpEUW0b2nWVtkaNwBbb9BJtZMJAClPm4NqHecGwymbNDu
lJpsfY0GtnvOEI7YBpWhS+KgUtDutaEqCVe4d0IA+pldhoc5mKMb84xNHdCy7DQCeeopvMaR8O+W
B0Kj3F4QdShQfSCGu2NjFx+dWGt3BgMOO0CFNkB1+uSXVN3eEL9A0+nuEthOW5aKcd/oATCMxEgQ
ALT9/fLRkPYPaUL2qm5pzaNlmuVVr4Njafh7D9kv5SbAbMxfYqb5BJ/PAItvt6spkfVxbHS5GbTq
6yRGXw1fPphFiLBk9OxbhEOSsYs8/Pn9Nv/pVFWWU4c2g6Fb9ptS1Bs8qxvdyLxpJix8t4PMiQZq
HzTI/TFaH6mRr0x+vGM5Nc9RjDI3zT1m22EJessMDPgA1b7zNYjrcr5kHXpsjaQZOa4sf0LSKv07
3yn8l3952n+v89Wq4ZrCZ2GGycgz91WF/YvNSdAAT0ZHGrfZ0RDViOgxTMW95ab5xhS5t0P6k/DG
A2jzXK+4s6PmFGvpU+O/6r5unoVOxR+iFBxoTh8byhwNhsLWqglPXZCVf366xj8cZUtZNF2h+ywL
b9fonnFEWqejcWPvWT/oU8MwNf0UQ2uK2L4pQlBNNCLh44WNXKdgdhYmzzHswOOfn4j19/JiOW6W
gVfY9nSezW/lRTDhyNB13qWu6J/q1LAv8iWLEnEpYxTjuta9z/uPaVnYT/Gc3jGMg/o6mOb9cign
YF94VbKrVPLPme1ouNb0xDxWNRAI2RiA7xNaShoCDQY8BwL03KMZ41bBDH8tamqzwPB3YQBeUrq1
ftG0YjppSfZh8cP8+aW+qRZ+vFRLt9lSGNCQflvJyLRgOKkH+q0Z4y92N8DX9uDgzNJyN1niPCpR
iyi9m6aRTYE6DWKNsBhI92JLkh1oyKTt9oSJyGOkEtPbHIXFTOwke2ltg0wrXP35CYvfb+TUNLa6
Z/Cf67z1CxtVglTe6s2bbNCKmHnc71mk97PbfUGA6d572Myh+6ED79zU2XauXp5zmdjHBk58lzoP
RkSYm12OXxyv9y5GRECs40EkRfG85gY8sIRa1Npmcj/MFg5I0VtHz34Rbegd9MiSp7SEcFTwFw4d
Q6mIxKkNWXPRTuoo/3vDJTUsn/ILPVrLD8uza46PqW560HdxSXiJNA7a6OYrUu6K2QNn5PVH7gre
fTLOgLqBOhdN6HxXkZ9FXBk3rYNwkXThqUyMJ8MPred8BMdtmKV9cvA2Ecg53gXC0k55hERevShT
Egf65+Nu/70bt5woLjgmDgP9Sp8F5e9rSQLys/OwcN18lD7AjGY6WNFcnmdXyoPQxPio+f1Aexmy
9oRHFvvBdBTAfre9lstDrtvBrmvs0+wZe5ugnq7DseDgh1snegjVoY5gm5TTuQqfu75ZB7j5d1Xd
VRthwYUPQJfQOraBuwuflPvkngACBMQe4pXCPM9WZ955TFERzgTDnZliFBrSQ+WV2VNfz9Yapt4u
jzpou9wHQYG4gIac1D+aJZCTPx8pg832232Na2Gat3Wb4+Xob46Uhr6gF0QaEriDUoWmNeDw6AOh
dOW5qQ0Qt0LxjAZZQ+ciK8RBNhxhu0G0N1bnKcgaCB7THWP76Ufl9WX83+G38h92kUJtwX/dtjB1
Y02jcKDXpwMuePPM8jY0Ez2dmtsAg+ecDGnz4DtOgTrnOag17yJdqC6oO5CsxHIDo7LYB/XsrNCh
auvl9K2Iojg4k3RWralZd9Kz6Zl1vX6ZAp9gM1RwIVT1PTpkbWe3qLtT2oabtqOHUFiHsLP1x8F6
GQT3RY1EaOSgwj6kbvuqFdlwNEhp0+Z4n2dOvS3tAmosDdWpnv1VVKO/sht0R406+S2B+6qHupfH
1QYEeAeu3Y92ECblmsAJmDOhjymHSIrN4FgbyzCma5riKJy6C+K5KmNpZu9Rslc336c5irjeg/HX
V+hX/HAgC85HD9aAb0bJb89bC97gBrlK9i82eRP+9ts3hfeBCwq3i23SAfHUzeiXm/Tspb5bx1N4
09KhvOba3O9sjbBDZt8Qm7SL49Rf42CEIDlP3rFN4hPequhdO2vyODgIYiL3szfK9OpMnW2vTHee
N3ZFAApb76PrSi9aD+3U7mDyNutEfM4ghBEp2QfbCQvYlYb3rmvT9EE3PrZtbTymwfjc9gIffPmQ
+Om93jOF44Dp0Pvll7gT+3xFLODKc5zoccBb/ITH6ITrt4PkAzewsLdjjwPP45JGIB13d8XES+pt
g71qEq47P9Q33HGSc5ck4WbMHt04I242YpfUC//AVG2NSrk6VZGH782bir0ucUYQc0ArHSPUhcHW
ePnxkdndxpzBcDAiwI+D4GIQk6qnY3rvMAHLS+iwlibdvZuRehyi/mocvdhW3og8OjUf/XkIbth2
RAelbgg2bZ28GINL9JNJxpWEmz6nARydeeJMy+Zmj3NvldVufB9GHiq9pOr3btK4e34tXZcGDm07
BBRjnY2gzBnxquBfXY1seq919gGHrHHsqADXc6OHWzGapx7c98WvsFPJZtugxzjIYBhvgYeQ32DG
d528ktlq4IutNeZfQIxPh0JGvE4kZCPJTJrDs2Gi0IXy3oqjeq2nsO56awCh4IpiRYp4uR0NT80c
viUw18/60FzzPtP3wgvGjcQCKbBQ3mxEsFzLXL1V7n41EshsMpq0O6DtayfQcSr3vvXQt8mnxppf
C6+IdkmaidtUTCvuGcax91B7yOCDTCIVuQ2XtMxj8j45IWjW7rSqKQ818/2dUzZf7cw0j6OLYU32
nv4OHNqR9Kj5zNsGKNQrT2yMjQMch3CdNek11kYilauZhDJmLOdsEg8Vl8oB72R7V22of4K9X0QX
BCjfPKP06CU0yV1mTAQLCavZRUHTXIMpbq6Z9DdE8Mgjnt78bPoYG3VRE0rB/dYHhIlue8jvgqq5
w5iA3tL2xpvbiA4RhLbuC16WiNvp3stMTA5eRPMcGO+uxO+zcoecmIypE5s+oAoLERnoRnqFrVpm
XGBj5voHQ6+vPs85YMtVhs1IUGEQgh8jYiY26ekQgAzRzVeBT/CIz63oMbdKKEd8Sd5Hc9jc2xns
+xk4zhZneXaWWRVuS8euNhFhNaOn43bnpy6arqbus+a9jBqvv58PVeODHp9t/SFrW/1hmqfhIWG6
BLU5bjlITULaRQdCf5UT042pJQ4hDAentrSdSx6J1y5IcRO58yFuR3FvZD046hIRT+BA+Qo9EJTC
tUi6lP6XKULN01ufxsBD1Jg0ATDiFnc04xR9i6R9PlkwzXZ44r+5bTJeffXgIhQgF5GmELWdew4i
Ygd6kLNTHoYPczu0R80MHkovWGv1bOOZae6kDMK7WFgM+nzZH4xIvkdbZz6J0DxH2jRfY33v0nuA
pwBZQuO0/RzP89cp0AjDm/N0ZbR+f5krg5wgVkoD1c+5cp6jiloonaN0nWPUsP3ZfVj2MmES3zej
Fl8DV17DKIgOYZUH+zBlqk4rg/1dD0WBhUBso6YvT4PrrmsRuA/QoT/VyGuyeoyekDpt0XM2296a
PzgR/Je8dkms6mooXmD93g32fZVAgE9r4551Ktp0VXJoyOehJ9IEOzftN5ZCRhDvwI/1ozyg0fsW
tYZ1xBL9YJWEmTV+Zz/DuHrWonncwtYtV1PsINTvKOlOv3xI9c7n+9HMCxJVs/rUI5M9URZVPz41
mxHn7/IdL/HvWZXnne3HFeosb9a388ha/eNzKPor2JLe2q9EearN8ecDSO47023c3ahxWKEky18e
pH/S48o5uiSlZlD152YLUuZroPvyZFvsiwQG0E3quNMpVg9uOE+noHJxBUExro0Yon5F8ufQE39k
5sck1KYtip3XH19GvReB3N6Ti9WdpHrIraA94WshMdt2kg0ZTM0pt4ONS0lPPtoIwnvSuua0PEQG
0FVN56HNoi8iH+SOeCVod36jjFX6xBQvew7t8FmKTu69HmWgTzLdNkFEecomtMxWFPkbqzfis1tw
scyyB4I+T09mxEKdmznk8QHfxOgc+6YteZHpz4c3n84DAaqzVjsQWhtkUXY1IvYu3pvaULA5CEr0
UTzMbl/9+Gj5VBI2flADFT+JaspIHrgXV6fl0+Uj7L0FGXvqO8lY7qShIXJyi3s5Gk9JRrqC1qpM
yszV9gOL/cZE3iMj0yd3Jp33pSjfGTZ90B4nE6bo6UGHU8dgpD1LXBFb1/imV+JuGMDKWLqDSMzt
jXXqCTQvuF7XdlgHm9EWKNnqQd9kw0BUSlJeM/8dgsZ4F7pBuiXF7XXwm/08xCj5bVQ/GD7EJmAQ
64qAyLEqQMYFnIeAebRbGUNoNJ0cKPoVp0Hq2J20V1/h2jF2QcKlwk3b7CiTYStBTENmsTdhP2xd
tjgX1OnF0SmJ0qu592e2QWpe8Vpo8W5A+78BiEu0A9JnkB/9BU/vUqtnayPTnoQTp6ibWtqZYeVs
csOF/oc6jtbQocg8Toh88EkGYsB2StUDt68jBs+GoG8+S7S6OC3/bvlo+dpf//bHz/5fv/3Xb0Ca
P62xB0Trt38zb1hSceH9z5+pMJjs/Wk8//K70+XfmDVeUaNwTxUmv5/PePm5Su2KAhCxskGNjnuY
512yPM3rtG95R2ZqveU3/PXs//p7P15MWJns+ZF2ocTfODIhCa8YoTxzhZQe5FxoCRNS0vZrkgR7
bYQwzD5t3ph+gFhUBHF3Wh7wqElsuzr6p6RlwZ+MnTn1LRIgr8aoYmDgV6mhCdkfZ12kGEvgLqMz
VRDjyvwSJeTExXrknAol2UzJhgf5yHx3p7XR0wA2HwOl+vby0FEHnTzQyGuEYjYAcyu20Z3zbe6C
zmlKkrNMknm//LvlS8vD8mkO1OEAzHXTqF+yfN3JvJ8fVZmuvH34+P/6AXby/4e9M1lyHNm266/I
NMcTGkc3eBP2fRNtRkxgGdmg7x1wAF+vBda9ynolmck014RFRpGRQRKAHz9n77UzVmImD3k1eiQ0
AS6F4rXPcWcf7IbFM9Awgi+zadZ0TfYu+Raq4NmGarSm/VQeAugrMJLnu3ilZvxmBVUEzQw/eNwo
R6/AS4SUuWVFEdbVFnlZBivA48aHxvTXvcdDYrtyFgTBofvnOcA9/v6cP697PPvPw8e9IWwzoK4e
1xgwS2LVuSZNBHM+JVI4ftNcs7+ETBs3JjMACqB8yA9/bvDyO3//4Yje72//+x8PH6+TbVz87Snk
4nkjQdP//rX/p5dQDvQL10hrlPz0Ov56dk6M0r/uTtbAX/HnlW2cyq3NkmMLnNBMpneBF//7j//z
tD//qBbzOf55+Lj3j+c9pmF/fva3N/74P/94ifJrDdPt2beqW0P7VGKJmd/i0CE8w5g1f0xVMLXy
GT1ufghy6MW7xydTpX2R7ybdJQGBwOXHd/bnG308RKbIBgyNDLd/3X/8+M9TH/ceX29c9uFEk2V+
Qd9DliOTPJ+2VhLvet2k7leTX61bICw1G3FC7YoDWTD2tH4cAcNkJu23Yb6SEKTC1cZp2B0ZtWLj
0yJELYp8/zBBPDwRj5um9cwZvIrU+HET2CHSvTaykRY68KUnmx0GB9fjl0JDLw+2aWA8NwPyFuFX
2FqziXVPIchg+vj4XhoK341Zly8Vu7p9MFcw5vwFT/I1i+X68QH+4+N//OxvX1H1OEz/+tT/3A3S
isMm7rpPrwt/uFrMFMuOy+NYTsNsbK8Wfu0Wd6LajwP2w1U2m1vKNJ1DMthx6d7G01pvEyfkNztB
AGhhnmEKNKhr1+2iNV7Mdov1tFiWlJLEo5E0zgjiPNRm/W7fNCewTl5xD4w53hE+S6iHRBqS0b7o
IuNrMlq0baX+Yqs+3pvyQiJNc/Rzca89TEA0Wr7iDeDUcZYgZeuZ+82ax5SorZt1adbOOe6il6nR
XEoE8YKnLNk6tfdVcrFCfJegE1R9tNZi1voh9j/rpsCV1il3OQgrIOFHO2ZBRWvM0T/9yHOgMiTT
TnrGh52G03pEpoUKFA5UKKsrGSGbpivUMoCttCkUG3pNjN+Rln8WWl8e44QOlK6zeWLCZFIbgBbA
rMEOP3VNjIKQzXxj+DExAN6oXMPSFLbhTW/XkbtqC9Hck3B8s53S3Y8F2OQgH0lp6vxdYCOzAAn6
VBdh/OS2U70leuW1z4VcMxzOVsZYEaA5lt46yZX9/aEGtIwp3LZhvFecDNewpFsVR1m/qePy7Cf6
uz0KmyU2wL+UD7PfuLkUoweboil+aIVenPtqwO1eJDv6oDcuSPgYJifao9W9JInT7zMnvQtfz1+6
nmwOW4ivwRz1N1KGdcsuoRa47gZ7CY58c9x2DowNOfUJQr1wrcaUpTBB69ta9Az4Pn5MrnXp/cqG
uM86GIDTnpHAOXgEHMkEcOptYSwJas0Wh5w50CnvvOLNI1hBs16GtvG+ZyEMm9DszJ1RhtnWrZeV
HLpTiuFyYRttfTPbscNdjouAbINTXZKoKLWBOjsgURcRWY8zfwdsenyKo2Zng7YDx92RIDTMJs+R
GWUONZmYJrLasoSNHgud5rmXCX7xvkgYYiYI46DnbDt5lx06+64X3gmH11vYu1geyniPLSID1UEP
Ubfx0DUBumqvH+3joLTPjlArcR+H1D9BRkE1lUf9MTa+NPLjlkiwbVZXxK9ikj7m59reW4699W+Y
HibT07hcVBefJvY6KL32Zw58Crqb8cb8hgqWHfrGMPDDTnZ5IY59o4PrXlp5UxyNxn0GHos6/fvE
yPlN+l9mNT6NcRHcjVh8WrUYbsSRYmkbxzMjvPxiuwkXMR/1eFMO+nIs27dmaOxns07PmdkkJ7ws
P4C8o4ztIuc8amSFExw0Hnzy7YCMdi+elq1hPQ5rsipJfGvLN2V51Z796R5RhL6NreHUi5H5BXmW
FXMTh9zZY29M6AzNhL+OD3jRBELbZeP0mlRZQ97kIgnM4ZZaG9wO7Z0IrGVTOlxe7YxWMVNRI3Mp
kTLk79M4bCH861uGNnC1+yxcoPbXT17kAD3MmB/UxRgefWDvhW0NtDXRKKfSJqXWEEc5+e9Db2Yn
VKnTsje7CfUWPcKRPCqCL4R1pPDCNJKbyc6oraWqXFy2Rbe08+TbqPjL2e3jc2gIsCiVi3o3C86a
W/waZfEtqtwNTyk2gPA5uvWuwjrWdU9ID57NxqSfwENwVZXFtEWTzOK//GwyLkXlXbCHtRhQtA+d
XfFFVkSKjSiAK8uJD2k25SfGrj9MvXzxB7JRUYBvwsrdlfZ0TvLqG+bFCxqzYasHzFr94UOXKUJP
pDRrMAggyRg/GtYvHVOw4TffjW9mUExnDRtk0+wrtzMgjn3GrkVYWy8+ldk5uw64urST33aaNLsB
GyQpOXRzcbr37GVfWibUCyYNzT4fn0gI1df94MBNcorpWfV0GIlvWBZwxrcuu9bMSbRXw9R3rnsy
s8R8iSxvNTAOONm1idnM891lrgF3GT3YSWOo78uo2fT2+D6Rfoa5spUXuy+SdVnWEHjdZ12JBqQl
DrMhGlYDNP2tFrADHDU33Cb0oxbOEKLyVadCz7Sz3a2E7Kpns/VoaVnVNepUvvJiozvl01epxubu
0a7rTPVMKeesFdODAf3lN6tNz5ZF6o+VRM9+6ERbI0rqQ92itFsUKnrVsJTfXZ1G2OQj/5mc7t6P
P2JTNF8aPuxVVc9sppSDlm5kwTYa0ozrDiO64xCdPqjk+yhZ02A0VMDzGPRxQjS7brr3Eg/S4ycB
ALSjNRS/0sTPdo7oljm5VFt9KE6esLXd1FJDmVMcrdqAE6YqsdlX/Dsi6atzmJDbp2zFedHlKa3h
NHkdpbNokOEuRy9PyAPsGg7rnImH33AzFCTk2NmhiVEuckws8VAcAa1xRjtVu6rk+BP0wWUsDQNz
Ufxd0xt3HxbzZTunF40WkPObopLSq/E3mRxo3Y+IHjqJQ0bLgQ/I7cHSS3s/eJq7xlELEEQX2nOW
EhsixO9i7NRbZSeHVAdzJ4IsfmozjDwtBCASNKZb5KffLXKXzi00SIIZLf0g75rLENCpxSbhQr9l
7MJWXrjbeixC+t1Y0SVdUROoaemoV1orHL4aOJ/GtpalFYqD5zhzraS+05zXt1nCFt6rlX8WiY94
aDIXRHEOl0bdw+qDf3Law3WSM0DkW+RA8R71qCK8p585UNa4DODQEJbauMuqcF8l4YVLXbMbos+C
OcgyfQ8zUIGegy87UoBLG2ekNacz260CEgT0NloSgpF9EyJ77bGzkv9HfyioJTFhyqEeGF5SuyBT
LsQwrFR4HRq6nzP5H78RiR2xR4ypNXpb2sI0V8LyoDvfGd4ZF93ttnyQVp6rD4tkacSp4a+wYTJX
Mme6D4NGWSmjk+vfAAs6K7PInsnMqlfEDver1uDyTwnDUTFOV2OykgM+SQZFbnudMISuHbCRMbtm
OshT/BI43TkMA6zR9jhtIWQhzxU7K/F/xvUAvqzndJUIiNaJ2160lET5Ydbag5Z+18VvqroM5JBy
yR8inHfoql8Mc57sztR/WlpMI9l33lm9COUc3ZUh0FVVmfsaTfn0PQqd2bUzG/SsmpqxT72jSJ0G
K3ytbX3XiAgjVT4u5gNLqP6m18WXWxGiBq7iEMR42UcxabTZgu40hZF/qpz8ajgudT3qkTUx7ETE
pOw0GmrpE1vxzk/dO8mYVF5BtusIJd6mhod9tWh2cm6X6FPMlM2oyk2WoZ1Xg7PCJd3RFgZFGOUK
AURC+nOQJs6Hj1ffi3KwjplTn5TRY8MbwqMuxwiAr9J3MsUJp0Lr5hW5d7MLtQ3Q5TMLjY+MBHe0
sumriOkDq2l5rLkYtIxjVkZHG660sK+hbQsOdWc9JWhmliAO5K7WIJ2V+GawD+e8emBgl1HsRxl+
RKjoJ0QJ9IsFqQrJa+VqwULqMltLV0eI5Hu3avDHQ2rqH0OeVavMYEFxGaoWWE8pFSR/QWVhrBh+
1rZxHcZNBQx7C6YhONYpwIapvpoGzRajLvbp5KZLmberOLfdW52UHxWWyrirtC0q+nahTW6wSJi+
bR8ppZRVCZoI2e8jI39KRq3f+16XkmLo/abgIZ2lwYbR+GLaD4baO6xtV/RPexIdqCrActHCHb4j
k3ZWGPHiV1tPr7loD8MQUDY5YAHihmAtojboLlk2J72AbYrlqYgwZ3vpp12N7q+iDb6L8gPX//Dk
JPo166yPEmnp1fXh2fipcZAmjE6zgulCFgVQj8S2d5rRHctUVWuoHu0yKgzSeGp2wCwsyC37/IIW
6xDNvzO35UwoAe5hvPQgr4kZy5m0Td5BRoTFe7r3lHL9zcbOPmYlHmsS6RN2KzCp9aqHFiMGb43a
9je98acI+ExklC5fH85tp3KwL4bGR6mCM+VRe/AsZ9skRKDpMWqDZrj16ckN849aKONmRn61wGtX
kQxfTteBb2JRWc3sNaaPb3Wwp4ggDkZ5G6XX7VM7OJTi2akzcTZm/g+JkeXZjPp7ljik+zjx2Q+y
EdZS0YNPqA6hb0RL1/Oi7UOeGcYk8ggtyjZcX0Elmi1DDrthGoQXr4z6atXMxXiqDZev3mJ+04El
fshLoIMvPV13L2psfxheuRQMqE84bXc60K5955QlgGuSJcN4KvjN8epxjCOTXeF7rPYqVr+RIW4j
o+a1qWDaz7BmMZiMq+OBmlIXx7rLfsE4mFbIcHSKozLFI2DQbsyNp2gRvkWedmJKU17C4VOrEGp6
NCFvCKKTVViz3j9uUsSu5zof30nn7nZUfvlpysmE8fAjMc+HEgIVZZ9BX41AQ+/Y3ry0UEBk+q1t
BFJJ38B84FTBRqAbWSvFHuQxdirN/pCowDonQf32r9ZApll7qIfHkh8O6Ynn9ZsRuekEEeNUsB/B
Imrmq5TFZpf63k8m/jsuBt2xbtM7ZBDjGCaO2ATJeBwtly9ct7Wz8BWEkdp0ViT3PAk1/mJ/3e60
0f4yhwKEllZEOxWVUE00Nu62/Y0Bn7f3Ukh4xF78LKdKoQ0qiBoQdnvsOpjXnDcA7cuUiZjWzqOV
AKYfRpQEYJxVCPpCYAx2AhvhUij8q5mf13tawOa+ljyMKkAvVjmCdnAJSS/BHK/bAnNFwuBjy46Y
1D9OriVtm+yI+TYB1D3dnCzXVrPQpmuY3RRxXS4Mf0CMtC5QX61b6A8MIqx3u/ypT9RHY6lOkt3Y
njr8nWOmPbbWk6SrcU9T/6JVdGmkruebLtKH22gCKpMkpHKY4swOhbjbvnakv7BoRVKcM2mRPptj
2dABNLMljMhm9SkRgi5fmnReD2Yyx8ZmMxgMWdcmLHKwtyJ+b+kpnu1mTqwOAa7S24rXWQQ6MBoh
CqHDxNMFWhVihJsd+WWjCDjFxnrEHeKgdmtMfGpzgyST7c8q7oPzUIU3M+yvURz4b4M0kCgXunFk
3SXavsKujZ38pCMMPBSClMCcIKWdj1BwbZHMsRY2kYZBWl/yrKy3MrUSopGqfK1Z2LhhhjmaNJ/E
mPwqFTPWsC2GbRrY3cnPU39nMyhbFtL4rbW6RQ5mTkJ6U1+VUi1g0/gwcZQuh8brdgVEZibTDLej
IDMuWr4DZB4BflYJQkiitJkPDYeSIOlbNCWQH/ajFqmrap3XqtLOjjXGG+EaRGP7+h5xx3iWiS8W
Mg8B8YTZFX4aAWvzhiSs7eSCI+p96iJSN1LzpyIWNs99E8Z6Z74qLom+dOKXvpEMfonlqFuz/vTz
ftOI7IeJA539uPlc21q8SwNUFKZPslFudfm9c6hIJD73QKuCdemDLxzh5tCsKG7IL2GVNZwNWRWt
KcbwyUsnWbv0HpaodZIVWsp5y4DxHQ+eC6UsUm5/NrHg40kwoeA6wY6oP0Evi8G5aohQlfrIbn0u
ShLDSIDvsEdgfMmkvWp2dYT4cooRO1aWerHskXfImJ+BQWCuhwQvhkwPwRC1G6gHK2F2wTbpjI4J
BhaGVoqY+Z3+3aeCskHRki1XfevTVCOj00yeAHEQL732RDMC4cSS4JHFutQFZPGoIoe7D8MvYac9
Y8ankMvFJdKK3/mIqdFiS+6lA1KeyM/BzSC4bDt42N4E+q5hq7dkjqJtyF44hEmbLt1CJaAzrnMi
F/tG0GBOZExbr33VCOCCVRNre0bwFmqmyV3IwJQHAN0GbW3hHlI5UqalnbmRZWwwcBIYN+8FQklO
1IZZXqBdzQIMZ9+IdZjokFzhxdoR6qbsFsoh2gMusvYA4wXYrKjaln39nGauhwj8jMvRIUXXw6Je
CMi4c39Nb58Sn4q6qfzxSroZnDotSyDWwRKsmmodmjADBP7Yq6VurEbxSWvdb48WTOYqAVXLNHbp
Bwl5gGImBEEwLzndJjEwROz1VRum3VZrfsUNNtAhVuJW9P1PO3eOfhaoNTAJlPoZIRDuYAO5JLKh
Lm1kE/VIdVD69943xn1aNexZrSGgS1r95m3frTp+zYvQXLW0TKG9NOwkK7h4sqeLomYJRxTon9JI
khV5iTqyW5njLxs4dqLCuZqdfohHsRkmULUVIu6VMxH1psF52JkuaBVGcMzBLRBxppG9en385A8w
Z8MwHtaipwCBDZlvAP+JTZnbxFC73bFiiKBfRBmMB7uyfnVILE5GbuNTT+TKB6m6hnHK4eY7apnk
2kBiNitcTKUCPNAd2CdjDserQ4HRo3FsK/tMUEJ+TNLgivN247lwCFUFHjryThZYgWWe4D6xk+ln
qgHTyPWO46kB09zFcUDNXf56iOFJ5vvCSdm+w3En5i+yvWCr8ybXESc8dE5gW+arPQzq92TBsmXH
hDhO9Lve+KLgiq+EvNP3a4bsbHklvr2YZmOZWZukRJ6acjYv6TYvc9U151J5Jzs0iif6tsA9Y8dd
UU29ygSIOuNm1AOx7Z0QHH2IqmqOdYhHonMFoahZYC5IrJTrsW5RPHhkVJuNc3ICZwlPC01SUpJJ
0elMtn1m+34YvRA/c0Sqiz6kKI1lAhcRTrzV7VrdOE1ZJc4BsugBp4oYn8cswggeNdA7ksZePlqP
SVhPC03ezHSgS68Bihcy+VazGT6BwH/rA+YvHprPY5hWQLVm8aKvrUwgNodC4ZlX/lPlAkR53GRg
srdRmz9lbmCh3BS/IvaoCIdRzy2UVnwfkwtVcnkqQIC8p/g+wyBaF+QfX60i9V8q4T/DwFPHEKgb
YLf5rE5pxg0ZLS4cjleUcO3VrAgJDfSMa/xa92i7aphsXB9bv9/rcCkmFrK2Oltprh8Zssj9OEFL
jMoIYBaafyPVTnXWAfUekvTefJltvcWRnr6yOhunYoziRUN4oGYmzzrK+nVujIxsDDGefaNZalPa
bocW33TfNtP20Vswmie2KNpOV1W8nQgErSPmH7rXxDv95xBp0bHuudqnlvZcSB6ZHUZrafjnMU/3
Whm7SO6b+oAB7jOuO29t5A1nlFfDU/Ho8saDCSwcQKsoht2cOoGcyATAB26fhk28G5Oc5NTICHYo
RJALgShYjrnnLXsHUBSbEWelBfWz3lrDVhnRRkaW+1S449aSaPVKz7jkRfopp1lB01cgY6DmFUqV
yE675FiVtgd/i0ahEZfyWGvRthxM/RoV5RsfQbUWEyX4aBk3K+LtF0wol4jb803tJc6yK1yxsqiI
t2h0m4NHhyUCKOTXjnkaM+1LU72zLUh+3LhlQyp7/EYqy7CLAuzXpIP0NFbjc1Ck0TLMenkicR5c
5tDllyb98kscnZ6Zf0+4mgIOaFY4fsIzXHq1LrDLb2wj4Wrk4IW1B0wcmjKsb3ZPczgF2FNmAegk
7cWqZHWBpjYuXWEE27oxVtHgT/dm6ItbMPwGoAOXOGJ3QctnvDlRkFzxPYMtKL41egVKHMsY0jwd
GU089WhkC3mGCWuue5v9g4nBXvX2GdORfSbm40cekh9beqN2Zdj/7GeMPmjXNaRdLzw9IGyxaZ5Z
c3xIxDmcIXMdtBHZkbg0d73/RN87fda039koyy0zQ5AT81ZHVcRH0xk5Z6RNELAec7TBuT45qXUl
LqC8+oabX7L29a8HZs9xgSR7qcUI9hw4W0cNSj5CO5LGYwHXj2WnfIkhrW4tI+xPlrTlou9glapm
cncPw4WpqKDMlh0lo6Jy6+nIGxPHO9U9S6oZauVJjcl7p+jk6YZ+KxlYtVHnrB9hA25lNHSizN1j
p8hbQPWbaDu3lXy/Cdd7z5YIbB13a85wB1cfA/boNO+GZLjZITvOMLg3kTFc+Quo0OE3ZsrM1ikx
SGs0v1tSS9nT4iRcoQ51z7ilv0950m/gsthAqQ1nI5r0AwJNe3XdoFjWUruHbZ+gTx+HHTpGbUUZ
6e76sV6zqb5nICfPzA0ItSAzmzEHY8eqZdlXPpo9AdkHguMVpWK3QxKTLKqOxYFmFxhs/BdwP8H8
9GCqdYiKamAdJlgUTZZbrJMADpeNIb2tkM31PX4z3hOaRAmYvqMhF4Jz6Uu2ZbX6QQMz3Y1ijDaB
yr2lUTUuIFPk/JYprVOljGOlT8mVfXLFViC2l4D7mEUUVYlZNKThKm3jhYZ+T6ebHuvOdtX4IhKR
3EMuWSHwnF53x2fV2jxDJ7sW7TM41Lk8gxEYTOaJ5gJGo4QkuLGEBxo0kEgrLDSjEZkvLpxp3PPn
XJjYayzavMqrfjlk/u416uJLARmfRtwq1WLn08Kj6EJTdztLcmHqvKMxXzxzV+92Ot+bVgMIqUaH
4g/uVZPEzc4sXfp3+RHICAmALsnXA8agBQpq/8QQ61CGdXLr6WcsnYFWbysTeaiQWzDTdC7wruLV
xIbr1Djme+B8DqEj3/iyXmPlwS2NGxI0rA51gTOw79QjsYmE+dpb5Zcwa3UJvK2Z+y37ZzZAVeBT
fzj50xRhSB6abWF31YcJJETl8XNuqmKtdY68TWW+hylBiHME4HOezKUZp3plKG8njZFvz4xhD9em
QWRIcnTHl04gQB/LzOcCmY3XMhoQaDnqw/Ys3iRp6IQT7TR2SqdMfGnIcbdhF64YStQsm527YoIZ
LsfMiY6yhNqmwT5/yyO59iLcI4Uh54TcSa3jJqYbEqJgziYRgtqwqm1Bkrcv1bEbe3V7CRErHW0R
LfLkjdKpXiFmTliQG33dOdPOCyxGJZpj7c0if0UqPRyBgqvjyKRoaG3r0CnCzxsEK1vfm75cKyyO
umnlx8c9SE7FUaXGW1gTuhRY5XQIBTePewPY4GnQRnpJWQtFgca2g9FW2ugEGiMYl6aJbMyDzgYp
o3xS2IeYJPM1F32ELDHxdWDRBX6FdDJexiZslrWLjb0JPZLgi2g4N4zvH/YyULjF85T8QIh1rUXg
fLTsVyLf+KgG+FpWFldHV9WY34k2qxzNPVrpbCqIaQa25XQ2e6nuVvKJLNF+luRii5HElFiHDZEf
ywr0g1GaJKRIApvzbxGV/5bxA11d1OssypO7obY9MDKj/srjQxwO34Sec5mLPGDVnsUmEm75Qx8x
hCPtaRXX50koog5CE3W5Ao5Ve14FrKZ/ifzEPGkRV0raUN87/hCgRmz2fee3IW2YSDancaM7s15F
Hnsh3nJjeEKe56/CpPyRxFO+NQKN4BLbmMmlZxF4MFgk7l1fdKskHtkYev2xYVx09IP8VBE4uFIV
Nl5RUnVbssOu4ZcHZsavIb73A2WSs5JMuemesjpImI0PnSwxPZe4Gq1NPAuXC82rGAdmhPV1M/ka
H90afbe3aXO6J7GygHTDJjXd6gUsVL0OPa4ShR5gPGc6tUyKESZOl4eLdqBh3vgGbUUF+aRv0mTd
5qQPAbux73HsZOhT7X1yRgMZvFot4GObq/3Sd1CkwMuhN1qM35GG1zvdPoSa5pxpZVH2E14Ut7r5
6mXur7xGF8W6uc2ZvORdW6N692Jcl/R0J5vk6mIsdwirFLS+L/puNJ7rfmcpXd9p+RdGl3Lbl/E1
oiELj8Rod23rrFtHbdMucX8AXyqhx0+K/EGzuXqRalaNrWUr1dH/BCwBDZncuFWU+gaVtmlc616e
E4FtOS+/5TPXGjuRy/WlIqK7gqSpAnZ5LqKJ0S/q9c4Hj7RtHXfYDKE/oOjLAVwV3Y8hMehLBune
Gt3X2mBEUrupthhEglscputaVoAEmVtgESwhyXq+cWaDcm8CozlUdkN6u34hsiK/SdvcWLEKz61n
3MYummjUZsGKC+EIRQpDvV7ozMOYP7H/mzWP6qIJV983U/v08BNIYbwg0STaRlIXCZE8J03Z76bC
eZMCGo+s3BGXivbTJvtql0dpvdZG38duo7DpMXVaOplBlI6U3wmZkce4H2cBqb19OAb/PxHl/0JE
mTlJuN3+x7+pI/8bEeVSNjL6b6vvaSnBMf0CGSbH/U/wGH+98F9MFN/5D5usYhtip5iRKA4Ou38z
UXTxH7rgENJNcIb8B1crJhoZ/ed/FzMYRSeNgdahqdu6+1/AKPAodMvlZZ5l6tb/GxjFtf5rejNm
ZVfQQbfAZhgzBOafuAjhe1VLIWieqOIzvTo8bjKJf3oprWkbE4tMGxFHhTarDmlKJojs/tfjxw+l
Du6sx/O6anumwGNDJscSHwUSNGNfTj6moaxBrpIqgEfoUbFL0VVAeeXOMt0mxZDH/vHazarYxw08
UD3fxVbPgB993CyWRIdOwP3juvp4bKOWJA0j2nZhHu5rYkXoDz8VvQnUIMrfstL7BK/0pIeZvit6
AiNJ4UjLeO2Mhr0P+tmiO6yKBGSKU1evqBtecl11J8Ya1HDm2k9jfeGMabVJIs9YuSFBTKHw7ipO
jrS14X/QQFmkaAMpvKlcwNqsB8bO0jDIzBgZ5eAvgwdf1D+sEnmQ6bg3hDbfai99auvwPuryHSOp
uzJhnPEO4UB7E82O3Gi3Whxj/7CDU10g2MA7+tsZGOrT/QACSc+NxEc6YPLsd3S8cnUW0tbW2mS/
M9y52mlxByDPuNDJMCzk96JitG0yLp6Ad+taufG6z97HrWMJE98Ty1o+oA2ff6GM2vfBjg5ihkhR
QSzsHIpGqga8C6E/ks0CaN21h2mBIg6yRvFUarRjgpLGPbIlkVinSBafVTjDM5nkLTHUkUNjTMco
bj4qz3sJxvrZqJub17qvfmS8tR4pXqFKdn7u0HgI+NwTNv713UQEp7UNvuN+OWE9VqpJGGXXP2uJ
4Kq0ip9zkcNmGhp/sM6cYi+V+kHz/gflRLbIgZSHKaZQYoXa7BC09qEj93DQ8N3qMUVHQMKES2qZ
Lsgwwme/6Aubtriof5smtiW0WtM26piEh3c4FtdMGr/sjG8rq17yHtCtLLjaRpH9O8ewaifOMZEh
83mXSCRHVdC0edNaYq/8zOCzdDsOvCYCF1GPSHPKcdOwkaEZsIhr3LRK+V8VA4lVo5prUXxTOiNf
oOENmTlwfRDlPRvvqclH5RuALnrhwIgPTtbg035InyqdpVif+cJju8hmWYc5Zbc42xdKQ5UqGBii
c3NphfZgK6zJ7tlM4ZeZ+9XoT3+SPnhBAgCRRibXjlnmPEshOtDmlUZOiwBlJLzFN2rSd6vwL5JZ
whIqKBNNDXxpTlCZVpk/hdRvWncgb5J9ZgpUufKSHS31dCm8qOSAoJatqldbOT+7sm1WKSYnrQ8A
TTTZs6eLaYMObO9Pw9Xy6FuXqiRx0IrByyqo9447ew5uhRtUEBSCi53VuzxM32ufgRJoSCZpYqmP
xHmaMXo++QK0hugW2vii4Eh2THQ4hZO9VaASFkQ3OVpD0yhRrLPJrkFP5vElg9AUoY4A1T7biCpA
MjjaQtnhXQ7WkRnAEcyMzYeqF6bOMNisFlk1/uYf+MhjcdMiQhXTJv4S+bCnZ0xPo3kOnOSL+6Qq
KWfnaRoLOFGH6Z75V7qxguQU1+ET5XyPlbIvwbLM7wcHD1+UyXbNEumwZKSPzRWreD5Cd0iL5Noa
6GTC+nciNUCsl8JvXmSjP/mIvZbS4JxGPXPronPWuNkiztq7Y8VvSvQbrUW9V8tur4jgWeilupnF
+IRcJ2OV4PBKPnvLSxaw/X+33hxVQfDeItTIh8r0Zz/hYDZtq165Uv3S7Uvgj7sh9K6Ymn4FxkBi
Q6aepNUgICnki1EyphcjziZ/KiImrM7am1hSoi547qP+R2uVT3rVfw4Vf6Q1FReBRWYpUT7zzlee
KxBhFXuSQIr1/2TvPJYjV7Js+0Uog3CHmIaWFEGRmZzAMpm80NKhv74XwKpm1rXqbnvzNwlDBIOM
IITD/Zy913ZgYGpD/WIQG9mZ4qVgQq3E5K7xUFdGTlZFqgN/RQcNTNcw8+e+p7gZxX8NLMdomu80
s2y2TOTxHjWC3mixciIPOGpLLBppMXGFM7S40ypgrIRqrOn6vOj8edN14q3ukyuYWPohzext7bf7
CjvBOxmgf5lt+BC78n0aBS7G0OWPRAgNCLXYSnqshOnlLhlH4i7qxDlI80MSi29+pH848yq+ENo2
nGg0h8K5+ITQeawrndFgTk+TOPLb86ADzaAHwXcq13M4JrqJn2G/0/XgpvvY67PmgqBySLIHkflo
qR2N+2Apt3XrEUAg1maDoDnNH9Mu/Qhi6zrZqt553fDTtQiIdAdq/JWxjuaray6MowiJWZWFHxP2
h67Hs+Y3PqEloH57WneW9marGF6z8g4VIRpN0HcbYjzaNfOVOzf337scjYMCPIXY7xfRk6/DEN0C
7CpFF2erBicPDFccisrRv+d+4+6kRROe2hEpRTQkHKc7wvmC85A8jCHTiZ5es8Mgn2v+JmT1oMvp
ZmTtiK6lOxR+BdWdqn+TiKueD+4GatO+j+0DFaJdJZ1vA4GC1Lzao2eWQLlZy7MGJJp4MH9QCArw
wlq/Mqt+7FhqBlG8JygkD1GQjsOHNzRbLXOuaW+9lIZ8yik8rpyh/RHj+NxPbn9SoDvaFhd7ASaq
wsMzDw3HBhs1ViKCjIs5efompvDseiR3k5proYDG/G0/GGbtr03e5ObPXuXtVJn8FL0J5pI4vXLi
RNRjQNR2dlZIfDeOLBnvBjKDC6fak8aH82WiN5lLzhuWWevab1j+TROB12n1XaLHQUHO66XOmZv7
o39hSrHuC527G2eIJep9kCPzLMXJ1sWps/nCZTS9eEN2rvFucsR/RAaWi3iyf4eJubedCn1Fr/3y
hENVSN7LOPSgU1pXnKf2SlXpW9NLfV+UMd1Pa98lxLjqeqLvegrBe+HBQYkkjJsWcGYZ5c92ySVu
Z9VPS8TPOAtmOWf1YUH02YFOsxKdjJ6yJy81TS8IlWkPF2gYdOul6OZwp9J9dah3l+5L1JGIazn+
tySxw5nE+cN0U5CvROsCyL7Zmf+R59RyYAVzC4qnTT1+sxsX+Z2AGoryqNGIfbay4ZdVlmifAv2u
tH5NiEhEnz6T0EE814/srhOE9wQGFfg6ZUREufVMVyJep5n+TZtjAyzaEMhUgl2n+BW9wNleQuwD
sb3SO8q9jJgnIQZ6YG3frQo7g77bPRlu+S69B8vT33rp/lZhweWj+kuChWjlifhKbhyVMCLYPPq+
6DseFD50UoQWenO9MhusqgiVNxpda/z1wb0J+Uekx1ZHCDgkwY/USn7FFEoQ692FVnxrzPjO8PWr
M9JMzekdWcpYNSrbIEjiRDQp6trh8DrmaEuzqXqaXAv7in0upMTNnaZPbQpqyuB/VINfrCNtl8X9
Q18EqFUGQCpJeKYhwLiLYZHhb6Pl4lkzYf9pttjWHhCKPBq+08j0GbzKB5+JNTTUNiRdp242wG+g
vAb3hTSJ6KakZiLUSH7nhtGALDgFGZUB3R3f4xmxEpDJUzvk+LiQFEYlz8zINVS4VF+K3XydV73/
HCk0i24D8AisMfFtkECmED2u0z3Oktw17n8+O0xvvib57CbgAyTyBfq1PwMRPtsuslwt9zFyjmD/
hCq+JVhIdnb1nitxiynfrlIC4wa3/+6E3e+xbT7Myd4w0/4VeagcSp19RTvl1mJMWVH7OcGX3nf0
Hw+G394MM9uPsr8YtX8Gk+avx6B+A+zoMu/ABlbsk4JaURwf4sj5bsbZ2a+qv8KGW+xopG+96W6k
QY11YEI/mcmj0aLpcGv3PWyoXet5fzUQGnoGOhIntH8hKFz7uUMYZjLf8IY19/Gi1d110Neobezs
CADI3I96xe2/fRKF+8uKCdnACrdnwB0ykBWGE68SHR5H3yoHNT2wqj67WdjbPP+xL5ekZJQ1MU6T
MNmSl5FsnKR6xCBO996b5Z30viWR4iJ/HoOA2//aRwuOo3EKWGx4mGTmKB8tFmcmBFiqKDdVcjhG
7iQwA5n3U+jcU++hQ4pUnB4yKpOBRZBCsuzC6oaCVxU9bog+xBdToHM3N67uvYtgvCkrlYe6rR7G
3njVS/eHX8YXLbYZX/RZWEFPx6aJmyqbkxcLTK+Zxy7immoS+/eoSFAhZLYeYAEkE9591Pmryns1
DT/YAa6NQfHo+lp3xH1tRdRDjVeq91vblaQydxji++wQOxmVSaxoQq4IzmNWiz+zt2NugBGFeS26
tqoOySoeWvg/w8EaGaOAcrgr/4ffG81xLgEa5Pptw2cNhuEmdyg6qtH1T3Z2oQdJOGDmvFgiJMe+
w0Lo3JXs16Bs102RfiBr3hsValnzmzC7jyj0fwdT/91z5C+8OK+BYL7tuSfW3w+idP6q8A6goRs2
hHrth9nJrpghhV4h14Z8j838aBBPWUf3g8H9MiCexS088oP9vUF3vjKZLKDUxS7cj8U2snMioory
WVXlqYltSSImi1pPr+r15KQ/yWEkPCQk9WQawh9hfS8SBbqj5DbvaeGliZKbOVlq643hR+yiagme
Jfc9UkPe2x6n5CAi55DT7/mygtL/pMywPI8bn3qybUTb5WmWVXuY5eZ+mACiHXKkgYFPFvvi/ySm
DrtngC6t6o8NFuwtCOLfy++lJP4QJ1oFmz9sp4tRE7Mc2TM2iObljctrQ2m2e4Jlw3HdteVp+cHi
ZP00oqKHIsPJrH/6/+1X7rnS2jpX3Sa342KVVSjx3amiIIhJWGFVxKUbeLOTN9SDt67HKf1PX6qI
s12TqKdu9qpiKb/v227YAcubizF9lBxln6xQgBWn1BmbVRNGyPpmt+vy3+bz/yWlCjb67MZdfLjL
VmmQhMyYyIvebN9FBeQfLE7axYftLcZrYAPsr/mh0BBYJbQPDfpFSMWRiC//Gz1oSFV/bC7vdkY3
InxnplF8bk5pt7XpZVOZ5vMGpYa1r+Zp3bdpME/Lnlv+Rh8RqlZIwuOWXbrslaThnq8ag6rLbAlf
9v/yG8vW8trn6bA8Xx6sFMC9asNDJTzgSO1t2RWR03DSLLvm62xYflIPNEgqDFWbZVcsX/LTE066
oclsm3LHKKtfzaC2rkoxy8z7l8ZzN201Ye0yz5ecdZRA8uYYWCGC8mLaNOZ4W7zGiys4i2kHT8G0
C4BPsONZAx2CCd04Pamc+ML5GPzxwX/fdFIrh78XAiqd3/l59EjDYA4NZQbrAyfH4jkmmrRAmGlt
hluaJtHnzh0o95HQ+nXVuKZDI2rZeX/fg1YV3oFtdbVJ7YiBNGAgueGbRt7a9msPY7o+mY6bc4/7
1wlU6N1DVvc0qefv0vnVfWpP+q7UZQcLIONC701tt3z75e8sv7ls/Y+veW05zdKXZLOcCQioqSVA
XVq+sjnYzkGgOfo6feY3oIDnDWC7aO2Mh+UMHlrZH8ZcEtlabXOHstQfnvn/9F3sIj36oSAHPbeC
1fLZy0cu753iK3l80Gmswq6Pn2fS8h8vZc75xPh6rXDEdh6RpDk5W9+p+l3okB8daJyIy5m3PHxd
rX+cop+by88nyqAHb66DzDv781fQ7e+110Yh31qOal4Fam8G9fHrCv86pZbXlqfIrx2sM91ONQm7
yYl2y88g4nN+LO/4+v2/n4LL8+WoLVufv7M8/9z828+Xp3977fO0/bSsLz8qMmZREpptQLtxlc42
XtT8emcDT5r3p+nJFn+vWpmjuYsV2UdSsRqah9XeNp2t7dxj3iAAO6FcCYQyZRqoI27vk8fcJc+q
bs9yJs9Qa0SCeS7UgBLIMxtqRHifD5amY7PT2oM24upfHgqvoM9o1LaO6pgXnXR2/Zd60G+cwqEP
CFp37dKqpQpK4BOFHd7/nzdz18er45qoN8sJ5/TzKOLw3M8PfoQaDpvQvGnaBQq5ebM1EeNGtb7v
raEPdp60g/PygyDgRmG77c7OGKGz+a64PHjzbePr6ddrpAjO8Ir5x5+by4/cBRXx9f7/5edffxmR
TYFS3oyHixzqaff163/8uc9NZ/68P179/Og/Xvj6gl9/5T+99vXpy08HW77lfu1iPVMSm9X/+k+b
88nxtz8/1XmAPKt5+fxzXzvnb+/746t+/ZmGEtiqN1lLLe9ePj7m5DJS/UeYk265WjhVf2ySlVyd
zGz08HLJlf7f7RcDg+5peVheW7aWvszyVGF/b30dnxLiT+ZP/86zGpcXgwTZ0twp3lI05zYSzvdY
vgyD/9fzJCttUI4Bk9Bl3EfqmM16R+70ywkQzPdRry7rHX6ux6UzIxdGUDOPXjo3uK1ULGrqZRYx
xdQ0YKxRp+WCdGEtnIbPnk61TCFgdOKkSNwt62U6QrkKQ327NHSCmYGhtxrherl9WMhQqSANgmAw
GDDLcz3PIX7NT0evfsvoHWyNmSVlzhftssVMYt+HU02lEqlJhBNuF7C0IdQthwIONiPYoAjBdaRX
6oRl9p9bf3utrnWHVWgPRWkmgTVG/8+HBUT2+VqsYyRAjAgrZrW8oROe2IcVc8n5eEaUeU7LlsGO
+dxaXot6k3NAkp89jnF+VLVi9itnlNkwkdb42X5bntu1+eoXhb9d2mtLty2iM5Kuqhlb9tV9Q7ad
rFldUzGe53XV/LBsLUf6b69Z8/yRtc97vNwIPjtwn9vLgcb73MG28FCFc3SXQ/zVkbOXW9Hn82V+
OTH1Iof9sDTjIr1AvbdsjhkdEcZkYD5JVH10EX7H5QgKGAV/HtHlxTgvqM0yV22JIEqZ/EObshnl
v1BgfjcDwJbnASCjXZWlL1KNFaiipujRbcYoX+0fC5ENnkR9+nr4T69RgTloEZiHhZ22UNSWhyan
DKAcKyHu+194tRHL1SkOqC57ui+IVCaocop+WYFXHqlBym2vuu/YdrkGl+MULIdo2WwZQnwzAPqq
FOf615FYDszX0QlrXGiaM47r5RB8PTjz4PT19POibOwCF2rysRyG5QD9p0PVzsenL8ySFGBUCXPz
tIRLLMrMJpiWK+3zEC1Xnht3cp2PPS2R0AGuN1fUR2fEPJLjeIjNuD7Ns3MY0ADSmIXSTEjKdxQI
3baf91OA1f+E/KVLET7z/HPTC0CL6SHr52UX6vN+/Nzf89by1BAda0dSLT+vjNh0typxvy0D5HLt
AP7ClLRsfl5LWPhANlM/K11a06AKhrXF0V+TDsTCSoOopaPHZlVkJoch77f0Lyk0Lz9dqHN+Pmhb
eypfl3OpEmD5ivnh6+mytbwmwWIceyYQy5kGbrumf8Zo8/+lFYsM4v+SVhjGTPv/n6UV1+gdfOfP
f4uaIV9o/qV/yipc8x/CMHFQC4+wmUUF8S9Zhaf/Q8CPnhee0tY/FRf/klW4/zBmuYVne5YNZsbg
D9KYXxQXxj8II6BNgQTCISzGkf9veTP/Dk5GGmmRbUnLzAbTL4Ru8Ul/gpOrQRsakrqNs+YbT2jL
iqs/dTBScPYWdHspl9Tc8YqQFlTDegn5731djeHZg9WxPGsBxZ6y1Hsc01o8ZmH2vSomZIfzMwnj
CMVjmO2MMngXmf6Rm+qx0DRBSaq21pNRppuEGNqT2dtbutgZvgZbcksjlVLLWih2MkMUX+XVbRi6
HyVUhLNjdzduSVSQiap88WPEidqgq3n1NhyLPrtnXz8omDiI6u1oZ9t+oRgYKUTWbeafQaQeKA2o
e0FN+s7X96QAB4+GbLvNOBdOI6moq009MYLcNTLyo1g0YhoixTEnxiCmnum7Jo7XXBybkPY8VGrx
ODHFWeMuewBaqz1lsfxpSaU/Dp2o6SdofOnqHV53/+Rkot9PBPRssAmsisoc3wJdZ2HWomVwYknL
O7PrnTAHAA2hRsmWbuQY691TFjBQVq53cVsUz2mYZMhDoPdy+GjzW3NjC3DfxkBDsBZGDMZXdPel
QGeZIwgyGq2DGDXsShFAaDFa59L2yntyJ1wBRIfsuw6fgUrwahembwMDxmhL6zehea66i93YT7Ye
+ntavPG6tI38PicDJ3Ey+zI0I2lYkXvp1XDCBU6AvCQKvuDtd7GzgXxdP0TmX/lkaFQIYyE3UM8V
bSXtqLuB/WBPHJaQ5rXb68k1c7rb5OvOTfbNfqQdfod8csArmQLz7aV8RKmw72QcX6kcv4HNibcI
06qzP7IETavXIGuKs9HhRAr1Ei2q19OZYzgeZ+jBkDhybSIiOnZuoA6uaZAlMDf+R914ULQ1130X
u3snZyY6WvetUfb/R47r3yPuTFdwnbkMCTo5dxIR1r9fcK5q+9Svmf71Nurkzif6MiPX2mpmkXMb
XZXehkdpRU9NGBjHPFI/mGEqsMRxvzKCzP8/UnhMw5w/8QtozxDAdW/MCapSuLbHSPDv30iLUKdr
bQEnKAj7Y5pkWDUkrPq07MklzAQSgWSeZuIjdFv7LTN07dEv5bkGBFl5Vv2twOeE39nYNin8hSrl
fhhlfvDWi/5iI4nNBHgNHEH4Ca04ePbeS0+O0AW88dy1cUaFFo2MMBKsJ7HrQ7yQqxby5rrDPKqg
8F6pP28qCIK7puUXA7tEU4BJY15H90erZEUtHFJKG9lO984YExaUHUBuOoCqKJTnJXAMYZ/Dzoq2
uoFWOK6D4U7ox8bys19aN0lsIqCMbS281mKKn4O2uSCgd86OTxfRpS+2xeptHYVhXxPNCK6kd8Gw
LBG2t2XYXOFPPZmj9taT6npza2sra/0VAZq4FPimbVMTD1NNdcJnEkX8NGBtr9s0cWk+6+uwSHIc
7YN+RA5xow4bH8LGo4cHNfYowuFoaE526Pq/sGc2ewK/X1jKc3FHJJtUlgaFxAvvxlznMp5TOoIg
vthx7G2t7EdGVsE26nO5FanXbJrM+Om5sACxyNjoW9tvyP1rrE9JcowBYpSZl4Kp7WgfIz5Zh024
0TIFPW7KzmJ2QS7OvTqxuse5M0Pc4ZGvVByAz9RbeK/bOFZIeDFkXIapxSkD6h/jRYUFwzFox3S/
sR7TiZvxck04gYkOxNbMHMojmnMJkYydO7BrrqPUOQR+oTqZHA3JCdI29Q/iD/W9ZrNOSgPb3ouw
rTYN/P61BPm/KVv+KL6JfoU8FwUZ8Drlj986NN6rbox3TSdoMzWjhw5OeNlmUCYdLGgPqVd6W1oy
BGCGQpzNaXzmf7qHqfEEAJzmroi6qzLsu3SqiEluB+MuFYTottTLHM8FPhI2iJ49AXTTx7hpmK9d
hRu54epA5uM7O2d2TRN3vzYLrzmHCI+L2TogfecR62Oyi3saxW5KP6SaTQyBjO5rw9NIVXup5kJS
6mE7RSz2U3pjtA9wGtalAXupp8GR+E9aS54r7vbqKggnbTMvucl8HdoNFhOv8PbeABMit2oDDYDb
7QdBKESpnqk/DzdEIytH4w7gK228jqBccjHkR03Y7Woo5ZM1GOJ+andoEq2jssx3mojlejGoJpH/
TBblK8aebKVZsHo1LJPQSYrLWG9KY1gDqxseUuHi307yuzKutY1v0i7384hGFCnTnV1yOYTIbuJ4
HLZOSLNYjR16AiwIBYY8lDiwG7QuyjFeMhdw4ak3rp/sMMiFa8VdqhrAtQU1cYyfwJb0kTmJwsKo
kz2JYGk7Mjunwl28BN34S5RtfRBW8BATAL5aLN9RPd6GKI/2lUjfPA0R3zLyVFP9FupA6LpQm3PR
69cu915UK7WVAT9/T+K22EDpjfZFLc86jZMNSUbk7k3mXvrPTvud3mm8lsZDo6Ok0ozBgSEXNBD4
yNvx7GZLK+/Q9np0KUKZgpXR5L4vxXsZpeLOes9IAWHOkG1aKqzEAvzVRxnnokJlosLfEb2t7QLn
yH3/IbTrg5FDsrM6TBmEZq6XMa5MBBeDYJLBavFSDl1zHhuCVYdKW2eGBGDd129FT+1Yy9Z2qaJ9
rTdvZYaYrZ4DSZCVuau4M/fJGGtrb5TWMZ6vXFOMp9G0p23ZQxbxoWbL7CZ9y9m1Om3WaZB3DazG
3XJFZnQXwzEs7qDfnErFhKpWTn3o6vaumIrysUNeEoipvpRjiVamwd3FjQMYRdV8ZKZLxELbkkeC
2c43yzu/NtwHTw+8B9cda+xkPWL4HoxnZ7UYeDcV341wwTmYtLLf8EcUK5Q0yc0GjynKEasQmrmi
iELEL7PBMMvoimqzKdj2nv3UsumuZTsrnRwas5uqisyNE2vxJg9y8+qPMVBs7EWbfraQJm58JJ1M
P+dJDwSndf7qe66/sEkIDnEj/dzl1ofNaAwuBJOEMAaxtllv7mhuTZjgEAzFvoRlHbhybbXB78RD
EFslkYGCpPjBOj4+1Rjd0OQ255zB5K7G6AT2Z9JYxDfGhdXDMRXwzhtdrgyFQ41UzHKHWu6uyO8S
+OFHRTPFytKTSk0f0jlmp0YIgqat9Kc2tYj2bYxi7eQEFPBxv0Y6E7LUVpcOpyvuloab0T32HAoo
ivY9vXYuk5Z28DR36nIsTlv0FXe9HlZX13UFSS/9z7YhRrFquAi7pjG35KWM58htLjZj2s7tYERJ
9hgF8bHfKb9RG+IfuEHMIKXKQifBgjbC7QsW0qlroO4xpk04mh3N7/5xMecuz/oEvrpwcLhyq8k3
5OiIp5T2t5wm/VDJDucr1ZguC2hmg6fc0CHwtkYwHMG5+DgL1xL1KPJN/1tWttZ67Cp6koN+j9q9
x05H6N8kgXE6ZbrtxqDd1iPLEopF/N+BeBnrNwxnDXQKBthoHmrbIC5ZtEsdar+KjkY7fscNH15M
ettUNIxdr0yTe7pKNjbd40NY02kNw1vTuB9LqFFiasaz6oxT6zFrIlrCY95S/zbicu26joHWx3jm
68SHPIk+hkBvML3Lo5WEHMGBZEGacC+qNOx9BNaH4HO0X32lps3icaOgF91N/fCa9GRBMRTppP0G
mUQiW2nE7VX3wkr+inSrPIThCExPrAUlqschDO86lXAzmIz3wE7PMnGrvRWaKM5gV7jjhi86wJ9g
5841r9TJtRu3LoF4/Q4x0wOhVONBUI4heEbD7himzlF62Q8nrXDaR/bjFFb5jeIgd8ChFdsia0kR
wSsTSW+4RVCPt0bMYGGlrbdKyCpYuUG9Ax9ivSgH8XvdbyLaFQ/ZAGyhs+NoFxZVfl4e2hySThzz
dtiOZ6cOxnPYkBeImzVuPcnd36ETOnXHtqGvrxGHyTjMf3IYqkHuaUQh8bRlcflcQNaRM92Q8ESo
w7A3cV9Gh5YRgjq1m4jZIJljPlye2iKUIpwt05MfrWKCWg+d39ynNfEmZd/AuYRyiBMIbW02whkj
zf3D91E4aV3X81bY2XYQiiPNMtLuzYaOBz7G5awkvmN86Prwkujy3iur8iGskG4qwE87Uw6/QlZI
67ipCYOtdXPXe8y8SzGWu9Kpvpms7tZ4AgCmKFniHkUO3+W2+Mk34+s1JTnKzOk3pBFk+7iDMTKk
uFoni5zoeehvXJVvg7akV24mx8LrbZahhKUMvc99CydjkVvTxkGcv/cxJHGmTwdPy35R2lR38Sw4
txnB3CMAnmqLac85qs6+wc+J4WSl50Dz3gckHydRRx8iKn6xxBXnQVXOwTBZN3QuTOASjtFQx5iv
kt4m9MRK3nqCOdNRIgsydYebHJcyr0PrasZiY/st/gNLoxo9+3kD82ihZrh0rfnLIJxACwQ6n9E0
tzRlASznPcLryLOQkPgA/kKBV1hnbiVdUFgFjsdVgap1W4Xuoy+cgDuPl+2VQt8u31xGtjugADeL
QoQGOh9lCQ0a1HXHFCzYKxpHBAK5Xq+mmuTQYXijBb+1HoEBuIcxazFID+adVzPVyLSDoYka1VRW
gVpj+sG9wjq9O8ag36VdEG6EV9mILhjbQbYeaYhwy7CDH3B966ekMZ8aF1BxW6WXYOydi8XOAjaL
ScyMg4QDk9crJ4hRmUKX5KhEp6qEj5oVFtlx9VFMRr8DooHJRqkCPAVEnip+9SNaetgr5RpFG1eB
Z08UGRgAwEz98hNlXSRcy5USztlI4vGuOXR57iJKTRHIh5510GtNXYijvxaQkM58sZ/+MDmP0kdW
1k4Ni0RT6ld8Rt0uqZhbB+IBmIO3ihAZbWHn1NzJIvHKLPcpxRXtmPVxyJs75gDJxZXkNEXqfjRQ
KqAZGB90CjkGUtAT3gQLkFxsgMApWf+nV5nVuDSkl+DMHc6yEvJqJFJ9zubwnziICIJr6jv6Ttqs
HLSa4kHD3H2b6Va0d0blXXSQNH3sGuflYQIVIkRy72Mj3dZQALZtA2rNKfSDDVkDLkD/OzG5kvqO
CaPJ3Arvinbr87Y4o2br9mouu0XlXPiaPOjgc/HGg5bJgsIASDHi8SyEu/bx9TNO4SQGlUG87bxV
4eLxuyg9eQKuRFmUxHi4RXVhhuYeLMO4jyI9vlGfzO9lm7FCYyCghA90yuS1DTrhn2j7kweuFbKV
9LDeWC2Lx9JMdk5glvdV0vtIvhvDXHXGwFwU8tyZqX5yzl1udrUbq7WhT/6pTg0YjGZDbk3jxu+T
HaPO1fLsRgHUOBhja2zNRgvQeaHizpydyJGJtU12gQDGlUUg4Ua0sQsYiWVEBxx4TYdWwxyRf2Om
C6UzGQlwgGmGczvDLkHPqSqj8d7IAI8FqR+tu6nKzgm1B6A8CWSGYlyjKbWgNZIQm3vG2YUkBzeL
ohdxGHfdQB5Um4NdjHDcPAdDDkJlVqlqBFI8M0pPl7EIfl96xFpPeuVAl65qhgQjt4/hKEnUdRpz
DveKH4sRX6xpdWe9mFP7QMS4I4nP0qjeigk5biRR6pd2V+CYykwg5NgKWLHvLOnFhzRsMdQOhXZM
Eve4/NOxleyKwMvXY23Ct6mN63KuYNk6shp+JButfEADjHt3LkKWpp2cJ0oZG7Qjv327A5hiQDxF
yXeP5WhEW/nA6gtZaqJORjzUsOTdkfmyE28oBjINVvo1rF5AP0yXmmrAtdbsG2AD3CwSdXGh6Tuj
8sSlujbNRzyFxSVCbgifAwp2p5nceOss3tdMvTYyihwUuH69Hr1jK73g2hE8QpUwuTj020msAXU+
tAOaZ7eB6BzwLxmkBaHR4kgpVz1jEx0OhBU3B3gudyC8wEkAZbpCG/PX+P6jO5I4FHmVVn+19Ljc
6MqtNjkaSHLXYJpPnX/LWoqRiRD1IWVA525LH5S80o+cRK6z6vEvheSNrdPO0PZ+a+Gu87JzOjQQ
A02cVD3+mvPyIAoTCX3fP8nOdM4ddiemlEN7WCYgrlafwINkG8Rfxsky5kC6CRshAVMk7OnpZgmL
ZpZiZbGxQaX5UXr5bXCqc59rFiDJ4mdgqYLZA9FjJneoHeLJdp0EB0XRAzyF5R6R+mYH+OJ4q6cu
2uHcrA5+fNeqRL16afVSl/q1NXrvJc+uph12NG3jAH6MYVxRaO70QXMO3DIQBgMdXlWotR+mJo2Z
77qPreMhD3Om5OKhx5duZJ3x/t/XWH3PQ6W+WyUoFNfrrzZe7LU/o6akmE5CFs9EYOyWhSQGY9aN
bfa9cSnoKMXiVsuKgysaXIi4GPdqzr0h3ehnpKaPInQxdahvxNCtJhv+nGVBkwl0PNsu050sHaY1
TH7YuIWGgCRF7zaR4hRAH+Iga2tr6I4lMVKXQusemxyZtAwgjUdaz8zT+ynnJR5BUOk8lR5yGob+
HA1KVaO2/Y3PXf6UnxUa4BZXOEuOyqTe5HPSZgHSRUE5u6VVs2OgUTu43FxeognOIkLy60iz2rOO
M3GGpawAU23bMlN+iSEwxAbIWruw9OdAlrjey5zI4bLQt8vxZ+o2bnxt8ta2KL9pHalGrjmxFEq7
eGfYNfNm6xVEUHM/ZinqfYPD4bis7gMTYBTthXGMBHQQZV3H3N0ZAFz2mgcqTZQUMutEUjMxVHnR
hL6GMR3eh+O2T0hpYz9CMK/14UHlXOhaXe792m42mT3+1Zt2dSWzYKVat9gZVDr3XUBAZaj38pQN
OUj2LD5QS8LK2DMQ1uAEmBK4cCBzUqmILKNG0OFOQu2PS8J6tnuWM9ijctiWIXCgFgB24IJRNMM9
y4R+VdWkTyz49AifFaySVat73Un5OXshoIrJTCc6bS1DD459Z313E326q4V9W6hukx68ylBKDq1H
SIxGda9ZcJfK/53EHRhuikWlngFnjyp/7clqWPk5ZS70vKm2TmKH+649exGoDP/l5EZ10dJAe2pp
7oD8hKIeIPdu/eo7bY9bOSTddurS7gDPbBVntbkeUQSfslc7pBpO8BXOlJqplbCL31YdncYRT1SL
QWiTa5pzkhU8GSMsD96ksxqAfHEIAz9mioUBv/JC7CQu0/9I7NNBTSvHpmxjC+o71N/bbVaFiqS6
GVhivyU94ciqYNzpTdJNur4CdS9PzLzEjrDFDmB41q+Xbx8bIt/2VeSvip9h0/VvXiOfC0aOKacR
FftXa+zyR30KNq1L/IgFM5llpgF00IQJ5ODm2+apEW26jhiMyHxuSsM7BqKJzgNUBQo9k01DPvw+
UM6KqIIulXuL89oRVXVnNdFN2Sy0vSl7KBqWuV6Bb2jhZXaeCx9qYu3go43r6l4746uc1ktForUY
wyGWgZKLpx5pSQ+9kf5XEHyLI4XIRkdN4oqBiveEdlKHXgpXy/JPHhBePOMsKoUdPhFZ4a6sygpY
xsy4JIwaT2oUxWxZLbYS/MLZmR9khFNKD5r9MmkJTWIpC4WIM3WCs8mp81+Endlu3EiXrV/loK8P
AZIRDJIXfZPzpFRq8KQbQi6XOQ/BmXz6/pgFnNMl/7BRgCC7qpRUJhkRe++1vtVa3tzTNWrzXWg1
Cdft6XNSxdulJ0BejK+QJ/NHw4dK6y9fCrBs0JkWyl1E2qg/kAaLU4ogNX1oW4T4Voq8VvwEViQO
CGzfANh7dDOWqEkNnXBAVYuOP3TPtElvKBbI20krfWlsDB4EopygOL2ZRoifCtMS3YMxeGqG+Av7
//dSt/4Lgefg5los2oDdygM+2mZN1yZ7BbK0BkyDLzkhLQYyrL2vmJtCJ+ZC79zWaG7/ShuKb05F
FjhVFW5knY/7Me2GrT+Se+p13ipvrYZ9XOFQrSfC48cyf53NnGhCLz/i3sBfN3bMf4PFTgmf7BNH
oEPvNtV26AnIxY4aPCRdTX/GJr+hG3CjQaB5xeUGyobo0MR3+8PguN6tTfK3ukJT6pn2q5Y/Gg8u
ixu65o2UlYs/xNlO23GOQhQPnhzoggmChZRTBDtRVzQ7rEGcyfT+ZHrczr6YmWh2gbcKx/lrpoEd
CuerKFPFlgr5yMXNsbUGKJoI61l2+3yfMwxELwY3nr4mUIMNQg7GkUxpL7MvbyE6Wiay5vhl0MHP
IJ0pB+m6XTz06yZL6Vc4Y89hQu8mLQCUzgMbCx+RsY+ruLn1sueI4lx4OqyHJDaIvwjadAdgXB/n
2EMt2tnrsIi8Z1ggag09L9zNqYezfwQElSTRV6Odwr3bo+nH4ARVvhHGqc9cwOJL/AjU1HKvCihR
Y6CrbyCvPLgw8wBqin/LnslclJSTRBYXZZTppmT4CJmeKgIJ5uCJ6bEj5uySdOUe3uIt6KL+GBqR
/dBnWCsVOac8hzGYOijYrmfilna6T0H0rg2IL1hLJKE4NE2oieoNI6zqQToTfWqfs3xXRM3KDZpk
QQVPUUi6kVHSBA/kwBqhozMBK4TMJflIhAwVo6G9J8o3mrCMAOd66rYqn+VDoVq4YsCWcfEbPI0u
GrixzolKt1JGNkAb4jnhQKLr5nHIc3ExrZ82frr7WDtNOOH7afcatHH94g1fTGXfFBGWAMPcmSgB
768+a+l+x7OH1Vu0L6PS/plmzo0I1B9DV7TPIURflGcbR+oBvyxq2d7Cu8tCtam1eMdt/apCbPmO
6ac7AhnDfDX5hsYrNYVrvNmPkqBonIgkwyThY+LgXLJ7wjbZcvsuqMmP1PSbjB8kKskNWiGSVTtK
Ce1QkxvNQ0tty3vZ7CzohqZyMR7w+ESQiKlvoDobBgcRMhC8IidrZCAFmTyONGmRAOBqnfr8h2Va
IbOH9TJKUdY87KwC04yVwyU1OJozfAcmnEw89HHP+MDIFsdJh5d7V8ZZBbM7tnlkOLrIdJ1UOO3U
oC+wMIOHKFL+w/27MDTwBRIn0KqxMxF2if6AvuPrEHqfhpAugSMCRmI6Chnt8+X+3f0LCn3z1NvG
oRjr8BqCmD2MbfRDC3yWBFKi46+C4diU/YRAZfk7eEXRFXVbu28l+wTT1mSt8M5sh3KxHwpVxtf7
F0hX4a5Dj/PP3wUzwKq6ZULigve6mqGXXDn6z8BU81s6Fsn1///9/TvLLBVnAlCpnrszY4N2Cvqu
5ETM1QUyCRVaqf9mI2eJ1eBwOEPibzcKY5P0o7nj58PW7LvsgFeeBKZA9PRYUvPk+/LNnnyeHgLz
8KFmh96AkiQ9DBT2TDaY5XP4NeMJW4ZXWlhwguElpTV5Qa+4sUz/WSloHBMO8oPNihC09Pvoxd9y
3tk1/EAOztk1LuiQCQhrA5XXqirjT6VZ/SyG+LMYogOV/4l+cstQYqJ41rRyWvAEGMNov9fyTJRU
BzyuXcIkT26ZM54efkASUKp/txj+kZkNdk/vbXCcSeZ+ySxnH9cQketQXbBA2VtqO05tJLuCGQmf
G+aoqeOigvcBsc10zlYWVZzrr7pSodMw8GVFTrRGz/5ejH6zit4667vLvIhKSmKXgTxeaJOpTR/m
Wz9Jr8IuvLXslbkqusxY2YmTozOxrdXYH6Qsx0dZk/Ig1bfZyk6TC7NhtshTiDz3KVOEzMqqvjok
xlO2dj3ZCCa9NTiOjKN94xgEVcRhlU505HRPoJ4jXJoY1qKsuxqEAY3RF+FULroVzgcJh0ajlfTx
2uziRvxANAzfCnDF5lQ0LLt6y6axpnXsrLyGn2lmS1XYHFJjwgBdfs96Z1gljig3/Vy0MMnUOnG3
XAd8fYtoKHe6jf73dPRzDGrRcpDGu+tbyloTiUrbZsfUivNw7mYbu8NkwDyPIkf8IKL9E+c8XJG9
8+JX7iae4x9wEJBB81zUZrSGT0m+TOX+NcdarsjazvaRNzxnVXot8+CJ2bHGN2QT5p2OeqdwgdrC
5SkIKc6kNwHpRgGgtfPqMSby3ZYWT2SBsY+cv/30R9q5TE2Bs9Cnw/dD7zgmL0FBxhDTRgTFXlVF
u56GptyaXXviv34Zet2sjU6f7WQC6lhA4hgy+RLZmKwtRQB2lYAZtdFMj079xS7T/Yh7bM3e8bfj
mgeO7Ts7hXo+tOmRFZ5mfLRDZcknUFjFFsvws107hEbPzg5bA/saUGvfHZgohG5F/xcjbx9WW+rM
H9YIpKKm+yiDYiMK6H2m0yK8iv92pcUHGXcbhpXezgUV2PlY09rAbNkk673tFI8NDR6hRsWUPvdw
vplvDCW/8b7G1aMYoflHipuqbD2O8y0D+s7YMrVmjylpo1QN6bng8Fjc+XwCJBGg5AtGA0RkRW1z
oOYsmLIRqgYWck3lAg2yGNjty2w3TMmtUUtNmjrWwkf3N3TQ2HBssKUr0dQvyubY3PS7IiGDr49L
5oYS4/OSMTnnCJMytsMhrBnQA2muRraK0NWXsI7TrSbwNLVpNpnQHTT+TjR12xh5E+6qam0Z6VPp
JRIMMxGls+FvMWZWq6kzSA7uC2ZlBf0t3xJXxqFwpa1ZYy6t4tXgm5h/SXq0ACHXaZ0xECaC3ah+
TEkJ6g8m8XpWeG/z4FOJ65qEAgGEsMbm2CcvHYa1Vb3LSwnYFZJQPr2jbHpPWdFWLrF7kHDGY9bU
QD9BceuJlg8djJUexWecmdHKfc07q4U0vgtsD7qv2z6UOaPaQNGII2yCWFzc/Mt5Uw4QwWPVrzBC
EbzqDYSsV2+4vGPyfyKPt6d5mUA3rESBkrLMw5MT86EqE9Jpkx4p7L4kSfrdioZy5bAYF/WED2SI
9oRfvE7jWYvgm81KtCG3b9x5o3wmA8iNCHntpIc9IU6/khITbUNCeKsy/Nzx1CW+DfAuHTmolzPe
g/xvF5P/HvZT0HsYkupvuYJNOYueUcN8KWtB6zSyaUYQddXlrbPrjf5mYW2jjA8WE7r5PQ8AhWeS
uXmVlBf6pT9QB7yFZU90TOv97Gf/bwju1lZnxm6oPXP1v/S0t39UaP+n6KgJY0ik//1fi9L1gzjN
dQX/WL7r+8L3AIz9S59a5mBesiog/Yvg6cn7UqkKvmCB9Coi8mdv4+ijLWFL1v5ge4d5psZDSqEP
TI/OPDFHsIZ4wvYhp6M/XNy/kWSLcs51HYwOtkLk6xKp9O+LkwEO74hZAshITxzrpf2l/LjduZEk
HICU7SbziZXtwFCXBrxRL3J3cwzTh8GsAYF9PcwLFjW3Li0+mb09Pf/hAq3/8O4pl8vzURrapvlB
2tdHpeoaPwxOOJThXJY1p4ki2uEJX8C5jr+OmmGE1MfEEVIx+iYFzUeU199fxi8aY94m1zQtPkdL
eL788BlasmuMEOnhCTUNQ4o5XZex2sCofyNhCfHS8mFWwGmDMsv+IG9cfvS/tY045j0+GU+YmHec
D2pLHfpuhTpYncQykm4YFyZx7G2dAT/tvPzGoRoGFDKlt/n972wvn/2HV7Yc1k/uXFNJxzP/fW8Q
sJOURZY7jKBi/Yjs69QOBjyvxjq0YbyfMB2AmxxfyVD8WboztGx5m+6nPTJB6RjGP/MxS8FE9vTf
ipGgnbk7E9jZPzhO+Z4rDvFoHf4kTxXOr5ctTM/0XFtIbpmP8tQpp+XjczI+ia6mv2LMp2ERjpCF
ZG8WAv9NWHjgcfUh0JOz0OsAhtcFAW6NArSf8JFQO9vlZQnVcQ0c/3XXYNOwwTO3VXvuzIp8FfR7
rjD2zI0Rkc8/8sEDKtXAuAItQOmB4OJS2RFaOVetaUUT3NQksF3S/IGDt/X6+0/q17vTcxQFmWe6
rs2Q8cMHVRZSm7zT6tTRN141PMArU+it7ruvDcG9q3tKBCyJL7UCE/P71/51deO1XcvxqUkcG0nw
v28SAgZAxlI9nixTbYuZKAhEmt22cgNSuGib/v7Vfl2uPMf1Lc9xlO+zbH14NQUqWqOWVKfYNv4e
yuoTGm9IPnT3Uyv/OVbB379/PXtZXj48A44vhSk8pMVYFj68tanONZ2Pklz4IHC3sZGABq/3ZCXD
IuqWZscyIohL2v6h8Uz4QoHMi6gvjK80AZfxqK5deRRh9XwXjeaVn5CjSVU1BJt7FmzKgjW3ofMY
NvrEGdr/w/Jh/7qAegqMq8sbJgXffXjLCsJ/piFTEiIC2cz0LIp90tQ3q/PC0+j648GyjK+CQZjy
uVwEVeAGyCFeVQY498FDIVIV+ybo4lUmcU/OpYJaXn0m5DZ8nYtPgUO82e/f9P9wO/uk5VgWbzv7
/cf33LcHLIWVY59oNdDgd5h2OB5EShSARwsC4qZYjA60wkOYOr9/aes/rHncyUA6aUC7Un3cD12a
t7x2bp/AWeVrXczTyvJQ7oD+PUMv81dB3U8PVksOlExaZl2LprYezXGFxq//w91uLXfXh7sPg4z0
LGk6SgHw+/fDRcZDIQg2sU4wA1mvFvXQvGh+btx/0X6uPlGV88BxPjRccJO/fy/cXx9tH5eOg6DO
ZWDz67LCrMszgXSdKtP8Rk+wQjkipq+Ot89F9jzHjKCFk9MCDZYRjpmEaJFDhiSRenNj+xCQTPK9
ttzD3JXOYy9OdO7XsVVX8I9QM4QKeH7M4PJxlNZtjjhikGoEcKOzzmmv+5PjzKvO7kEkOoWCocHI
rUJTew3jcCvos6wwjDi7XANZbyAsbWMI55tE5s+9aA8dsMIzQ4llaSDyCCQRK9hBVqhmrSmM1iqy
kX41HNP92mIvs4q3BNKbPXvNLvEZFA6kX4TgjLhRNrEbjpcwsdV+GDWMvsq4WKKf3sZBHIwEVZKR
p8+1AYWdQ+2l6YeZuZjPsLOhoko6c15JcDeXws1e2jC9dU1kUZ0RwPH7D+w/bNhgbClZfbY9Coj7
YvbX+3NchMu59P8WMdUjKdqQpgfpnefU2aM0+J5EjUf8rHn2QmQYZNfSerQoZBqHYLGkeCVw3jkS
fsZwmSZrqNEV21229y2gPh5aRoYlFVAF7XxyCHRb4VCw/3Dhzq9PvG/CxjU5HsMg9+534v+6cJI4
kK1wBjzdZaIOGpPZmH52Yeh8z/P6zTOmU5Y57kM6zwHWJ0LF7aK7tT7RtFQP5A8MQLVpclQoHy4L
wpvus0A9WI/re3ATgan0FZPPIdOqbc+Uby+DGstRxayhYaxl+V8FyLV4ZRm5PIuMSb5Cpn6yxup2
P1m11P2X/IZYgYXRH+1tBn0QOYs/nGUunkaDWUhWE6aA6HkzZjGTQpbMg6aDVw+TvzPePFFhSslj
sbmT52dO94J3+DEPoOrVuMEOZYvOCxjXt9/fFf/BruOb7NGsIpbgIbY/bGGmbqK599jCMg9Y9xhd
wXTpLXI2/EU+8Ydhm0804hgJpqWEWKNdixhmRBGpX4X7Ov3D6m79sqUCaV7WVyxErG3y4/XomPRf
o55AjEHqProNkgrX3Y6lWV8BqSH7f0rbAkAhXnh7NKtdNKNUL1wGb3FUNpcutqI/nHR/XfW5JFxN
wlTKZ7f8eICCO4Ymm+bhyY5igcxUrejRMzBk3pBGFu0ZG3mdq8yJjEU5HRVk+dzs7TPIObH+w8f1
y3l/uRa0xpYplsOr82HNz3HnVE1gknYVWvgCcSccm1bvY8aAq4GYBI6rNtJX5p6bVpH95HZcmzFU
j2EK/WnSOTDSKOD/6eRGU+0iOgWkPI/z2x8u9NfdSXGgWIoSzE0UCB9Ls0xE8agqdzgZte2DncaO
lBPdjjrWp05LvQMNWMiJaP4fg8A/ABvVJY+2HwOeMeJnMWNCGVznUxQSW173cQeY0Msv2TQ8RLsR
oe9zpUeCEn372vpt9cIKkZ+ZWGI4ImDVJj72UqZNtZlkWpOE6n8jKOdvc0b+WU4i2Blmm6Ozqgof
+zyCcCeRNBcXYXWkA+BlnoOyUDV7gVJfNq5zdDS843rK3W1r62ZVYRY6OxGtbZRpO9l57r5rskVF
5hYHmgUCeRBm77ks4g2M+OmRZ5r8oHk40RsNkDca3rqUTnEeBWPh+5eqndpdP5Vyfy9ASgZ6qF9F
e5lxS+IOIUNtnpAg9Nu8c+1P1sRxPknDT7ldfcsaSlyyU7eGbK0jDs6fhAXNp15gJKf38hBGBLWp
rvMf74toQtPwbHr9y6S7b2Y5440gSQSl1SW2jOfGJlQ7JAckd2X4EFZfGPiTp0h/7aTq6XCvpOOg
/jkWKNgTv+fdYCdYF4TKXq0sZo/Lg0MjnfEPZ45fb37HotLHb+w7wvyl2I3BU1aouZpTnEJQSuv1
/QxdDVsPD/DO0AwQCFb7w428PFH/OmUpx+Kxl65kSOGKj+fNNjTtth8jwqTStN0ZpXzIut4/k3Ga
HROC2TazJ/ZtG9OlQZWVY+b5R6/gdIQT/f5a7A8FDnELHLVsdkLMYI75yzNFbruwdO1IRtPGq4bm
dOEhYgsmMspE9rvHviGPREY9GLKbiMqA4uZyJzpkYn5OUmMX1QQnFt7wEMfFdw4iNI5t4nQQOo5G
ztnJZ5Q/R0+C8d+mRJm9nssagFOzLcfR/tNK71m//Dqs8UIpwe9iC2pU8e8DrMyYVEpE26cI5t7G
MwivIAjXPOVLQuHq/mcsi9bp/l1aQAirpvg4uMF8SmBO0PpevvVIwstXmZdnu0kYgG7TmTBnvsSc
4pG4LyHdNYmAy185RknzkNbFKtTtfLIBuGjdtsSSIUXvTC2g6GKgeOymY61nhimJEqfYSYx8SZj9
f9+aKFOMkMYzznFxAkwPZlg1P3N/MqD9koboNE23rvOGMPR8LKOVCHpkS5nID+RdHhKjYq6dSBLB
kGsHcEfmHAItuZR8O2EWYiBxKpYv9+/8JqagJMaCr7iTOawK86lwSJro6uSlDRaaZaDDA7VodhiV
hNpsIrMZoxfdsWmxiqGY06+kMSI0NtgFInveu9GnKA+dvauxszFLQC9uKAK26uj17sz8x36FXhDL
XQhse8QP1E2MZapM6psRv1ttTXpOrq+zBDzb1mQHCGxaK7MpiSRfmMgAjY42w43nxOqt1yLqNg1a
Fuj8KaOCjAGrNcn67OMJ2mes0vcQuYubiw2952BXEUByP55NQ3WTCSyTKky9XSbb6NBiFLtfJTPw
B6jizZE81BjeY+G8tKlNsnPK3UD5wmQeidBGZUZ7IXKsuySInyguKiT3tpzXNRk/73AFb0Ggzdck
NP19iHa4ln7wgucfqjXPkGlowb7UVMYmArqF2k8+hEv8lk4QzJYpCiw1KHW823XYtgxA+oyujBoY
R9YW2Nsn7PK4tQ7cg+GSCIR4VRjFPoIuRBwu5TQxAOWuaf7CO3toxWC9DjIVq1SHBh5QWvJT6eQX
VC6L2sm5OCnKsxAfxb5F5Er2dmKt4pb6ydcNs8dAvSIYs7cJ6pp9meOHTDsIW15sMP8JP9MjesRq
RRvKkgcvi6yjnctDSLGPRn22t21QnyYSVhl9pIW2yB11Pssi/+o1IcLSLsJXiiv+aHf1zuhd5yBC
CytfWB6VicW/inD11b39BeEsZ+cik9uhJjWwibYDL5p0xItzmatWYY//p0NppsgOvfq51KjUMZI9
342p0yLLHbX/aqPvYghDL5NwxuJSjN1jaRHSVhDtuvUG5FXEwH5BCav3vcdtdHcXE3bd3mTPhIno
r/ivOno3w1nt/cbKgBOh75vMzF4XSVQuwbb4cciGHtVsP80oY14HNOKrNM4ixEn8MdPdA0Yei9XW
VOhG6C643YCoJRLjLa459Ys+aXZ5DGe/0ebFd4ziIHp8z0mGeXHE8Eek+RThwg4EKU+Cl5/rl8km
yMB0zG1ipJi9lJetEnZeePaMPMujnFT1ApkhXEO57BieyIzMACasRbboj7DebqBZZyaWUwQE2UGG
5ZKNHS5b7wSLrDWRQNbRhWZJdJQJq1Bj8kAUojN2tUibTQsMYdMzwHpQdkMzByCqvyQaciv0XIBA
oYez4DzsId2QchiSsBFVFzOOF2UKhpMMYeXFL56oVNoLrd5sSwPSX2s3ETvSdd11ZpTh0ethuKYq
1K+ca9elV8gnTkxYVvzmoWg76+oLI8ET8YxxJ19hhmKNaZo52/QtITvBEvHF7x+dVGGDifbGW7Lk
IqKgirgDZlCurt6RGubdjLCxHiseJiKKzDWAneQU44NfGrjDqdfGBQZqGoQMyTrza1mN9OSK4TW1
iTgbMNNv2ip8REDsvaTpX2wMTFgb4Z3anKqHSlKHNrZNxLxy32Ky6IMeIdTNHy34065j7UwyKdcp
SLHTmIXnfDxN5I1iLWnfs6mo93EuoJxXabchWyg4l6X33Jijw1v6HnXh0ccnc0p9RHAT4vddzFgb
KC2gc6fu8095+qlrBJByOzzHqMkPPQgcpozJ2YA5TJ4jtOKoqNA1upJjZcWS8myk8NNAjLtW6T+W
renuxtqs90GaPMmCVl9b8eCXVQGx2sST1qEwP8Z5Qfb1lH9iy2ehQqPKu23S6PObDkMS+rY1Z2If
C9LYbzKGwUTBEYkWlsN9mppUqIik15wrPLjxqvP3hq54mk3n6ifiZxqqzQT7aoUuAJe0MzrbGNVU
ETLvJiC2PE85x2UdAP6Vb4GebDD1ZDu1nsO5OUsfUd3zMSQV+caQHpgADzi/jH2YYRTALTZfGUnS
aDNnf2PhJt5F2Ja3uGLyfTBrvBK+lZIl9mB3prhStqBVg0/zONQCJz+yVrRJtth69Oz3Y1tvStf2
Lgjoum3plNEO6Za553099G027UqdjkfiF/CcLz+aoXC8thZaC9Idj4djfBlYhbYuS6jHGvSi7TBZ
i7AbEU/cpCOcF81SmbtNcZunstgP5Lqt54VgWPcpFp+g89Y6MAnlHjUoW9fBSzmBYMU9Bn13QJU3
j8m76X9W6VXGnftNwdtoHADveJpgrI1D/4JKbX3X/pZpzJglct5hdqMqTLLo6BvtVgeGfMgLOW3r
vr5RUv6wY33wen8+WuZGcpSiMBp/IOfAfZg3T65LAopZWs5Bdu41S0Pit7qOPMzp2ySrYJOF2cVu
TP9g17m5ngVSW7jvRGyEg7XniLbt4lkRN+YEZEOYMb04qo5Ixms10WZoG/iMuamOxJwRIKnly30s
07UiPSqjVlx38UZizAr3p7q0hT5L7hmWVnQ7WXopE1kf7bRjnByEGK37ViLMG0b4uPPeyqvhrIpy
H4eRdXF6dZ697Icm0vAaIAsSNHj27Vzf9ChSfg0wq2Uwd6fYIupgPheTX13RlyEplpVxZPIM5MWs
CRXn7YiBNNAKgiAwJc+l70UPDvYJa7LIJa3VhpQNZ1MHw/vdWU5w1crTebSt5+aiPUjSjg9Bxm/b
9X0Y0lbCWHV9utHasjYj0tbtGNMjKmlEb5nno2k1h2OaVBFpQ9ZTRXck6f4ynZ1GjCDJGDzGaEpA
nFdkaZsY7mWB9V5VWN+HxcKIQxSfcC0Y1EXfkRaPh6oVNxStxWZKauDfqgtOFHno5LFGry3t1ZcA
e+Y+tp33OBCCLJZmMSolR9vMvgbjIHfMQ4nfyTEvuHh9YrNoz7WryJmt1qlMyFvLtUazRwWaVsNL
IRrz3BH/yBCVAJBJFjSLm4OF7dfmaP5Mb++V/HfznM3oVQbi4bI4cxhv9/12ckV0RU6yG2bszQBK
3IvVtRhPhj4+0X+0tpgyMtKFwpyC2bkpI/7MMl6fBppHjzObsUDeehRexALSptdudvxHWicqRkAZ
MxFEYMnYTzf9G92/6kk93QEnYeqOt/s5FNH0LvNFdOG8L1jGkXQbuq23Bk/+xqhnMhhdAl/qjpuT
rB8pibtA5NFsQuH1T4Y/HE18zQ9tR76kHzpQhhyV7gsY6olJDgSh2phmZoR3MAsQqjTxd7dP5+M4
dDhW/fy5tlI2tNx4MUNZ7RPR+Cz3pM/NzoAZPA6O/qir52IGlGAZatk5w0NQ8Vpjn37pRfOi8/Gz
sobgmW4ReqgqtR97TNa0hwDMTEmDmC/18kOTUrXgbcKa189ngghnotsBD9T5YLxNInvEiUTwkPsz
iAiLQFv1Tj1sbGq7vcQ101EN5bxqU+tYpwXnG8m9kS2mKhxgTYXzqFfkKgj8oQelve/QAWycY2fd
MiWbgyknHIwMGOn4AuMGdKd/RMANcALEo4xTMRetlJ6GExyfT9qxic+siifU2OUxJsaSUUD35Inc
fR94wPwZW1CXNSD8EEc+VwrNDavJMQ5JMBzHjhgGrJl3rXw15tEpkV8VIboVUEwkyVVTWZsWydqp
qXR8jPLpRnx5uZNyDr6qCLXNqFZDmfS3sJc8c0kjru7Mrlwj/Z7iyL4FQj76zogHZBDZZcJL7ceZ
/+oJPI7I+x46Lc/VMNVPTlM1T32PIrKvoOsv9cP9vh3QhK8H8pm3TYfyt3PF+DwOtXVNOuF/Zvfx
t86EHh6jz26qABL06GM3tdvVG3+YjrNBnUeF/Vn6gzwbuYnB0rSLPZ/Ml7EuHGZ0rLZBYq4rH3Vo
Uefh04KUqWrE8VM6SgBNYnzJW6AFQ9ofVLaEJhXKe8lA9s8OABTLfxnAr/zDFeGxrtfNHLOtL+OC
bgl74m7DvFgGjBELwC2NrLZJkRKZsTToq2I85iaZ614tQdT0/QgOoN+WHeeBTJMj4WXpvPezAbpB
VsoLW820hFwhQKqKn7Qy/C1TFXvd1Hm3NuxxOpoWrohgdMQuQaT3IEqxQ8yTnnOGTcfWbS/2GAED
ZcjiOTVsfUKmMfQiYU7Tat8uWb6jSexyPU3tvgzMl4IZwHmiIX1vb81N9Bf8bjw4OF9XeUduFBZr
lmZbvTKCfx2K6VobuLokJ7ipaBIcjw5G0SZCoV7j9bT2Bslg63ZhGTWJ8zmO8eDoJmu2weJqwqrf
PFa6b/ZF6OOzsrwzC0m/x1/t7WyaX5u4a97tthMgyfqZaQLKnVUfLmtYMRmfTOTLoUNloCZzAwj5
yrBs/JY5WFCIjcsyxdF23KpgQN4eVgX1VtFch7ZNT1YbnPI2K8+eTr+HrTb2WTji6JBMwUrBPOyO
SGrRz26RbUVk/fjrmBbUFSbOrnCammBaDpJBUn+fIn/iqI0uy4v7VRPkeD9t5i4qHolWY8Bw7sNW
nPLYoWFWOh0JTF58cfJzFczhA1mCww4TgE/CS2wgAQdzohiyOhHvYYGKak3fArvZOBw7t1aHOBiv
IYLLw2jbP92ayLDc9C7kMHDSlHhS9JQMhwhZJlEg4k2iON4qKgqKJjDnPe/fwa0/Dx5Lgy3Y1rth
eL6DoDgbmTz4S9iK9w9mAqm5dQ2meNXrqH4wnO5Vo1pcN22dbytPkWSn427bh1b2QAs5GMrxMjjj
yaOGOFUgwAjQKLYoflOoWqo+u4n9aA1e80x9zu25GGTz+Np7EJlTXz7iyz2XXTYiupXhjf79pidz
eOuGoblpCSlGSRzpS60JlMhq/WhV3fSl26EpX8G+rh8bhOgS1xrI++bqds457CM+efAQu8Ap34aa
//BuPXQG0mHGrnhMsQptrBD1pcZVsUq99rPuxGuPDRmb0QTsRK7dJAATBoNozcr/PTciPGiZrR8G
XvPoD85no/TfOKustPQyAi58jrk0NfZZXWCgyZIH3ZCot1SZNYHp9yZTVilxLAila0jTYDdj7zKX
rqXfZ1dtL3ETXfYSiL8tYFzYw/XEsco5mLq0v3jBOxTF7+GIZ0a6A5ntNkHdmUXZP9rC22KztIiE
bEmJifJDiDsmncmtkD3smMiPHnAO/pAdBzmXxsBKWdohZwtHEIJp3Gr2aypoiVlWp34AOi3ejFmE
D2VUUO141qufkbcUqm+id/pHm5S/2nSzc6Lz57Cm8JJEMxySYHwaJmmgwDLSLdklHrkdlXeMW/vc
dOG0bQbhvPdW7JAp6xxVWohHatELt3ypmvFIp9reGDEe4/sJrmR1tWKmFzGqY34lH0EbEEa3L9CU
tOF+Nt2fkUU/ClcmRu8OWcAw8aw2KFYjl/q1HFh2/EZ8bbjXV1E4tUcx9yPOKqPY+ua0ZZmIdzGZ
3PbECLS39PUfEOQiIAP+NG6SwIT/LuhKjInMSMSi8x4QSdb3HTrjgrgmjlorM09efLXYKxuEg6h9
956Wxgb9GxmbRtBycg4UhpnkAdfYsAqDuQC9g0Vonse/XQWcbzYTn47gGC1ewWVBb35USyQ7LBGs
5/38Hep2pHH8+NfB7oaTGuxhPYqo39zxXVAFYCeNyPZDu61Og02z9i6aZFCcnhTNy1XqAHRxwnEv
3ZouLGWdV1TNXg4cu/2McootSPXoeQuM5au2T7d2WJKT0KbvXaviB47yelUr8N4e56ZjVLZPQ+uL
o2j+h70z621cy67wXwn6nTfk4Ryk+4GaZVmW53K9EHbZ5jwezr8+H1mV676FIOi8B4USqMmWZOoM
e6/1LZspZVSXoimVvPk2tR5PREgGa93Mu23Qdy+9UROW3KT5irwsap+2XW9cp2ejN8wWlaZHaBNK
db/M+G0DSaIoum3NbqvS8YVxTmJDBWo3pFn/zZLiEBm4nm31jIlWNYfykEPrZYgAL4ZVA7jpcEHi
SfhQTaeUNLuhFfrBZ5BtHUteTap6OzmJdu5rACEkUuDY7nu+O2xEnXmzkzb+W91DTXDqlrO5ArIB
2L/wVLePjwbor9XkWLt0biaS30PgKa8NIFy1o3+iHwh2IBUJYsbenzBWaX71nfswv4h200SRdpJ9
dRb9YB2UEQM4tfSLeyxuVhBbLKpFJdUpnC6HOFHleg61WwtL3pepkHdpHRuHzGgoJSrZpT5bvWnc
mklwqp3ih+qkzqbsjGrnIE6gUAGPn4qv9lAxVR1yuh5FXVxSE5ZbH+Hm85kQMJgfkDSPdxF5tVYy
OrN+I7qO79LKMa+sNtXWDB8X2xrBBfRVsBIxQ/QUjtaJlWg33lBDXus1DI8Y2uktmlWadJU1eqbV
S76NyXij43LDOFwC4S4r/VZxGGwNIZ29D2RmVbY4Gtkrm7Qi5jO3ggqD1bfdAT8F0AUlnkY40RIF
Uy4+7D7cZIMg2F1rmdcUQbnajayXfnx3QtxZSumzxRRDelbr7NV38++tSdFkTB9kJsSj6Cbcpugf
wXqUV8Ls3tnzh2tMU4Tkof69YbZaG5bITxJQyVbHte1R1oapEBh3tWluJgbO+4LBiFCco8miaRsO
xltZjdETeoNvjlaCh3frD5N6Z5A8OmQ8nNpWDa8NBmQNTdmJ6EZMR5Rb9qR9ffRREWJtSOlc6Z3x
5Psv7IgeMipGdwUo/XUUJjdNm6p0MqJxO4UhBlMidfYs6E99Tjldif3xvi5Vvj7NaOLxrlrP93tz
VU3UpEIrkLd4vJ4ES6BrvTwpIiKHKQeMexzDpKUbVD0lZivXVVJXL85sRfD7cripqkK97bX8G366
8jIW8jNvoZGJPk53Sa/Yz9MoZkLdpJyLEe9H0k/GVrD12svWjVlAKfIcDJcWClKxs8kn1+0YUTAl
thUEEsYqawYVmOS/n2rU06TiTRQAR3GcsMjg50Eme0DJSaHLTVUvFPl9Hw/PZPENW+ja8uRr/ZU+
l0assetYbbOZy4p6PKOjG8+CoWytDANV3XZ8TNrAuJBNpPiewUurqp7VbtrQhG6r7j7Esrm3OtKz
lqtj6bf3qnswiB29SYtwV9iF9hiE/cYWavZS013ZpWAqtnWhNY92lR1Y+K87C7e7t/HxKnM+QqgB
Fam8auX40gM9eQpdbOCO62y6bG2mTXLKJmRkbmYe7Ab6FLt4x2quirAFPszvxgFC2ikt6Ri/A/i6
1trs7vj38XHpvM7D/84/5usNWssdvJAr8ywuzkP6bL1TDRYlia9eTxpCDsmFttG6YQURraOVgUVn
4zIKQwcY9+CN61Pv3ET9PTp2cgJjcmmh2xjrzea8Ob+ccZZ5r45HzLI3bIaN2JrH6hBdokv35HzT
P8HesOotySurKOes8IhyNb6rSDsFUG9ukmzrvA20q/bqIb0aLwS+PsgXQqpoRiZ4omzYT4TVzzFL
OMGUZtv2O2r5uFdRguAgUc/hmI0rswwfwrbcSoBouKVoVLalU+4BIXY7P24NrPi1u4r1UTk4fX7G
dlecnTZ86Yts4Itqbehb628JCwGP5awCGjSx96D1T2nS9a9FCQygHZTiekRyd2l79WkK8q3su/SZ
g3g3dUTu5VmUPlNJXpk1EoTEDCu85YbxrHcWFbOY5WacX+kYPnJexP1zvbE8PDbj9tL0axyZx0sC
uMq/v9i3+CqrsrfW5hwksFwsPPgK3OfPq3YYU0cscf0sDHx7DhbwK1kfl6vLUSI5NdosO2m00450
vk5KeMqo3G6XkIbfUjm+rtZ0R/ZkMK/jOY2jyOw5nWPJ5NDol22H1Llb7pl8AtIis6ZCPGcB+IRr
2zQIt8ud/py1tcQ9zK+gnwOTvm4vc5siHB6crzyPJUnAn/NQvm5bjsDazMM+c3aKa1mbf6fMma/9
ySfldnknZlSyr6Snuwq0EhsOOWa+DIrd2KS1vFJLEs4K8G6TSebQ8jPlnP+xHP12W1wBcNLqtF7R
J32c8irc1rbAyCTnLDImNIhQc/YEO5/8KLF1pgS079AxCoYeEeIQolG95KB8XSy3BXadUtIrrpbw
heWCfiy105+pGYM1gLtRkEjoKqN+Z0ZQtuo5oWL+RT3t/Z/awX//MfxH8FFcfuo05D/+k+s/inKs
qeA2v139xwN2/SL7z/k5fz7mr8/4B5z7upDFZ/O/Pmr3UZxfsw/5+4P+8pP57b9e3fq1ef3Llc3C
5L9tP+rx7oNPrVleBe9jfuS/eue/ffxLZH8DifQ/iUvm3/DrmfNb+PvfbhLyiYvsFZD/8vMO73//
m/j5pF9kf9f4w2B2sDHWaK4OqgmlXv8hm7//TUF89gf2a8s2GeQFUj3u+kX21+35HluzLUdDpmZb
yIZ/kf11/Q9MAJwGFr9ofq7zfyH7C039TRfKDbqNFNzVeBmazq/7q3yEVomTD2zajgo75bSgYdSP
5dG2E7ZFfvjU1ySfDxP6FiJZ161ynyATIrdSG9aw5SlQscsZ8bbQRqSzOoxJc0Tn5KmxYRxcOkJH
FV8PUbHITgOQ1604hH0eXbX6rlTNZKV3PnW6unkbKpXFrSx6POXTSnfgo47a3g1xyCMhd46TnrlH
ibx2HYdQQEWBr720zKfSzJJVLdkhI76yjp0c7ONy9HXB5mMQEb1E+iU4H5T9cpeA3IELcH5ShQ+c
Qmggsc8nT+68YCjH4NdFIEtx9Gs/m+3IKDnnq0k2A4QmCXXvzwcvdywXaBzEcTlafspyRBGLeAEK
F9rA3JnVn1iqppXiZCz51TRj68CFqrUEFjNS7s1YbKxRiKMrFXH8eQQ/NCN/czVOScfYZTcHv4WE
NE3plZO5pH+5rkKrNLK3hX8ynAn9syRPzNHJDP+6QEVCCYk8RUp1PnZ/P+rMdefiYxUmi1fa/CeQ
YNMGtYtlYrWRIt7lGDDoKWcX0Ts/rJLcm66a+g2U7W8paEo4WeXMNoyZuu1bv2fKZ1xy8Dk7kJSA
tnl1YK8dR3lpnRAVT5duaSQjXHGHaU908AljCJZO8EFrY6jEddAI7Xpgw0/5qwGX6QaWuoWhtFfD
MTkoDg1aIUG2li2dczTMOk7d687FBsWrue5lznbPYC0O7teHCRE34i3op26FkjL2ctS715XCVa1u
WECahX5dQiVjh4epKEoR85G7OCTueIJL4G5qU6JEUczwWnQ1Z2cz4ZhNXTYhhr6H4pSdjdClCJDV
Hb0WKtielnSNZyJJ3lG0x6gLDZY2O0uorEee7hsnHf86/nR5RWC5eVLTCJ+TMz0t97llz6enoDzy
BYSZ+QF4uJyDqJWdxlu/Hp1Rv9bmV93I8AmwGpGyEcE8833TfGFF2c0oKF6G6vRoBXEN9KChzJXk
OMR63lZvRXweJupzofyw8cVsp7HSjr02xTtzbK9x4POdlwbROnEMsFla8i+39fVLHWJLboJplSaE
cSgoe/ejgpQYysmxnoPhJL+cqKr5cLnx64JODVhYOmoMgM3KdCPyroDp7+JmvFquiXn9kaj5iJXN
xikp6EQSRbip6tvJDB6HiMYI54a4YsVH07w+0hgQlCGtSxpoa11FrIWCS9kmQXfGTDIcW3Mq2cbU
xhouHCwOGuPaAQVEEormWMYO1X4n+74EHfZiJBZ4pqo0JD3yR5qzw5bD0iYxSUuKveqD1Fn9SCFz
HY126I9ivujTV8PkL+e4dFJzQX5eJi0+C5I2JG7T/XKTW1fE0WuEDdW6BtIrZ/xpITF7UdmF695C
qKAWwArqKmnIQZvXZ8z6BBJZ8Y9koHkX4sw6xvPFSMv059Fy2+B0uzhJzZ1EXE+p2DHXk4ZtngLL
vqQXvWHzzzrXd1+pzaaseol+Wl7SlAWvWlRrm5+fJNgwr3BIrCV5qz5StF7TtyBD0rWrtTCnGc9v
UGDJK+CUnNirKg3JKWpgoulzYKi9ZGKpNroKfY4xatTKOli4oCMxHSXSO2JyEe+hWKa4EuyjvNpB
7A23mWKN2y5uHvVpZDQmoHcrCkLVfT70qKtI7lZ6uVLZnZFNqOYbpkr+jI3urvuIcpwYdfhSckLN
xQ6bqvLWjJT3XO9o5RLs2+bmXjEVuMys46wl8G05XOIq5bxAW476CuoH6i5qhooa7pZQyN9CMkmZ
uGtUtg1LaOucJHW0YBlOK3dev/rtPHmx7sS+GUsvs9khRXHTI91OelJTwefoKRZqivboCTvxg0IS
O/DWN7b6hDIg7egbQ/Lat1Sc5IspPwKNXIgqC4A+THMcFaxPk29q7trJatBCkKWO9YlcCn/2/Eg6
O8SflgAmlkcn7HxhBxFrw45mY2dxuXcgPO9NvdnW46FCB4xWpbcB3yrTxhlHZa1MxrNIiUPBBfbb
e1+udgi8yFOlvTDK0Pn5MUgKLUL1p/3yoSwXS/qoOVinVIxv8G5RwM4KUKNDDGUSXeEVk6sSFBiB
WwBAkqqcHcl8giYmRIERHlMNwW3Dkh1UutK5x+k82Drxrgrl7YYig5OzyTRhOQDxA7thIZqiPkCh
TSOmN7KM9siO0I7Y/sRaPRxV4lgHEwKbyypA7cJ7tWGAaDOIim7c1yAL7HavsoepaDQfl4uJyEdI
MXPWnm0SDEinJCYnLexGapjE0mUxzDfSDfapxVxQYrgq5yw7a95cfF0st8mpvaWV0GyX4W250Odh
7+uqOg95GagnL2Dpvw6LgLmVVszy7Q9UskhgKDAQLBeOS9sm823TM43mhCHMoVOh5Z41+NRv54uG
ItZOSBpR8xgEEvPaCtG45TmeVSm6GzYU06Yx1O/L713G2+W1/HaVeB1ll1vZ1pr3KbbLdqpxDn5S
krBJeIXhof94liZyWnQ3AHnmC6mkxlpmfCIF/fWTZlcQXxrzM2P9tRlmIr6ggD3l5bAX+QNFGSo3
+XxmhkZAbFTHd2n5bv7MgDasOgOjEjU/E2B7Hwx5CbugCzVqRsFLWiVgWQgvccg/wLPHwFzpyRXY
OCgfc2zcEkOcTTNd8iuReLnn626NXn3b0o6ZN09fNy9HOFHQhwBjm6Ms7T429z2dzeUaho3yGEMW
On5d/XmkI9jVe4b2ygq0zXJbgTmKEWt+CrXYoqO/UaArYV+r845zkQ+I41L1FHf2BCLZPXQlweyB
nY2bqM4/ogziu6bo2rEqCRjUXDBqcyJhGgji7+ajeD7KUe8ifvzzxq/H/E+32ZIcI/KtqZrPP+Hr
IsvJXtAq/J9/3v7b85c7rMn/9ax2QJygKDpo1fmrV5ZZ1N8sh6h3clJjB3gwoiARamBAb4diiyoL
jbVeMCz+OYV+XV2OuonaprfcvVxfptmvq5lerbNuGo/NUEceSR7DZplyxDz5YB8l7Gq53s/fIwy7
6y4D6eqFGgF/y4WjDlLl5GqdfVcR6KSX7Wm5GGwbpTAz8iq1IklGSQklktQwZmSGaCiObXdEYOLL
fdSRJTwGctNWe2Pk0wCigvxiORwAD6JbVjRqDb/d9U+Pitq4VzdDxly5PCrftGpRHiab0WfzW/Fh
udpmKu665bBMZrnacsiupYLANa9WlhKFFloAmJbDUUc/jhL0v0sYQsJMKu2hg6Y+B0xjj+F+bclB
/vnD//mWrx+5FFu+6h+DFA59Y9Cp/12DWe5brpLkAejnnw6X3/7zhSw/cLkeYbwYVz9f/vIavn6U
Gud0PVyrya9se2SA+PONLY/5ehU/X/bX3V8//V+4rQDwb1dq3W3ZCB3QzGDWBNAcGChp1tVGlvq0
V/sRRKwxrCayEdYDfTwjVkk473MGvSl/iiOnw+JRPiWl3rGYBRJEnoGx03z7IpOh/MZW+JMl+mtj
h9VmCgWQtknJt4Xg4VoBVhmeOQFqMnwczFzF4pT4R8vFyxq24+z51ddSWuMmjSiwwjJ90AuAXiVK
SQ+mcONZXfcw9U5PAIz6jKB+8qA/06u2r6gyXoECqin45Qjw57dpDOwC+hZqrcLEZ9nbhj7KpmJ9
SqMsrvkukLMRyzxcdXWZ7iAtffhWiJAaev8qVLsX0QzRxrK+OXFDB6yMCRclGNOo6y2pd98h6Fde
t+2KAcxR5UTwd2g/2611zPi67NHCEmvJ55ZKA+Fu0zL0RS+h0+TnMHzvx7fU9ZFjkUbQxQrNvTx8
bjqSSdCrHYyKDWleDMdA1wELlnTpsQ1HQUUPLWjfLT9dl6pr7oRPRQLy/Dao2bm1dfOs2Na7iarK
mgsYGR6NkKd6bTLeJQM0yGRLs4XomxJHtZFam3Au6vrprUtp4qnL3tS2o+5caTdjm75i71ipVZ2s
9Ui9VKM9ku+rC4+jepWip9omRluuAuv7BESCXrArD7gaOkT3RnCI9UGi+AXcVFf8ZS0lg5EEmTc1
3J3rNK8qkpg1OLsnObjxVaIgtKNw0oDebnjrWrcDpo5IGBTlUBuQ9cuQOrzuvMac6Ue6ybx+o5u2
ahg9TIP26NvCZ0WiXE8WC9CMgmsOfgdJrn/s1RzJFTacfR9oAA5rY6enBbKsyriLDOfeKdNz7xKX
Qw4AShotIPQ43jXVgDxZKGjucAP6fOS7yEKa3KMyC7L2lEex/6508sT/CuAwXmHZ1wXYRgY4acD7
wH1e7SMWWB6pOXFBJdQ00qM5qTduVKuHJMAJo9rxSe3G8QYLUHLIlPRcVjhDJeerBpVgZZTWrquq
NWnp6A/6kZOznfQtnbtm1br0AkBJGYFRHWXTvIl5kQXOYzj05bNiOAyrXQHsvQRUBSffpPnGmqgx
rx2aY17ahZUniLy9grWo76rOvqO+Go/IE1PN3+Vm8q3SzTdTmndkZKrfSlkAGQJgPXYQBp2qVVc9
PfMdMvnuWlWvI+wDK3tgF2mImdDVkQeMQtf364HkHbqBLVyfRLu1ilZexvyTgOd7uu3WFSOrpw4h
Y98DAUMQIu/ARB8INzQoYCnvk6Y9IVPcpmG4d5GbYbkmOws2dbNLUhRgI5JHhGzy3Q/RK/mGe2/a
ldxXV20sjR2cu8KrLJwjUUt8C7ih3rMMn6+beZyoarHMc4jCxa6TkViBE7Pwer/9YJELanzQ+7XP
4FRknSTELwaJbyPXlO6RdJ5hW5jxufK1ZmMFyXewfMwB7rCWIfVxjGHx2q5YhMKPXIkyr7dJSKiO
T/pVbRFib6b7sFfvUaLj5pppp7bpbhpkfYlqV7ekrugAtHvSBhL5jhRA7nzGqJVKJsYmIq6qNJAQ
Ro0853GPilC3ti0cgQIhWZtQlbJg5DlCfY8scWWOOnkuffQ69enKQMaKsyFA28H5tc3d7toX9ZNe
g9cbYfFtx44PWjx1XfoJmxWNAoEL+6LzclPh9C1fKVPwnjqVT0dLXlx/2E9W8QApm1ZTkby3hU2W
wYSZPiap2QsNPbvPrDnYz11jJW8vqX2SOkHGskjvOgAJ68CwsPoExH40IFG27qivy7hsNqE2laSJ
vqID/w5hfOVO/WMTpEfqVylfkPTejbpHZWR3lolkM8jwalSGm1xYb10OSpShJrJjaMiWDouWyoaN
EWhQP/sQI0CvdZ+Olu8TbDIU5WxAbxOnX1TaYPhwBGjzB5Q7ITR3euHh4CLATgzSvLXMXbUJ+rdS
z8XaZX2EAip6m62kaVFt4rZD7thiCUSORwpjtHeYqtJd6rbXqa46G90NiP6LDJiWufY+5iCZ4+ib
YVQ51D/kPmjz3lrZ0PacifwiQWoVamgXyD4X30l/EEgb5r4bFeqiW0mrNc6BjDa+GpBmPoInHe2V
1dQ4ujLEIZMSvhjmNTGi56GEUQdTjUan374YenIs2A1v6968ai3LOms5EY9qkQOfNEgaSR1U+vzZ
4qwZ2KK5+bqlPOxFY3lbpRp93q6iA2oglYz0jYin5yKMS6+KG2vT0fVfhywaPYzuGKT65NYCdQNN
gxpJOLwawlDXCDlZoqVPdTgNrBnFhyguASyNlVGMPXzYkaHwyUoQO72WYfxoTMprQ27dcfBblExT
lxzYrp5HPwddEoQ3eqchDNDynVneAPm/OFMNcxzd77ZTBrQGdK2CJsDfTOQSOvdq23b6Y1OF0NZD
5mUKCHeGoj/aPgNkgnT+tgzydod4X6fMo9wZ+MbwTsNr6coAwWoWYRYHWjzEA3oMV91NjbwkpGkI
O5pPiOkUqWAdCpViNX+yzLYPgG4ZHQxcbZptXyl5EB7AVuOJqNOtH6+QjyYkdAJHDGz7sUzqK8jA
Fzuq5FXRGW9wWTytrI+FAR8iapDUDT61wDB2NlabJZ6vqfk+avwfWjg8tBOfoxJXBEb5Nf49DJ3U
JWW2ditWsJ2400wdDEB8BtDnkTiLBzgktrKUMfjkmBidLn9Li77Yki4DhTjuyIKUECXJ/YKsjtNe
sATUXXmjjnVGHCKBhbq9i1HfBmYRfLDnoIqPtMd9rpX8DtpD52kGUkBHLS9qdOwxVJCDl4LVhpCN
YABHhNCJxevv2OXOJMJkW8PxLWGHUfYkln4wAhUS7PjAZu++EDI59RGO7TSiSpYPjObudThvQ6bs
Djskwclqt9acZLoe9fJWi6AAE96JYlhBONsgy6xRPqo2otlpqspbt8MBUjvaZgp0zDQBBi9iZ64o
iWPoT1jd2uwUlW+KTQVOsvfCnzAWQFidLdWm/BJErn2D9m1oEDAyHFWezmJ+SzsZ8dOcijkzfmp1
Rtoyg0dErTHT5sOmTSM6MMghRlKkCjHeEUk1XGxdzTYqzoA1NfCIvm6JfH1m8BtklxJysBcBpa8c
eOkok0/bRLTfMiet1Tb/gZflPVJYa6U2Tr2ApRWJHepw0w/9JukfcpaEO1GU1sZK20PZ44Mrcm3a
6wwNDIguMpVmOIVJJW4mB0mhQW13lk8vJg2zwzXPHnaVmfKcGLOglh/rFR0FSkhyBYlQuEW6BntO
hKOm1+p4p1u4/JsUgqg94KTVjVUjImtb0Llh7nhrrazcLkbOCA0TnXz/NHsNWWiFn5G8xrS6zZhf
WUYCZ8nKO926h+GlPZD9s+6DXm5dx0YUmKzNqnqRHYXzthFPhmBxT/L0LVrf51KXawp4t5qDt5T8
s2YzaHD+B4l1D3jBXSGUbjVkuGdUPvExVBoqPoHqxWVLHiQZvCS8gUylmDzctRbSZwXz+NoejnYb
xisjE5eGRifii+EH0Q/junNQrAMr54E+Khm1np4ce94X+PhwdJg3hg+rtFfk95akubVWTnPuGeak
kb4YbraMdK8VvqEGNmv6MGaAZuwoe9cRua4zXFjsxxyUtpGCt6cSlO0+RJg10Cf8AVMmziNIWkVt
YR2y6Q4mYVHukcyBWrDLcpO65H1gwsZKG2/pLV4jAYW+VZhkbEOrCXv9Rm2ZtAYDXi648DWRi+DN
o/Z7y9i/0pGW7cLEeiGxtWXAczY+Vk2+TO0rzfmHBNC9QdLxUOFncbQ6xJKyqSXwbX0cXsc8490J
97nLyONUbdUj9cAiYrFku4Y8hTO731BIu7IdwjdoMVHSpwCE1ueQ1Mr8LklOM+Mbv4TyroLEy7oj
/N4oeiO3AD1Ardswbp76uP+s0U/FeAS3VtB9GON0zkjM2BhWeeBvxrbNyFdpVo/EwBWP4L+EN2bu
czJpu9LuPtpseBRhcCgCwkQ6+eon4XgIXBbLuWvdqTK/DpXhIYl9NFZKcyRXeZcXJC/nE7QD0AOm
wxeyGBAIdfpwTaz5scAgThHoVUykNJU9UOCpFAECahrNQZZJjzqZdmpV4mMtIgyuGuNMayhYE8qR
e+GUPaqJz+cU5+jacLiPKTJAVhrrjOz0hjUpo7BLuUZt2qcp14szuxSR+IjnJz6ycvQhpdTGdgyb
H/RtP8N2mu+i8BgITm3LeGSUeMcyaW7LTN/hLKn4YhCL07iM2r7pIMsZghP0UybRwFnHdNa9oKG1
4JrdBoD7kxWo3RYqauDc8e3pzTJhlwKwfZxRAmn0rk4hSR6Z+ULqlBxxqOSJtDGzvNm1SdGPc1La
CqRN2tVe1NnUR6YIBCjFRFkXn+FU4csOR2T445uWk4xUIcH2/fkFqF2+18IavAtS2Er51gbDnG1m
n1kjPOuNfl+L7qLnyq2jRTduzF8piwNKqVn/Q3enXdUwP7GRr1p9WJF69BjYvgYKzEWsmDjHcGxi
D4gEO+QwuLii0HZhhoKbXSgrgJTUrs7NYCA2BhVmRrVRAzIMbVsnldjTBKv3lhi2FR8FJT0weH0B
R2U2dHvhWAlPHYvWixxDOyVUGCLgg4za/ateSbSD5NBO1kCPTGLT7uOnUXsNhfYSZHGM3xFXSD4y
OzfGKuo0edYcz04x5orBuoY8bV6VkPsHAw0ccgpsS+oV1SeA2AgA96lUq3OXYght28doNP3rugfg
RMhzJ8Rb0Rqom9uuhVZCKY9EiruxtLdao6obAu8/3Zr+tFKpR6Jbgq0kLWMT2ilrTb0feUfkipKI
QSVxtNc4uItta94NhfLY9p9uSNXb0h57s8J04DjfFfMRtiCznN5lrPlssG7sFukTYZBnBLBxLeDi
iKMVza9DWNpns1QrqCKBdsrHjgexUq1ig5VDEqHGRdWkSUYQtbFXmSMvoUJTsEoMhge81iGpWq36
hkOhBi9qVqtSY+TjNYc6ScYVPXON5WjtqtfzHnVWTnmar1V8IXlLQPieW4TNnqVq21jBygxgiuW3
VZHH7FyiRiX0pE/XrQsTW5vcR8KGPpus+Jw1JZC5brpZ285OxedvLKvoKexddMiRs4ITwOocSmIU
oqaW5nhtRz+MNLuYoLcPJC0bXsa6s5t0Qukq/RpD9aMcNbrEVg7MB6+E9pT5LfFCRcdgjBlDa8If
ShdE2yrZD+zuV01WPjBpIlidbu2A0zPb6PPfiShCQuk6KKVWygfYVXC5poCzRQ2hPtmRAH9csjZz
72BKvBRxSgYX8hfdOpSxBaxSJ/SNAjT5M9eJicSAUEfiqMIL9bjeI8j3Ypu0T5FZVLJ/ICzwIeqm
u2GIboNoxMNQnhuZbev6DJDipeAt+B1xa9WPMmSz0SsXaU6cXsoJFyt6m4lgATam8P48vrgsaAPt
Rk+CV+Hrj5NAEahP7a6Nq884tLGusEvossbZmsqj4477kvTErnU1r466zit83q5ZWd+NqbslbupR
9yESsxwMjXtnmh4qUg/22gtNBT1lgciuFOcKzpcm44ypDQBimL/WzYRmVK2/T7b93coqSgjatQop
FKTwd71t3/L8rZcAjHMaHJnqP9JGuq1Iu8is/FPwYtOp/AzC5D41iwdMYdOKimXmabn95nI+7wiW
fclZYHtTxJAUVyNM8qZ4hXF7qGv7Pgdw5RgphYLhYIz5OhXlvWnGV7VUn21N3vd2hpiaVnHh+LfO
gKwUHccnCXO3bvDUG7P1WjmFDVgWNf1RqnSValu5SpUWh2xnr9QgNLY1ub/AaNxyLbTqWYku5RS9
JI38yIKzLmukTCUolKBxrgsQU0Ub3vgaggVFv7Y789MkRYD46rlYJQgU7ESxoodGFYmVdgg53o6O
fvOsGxLR6bd6CJRD1oy3is9W0FZRoEVgIH9Sg/5f0PcwlsjyXt+zCJoBjrHoR/MXbZ6Gj+9/E/Rd
R3n+IYvmr4q+n8/6pehz3D+g1DJ1mAb8VJBsaPN+Kfpc+w/8UIjdHEslt9G0EA/+UvQZ7h+6Y+im
baAEdJHfILP7pegz9D8MoOVYgal5YMi1zf+Loo9f81fUlupqIHRpSEEJIQgNxd9fBX16mLhZY+Rk
jqtKETLFsJar9Su26Ia+GSWxFFfA0fUPQipY15aOnaKoqsnxsR+qWGTBp63pvfmOhIvpyvCtynnq
y7qRn8FopMXrZOud8t7FDuuaeEKjMqFewAZcdsyraDeQErLoswlEZ3eVyvvatEcBoEXKp0jk+H9i
WYYt8cmo9GeZtUaVCzGN/8MM2yGg6SYCcVWGXXqTIGei1twr8NC7QkFVaKjsCU4tYUFYnXMsL57q
hCNYvpawlJ2VOqbYCcI5YBfEIojYCKb5dxXlmeI1zKLE76S0X1euhU7TI5PJwLbA0lX7EOMAPEZK
ZRzgMgZZ6YXV0MzRdagXcVy20jqRNJh04U2bw5ED89ZQB6DN3lIiJmMhMMk4yeLUjLRXO6yT4FBZ
cBvgOKWq7VV9ksSHPsx62CGhcWf0EKNjfUJHQyaY1qxwv5bwZBiQ34TsW5iEhpuG103QZaxfUpuq
5F41mA53xIUPA+UHy/VfyO8hKEj1JQInabIiXo2RNh4hNugxmj4gYJ5h2aN7aSHQ949671T6PQ90
y3crHFjkuX36QwVbKBllaQSt47ouSR4ygWus2Ik33y3cHD51ut4/Z3PdSDDNPOQaPcRIw0OzqWLo
+ViZ1cIhgHhAGUlB6zZnf8u6D3PhvLoo8mQlK99+bG1yebZ5VzbDrdsS2IyIOY7jtRCjqh3rmrdK
b0aHHbbWpMDgbEyNVV6mQZqsChFBItesZDnzT0RLTJwkoHYLSmmSoxcpXX4h61JxPk2716WnUCEl
Q3vAYEtAWYGcB0FIbVPA7KIgUq6omJMpkgkLD55RlpNTQhPslj6C7G1WgLbhUMbpMTOWaaqYVBUl
w32AP1TsyZzLxNYSFn6Csuy0e8Jh0En2idlX1ykg0+BaGYLBfqJO7Io9q03HOfqMKGz728Bqp4QZ
s+Sv0tOLkv/F3ZksN85kWfpdet2odjjmRW1IABwkStQQCik2MMWEeQYcw9P3B0Zm/pVpbWVWZrWp
3iBIRYREkYDD773nfGfCbzVihViglNhoIM4IbLT3xiyXF+UYxrNOHFtA0gJa9tycrsJZ4nuuANAH
g2UxCxN4UOeB8qKg3n/Vun6ipUSkIpzT9HuryK6dNWnd4edtsDvTuPXcsjrIZh4CB6hqgOeM1uQq
qo4B2GDcmZ3eXpiuwR+pcFJq+QqRPqXUKzpbHqbUre9Kp3Xu50TkBy+iCYAa1cZQYJanzoqnF7uN
Ix+L2LIn0zQ7xqMhTyKKrTextFGyS7zUArJv/DLLafmE99g9mJoyn+pxip4mteJd0fXqqakUY0rZ
J/j4Vf/k1vH4XRU6patIjRf20PTjCYxJLm4x8w+Lljb6POnvZdWnR6PNQJ4sXCrkg+YhghtGkG5G
iVm6FWynNM6BZWKuIMU2vo/rKHWZS+kY1FghH4EnV9+q2czYD3vx1bY7uJRdFgXosQeAymQDrMvc
HftO9oBcICd4IH1gGA/dxeBUPCjiZ0MTOvBVmZH2KdNl5lvVzZtKm+HqjhkWukpbCCTNiN8Fy3ay
M1GwNmyaSCs1ryTHSOJWE7N8yAEE+0mWid8lk/GXbiwpc2aXbbIN05q+gSjlyexX7SusStK/lFPg
9FsWUkdEkjdXEt8d+np4qZdlpnMO1QGYhgf/UgFEyGoIbohfMfQaAuGqhAm4H/Vhfl7tdgztCJK/
jbcKYvHSLMcolu5e0gk75KUL6Ken+NTL1sgYKDlQmnEI/hh1mXGGkErSCQIWQffYD91MqwyzYh1E
fD5HmTbWiXzY+SSbQQuh0GhhkxjGuU31+ZgXkwWcRc4XLZMFd6uFONQhRhFWeo5fRZbzo5tMjZCk
Nr0XDOlC0rqhFEmjOUxubTOh9do9COTuwe0GUCBLk3yJ+mK5JCOQQSlFFsL+mQ9DpmWBR3jI2XLL
YZ/hpSeA1ZY+YD15GBOTGMhycd8YuGcEu2bWHYhsHIs5bRcGffNTVELU5T1wWJKrLMPEVtcHT2xg
ngYB5rRAgvMiVx6WDpNoLdcmxNSb+rQhklCL9erUyhoysB0ND87S0IUolvGMsD7aMb6bwoF1E22m
g+ue7iLDJRWR5BujWQBRzci3cA8zVzRBmGt0aJsGi68p8stAJPRPzKPUFBkql8ZhnlW5dXlAiJyi
5M/gVZXkIzOPmU9aTnRsto4gKTISDQxn5BNfFnVKQJocq3Ik49Aw8APRqTqVMN2+OpDrvuSdKx+1
yBl9bpjOYfKyIiwHIiEo7XKfy5tFdFgiPK+b4sRKlrA1Dfd3Yor4jjZ0Hmqr1j277oJR3aKDkE2E
2elKBwVUrhAkVxd1xIKAvSRg9jyuZF9kapweXa1oAm0s1YPOynFYySUPCseO9uusYuZsRhFUqUN0
k1hHyh5i2vENpjPeRjQXYLwzPAJNf2m8IvVL3Ri3lGfGFF5k+Ea9cjqM9Kh3tGJXFDI2Ppw1IaQX
rp9fQlgJLN1eT8h2osBedTqSzEF9oD1YgXWujNKsFsZEXe/Plcc5nNJTGbKMFL1qIokxE+Mhmcrt
BjLRtOZ+BylAWBStOmcpHRm/mCMAaNmKVI/ooCzIFJV+04niPl3G8VnTMrDX5VodV722T8NCjIxm
zXzs7QrMsWOZ6Q0cDjjxrQAu0hyklU2DMreVtzOZDX/WXUM4p1AmvboZyVYxjxORBW2TPCm7aE70
IxKwzG7ffW1GxGbGtDYPZpFNBfoGUzp+Fk+TDNFr9tFlTuHk+iKNizFMdNu1jrM+T+u9y5uEqqRF
ffA6m2uDMYpR1eCbXTNduKkX9d7QN9+5bdLD29KmxjTMTE+nGQRZl1ZMg2dgROx7Pzqu+T1eFd2b
6g+U9r+7CvqfZFjSwfr+5/UN6LKxS/+5KLr9p7/KG6QynulI27IltcXfaxvr35zNJ2S71Cf/qGoE
ZiRdt7dyg+Agcnv+UdUYNhYmwOMO/0C4G/r7v1LVSNbgfy1rHPxJUO4IJDEcw/rXEJROt7N2bOPk
LImEcM34qaEFesg3tSMj+gFSIPp3C0Xe7dntYCd6wLAJ48iSNyel/7x5/24HF60FNvVNris6uA5i
WB/ytEQwQYc2HQr7mLn1t0FECXgN1MY6TvLEKH/ZPcPTFBAXyHdatN4U0jFnRiboFaZldk8Auh9j
lFL2qD+C7aIfB7TxnogHTuyp2VfemAWLjiAV5coLI//80Kzr3TgyKLRz2ztFmrAoo8oJkQsNI0Qp
PX4wH9k+CHtIXI95HtiTc247b/0q5nMFxAntSwGmm/9cRd/ZINsw4yKiaHe9kXIL73O2CmvL0Afi
8166dElcndxg46a9ZFyCKqVRwaxxFx9izzgmJ9Xp0Y6YaCJAkdZKLfV2hkAd19/oXeyrFZM7HcTv
HCcYCHJGxx2r3NyIX4Z8xc3OKrhUMqCgyoPeThDpWwyWVndEe2C2cVBkCBQb9WXbvO6HyOoCFycL
4SiN0eQHVM2/7cx5ZvwmT0Me4wJgDjMYzrWg/+w2y2nQs9kXNgBHrLl7k8mwTuF3IPisdzHcxwUV
QyAcOGAlvnxqxcYnmja6TBE48ETGUZC1ztXRHH1XDVSWXt4/shUkPAyM2g58YLdzVt6PPMqhO2W0
p/VJ0dUj37t+zvRx/exlOLfTr9mDGUb4XL3TiU0HQlX4lHxWUNTFizV51Nfso+uKe1s7jAnjS3qK
uVczh3cAeLhsKrlrdmAUNW7FiVac1/kJSHlyLJpi2OWO+eqVHW7dAWieci/bRoe9onPnsFu9iy3j
l1pLqoiIdXjS+XhxOlxTxcu00IQvSL4Ev11XkDjpdL0deqOjdnGusmNkAkGPGyhKWJKX01QvaZB3
+tO6wsetM5m8uhoRmrhU9vRb511bCIwYw6A9Mp7x7ZwS10IUOI/MEgC6unSyZ4S4NvHiiy9JWyWq
igzHWCtqNFtzcsbu8jMtnphhe7wCAcud9hsloPVF1R6vXlpnApfLfW2I2FfzcNKkvh8Mo3vGxYTX
QbZAabnO3G7iHbeAS6C/2o+u+bPAdfANfHHfot8wS7S0MFB0kr9NnRwNx32N1+pDr0YMAmmKtzuN
6KjWz3HDpLqm7+YZFagdDRe4tE34RcshS2DhWEluHNgsAxTh02PWtRswD/heUkc7bZGhnoxM3Wg2
kHlL+iUXT0u29cB8HO0RIsrDuMZX9LehtOwQZfS6LxWU6aEyucIl6b7w4I+NI+d9uxWy9PSDCnYN
dkigo0W5VyNsZbpJJwwI+UUyuJF0twMmHakxPZTLl6HXUNE1iOQ19yhLLX4x+OeXjJhaIdwPR7kn
mgnI5TTnvi7N61xyIrOdUneNtL4LcHPpWjcHm9TM/T0mpGyf8hgkCbiAOP2STuhMx7xLwhhyZaSP
8LDIYNqwBcZaI8qvIOYUo0bdUuacG9Z1Uev6qPr+XVPJ18xkWNcjYQnWvq1PXeSGNd+jservXWbT
HrALJt4uPJh1YYpvj9Ts4jPWQe4AwCpTmhfRFAc9EtoE4fVI1yIiMfdBuowkJsVczsI0v+tm4r+a
ZU18KTR3Fy0madrdBvmod4QFtOyS6UUNDSBPhkqXQcMBs2bkjhb63braj0bKHLW2mQnnY//dLMn4
qT3vV9qa7yNo6pOsUnRHsnnUFwOlCx1kP5GiweyHnMQ0M79iafOX1D4lGUqDZVk+cS4ae6fBEkO+
+VGUTCREmlyM2LibVGxwJ5rv65Rkq7aahtDNy7PsQFwUqbx2EnNYdMwAmx2aAUFUD4QY7M7y0O6y
YX1zNttV1AM1dVf357SofS25RejReJ9M7bV14vaY1XA5Vfojq9yMTMdkxNEELydZvjpD7gbd4ma+
5c48gNpnWutnlzI41Du0ij2ZOodGEwhEZG4xJSimYy6m38tc14Gem7grvQWyEVS0bG73qlq1gBTm
9sSt5UmYL21dWz+d6c1Oi/fByfOXKfUsxqPcNWEq090T06/BK9VTlalnCDUujrl52dHfv+tRl+5J
7PiW4u1xcyQP0VnUs4+UhM+4XP0xwgRhE5DdFA0zltjzaVSKHZKaBgme+lFaX+Myjl9EUtHm6FlV
yoeFGJ+DIMZ5P3vizeifRqAygY1qHS/92FBaLevO+67DMdQxr+5jd1KHhfaCqMv8QSYJCzNtygGH
UOjoBRpIqJkk9elBXLcIXEhcZjSCX5AOWShUk6Myqo0gsecvdrK+p3SW6B4ibpgsZp3Z+K1mBhDU
YvgAVewikY6BvuvOhDIkg9xVh5AJKy5+u99ZiDP2egLoa6HTTQhq+k7Nl91ZBH9b7pAHuSX6AJcr
TmkXHbbltWCmFi3bAa9OL0QXBtakTtS1xrXWp/IUV3ysDgosyIO9v2RO7tsNNuO8JwcKC2bgKAbr
eWPZh5LNBuYa7hS9iA7cax8t2NEuXeBdwUT8LGRx0kbkoHPsNfeN0+G6shCZdjHT57GwQ6cWb6NQ
TPMEt5C+CgQ+mN2cgysg5vlHsijf7qwHrUfR40r4nY1eoLtnPYf2gGhce7ZddcWpSrIUUIYOTbGZ
9toPkt0Mc9JePZE9Us/Fl7UfHhgoF8M6nL00XYIkhRrJbP09b7h4TQnKIY6Jgm+q/p27DgL9pYv8
2eVm5ljgvTqx0hxecxqPeocp1Y0fa1SJPbV4BFkY895sbcDeczUU2BY1YtUV8olu7r8ha0/33cL8
prP0X+nAPgMCF7kELUZaJw4BL+qYa1xxsihpA6skhLkF7rUnDli/gsssyJwovsyQdcPVyRHu46N7
6KYKd5ZH9etsMBs6IzkJIhHEh3dNN955lWgHPCIqyRhBLo6APXC8g0mP4DCCyre7uqLgFwmoFCs7
c3mBjRATaox6Jb2zivYWd2s8WiUrGBghs4yQteYpd8Em1tBY5exIJ0kuLyZ2C9kF4w4vzEv0Ryvk
rc6z7QPSobEHYdwrQz9SkkDfTeWdmNHhT5ZJ9KuHV68ffLAg7mW0Xjk/ifeeUMkutsh9sy7Pmiqp
lqdRP3Hz5swwBh+88xDAs6nYmh0NJZI7zyAZrxxbNjCIIgEX9UGpM60cCNaYbzV2Pm3KaD+uFFoG
WMdhk5MAYNZo6TXSjg0aflTAawBqiATybeksSBBHnvVoNOa3mZj1HQqtu9UrMeXn1rfKLQZcDb16
HRj++pKW3eH2FJUac+uMq3FoBXcQz7tmI5vTxbJOAxcH1g3IOFlRvwgGo2HppOv9JLb1u/BgiZuN
OtCOotU81c/oyHcDyqwwRzj6BnbgPNsN5Xo7YCkw4WQKUV2ygQ27ZSX9fmnxJT5pYiL+qnIwt0Lf
Qwi7Uhi0GURm56pTY+wjrUsDg4+8zFi5yyaNOAnrN0aX9mWN0kejXL82mgnjQNeIa5/8WPqt29eb
KRThnW0BH87yLYWQ3TAw0/tV5t/njLZCkWQ59kL6vIUn70x9sKF/No8eXdlAR1rr296CIqoIXVzJ
+M/l+ti39/FsE6LdGwfTM6k/UBVTc/RfV9inO3gpQCNSNgWifqENEQW4WaGlTNUdmgn7nrRnGhl5
B1SOb07ynXTlM5izjz71GJo6HwSaJ3uRY4Eda8ugsRbvs4lldNY9cskg5yvwzitaAl7pBZJoDquc
X8RdmePGK6dZ36Nw/JZACTx3NP4iKhgKh3dSi7NDjwt8Lwd1YGn8ASvYfCp0uAy0oXbsl07GQGBS
11T22bSaY3xOeic6JLH6wdDPvejc2Pcb0zdbzOhFy9RP5kRtiP108FPtWWHbeUssuzykyc+ezNkQ
cfR8v8K7RfgLL/C8wkCgr/3hWSWt4eQREnt6cbCo1QoeIntXpiAdcLt2fVd8ap9LZuzaOa9+x4HI
iH110BahzhgPXrs+Qgrmmk5crA1oWsJiRk+0eiH6Mk4lQFGCXOmik/Gp25zi7hjTCAQpKGL3h7QR
7U2aNBEhsjICU/0So4o9WuhHdC7SpOo8X6JPjlfv2UmwgMTQquAWcx9w3FNt6gAQwHJqImPiNnvm
Z5lZAXG3QZpp1U/0rntb6VzaTduyw632fDhcydTAQTzlD/NCHGCcPtK/LV7xsbNAW/z+ja51ZwP7
Gpja6ERAlBV0lWCvzPuyl1zd/iqalPadXh9yZ2+JpX9s7OllTBNukSlRHkKo+yjH/oJNlSz5enik
Y/VhNEiUhRzvlalkmEoiaUvwcEVdbRurHjKkiSide3KAVnHeJf3yhE1k2leieCsdRGU2xf0MsSXs
rGUIKkedZtXYYUp+02Es4wnjlPw6GESiJ9E0nbRCTpCQfvQugE/LKX9neUuwUJZedAUHk2KbXWYO
yDyT/YmYhFcv1+27DjcQ2BXu8bNBE599wX0lJzZjJbpGwwAqCljq0jT9r8bW7KAmgt4qnBdshikw
K60IgLcIzI10ALyqaS9tluznqXtjLpYGHutAOBNOGuoCBbnb7Tq0TshhvHo/VNp+Lhxw8KbAFJB+
7WySYgiNy1hM5UsybCZDhTZYc7AJAVwiCJUtlgNfNea18bGpX32qfyGlxTw5JH108Z2IwNYPDSWM
CAif1xK/UCwmjTdah1Hmz+Zi4hZe2nBi2hbQgyB6K8Juoc9VfSdy7PDLSKRJDqQurREoafnCnW+Q
O9uqvsg6/bXKLZzeICB3BDVczMV3dr6fUgINH6LhPp44t2mCtjtRooihN2k+eDHfnv23vSCkrNi8
tRjYkGjyK1RxVO+azWdHfyBpoIKrpUE90z1q7iu6fivIInfcL7g6KhvNdys0eWadchDtbM9R7Bjn
26PbAS1PNG5Wdhs1+aI9tV2d+d6W03Q7tJvRv94Ot6cs3rggJJaVqiwA02yHpJhMbkdd8oBlITtI
MyH5o/CudrT5Gbef1m8v4XZo0NKdkbP89SLEAG/HAv4YzFv8k9oOt0f/r6dYufDCa/3J2V6g2NKl
euezxrVxuj25fXmWMJFz1f0SHUYWtiCU3svKxml7sbdHhkofwZ9ivafLXf75Ww0DNKd9fGLwL8+E
JMk/bxK6cXOvSz1HnZe5Z3sYFXsReH/nMbkyZqA/M0jTX1C5HceuCm6u/fof/n2P/hySYOz8tJOb
278Y2ADIQHZR6tuTiR60GwaoJwCLDFyE6LsI4NBGuMPQCqbxbGz/b557ClA+JjOCcdJhPKmrVp1X
JpJ/DjPz5Y0T8PcvKu4onCXY56h1rzfyQyQc9YcB4XX532gQt69V7NYhQ2dAmDfXPlD5P4dCU/ij
3PR1ZizEiFB/jhETnOn+1WeVTOgyR5X6N9/+Xwd9s6izyW7OrQcgzhVxD1TdTk+610I/0fLmeIOG
FJtlHfU+p3fckHTTaS2fUEXcmluNf55qudB9byRy4Oa3zkp7Aj2AC0W3PwgGmM5CjwHNJun9H6f2
5uO+fd3F517SB1VYd9zV2pODvO2AN8f0zTvd4vzhfM4HJnflh55dwLeO53y2CoABaTaeNcfNgCRD
RrohSv46FBtSJWeeG9Zz9XT7Oj8fQxOQPrGiRY83AMYNe9FUIqGLB6pwWfSGICrnbFh5s89QnWBW
24gI/zjgWhzPG94aseb2xauxYTb0FoxNun3DNgaUMi6FYA+9Pe+0hcSkAsMnXpLX2uK8Y2oBH3QG
r+ewTDoTEm9BmVRVTGbdGK97Mrx5U8N23WMslujmN4X0BXbERF9kBSTe0p11MuM05dolUv3J7Zxk
p0VEyK4ENe0Qw677iVCnvbKiD9epn+KkOyihrJCI2ZfW8L4uZTUxGg3BxkKWbLNrugCAN/V2uCSD
iUvBtn9m2ovpyRavOWGLgAjeFiu+N2APhyO7dSC5kxeWC7qquTi4XMelokvH8PWh0EwrZIYmiNom
VKOiaDiSuSZ92z1rssyC2ijeYhfQPXFEXl6gDhw9MspKJNPYeV7qhpiHuBx+s6UbT6PFrhTGVprD
qce5iNbwoIrF8slwZEi2tcuZDOyw16vN0TA+ZjXf1tXcmi5lfSG4otqXqGnAQYGVKiZG3AO22NH4
uQGQi4G4BbyKOa9c+zAF50W92A5XFVbOaI58NaFTtT37Uyve+tJZfauzEU8XFFySuILRzrWwnpxT
j0L6DFcFLCOah4tTdQSGqDevUhcgUMu5rSnPTH4z3MzteO1H8OU4plrIkjUe7h0ZD19JfnrVmKAx
ud6qzErBb4os4PxIauGA1R8IdIad4ThhcS6r7mtqFbATbJvehiZPjq5/jJAkdo4tnaCuZnmKp7ds
mLpXOlk7W06H3CO+yysYJLZYlucY5BMk7tByuL+1CFQDRx/fleWy3WtpQA32JwOb4rut0FM6M3pZ
J/k+rA4OvFXzcIbzYWjxOBNkUX3nDQcEk+Hjc4jAAv4JfuUQK/lTleolnWIEAzVOuOi6Rs6Cx4u+
J4C5w+DRAKEtgSh3Tg+dA8u9xGqLvpp7cFZ7wIHtx2o6RmKGVolo92DUDhoSaNF78HDJASXHL5QU
1s5gQ85sYeuuqacVQM1Rl1j42pHKTmBMxAFMikHW+gR4fKFCINlzpsQkBAZowzd6Bd8myNp+vM1G
JzqMjEK4lSRpfV0g+dHlAAptuExDluSL6jA+9Ejwdx79VYCRyV2pX7vnVfKL5+Q8sgX/WA13CFEi
6BSkikZo69tzDfzWyIkWkoqcwguXFmeXZT5k+FJxaFgfJpKmYzU+1yVc/NmY39DFmmGshm+RNha+
ZomC2p7TrM8SOhcZG5+afMmk+oj5YKjDLb/eBKjZIGjbUDH25Ad2VQvxYmHAqrfbEKqMXsHmbunb
bh3qDqIz9FkXLq7dNsrA/jQEprsUe1U6J8MomrBIkcE4TPKfzSusjsI30MZtra2EXoxxFq37Gbs1
Ic9QjSjPrcdG4mmysgi0Jq2+xdYIMcu+LaZLMk2DAh8VdhenaMKSQn/SI/GOpfcbjW2ov3FNvmRz
alw9vmNtxcU/kLTHL9thjtRmSrvEJh4EP/pu5N57sAZscIvsXrGZ4sfpfmoaf0YJejI1axYpJK3f
Cwy+bqH9sMwSO4USvzvwUBO+97c6JRc8wcZNJEP5apPQwlRNMY2PchBIpmeHZEGL/aLoP3ssw+yn
oePS6N7ZSdk8ztquqJZzk9hfpnyQV0EQXdDXnHlR01p4FPt4n2v2Z9XXXyr43LlD8lHeGmUYu+2x
hYWDowOOULrAoFtZ2GURZ0EVY3WNuZ2mEyv4mKjQHZZ7sjwfWLBAsqYUN5I8uV1Ba5Li8iEp3iy1
SVG69k2uWXTWDBW2XjzQn03Xt4mkaX/ARcVJYJ3IzACWbNCilWFjdMux0NN7M/VgUqSgcF2ELDp0
P/oh5WFZ0ovKY+TfbD9NdBROsnyP0SodQOxjulD2KxvPryIxNNpY8wHVA6adpAvUgGewKGMiT7s+
EN7XkbjEvTUUOtfM9EZYEt1k5ywmg2KkIZ7DWRyyp7ARLuJgAujawR3MKfishlK5/qwL9bVlcrDT
EyJaHPWZ1hNM7E5/7mcY44PUEAVE3b7ENXSvxPjYl8UvmoGmssnwguyjTPpizC2xRqHdOmXb125/
cTtg/KvO5Qb0QVr1Rl8zI+GaXcrtAD+gYQOEn6qEMGNhOz4Cq3mYwEcLr3vGhgQy2ML2iBlEdePB
rtkZ3A6RYLtye7REA/a/RMeI30e638yBi74nbSSjlVFTd0tkxgcESJi/UIukAkYRPUnGdGbkM/5E
vMjILyYF6+yYxKEVUX4pC248ntc8JjO3cWhWrg75BHoVLrVTLsTCDh981exNLctrg0apZv/KTbJn
h8Im1gbkJbO+Pt2+TuyqPCA3pah3n1ra98EKTQLG9/MUDXYoNpqmYcPVtPH8DbCx4N7SKSxxLKCH
yk6Oy0bI7on5Q78zgSDGYiKFaAISH8s78pCLu1WHVmnGEx0Ryqt4gbq3m2wspW1cW5vGlmtP9llg
os4929vh9uh2APhNSXV7WI3gtOpQISa8Q8xf3M25oTMf1n81o0mQq8u1TcxpQ2WVAryO+5+xgIU1
aDZw4xr98e0ppV6zs7Xh2C3Q/2+fkUPq1p9Pi/CO6WBm3X07A7JzpUcwQpflPpnoJNpFKdxrir99
uv0oc67oncc4zHg70Lo8CcBcB8O0S2IorKBc2Ab+dTA24mEvU1q5t4e3v1nsNow2JmK+0RGTAX+6
qtKHKmk+boTeRaCMwfBC+Ek1wZzfztM/XxtALaqNw7hsREZ7hc04S8VAlbP7RhG+PWIePZzGCoMf
ULWN5HEuVcyVQFjqjW28cS/M7XBDOa+riX0IILnvGYC52q2K+AvffHtqZbPc6RMm337q0zuptENW
0adOM2IOjA3ep5GkAyX5nHodvTxjxmDVtC7d5g2JBJsZuqXTcY5tW/3bwUlHL5SxA0WUsm5I3V/1
QpeU2/rJYTSPrYltOFu4ihyOfb1tw50YKxxUJtoGm6aDgR2+k3lDUI0NykLdRigmN6rgXwc4K8VR
B8C0hcEWEBvmMlhT7TdK9+asZQlM2+3g/eOR0XrW3nA4R60Bft2cjg+5EQ1/BCT22Aagypsj3tfV
AeeB7OU42OZebTViuVWLnoUaconp494+CNIxEZ/c8GJ9hyHVZXxN52OYGOKzJW9qvOYu+VB3raHf
DYyAaFCWs3ZYLdjScbbST/VAnzkDk7e4qdVhXMzjuLGayiZ6jjyvCm8/ZyrLmGuLAOWNEwAvMDKm
p8HFveg4CIfLqKbxaw68WEUWrRwJW+DqbTTLwalWv/cbsM64SV1Si32r5+DE3+CFf2G3b0/NqhsO
hjechq3IU/wLPzIEoSk3FJexqUW8pEWPbo5UIPAWD0PC4MlVNIWN8bstl+cMbnl4o1k7G+yMfEPw
FLfnM1L2A4Ay3gtVj3dOQRQYrNPdTYIzE5dQ/HmIg4ZSt/8bVPz20pP2fbGL7nQDhNcFzeG9IYeL
syEIFUw8xigN9XGLim9tPeA/6V0tFuOUwNHdfusFIPjfvvvtucjTPz+bUVV7vh1kP/NC/3qu0MPu
K3N90sb8WxLjLZgS99DfuGJyO7s4Q/R1n6zaMZq3xWX7WmdiHXSYQvi339h0Rsxlt/ch0/r31dSx
jCJIFluRnkDMyY2zA4b/PPT9vp5y48+1eXuJikT5HeEYzOm2srwr3e/RUn8ptvZI3y7xAdD54+0Z
QUo/1VyqwNl4bBHjw72ZRP1e30Bot5d6u15uT28HKDjkYYzJiEOAnvvtlc+L1iLylPfIBh9i3FQO
csJD5ljbp7Ig3zTCPKUIVNN4UmVJ9IvBJV+S10kH/Z07mAZ2qYQZlXdPWhEWbfNijK5x9PIRloZO
+RBHO3zb5DHSa8FP211wol/ZQdCMZOWSxUCklSpgarTxsjNs2tetDptl0s6QN+heN+pHQ19zh5D/
2W3kezbYH/g9HtpG93wqSvNAft3GarTuC5DIhybLuJ2L4WyRn9U7zYeFCN1vLfGsWeYG50SVsyRo
DPryW+zJdQ8Kogyw5+8r5I90SsROGW5+aFPzy7jcGW10qQvKSWlNfirHB/SQ3+q+YJ01L+OE99XJ
6x+04/tnRa8SUykz62R5LiJxHNiPuXELsGqpTk6r4XJ3Bfr4wsYmN15dsqB2zpPuINZszHwzNKaP
c8HOGKk40cyLGRiAa/dsUtmoDNOp6eofXJHrLtpADjIloUuKfqaGkEC8euQPTAuqu6W1iNUzqtNS
teP3Wlwt2MM/kqgjT2HZRjw1e1SFAtWdxFtsao8ejYsg03N089PwW/fY17eJeppbQnP7WvPC28VI
05lAJlwbc9XhPbfdw20V8Tq4J8QnwUHN51ie2uWEDIF1bRn0R71YtdBLKu88Iws/3QSM/90qzv//
4PSGMFBi/p//iL//Jzj9wy/1+fOfjWx//svflJ6Qhv9NGIaNQtN0TFv8RzT9pr78u3NNIuR02Qua
pgXYynH1vzSeFn+FSIO/N6V0Ld3+r2g8dct0/kXjaeNIp6GBcc3w6GtYWOuaH5/PqLL7f/9f+v+m
WzUr4mcMCCYKzGdnBU6HCA/mALvlZARiRHMCmb4gIP1zBASwH/LEIr0Nx84quy8RWIudsuI5ZHjF
mFqSGE46otZhELdZr4eODW0toRFp+vypU4kxjIHfyDR7P2GDWAX7Z0WzAUs7lL7Z+dKV0QIkls2+
p1fXqK+tg+6e8XexUds2JDVdl7Vrbk79zNxtJFvCmY9dNrACzgTLWSY5lbF+aJHohXqH20hMygky
qU5i0MRZRw8F8GHu34a4e7WM8a1DYvEVy1VoVPOD50b9yRtBSxtqmsl/yeqza7aPCYC33WIhZrFi
/YejeXEQof5klXD0u0ia50KM5RW+PNHVyeR7cnRBGzFJF1nxBEuO4MGyo7kivmLbCDN9vfOs4lhH
cfNBlXtNxXJBtg2VWrVQn6vp7AIvJOB122yJ9SmfPiy214hU7J4YZernadWfwSSQEbP9DxvA0M6F
ZIjctErJNxs9307QtBG2y8+ebdB3mVL7KL9CbSExsmZQz+BpSg864wKioU3e7Ob3OGIMqwkBI7Ci
2SG8hdVRRaFn/rQ11ure3abThn035WQAp/XeRtMFx/FxEkMZVPmjiegSo99CNps3/Xb66WO2yvao
RXEQZynSvorlfJxRtWdp4nekOhMAWfTgIM2NYdHurAqgAmEIK/oJtU8YGVGMjN4eCY9D9yCsegLN
Bled1VgCREN+hTuZBnS24ixQmn5tuim/GEtHL63zLkByNkt5bgRFzFZUgRK9xpmWXsiN6fztvcGC
oL0Cpm8K3aAPijSELifXgbuM9LKrvPHh3BZXBlF3BBAO984L+pn4GPd1ubfH31aHQ+T/snceS25r
W7b9lYrq4wS8eRHVoXfpvTqIzJQOvPf4+hp7UxLzqs59UR9QHQQAkqABCGysNeeYtB8+8sikmU/Z
caPHHqVSNxwo1qgvgdkgv0TRyM/jEzvgFQzDYCAqwJ56hj0YmqmlZEFNYE61KubBeElKdxMFzi6q
reQ4Yu9EQ2EcY8QVy9w355WG6QGnefDk2UO/9BCLXnutinMzU5FQjc02bLi2+trYX9XsxYFbg20Y
cbHqlQQWTmWkO+RBXHUsFVNf7d7yqXfkX/CfH1JrPfVUp9Ikf+E2oTm5XLeWjfFopGH3VnX5Qxrk
T6qqwOHsU2sH4Znkn/E49kNwBJxU7qewdmgh+gQeaMOMMg0ophXUyrti0GwdGohkKmGWpcY5xPX7
naYQIWka6nUdkR3kz4qDriF70Z2suMp0Ki8M1MXAm2Id+RjGtZu5p9DUs504XSE3zAyYRMGsvKmp
dtWqbvej6sri5Kgosl3C5xJMootQ88Njo/IbTHpYrFSlLa4ixVW3oV+86VbpH4MqGtfDSMHJwpt5
8F1oENwCmatZGdMbH73yznaQHsNESq+MlOyjLkcVENQIb60WRAmGW30VMtZeV3aor/w6d9ZKT3qV
imJnW/dQf6B/oDLy/Wf6afFjlwFyqlxMrzopeAmcukMBAboJmhkP2XU7kQWASBu5aw8boYizU4ib
9jxJ4/gqt/x94whfLbucyMiGW8q2ZVgx0vrNrYckiEyoI+0a3W0P0Wukn97SrlLtb5NSmls3QGRB
wvaS9kK9VDTkqRoO14OcGGKuIzSDkpGYlctyLjdsZE+0Xn89Pk0wfuWyfPyyeH6mXOnUWF9pEPHM
L7PyodECRt+M2q3chHyKXP/HFvGpclOV6E/uu+5yr00gCvfV88ydRijuRs6zSsGsXJZz8klycnlN
4nBELOTDbiNuVC4PXV5zWSdfLR9wMKnRQ7Z8Yg9TxMVy5T9/AkV+LvmE89vJrXyZPb9Mvst51oBC
yt893V4+/JdNXz7YP37X8zP/+J7yNWMNxXN06pobB36Zy3bkWzc16RsWSVl/vtX5C16++h+b/vPp
f347+TZfPunl5edXftm8/ByUIgjtuHxCLL46SK4UIaqu8EvL18sJd3yNupbb//Ih5EOX71Z65r5M
Lazf2vgWWL1+fsH5WaNpYzLoUdYD77Lp+AGp0X3rKgZHtiwCcMRuiImjGsu7TNCkHUGTjssU9wqE
HQ4XufbyUFvr6db2lcMf6+WiJV4st3B59LyVhrtmyi2XLfo4T+KSYtdYJdURiGssqm5RDx52IWdh
q1U/l6eISm6IK3b1ZWXuJ/0+KV7OL5EPyNf54aRtRnW4AT7icR4Qdbwg8wpNlLM59QOlTl3vWCXc
JU8NN+hyrjYpJxgdd+UmUtmVLgLO5+sIhxu1Mv7F8i9aylNBqV/rLUWnTiOQ0Zu5XCXsM8bA+d5t
vGXT9D+c5gdncoF/nb5BQ8aNoznUQ0AbUIkT9zByYovK5D8tXp4nX8beoE+EFp46VYdkoDyOTePs
zRIikjp+5OTDbOqaCjZB6ijWTGN48zP7oaCGvEJwT/6AqHnYolQhswXkIviBpQlfdjcNW4MhzsEV
pQI0+za99LghyrXr8JJTqJETLOeM0WT/PaMauDOLgB/mV+NdFXNysWyBe9E/2CsjmXhyMuAconzL
1RyLKfEXXIGJ7UltUsPFLpVcfDnBELPQB9/ZEXv4E5U/irmOklupUSUuixK8LE7KaGuP9i1dmeg4
Gfi5YZHC/YKsZ6e+sktpNSgYhfemLEXlCgq+zi4IPJwZOrYG+UEVUVUHx2mMgxIoNf3UWMV+JdJP
aj1jBI0gze6rN620r2pGJFzO2FXxeJ9pyBTCMkz1tZFgs7Cr1sc+bvt71VhbQo0i5TQabDVzoCyh
uQz9RBVPEu7l3CCIcYZR7EKxnvIr2ClNLbBm/NKnSGWPVKp48BFgt1pXfWn0B7kPOLKrFss7giwG
AIQziwqpIyZD62r7Kr3HvoDpTFRhHJmX4qcGOcw0HS6U/URWXobf/P10zhkaMMyTSSUyysCqfFdk
fxLVgx0EVbwoG8rQksskkCR2I6O5oQAQdCyT1vg5nGNy0d2oIu4mRhBgimPvcgDKuT/WTeSFrsKR
TqorzoaeQ/yOIrhXMcc1IaMUm8RX+rJsO2FEWDOMv3MwwSUwQOYWyIn8yl45wBueB2TZ4nCSX08e
cOfkhvN+EI+4/t4MKSBgEsyomvGF5dxlIte1iQJg0DVeZRaJzPXh/hEltwzycUX6oFw51iXBl21T
reS/Th5Ccu4ykb+BXORayXA1NlH+crGX+R1SlCMnl0WkIm/4HJBpTeptG2GHB5HEmes8a5gj1FTX
ImNY5PfoQnsTy6NaTP5YhNSwyYyAImtl1ZzMhq+TSQkZ7oh1+PGrLYfFwR0MOhbJoP9oQZGuc1HX
lpMwbDA6+Oyvpqr8nWnm26Dp4BknJv48GmXy9+t//5xy3WWxTQkv1Gtt71umve2wMvUJgDBSvPXV
NDg1ab62vhihFK/iQaerE1has5245skvZPKXtgqovYPaN4scHDRsp0BPVzoWKv5ZNLh0hQ43gM1e
1W9ckfmjI2wF34hGi8Z2t0pCla6QEZ+CKH4chjZawyBP11qNCEx+2C5x6bFAYMTkrts7+X3O/wJF
XfUARxZktdH9qoLg2GHVrwOEV/LoaI0s2VB7fkxEPfy8p8Xc5WBwYBsczId8RJ9Sg8NcjeLeyEzf
Rw2FnSeq+46YKNwMKlULylr0pGR3CrxKdCCqOw88j0ZU5e4iNaTR1T13pQeTtE6DVZUaPtraEDCe
rlknQtrHLViQGPQhzF2nKe+qRKmX5oyOl8GhsgAiAlSu6jrgCioqWJfmTu8UhCKh196FaNO1stkb
sY51Kx9A/4vuUivCvEwo8XAwxTIsdcQOCZdaz+78A2IlOP6aC1baZRitigH2KMfGusGdaqc8G4JZ
oPfXaUZ6ldN4VC0xybt1/TjYW4Pb3uV562bB6jTx3ZV8n2EujGUF9itHrSpcIiSRL7W2ZaRjk2bX
IEGsxXUefSElcQ3tQ9Rqp1JTYQXLdfLRmcQ/Iv5aEls518xz8OT7qY8oIqC0a37MpkKeUhNoRyx4
DlyVw5ijs4uq/slSGlCZGaEC5EgC40nmZi0/GM6oZtsl+qnwipuausBanemfKsTysdGw6l+1JpjW
7tASv4vdvXfJfx9R0gXiTCknuaLQlGnUH2bDf9Gt++XcqA+uX0U7clVFb1Y2YuWcbND6nkaX1uzs
vdPfOO6IuT9EkkYqT7nOiQ5enJ/Av3ef2O8wmzrQAYOFMBHhEh00osea4fzdwlKgyUYC6ypbnHTF
pBcpIj1FlhWgXfQ8UKin+jlQWkClEepRGhb8PHby3IZ2uibzAk2UE00YDXJ3ZZTO0kW9cz48skkk
5pDaRcaPUpA2NJAsws1mdpBzrhsJzvjvlThgMXQ00zETwVlyvS7OsnLuMpFPsy+vlctyq0mUh9tS
YweKbX55npxVdTtZW7b99/m1cl0WD/sox5GcW5+gRrt1kSIMGYo2WCEbVlaNFT8QoTxfebOW3OP4
mXfxcB/XnkIxHbVP7YgSGgAWNNNIlIH3WZNHKl72PJfwpCWItxtRiZQzYkbIyDY+7vIl6PJtBhyZ
koW5rkPMzHUOCJyWlr8K6vE4ZGn96Y/gsIbS+1ZklOaLiZqS31fO0mxQQVFIrSEzJuMB0I2CxCj8
1ARaxDC/NYYLZCUY/BsHLNaVrykIAJJoenfq6DSPhf2kU/vaUWLqNlpv9d8S5SgfH4wUebk2pIee
nMqHSuue7HGGLR7CzkEe5FyjY2yu8waHiii5wM8s7nPdV09BWgSLsonwsMyEK8sHG5RhY5e8E6mJ
OHDG6xQHTv4Em/xabpVfjUM9sswrDBzDjUVdGHMIb9cS8BjGZvYwlDXWIdNP6JZjo1I7xvWFSj9j
9Oa3SsNKl+dWt6twMUEWC/fyS0ztoCyLJjJORNVpt9z98IdgvH7r2jWn+QleMPIL/w7elHaEAgZf
WHyVmZoChO/kNVPqGbRyq201iD+vlk/BUXyqbgpBvceQ/wdAZ3cWutrzxzUDVDGEBxi3fTAB0jQm
XMdik5Nj7vrR0p8n+uy7YgKCSjjy8JYBgZSbDAs3XrcNtJrGcpKHrh+/yfUkOWK8CfzxRp8y0hiJ
3kBOwGfQQtKjU7V6ojJY7JuxBvELduidfE353c2Kwwlhjb3vySt6jJL5Xm5wKC2cDZj9roGcofIp
XLJZxEe0XBTuathwW5ik66brkoNGE/+8A9Xm6IX68G22UawBE/d3uupYwCFTEi35NLDAsJqJQ6wD
L30jDzu5VbNSP6lG6/emOkXH0CUBVn78XGN4qeMligp7qWXquJmq0tyHTuHdxQEFVlIK8s+8Mwmx
CvWX0Z2rDTfKAS3uerwLRozT8hldkO9xL8avSmTGGxMkzqHkhHTXKBb0RGyyn9Fobn0rml67KIe1
bVQzQzWqo3iCMGlzoMntZFOHTyEN3xht6es4MNyD5vnN7dS6lDbFdqyogCej9G+pRSVMcayM8QMI
+RqZ2lI+I8iKFbBe/60B2L1OymwgLkfTbigTZ0v5Ljj8aHtN7bdg0tndPgQtx82qG5AQ9XkbhM1z
226532bwMATvafEpL6hDpyHpovJdULSREzQ373CSDBKhCWzLpki9tnDwnt9l5Bzgxe57SuziKgfB
cIKWUF47TW2dN+H1WOmM9CSfoJZdswIyFV21reOhRe0Q3ogv7OCMiSfno+9ge3u201wlbjtzCGox
Jfwm/Ux/fqBCQ0BpDsYVNsoC6DU02KQetA/qmvJbj5XqLjtFCa/xk/mnKGq7VWUgG82Uo3wncigM
JNBFe132NXgWH5ucj9jovTdf5BOaaZzgYVTmdatN5clsMGG0QateFyiNKTFTplbK+jtDckqRQ6ve
O9BVubbhG4Jr09/PLjafXrOr71jnFqndme8I7JRliuuYdq9VHHM+47qPI+VZaYP789a88KF0C+vZ
V1JlTTcrOTqaYl5zMBENGbr+u8vOkk9NDGx2tK6rezImSPsk72dnYFu+RyxPz118NkwhGHv0+t10
BgiJSVVfgyYZjonVkO/Qlyjk0upWPpV/z2OH4PuZ0kqyaflLHKrZDW+GwjMZ+eTNh4EXzBRbNbip
JbXSVu60CYYcgyeUILYRP2C+qRc5o/zvGUel6vXKt1jBbgQNSGmC6xDP97FFYr2OMv5e5mxey5/H
1t3nXq2jZ7NpMZgFo3bQIZPcjI1CQIBZipHRi3zmjO5s0fWadjf6+GGHCfdw29fHsau6hwGSxPn3
noJ0XZje9E2JS1DxXWtdYWEMT2OH0bjznfB17pIr+V1InnlV+46QCPIZN3Puos5XVfVGc5SBPjcH
nNZfyR+o4k5uEcxzfdc3Q7LHhjVtIXpYD0Bw0Q+JH8a3g41Lu+qbr3KuRp41XDm6Upx8UyMvEpPT
q5ZpR/lUKnXvUQitoc3QPTtwklFVj8Xezj33zp4zKMalYX52Wb3WvVp5S3D+rIa2aE65pYXQsJJo
xSCy/cjcu6nLrM9RwXnWe45yY2QqxpoKLhdd7O6lHqCFiW3BnPhbAUjySH/BgTDXjUg7uXQ7AQhe
PrX12Ufebpx87dWzZtDgdjge4zkPbrKmQCMotyEmcrELPOXaVTmYNHFqki8Tr5dPM4LD//XG/zfB
7QbEVgCr/743/lB0bfgfq/fkD9Trzxf+7JB79l+mCasKjbzBfRWO/N84JE2leW4DgjV/sZIuDXPr
L3rlqktUkq7RzzbIdQe61Ib/9Z+mDjvW0mm5G56GCZMG96/2/W2RTvTvCL7/HP8fafY/l/8jp01b
RHkrGuCG8z+gSGwD2SUIJs3TVUsTDfUvDXNPbfIWpr5y5CpJz1DocHMXIX+H1XY5Nsm+CZCzKE3z
6lr+RCiOT5UMLVKm3KaT7yzjipimGBkWwlpno/cz9rodyJ4pNYE7B8Nt0K1SvMxwkUpC0MGqzCp9
ZyOfV8S9p5tCUM+1GAqdZ00Lsnxhxmf3JPG8AoXdBlhzFnVHwtuIX6hybzUh6ydrwtobtbb0ufdc
ppr3ptbOg0cCAcKd68EcP92SiDLarES0TkeaixR+RrRE+clKNAAmoXNFPLdB+Sq5L9row4ghJcy7
vFTw16vNfWJxrkcy46xLEH7L1ipoNqdrPETWSYNsQZcFuiBQ/V7JQYukW9Ucj4Qt5UCQ5qa7RQjr
IEnCdzm69coHXk5kPZCXCM6EiRwIGgy5Us+KExgLyBVgGn2HwktzB5G9QETGzYIX6J+zZq4Z1WLm
rfT7Kk2w+lkP7cC9hlG2FNdpibu18q21+seyyt/bVd+32aqZ4r0GhxXwC/dgFLlRyddPwFLalTrA
2iZDwuogtdgR2KfAvlIcp2XA/iy8v32BakwZsisr4+sm/AqNQhFay/tbErGLZalz01dGIUiPvR2X
920+7twZbJ3WJaeZnIilS77pQtGj92oCfaFMEZoIN/lepLecsm+soHswuwAbBInjSVdWxK1ENeQe
nPIGXoNAdGpjRbn2Rf5bZI0fdZacFGL/oAelEW2de2jWpf2J/eNqKNPhgFcIBVgx3k8j4ASi1Nbe
BzCCI5cFsIWd/2iNNB/Z17ofEZQT9TCHSKVzx8rZaybIBAX7Ra3B2A/T8KkT5iScBVcJjoVj6fSP
hWs2QE27HfyuZAPelV+vaTYNO5M8aPg0U6y9ZOlorGyj4e7eTU4UasiWqfHsj3dNmKc7qwmvjR4R
m+H4qM/7/DVzy1eKJ3BL1GfTSV7KpEyXSW+ixnK05yTPP6f+SvXyK53qkpugk61MQESa7ZDsPG7K
FtP7YN/PGTbpkMiEqRwONaWlxs46Ipb8W3Rk13p+7SgwjLXIup8dRiRVAbiGW3TLqDvsPPPCKJJj
Ow7aknwHNAa/J43NTVGRi0QgNwACliQ5f+hhevWwvS80bU0z+UeXwHRKXKgGM1JMIAPZUwn719N7
e43+k1gp8w1zWb9osfmj3RNpD2m+ANB+l7bITANa7rQ3DEgzNS4dgB5eHVIjbPMNZicVvSmy4UG4
SuXcZZ1CQRBTSCrqUHLSieKUnJOZ8+JkvB5N9/Xng0L0WmE9SBed1Pyf55W5tFZZR9nsvPxlc1mC
86wEClLqpNGOQ6vtODDPS0nNz7TWohhmlV5AOx19m72TOeDprZZCeIOx0+2iT+ilyPE6tQLyGswb
nbv4XUY0JvUKLtZxodHMEb4AwrLaQzDjTpRzJMjeTlOibS6r5HraFtfRGDmby/Mj8SL5tIlrCawM
Yl5kz1C2IEkfhTzp6Ns6EgJXuU4VfWb5FDnBkGztA3V7WXN5FgUaXhUVgFNVE8eueOV5S63cnlzR
R/F9QODTxq05uq2+eGjoJm8SpCOPA+P9acKBlMTvpcjU0BtON67xNhRP/txh+6gid1sVTnWrNX5F
RA+D1Kzvt13VxlCOisdhmrjD1EN9Z2v5tSz+dy3yK8gJ+DVQ1/Y6cWHB/D6G/X1EJVKfE7xoSrkx
MnQ3Y0UkV+abp3HqH5Hg04Dp4af4DjBiHWzUoXb0aqcHxVPDDcOSqKiTUpbduo1Lh7xU7tjC9tjN
r6MG/9mdSMP2wTsYdJosRZi5MBmKisE4xu11kTT7RFeLA/zc96rRnJ2SG9yOTMWHORrRQgA+dmHT
u080HLFTOhCBIvz1JfqqveIGb9XU/cjDrrm3Vb+4pXy9NAgAc5S2Ax7XRYe5yG87H5Us4UDFiz2K
ykh4n8Whv1Eau15jOBLRL+pr34YzTMPKPSQeF9wGXlb4vStJd9PDu5qjazNkIoERZTAtzyleTTl8
Lz+gooqRj79xyb0TFKQ9EIlwa+s+lWr+Z7FoZYV1U+U7uez24AB6b08FUUW4Ikr/ckLEwk3fOwNW
Ukp6o0x7b9tmmNeu2ZHwgQWVv0jDP9JxeqyW8cEevQwvg6iZz12EqW/0yCqRGm4x8UWXP/bEwShX
yuWpVPVt2U3bcISIu9RpxBzkpOUETCWTI7TGe0J7eSTzxVaUfA9AhS5xElaIrH/NyXWXRWcunwlA
U6D+sQ0Z/jydbQFI8SPGCjsNjjqcPbJp5KNmCUI70gm8yagCzWjHmkWZT9FeWqTlxCJidQZxRhda
tnFcw3qx7d5dy/6NxahAJx9uLw3D82/X8GUR6V229ANE8pkrVCqj0OWfZ0ORRC2XlYGaepyUn2Yw
N+KWCHYIvydHJD8DWSLIjlPSZnfD7C4R3FcHQgHdhRf31lLu11m6A2SXzCrJkqzg9ci9HOIw4Bcu
z/3ay16WTcRz40S0f+QD6ZT8sCbanLJvUog6rJzIA+GyKOdwYU6AGyjly/0uG4pyEonDQK4rIRZh
z6q5s8vs6knue2B8SAzkrCYV+RjPXv0cUK3jqOVejT6kr9uHC7FKgrxYyF9UerrlpHWMZN3lAMQv
6yLhyg7iRttaY7uDnYny5/dEwc71ZVE+INfN9hv49HaPM7dOucDxm8rDTc6hixSKDOhc8ni7TC7H
4OVAdPBmqfyxtr2i0psIUvcmyaHmyh6vnMg2J7d6tGnk8hCJ9LGo+iG7u+d9d/6PAtbCEiX+rtwO
cGpLKHGKrqfcP05Ap4chy69/6mUfGqgRYd90O7lvkNVTmz//c8/zVlx+OjGcB7ljLrtI7rE/1jkk
oC6rFGD/5d8qm8GIZ9l38t8rH9GVkICTUH2W2IHzn1cqHORyE6NNQibmZHuGfUJRSVtQ/mXkX0k2
8uXcZZ2GRNZpdHM7ku93aJDEJ1SrLacZt41oc0pOgXzs/ASxrghaaP4WgX+S9qCKnqhDJ/0g5/5Y
pyD9Be8wmAvTdak8RNw5bJw0CgiOJEfdI89NNrAvrezcAx87e/U3uQs1YT267NHM9DmnyeUSxPKu
iZWF/AvKv2TRhECjg0DjTEnFeU1wRLCrERv83IXzNS4+AaJmdyLQNlDPxj4Wcv6NdgMiErJ1uJa7
2M4GhnzyiaWhgc3Lahzq/DtzGZp+6fX7srFSV9B7ki7hDkS0vL1Lx//LcuPaCrIOMnwm6bs572HR
2JLKE1WuzPpW2SZtvFF/n55l61suyjk5kbterhMtRT+vPLTTv06XqT+jFpJnzvMs23/LQaDGy4Tu
9rmTI76MPSUE1p/7Stiksb2fHyPfkahR8YxRY3y0u/SHLt0o+cyAEvcEQE756Etkyx8+8uatbNPB
WvzZsLu07v5p3bmdd3lOQKuSP7T4Vf54OmQi6OJz+Ldcn8o2II3ho2Whe/nysn967R/rknC2VzPl
3UX0u6+ops67M6Cmkc8tkAHBHC5XWt1+B2rB5SjXEAtcrJRUdyF4/F53dlaCwtyote5sxyGlLdcB
e7PFvpAvCyZh1ZQvkS+WK//YjFz88hrgiGsrNsgb48uHtfGihTpFWPHe582dn9uXwkfl8mtoRp9g
EuNxOZH+z/Oj/YxOPuNAIXuC04Ts855bvm1YDfvGLqd1T6RZvZPGO1vB4RqFLsOCPN9K95L0MZ09
f6XUn7SFlhzmh0KMDaTlr5KjBBJs2IV+9lqrJgEeUtgVtv7GLYeTNJP5pQ6AKoMddZoU8mwQZNAs
/z2Ri64888qVsZdpnC7ohUdiQHWeyNO2nC1bg7sUd2rvTPCCm8HovmdmSSVSnDpUMZEeLbloyitC
nD+5DiSciRs8kmapsfQqaJWe0ar8LnLVxcgYxBr55/isWs8ay10jLlzI8pHliUuj65VQGMTVLxBj
C4ULA7d64hqI5j9ZksA3LUNkP0j1xFVzEmMROde0WXjoOBDFCdRCwWLh+Ft3QnYCURfZiZho2NrB
KnTYmTj1juKpcq7GIAkset4hluODCCELGhTO95pQt8jlAdTqbiIH1GwttdihcYBAI1QxmW6ZnCX9
1xaDLgJWMVgkyZibHDmnWsDVlMWQGTPxAOJ7uhXaCjlH+qq3IbTgKq6sUF/rVwRT8D8XX1xObGFw
IymiW4AHxb2ZC9qiKoZoBffy6hKcL0qmzs9WsQC/DCHYBaFvofMbqBSd+dtPSnBbWcUo6sGcSkVH
G9EaZ2M560s1kemf8OXPe+noVKlnTUs5K02cuCumbd7FO0Nc1KWTU86xj7guXFYCFVZWXV3BxRNf
4jLJ3NjZzg0W4d/rLSEeawNiF9sGU0ppWvVmVJQ7ubVeCMbk3GUiPaqt1rwAIXPXckOpvHbJWXvM
+OFNEtiNurd2rcnNGMjYoNvRfEPyyhhcTip5qFkYeON03KmJwg6WDyiFwc1BW737YtfIo831MsKB
5bKVm8yGrQFapDTeYdAd8yyYGAyIg09OIonvyfLgb4p9FVV7XWXTureYwVzsqzIfD14wjAfYJQk3
+7+Xs6ACTYuk0BdQpViYbgu3x9CPaQ2LqlwbRREfzqI3KfhMvjf1h8BnIhf/x7oY0bmHAzyDOKDn
xU3VZ8N159eQhPU14xoKRX2Eaoa4jTkj2pZOzkPvzvEhUn0H6ISN298r8q2TZ/66nLNqM6lztK5V
d77VsnuyG52dSYZcWlYPZTO7x3gsHmfTF2k0FqZIw37TtSk8DVW4rItZvcX8UpzSYFf67hXD7fiq
m1RDGjC0WDiIgnA9aMDmIg1TimvckvCtPrv4PvZJTyh70zv3QHpFFQbvQK86hyGhUDnGvb9DEHGX
YB2lCe+0x3LoT71h+7uhEvrAwcLuoY6r2VauOofbj6mByImcL1gqAB4gPjQGgTPpdY5GYa14Tb41
J45ou7K7fdt1O2Lds2VQWXhJnflEaK5CKXh6GQzPWEJpxCxFRNNCNG5AY6vavtWHGypb1RGabQWM
k7kuqX40RtZvLBKfTkYoB7kEXCXKGEK3J9VsLlFXVh26m1xg0vLAsQga9s2llZrRdZriydS4G99k
8XJOIVCqhlnsMPgEu5ysxbl3bjidDY8k+bqbSceapBHjsTBzFfpDOmQ3yYQEHAkbZZCgWVmxWi1r
h9a3EXQnTE2A8UpAMIapk8NURMVKcd0rA7fQxqmgGobUZiB7pZQK76xSeUzx2gKEiNZaSyE1MzrR
oz6SFDesKbVuOwRq2KqZ+G2YrYzRW5t+/52szLwAXuzOwD+JOHskZWy88mFl7UxrehpVPSSCK4fu
0bkW2JLZXccdkGFzrFF/gdStqaxPsfphNxRx8/57GZChWM4qFX5vN49oQA27u4JOD7vJQOdUAx48
zWl8X8F83BpV2G78xiBj1RrVu8bkYjnkKYjFXHD1wVq6XCmWSTWio0QHk3poSCiCL8dqIosBGaap
oN9zrKBcCEc2GNliPgUTtDWbof/GmLJhX846OVFjsJgHnMzpriWEyEhEQVqJf0AaCxcdw76lSiDk
okGC0QgjjmEoMaUm3rgUuQLpRHNvVMppYUeORTG6cFct8VqEylY/yJ9hvGmg9ki4wVyA0FoRusXF
XgeEMrakzOsj1nSjRbaba+gPPI8kmBTLDLnqcPNo7XOALnNyoXw1O6LATk6V2+7UtMz2SVJ9lCPN
kkIDYft/3bv/TfdON3WDRte/797dwGn6lwST8wt+JZiof1ma6amqkLVoAsnwu2vnmn+5mogRgT7i
/swr+WVz1f7yHFpzZCbiQAUq+yXKxP3L8BxVc01Dx6Gq0Qb8o0v3/+vamWyoPDf39t//6z8xvXqe
5uqW5VA80nSTYJR/6dmRZxj0YQ43mOoUVnBzws01NtzIYksnp/3DoLoSux9ur91TLab445lI4xv3
lRS5fGOZZr9sQXyva7MHfgxtsOZxjyYYzMD+Ni0ya6kNIyNI+NG73OUy7tV3pYaev+xdTorkD4kM
9mRFnZWbjNDbz/F1AZB4OaWUwCz1LUnARzs0EhfNY15sU+D6u0yDsTs3+kFrOn39Ze/9QyNT/4ef
RAcjbfGr6IZta2TY/Esbs3NrXxuQDOO2g9etR8YySJVr7PjTtlCUrZ3rOszV0l+Ps3GNJmFHsfib
QueWnK1sBXpohtEOfKzzcr4N8XglitYmBsCUFLCieoX7AM9+hepZnu3n/74Jy+77Y4e6hmG5mmlb
Nu5o2zToEn/99H6op6WNoGTvM5QFW2TAS8justFWkQd5xRbbAdCzF1Kp4M2WcIIqDPp7s3ZfilgZ
tlpNH3EMUhvyYVotySwh4GXadYg07DEm8lac0Ro6cVkl7m4dOhdKBWAxwB4UYvu30qORyvTJmUiW
+S7SKho2Sv0jsxIqmn57rNIoFTSSI1bKF4KUrhJKjotwdF/1PnhySsKziwiUJ47fRW/vyUOOjrZ7
G4Tc0gNC7zawC5/mEyGd807p9X2moK6L3NleKs2auxZ4rsRjJRDA1Nn8QClYQfXqPyesIZVrknrh
gzAMSe7S6nUj/ByaTRyV3X4HsE8mAIUtIAhEy6e4i0OclKlpv1QD1zANuh7AeJE9/lxWrbAmKp9t
l1BrcVrrRjT2HJ0bfxWW3qL1Gf0RbX2qBo4WCJ10EVRnTx7EY67j56rHrFy2bEQpgmoZdeadmeWf
RM/HCx3qvxPnKZos7T2ZHsc+MRfJaL674V5zieD2q/Y2styjqQKsn5FdAbZrjkTgbYI0foPjSMob
Os+iNhktmsIjmTVXNP2MDSwtIFOzzrAwf5+TyV3aVkayIjESXV+/lhaq6GKIIM12YBerAt22ycWr
hkGHo4zSNOnWVoxfOmKId6P7XbUkK8zwNa6jVXeXKA8unIodEGds6i42Co3rcD8eMqf98AFRWuE8
w7c3N2GUvyt2Jqrdg7PyCYzfzMV8F7iI+SECv2X9E6jUaplW+XM5md9IfP2A0gLgsntFrexyic+/
N3F0p4c1aIgINHPSqvyO/YtdlW8zoy+TLJTWATU3K3CS3W6FCPTIaCMnN9x8daJoTTn6qlLneknA
zDaaYFkntYIEVQu2Tqnh7EFhtETnSICrOVFZrTZzGCyStr+ZeqLT9PYUFvW2VeKlO1IqSOpPR7+j
S3novOyJFIwUPPP4rmjWGoX8ITHi9QyasHDhwBUzaA3qDdQPK27SnW8hYqKVEnZ7C+U0Oazh0lTN
FzdxHkkBP5gKI9eSKh44rgwBaaCCarWX3KTc9BERQDZRanrzRjIJ7P10Y/FPWtAC+ta6OwOXw6Jw
bJG5t2s0JAu407UF3n2S4siQzO1HAJf0UNIP8M9/+3yWOp0OuWm8K4xwljpy/ZXTxMtm9MjysV5j
9qcWhzeJHx0TwgXAGDyN3JpRw7iFePLpW3yB3Hw3J/JlHS1ZQQK4d+PyKvbo+qtBjL3buk/Net2a
aOQ1Hc1C4Nvhcs76bRZoP3L+eQsX5N6iN9OnLpk2sI/w+dk0TCw1Ak83F/XCGGmfNCQdNU5xT/Dd
BlYI28CPx1kDpEiZGjdFbq8KUHZs+W5ySIQfk7vYnq49iHIlKkmtpBs+WYDGnRScoOcBbWyuJ1g4
CzsozKVR6HsQ9Pu4DhtCPj50KzspefjgTW1NKuH4RDaGvpoJjFr4g3p7ft8EKrZvw3igyhr8N3tn
sty4kmXbX3lWc6ShcTQ+qAkB9lRPKRSawEKKCPR958DX1wJvvoystHpl9eZl166MEkOUBALw4+fs
vfaS/kD6gKtfPM0dppeWS4kWzxHLwNZK9a0xk+4uou8joTubZVS/mC03myYEaKlZxHFj/K1JQeKJ
VLrv2YRsUMlPsw+fI4dspwkkVgJfx/K8D09Zl8g7h9kRS0S0C7ENLMcZkc2mgS7IrXdf5YDsE4kM
rBlgJMBC3+i1s6/MEAKjQ3BPEtvNbnDiazjZBrGAwxHQhvDj3sGpaEQ7Q0wPtHCOZW98g3UOxGyl
Drr3jlt9i2R7zhL7vQfQTyuaUAQQny64BazjlyUp000pMQINkR+nsRe4Jeb7evCQAvbuFa8tM1+D
cNV5IZpY4vt2Wd6wryQh69cb7PxDnhsTbC2w4JawHvK6fQtj9ei4zDej0n0zkIqnWfczTlwQwzBY
LcKDYP7SW+QBnGW688XY3p6aZfNcC3lBp8ca6EFXj60Pc636URUEaRsFsYRoqQlmuaoA9zEvbChJ
niW5bPytrOHJQcmpouLT0ZV+Um06Qe1zLlhs1i6toitujTVzevsh6oWznYviWOXDVbGdRRMMMcll
7ZnXOXdmfBUN+D0rrAI3GxluW/b3jD1tkIbmj1oLv6Hsv7PCQaLuqUqUlWBKhbPqz+/Idag2pmlr
m7GdIevPMKnlLO5qMkym2XtBQ8NG0EUhMkv2LTIOPtI6+TET/zE4tvXDphBJe+IQNRN5u1CEcydA
frLWvRcevchl4FSse+dxgSUGFSGikV9zZ5mw9iR9+ygSZxPrjD3of2MmqK3+ITZ12PmFrO+cMtHP
hA//XDz92qgRQtAgFXTOdlWAtb5LgsWgozC1JUEdTvULr0yLBavSUXQRrTGn+8iQ0L8AY2JHDmmd
XPsoiS5jeHRVPtIpdR+RLvJmi+nnwo6JGCuwhLP5ygiMJgD4WG4ujQ9S5Do5rKCRR1rfeA9sVsQ1
FiiMniEEX4/7Vrj0P3LHWfY2p8Tdzs6hQYfDt8UTLvfiwkGFdJl68ZIrG8Vz1n9fD10fAqFa34/J
tt/xQfzEnoKYN9bfaStsbHB6G0e43yKjeClcHDtDb4DvNN7d1qx3LkqbXuQ/MYTppFB1mz6xgczK
5ixz7XEaxg/BgugvgnFMWL46tLr9MSfkqWmqNwxmAT6L+9hpjsPsPGu0LNK6JSswu67kS21Q1zBG
/28DR4PwK+FukygRoZ+K7NfbX8fy6AtIG0U+58f1x1qO2JmZfPFS51eXQmaYlftWu8nTyF/oIFya
MnBu4T0csAeyivnFxYTOCWIDwui+9ZKdkjJ/HMbPZSSxPCK/as8oksAWa+vUpHra3XTsi9k9Alyx
/HEqnqyVR8Ct3sDk0pT169TP31GvD6dhMg5KE8q3cmx5pj1XwCcTF2JOclLVssbvaOlBo8O5kdB0
akcgG6G7JeqiP1dyesxdc/W1pwn8B7NDbWOdjBYDaFvkAYK1+pKJ/GpAStmlzMx9CBtfXp8aWGZA
90KQ2S9J8Yq7nlpBA0kbC++arnFBJT2RoR9Ibsn0FwO7VJmU29Bm919FXP7GdKQuoeVUEtkVteG2
XEDseCkHPpum5DKbixmw258wsyewo8OWZIlBfy5LxUIYJU9NkTHnkprG7B8m9ViQ946Sf4P8j6wn
HO2EKXdhawW154AvM0mA0JG6QevUj42rnXNh98EMMwieulj9zcWdWzQvcUy8UrvkqPri+DzkJiAN
5HMbrSlGbmmE0AMPodlxU+NYJMEGVYeCkoE0M4D1w02h8+fT2yNjJgLCgZFze3LSgH5otDGD25N/
fYP1mLeLojLCBvfnJW6P6EaOO3fUHpuVq0kcD9K7BlsOCVnIcJyjNqxIuzFBZBGv0gjNjOa/oBJ/
ZEm3F7p9WivzsUxTuLTrEFONLbPN28NMD9lfhDVZWh60HZy6ZQzjsbQncLNwuY+1aRyLVovR07nN
PlEliRCtFBs2cNGJ5ePFFRG06Dm8kq/CYVlffn2Z26Pbj4huk9TbF/N1WOMJQwVdyI0p0rKmOMwO
0eAYVXi/mumSdJF7RNSybXBuYpMgdFm2OvgcOaAyjb3lPpXrjsmyCXXTugMd1OXMKRMTCGnEDyRt
GzttRiHWNARZ0b01/Mjo0vs4RC+vJrMN6ggOPVK3lwmQnq8YDaAOjyDapUNMh7OgmstBcEfTCjon
a51APmE/2ST6nVAIGkEkSOWaka34LonE24Tk76Katbsq9AgFSUBedVmqP2SxtiWCGLMR0B4RyeSS
xO1bX2iKKpEEBLhJs1E0d3pvLY9aQfFAzvs2Xma508BM7TKDn9/ZKrpAFPpOf+FraZfsWBRUqV0b
nkivyzsigJMCpjMyf/GMtPckyR3GdbokF0bT+CJgQmz7AiB0F9v5x8KC5KWWt8mxg5yb9T4rvNHa
NlH7VAjRnk2jdbeMjF6EQRTPtLCZ0mkdQokv0fTT6oiJRXowFAmjZmkf2eOLYzeG6VMvIbtHXDKU
GuXn2F+WTJOMxVjAOq0oz6VBJZY2EbE0c9JvYo22nYHkivCdMX933eipCsmgNrOU0IBkjK7TUv62
Gu7fU1f7oFH7I6Ft1mkep+9NVgA7ntzljlOETDqzJ4URH/cBCBE1puudJ8aQ53EDPzR9nvua5kle
vtOFYbtXy/lBOONjlqWkog/RJ1im+VhX4jNXbnwG7pFtlYPNvO6T9J7kkeRes9AhhJFqA4Tap3lp
5qvmaEaQlSN3y9x8pgfpXdHHlEcNsBTYQXJJms55VHNr+V6GK5EwKirWMvXMS71+GHXxOE82jCpp
YJdcevM1cZ3HrJ4KJm7qroOx8yhxJ02pkR88q+/OkZpeczeHCCKx8CzuoxeUjKueW8OSl4QI3Jh2
aczW5HmeYSumrW2cplq8Jw4KGR2Z5W6yLe8IFKAH/BvBoybojyHbOzHtdcAiZh3xYcpjTmy2ILj0
vm5sRtAFETBOrtAHW48k/egHDX4+W6S8P+SdCbPwaoBUoEZ37hz05Q+m6WLRzM1qr0YItKIsd3ER
/uzHrH42lB6k5eju5xim2WLYHDBj+T62KoOVuCdfqYKUm50t0j3ONmcuJrudpluvRTKe4ti2ji6M
pR3q1m/h6hR1yyEwwrY7T/SSG9C/oKI5IcaFJjMDtHNEV8ZlAAhvvi/D6d7GI3r0HPWUzIbcVfbS
+Y3I7IO+sI83bDSqfWdCzUADfQ5x8YzEzw9tHfnRMPxK8z5+GJQHDcR6GyWVjFpaJJdz+9Ry5sZN
VJyMqAqWYbGOBm6/Gu84megLxREJDPQhkg8rqcZnfO1brc9OLWO0p3Su70MmJ+Se9SUbkAJKKYj3
UjvXMMQCwyKzQSxvi57LnUyLcp+k+YluKa2X3lU0FDYRrrezmLLhvMGZ0D7ZSfFIZKpEse8JtXdo
/PveYEHyVqV+jrX5gXo63VVt6RFfTNj4IB9ARTOYKTFjRe6MHnwxT23O/EAvTLlPeunc287EXaYt
ZxKZwpMYnBK79sQo2NDv2m9NqyXXQWH+p8vxGNK8NxUFY6Hbz3qEZXeJsEyWAMYbExmzS3Xet1VL
kT2RlmcxsFM2s91OeT+jopj3yzQ0Z5UvzCIQ89a9HdAr3dWRR2vNEa8zUQyH0cYbwGyaoKNUHmp9
GP22Ly9thnwtvXPHlRnXT+Fpllil63NRITZY8u5sVp3+RM9y43WcnJt6BrqJPBbPv7t+uD1Kkkvd
sCRrjeayNVofqvbCFhjzfRxrp4hAXsI8YUxL1A+hTi9Ja/FU+LkG/nUGJegXWq0BKm5+l5oxb2+p
Pin9YoZcctgm2QxG1RhAEvz1MFmx0BQ0YM6bo1dOevgANs4KFuQJ1B9cawPanklly0lINvB9kYI/
td2ZODMRxO4A7C+cCPVdv3T7MHfyTQ20OrK+AnMsVn336Jrj3x9mFeNaHcb7LRBoXiOCbo9MFPzs
A/E9/PV5P+dJgCCh+IsQIFpG1n9Z8m8a7xupwFERIdSUa7cnhiTy/EqlDlYSCpeb491MHRnoK2zg
9rXwVrr8edph7QcSkX1wm3d8O5PuP33v7QVuH/58w798qusr1WRqU5NYCvagf76lcalnSdKE0vSP
X+b2rIGSFiX56sT/66FR07K146gI/nz3P/2j2xc9zRmZrsKK+de/4Pb0v/wI6RlkjBH/4t+eiFet
V2/C4v7zA/7lO/6rV/nzTwzFlYurktBEzkduhNFGCJUjlFnlsJoDwL2r4nR7e7pZAUzmJPkj0/YZ
HCAWkn+A8W+odZqnKNpvX/TWZ1QHIxh3ZbWt55nNm1MUpH6OA6vorL3kpXd1JMg5cz0DuK6+8A90
Wxu/NZGhK+mKscYqdVi5VGHLqNgz8xfZLycSHJq9ZhXxfM67lqYAg4W/hFqp0D9UuRzbcfoZFxXB
5bHvRCEq9JqMIxetEUlq5AfYJrcMdN2cRdh6qNPt8RV1QbJps/olSdzfcUW8od0EkSUfKyP6AZyI
fO8xw0Do/G5JtxmTxwZbJHNXIJK1kxzZdr+PCakKjArwSFtMXLE90/DpNzqswQG/gLOAyUiX+qA1
6isrCvCOtcKbrg3CdyNs6W0/31mV9jt0KICl8VJO4jXNpmvczPV2ML3H2wShDBM6vPn0ZZEOEuE7
8x2z/taKX2TwoDb0xodCHw9mcRx1OkB6i4M1jvtfggS32FJnN84QhEV704g+zPVv1hhXQPg1De9M
ckxIgRjz07AaUf+lg9opEhYJfS5ftKw8T0r6PUaFrFkNE+LBtIe3hGZYTDM9b97G2cZV260Z72Lf
J9rPzhN6ILvkwWzUC1kIr1k1qgPASHKbZXXp2+4AnfUEBz3IiFo/1aDkD4Wcn+vIGe/H8LfL+JuE
jQzSNGE/c4iBpXOsuyaycthZPXVnboF9XrVbgnnvZLAbkGSqWl60acgC8c4txZZfZ54MJH0IQhGJ
ZuaehOiF8j/Smue+eZ2zefptsjVlkIYkFh7hhLU+PBpDeN/Y00GO8q4vEej08FAS81730qswpL7B
7/viqiCd7wj/8Mt+vGs8++AkcyD7j3HqBO1N7WuSzSVDzLavIvFWp2+1mX5T2Mhpwg7W3qvTNRql
IICPGByaCM+eaYaB59SfFabUjezkduRGsrdSy/XnwUp2U+PYO84eaKsmdpoIaQs+tVRbR17+UDOE
KKwq3ojaVgfL4Cr0PGMnKgr5aN3IOFUVBk3xsyVz3l/MkcwbNEpoJHBqMXLIunCzpBzAeirpP83s
Bdmpn7xR+vOz1BJkR2RPE6HxIFwiVfHQkI9CWmlUhU/Eq9Wboswg5FPBepZDOq0dviaVuy/17o1N
2ZG9hLNBXupthE70VCTsR2RiuBeVnXKlL2d00L+qZIfD6qXK5W/41M12rOoTQArStRaU1KE0P9YU
mA3o8WAh6dcXdFR9Ey/v4oILT3H0BS79e/Nblbc0JQuXRlCeMJHAm7ghf6HecEvJEBCBI2L+pMTg
oYsAdOdy3GSUvc9SPw4q8WkU1XBYEXnAKQN6/ZGzyO3M9VqrnYJNy6kmAHf9P0znxM8pXWlwWtus
Z33V7BbbsOJOAygMgxS87mzwAoi2JTJrugztwuJYwbYQ4MJ9pVsAO1LHr+IFvHpeBckEQKNfHPg3
ZnQPi5imDu1fKgTSuybidGUZ6DNCizxi5c6nkkbx9452z7mrsni3eOTmoM5VARYXyfh22pLy/d7S
HtlaBYgBq21eCM0EbSTyh6xbaDdp74Ui/QDwqyDegYad82FCNeD35UAa6cj8yy7u2a0w1QpfRjF/
dLb8aumH8G4YH94eEIpJHFm4SRf1q2cO2WbZcyKrrTuVHqbP6HUdSDPtIrcck87ec/J9OzXJ1ilw
orsZeJGp8ZSPlgcuH7FhG/gNqT9P6dGChRiURSFItFv//N7FydlQqbeWTSfP3edNyI5ZsB9UlsMP
tEGX2/pjr2nTdnSaL7OJu31qztG20Y8dg7Q2LzgFTcHMT/wePXbDjX22R+1BrQ37fr0iy+EI7yAK
TPwtAG/jTSy1LzNOL1lefbVrP90kYIbpR1ud7zwJsBW26qa2tGTvgq1QfX0MzfkLjRKWf0yVhvE2
JrRu+jn5HqrfSiNGMiutoKva+8lgvEtcLQFVOG1pnerO74yWwa6uGR3QkSEovIRMR8w0OyfycdjM
oG/2yHxdYsyGZN3TO0ns74nB1DjNvkgnBxGdL3QEMUbhS52eltb7yriHkg/xSur0uVi4GkzDfNCK
UW0HQ/zouyHZcH0TH9TxO+UVBx1arh+WzkOa4VF0SiDCnuoDrnaOvuMlPhVE2tzeCnFlsFb7oQRz
MjUzJ0Sot7tCas8el+WmqHvD74E/VGUo98oiq6mHCaj9anEJ0DdgsoNFS7GIRlwDqnnL8oe8kksw
LxPgnsi3rNq8Gwa0PwqrVzbc63rZ4NWbYZ4Nd1InIhQOSUtALsUBAUyHm1jhf3nz17n+9e//9oOM
vzIAqtAmX/1/EtlYxmov/3+rcu5/Tf/n9Kvtfs3/xbf9XZvjWn+TOv53DPKIJqTlQrCffnX9v/8b
EJa/2XjpGXMIao31iT/KHAvZjYtmRpqrnf6Pn97y/iZ5NZ2JhYmPUf//BNCb7qq9+WdtjtSRBCDm
kJ7Hk5Tj/1nKYTZtiTbPxvSpuOXG9OCWnllWJLk7p207kUuZQJnDRUo3Mb5qrRMGWlIUp67oUZWF
zTWS/fMQNbQl+jS7lB2xwAkYZObcObF4AI3WkPB014GLQX/sfIhChecQJkxbKXtnzIt1Cm00GDrm
/UY6tCTfSZXBoAKLhnVMhHwYcAX3Y7EDRI5W0JxT7BLW/III10g/W69KkeqZ2VZ07n0JV/HCPunN
rBqS8DTGDjlVcNB1svZzvNq7eNLEfsjrR6/s+3tvzK9evdzN9sgwgQ44qgyTjF/9DfWOto0zSSWm
5t/0Bejw+ABEiP6pVQTURYCZw0MN6B7nvyoYk8vwOpTiS5vSD6zE1b7SESg1FFloOapjnzN7YxlZ
hjk7udwBN7qZpP5dyx25Mq30LqUHQNgbQe/ElNPPV1Wxm6tIO5Kwfk0Xw93Raym2+KEZpTVLIKO0
2LfR9DrjCz6U094Lp3JvTrxy7eSMAdczfyYcE4WBfhq16D1CpgvvVF5bZxUYuVe838yTmBsUMRp8
ItuYPQMzrbl/DYKNVkK+eF0RII6I9gqOgSCBqYG5MODFM0w+a/V+C+DWH0n22ZYcxKAdiTkGUj4G
TWd+iHUsq1slo8P00E8Exq2GWRbCfvA9Rg1VysLgqmLn1rw4uWDnHF1wLwGPWRYpMX31XOkJx60Y
Wdrasd+unntR6Egf1++YHFcjiBgSgpcy7JQpXytU1QW93T32/XzQTQ5HC78FdYGW+KOIyC940zXF
mxIf557fE/ipFxDYfaDx9EZqFXrsJd+iRWfHMrvtC3FhQNzDO4Na6+Jl/WWajAqekzkFs82ezzKo
FDNU2Wamtppyy/08cnhH5juuepZt6+xoUjFGz0j3kis91Oi3ZAhwaDnpsPRd8DuRZR8esqXxgsEm
gm55M2k+UOTne85hRcaQGfoh6Z+Ld6J3AVR8aY5WPPmpkqw4mFJ3DK1mNLAb4Rqk5VbMctwBDcFk
aQ/oDd7L5aESnnvG/a581Az3lr0oRmbuZlLI4DJJud9MCef8OH06zjuDg/Fl0L6RAZ6ubyqNkwHq
fOMQltWm3kX1HKRsid8HvGAna0J2086RcxRWlW4LupdxalZvjZvtwEs7e0Vb/6Aq3gKnoe9dGe1L
xKlw8UK99vXe2xlh2j4BafOL1iCKvuifqnYw96EZjpSrHSy/AsJTnmceYis9gCZU78OWNFMMrUaS
sdkIK4sQeGRlNSdPsRUjqbAaA6xDW9SX1e4SjzEdHsTG/ly0sFrxgNSVPFj0Cx3P/DB6m0YkN5KE
HNd5WqILvwqj/8cZR5Ffe2WH9ijauDPrLJYcGgfDzDadtzTQu+GXU6ESSz1sZpRh6NtNdOWZ5sh9
6Nb+oqZrHq1xC4pSAO1U58uEiBnG8JvKGMs9bssn5RJPT5KWJLsy/0zG2KH7mf6sooyCP2qubFTY
C9h57xPcQbhSSw3Ku4DiuMts0HxK21EAjpoxHMRvIi2TXTjxPntyOczQkpY1edNOJEmi0NygN8fQ
GtzxBdkDgyGrXrZjKyxy9rw3zYEEubCBfYKlME3ar0zPXqNl9hjljEe6rQwgOkjgpbuPmuqXR7ZO
HUIFxYe1pWb91BRydNiMhx40xdHpyIc2q+yz7bQtaaq7aUysQAcHzAltkFNfcwG1ZvZQ9aAZiHPi
OkUUwRzVI4dJnfPWLZjw8o9U5BUcofIQLfQTPAKW95ltBF7pzIE9pWKbHlZ6w4dp4d8nQQWh4dyI
TR4VV28ol91kzRdpcSqU1VY7UpD13OOEt/IRh7vMkKQbYNmfpjANRFWHu6HEZk7IJsr2qoPpmkS/
Uo147WG9qSY/o3i8i+pm9DVNHwOaONuOfiPtnGJGcABeqwPw1o9Cw4gCPFFoJJaUVXSf6RYyGzSx
Oyfxficus3+nMsf9Ujrfu1p3Lo3RmTsahDV1fajfq6TZW4LIkLawUK85uXEJkyX2B2vMd4XZN48m
e7GO9vMhauunzBX1A5PP5ILQiTSKwtI3JkBYubhPdHHG48STa0bTqTDa7KntCJhNWVW0SmtQd2nh
09ivEqa0Odtuku3AYv8E1XaKNDO8m/tY7ZvB/L2YqX0JC/6IkuhcgpkaJIBd2Z6WjFtTz+VZmvSH
bXDN28Yb2KGp73ok51222OtpcChi9HQqDdkc48AV67o1oPiVaXcvaK1tiQ/WtnPDvQ69gRZz3VcO
ggRatZYipi2MP1ntcfavL6fI6VXtj1GHkDFm7Ca9ke7HojfZboCYjco0eZYLM4NowFYStXtKM/7g
JH7tmjbeFT1VfqQjxrldjAsDmrHu2S5NSHArKF22F9EXFMtBjNC8U/opjjK+52Yk904u7wmzmney
fTM7zaUToHebOWKMRUsbORrexAxN2ZKo+4FO6sFwwi8PohKhtmwkYLiQFTZ1tLOFe5AcT9K6UtJ6
x+S510CIWwMtF3cvnNxECJ2ASZf2Dyg2V5ahMShvG0NvgvO1Cio9UTKqycaRJpIGyq6czK3XGb9Z
mIVhzPfpMGu71hnuixSP2s2J2fegWor2u2X1nBjcbbOwvnQGojhxo7zOxmcRZt8gpZmXkLJwXcqs
uOyhrymS6CiQ7KlxA8Vq7ho5Em9oByXumpMRi2oz9aTqzYRreQm02/R7l9DdKFNlMBGNr1J096gB
4t2E4M1H6q18bDpY4SttxjgkvtXamNJWZD6WeEjIlffQLn17Vxn2bo7Nkx6TRM1NjtoEkjs3hm1M
9A9D6yN7XTQbWhDP+pm1MPFTJ3I3NUa7izY7vKHDGi9EGMtWeHI6sigiDcLX8tB2JA0RciifZ6//
Qmb24tTh+Ahvctd2qfdclC/MO9FpmQmKWCOZmJ3RQhnsS8XaXLA2PpeLxSHKenlo9dzaR/0u0dFm
F4mbPNaiGSA7LNxR0W2ItmYgE07X1mMGmTXWzzQsl5esusyq018GdUq7aLzePkx1+gprML2f3G68
CkWvigV3PIQR+0j0iwsQllDf121KkiWcQ9vhlXqo/E8a20vgf2ZQObbBPTDhQDSldQwZDG3oP7No
2+GVJbG6x56lE9gcN9vYVu5Vj0z3mAk3R2IC4qhcejKVQUPe9c3y3VG23ELl0CByTsYztfJGFoV9
1e3ZvoJE2uml0T399SWJZI+pDDFtM5K0uBfXLOLi6JoKJCGAO4SGjbmfNW3eWvlg7oa4V6+GxuVr
5CEh3wz9qcPFlz3TWCKWKHDMHglL88U4mpmWMsu7Uq9DYiWd5F4WTN/sTTrixsow0y4TUbyKnuqk
Z8FA1m0yYvwq9SPeGHhTvG8bHC6x92wYALyYbb/mOUisympn36pJbzDRVrrZgztMoa8t2okgR/ok
kREdOtJT6B31V4vhFbKK7o0kcNdvCZWDLbCdhhBn31CHSFSTN5pW7UGYEzBhDcIKSxytzYlM4aQy
vk06VLJ4ava5yQ4gHKp3h2HCVrNYSuLRPPSwcRayCWk3bdKh2VcSb2GzV6xaaK/KV7Qxap859Hjr
+GAPzr5wOEIG5QIGMJPgz9J6KqNhVxjI8huJJmxgsdv02ERRMGzTesDUl3grmlyhPBvda6HKnCSh
1kXzWjV7G4VFm8j5BNfxE7TIGBSiJx7c6iqwleI8cN3AVlYIGJZ6V6Jt9DgiBu3BZUnfkyGlQKzI
W+fGuvowdG2jHMSRauiDdJoz+nbjz/Sjg2r4RC3ibta4dC9rL7Z1dWzZnV3a9QjFqVBGrb5g9r6W
hWwemqXc27H9SXFO8PeC9tRRSKHl9NlltfXE7ebckgjkZ+Zk+Y7XM6s0ovbCbkoZOBZyy7QOI/JE
ODfsK93sdxFjiiQtotk6TfaiI9xGHnb0qE02nrTZHFveL9vh2tDZTRadMoOuqQ+e5u20YnpSCYQZ
ZXLpKhhqMf1I8R7Z4s4iSHA/rhhwekxHI5oX5FI6RrsyfbFj452UAT0osszZklu+oZ2PYGKM7spF
US6O+Qum3AuE0g/PYbOSqO5lLEMStOb+Z8S6u0xIWXt03T4jynevYYOa1U60XRT9KuAMqANG92NG
sxKMysS1ONIRtUUE1BPgqcyLiRkvFIXEYReh555+AUVQ89dFHZrHdLgkyxhEk+YeO2+XR5HFDL5e
l0FzA5yFWjZKftcR9sZuGcmQpCfe0M2t458uPcl9n1fovzxTHVIHBClE5y4w0LmicYsnpJfwLRlC
s00TMdtbfDzb6YalHcJXJJWuP2btUS22yw5qkudWpb4ccMaZLBLXcSGRkTitwJOucQjHIgBFXZ9l
VF8co+gBk4rvpLxjlIvNe1FV7iGrooc5z7Vj1/V34Tr2dhyAakKY2CWkWzxMi/PQKDZ90qh+UB58
Za5JZ5b9g3QOLurAA+yds+521yiDSkcJBxMO/dAavNL7ER4txBzam13a2n7i4too5AKQd2JW/KJg
mWuZgqYNHu/M4CbZYb3TGN4iNUqyvUG/Ebh1XPip27t3i2nedUuSXez2E5waOoVVqwsvKUmRJpb0
2e9Lc5i2VIfNUSbcHwZ4rMdhGhgIwLxFpkVJ7TXaATAO1L4eSmlzF7MeHTkj0bfHxl2ouVbgGs5x
MAB4l8Y6eNJqrtFBvhoCXzQF1q8yrT+J4srIF+M8MbliCdtaw3KR9PlDCuynkPrVbr68lghCkFnl
oSB53KF5TpHALwcQYF8Bf9qPBLk4bGTEAicvWvTvZmmQlElA58aeLJM5CEt5NFA1ilBY51J0j5E5
GH7T5t+rZF/PiAlJOKx2Dj1q73keOucgdLfa5iuvscYiFOtxthmQQwEj7vpNL6izlwgX/7it8Vls
5u5MgFjoU4UZOm1CPJeo2pJx6oOGUaSbd3K/SFCPZQqYseqMu4zpxdM9qN89G9c3Vq7f48yfIDP5
1FgQ1VJ92KQdF3cYDbSoGBsHyisPXQXbrZ/wv2i6eCnIU/BdQUm+6LHBHOlbHuv6fujV3jDooKG+
oGBYfgmT2WXiJB8hBXiplXJPOfJj7KvOty0W9qe0Cj/sMesJrImYwOZsJuzO466xiC/wy4gJh3Zr
OXXn6/GnACa7MT2F5X7VdnoVE2+rS3ZLT2nI1m9bFVGxG4cH2x1eEJWc0SqlB2O1+Kai67eFYT+C
buNqzwTK+iZlAMpeZqA0wHObhSc7KxiAuh+Lq7ffs4dS6DbZFG0cwDLud4v2Ffe0pbrow7B4AaTU
5Z549cCY6mgrUe655LgFI+PpZWT3ileRzQFh0TuvwQGb0s7atrPclsoWO3aUJP2SPxlYAKUnQABb
/EifBEjQ+dZpxTC7O5cOYLsC1MHaX6ONVofX2ca2i+j0220XlzbMpDTrPmQx2y8RIiEkrbngON+2
El4X8qpUjDEA8xb6t6pcuZ0iRQjy02TSttFwfPgdnN95gjnYQVqI0gaZt4tXR6Diq9e6v04XzqIm
PLM9s3dhz+XbUBWuPTQMQdamoFVTuGV9qOCoMxWMp23XTBCTC2c8dr34TLWR7T06EhGzRy5NIILg
19z8BbvPezvHOF1ctsRlk9MLM4NobVXOY7uO1VDyLYWDeiDTgmwCPBflDVRA0VxnzyUTJC0ew5nh
E/KanPO7qIOkDh9yNk4wNWHoRWH0NYGVh8iWQ8Cc87OZolB0psswxual7aLB79l4b+mSIARWKwE0
i+fnwkq+DQ1Wg3WrkXf1uUuUd66AU/hz1Uy7wRhOYQg8Mi6MdVyrXhIs3BPnCIPcEocXWiHPsM//
O8H4n/iKLYf5wX83wfg2V7SAo38eX/z9e/4+vjBW6i+GYk/Y+l+ziH+MLwzD4ClXYgaVGIX/eX5h
/03nUnYk/+mCXSHu1v/LA9b/Jv+DvTPbbpPbtu4TcRqLmluEalkuYzu+oSVfEuq65ulPZ/nfW9nZ
VTv3/w0NkCxLCMFac47Rh8t9WCVgV0br6v8XZ/HqM/2teaE6NC+4/7gmrmL+z5oO/LsPVSwahji3
Hq96/R51qByIPlV2zH9N40HNvd+OzL/w7OprFu9/+m9/ZPWiwFARIPDfKIH8YlBmvZa0manHPTIm
pFVsvoEnDe/0ffkCONd4r7bxz3AfH0k16hn4bpwNqItXceG+fERIQ3NiBbttu3Jbfp7v/96ia6l/
WHRVB9M235um6xQD+PL+6OvMohUZXAhxZ6+ZM1W9tAC0WLjjGppkKCCGhjCyN9Q4HE8vXuwWET1V
K27jkn4jUTdyLaHB46HcRSSnUWmrDQL76AynZ7kYKA7vAmRIElSirOASnTnUJk+qciP3oRq18L/O
8BySVfUSt/RV6xqIuoOH48YectoIi2CxDKg1BTdhXYLhbrAhuS2BL5/sIXV4wOs9fqJiLBOyQ4kC
jQY/FJ7bQkJ6ZjuxmBuX11vePbdisa/M8HDb1YiVEkVqTOpxkNBWT6srYc2u7+2V29T3FRT5yQ69
eKXTmPaoHYoaCftKqPnEG1kSciR3SPzRYgzcRdZUtBHD914fht0fmCMJPHITLAiSetQ2l7IT2lGi
ZnI9Ao8ooUdyIZk0AuqDP6pUXiT5SAJobEmduW2XRuZusyl4q7P60NWUY9DiwARqyOhZTPVOjWFC
yV3dokCfYXhswciNvzoqMDnYmr+cIWH2s27JXXJx2xR18k6xFXAybS1PflyJ6SGgiLqY/OQStuM0
4cVu83h/+5RyLRh0PHNyVXVSZhlL8nz7hJqE7chtG6MH01O4UlWE81oidpyp4iS9fVi5JmBzI/zR
tvPK2UHv/DfYDuWFPa2LIwDlcAcP4VU+lsVBiPKe4aHWIvpQWkwMa0AZ9GPuh67Wwefvy9fPTX2F
POL6Ws8Ec6U4yTV5dmimqh1Gg2HZul/u4htnIuZyzoeSAopctzzVwZpXKiLm406LmXAKFfvUubXp
GSYkUyWqsQ7q/TSextFmNSwgA8Ug9b2JfN9TLAgNG2nHpWXB3GP9X/K0Hdb3/Lm29I+5SeD2b+dr
JaGE8k21OIx3mHru5Lsp5Vv6+0Kyn1zqYszrea/gT1ZY4GJC0eSkCRwuFfma7iQ35WJaH7ht/vGU
zKhQqSK/p4IOIkldc7XCPKXOYBaNvbfoi6Ika07yUabrDWEm/7BZBDiyXER0vgHz028z5MU6RSex
lX8CmhHQeda/315ernUYZw59Nnw+C20lvzqqZSh9OF7jCmaT6ZpyTe6bJbutaNbw3wFqvNy5CLpu
Zu2SGCUf/u2ZnfpTGZT8mKwWHGg5YGbXtcnAF/cuV+ewwC4lV+UCbdw3KjoM7CRT7faA/Ov6tvP2
avI5YHaFh2A08eWRB+r//463ZYyMGhXtqY8gKtQyN0yaoUJzvURhhnHBphreKN87iQ315yeXH1pb
CXUuqLrPRw0JyIskG+/z8QjCXdzob+XKvLOA3yG/Im6dF/l8rnyW3C4F2LPbplyT+z5f7re/KVYW
3wyUT6x0Pp1S+JSsP7J/9TK3fZRqAP+hlP1hryxAnTZNtCLKnJUTCNb2m9xK1l3qer6SQGP5ct+4
4g/l2m3x5z5JOsSdGu8VjkYugYbyOQWQw1kC/9ZX/vP15J/dXhVOB/S72/afT/8XLxH2RqSi2tJn
Da29qv0iBKfaDituToe9aU9VBolZfTeC2NxKsKZcSHJqTWXSzhRtqvaDpnKKYkJJ1zI52VSorNRu
pj1lND0XChaOqT5BCmx2kvx7W9xYwbd9BXDWNobSOq84NXW1whXYMzcyq7IYu1xlCou9AxAU/p31
lJcLGVt52/xt33rXa4Akcb1aWReJHdAoBBqwdjmE38+Yv1pzDSir850GBMXJ+nKXNt0Hh2PAz6Je
EiZ6+9giurDgTqvmA9f04dm4N9I0/fzvkhD6CYmtDaJUp5SqmUMRYRsTIIEJHuKTWduHIo67LTOw
ECMuV5khXxO15aoEEstF00UklFs4Xh36udM4B4dq+EseIGBLRXkoi2o5ttpVglHlUZJ479Ru7xN3
wUXcAvXNR/NXv/K8egTc8+R8q9uITqcdkuTQzhg2ffBmISDLL1HCj1dSXiXb1bV7CgRDFTzhbVmD
beAKrqeDrhnZgWIXb7hVMNiOGIQFt5C2tlufwdIjGRmvHWNdgF3piT5E2UCFHMgf2pthdKzNUDsJ
RRefi8XokXhb6YHW3gGluXOloe1F2vJS5wFK4DnHh1k9oaOj4iHsxsecgqe9sB8TmhQwGibhy6BJ
uVgvtp/pq7d96qo0SVeYrowblYvPM0CuxlbKIJjZKM0J6FuarVztyNY2ars0fhMZlzFgFk+lDQT/
QhaFM4b33WTSsUb5500a41art+/xckz7SjUHbqi5+NVOar6VUFa5kDjeG6i1QGqxXyxnX5TGj4qM
8yIjtzZ1FJh461qd4MYVUdT4oF+aU84nIFJ0Afj42zYCL2JLP3enbgREcn2uw6VjMJsML+3fdsk/
/HyNvB8AAbZUIjwCFs1Nu96EpKUAcD9mA7naI8n2gnjofNvoGRGp0m0gn3qzIMi1ab19ybXbA/J5
n38C2OxHluBokvvsunb3VOGIrSi4EqwLdSkMDt+6yskuPLEUuc+YDfvCus9WDB6umsswC/Mod8kH
o3DsYUDytFJB4TzUmCGyvqFC5qhbWqPOESHQA5ECxo4zhVu6Fh2zJhj3uONSlfjQdV/X/AydECpo
xchc7jJzofgqiev423nG7YHb5nhfMcI1PJFtBzoG49ZRaDBi7ffsvXDI5dyHya7Tz8LdmhQQ3oqf
5NzejYjCuTvuW996ya5MO56ULdLpyPMHeIRA6qZ9l2xZgRNfW6fF8OfmqR0vTQxjyasSPwmxR772
hHvhNSTqOIMgqSECezWSe2ILc2CJyrlM7m2YJBq/GeAjZwfBgRLw+74UybWeLj0sCgqgrp8H5045
Oi4AnMeQQqnrh/ExBaGG17yBssnn2lmn4uKQdsode9P9tZCPus1/rTzEbk/NxFY+sOOTiDk+03cz
k4RAm3voBnn6poEnIYDEj77Q8am/CwUN6GbQXvpoCxXIEJvew/Ct0zFWduCFDX1vqzsrP/YVrRcs
TV5t3COlSL40yUOrfs/ucMV4F/NUfXO85Apmjp/oJt6QZnFC6vUxX1o/+UV85DeaPcMW+t8DTAiU
gtMHmtaNc9R+AGvejsf0HdbAa+0jqDoA7o/uaa4cOo9WyIO9teiaPjDpbDxab35+Jw7Vd6I7ou6K
AKUjlg6lBpoVKvNwDS764FckPzLC7vxS8QL/e+vp90Tq7ZYXCz/DNn1UruHP+Uf0Wv0qL/VlYua/
abb5e7EmNPr2F1rP5lV7ad8N/2d3WM7H/iM48q7i/bKPN7xhxiGn8uGkTweburI3G1s13FKHTtZ8
Ck/fF8hO6vcuOcTR0xhutRrZ0c6qD8EO5JlHGFdO19i1N9YzEiKsAeoPo3ykJT1/pReiqFsLA9rs
TzkMgc3YHzAc6clmoqpJcWDC60PNeAPrtRKra+ajOV/sR5ePVRwRXj9bExaErbuNj2L0oXToy4GQ
82XecoVE+2F/6XdLcIkO7qPmF3fhbvqg7tn+0C4hdv3WTwGLYeec/PkZyw+M/G46dNQxg2PSeqX1
RG+++KbTx1h2X8nhSbTHIj1U5XXckYqoAPTcwqZSuUOoAM29+bv9AyffgEDCPGMJtfGTMxQeN/o9
7Y70tZ43Z/NlUDzlLHa42N9MMClcAYH6cCZdgMmovv2VzPiZCKQPt6P+uj5onA3jMHzML2510YyD
eqGB/5h9iJ8rpdDx1O9usSHm85vKWVlfBJE++2FfIKik43TEU4t3gKzc2fFiwUzZ094K5DY+rSn7
1fo+POYPUOSO0x2uEoIiquLCzx/9kkNG2jNhp2j2+x/hpvnp8vMRJJ5Tt/ZRJmSo+wwsVx4vT9Ro
h8DsTj/RPp03SCzc/EB+d/xTvRu/KX9lD3heNkzSXrT38Ef6UgOEKCkWbPCqbYJr+la/lWf1ERNH
uINxfsZqTrLlgZLv8p4djevr/GQ+Kwf9IflZ1B6OKR2Ml68iOPWtE07ubd15XGiaL91+eNQOxlk9
EhuC0iTyh2/Mjom88ifP2Crvarmxd4Hfeb1PpubocS0UG2YFKDxxWdfC79YAA7T9nvI4fORHYkY1
l4+ItdEjGtXnmvpGdkrqhc/YZVZXxhYtDRk/zH5HD0jGzjkUj+5XjB2v0xZ88iH9yPfmVkHx69zj
USU1Dx3kHr/gqWg3I/oLFIvlhZ8bzsurfkC4ab5xHl5IJRIepa9TPsKkwJa2h0kQgbjamfvp8a/g
EF6YeR6Kw8IPFZSz8wB98og2juwWXDsLV0DSsPCi+IAntnQzz3hiUzSPm4IzNTwgtgkHP0OTzM/6
wX2vQbpOHpzOWt/hIdQ58wmxvdqHwNw4nId7Wjn9Ptymm3qffB3vyuYLcy/sRSGv6O7MN+rvdDCr
fKNfHD881pdgB8T91eA97+mxH6Z0c2/nG/tcV7vqoHNPgf3sIx2kHBnQHdv+nO/Ti/vNeEBFd4ck
63shNuZ1Wvuut9ufU9QUfOQtUueykQ+rQ1zMJ9Wwmz1MiatwiLXp1hlOsHJNjHVu1I8jylJcPvi0
nHcrcRhbHwwL64BOPIyvUwH7BLrLtXCdlcg1NIq0mz5XXTVWt0k2nFN0lnuJZv/EvP/7v9bTmlFM
qzEp6WjLl721wSfbnp3VTFjYmEkjF8rK3xdJo/YgurPhJNfkA21bfSioT6gjOTB2xsYgH2jZRWkK
E4vKlTOSCLwsBldKuTqp1B5bs6p9G1oMYe4RA86xDkrQGxDDosrG3ERoUcJ1lxoE/g+2A5uHbPrD
c5rOB6txGU7LwO9b9HcXrZOC23aDIWsfR+rZgg5GClQzYxeBhq2uCwnil2u3fcIdxn3e4NtGBRgL
Tn4LJS4mxxUbXRei8ondUvZBeB9aqnpy7IwxiFWII7YNYrnXsbRc0FK54hVForNWF24LybS+bWpj
xFEaAGSshchpnbXJtaZyuOTedhorFsSOm+iTyG5p/UY1FuMgy8HdWhKUa5/A+VRTEeQhbLXEc6bq
QOPpHnH7wOGM4Ks6B32FkEIV+Op0rsf961TP43GMyc4hA2d/KyCpzurgTmnSgq7pcy+uVw/rQiVG
7xqu6oDCMsB2J6sfYn8ykWjKTZWws43DUMlFaY5iWD1F+YTvOlrES9XABaEHMJ3oA8DHFpO+1wkI
D8kwB9FrmG8EL0Pnz+jNb9YsmZOR6gMuSafynb/DzCXGXC5u+4ZBnY9acClGMheEhLoYfTn7M60y
tW2vNrOeNQbtMKyFOFmiW10cWJ6Al0iwO448mgCfxeNbMVnThg+IqFxYldJAVzlhTgcywNw34spa
fyeRFCH4SIjirmz1t6F1BDM3Fiq8OpDM/bZtLAHWgtqy/ILl4rbpdCXIvpSJ4erCloR9GRIAtwWm
jQDbscGXT4Nydihq1wbW/c/FyjU3q4adpHX4ALsYktTdqmoSVOhkhTXRIM9/bjvqlH+yT/+/nei/
24kswLz/2U70FWfK7904Tefnxo5vn44h8T8OvS4HRq6wXUt6hv5mJnL/x6bZplqGS3dEtbTf7ERr
O86k4KNaK4HXsv+hHWe49M1coavOpzvp/wD6Fbyz3ztkJH1aumGbGJ3wJzmW9UfTSWA4RBESliAB
w+x+ULPuKdAYTCOmHft88RdiEzYzOcF9GPyiFEGTOhsd/7eD9i/6dOJPS9P6LhxXkCHncCzog/1j
V3CAFIGLAuhRkbn1rjLxbLr53cLU9mouOo6avLlrLERFkeZZIUD30Ox+zVMV7bEZAkTXGBf957e0
Nl3/PDCgNOG2qLahuWSt/eNbwpGt2ZWjFkcNBZaXZgrZlv2yDs7sH3mXqA/Z1B/qsu3wvITfDdMu
N71pWb5wNFznyhNVGJskqLHfE9sKijXjImG7C4ohVTPBGALVrXQwTXbZhVunCky/tJuDMraHURPB
SQmnL//5E+Ez+6dPhHGMs83hhHKE8cdBrhWVy17bFEfVXdSzzmUS2T88kgqYol5hpdGCJt636aQd
RGXs0TR5OA6ssqsu2PZfsEdr94XmvAWa6n5eYP5995NT/c+jbXKi04HW1x/Jer7/3hbu2g5jhEMW
UxeOT3Qf4dip2ZFxxgyV37W81kU6Mev1V9PtO1gfYAi1sT6SDQ4NDnLLfa7cQ1D8r+/rn05MS/Aj
5F3RGlf5ov5oICd4jioN8xXVt2PdFfZGV5njmwoT+kowNTE7b46YoS2iSPZaOL4S0l6Sa4nxczEX
cZcP0X85Mc0/OujYfUxc46vR0OW7BLT5j4dqboW6hME0HPREjDtoCMoZSOdW1Rzlzs3i5jmDbabp
4WM9ZslLIeBMmjgDQRXFu7yhMqMG1XQtjBKx7IDcfJgy40RiwJFMMPWtGakUDbSdFj1bvMxBGm+m
xgtUU3GxBnQtvbEryH69E9N9ItXdq857qbQFgSPKf3Cj2yGYv5d9wdBAcacdjSwC1m3IjFV7NPXy
a7SK1/HQUJdCzw7N7KqPjbIry2a+NgX1XJx7Sa1tVWwD/mRXA6W2VSC/SuUtt4n9xaWuPhbj4M8o
6v/zr0Qz/vl3YpsCdYLgd69SJ1ytnL+fiwhUHUx6XX/QRjIAtLy8End6rgvXRVGjN0d4XlQWa2yC
UzBdQcMt54U81YckKh5ALJIG2CmpXwglPLsDzvLcnnfUzzEH9z/GqOSzzyiM0mAJzlFg/1XVScz4
fXY5vhoCcPiJ+OOqr8RDbaKIUlQ2aS1GKY1sDI3JiKO9uATfHqPWVq9Kw0KupW4YnjqrfxhcqwZ2
MVvbdkXDyUUWuVd0giXzMREAICKWvC2e+Br7a9ZN06HtTPEykGL8GAX3eNn7h6LLxV5NGcgtbU8S
VhPdu0lFhuaMW4iTZ/HbED13mW1MrG1rcbfZCAE0CrQG7nZSpI9VkRwNY0nvOrdK7zTz+9xrhT9N
IrzTENHtlqXPjthvfRV7CJkVaB5VrQEiOrfGxRpDH/e6KLuL5fDuO/jgdwKMR66F4WOevM0QuQ7c
2lovEst8LppBXGEUaMo8A55VHxyzVvyBUagvtMK9jFHdoJgv7VOmUswRZSWO3NgRJ9Op8EaYl2fh
9Iiyori99GBck26ZT0pkTJc2q7D19PoBK9e3Yhi+OFXpnOR3ZGWrhzvShW/T8NnpuvrVhG12Qt0P
xBkA6CXBRKrn1LwqEKq2ktkX7qpHt4agaXfOGQ+LfolEGj8GyhA/4jiAyqzWV71BvK0QQ/uMmyng
yuwUG2syqKxZ4cWEVXOtnWK+YosdfQ3jjddn80WzE9tAlVY/ulacHJHCI1Ssuo+YLJ5LOwmMpS7k
yN42UH6Z0wn2MbUguK9Mm8N86wyGxj/Jkgti8uTSEuRyCMbomi72WjujEhGVgsusMz0lY1GcFFPE
95NKwwTgAm65HhddYTXZcYhQCAKMUB8CqyI1LCEjZ+6/TU09P/QrCXDo8lc3Tc9L3+mHhZnBk6HW
yn08Gow32NIN9QURNQdZlO49YDfK4K1L7NNyJJvevpcLE+rO0XWw58nNxS2czwdSk8/RDaNDMB77
iMIa7RVjs8fguFzkk3Vmz9iDCoPCENEquQ2Jvwrb8LFZF1m+qnHhuuHkZ3OuuZg2ejTdIQLGu8su
Qy2Awo/iRPzLSFXDifaalobPaRFhrksNdcMFRnmSCzUxoV7My1VdnxE5an/InC5gqo/QR6e2ui46
pgOn2Zj/klt5A/CRj+dPDBxpgQ+VB/Iye5aLaQi+Ootd7GYu2l6LEpXw9EQVTOqNLaiInHiqmgpK
NgJWn9zuGTbhlhvsQvYs7e9ed18FAYxePrbjs14OPh2u1wr0EMgGEjx7M+koNbak1PYwRFW3Va59
m/Zev1CrmQIw6g7mudj6McZp/KWbOYnVod0YmfkqTISWDiCTozCiGFWSYfsIFP7Kyt59aCi+2tqH
k+vgCj0DH+Zrb6GNtvq9TTfnYCFOKQq8MXOHbDvAIZL0bnbGSXKc+F1sFWQfGICyo5mZ9bYdO3Mb
5+alb3BrxHbT7IG3AtSyUTLNDiV4RGbzPstTLDajSt0e4fZRreJfGpe2nVuNhPB0aEqzketEo4GW
putUKsgc9cLPmyl4jLL8o9OhYxpcfA95QrA0JI1rqXQRpd3Ra9Uh38NZNTYKdOGks2aPS1f9YEUF
DobxhSxdCwkqMOnJjAJmwGXhZ5kbIdsJ77Io7j+PZoam+rgUBAmQO3HErzZ6cfJm9n33oHaWn9RE
F8jrE4HC+svMudy0746qVI/cqa7kjo0EQ1JyFc70DM893vfmeWIQQUwYexm6W9tGn5BTjNMHFZhl
R6TQtddGjPHQSkrLcXwcGFShoTACHFoOkePUBwHlZeAFvobZ8myFoXGJQxg/BbTpfVpQN5xGd6u6
sYIBfRMJyM1uJPIz39+DE9LX7EL7wa7gooBatbf1nCobJ7IPZlbi4BMOVPUl3RcBtT/DobzHR5tJ
rCIIZIrJp1eiArSBIr6rStEwXu23VZLkm7Hoy3My6AnP6qLLpItzFznjxQi3uiiWq+iHcwFi6G3B
POvmhj9q0QwrNUsPelxdl9WpyIQs29t1Ee8MJTot40ztangjhZrhyhS8qHpKpqpqPqfh7Bs98n9O
R+U17EPHJwp47/aDjYM8XB6c+rExQQ4FbRzihJ8q/r220NTHkpQMy9mZMBRFMx0w4s+ze5VI3ZOb
LXcxLSECHWi71Dm9GydnBI4flXyD0r1E6zggR3DR0a60wA6dllV8ROBeUv6lOjTNVSxllACrO1Cq
5VV1f0YjTdEg0N8Z1JjH1Gx+xkmpbGoIy0elc+9Fr9snc16grFu5uWqvx0Nv69OTZSziXACyvdMc
fDKLltp7tZuaB6IjKCIXlvENE171Nbaj1yEdzZPeNs5mNCpsi1mubCyh60ejR6PfB6fGaqq902Ym
nsEhPaq1dYUma1dklxYrFUJpoR2k1oNI8hJ3vF9VVQk7ggZOZ2OOsRPoNA6IrKN880oXto9V796V
IUBBtY5jD9qzuun6WL1z8xQFeC52kfsyDHXDZWCIMa+uCCPHwEeFY7FesRgd0SIGn2xWmu4e3ApY
LiPOzxOhIr6LFWNH2tSm7gf94Or1fdYMzQHOZtsq1bEcquEAXr8xi/JuJJsBnH/zq4JV5I0hN/DE
rDYwaY4iQb3q0P0/ZKWuQ3/Cem3w5W1cQR3PCmkPRKltg7LgUki69ps2VPommvkIKUgOP8W+e9QS
zqb1NbogKKjAiXrPGXTUe4BBSBV05rdhB2oA58WYmltQptx7wPnuxsy65HBlkGcrJJ90pF41Jm65
1t5ymmh+162kpp+ZES8PEZKK2LaPWgd7oEno2hmzc+qrHqZE7FBBplbhDdipWhe8Bmw1xCHONqwa
eFOjD3FKf2l6cCDgiXNwa6BIx2rXxe6LRvycFy8BVW3oHbwdioNuAXnbcpIvpMH9asyQTHQEnU8N
Pou+nXVatQoQc5FXO6F05SZShhHk/FCdM9xXL5nJT5cEFW5NXXK1WpuxKUTQgxJNNMXWzb4fpgt3
Fg7x4JyjjnvUYKbTcw9RHwIv8pzRunOKaDxXljl42WwFdwxTNR+pQv4uouAB3sfwU7fRLLTqndNU
00YzyOZp8sI6a1jGYJn0/VYdtNPENE7uicfROgP4Aya0EGWZZDFNUflIJf+qr87NQP/byO1okxUx
Peo+pNivptWmINDkbNkzQtSIaZLRaGwqwQ9XaNj1xkrdxWZO43hQzsNKs5drcmEDQEA8avcbMyyJ
palVQznDRMXiNRgn+ZQWSMVUE4U7Le4vu9NinwrpVSEK9WQplva5KDK+vXqoAzwz9kKeAIIXesGJ
T9xldg8m/asKV4QG6BW5avlo1A8T6PsHxeTuUwbVk5pp5qGmguMpw1w9yX29OTV4GwdnjzBTYSit
EEY8R80TXC+8aV39ILcCoYmThT7Vk5vhwSyw13IaF5ApcphajlltOWX0x9TS9Mc5jUs0KQ0y3GVG
hk215VjruKQmS0xXdewu+FjqZwKu8afpT7ZwQHLPILWpM4OdbER9cdz0iwhG+yI65+gYZMkQihPu
CGUST10q1KfIEoTE8waDzjUIK1aZgWnhltIUXbN+/fk4xRbz1YHpRnlxuP5uTBcSv6ko96J1VXjI
NAVGWPxYwNdtuzIg7VGzpXhteQkTpLMyk8+tQdInJCOAxKGET3rvNPtFx1+B5Wk8UZD2sDQvJ7lA
eEXp/bYdzVCiHOS5W43jzC1ztn7Gop1xmh3wpWCmq83HrOoHtCBdeWZcTo85BcudVy4Z900CRzFs
9lNbX7VgCXcaMRwKfHWGYWrhM244YkdOtoACsm0f5hetz96b0iKRRw3PStYcVJdGY57HlwGcC19s
+KiOydVd4mvTMB3pUC7UxiERPawD3uosCGzKcsElUs8uoI+PjjkqtDKnjzqL6NNBFMRShZBF1TdJ
Er9YBVOvRj/qjNEGBCm0nUtUaLn7F9afb/ZiH0Zn+ALdpt8My9dctRaf+AhSG1+iKoi9oUvKPfwM
ZoAOGK4R8ahox0NidI8MTt6i9Q6TGeMefViLHMivyCsXCaygo9ZED2lhBXuyGjActQBqV1NWMJYF
14rwohjzEcM2HtEBraL6reyfGOcHiJlnqL4ToxqA4XSCELhuTFiRg2HQQoXhccgsflO1iM+xWjYb
1el/otvvd5aZfgNjW3mkl7xpgEePhOFMASN0J8wsBCZ0X+j3JtSUTvZ6uZSL3PStJrIOInF/tguf
MyE8AesacU+dujXAs1sxcThdk240hPRwgCoHe7oKqgOZSKoril8lGv5N5UlBl74r68GGjJB9n9ye
Qfxa3smdTZ06r6rmorqxHPrg5Pn41ry4ntnQki/jFIczfd54YDpUIt4KONQV2RP+onDfVgQDgS6t
v6Vf9aTKHyo1r0nVhA20VpCR4HU/uHDccxmKvErXXPK1QhNNoV0f9Lz8NZoT/ebE1HYCkPBraOlX
FNbHEvgyFVCLxMwsMphfRfoXy63eG2R6pxiP7MVwA5jR7phctLo9t3VlA9BYR19F8xEXZfXGV3Kn
ZMFrU5OHGjf1NwuWMJbnetm3ownQZsgCRG2o1EyuIUza0zMMnslzQBltZ1uPrkrm+vgkm2uXZvau
7ZTXgctPETNrT+bB2VYVty8nqBpfE3qzCZogOnSZgn9MhVpx7au43Ld2VT3GZI6ZGMBzIs89w7Jt
JuXWqu8nFq8M8suQVYCZ+y+q6NSLOuoVHr4OIEpRcxC15mzUXXOuoApBXW9I1kJWeXTN7gPWJ9ga
pz0hDietpRFcv0z1Xs+E/RBRoC4U68FJjtAP1W+VOtabJbSNc5K58yFRi4+asdSeaJlHdbHuyNqL
N5jDzL0j0JplgwsHZ4TclL2MFJUPSpwMPlXq+r6sY8IPEMAvgXPhW8MVa1JPwtRgb52UknJS5kCM
FutspPz6CWVJ650YbNQj630DHMkXdzb1IwOFS5mGI8EXvPvMSB4dawy+lEmxK6v51Xb10S9CetXq
3NcUqnHjLHFS+GJMH4Xict1CdHkSuChFtWDUHbNN2wY07jmnkb3W90PZXlOFOLUo4XHJniYEN2Ba
VB/GFj0rAVQoVOLj2EFKBygwokGh5ycB1VZul7vAXr7IYPi1dL1s5GorHSctNtW4qz6cPgu8SX0p
URyQdAE7fFwbglWeabS2mVNWtuFn9Xdnyb5jlnNOC2NAFDma6ZzkdqEBSori6Cjz7atVzN+si1vc
vSEWGsT/9uFgNQHcnj3abrubx+jZ0Yq9qMZNPVhf7ZQo2tbINAs1F9amGdEQukBIF+sTqEydltIB
JEW2R+OS3dStDUe5GJJZ7BBrMQfXwb4wWLtgi4iPmQKU17rvK7o1fTw8FtBHUjdxIBjr2YbMUdKE
EE4peutw2vfKadHu29ztmWkqztYmTw17UTTuQjyjT2BZC/q+S74TY/hoEw8T5M+xPXwhlVgnZ5xO
u2qSrTGFrjc1jXaexeLr+8od7ee+oa3iDs4bTc/yxQVD8rLY5IyFk4c1+KiUVnoadWe+InInZNJW
0FiVxNC4Gd7kISMMOlIPIdwbvrieSsZMNKMRKFS0uxyk3KTkJ0eHxOyGxvPEhauq0pNbLj/4ssHc
DgoBugBDceMkHXbM+V0bO/dKq1/fZ3DxmChuknjhbty0JTPA2fCH0qGsm1FZ6bOwvDeT9s4py+Jc
A09zOZN9RS1cnoXNW58wHKPP0ZwlfQdM3ZyDgmJDELfkJtMvg+1ZXHVREjvoOuPOZoxwzLpweHQV
9HK0H7q/pjTa2wsqpKUznm07Kvf8BIpDEEXFK2jLc1EkcJ8DqneGI4brlEfZlVs0EyU4GBWD8W9h
RY2njzelPRlfsZ89WkFs/wS34A+EnWF6tu6zQB8uRZjUXqPOh9pore95oUPO7TDZ2SqFdFypT4CN
qQz2FHmZUNt+iXn+qBHV7Ns5hB6QG+iGCi4dM9Zo7i0duiQKk2U1Jnu1nvaUONpTW4AU66LeuoZ1
SCBAVgqfuB/lYhPQ5wN/N3wm+7/Iwz0wobSOkGLQW9rFfSoG8UKd7QTXh1s88OazyQxuBkD83HRB
v1230OAiwcw7+9rR4/WmfFEOjdEDqJiLl4g5wibpmQWHBLUhWBjKvYHgzQrmBDxJqTxO4d2cmDZE
QDiAqmL91TjtfDQ/iglkIaxSMU2KF5uqdkaawYFxhXEcE/BfTTXYd2OT3zlJEV9E5pKepE5nupMl
yRrz3SCS/lHLrW8pkL7IgEpfUvF9SFQsUFrETUpMjkes9VPfcjNuQxUdp7P8aEnxOeDGB8lKcdX7
X/bOY8lyY8uyv1LW48YzaDGoQV0tQ0tOYJGC0Frj62u533y8mUE+0nreZiQMcIiIjCvgOGfvtelb
5RtbpYFL2NyGMLNw4YxRcyaYcYDl0fGUMCN4TaCdQMp6B8fNFH2otRtZlvIsY0vbyH7Q1I/KMEGF
FAW3sBb1UpmUq7AMjUMaob+cynLT6TrvsbGm6xnML9FU5Tt9Gh55tSZBWOEZKOnnTa53QLHdaUCM
2enbJEDUSJLyPV8R6dKGET0nVIdx4weL0KhfvRagTU8bqZrU7ojM6kSZ0zoBdHK67Da3mvo+nPOO
CnTQnpUMoqDJLa0emnFrTe+TN9wQv4RkLmnXFn/ewxTlb+nsDkf4HkfkE/ZNPg2vAS73u67yT04I
qsEYbLICRlo2yWTfemWqQCSxUZUHze1MaTtw6NiYQ4cxv6jCYxt1D7MN7dG1vlXGCFpRj1dDoDDZ
jk3iEAxCocD3UJlUXObHGQRzA3OVbQWrcWi/qsMUHmfFgifZjwUSXEQr0TYrxu4cVr0On5FKmjKf
AQ9b2FGIe1LLMlzLykGTZfbKbyvBhQZIAMV43yd9h8gPD/lEDugCFc5NlLnOe/2M9FIYz25xtNRo
p5PHYNSjGxhR+jFptZVdmep6nADWJ2QsQZpYah5PkZ6u2zvFjDYouMxDSEFv6Dp1O+NRozdXlq98
2zMLV+PNbMT5by0pg1F06AyCzm2FXjOTpIZIltpXb6OAmZBD5+kubPg6NOpWOcW1wkX14I58mIHv
+fnsmr626+AWbDQeQtYBXYkl/ieStxXFPoYFeLKu8J4HYsq2FUzvpVbnxrNjTnAkc04qSdAISZeD
4gsQ5jj68ffeSO1NCVL0kHcP2Ny7t35S37qWO6yTw6QJNV5iEw8uRKY53AddOC1D+vNTRmtMi22M
wiIBaVDV/sZGRlyWTPzi1jzNQensvbF4McnAPFkNAXNTruPoLEnanUCy8CZUkntS1AxCaUfsuEbs
b1VC1Wc0+qOzi3j+P4KaRkjqkaBVMGf0WwpHSa+3qOeD6mwpqPFGBO65VWjnKLRf1MzsQAwZL7Qq
yC7Ii6oBe8TUQhOgbt1tqC/pvPt0FxWkNxHnM8IiW3N3UBCcBgmFExy1Pbfeg0zKKM2EoNBoOmlM
KE6GWEQ638h10B3xeVibUkXz19GWOkQ2zeYy0p6GLG23fgwEVamOVFKzY2Ago2sG5fcUyzD9Cb98
MoAV3SrgHi33XYKmGqC0TzNF/3ZI3iO1b89OqkEN6vydM2gqj4ixf+AvAi+V58R2KtHYVTP9PIA3
RJ5n2TEjqOUYgnxY5nVgLiutyo+jAmJKhM8rMVO+UBVcRMsGqqIH0Xc7rlIIVZZ5sGHl7L32JQsK
Ogda7C9tJwHlhstxptyqs1qnwUxICf4qn5LFwm74wuAXHNHI0hWAdg9fqg8o+jnxZC51wrL3MXWh
GmFjvSs7cpT83kK9ipYClh73l1n3QW+YbTnchBace4SbtCTy9lk3gOrlsAsnOtq0mNLcGM4BQmOP
r+SkcW7rqm5uW7GQXzspn2B0KMnOGW9pWjJXr1o3v3FEm9qECXq2xls9sMId8XLhAhRKSv9MS25D
seZEQCELHrrzdrB3QKzojXr9qq9TxvycKKO+OZlxunWZxpLiNlpIypN0H8KsxW4Z0mV1eAL1jOe8
TrlNmqq6JuUHKXAe2OehhUECN+WcELHhNTkx9EOCp0lN4Z35aNMNT7MpxmbNNi3mj9AxAp6QM++x
06Jz3tbqu2/M+Soc7Hytztpd1/Dgn2VdiQYlGZdNVBHfWBeQvNT0t0FDTC3IQmVu4RggUfHFEyrp
jJAQ1Qie6lY7RnhJj4HV6UTjOh3QUfcrEUz1dvKLYa2E+pFQ0Pod8sZqtiGA1ExJb7SSLA5zJMKx
srClUkDBYuWADi20L8lA1G+U0T1gEpq7VP+yTqnpbepUdra9oUMBrBrvKYZK4gE3GJi7nsaUekIP
3EzTasBXanFLiX6NXLb8GHv1O/7Jr1aBX833mumppDxNaQEYgRFhoaC4JN8P8p0Bc3VrMuVYl6CZ
VnqW+fs0gJHFm5t3fJM8mzWaaZdyxrbJzfo+58kU3B78WQNMX0WpjD7Ub30I2VzjvrGgGV9jO9Ce
aICrqxSC6brn2W1DZYvHPtqdyy5qHvokM/cVTF8BjkoQcxfjCxFa35VmZihN1a2M8QId5K3yWSfd
W3wJA+cFeAXDdGuN7dcBWco5qxsVxm5VrCbsu8TOkTbYAdw+z43zEhZF+5SrnnkODf0lqe5t+v+P
dmJFT15NWHSYRxpsWg+ZgPQdD6DmKQuo3L7EwhCmZbkGAvDHZjiZyKwiItsyq+WWEBHyBXjBmZdX
xWdO4jkwzXQ1IsEwPYTaF2zAT47shLb2fpjOFJt/mK2v3mu5pnYRd4+ipQDORz5eSCmra1FMplzi
gEe4rOcR8U9BbcQWEoV070c+mYNCwCoXnhsRTWhXRw3r/77BPJ+0BN/H88QFpIhYQhfkmpYUNt/h
9mvsWGG66IWU+LIq9aYSdFChVl6EjZWt6CvjcuemBUmWhdy8LiyH9MsqoVcrAQ3yAvKCl0tZhNvI
tdr0ViTDFDu8M/W8TBNyiq1xeJE7EzkmL5Bc2A9C4vzpgkmJOAsiyYuUtBY2OXZLiU+4bAuxaxAS
UDkgyljlvQH0KM3JFOx5yKd3RyCoWLtu+qHCRDVomSv9Mi7//J/GrpvX8w3aPMnieuU0sFJqB8ig
5RVCIUi+vHJyW1FKXglSGg+8+VUal5F58E3E7+kQElvakjZRUXTeDoOL6dN5lAco5hdPb8r96Ixl
c5QqZnldZ855d8hVCHF4MoVGXa5podus1bj9eh2S41L8LNcaz222k1Psr5eT45drFiOFP7NEP5cR
RXaggtcCo7R/rMlNuaOLeAKHfGYuo/LRo/m5b8uQCm5vp2sJZ0irrDkwL1rogUEQrHiPhfLtdn1Z
02TTiw+V/DhJFINcSMCBacMGrOYoXEu8iISK6EIGLjevCzmWkf2276GBx0kLhK4l7WIt/yFBzIdE
LianJtgsqUfkIm7+7MU9Uif0AqlFAxmdS70QuiYoYkZSbxy7LBfELVIYUKe1m+Hd9khtSdwnxe3q
Be3mLZFyI7doewPujKyB8FnL8wcjoQQ7jOuJVv6C0jkB4YGG7GDaMkHTjy7AqUhLtOXEEx7BEAAn
I/0202OXROfkm+vxvEMj/NkmRsbIWtFZ5DONFfnVnYx9nzdk7/gk5DSGcYYnxqNShVAvgLxEFfRF
r6zbVo+DU2DiOZpFsTnyT35ihweHX3CBZ2NqvlCLo1dOY3SBAAxIFq8MF0STsYCLN61bgj+yqTKp
bkJ4T4nVK5lp732CNHwTdC7RE6PoDXctRHk7vlUd72hOjb+kWte3FT3SDiRz072aaX1HxWwLzE9T
0ZyHk/u1tF5bOFfLovX2TZB85duaRMaBf0+AWUhx0WtV09d5pntPXsCBmIK1O3nuIiitZ31wPhR1
qzZkpIwOhFbMIYvJcxRMGvQL/CYh0meigxPqPCxwG4/wtoZWl6PXx2CoYEbvqAGdAz/6rYqIIhs6
CJyaPu7hkN7HdG76jGdL37+LUNkvYVJtw5wYAqcE4+2Rg2l2eHYcCjJkKmwGCqhmS/QVehQQ7IXW
InVwQWrjPjX4yzU8iR18HVt7ALeYvkK4KcOU/rmnvRf2FjcEubAZU/yy9jcEFdxH7U1eTMa6yEAi
ex3cXOY1qxasN8+0aYMviekXjUDipk1D2/qIbeALVhC/TTrtuh6dvdp4nFrdI3oGyD7aiAdKVGf+
7c2inMjSQkwVbxySB8ba0xaxBcOxtPMXPp2/a+2qnamTxg0Nbib4pK7y5tLwYPqzSQ/DCLdzH4GG
6dQvPEA0fGR1rV7x3sYulRPdSF1+gbW1LV+nFmxHWURfonKY4FmqKxSS/hqKY8U/WHuYHOubT5qE
NWBsJiO7bvkbd0AR1r6eTTRRMn9bj+bOFORXVTBgVUGDbUO4sLogxAJ/mzAhQ43NBT+2FiTZGDIf
/PDWfBrBzGaCNwvHDzWAwNLOkkYLlnYWfFo5BDNtUQt2rSoottYIz7YBbKsLwm0mWLeOoN7Ggn87
CxJuIJi4CvANOuhwcukrIugEnTuiLt57PCQuCsHVBWZHXJhg7ZqCuuvzL2gEh9cURN4Qgl8hGL3K
BOCUGs688dD4oWtBr2TQRqMyAd93FKTfHuQvN4r+SS7a8TAKKnBcnCJBCY7BBVeCGwxQenhysOmv
YqDCSjx/T6Oog888RERNKe5iyDZG6et8V6XeznFm8TFRogcIUIfQNE4FjVm3t/pjNVv0CNpOgUz3
YLSG8zBq0WZK5/5O7fTHKq+/hmrmsWuiVj0Z+a2Nv5sHdW3Yu1oC69CvEdsUxBNDlC7XmVdvC7Mx
bjSe7PoiJzrbIXKeOfgmpoxI3W+MmC6aw8mJX7Iydpn9D/Xab0beBcMTQg9yMPsBl6BLPNVQMi1M
1TP5O+bZ0ifznOvIFUd0DRsbqDOf5Bj0INkXlP2dZRSE2snUzPuqBzCo2MG4plyF91V5NcbePhut
exrRXe3muYpWWSYo35RNV3XUCrV6Fq7Rh3+fUv0RZUX42FKeD/02e7aH4zQ3HtRWsumt5DXTpuFE
Ill5jhUoyEJ1U9VUJSNCN4K53vU2P/7vlcWacAz8BCMzXRfVlWOAmdU10M6frRZzr8de5BjlLtHc
ZEe8cbluM19ZoBl8dhEtPo5ZA1VhnjaWEHeMdhv9w6+g/8ntwe/AF6qqWZpKI1Dy0r5+PMCTa/77
/2j/1yOjtIsR9O8yBbmT3+m3ZEBjDB+IrOJG9p7qzM8RBJQbr+jDG5OgKE/PtKVSFv2yqYwMZVwg
osKnk9prxKe4wVNLc3nP46p6I1Sgshr19384XQiuP/3hXEdVcU+gwzdRvf8qyMbNkBpxMfKH81qb
AFDN3Qc9zkpjRvZepObW6l08wL227+0p3PLYlLzPxk4zky/RMJ38xvQ+RgzbbvjF1tWXgmIOxR/r
OwIVy+T7iykw1Zi7pgAfm0XRfPiH3/9P5gb+6iL7x3aB66mWFJz/9FefmhjPjGYXfNXlTN1NQJpR
2/CPsGqabJO6R5WRL5E8AVhLnbfejvh6MM8x6dLrQi8wuOvuaXC/WElc72bbffNEBaSKy3c+eXfx
WJbbsSzI/clCuL2xeWO2abeU/4j/bwF7+vtEKQ094E8v9+qj/fiv7xLkePOREUX1P+lHk3z87P+6
nPFvGKPu/ctzUI96rmOIdwBujov9S3P0f/G4rsFotHRPB7z4R5iUo/2LihiHO9izDJquuE5+wBgt
doF1ZK9hOKaqG+b/C4zRcH79ThK/D9obCw8EMVIm7bRP/haSRCYqLKr5fW7a3+sR7UM4W9ENIJSU
KEBt/kA/tkiQYX2rcpRidqgZ93XcxHuysPptQVN2DIfxPgj7ed11GUZ7yyoe67pv7jumLb6blo9y
EXSI4pANWtswmMrHoCrNc2e5d46jxWA0eoCFTaIiZBRnANmaDp05IrYgQ3mJHbLcGMSjn1FQQDel
Jv3HAntIcXbDlrn/FCmoWAEUra675Zo8Rq71vaPwfXC5iBzOdTQCTtZtiNAYVk1YaW+pg+usqrvv
JGjTa+y696kec3wylg1NKEkPJIFkWxxo0aOp9vOiImB4zfOXjQm0qM+Z7ldnkyeZnV/4z9chOS4X
17EK6U1TWd5BjiuR3ZyG7l4xChviQlWOR2CF47EBu08EEGu809IdmXV/Gnf1BG9GUaZUXMXRcnHZ
LsaEffJCkTvsCUHsduSYMUagtjgrz8d9bhndwqkb9DhF09wH5MovzUkJl7LOSr472idZ3U2IC/rz
qizJmiWFDW9pOMmalO3hLEuxcm0eimQCo9fE2M6StdzRVoAxcosQITVWUNondfWOipCZV0+COnce
961EiktK+7vnl8F2LPDKed14E45MNYfJKd81DZ9GXps42OPOfNHQpztDWb2Pup3vHKOG5CQOGyL1
vihMlGKxTfn1j9OroEe6bQThtnQ6y1kR6Bsd0D7fXTb9KDFvbF+pQE7YhBvlqkIF1721bd3nA4It
qR+Rjlf47W4d4VOwxMKztWPYaebxOk7jzT84OoYscahcdPPs3ZopCscoG35cI/SCGd4B0pkmj4H2
ikUPM+k0AxUgoor316cd8pDrWBNlMyEfDVnGGEGOjWGGW62pXuVWN4tJn1z9vE3vgF1d2pIzlfJk
kncUzq9H5nVGqdXqded4HYx42vQr4BB9G7UPcoF1dFs7inOT5R3xcvBRjnUe3aMziL/1WnMzqWEG
uyRCXVJ6wfPUZLRChKdQL8N5SzJLdvTjoTw6UUDLrvC6Y6CWyvDMlMVneqljogkbNQc8MAFv6Kfo
7rIAXkVkjgYo/I8hsaa4lYV1LfDW1x0RjvC7b/o4hj/OFQdmMezoOE/NZSxwzVWL7DXWkBYLL6xc
mDqvc2eH5vo6Rtb8yYsV45x1Y/uAOKc7qa5yOcmP4mAPExKuRaGbJ6+b81MCUU9sRPEcgWq/rkq3
E1kraG1r/O9yzyB2UyAN8UmEPhUJCNSo/tXwxiWiRsUbfo47vvcIgg9vWjFuBRrjvguENZ8Sc3s5
rpv9H/uzRv3GExzdPsJMFQr3D02dTg/OSq5fFoNeQkUjvbWqEihM4iCcPy914tenQgyNQYbl0Une
rie1IQGtny5KDKs4ugj62yrQDF5GjHFuSjaVqndnf2brMpR0zSYenJ4QH8ZSrcnvvEmH//LvY6/j
1pQ3G6h//dLgMw2aAKvXbPb+eYh5aA5HK/vKFFBR0vkLpolqBcEwObsTVsjB+nFX+OcDBBOj5LHq
p/nA3WWe+l95l90VUd6KabQE917nr8I56hlM+V3+t0wDMOuv81cA+tjYmpkJJ53uXcsfFutCrZ10
y6ME5dCj2lZZ+0zsGUT6DBTnuo3mYluKv2IHRGuiqXcLh1B90Hqr2KtTbi5qsVOOhQEkImfMhZkh
ss5aFu8zsxbQmDj+ks5WuASity3n4CPBIvqU9tV4X075Rm7JxdBjpO2yp8tGGZ3UcI7u2nBQnqzW
Ar3hed1J7iyzYECgXtd7ualWOXUkumhO7Oa3aWqRKTfzUF6mavyKzuouCLP4m6ZGb0nSac+FHRnk
UiXOZtJc0gt79FEDQrWIh/VtnRoRXopeO5vZXK5tX82pylHJC5sx2U4iFxk1XHKALU+OWd+bD0rH
AqOzEJ06/n4aY7HZpzcZKXBySx6GKaEilogfPTWO+XA5bE/PiRKsbvCyuo25He1Y2Xpt5DwjDri1
66D/4gcJlRbdm+/misDnzgvIu87G4otPmI/WrbWsgTiVlkx/SOG4+fs3ja7/SoPmTeOgALEcEwqA
Lbzxn940TqyjaGrq4NvgqNoq7evkoQ+0+d4AeRPrED6q3sNkjITZdie6Nj7YfyMesye1zNqTk4NE
HYJ4PBpobyFFmDDtlVA5Mhf1Fn6mQIUuev943SHX5Jg8Tm5+Grue+2nHXx18HWOGSbDi6Oypl+a4
zU3rTKdZ2WuW69NWNPs7knUgbZuK+TY53SPKP/N34UMuKS1+7ULyzkSAi4WHM4FshkPuMCANQ2sn
tkOmCNnCEaOXVTlqt1az1cPodDlcHCjHPX3AkgQE5DTEdryrdLXZl35WYm4FN5MlhvdGaMztpBX+
90hBQtdX5T7z7AwNBE+4qd7Na5wDDY2JjM02oxAnV8e0uo1L1GbyODk0+XaxJhWa21ziZNwarC9j
lXgnPGXZ01xQq2iK3lj7sZrcYzlK7tUSWS+Z2P2qBo95b/RCMUC8ClYRp4KJy5g8zlSIBslc8vzk
plwMbqUcunh6uw6ZY5+dqRvtDf7kK72Gfc1PiWFqJcZzgpwpG5G+yAWBIcPap8O9yMXU4bpDrsmx
Juoos//V7q5OKCDqobL6dF6rB01N89z44Pm3Ptle8N1MR+0G3YX14qTeMqB0/KTNwfAYToCrYrAJ
JfCVU+nRGsZwqn2xHZOsLFd/debMgp+DeHsIQvWRm8tXeYCepN9Ly2oePSuq9uaE+rlUDOUVp96W
Roj2xfMDKDa6N9zaiVueuPvMK7kDdFaebINZJyLLNKhro5E/J1Menid8zYT8hPp+aEg0Z2ocPlZ+
excVIYUs0w4fEd15u9jpEfaKnXLRK/XdVGvqWW5dj6iMiNPFWX9cQx5BF86/XKONCQ4a9Exfkww+
52S9+y78abEaF5oLgsn9dXW8w7embJ3OCNeV1Skvfh/O1JdNa2eErvKiGtRxTZe7gdxrk62uOK7y
GCa58jBk3dYSR/X5XG3/6Wvrl1KNSWtdPE56Hph/IQryPnEc/DAZIwVd4vcEYcFdgdtpMcR+86VM
wiOJQGgpkhstyupw0Qc95mhHf4baTSpvrJzC1J2zZURO4Iq4iWIj725ukhoHKvDovvu88DZxi2Nv
dkCz2Uk+/AOGwvi1Psavb0FWsDTLIO6ASp149P/Z+q9oQL6L1DG+BoagKuDIWJDv0++SzAUBJ7e9
KAzvGlSOsBrbAjiVOMit3PI8YrFz2ikh8zA0wrtZhW88QYZayVOwnfhUWWfkIvUQ8xiQkQNY69PK
UOjEyDG5IJnQ3jaRWiJzYoclFk6tB9venX3Ecn//gkmyyk9zE14w0C+iqEbVjNvMZ8zJlIKfnu3R
/4Yh6lx5efEyTuT9ohZ4a4ySVPkB46NNZMFbrPKMjt+ORyhKBE9Vke1nvzTfoHpEu6gwsFuLTULQ
vqVGU98ZrqLc42N4vJxd5s7GbEMUT+LalVfcY7wyqXjnw2/ROMOwz2iSqvxF0NWJ1ct26/xYS6yq
zDZY35tjS5TLmsiTflUURdzfAiwDoEZlN+4sfgmz2yeu1deLsU/cY5Q6zmURj82AU01sDzFO07nU
tUWfQWOW93vTD9ZRi6LR1PBKjHox7r2irB/51vgmD6j5PkPPqrgPM2W6PXE5CVmwXvOeWuBAIy/5
aBrSWZORL/WLKMJT1U2ONQofma0/w03/sWlOAEBjQ3nMhPsy1qLwLNfkIqTUvqCi2G0+7YgwPf5D
aVKWTj+9/Dzli4Kwazhkf3wqrWpGMKneGNvfAFnV9o1F/GnQ2/V5zNRb8o2nBzDeLMhKB9WthxtL
bModAHHWsW5Pl8OCBkYlciyAGQLLpql7mnjkVNzHSuLfJ3XoHdUue0H97CPwHPz7SSuRgwUeKdRp
4QBJzUl6S2x0GPIMeeAcBK/coqyjPEOO2wtPXFUO5IHpyqvKLXmGvCoxNfryepUQpeQytioUHuIH
R2gaqqDZGEZlHeCpJebysiq25ZpcDG5oHUDi8hAnV0nCW6m1Ye06LJ6bv/8QYvv/09cmpT5T8+BV
6DR/PuNv9ChPkxII9re0xEkd+VVym9XpA7KQFGdZQIqhWIBDSm7jCBxpUbrlRo7JY+Va3TrGetAw
ZHzaMVZDu+/D6e3T+IRB+aYcHj8NExCfICGLT22BHvV6fXlYo8TGQk8N5fLT5dhlAah+DYxAufz0
645GIf9AbzM+On/8Q+RaThP5HPBEdx2//jBFw00MQuUod8rxyGyzAzLsdIt1pOdhJ2QhkWyX7c+r
8gAf3jYBIeLYn1Z/Oi00ClTff7qYOAFXgLKyS8zKpNE6ZyEbPMs1qJG62Y1nK+4eozF4NILaPYGC
ImtwgIpuhe0EgbMI3ZPcY1N4PcnNiYrcBglmtUhiIOueEg7Pja69zl4TPFBzG2+cwsFGiBL7HZE6
sVl9oqEtdfOnMtWPcpzyAWTO1qWHE0bau24/CBnvmy1ivEuN8FR51F9cVSNMZvX3b1zd/hVGJO73
cMh0FcYf9lgedD/dMOOi0LAJ6dk3yjy8wraPtLXrdPecDPWGxmJylFtFTJDeKsQMuabG3C7l4E97
hng3+ml1lkPtBNpyZeKsZdIN3+R68DgH3uWYpkyy00QMcYvCdwuHsFvoSUcu+wiXeB5cCCguMz7H
WXpO7t3LobzNm4NJE2Vh5q57r4tFOdv1JouVbCXH5HFJ6wJdtOFSyLEhDY4ZM5C9WxOWTdKedZRr
14Ucs/FUbPiKpisrjnP0KkVrIlbl4tN5P+22aAHtFI/H98g3P1//02l/damq4ZY42QCH/vybeW0L
8Ia/0XFWR+VUOLlykmtR1ODpJ+vw0/goDruOoayBlVyYYjJG5fx6/qfjBjMo0drb1urTjqKoCCeW
F2yCvFu5/LZgWf8YlFe0KQruPCqHYWeZRx8f1ZGiXIwM4IhLpG42CsR8qqosXBJhBUk2si7HXc+g
3nhPf3/aXoeup8lrhuY28h/RDavEaOeYu5V2eGl1690Qxf5ktFctlZUPu4/7JWWTautTq70bg3Rd
2271mzu58yqd8Gk4XeWcgC5ZK8Sv9rtHaUoWOqABYcIM1fRxJC9251Rxu8tj3Ntp5d/SJd2VrlO+
KE0T3JZp+575RfUSB0l5In5tosrMZheFzj5Lan15OTbDGVF3c7xOxN6h3ivOKYsKkBt5N9wZY1wD
7rPnbWkp0eNQUMSH4+p8U7332B0begiIJ30lmh+we7r7PiZssU4McUfv5ofSdJyFjfB+J8fwIs13
U+ReTpBDtDe6TR5W3eri1BJX8gPj3iuL8CyPwKnAP5Ci3jrwK3I1kWatehTjuCLFF+A0WriSHZ+6
16RVFC/4ppQLuff6zXjdgW11Y+lU4q9Dg7zI9Qv1+pOuY/JoMmJ/XN7faXt53wZOy3289RKRR8Md
/rItbu6TZtHF0fzzdeh6+9f+YjYgj7tODj5d7nouf4L0x08ztSH8h8mCIR6hfpmyWTxc2eI/3bXo
LH7C+Bl1Co8uTpqvZh3sdSHSx2RA+HIVf0ccNKsbq2rK02U18F7bktwivinVr2TEPxV8i79ooaGu
fYQzx8ZzmjMTXJO+fkFyeoKLxelQaeuN3Z/n0fCe7EzfwNV133I0crveASczOqH31prdR+k39l1a
BOl94AXvlPXv//7+Inqgn/+tGqHujsvkSNXsz5VTzUtcYqLV/KsdYxSuYwxIfuILl7t9J7dU1UVL
ROVimSr4jMgDLu4DjYcxuTcb7PqQ6pnACTnmJqkwMkvu2pXAVhrDLSotClGCx0bH067JUmdVLiwC
Wux5wukfWD5NCQLSK6Wvj23Sqmhj2vY2hHonqBLpkxtWIHW8UigKclhZjQutwbeAOQQ2CyqpylGu
ybHZ1ON95/jb69D1MHks/AuCfOWgUotrRVF/E2BjfGYSZm0cN8o3M/iRl3YiiiQ1/eYgN1GYvSqK
Z93KLRXe9ji3L9jvDIxN8z3zsXj39y+T9rmNzHOzxxuS6YHK3BbJ3qdipU/+y1jWlvIlUqxy2+XK
b1Cj83u58K0xpUET3/Froifh6V89RyqxT5MNJ8mK83swGRmqeDwqSkXaausHNjq+ZR/10URX+QOK
gI+tmQtqYuGa+ClUs765/gw8FjCP+L6R15PjSlQ/ByDP2kSf77uSEO2k8r1j51saaRAtujzf1h/S
OMPbPvTDx9BquywtzN/ddNjmqe1+6IPtLQLLCx4nhE+Er2GYVBOnXfc1VDnTLm6u7SBzrvhVDS35
uUVU2w8exrmTbBFNXt6dU636y5OirlXTZcQJjjhBXldxMX6Jn9KGqZYuyyn5+SdYSnUXWcOwLKui
fciyqjvXUX0TJWr7IIf4UExr0HTJWm5qvVdsKKMEY7GqJsc+mX79PU/K4m4wIu9+NNxHzBr2W203
8waIYcWnqrPfqrA7970Xo00K09saKsaiFON9Nkb4It10T/LXhHI3jVZU7oqjOaUbux2U83URqpiF
5GaNDtBPemrsj6HeG9ju/r3QRWpw2lmApv2gMfcEIa7kmDxkgpJ3DJtQ2yYqT84I8bpX/Wvt9Mar
2lbTOatUGtdiE532uKmNyd7YdWS8ksSD0q3Pg5sf5xRBZT7gMrS3IUTAG9dALJvyz/ja4IFXS/W3
KCsWA5mAp77uikd74mFfxc1WTRbK2EgxD87QTs+IH3YZPZffDLovxL2TEFLgA3iLkSHI47OQrPI5
Lk0mWJyOl06c/J4bfIdSyP2hzvnP/FRNVz/XrvjUOZasWnmu7l66UD+pjKxgKOusq4svbsMTjYH7
/FYTi2rGytFm6Efl2NCVNc1EQvDwp+Ly+uO40C2Ho5/6p2ow2qNLKWTRwYjdkrXrvfbBsI57ff6I
PWIqBtUNTlDRpoOBYRpLf32XWzY3pNze4ygg+1kMtWbsbXurgUz3x5jcYc02H+C0P/s+h1W1RzZC
VmgbdJU8GmUGsgvaBcMRNbxJ4xkdidwMghKPsV1Pw/GyKkdtu9F9YaH7ZbQExJLG8biXO1qx93K0
ONvDw7CI0VYfexM7sKn45aOJC3/XJC61vilXH4LaJgBldqCGx+A746YIT3Lhc+BpKnPEv5GZr65j
cs0Ve//jmJEMydG3n65HyUPpkU34dnoPG22j0oKEP4PHTiVpI0V429k+4ZLiYcUXjzJ22RILqCFR
EUOTkxa3Cj45Q2zJoabP0wONCRIBdT++052B2z6PZZhkpnfyuIOdGRjY9ksbl28UHnWmU09+mpi0
/QzIoeIwXhjM7m4S3Qy5bzz0tfkgx1HDDCQ7O8Febuo84cRz9m7F7gIB08KLiVONraZZ9FMY4ttj
0Ws04KEQXkbCzCDXGBpdaNfWbZJn5TG02qM+djUvAQvF5LVJwyE+zJpdPxLHpR7qWMO/KvaGc4+6
QZ3KvULk8GqKg+gGmUp9aMa02LZ50j3oMyETPLD6X4YK/BUK5e+2Xb3Skq5fIR4S0yFOqsimXNqB
HW/SIOryBdxRHpTkqpPzzHRZKPThl3LVEOSIMobiQQ27Mla6Zbp0oYhrMdtE3ZYBSDxXyXayt5P3
dBwtdE7/y9d5LTmOK2n4iRhBb24llbwrX9U3jLb0DvR8+v0I9bTm9J7di2EQSIDqKVEkkPmbjSz8
qFne7wDA7F1QOe8sItIlQk3pyQ/d6ZmE5jmfN/KBn1sPSaMMaCS48d4aJlQ8zAYkoKXsZKsqC+cq
z1xsQzy1sM9uClgYB7Z1oo7+tJAPWRdDLFih0ad87lo5zPpbQLazacDeBqbvX8/nyDKe+haJgwyH
Pt5RGXQKr+gfnSIuVoHQo9fUo9DbJFn4aRb2DydRy+9DMe47N8PD2+sflWTqlm1Cw25AZ8qDW9nZ
MfbtB9XBJ/wWUBTLPxe59hFNBsVsGVBaTz+XVbeRHG1/nNSj72baUTbdJp3w3JrborbrbeWgbjlz
uWXXLSrb/DzU2xQ5jlsMx2wuNdTpJRKQ5rQQ/YQpxpZOHjRS88C+nuyCCpQPP3QF3xt9pnlAUITF
qdS6V9lq/bx7rkT8zUK4dqkZpABL1/Iv8uBVcb2CrcSb9k9fayfKpfe9dZDV9vHe7yTOvIfrfvJJ
ykVXK3ZgPMszvE5AnstOOVjNu3gn4vycoA++AwiSfoyGt4VnRO2LFOu1beNvsjuO0B5KkCtey2bH
jb6IeZhdbORNXrxGwaqU2Y3rFHuq6DiuaG76kczaEght9WtXC9j22YX2pVBKj8wiD4Ic9vcVSVDA
YZonvvoQYRfAdwJoeTqwBaP3+fd2/docZzsIX8HLZT7AjTdmWaN/2oMy5cugr4JVN/dlMhzEZXtA
56s5aHh97NpUVx6qWMmvjqdky1oo0Y9mWjpDM3ynxjss8VVsLwUkJiqryAQbiPG8DdnwKEdGwHnj
3nNfLW1Euyz1070Xqn9dK3DNhNRyeXV6BA9hvTrVWp6aQ4JxjzwdzGhTlm2wUxHCwEPke+vwzdQe
tu5OYFevVQbNwk77CFHASbyqPg6FPW+QNctW8VqM6G+4Ya09yKiX9bz3fUtdyajjIgRZ2zmWpfPg
OuORZiKytpBNPEFyHNpZp8hmzhfmpKb9FEywTMy8C396Hugsv4dcr/qkLkCZf4n9PFhGmps/T/DY
Hixf8/ltdMVeccNg22tLbEO0NHFwJkEhoPcK/cXMG23ROOWIb4F6aIWhfEl0c0eGL3ix69C9Tsb4
QMIPdyuM4z59u85OOgy9F7S/ugerNYNlkZvICgTpeCgs3jBjdpQHjXrf7Uw2W83JMD3kcB+i+Pbw
oFk5qaAmGNeIpT+owDsP8kAeGBnYEP2BRePalHcyV9koKG/gDtyHF3ko0OmFQ9V8vXfJs0kREDai
QtsqWQY/yzTGLxkyUwBxkpfGiaqD7A/mfsTcIaGPz0MnjEMPZGclgsRHjDEszqRXCzRiOFMdUZzT
bvwdhXn2u09GvRQoTO+L6cOsQxwWR9U6G/ZQnwQFIGDydfWtE8pyKu3sc8R7c13rWbezykp/Lo3g
qz6xAgYuug29RpwLmGRneYb8lrNik20vyRzxPSkuYRlx7ZjiFkhxHsf03QNy8lhbMHMc6E4yIPtu
V7D0Waap8DemXh89XmMgdKML+Dpq1vBPbs2xDvpb0ydxjalyeexRvt0XkxgPTdlX5Eec5DqVXU8+
VuWfznZ5AaO+vdaNE68SLbIokMbwwZHbJkOXWQvxn02I/v3aH0lyZV99t+AmrjLjRdWL6LMzzAG9
SBDF4NXtNQqG5qFIVZiS7Rhh46eWj8A1jOVU2aSDI8Rr+OXiUeGZb3mUqztjbsku+A3pJXXaeImS
uFjnFqVw/iyEszBBPEqb/7CiOrmlHT5pfTdtGhtrPSDN7WeYpcDJ7PZFQxfxCLW8QLOv6j4bjFsX
Qwu3OtLt6bnRTYRH3fZTR6RmPUQ64JF5OvgdBBHz+LFS4o0s3JOgQNxprtvLgxPm3u1MBgpZ1r+P
MVM/XOUIGmtKaz7rZrzuEPJ8T/l9HjLgVksfatR7bCC22YeKe4vyVWKdVqFvKKMq5kW5kbkviJ36
17wC1xeP6qlQ/RgoVuFfKVLGp8Kmmju3ZJc85PnnONjGxQQoeJ0Ur9wlqXdVkzxCtjkrdljL1G96
BkmiyYRzkM1UH742Y2+dZStHGVlFOBIRJ4a6GHM4Q/usZjYSOVW1MkrbRki8t49zxWrWbuFUtuUB
gr6/QNogfbgPlIG/mq1TGGDDMBX+c737Rf7q+2/XRBcFz9Ien0UVtN2lhTK/NaAMIQznKgmMktxd
RmYMmyR5H+3W/tF0/KxMI5ptpetLFaXKZ+2hcD8ZRvDUz3dr16vjYUxL8tBFr621UU2QvCHri8x6
drBKitOCp8iXwIovIlDKF9kfhdHv/lxLLxbrpCe9+9pA8LxWA2m3shzEt8bC5iwegjfLr1ms5+zB
6tEd3wT5BzlAsdP56W8OlwiPqqM9tSW/j6D+lkNgGcCmfckUGy3w2EUgLUz7J3tAXVdOdeP4R6Bn
5fMQ1LN4r5Oua+7xzwl+jxxgCMVfDs1UUpoznXNpAKrO539Vn5rbsMCijkIfkkIxSh8SEC4Pd0kO
eXYP/DXur6YcXKHCh4nUgC/mLB9yv4CEnt+b8kz26SzoQeZN5SpC0Ght4X29raux+XTFuuja5EsN
j2jjwuekhO4mX0jyLDvfGcmFGhOIhqp6kMMw6j56JFFefDuN9rmh4JrYjOIw9I5AwDGpD/dmN/dh
Qgu5U4Zl+zbwz5R7X1kMPeofwkfYh3n3gLxg2IhoKyyULDV8K6PE4C7QPe2lrePvYWnlJwxptBcx
utYS2eVp2yjIzSkRrywkGJvMWcqEEn8KC+GLyP9XyskdokMVIWMhM0iuR+YtrqP3WwbpPuHWRvT/
UM+D1alUV/ykw73SqUvqXUg3Rvr0+2zuU8y4+mUa2GfNTDnDdtiWzAfZvB+KAOB7o/289/w1ajIH
azk1+DPO28VSFPVTMmPjRrBEwPkaJE/mJo7JJovLxFt5sBNebOHm4K6UT2yVUboyJlxOi1Q7KVqi
rpTCyz/TCvffxLd/jIPzZtj4sCBIYj2YotYPceaopzaqVFzpR0CRZabsdScDoe1rGBYYtgIhsvt9
GEwT5iW7lo2tpcFVBhqlby4qIp7zqDE2fWfhjKJfk7Tb1x7G2w2ayEagJj813NlCL/2FTv/PSHWp
9SB68wC8fTqFlKb2YuqzDZpT5RPQRCxZeEF/S4eUEUxijXRtSs/+UGszXnm5NV5aGyC5MZgPWiTW
IQohKyQSmm9Vt5aI56hyneWQVQgszag+DVrOWExo9yopKrZmrn9rJuUSNgks7iaCJqearF8TTbyi
uf5U53b5ZXCs10nNiicn6fIn1XFZKFQGAulzUwYUUW8xm+7OsktxMmrZlMUa453dMigArfyhJfW7
yHzILs5sguEFA+bFePKwNcTtMxry72ZxQMQOqj1Mt0Xjaclj6ivVjn96vfEoH7+EDVqWckg92huj
0fpPqBz2Kqgc/zjhgnPsed2tWoTsPi3on/JzSYhzo7JGfSotgd1J7vfnwZ5+HwrATocs6KBT/NPv
uUNMMikG4V+xbUJQ+J/B9zFjT7mgGDWIzYn1GPlqvImHKnxjqYdL7hBm21vTrd1lGvI/IZuTFufL
2E+nvWxaiYGYdq16B5Jp4ZvVUO2vtEScZDRq/A8S0s6ZR2n0xjb4XA5OC5GPj2ElsgmyIHmSEzUD
5Wzc3B/bcVje3tsZoLM+UbSFfGnLPnT8qSEK+3Tvkv2A5PqKbHJjBzs2fHHzZIo23ADX/Ko1HfDR
akyrXZFO3wEOT9sWev6lqPihVIVBKXLUEE1Iau/HSMlVHwsgHJWBdQCZZDRWrXypTlX75PvzRlAB
aguhOT94JC82yNg2j2TV0WgBcLpCZs1fIZQHsqUCa12ixvAkDx4GMCq4oPOtBWH6LGxlh114chvg
Kta0MWKEzJymWAStjulIgtrNfPD1BpETeTp6Hx184qkO/LfCd8JDX0MqM5PJe4v00VvruROu9bnp
9T4eTo3m7WRUGOmPMjfds5xqpd2iVUmXkfgon4zUug2y3VI/logUL+ScIrDTbZ7lwYOKMphvsjSZ
elMc+2L0EMssnWrW2NUWRowUKLtC/GTUuICVJkOFV2gLOd6QXwEmiNoqSDMdei0aT1rr4rZpZI+y
Bce7ufxnv6r3o8Xaj7F6mvZyrBHq9W0YmNV/XUP2yy70mXuUJZrXAud1uRmiiqU/dC0VZUfPovdh
Sm/9mTroDzZeTDuIv9H7f46X/Z0oihcRsOWwDf/Qdi0o8vlMz4CX6ylcHSUhWT6MCt7H1cSD6c+i
0zIpbkx9dZBdruN6V3nLCn+W8xh2VVkpgvJK//5/Lu9kQG+sn2WthayL/mM9eV8KtkmPspkl/dw/
SJr0n2TAkaGyMBJx5mYY9RfyoyyE0lg/BTWlHtlvJJhmqGLi3aba+QucbfL1vE1041UJs+hglibs
kkxVPpFW+yKQ+Xo0PCM5Rx7+JrLfdlnIsTUvSWihoqkXnb3vkVHYc+uR6P7D26g1FArSZGy2wUzt
YL2hXH294i6nJbkfZayK9dTrw0r2ZY6lP0xxWz9oWCsAzdCvYhDWc5wibGF5otrw57WeSZqrOKUb
+OmWivksh/yZgKFMyFYZx1nTU7MXnKWQJsOLSJ9bieCZWGTxS6z0mLbWzr6zJ9J2ORYz58zJfGhG
2XWwZgPTIkSbOW1Qq0fTD1G+k1QZkwd93ngllvPh9129k11Sh0xKkNkktZbgHxMKNJTwUBFGZkUJ
RtSjilbbG/5wujVl/tBMyhN6z0jYzylFMek8UF006KgTblgE+c/yAMARdQC7glbg+c9ToiE1ZhrO
g5ibrc+KxSyVL2bSOKjVo0/J6mq8yrFF5OH0NLXK7WposZF3dtBoosyqPBt6pz9P34detQXKD4W6
sM2o26OxYa094dk7M37LQav8QlP1VfOs5iMIy2Dl5PYPO6pNGPUZ2+soaShimPZZ1eL6UczSXFrY
3rpy7KRuI5qhcXA/IyiHzZNcf1bNH0tUUWZAGXRg9+gg9SeQoYmeVaHiSD0G6LnrM+xBhm8jK22a
VoOBhtK/ZspBVoDddd8qy4G02pOojcfMNMePSWWrT/qoW8smfIEvqJZo1zqabqO0hpya2wA7j9go
zgfWNNyMUweM9k9fHuThjgppBY2xMZEcxUGuU0G6Iq/Fi7CODv5ghwfZlIepCHLKSmmB/XY5W7jP
A5FgDBEonU8TECn2Up7Kmc2a+ma5bWq72qZhVz8FVQj/1nS6HwCFONG7b2h3AQYQRn1B17XfBxqv
JwwFAdp1yhdKE90PPdb3fqI9ZikS/lmQtcGm7SxK6BHVfjcX4YlcHQuqrp2uRq/2D/osadbBYMhS
S71auWq8ooyK/C4tGeth3MiYOo+cY6VItFvsf8+TMYw39dc/80wvBVsd4mhQJ2W9RFGEitrotzsw
1/2G10D5XBgeMhgzuMdWgoVJTjC2m4c2i8xvPSihxdhm+lWZRHHok6p40ECwf6lYm5WT8a0N5q9c
JZfRdVFyBnSpowFHQMPlx9bYMYmeH42oUXGNrIYbtEJoVV4bt5jLECjRW6iRNtF7rdhqTYLiro+4
kRFgUBPPNjZ12v0+G2y07BCU2BpFNsNg5iH3qDy7TwtNdNzgQcRnlutI4hj2R+Do46ZMkmEzeKn/
MWQa6m9m9pXXFA4mWpbsbR7PL/yZrjYPvkUQYgRexVP34osQqFbSqmtvVLoXJU4GMud1vpTRTq3h
I5KOMDBUQw/Pxe28NZInC3rtCzx5EsEYLaOq8M+VaiQp1sXcZDyKkIY4CD9pjxnurMugw2kcSTCa
tcOXPx861zaahTy9DZw7EyV+07iTNvdx8qyagkewZ1DtS/HGY7/+JeacA8yGHyx5O/y+vPSltJ0A
OGlb4t4WqQczwjqoVIZzIpzhsXOy8XFIsf21AArILnmwhgpZ4Lq9yBYZ7OHxFpUTQsEKoUO4+H4N
gQjOKa2G/f0akemOBy8Ub7Ir41GCMGIPSGimAgPXdmYBXufQzId7M1OC90hFszaQjGIZAOWuNmtz
Zg/LtjzUiZ9AVqqW8gJ/X/Vf7TgKnirddCGkW9lWA1G20hxFfTN1YBh2o3X4czcawvyYULXeYO2r
SUt345xcD3SQSugGFus0D7PXEO/VTdraaFnZefoa55W+s3HyXo69mr5iHhMe7dwQi1szhKWke8Wr
bFUKWFavwkF68hL8tGOjAprI2f2gRC4lEtmOqWW5t5F10FaHuEGILCpbDe319gVbM+zOg6ZHIiiu
92JA/lY2Y9tKD7meW4tKzYbXIkSKwTdN+KDzYGdAMRijThTPbKt/7SPXOiEp8R29ov41J91xjuPx
TcYwSjQuXlRe5cQk8I3riGSLjGEEZD1WjrKWsaIsHdB8KA3MV/Fy3nhN/lOGBjNMXjWeRkEcjcs4
2eZOZr7IcTmWLLEgIyo/28GyjzI73lhtjUZDa+evfj/iQkWpEux88TqFzbtaePVZxtwYUKweD8lR
BvmZZ0v0huK9jCpOVKxQrC7wt+JCRUeeIB8GdW3GGnX/0j2gMx+dyv88jOOqU3vtKLunFk17XtPT
72Exji4o+rdIdEd6vZJj0BtgzNRgEpbqvG9vTTlRxuXsuI3VtR+i6E9GxtuXdq/uWQ6Qc+KVDaTH
So2j0brDUqGYvmp8w+Ormjv7SvigMOUgNwJXrE4kF3sd468/h2kI1JMemykSg/pOm1syKPsTTBpH
eODIMPWTGeI3QjjXYLEv7oPIn0cPtWjnBY3yq8NmYE3JF9xqryWrYrDTozyEATDp7sZWkkcX6bdb
KKvypwhBL/Q4/oyRp4oSZ0eHP3bhjMMlcTBG06Og3FdmXL9FFW93rDoC8jE0hV49TYkaX2XLbDGg
MrrxmdULW43iiLodUg2ofK18nQJ5NCnG/MQyH8MqwRM1ytCM8+IwRooIpJbRFcUaxTP4eplDpT1Q
qZvd2prwLmHmTkdEvc1HeR235AWeG9dpvl4RI8FmjT4AbD5CdkE/mvZj0vySXbf+KUWzJDTrpfxH
yD6Ug6D1dkH7EHZasdY8fAFRofutthvMBnamb5ykAK+Yd11ShVdBgiLUVOMkh5pV3yOW7fzuuw+T
s/6Mlf2ZO1ZHDReqJQYh4xcMv7DDK9SPIXKa7dB6DSJb/a0/8O3pwxVTs7XUql17ZoVLSGeFR7OK
+2VTVeamzboOVbasfwo1fPsa81H2sELRERVG9d2ZPD9dxrmqUlOyahTtnO7JBMR31dj/36IAgqDi
RKG3lJPDLPnZAaxd2e2YvLVDhU1Qpj8abZpALEQZkU3as4Zt5mv4VXbWkds+C1zq5ATk7rPHAmNH
GbNZ7188ZXyXsYB07UnXschBWlJ/cjssXybxQ0fB8iWuAvu5tNe1guzRksu9Kp6vnMw5Zqe1s3ST
osEIlWbnGtMGsZKahwXNbPK945/r6GMtrxMnrFf7COpwrekXY94ZVfNuqcyNZy3ujZNsBWpDLqgZ
0AMu2Cx5kS/O83gZLObxam39PZ78bY9CJUEEi8XZGc2LgxIZ70TshCZ39i0trWRR9qX5xEvKfEKu
wMIHySt2jQitp1zTg8tYRlsZlMNCbTBx1CUdf59l9c8F1K1HOUcvjXYzJRhK3CcNmnhyfT0+yTk+
fjx7d/5gc/7Mvz5YNoMYS10Rvdp2p12EJeqVmoT+G3IpvxAgnH6GxkuhGCnMa5jHGJlPn00UYFM5
GYCPeM2sK2FNh6TwSawpbIIKEJKPkYO8cO+41ptfZttgttTD/+e5ng8iQDvZU0DI5EWaPXsuCwk9
so6yJUc4Ve0sPM9sdnKW12XxUYzeNwfT+oLLFmyZk6oFqeX0O9jA5UJPwuTcuYO+y5zuAiJiUBdC
HiPfC06a+ilH3LogIiZn2a6oMoGMUw/a3CX77YnNSR5Xw0ot2u5SGDVbkDSpPqfaEKtK1cZ9XRv+
ey9QHtRR2+pVH922BruIKKnIQaZQRJKp5hGqqEvMDMunYj6YfqMuwiksZ4NDEkn4Ij9BHYxbN3iC
Dlc8+SRhQXcU3ULG5KgSoQdoCui8951xMeaDlVvdsreaeC37asT6LohJGBcndB7ZuOj7e1dltOj7
a496zboA4wKml0DF+cHjk5QlEEx+THZiHeVBcT1SXfK06CpOCxO3y4zdEUqg/wyqh/b3cOq9FivQ
f5ph0O4GKrM7lL+/89z4OSDWQ95zmo6aH0b8govuGcKvQzlfxTHZdjaabii/rA6TnECtvo3ovC1w
PraexzDBO11x7GNs1No+Qk9phlUHj0gu7GMrAKdlrYyhdj6RXXfXWmwNG21uKhTvUEmy3l3Dd3Zx
h/dRkVBkL0IkKdLJN3AaVYx3zBBeIdxZV33I45eJ6qrsrpMwPkiPUdkMDN9bZV1m/r+TjDLBBG4S
oLdITpcaYnKhpa/KpjH4NYzBJciDBY3yg33lp6mCqulMy3qqcJOQ3UKDSTwKUT9gY1V94IY5LMqh
tykwD9EblZjb7EHXSSM6WXvFnms/UIz5JBWDggc4oXVajsGnMYZXvweTp/AYvZDGr5DUoR+1G23F
D2NObgbhZzWt+9gqP0I84FloTKiQFoPP1sXUHsBbHlWfBErHjhGHEawylLm6LXpSQGNnxAjFiuSF
1wvG55S5RRQiTuc21kYWx2F7LXuqPG8NqPfDWIpgJYcZcGFggYn8YqLk8TiO1oe8bFXgioEEElCm
+VPaB7f1q886RY/KsZsYqxd6u8nnv6gn91nXPFGnaiEvOpW4C1igA3b1+M3qVKTyNWN8jpPQ2JbU
JotNqLvhNocBdJws6ghJ23gbtQlNaA1N15ybDgrDEPcHkquaxp0n+4ro1ASzcjcty+w69CfLZKfY
o3IQZYGOVp95L1E1KhfLS4+ylRjm9DJrnswht+vbQ1GgdkmCAm4NhLVjIajTRy1sPl/DBBqDmvAj
c73vZWcpP3y/XlKsQMy3YaHj9mL8js5IihxFb72hHRPNAKPZRGfoHvpoEM+TMqCWCm3v1uzg6V49
NVyNmtaQ3jZAa+YQFh5ChE3Ppe6CWgNaxYMcdcOeRp9Vq8RA5EDGlLAcTqFZQVkkGNYJIxLtR+KN
yTGBUrDmcylqJUazLDv2F1OVmZeyxVhagsD0ofqVq2OGfgBFNYcF7kr2a92wztn0I6RelxiyW2De
BsP+FAUp17r+yq94eEhDyNU8Wn/pfoicsluh7ot/grGqjZEncBKxCBqcvTxA3wCQKU8ZyGkx2s6+
mg9/x/819D7faNru93zZKaffwqIhX1Dl+qPbkjcayqT76qjAQhxkyxfJ2a3QlgCoHV4iTwm/6kGu
L6rO9F5EBf8ZJIx6IT2ubTz4oyiwifqgxDVSwKqd7gWOKo9ITnWb0AtZMQ+N/yj7etgQs1Wsse5y
xJthMHAfpujvYI5XbVogzx+jsL+6KCxdBRSGZyy0NiEPCHarLWL1kw0Smeee/dAOJIlAMbRHX697
9zSWwBg8nJiskQJkDvbjqQEksVVDvdiCu1Gewp7fUMm66dVAc5RfTZ1RW/PF+1QOw0LHlfBkzU3F
UxaVW0SvSP4AMe2cJ9nd5APy3mUWrnzWCu+8431A+Ua3lVFMUn9BUvXOMii7ZLMp+oMJ//11GPpp
iwWE+4BFjvZJRuzUdr71rOdacHLC+iUZXAdvli6eQQ58OO6M67YYvAd9boKxE1vh5wnUTJoQE5S9
gs/xLHAVvaLcHpy1kLy+Yn3mRfh+8xWpc30NVqx4kA4jhj8jaR2BlXWtIB9MceJsIs+b9rW30Jt+
WCvCOLaW0z53M8IzR6AGgG+cHMYZA4qaVLBDvDYBPUBUjosbTIVYAD7KVj/qqCNkQC7dynsEJFzu
wdnZ15CKP/dtPXzXWhxBuzz7ghFTiKA/joVCd1XsAS19KUeUqMopRfy9IWu1rF3q8f4EqsMRjr6a
PGSb6tZZ9Mp0tqvo6Is6/3BiLQQtlrR7y/Czj97ElZnX0Gvr2N25L0NqCDXDutTyH1iJ6htDjGIR
BuRHEP0KFpMGxAV914e04jaPdIQpHNNQzjHIzv1Q8prh92+96IEWLIyqLB/NNIy3GbY7J6/Xfh/U
tHqy0OTY3fsbkJcp7se7Me91GAjD8KlMxaUF4/zLz5KVsNX0ex6R0bMFYCc4iEjIt+wT1UHFDnfi
g1V8rp6aEtcKHeGWb06pr2PdGn8Zgb8fycZ8qfXZV3MMvKNlYdKhJKJdqJCN3yIjj/dI84xL2cQ3
096AWaFKN0f1BH2KMPOtNfg08Ubhtlg5muNuxzlq6ySMbLMiuTNHWQzB4m34JhSSE28TmNeiKpNH
eaWyhYNQ1P0LMJ3xBQexGfHGBxg6nldlgSneMHwF0NX+8t2dqTb1T4rB2WJItPLVhk7zUI9mfso0
kvtWmOWbkTwvOX845WNoFV8TV2zh6DW/MnwwexItX2I8SJZ5JKbHRI+gOCtZs8/LcDyZalIgd9Hq
r8ZcqnWhbv600TmfZ/MI+JHZifrWpKkDmMAruONgiKdQUTcDOgZXC7/2pR47a6vm7wiMv9sr+Qug
US3aVQ6Ok6jV1OS08G2mRGIm4iAPMnRv2joa/6qLbtm/5uQprAqt8pQtr4/iLOYD1kbpShN9t0Jz
EquaMAHCJsMaFlD/ikTs6VixM0ZGYbW8euwkGqTeXd7Ft4NVBKyO+mZd9Sl41TmA9Q7AjLzWPxHM
8nd4eNEUcYyPTQ5gdR6iWpOJPKbfUXzBopWKOEL+8nQMtPl0yutN4eODJyNV50eHrvOrcC1P/zU+
dC8jCZZHz6zXEdmRdyxt8xM1RSBlczNCzHdrGDwcNL8L3tVWN1YkTaatjPKmxm69aPuTjFJUR7lL
UZ+tsaqe50sOjaa8yUtGLTYrsikvifUX5m5zNGB5c7ukbKKVsLHMytnyG1T3dUO2KoCOhUiZGi3u
ffKsnw2frF4M2S0iO/8a89/6WLBsa685UeExoda/NmUGPdro3GsbOO7VhcuV2sV0vPebA/5HWQpm
Qo5gf+te0xmViD6xTYXqn6m64E+j2/h+yXHD3jQoyvJ8xlAjbN2TmM80N/59JvvYKv2O/jXuv0UB
Jbi36xVpcMKCc4UBj7NvBviEKBHBkHU9DNKW8tQ0cbO59d4GyLEU8/ChcTsMJOep8iDkfHn6r0mU
S5x9qWEXMYZOBlEAp5KoA6ibpSK4TlkQwNnQWFYKYDpV7lF8/BMYEyc4QyZfymH3fi9BY5bnBXB7
UtXuQoYbUz+BKu4xw/rnwkqsR/s6Gj8Gy3J2je+pa6fGvEpPvGHfWWaOVNrcntx03ONR7JsP9zhy
98TlUNl5G39r62aggwsEBIrq0yJWL7mbT1+DwhYPapo3+zCK+mddaz5kvy/KhTWOQ61DVGeZl+pB
8JjVmnLNXRTUuNmblahthWVHaNRbSo9YDwYDorNT1dgHUJa30XIKi0vvkpQvskHtj1m9paw9Slwn
2ScPRgq2GAgvTxU19BedW8/J05kli4NDbpLkSbBGHXIFP6cEamowvvrYdDyWWEPjop28mWU5fqAg
gDrhGnNt9bV5Fb7TvdZ+Z3CuJ133KrHOv89tA+HJLJgu0LTdZWwXGEsYpc7+CtkkIEs/hdE6Rz1K
h5dIgNAMVXZPUewPLyx1g23LCnwlo0pdpKd68r7JYFoZGkukA7gERLyjSaw1I7gYYwei0aw8XPE4
ZC1F7oXljyj0K16MD9XcvsflmVO1WxXX133bJmq7aZTIX5X4dC69uOwOVkeuYuH7SoubPG1nPsiz
v/rcFP+4BZlJFmIGghq6Cd7HNSIcDJ3g0rr974PlIBc8xFO1/isAYQDVp8pVF/cA+b3gkpl5fOJ+
Wf7VL6/phwWOGCFP8vkTBlvvj8InkTwTeiTbZ9L6YmeZBVytf2g/st9ikwYVTRKEJJGIMTg/Fft7
1+3MhVB0v5zsk9f8M1Z2/XV1PQwOmo3BqIkdFs6IEdIVlt9uvSSLS5gI7UiZri+KXecm8ylteZaj
lLow0uiohyVPH8c3zghamWdTnwIUdcaV1inl2R59hIi1KNdWsYLZ8S1qsn7oO29RT9woYJX5vxNj
9D7q3Ea5iY+kbOa+VayQMql24Ibjd0OLf+oztEkGE+uJX4nzyhj/SoHxWmlK9A6W0dvbHXKGclAw
VILHVaWDbuD6/KzTJXjI+iAHD6F/EpSjH13bpp7GPSG768wSyNLibiUn6SZ7OeXLDfpQ5p9VYidX
CWlgjVI/0gODJ73ekQ5g0P/qKbTPOOmSK2Dh+oaX+L+vc/uc2vq4X6MfIItBV963+QimgERzeBCq
P1tNhArQsPkAs7GZfSl4TuTY9S06pY2PGYTVozxrZOc02WzO9SZk5zYPkvGo1pvf42+j5IQko6KO
8BfQ3L8uIsO3SbETJsd2X7AjOiReW2+61nshwascQnOwxEmeRn0ewLCic+QHyUMDUgNoP6cDYwfR
kfsg8smGxL5ywA+vxYfoPHg/GtePV3MaESOguegoK5H/vSgpQwACqoMciTH8uulFvje9AbkQCKqV
PqNJBfvzmyjZrf0nXKv/w9l57VqqLGv6iZDw5nZ4b6atWTeoLN6TuKc/Hzlq11xn9Var1TeIjEwY
FsiM+E2v9DhD/Bk9ROhUL6RSmYYaULNKserrKys5DlrcBttPXbPWGB8vEFtUWS5/m48zoOczIB6T
9ZA6p/6ufdiWZdzlprZ1cY7NELh9yN2rCxtlHzl1xm8njHvepOY9qfAgSrEJWn7GPO7BqyZxKLzO
p5IdhYNJ06hTYfyMqar9xUum9ijPJOPcV1cN+HFoRByJxXJ8U5z68XoyVLtmTnlWPMljYgfCbdfq
+4g1FuT9cjgZLferzvc6ZqhVvMgR7BC8cB+zVWscC+WA0Q9WShkPWJ9xYCkHyV0/oPCoxZiBfU7E
6nlm99n8f5iw/d+HNEnTLgB0ic3QsfCZwDcEIqivPnBm1Ibnjd3fgtEaDoLHvAUwjVhVOG9kYM29
bOHkXV9zQ6uujlf9HKwKVPXfkBwx6kYKkmQqd6OFFHHSlcoZldVo4Yfd+J5O0CkH4bdPQ59h7VEq
/tlrO21nak160BFwPjXuFGyNoq1vimnhVJxF2SvmLyyaO8t9S8XQHRWhgo+iQOIC02QTZEN2KjHT
yyPvpPsBnUgF/+mUI3R9jE+mHi5UFsZqasW3Yi4sxlHsXFy7W8uW3CjcBQ6p0f7sxiCJgaFG/RbX
c+zpbN9eNXZqHpoAsnkQhcrWHCf3pVNqFq25fmwtMIWUtG9edHEsK0EMkU3C0/jeIt2LF297la1H
PPAOrAWVEwUIPGGLvPnq25F1kCPUNE3vLuLLC0rX1s50AjyDIGgASWhqLL7/nl3FTG3V5xTOP2NF
kyrrycA3Wp5GnlBUYtxSVucTzcda82bIk3aPDVyBM9z8FjzVYG5gay9mM43B0kaZ4hy23fbzPQvb
yG8F6dO/ry/7+mFEQCYDND+/bRlCh/3x6T5Dfz/h5zuITZeSSBzYu8dL5iw3AKowffh8zdhx0MzM
qcB9vmoXKf4aKtyfTyhPWEf5n0/4+LYirPUen+5xbt0KmO/w6eRoeX75CRtkxD7fZD9/wqx9/H6P
r6UvIYFjcfr4dPJo1bEOSuCCipq/CHk0JjNfY722Dp+ndyg7YmysxCtgeNUzuKOZ76qW59IW7hOl
sudGd7wPyDcozmEVd8g1v3ovtHxZ2kp2KXTPXHsTVgKtg3H8XNDMdTJy4eRzl4kSqp6pqZ8Uzfgm
O+WmAoxh4Cj8GF93kOZbEqAbWQ/t41Cc3DL5+TkeLyXmjLgcGKOrroShMNerZpn2bBhWTezilRQU
+hM6UCd3aJVzPLfGyukPYcwfR3bKYbaPZD2z7RBVSIb4bYgchYvk8XwOudHbclhnnVP+I+Ynzcaz
neb6eJUxbsj5+/pCvow8qjUjXEHsMjvI5qCNzQVw86Mljxpa5IwqG98xOULGQvzRoklzbzIUI/iw
Q0yiWMpOGUMz/Hehps1RttI2Ds+O3jzeqQyh7U4edEhCqn18IBkzPpKgE4+vBLB/uVXjDBi/8XXw
zoaf55dG0SCwjkF0lXtWmkGd6utyJ5uOhY3WotJBIERmG6/+NdpL1GFfw3b8PIEcITe8gp+Pf17h
M2wnJbaHf1/hsyOtxJ9XKSChoB/PfEjt0EhWw2wNlJnUNpOOjW4pxsltg2TPdB4x68kbjlSdXcrt
dXXxPKwSBjVs7wboghX1HPtFCV0crI18+GI1fYjLvTF+x2LqXLud/9ubZle4cGBO2FFVZmoWLFJX
Z36ihj8cU/vVOoHyJcywCTQMkb/q8HpWGWqjd6hLLE0NQ73wdrWtHXbO0VE6d+/lbr0fFP65RuFI
GxZmXpr/g4trPAHVKvEBk1uNKX9rdNle9gyGNzOOcmrJuJNl4+kRdQxvMfAgWIOoyPkJWn5lTAcb
fM40RcMwWmN6sqzyuZyt3fOkMZ8q9Ie2EbaeUa1F5Ey94Kp64EHAFyvIMXYpHvFZi62trT7FavMq
426QGKt4qtsDt1YNTqWxyktH+QDPqm08HUtKOWzoz4UukKDtzXDPpaGtZZgV4rGvBvUlvlsTvqE4
Uqd4VHoePMsN00SSkFR802M/mOmxacoWjvK8i+u0v3Ut7dBrQUF+McSTtyvX05hnr55N+UwMmCO4
jp2+lgq2CnYBvkM2O6xQz3Gh/pYt/MJdFNK9szwSzRfrCZX0JUrBPIvnjZvvQJa0L7LRJ+UW5fb2
Lo/N4unVDCL1Ilt8EnR5/TA+yaFpDwhQUKvYkz5QXjLWn3suhVLFxLSJyNWzMbCzW6pObqynKPoT
mzL4XChcNwCFLfJ8cmA8u9jLPTnQFlN58McCvPHfeGnNiYZOTbiRTm8JbivAqqv0vVNGHfl/nvyy
aZTkPI3YDHAfNdN35gBvqlXFN+jq05uwVnKQlnvp1Sg7/secwdVj+Ey2xkxgPiR1Lcr5ig9KYO4d
NW6OWN66Z9k7Uf8GhxS8jqCr7pbRXuo2zd5NzY2OUxvVpOM5qOimYmODsdjIg6xSVUD5RiwecFg5
ot7vb4KZMSk3sfTlkcZg6WyNLoMGWEKyo0jBTEFdP8ektcZE6HeRGDXaw1GyLviGN7KzH13/Stnx
0ZIhXBaDZZ6OXELz4R4l7aPWWlS8hpICJLKgr4oIYpYJnIlEsLePIReAYP6tWc13lB2A/UQzTdx0
yltiVtbW9qeZMzeg0qfwyPaE3czMag/veq/81jjQp7S5jK4JzKKALv2wZ2/TJCvU1zK0KbWYuk4i
2/QwL7cwG1KmGU9SRmuUVYvXJmVpxp+y/0F+bfU4U5Un+7LvzG+JCVPBhhj+LFqyXm0aZWdDLajc
JUOwi1THv4aOUaywRMzeI1v5mTmO9Ssd7o/zYHp1V7Ba+RBW3wK+6pS7h+oDDqgTLk1D+jpha/US
4Qfx0jU4QSUO/Lk5FDfmtIC1AbJ67qxEVm0K0ulr2cu9MTl1Zg9EdO4tURd+aY+f56IeN2e1kvYk
+x0vy9bC4U+mfOSe6F7GLltVyBm/C8vVgF9ExkI2jdJyNnYoKoSs2+adlRhWTskAfWIebGT+hsJH
96z5Wf0EteoRHuwsPObFjI6eR6UF1xz0kWE7qsI69kqbLkxL6c+zPsVKbcJ+adrTcJYxuQGKgIP9
vJnw0F1h6cSQ+YgeIdsR7Co9sq2rCJZ+dsuY7EUODvRUbh/VJo2Xop/8S2MHzrktnGE5GpP7jRTc
IRj86a2cMHAo/KbawsmMvgTmhLdE6n5TIDSvcn3Ca6fT4hum5Bq0Xt35lsfju4b5REBlA1fIvAfX
iNnm58Zp/XPDROcImbFyF4nrJftJscOFHJJGzp/BQYQGsanm58SG2rSwSdUtKqttuP5lm9XFpsr4
eiIrH28NgmaHqQfKI9kB3Zj+qCeUlSRzoKUFpCdEzQlWwehFP1RbRBfJDpj72nnk/8dx8iymNeDw
WUdXdYIqoDQU4n0r8Z5Cq/ee3Ab4iGvfZWRUSfogk9OuZJ+M2W67Gbx2uspWaiXJrulRLgsxgcuX
tt/cEK0dzvF8ssLX3c2Ei1SkW/ZTiMcKovcZCxOjtZ/0YnLvqQPMhT4ZaWxLWfvw2Vdp0aDaGCfx
2oAActZAZbt1HS/jOKnftCL/sydj0KzE8ziUSzAU0Vev/23YRf3FKe1870BwW8uwH0RHzxEmxV7u
VljHIGWQ9dHXeFJ/QNnv7mEiistojM5Cjm9yA6mIwukvnqFmd183f8m45ZU+84DKRraG68xzq5OM
c29t0c7MxD62suBLbFKcn9+O0ivpNkWCbSubvDvr77vDFHzAG5h3gcLMEVvoP++uYyq17HU8hJFS
iau++FU52pWMbPFligtrZSeDevZbrzpWeA9t+j5KXqcOiAJ5muIXbPBl0g7mVRh6thKm4SN1GWAC
Mu99bjKhjFu7S06eLf4Zl2NN1XwLTDd87ToT4o2tf/GHCh2yPAnPlSagx6t+sdYz33kf9PTqR672
MzaKJ1Bx2bsR8LH6ulCOsTH1Z9QpYI6aYfMBVn4fMM//qfnlV6y5zFe1VvKNW5J8N6JWvfTBFM2i
mf7XRMHXex6KHBKOTl7ZvGDHrGw6UwQHFSr7FfWoYalrIxfxaHZIcY8+qLbJdPZG7O1YYCRSLOh9
yut20U9j+tUqo+9l1vjfySRcCgQ6flX6tFa57YcLrzsjelLEC2EjfwNjZAH1A8ffrP7lheoNMzXx
3eiiX1MXWjvF9vqNivPIsw94ryifkYsonru6YgE6+tpGxrrJrK8Qx3Z50RePEcgVsnpOTdIYOMyN
RfQU5rF3LSMLFPO8BxO/WYm0iNati5zIOkRxjF/AO9Y6RWker6wbrSp5evS2Pryk2G2jdeIgXkS5
W3Ce/xzyiPGtPg6R5w+1QlvHQ9RuUrdTFrGSKlff7fVjOgKUS4Ki/tbFb+CPne9pLfwl0tvamV/B
PpvIDi/ruUOMPzJ4yN9iu4/XQc06wB6BqJRqj7xaEjvfJ7OEkSHCL2WfdJvIjdW9UlrqkxuHWEbN
I4bOfjHgYL5GuRns0Ad1Ae/Z9avItGc5AEmibIGoH5Czpqm3uhLpfAXUi4BiAq9rvjhgsndKmpWb
GiMYRyThG/r3+j41vX7tDqr11R7FKnLy8d2vMZ52dXxDZLxWv+NTnH4I7Ny2AvjRVvMi+2uKqfRX
wyWjMKSqs61En36M6XfZl8Bx3rCsNnZYtkzvo9GsZFyzWKjGTaaT8xrCNxLKO/kS5HecVaREW8NO
lWVthVidsZY4yr1ybn7GZIcZ1v/HkN70TPgUwlz969gBpP0BVXccLZH4k5s6BqdcRaXxj1ie9cWV
NxFvqSPgRfR3cDp3oNbvojpt/fxXXG+h3IZBe/5X3A+K/CxA/HeJPS4bWMvLvu/fc6up79VMTnTR
8Dn+DcF6b+6Y0zxCVNlqkkiwYhWWtaE5aqsSR717UFiYTJsDgicdvsalYZZnj5XeDlbscFRbfk/K
4v4+sL3ymBVht2tQ+TxbPoo6bVJSwVBw8UvQQr6FcYMmgF8Hz5nWoRAbMxmNdfUCDKC41rahbmyt
8xd5bvksrB/fhTru0EhgZWrb+VXG5J6fetYBZtBFtgwvxjQdqFN1bihIRWmfXx+xuM6wEMzUdBWO
o/oMGTw4tFMNgNU3x4q1XrgEAN3fZa+VttXKibAHlU0jcftTORbfizpTnxuzFhfEFk9p4KPaq8cR
FV0r2cmmaWr9Ii9j/9Eb9dPW9BL/iepp8NLqYiVHuRPzl9pkHq/CVgT4hdbMaE3UCXs/PoW12b5F
Zr1MRgM5ZodM4WR2Yi2bok1+wo0fb27WJfectafVpoBEPdNYl3bVonvJQRluVQUVk51a4O/q2Fbz
VLtkgc00OgsVQ8SktaJzx8Nf9slN0Lf1WuhhvbZtbUoBQoubadnqNgBBss8jP7vKjWZWyUqtbAzt
jCJ/xCLMmmErBSEuoDZwxnmwjMk9GJz1ThUUOD9jvhL6K9RetAXIw3Jad+lAbWTW4Mk8kR1iSE3b
lPaN45Cz64TgBuW9errh/47SAw8M91dc+b91MahvWa1MwJKa8NoWjbtDHz1Ca9E2L70Gf7c0yupN
i8uI+kbV/QLLaxmG99uo45f4Ja9VkyfUaD82beagUNdl9yopsDT93/Fu7vxXjNwG/iNikVrh78oK
Gv3igWeGkqFOaxNgwbmYDA1sZPwLS6IRVZdxPMq9z41jadlWSwQsauzdvHkTMg+B9Tjvxkb90ulU
iD+N3mRcV+Dpy9hj8N9xsvdz8FBr1TpVTX+Hk/q4xWx1BG1kR++6pihoB6rWPm6C6D1Msm+R7TVX
HtzRuzlXwdPmLfCdgdRw9iwPmapGP1Ay7JdyUMoKFuQXbA+ysDxTRh4bUw+zyBoc49WOTW2VJWNz
TTU93WlqlYFfMOxTFafpJqwH7cmBJLbsoZN89JPzRJJ9BvIz/aJotfBhskc+05DQNOoldMf2yWx4
gmSVpp40hGkPuasEu6lSp2sZ5uNqxMj0re9ZJZdfuOdkJ9MqKQHETb8gwaUmK+Ct6SmYaVKegAq5
kG25AZIXg3AQEx6NyX965DnkcDnmcYxs6wqKrX33MTZmdg9n6Wtt6IvTkFdXGYrnEAgE6xz37VaG
5KY3dXElV7CQx3zG5Z4+a2I/Yox4DP17fqTBto8Tqhl5uixprm6YFyc5Xp0iZeNbUwMQy/C2Fomt
41TF1aEteo8UvAjPbmMYG/BtyQ0nKxdzevTzitFqKRgb1fzMLbEqMoKVK+CdmYmpHVFsQcQgm9VC
tLpNNjIYa7lbPXbdAIVmn2zaeFRHHQiaxnq6CETz3PUpSHDTJ1mdqdlWFT3CiENp7sesrvb5nJmM
UWTcTF6d3kpFprL14MVUi2xpq031BR/hEJ1QUosdwqSwOXOmyuPWnxdRC4CF666vkBrzC2fruOPC
mgEfXaVEBxbg+L3NTScU/gK+hHKK06x7+ztMOKAL3QHGTBEaf4b5je1jWsYwj7PJuDybPQ8D1/LP
YcxCbHACU3pK2rbeKqlLcT8Z9efItut7yB3cbkOrWvo6pIAORYJD7aX6s2Pn+q4ILJj882AXq5fn
HGrPPNQss2KpgXXbyaGa2qYHoQDXlk3TaTG89Cp91zuUhJANUp+zEGVNy7OStzJg1SMm3f7SxkyG
+fm1b8mElETYaj+VvGPOlSK0Ta5i4ZLmihdBvWWZgekqeJp1k2TVXVEac9kIqOZ13KHRJDJShxQB
vkEiPxehIG8Ru7ugLtzf1Ode/SGuPsrMKpeOUplPBii5TYuO6tmOE2MvxszYYZrWXeQZkfrJEeXy
Uc3uhvBbXTA75dk1544fZ6wy0DvzGc3OK5fjLFJoAovayzXOf1sF/StGRaw6hBmp7cnahZAU48Ic
cvxmxmydoT+ESrdilNk9asvitRLVa9Eb+mX0u/yVd1kAbrTIyMydk1Igdeca9UH2OqKJ0e+0up3s
pepRoe7k2/hzcixpWGvTkOseGnEBQ1OBfzfSDzdST9bsQWI7LE8C3/uSm/YsNxqJixc3ADM7zWd5
3kIIS6pu0RhO+2va+IFS/qrTdFiYBpJYatl/QO3wTr5S/9m0ohnXaZEai391/Ktp1w2rLciRMj5F
BdohHhaC2WR6p7AlDY34OovW2GKFX0XDT2ZkCDIP/W+UD98wFA+/eBk6wfCK+mucDtaugZcD18Ut
rxkF4RUy2/bWNkdvyeONr33eCAgGR1tz0ZEbDOzFZbDAFRVj6TGhMm35PL+maBGZgXnqm8Z/8YN+
vlD0FmNGmlnn1etaWFhezINxCbC3k2EitzE3Q+Gh44wZ8uNUTumJS6iIV3noxKr4CcGjpTMPtVvR
L5n6RJuU9QS8yGBKVmXKwrMwlMF4Fxm3n2bFumEIF0CSB5wfIkQHrFWZjP0vtdSec6qM3/zObha6
Y3tv+HmNSzx3s2dVqNEa4emjlznoBIYjmq3xVOwHkDgon2hKsWzr7sBUwwXPTq/mmOlWsdx0VSR+
/pzNm5HKApWGu4yofnDynGmv0nUOQ9s761phTfh2Q59WbT9bARHq1ZXsr8csI1eMXnEj/HNMXn5Z
mYO7yEP1JXFgX9kNv/tI+Wlj+3m9lMpCUjgongI0NIpyto4H1qpODY6Iqf7mmHw8N9GvsqWSQgd5
/YKnanPT0Bw+1EVer4LcsT7GrvjpZFZ2L71GuSAPTdHb6rmO8HmYs5F3qsnN9ywUPy2+sw8eLgLv
S2ABsSGiJYrNN9zm+0sBiWkduS5IYs/BMlPrm30dQLf20Zsc8c7BbkedTlwtX7WJGyQ+IPi/tV2w
sT0Qlui9RT89fhijVrRdosXKjgTg97FG2DwzESCv0EP/w2VBITLXS+fdHE1/i9VJvrWrUtxDuzyn
/qhjymWw9K+zH2qLsgtJ5/DmxNW9V8J4PwyRfUTEG0XIeWOl16D8VlRhGyyCHr5oEXW/e32jGup2
iCrvS1j4/bo11ProsoC4BrzFZSyYZBkoOGxw3Tav9SSCZU8uErZQFaMU7YXJohWJA+1TvRqamL5p
s8Uq4in5wnfKkn/UuClU9z1Ea/e760Yoq/QQznigxFu7RhnFV63+3bOBa9Vm2P0IrHFbBxWFO2G8
dLnpwdJT7oGd71oTsYXRQXRkTPRl22Iy3Wehu03QJD8WQzPsbFc5+FORr7XRO05p0y1Ukh4kYsSw
6SLD3hS++BI6eYvDuxstmnyMvqPLdHOtyvlVcvEg5YwHLDLoG09p2wPSrwcPfvOFAbOZOQyFSz6C
S0+AgQxBGN/lBoEy7agkqNLPoURRkBXLXGtNbUc7986ondW+/DK45a2yc7LxRf0CfTy9IuysvhaK
9oZKoXPR47I5j1Z962OgPGUWx8fI+xWrIj+piE548TDuAwd1FeD9hXlSLr6AqRgi69uDytiCTUea
aW4qo32dM1tPtt71F2G3ENcVQG2mEkerWhXhUffEWWuFi2b9jDicgYmhxx5ThJ9JGYKRGpEvkHG5
gYwFnl4OkW0vbL4y6c9XnT++DngLXas0fm21ormQaOVKmnoqfH3TvaluHi8gWWTbOup+ulRC7tgE
G+dhcKA2mmG0ZLZRnNi7y05E4/t7NzjAlafkO2l9RvSaNe69KCkXj3akO8NibPQUUF3ercvBrd4q
IxZrTCHLrWzahs3jx9PQlw0m+G9eOS77FhooWTYjPz52HVatR9+E6becQRXHJDCfKAUry7DHhDD0
Dnkz3qoxtq5uBqq1b9emZ/xkXVct1Lj93ptWd5vajLJTgcxnHX1MNddhrOjLUcTN79587l0HlZ8k
9E4VZaYFKlTdakggz4gYK/JIEf4OozgSTlzOtwwlz1s+71GGvmV6WkHiJCQ7uwKiVN9zr5RNVTez
i6LV3xNQPQW+Xy91onY8g5CFkk0nCqbz6JIs4zn3Auazf8pEsYQGYb+UhZotImACFM6Hf3qrTXMz
TQyeuqH97b9Zq8kRssPj8bA3Rl79r4Obg1L2GKW/K790D0OF9qMr8LeBdZPtIhOGFfxMmMk12mQs
uceNURrVdXJrB7KlKsjhBDevrYpdwVT9mLvU5UIu/x3PEIpzBVIKCB5OV0SZi7UfReqTmBIHl6Fe
fSnTe10zAZ3teu9dF8e7zsQRPg689jpGc/HFS+sP3c/PasWVnqQDbuvAmchyGUvbwXLdEJa5E/6k
7sBK42Re6Olas5xqr9mcDXD3/MjoKyrTzEshJK91tbZ/uWX2rI3YBDWFqmJbo6x7Ky5/s8q7hNwL
P4KOd9iHSYFEUyR29dheXC6lbaK7/Xaw3PGmOm6wQgNaf1cpUOp2Fv/O7TOVLKDjXMw3e2idDydE
57TqtOaJApPYVGlbgHWpwUaTxmLO1dyKxhTLvHGS71UxLMOiTn+pYY0JQh6lrzbQwE2H9MlxmgxU
WiywvKHXa9T0x7Pemu6L63kat+wNWa7qWxRa0DtdtTr4Zu+AJ+x/aUHCjdJ1gOJbjQ0QXsRHpIjj
NZmb8ZJ5drnoLOt7rJXBC1TEcachnLpF9NR7ZY2OVGQe/EDGAgBhno1PY2b20H5qdVPnnXhHF/Ug
R0R2C2K8Ij+n902xFUOzU50g3aMJYe816g8nfsuE0l9rX5Ge8FYRQv5rMZB0H/VoPOWkfRdD5Pkv
lmmSDqqHw4w96Q0UgqsBtODQpucIoB6Mmrpd1xY21QHf5crG/3LPw0V5E/EULtzOpfw99zbCxXHG
Ml9UFfFRCg9MiloepDWQCsPs+r0QZK8nV8s/vNT51YM0vVVebN4KI/yJWXsOAdpblOCol/D4UFjw
VHuPidS4Hbokfwr0OXNdiOaHjXhWFgntF6ucX5UaOa8V0k9rTUs+3LEuV9Q9vVs2b8Aso6RK7Wjn
24quoPnRaKupBrMU+rV3kwM9zwaaH1PE/oyVymCT/eXGMp9FDkvJK93cx7kfJ0ttzHXEdeh6ks1K
EK7doszPStBgQDClCD91RnoCdfHVATB5jgxrXYTNMxLU0VKf9NPUeEczI4/reK52LjF1X05jqK2s
th12Xtroe3xIxms5b6JdPpJyAWUQ7crAi1amLfR3e0RPvx6G35DhprBnxY6s1WtNvn3RtF6x7hFI
4naZBtOBCsIyNBULo6jS2KkjILa0sjVyNYGz8xMlX/KX53rV0i+hpyMD42ICY6jleJogqy4zg3J0
bBvDqrcSMvTq6ECpE6JbJK14Riwo28nY5wZW2H+GNK7er3unNxbMRs4mpYJ3t+lJwzhm9DarUa66
zDJuiRd6mxBytp9ZWypS0wmCUb4LLBxver1C8Sdqz31tZM8oKjCvxmUP7JU57GVMy4C+oC4LHFRx
bywFnF+aThpqmu3I3KfAYJaM28Q3VVHGQ2gW0wE8Nt+OTwUjgtR/EmCPmAgmX5SGskMPCXfdIcC8
y6rBvavYe6qO3rHowWke3iu50og1ThiJZRpk0QnMcL6PJhIWLjCPVeVM+soIPR9xl/4pIBvuWTYl
/ClW7HMLQtGHr3ZXiqC4M5ee2c7YRkw2s6YA9O6rjREAduQhk7y0rV9x+SKJnpgv/H9sMDpLFN7z
mytmX2Hx6kBGvpH5zB6birr0qkIhbD3Oo2RHXDX+pS1/yAZGp+qagmmycpx6uqEw5S0MrR2oshjT
7RFTLXurp64J/pUhsoPVgnm1gEjOkbKPk6VqYeDeKqI+DZ5TnYRI/+ylSC2sC5L7s+g1IGU55rHL
nYj/Vap2m5Qn4bm2cPdVVKvcZprnw6pkw9/A24vWIX+fT2ertnkAZPG9rZSEy5/bIjNYB0dYFLox
NoFCUlvOXcZatyDR2CBbGrs6y6TGp0hHVhfU33ZS83xVVONFIAd0U1E2WBp+GNxD3vWW1FxKtbBH
NT+Ybi5gohMXXdNrK3QFTR7Tvnn0Sj3btrH50YVdcg67nyTB60sqxnLjuT5qMREORI2P6KbcQ1MZ
mRy5+7lpnctQDSOpU+xHBlu1MZpw0KtW0g8fVZSvFvYWC8tU2jfu99qyjf3guXJrnNri2r/aKn+K
KEG0J0qOtsCbVxcWj5a5KTc9oh6wIL1iKBaySx/IW+f9SulT/WY0T5EUZ4LujvcOX/BDu0klHbeH
FUb5YoJUwqpXn1N9GLhJgSW5qUKNaUFoi40WqMZDwKluBWakg46+0CzhJMf1+FqhF22fkgIdgTIO
0pVwNPPQRvD1PcBcL1poN08spxfqkBUvKD+ugUkq93mi7otGezdSrzrVWeQ/mlaZZct47OMNAi54
rOTdoKwxL1W2KTDdp8YsfkCdACOW9/2Bay1a9FSq7laRgJfz0mlreT6Aq1p5C/G2eurHbGmKunkJ
xrF+KTL3ViImfCkDpX7xjN5aduMouMPSdF3N31KiiFd+61+souzPXTn6lxyzdfQ54/cgi+t9pIYl
xI0gebcTcpPkIaOd7E3gUYORp1Qme30F46o8UZ5V11SfeH7sZHhwuvyUhgXIJhaaACSnEPEGKpiW
0aQr+BD2q5UmCHjraIfDqLJfs4bcN0AzdeXOTWtUtW1Z8HhXEsd6zWApAQnV0rU8Vve6YIvCt1g/
jhUgh3naGyj8MpgZXrMpJj9AJ41TJd0QIdoO/0s2dUwq1yjzqxs5OO/BpJvIjj561SDJSd2E5fZx
7DD4KwR/1K0cbECmWNWh6z96U7sRKwea/U4OVqMe0FM3l2Hl606hsjTbNtmCG91Zjtddu2B0Nlk0
lSc3ORZk6F5w++o0tX+ZmTQvWT28UZ/zzgXKAjsUHlDXN4b+Ktp0D6XdOzqGghqLjLXat2qCmfUI
dUafXEyQCr5a6hHSpbl5pDpycHvcpuX4vI7SFevnCPty3E2cvGeKF1EnVuMU2zpqF5k2/MhLq/tW
lqGOTbhhXeGlx7sI3aiWcthNWMmrULEKs71cP5BT75axNwTvNanjjYHOwUb2ag22H22V4i4y9xYm
kL6m6G5B5Bpv4ltTZcFODwtEy3vSdnFm16tGqeotyGWeW24wjQcPmwprHVvOf3bTedfUskpf/mPA
P3bNTCs3ycz2Cqwnf+yDN5uPB2l5XCnIAL0Z/NvufooR0dxSrN68xsH4JFvxlBeXCnSebIGxsk4G
Dj2LSOqe14g8ucOA3vl8Vgw6jc2srrWK/4e181iSm1ei9BMxgt5sy5uu9rIbhqSrn957Pv18QLWa
rR7pmpjRAgFkJkCquoqEOXmOrRh3k6++FKZydBQSAhczE/7ylPqAKUXQYk9NOBfDKbLX7xxFEKur
ys+m/RIsQ9iPYK1jwzX/ejm/Z8Fo1Zr2AWGCHfnd0xd3tv3N3HrDzaTl6kXV2e7qdICDMWvkcIJs
IhI6QrKohKyQrKWGJXgwEIadHRSFpE17raWFOGTukad955DB0gtrL6IfYmTZDc3fAB4FiCy2MyDq
66gNe8vAnjiU6lYgmTfJNOenooleCnID8xM73/lJ1hbHErc43sX9FyHL8MDNILyX4y/9ZHOJWa70
X4S8G2rp+9e7/OvVljtYQt4N3wTKr9v/65WWYZaQd8MsIf/b5/HXYf79lWQ3+Xlo/YS+Yxg9StNy
G0vzr5f4a8jiePeR/+9DLf+Nd0P96U7fhfzpau9s/x/v9K9D/fs7dYOwZnZoFIj2TkztIvEzlMW/
ab9xJU1Ir5wzwmuva7szk+Jt+9rhTbc/XkEa5VDXUf5T/HLV5a7VARWa7eJ5O9J/Gu8/XZ/FDEvv
wYyZnS9XvI76/nN4a/1/ve71im//J/Lq7TTfW9XQ75b/7XJX72xL8/2N/rWLdLy59WUI6UnFn/yd
TTr+C9t/EfK/D+V6NdS5tfFtUqzo3Cm9YEgEbHZOXwvpSaapOunGvTRLi6w1ssMSa/t1fJbumgOk
o5ciy2YMwWNhdOY6aCxyq1pLeSiiFAK1dnxmFQyRrWilJZmEPfgW4Zd95si0T5y+/yP90u7DE7Wb
axixpE0WzQhbhm0CAmsh27+BLvoOUo/0rnKV9Di4HoLPA3m+rp1cCxgq00uZw0AqoowkQUlOeiNH
Ac4WqDdXm3TrifmzB0DFzlkHtYwcqgxH8pxLXd1eA31YJTeNFbnwJFvklxQzEjus7MFhIqa6CxO0
XF34bizy54fqzmTTgHP7mOwe0Zwip7qrtLS607TO2AdmBXRd9u6NZjr4FciGN72d0QOYnHdfIBdk
RNmxsUtkiaz2YRlLDh0ORsOmZnC+jhdlVXcT5ym0vL8uKcPycRgvOhOLa5g5s0Rz9IOn1iNJzOgF
BULd/ipWDz0yKepvhOs7lfyreRr2Fn+3M6Dc4CZshJa9b9FJGmX3xV2BE/EUzzxlQweqwi0rkk5z
mD4K51hWTnhteFrkgYYR9hI4LgRXbF5de0jj0k1x5mTNoUe7fdPnGtlM9XZIs/z8vuOsTeGxi5WH
d2PJplXYF3a6raPWWGjVpwitzeoQ3EZdFtzKGmCvAN3WOtj7QGY518a7OGTc4M3JZSazVIQuPa8D
Gf2j6yYp+6aReZLFzNbZCWVk8yRrCKZNx0zJVtKZvYbJpm+aQU7CCT0KkqMRm1VWvacCL0NtLIR4
rKv0215RtFtp7RGT24KpNdbScfWKcFkbZpUtbz24kbFLBCdO9k4pofQAr/ESu3gTLXxCZEhnw/Y3
pzEX5sHU3W+L3QZPqMOnlRec8vjqXnqWi3loGIKqG6AwEXf9el/XZk6qHqmG7lbehOUEOp9IncGw
5fonWVhFgWL9tVysQ2JjLcgJYbdQxGYgWxC+nlC+m9NBeTOAWZVsGKRDqlwHvHZ6M2A9wvWqwNCw
0WFGP5uiiOOyO8umrC3FOxt5etDGshBbL47/aYCl2/Ua+ujtCqjtchY+9XiTsUREAVnP7kM1zO9j
K2d1FSMoIR3styVoUCNSK7Qq4aV1T6QCzPlKtsGevhgdK3xGaEHdSTvoMe+09FhiaylsKYeRfZeY
d80yGMnG8NrjrCZflC7nJKO0YHIz4+QpAqB2dB02DVS+YZ+q3jjICBK4PNbcXnjvCBh7XpBdV9pp
DaTKgcJfwEl6ASfpJkA95VzaHD2KqjS2wiNrS4zs0ow7Z0S+aQmV5j81IwlRWUZK1fnW79vpYfas
e7PNhueKBfepNPV6O9Vp/i0wLY6UAFixdTZB8iaOoNTE/1xZAFeTCvq1uG39ldJORwk2lihkWbSN
668ty8u2i03ClnOy6rYZ+K21dFzhyb7nx3vD5av/BvQctH1yhHnx+zWwI4u7iWDMReDKP3mV551Y
uZr5SlZlARe7BYSgQdP+aq1J0x4r3doZSyRkpz4ynCKGcyNkYkUhu7tVGwGwZFugtJsRxtAcQnV1
Dlpkc6Lmti7hfZY1WZRTRrZtboLq8JsXR/JaSwNADjA5m3sZrBoGctBJCCdq6zR3Y55+jH3PgXw4
BXKqpKhhvdpijrLupCMUtb/ZszH/mL6OkfTPbFuWN61XJhe4/5NLVzubxmPrE1KvF5N0ztUwgydp
tPIICe2NOrvTsJIxzQCCmnNPlOFzLyE/UIyV9W0T7WU17ayfbqQX+zc2ean4nxJe8BtZV9gyHUcj
g+jO9E6ZKEZbg5FyacsaOsHoktjN4b1d6b3Tn2yjFfonBdEnNN1FzHVUaZVt2UcW/UTqyVp6qmpS
D5wq95at3ZtmWH5s2W8OVYDsdhqaH9j1aO2u/BgEuYqC+gCuXy0+akjI31mD/SR7xKWbXuqSSWNp
sltrdzxoTFKuz2Ee+mdZy4by6xS49k62hqnyz0EDJJmX+6+Q+LW22AZgpqjh+KhPCO/iuHaW48gR
312uJVtnk7eZ4MT/rd8S/NI3UlGhcKKdGkbFvprN4EFRa1joKy/9zO7dF2s0tX8Q1/Ysk6NfN4if
Uidpv3h9wpFO3IePYezyzLRi5Wy3dnp+N04H6dc5HGr4bvgS32hq4xwHpWT/CdqBVYt4zk2EvMR0
6WAF3PUx0EuwCHb9KU4Ub5vC1rVy2CjnwDRLtvCOdTedKDise1ssNhmiqdo2qV3luNhlh6Upw6Qt
Lw37MCceWm2/DWmV89srLP2NmOOINsvufcsiESpF3MGBlXwvm6laZrdelt4CsE3KdZejZhGEqG2F
RgvP14gCl2ZE4wpSrYGD89+KAr1e9F4tuL1X0hUPGjzWsloGGSqwFdtqb4x+VdhbY4hBuXlNt4u0
RBMpB+GTLDoTAgm07h9kK6ggwFkiBhE2EBE5868IZk3gHzXkvbUqbzYcOwaXWpIkVW3KtN0vxq00
Qp0ZXiZJiJSKIGn8e8zSZ4lpBO2SdMSxERxUsHowCJXGB7hCEl8rP/QNSnS/Gr88lVIpu5zsKJJh
xHPPCIptDJXDWj4Gl6diMcGMGwrHYrs+R4XDnHw20sVjVRbLUItj6bYMtQQXCDaxX5vlPNfb+Ylc
/3HlcuJ+mhP0YvTMCThrJaUodfyuWjdwlYSd/jgKJ8QY7rrTQGbL2FGxrXPUCL3bwugrjlWis1vr
0Z30RiV/kTyDxlw2HU7mb81gPCMcpD7V07YnP6YBSQdkQcidu4Wx8Ts7POYIXdxkDixcrInKZCOr
EItPzcotQHaShlrv2ikfm1VlqC+hV//SVdaGSHAwTKxVZJNddrKZRkB4iVI8umQb3/qtoT1PHHqu
jcQxj6CmtOewdlzY7gMfxekSqjDVHNa2OH21kHw9Wkb1o5pVl+WqsIFpDACBdfVxFuewsjADzTxG
bftDtjpxZitjI1J3/hgrxly6y5ocVyuU+ghLV3oek6Eif535lMbncGfWAGakrdfI1mw939vPVaHc
luTpbqe2R21uDMr12GTaaZZF2gBwKoSc4Eoa3riEv4Dr4xRk/UtNhryJNpLoc16o9QH0Tn3SVYgl
X9UGpeSgbBZRceZYJDxLUytVCZuMozNbzQUF/y99Qhlc22TOKaMO9BjJwjc9Rq08W7YTnK8DSM8y
ypxDd715vY2pbzgon4N0bUXlT45SyydOoKonRUm/ctbf35iipanWeAAyiZSViCgrvXoqom4D9fl8
L+O1akaIeCRFSjoVy24e9Jate9FddvL9VANwhNb39QJuml2y3CK33yjL9cBWycpOvOIsg0ERzEd9
IlNIXh+FCPU4uRxLQlzt9ManrqmNi6MAj5VNJ4BUeW7JypHNynOalWomziUPFPXTS5++14yLksEz
7lee8WnpwyQ2vtd11P5COC0jJ/2egcG5K0TBEaZ2F+qZtR2Feulik47MLNBJSFD5kU1ZyJDQjJ5G
0ImnxSRr5IyONpszyzicHbonP4fy9/Vy10idXHN/9MC6iluQxeiYMKjn4X7wlfZssfYsYRvQ27M+
1gd7CKaDq7Ut9LSYUt02yFqRbVmV1msf2d1uOEQEils123AG/9y1xR86FCo5n0mkHLSOJYQs0j7w
QV2JdqMq+tVIusuLewl8Z5tFj87uvJfO0m0aqb7XwOW/H9pKPTdD2/O3YUtSXw7GBH8jvCDpJkFx
5rPWeQNvWhORTjsoPmvuB0iRnY8QndWXJkYy0BnT/HPuT+XWDUgvZ4kN0XOtrpxC1TaeQOYjBZ2f
LYHclDVpmwGiAysWHlkUrzXZhCYNt2el0PIM4sVbDEeVOfMNvNTdvRZm/b2uWf5mGFC8WWy2WgWX
pvT30jSQdAnLrKB0NSZ3PEqjLGKIIfY2gA7Bc93dL4X9FLd+cQ8602GpaJHEWTS1B+CeC1axrV4y
CzQbKaabGHrNQ8lp9ceu4RNqYgvJYaHETP4v2dV+155N0RxaEKxkCPs30mu74bdh8qZb2RUE7F1W
69W99Llmue9MO32UvkhpVyBw0mfN07wPA/LDMLx4tvIcwZR3D2CzORc+iFTRyqA2uNY6L0WEQOub
o3SMVlDfe7XbHWDSYj4ighdHFypHVTM7BC8Ik7Hg2IJdFwBMWWLl6IjIVUkYXntffWENHEMxtK0S
BP7OG0J4CNKguJOFaiENNbcI6MomgsYvjqZsoKZR1WC3BOfCi+TEsAmTEuq511GSUSvuglD3tkNX
IhD06pA9rIFdu1hxIGMylZ0N0/aR69jHXEM1RpBTqkJgD1kutIIlreXSXtwIF0J4KdtT21aHxiR5
OUzmfcH5PyxPQX/vGzrfN1EzkkuMBuAdZ8ovltgvBrHrwx9IBghHX7Y1GQyASdkt3vpKSp5+7MET
CAHtcfBa534SBVm5qADX7I6lWuTch5nl3Fua7+zbMXFWi83UFO2GDKezNMmuMhYam1Wb6yEYRUaT
Ti0IoutlFttyGa8n47iHm+bshU5/JDGb5PS0nD/ZTLk3mdmxHymaLmxUpO2bD2OvNE+J6ewDVZ/B
mvTBOQVhuo5k03SSbdoFzUF6o2r8FvviqB50zoeKb6+MglsF4nsWhIhWMHTVaPkOWo5oL5tzXIGi
1ELvIptaDeJTyT/lRtjd8qZKr53QZ4F5GKaGrYwqDUtZ1TV4ftnMHQg7dQS3zYqvrV0WKC1AB3Rs
Siff89A1njhs4EkOkcC/Ihv6bQjxv8MROK4dpL7v3sWa8ASgxUJsnqLyzvRxQ/Kut2nV2Tj3opA1
WURIUZ2dKvQrONDxKMCtVr2RtBBu0kzq5tHw2vjTkLRe/FzmXfupVLufWhftXKeqHspB1Z9JSwce
WTfMFKPQeB5Be2wCa/D30huZrPdRLTEAYBA8ofx9TnxgUokIrtlDvCcF/CSdsn9c/UhdVkPSEpbx
l6BWYLgW0UoJsf8MsbxqWeom5af2KAuSr1QrfBysvnwkmXNmL0mF7HL2k3TtpixXc9OEGPU1vu2L
vRFa1q3u6D/9DEGycdDSu6HgScl0EnZ80Ih3nSikY8xz+xiM2YfWrn6ZRIc8d8tLbcfra3xnB6c4
nC+dpCgV5POythTtH2xTZv2nuKVbHPP9L5R23JhpkICV9mHcmUwyhkXOqd6EOoxBFLLWl5yTrGT7
nRssaHQII/9G2q8jyC7v4hbbm5gSro4dv4efmlrpTDK48JsrLV1k7f3d5CZ7QyPTutVfA+WIy9gy
zggVa1vxVIGpG42A9eDCKs23Nil3luCWlm2oTSLAwwAaF9swGmgYvWmLjp00yj5LUbtOfCrLQXkA
OGg99U3+Qyms4Ua22HLVd6zNrE3P9+YJ4ZBDlBTjTd65Gio5ZGpMdqyjb5rrd9Imiz63ILl09WIr
m6Uyg92t+vnIni3f/64OP4KGjshQ0zq0Aot8Z3pTd0mSxiNPJQpOimB+ZVA2rgEIhXMdgEEPwjtZ
s3TeNoXWwY78uwOVMXaPfeuTtNtzFkNDIUK09J9m4CBJjpEVbgg5xKjzmFNsFGTJDb0OLGPriQMD
/0eKMMk5a9Pi7IzxQ2Ra2T5+NUl7ZddhuXpfHclox8oHfe0t/W+CXkeTtr8PWfrer9HbMtgDcnK3
2uDllyaNeogWyDQoyTFZRXYf/syBeZJE9A9/mc8G3FifZq1oN77mpndFAZMg5H76YbIr7c5mjrax
+65ck7rvcfjQzjehCTx7V4ekEjmNM27eGGVVFkYAQL1vDR+4FphtsN36fLO4Jyjuu1Xn8zGhm/xt
cUTQw6LEhualmhWPvG15HENHKltkSpjnppi/yJYshtIUX5qh3urNVDxKmxpBBFPPLj9uTD6i2RzV
RlvpM4UJ+hN9PytGt15sWda6q6kHrL4MNCbffQ3t8uuopIOdSJOLV3IMacs9uGX9dIx30sbkKFpX
etQe4Bm5K8oJiQ9klh57zx4v8GZeYtEiTb56nGDh30GaNm9kUxbs4f8EKB+zO0lY2ljenc+Jt+wk
TS3Z1nuYDfp1DTE0ecLjBJLMR5pxLPW7FHS8Wc7RbSta0q6Htnlm7nCSLVedTVCK+lTtHSS3VtJ4
LRpVv/N1pMKMDqY5aQsH1bg1p3jVZHW8tT2luo1Ki9NZqHkPqaMZt/y/XQDPjvahtzlAUXsz/NdU
ausMMhSSuXvzlJtR8S2sSFx1YaWC7EhRtslcOTcmDCUnr1HNvcOmyH1PPuQGChb1k1VE3znhqv9x
4j3iGsGO50y9d8ieu+883V4XVYDN7jpvVTA3v+la7yS9tpLAeJ9OfMXRGrUPKljIY4rEzcbQa/uG
tPmfUCqEJFBoSHoL01IsNhuO9kOhduSbEyHtyjiVPVzWv7qRu/n/Mtyfript4g5Zd+nbAKR8LY4v
W1F04uRVFiQbbWIAvzeLSUYE+qTtOl3lDypipU32l00SQR/Bu1tH2VrGJUsmhwtkX5AudeqAlQuZ
5ey56lOSRZ2vUNl7dw0nbFOTV4dCV6PbfGjJ/rUM+4HdIJSnPB9yJXRIV8hiWF9Hq3saEr7Bytis
rYEzTlb55yu/6huqVVmdvEzf1pVJqoxgVtUNi0LWRCFDZsHO2old62jO/pn1crrjiQbN9Rj230lW
OVWkVX4KIDfak1/eH6rIj5GxUb9bfMcOuetAv1M4xceRBKS9587TVjabse23CDXle9n05yHeqJYR
H2XT0wX5FUIX54lH5ccAJivSjaDeqlRVuaD/DK45h36tUl39w6jlL81a7LfKppd4PlRk/YtXNrP7
0txOgfqzn2cP5ldbRXUoNcH6tnkCOnpgBWNrKJbwn9lkSq9eZEsWWZgJIgv9ZzwYebYdnaNus9HP
toFBOoxqXGtisk5iTDVwCESimXSYSDlcvfzUTFKURHRaW/q21Ae4Z1/dXmUZ5UaOeB2WzNrVlPvK
tkUqZt2nfXGykgydQORiNzP48++qBQmD7n1V5sHazloYnbrazZ+MxPiOiGe2L4MAnE4XFBdZuP7Y
3gzunWxMTVV1m8VpKIG2tmoklsauGg4QGn7084pkQq/WV57uKLetkPPgNCC4y1PYlizNeGMvqzww
V4ML+WTUduwbECZ7wUDbH+cepUuOL+IvnQ5HpW2539oh4EWXlPDE9+RldEPbwxlReN+gCfqmlX39
ZBpTcmKqpG2heB6+JUyPU8P7ZrJTx0ltqYKF1bVHc3Z/yn6sA3h9k3byMJLxyHlEZ/LejawrJZk6
PpmarX0loxTtTiAiR7l0lEXGUih0Sl5TYjUpi6gi7VNtKwTCc8eFabicnUvp2Ru5CHVjIdeWB2vN
b9W7JonVu6LxkdoMtKNsyUI648RfDeTGXRa7oevmTVcac4VUpdp4H+3ZmC+2H02rXkVUcIZkbuvp
o7uXzUyxPvR6sUaNFU0MQVtjanHIp6aHN7KWzGHWrGQ1CNykWS0u1W1ZtNQayHC6vAl8qSL7tzJb
24PNcR5vYlEE7MLkm9oYPjuF3e2lA/UtH+mTqPhkmzkZh2UdNvytB9BDshoK2p1YiFqIF87NtRBM
Ptf2NajjyE1D6wtCLIGZlqjoBj43jeVn6KAxCi+1wlYxeq6zfmiFdk8DXJ63emwc2kzXP6i9/+KF
+i4+TQPKcMwT3BW5dMH32Un2dWya/8Cwf2zijk0+SBpYPvpHu3GKe7mRn+rVvFKDPDzLZqCF4bZS
oSZzE+dDM87oIyXzV9t3y13ajmw+ek79WdiLSp++kjILLStfYY531hUIqVOhjtFn000gM/aa526C
BTKL+p/S7GZDuC+NcWVlB5s12gnmbpiaRc38vTkp4yDkC3Ffq9fwELgV0uGQ5772eTfONVpDXiBf
LWMGnvPgkAexr3NnuFGCYkDwHikra9DuOrTMTcR8sUlvoo7DjSyKOn9WxsDZJ01s+xdpgxoEDI1e
1ivZA5BJxPa0GLXK5+Sgcf5TIv6K1jc5SWU67JLXZC7+gM68kl4rir8Ujdod5lbTyWoQPaKw5SSo
tCOy9F4DZRYYlD42ALNvLGOTBGrLnglNySSkbjnE2Ct1Yu9K+Mxgu9Y1dRME7T9lyVa+klboBJL3
QmbFL7F3/q/IvnfDi0MKwF9tgiHjncPNHZJfl2FktFSJvwrH/z7+n4ZZbFf5+NceuQWzCr9d7iYS
dxMJeWgZvdyrFeqPgZkbK01pqg17DMU9CmP5vSNq4AtIYLLvpEUWc4iKXD3YzptQL20n1kOHa5fX
EcZqyniM+d1W9pRDm67a307sZUmTmfUhiheWyTZyFMa7ObYCb6XxXr2U7rDVZFP2y8q04DhTNXdq
QNo4aX59dxOBCF3uTF6dfF80/Ny53y8Or+36c8Om4/U2TFWIgCkbhJydh4xtp85jo1S3KvchbTzz
Au7lJH2qMBWDA1GHMTE7Ek3paMtu2Naa5230mHn4mhWcv2rwCzVo5xrDH/XOhrznRo7CU6F7QM1m
8YP9a4+wulwcNzm4UWfdtlaR8n7NOALVGhWIDswGt/FsWrey5ga1cQza9ukaJ7sEQ/qv3M/nQ8Y/
g41vejj8JA5tY0QrW4wq45ahBC50csridL2kBldGRFbWZhCnjUPfBaTgleVBNtE6RwjYIhVJNt0M
qo+6e0IwwD2jL+Fci3dN6ZC23oujXTmFMcyDYP+MeEhX6NvUD2jM1Q9RzJmXWepkfA1TzcdMQZ7J
W5sM5i3YbtIBtg7ZlHGybxsz9zDZYL72fTde04TtvmzIxdZQPT+bRf9SeJ1zHpg0kAIP0xLJVL8c
QrK8QggBOk4rbop6B3c5nBPQDFZaFWzkCG+qclgZLT0+DCL80JBGmlXEoxDfRBKzzNCEb2PvhpRp
NtkGC7X0csjUzbVNFqp7c42avAAGCzv8/sZjyU6F6A/rOctv8gSZhqfMV8waMaeZrELmVxRWUirI
MHPqB6GPrp2SsYxuIvJcYZ83TnGW7gL2OA+xQ1rVXFbWiTNb+xCYw6NiDGRZw4q8Mua+3bGAmr4m
7CKQfzp91gM4EfiGtLs67a/23K7nq33I9Dd2GT8DJ7nGm2mnXFBVhJJlhD5pqKrbGsr+5zRhedyW
U3Sarcl6HhykBTQE9HaNENs1WLgc+EWFG+kNoGa98e2EF5ToW+WTfa8q0aETsSgnuCc38D9CYTo/
NHZvrJoa1h644FYwdhvfDK1DHiPoI+jMTVJc9UZfpbGX3PZRmT6huHRXwSb+BZhVvrODRoFgzSu/
eGQys39UkuyHRjsH/qgmZhdSNOsL1NUICFWIAA1ufTUFdghBESf59UWrFfbSMuDZMljGSIdsyqJ0
yGP3AxR5glBwviyBsqYISudi+LEML81ykMU2hNHXzvmSjsW8q40m0HbVbJO0qLBc2yBEWq15jjZM
o4TLipPqZuwMnuKZF6c7NpCy1f/VCyxVfDI8Y3MdRI53DTKT/pOmGPUhNuLodinsAhT1MK0XC/RI
0S08lmglzJH1zJZkcJS2JUTWmtKd176mKZvFoU0u3dg1DfZWn5F3KC52NcpqUYPsgL1pY6Tm27sw
HLbiurL75tbJcAr8qT95qvNSSJtsSsfSfBMSV0q6etN+HUaZfXPtI6uFoBEDLp3/OpYj4pS2DA9o
Nh+h9pj30eiEq1pQaLUw+0MF4JabUvGMcx56UG9Jqq0E0qhLwvnOerIiNnv9elJRuaSPWvBHmWb9
LEOgH4hgVkKAKQhK6zCmjsPssVa+DIN2JHMONm41HDn8Etzlwl7N1U8jgakjikP9tmzNUxN2u0Hp
T3FjFd/DzG14SxrKhyg2q83YKMO9rVrR3oFb4+wiPbHu0qlE2k6H/L5tv2WNE38wSsW5L0gkzqF7
++BzHvNcBCfpkgXUD0Ca1QbdQKKZVzw0jblCc/dHhVbwc2LovD8NZS1bFmJGz87Ij8xNus3EXHvj
GCtbiZKnIOz6p2TM4o2b+e0+zez+SS2K+MIT8KN0ymIM/K8us8Ub2YKOw9k3Jrmbscq20JrBXDGY
54Qvg81N2u3ZCL5MXcuB31wwhxEkPj0M2WBORBPmk63T6vsqhQ0oipSBl/AvJR4pjKOlDcTOFvjS
xVE15TdkXhwoltkFULKQU6YxuZdIK1CGd1WbJfcShCV8jWhJXxDHd42aqqupZdbhWG3JcWGirsDq
l49OYRaPzKVJlsjnfC+b0mEU5AnHsXMrTY3V1zd66zxf40WnQBFyqQGLnnTq43Q9mO332Au6swzh
JMO9a2d7vXTQ1Hat8pC8aTRzlThMgpMy6i2oglP/6GXKXVwHCoslgJ+3SJb1t9nQcP6vpiSt+FB5
7g2HnAU0iuq972sGH6LfrCsr5IhMvExTPYHbOEb2R7RkIZ2FiFjC/r1t6lHhGxuSexNlW9gu7ISs
qV3oRrZTnLnncQyrOzRKqjUqrdmP/xyRMcb4+xidVqFJYhTBoUrS9qmZlM8+93hTiFadd+FhHkZt
rShm82QUY/uUpJ91M00epcVCYwQlQ2vYSV80ec6tOcKTFDTtQxrrwJor85a1KcrcWd9/H3hlh5YS
f24dz9g1nhEdi0S1bzseBvbg+uea11xNui7VcfaUrVsCgET13YUOc0ZsaW71DxPUS9em3tv6h673
nTfNxSuD/9Q3Z+/vAOdtNuvtjSw8FeYDXroFVI6/bLKmdjBesBXscwqSC4DnlCGrq8IsubkaO4Em
jTvnkNnGfJpL2LElKXuHAhLvJOe512blMPUdUP1cj76olbGG9DP8DnASOFjkftCdGInEEgxO0kPs
akS31qDotwkMMiQ38TO5yYJye3Xacesc7UD9FJLSwFGP/7FoeER49tztewRsNoU3G89VaDZnjj/6
lWzqkIPfR02CSE+tdGvD+KTpZfckfTUEC4lShbeypZVTuXZv54hH+T0cOO55SpRkDQAAeZHJni59
NRtr5JbC747h7JgpWZ/6toRVRIchy56U8GMpBMFEgOyZCGGSeoTRSfZkah19nytrl0+O9WkYhnLf
J9swgPp7BjFc/yuq0DmcWk35aPfD99qqkzvZUvWPTdeqH4DUdQ8crl3StED5u/M5ydTTYC2bej5k
e6DA9hac3ueM/PhjVdv5DMpemQ8lqGs9ZWtIFYUVjnBOvdbGDKYMFgPDTjpkoZWpfY1zIPw4Qxq2
XvqnDYcoyB91DQwQfrhzclS0RrdjZVxPya3XqTpPzFR7hKl5WCdl4/Khz8GqcWoTOi5jXJduUJzt
rqrcazXzy+KsuRZb0E4JI6PyozNg52bDrUBqaAQGPvGWKowBWZyuHZ50X2iGZ2b8I/X9NVuP3T9Z
3N+bkFF9mSd+MKZRlfetl5SHfrDZI9Qy/daIK3UTahzYw9n9TXaa3GMJC9FPxxqyVajm9Ye8R2i9
dvx+VQcogHM+2MMoym+umcz60CZ298yehNAaA9suvXURBhzymD+k0ykC74kPRrpkgdz5R/S7vYts
GXbjrg13AHEmhoa6+I9jSWelzO7vY0UInpiG5l1M0VmOFevPQZqZG7nt1ltdirpR1L7s171p96Pi
rrMOxqFGzK1bHe6PGT6YA1wR1nOqxc6u6vNk24q5dh/XUN8qPIF70VRHY75l15pzX1qKVupPY/Ig
O8rBHKs8ouAx8M7Dj0BQRbZW5p3lWKox/vlKwYcyiHj1GIF/LQK9tYCOhkm06/qmW0mP11cvbtm8
xqhZox3BeRyXznHJyiKAP2ilTQaP0RqM21m30TYDxspZYMrzVZh8QXuuhtoUIctE9RqdRYBrFS0+
zVDkqa72xVJDYMZt5++GoJi+GjPcU7/MXQXTrjSrzh/Nv0XLQXKxp/dbtDSHcfwvr4DbeFTd/sDK
ydonsNE/m1Pwo7fr6QckIY8KBEQfTT22SK6yVDI3a5Y/3TyvZAQ0i7uh98jm9MMSQHv3yYi1cW1w
An9hNgnzqqq0xUW2O3Djg+CF8oYfTK2R7SrMf/KgvEVXxv0y6DVqRxW72g77qfsanp2T03TKTd97
+nYuhuYZYvMBXrlm/FHUhnjwmP+wMbSHdXjV5d783ANsgZ9EBeMlPjWrBu7xBzsaapfWLNXnwIUL
drCsl/gIoaglfrGL+F7E+w7xcnz5gf4ev1w3YJx38fJ+fo//w/jy/mtx/85UbEcOUJ4Nz/oZGt3w
o4MFek5S9GHcFZl0EYT/Vn5gy0D/gX76v8bYdE6Q3PZMOC3rAHtQvPNdf/oKXxtUbLXyydHhPK6E
HfHi6SuMPGvz1Z6TaHe1i/jZNfsDuyftKkNw5dyYSV2v0kyxz9VgOAh49PpGemQhHUtT1urGoMs7
dxF3py4cx8Nin7TBYqcsVP8PYeexJDeSrelXaev1hV3AocemZxE6IkOlZGZuYFQFrTWefj54VDFJ
dlv1BoQfd0cwQwDu5/ziEVtndJnSWLwVXf3sUFX9A73dVLHRG2unfjfgUbMckGHZJIVbIe3HAT+t
6iib8kwelJ5yuW80NUooPJIUKFrF1JzkIS7c5hTOB9n0zMFcIvHSrD5ildGSx5ZtX5mijW7400LO
k1Nkx1igKguns0Le31bfuknH6q3yn3PHDI9db2u3+BghcTIkFnaaKo4k7A2Mc9cj/xIn6aG0W1zU
E9BcWzfDuBvtduVIohfenA0VedJn/btsehxCtjduznbLHh9xB5keHbwLoJR2mC/OMWg3I8auLDhC
C5qfJa6Q28bHZnCRwAWWgfKxW5VLf3BgFCTiLHutcOZZgRJba3owPbYIcc27YRaTzVJXdfc1CsZP
GrqEfyTx1UbJ0F9YFviIaeYJIqu/bhPWLSIHdtCp7buA4dZvcZ4LzkhAzVtMvcfKFyWuYafaAcgA
DWE3tSwOsjWQGrnIs/JSd+VwO1d4xq5MkfCeDQCB4PDDGkp9qOclzMRTlRVDvq26kSUzgnpLipPD
yYS2laEFhdKP3n3x6nw5FKOB3m2hrH01DQ+x1k8PtRkhOYuw3G5QTXftNEG9cQYcYzXFH16aeBZ8
bLJgL6J2eBmdSFuwAczwYaB3KmOeKBjgGWk44FJS8sT4ccAE8s8m+6PooLglevRoAZ2hQXXPtd0u
WYtQNYk0bhuxjyfO3IRnj+hdl62iQedP0u1ZXTMHS0wKfm0VtXgtlNlDvI7dCwW36s4AXYI3lNLB
lwyCDRdvFmUDOyJzHHEvDyzuL7qqIWXoo112iyM7YCjFtQa5fZ8nEFNCMSG7/dcUIyx78obB60do
QqRzp+oktD8uQ50UYxuejLepNcKUy2Rqs5XmYYRcAcY5xZPQPyHFX/pq8yk3hX92EPNcyLAaCxw0
DOtVQ9WSer+zwYId3FRMQnGliBmurGb7Kq5cZdVGFXukPDM2U6elFyf2s9shxeoEY2gksC2gKOcc
ZOVW1fFhM+t2vKR+Z8G+0ex3JJo3heHn3/O+ec0rbXgxbLVfKyKqjzi89ce8yctVL9rmqStTb0WJ
PNzVWji9kF8ARuNXkC96bXwJnPZdAWsCTZCW6pusb9L+0cga40kFO8XHO71kOPNcg8l9kIPK+SsD
50Fb2CFKyyJrt4o6xJvSQL8P7svwrHfuUeG5+9ly0MHUB8A5YYjrJJRMdOmGvvlcjlDocjtx7geU
xe56DRzACFL7c0nyTXft4hPK+8nOt/1wWzdm8zaXjOQAXHrRwB2z7lB1QjyKsHxpybtufXIBu2oW
fm1cTXuaEUebuLLDA6a/kCARs1pi9iW+DMofpVDGbwBKufvBF38IXDvc6UWo75zaU+8bH21vhMem
b+CHENBSvla+k4C7qcXVt7Gtrjsby1mgDlleR3furCAtD944qUewP+lmnKEVH7HbmYPItNPwhbr1
mPPAQOMttnWDoP3jOrw3Fkao2KuVRTYc/Mkmtfj7qWzLgzCM4aBCI/n3QWqjqJSd/X44mFHJVQAw
BmCEkEpQAZnpodad/So074tq6K6R+zkydGzVkzTIjv7oPcg+223M+6Do1F2VgUntoRREy9gMjHWX
Wxo1rLntozK75NacI/vGcNdA47FwtmmJyt9YCG03VZSkIbPbrIM1Kj71BP4bA8uuvdZ1COxf7c+y
heBtey0shwxzFou1jMnDrKeAV4F2xsiES8lY44nXVFOaw22E+SpS/0CGYkJLtIO7lYO1wDtmxj+W
wr6neh9dEtXFZCZw7lO9tO+z1GwOeGqHC9n07UFccFMkhdc50+da6w+DAOmiuPG0axTD2LDoUN8A
ICJ/quzrQbkn89TdD3YZHxxTuAvf8/8winhe8s0e1uajVbI2aaibLQYUlJ9FHCWr2itrXj/BCACU
4MmuWbDYNpR1Na2cuzZQayq2eXfxZrsCJGLHx7YFJTgaSvrq+9g22zZCdZaFugA87/vCq+MvuPj5
iy41MPbokVSLnVpgBhEBzbC79Am5WLyw2si+b0n8rccB+CG0cW3TlDVsDIAHOysT+l3Honfvd7yN
jjrfI1Sr2RlTH5+gf3Mrsob4gtUij0V2AffjbGZS+sX0iL2ZSnoEQ7bBdky0VwbtFf+EGMYhP2ob
IdsmsMtvhjrui2wW4fdMGMPthMVBGowLq9Ps58nCHjdsKzbVfgVDWsQrt/arVxBIOEPoOeLDul29
FsmCvZD/OqpWfkRKJFnKUYkN51tPHGxH5klIvqycJEMWVdTd2ay9it+0VWGFWiovTuBCinTJTuSi
ezR9ZamOx8A8d0kR4lkzZAeBhdJXvci+maoZvaka8MUwcvCV1SzqrkkyAZS1kLpI/eos7XoEov22
5ZSFvlD7urs4M41MMmkl4xYsZoccfvfgzHRcGepjH3WWpBMH10mKxwnu4gGT6W5RVnG3G8DEbbBH
Ui9xE4boV2hn2QIpCzBlPqBc2Gxj9Il5QvpGtC71XiyUIrUekGMRi3GwvPeuLS+4QDj+gketNQva
8qqnMIthjpRZuMn0nCdlr8cK4KgET1cR2RAzGvtEmkqfVj6EK9aJ7fHWLDtPbBoTQSaHsjQfQxRt
nFhT1YMa1/hsITO6SIRXnuQhnYs3Fe/8cAvG2Q71GuMoO9XUQH2EHNm6NDHzSBxQIY3hR+dETzeW
gvT9CA6Mn3FuXKPO1a9B3pVnCIaouv4VquezBoVJbxjtu4/4ECvG0qq7YqOFsY9ONIadu9vluCOC
3RnN26XkhbEcbY911f+h1RPa+kOQf0/Pde8035XYbBeGU46PTjW5/KVGf2Bn6676Jv/CCsDCRYMS
cqdmAZUwKHay+dFxa1K8it06O/0WH4xWXUXoaq/ksI9DnpPCMLKrjBhOWjirYdTapTDcbD14B1X4
3YM8BA5vrSc6dS+bKJVrKP6ixDPU3YPCt/ABmcts6zsO7vLzLBlDTRP2uha5BzmubyC+xJO3uU2Y
h+UiyDb15I0rOauvjO6hqtQXLEnzowwNDl6zXR2d5SSwezluI8GuoEJx1noScaOGc6Ve9SRjkeXn
7ineFD/1N4al+wfSytqDNiHvKkcMdv2F7Jb6WKtOta/Mut94DV7Bah7t67wwdUxehHcuG/j+rWse
USVBwhUvgZVpzCJVWBOukIGt9uQtnVeLh0tY2MZLEGrRsQeDtiw8y3nVg5pboVpF7LJz88X0sD9J
nWDZ5CDmNc2J93Wqa0fwaeE2iqL+kjdNsUZtVH0gW28tjbqOXsoy1NCXSdGlt8Z3BUOIr3UX7YtY
13m2OeM29CYPXgmHNuDm7GajYHdDNt7yENZPxjfPTJxlM7nTXRl39nOYWOugmIijv7LVJnRTzUwf
3jJBVrpD1tUjE4ELuU4JZJ4+5sDCgmIoLm0xVfde0H+W0wtHWKvURJZdUL2Ow/REslnfuy5Q87YY
urNu29k6wG33ySw1EwprFn6uLdyj5Zan6vdh11t/IHLwbFpx/hbmeblUa008ZMPob+QVe7Yetyva
6LaelbTHfGqw8qdyGEyg/Vr42Qy6k4gFmyiumIGq+KZR8Rq/zt4zugicNyvU+Tx6Sz/qaWA8Bj0w
jD6x33odKIuC+sDeQEX6UfUTdpEIFEyFmmHold1QdH5mtHfcOdqlRNGBam2XY/bFc8oQAyrPWVZa
JXa+S7PvEsSS+h7XZPI1YKgbYxsqWITL3iFmhxYAyV7KXr2E1G5DLcTbz7xTXOGs0Cz2vyTBmoe/
9qVstQbTrlQ9mmGdXEbFyGaq2vA0I8yKXOyr2hqf2esXB19EwVoCy36Nh3NcAtF+jResF/5TXI5X
hqKiIpmaOzWJ/E3qagEW9Hr0HHS6sm1j9A9sL4qfe6EUB0tgfil7cy1R2HeMPJHmXtcVuKkPyWnS
5iJOU3+RcA9D6ZJD3yNT8IH+kDHqnZTjf6A/lMFIDjImASKyozapC9SAQ20doWMXh7aTM+mUkZVI
vJUOd/ZaWFieFG8Njtcv1SygTxIQhbN5aPLdjDdtDqpRZgqMsTXO8kzMZwj6XwZlSg4y9BHPM6vZ
9j9myQ4K4n9O9Rrzp1kimL5VU23shKZFlzaN7VUO3WdlFqisy5g8+FAbdqJwcbWCxHOpq65lgQv3
D56XseymuOMv/DEFd7CtW7bO3W2cvJbnQZpsZuLKT0FF9ayVPYF3aM06VFadkVe7CqHbReLWAYab
8yvEvIK8trzObfb8CkbR2avU08g76a17b00aTDttqL65+vcij4YvZpHpS96G9EJp2TwEGIRtBHa7
l0CLTTzSanutpC47S63LXiy1g51TinY3zM3MrJBejp3qIHsRc+iAMgX9cVTD7MVs03c36q0znO7s
xYjYyvOrOjQBXxs14VXrSS3ewPAhbxQY0TlS3PQR5tBFxk0nz0FoQBqecFR6s/tiNbpW9oLtu3FX
9OGf070UibEQFfWzbiX/cboPqOXNmvLbdETYjTvfdsXSTnXQGHroLWOXbE+sj+wFnDb6VLevLqJG
z01VK1c/oZCeOtGnVg+cAymeBk+bIv40sGvdqHYNWorPZOEqVr0Vo4fDnF4F56HBnX1AH3pXj1gk
Kf7YrZqgMF+m0PqjSHCnKJN7qMkssWcSBnyNRWTlZ0c3hqN02pV+vHOI7zt2HOZfFr0/QlWJZ2Gf
Rh4Q1qrdV0n5EKFOrW7hBDQ/NfGOafdYRT2UrZqfg7iCYei56Uo3DBQQ50Oatu8Jcin7sSsxDhyb
KL1oKI4vI9tuN7Ipx6lzRzoKioiVnt0uUA3VytUTUHidPj4NHlmESK9fcSAsqZCP5go00pxQQHAb
Te7kNPBQezGbZBGbcfNq6JZ68AZHWcpZvi/aZWpiEy171dcReb9XEi3hMU1wUoPj3bB6j9LVWHvF
oQ5Va0VaM9h0CU9wNAY6Cx4jOzDbuJ3mCHXXAHKP4IfIknRU/+OgTvf6LJOzYu3tLJq+4vmORtmS
7GP07DQxyCy8Ur+nNUg9z/oWAUMgbWxPj3qGDe0wGP6dYcJnQyoiXCs2nHuzyvErmkg3U01HH9H8
0nMXpjToI22JbcJ28Ap7D3fbOtehW67cMRGvlTAv8oWMMNjFcCGxhuNBWqgTUIPciy7yzKrLb4oS
2BQCf4mXVeNiYI+7eErqczcobDg71eyOnVX3R3nWZtGfZ3ZvKndqCFScAR/h34bijt7fettu1lWx
ChKTMWWzuA3SnYuV1a1s1vMBnUoRvcrOYoaL5OFiTJzkSRa/bMX4zFIpO8ku/AOylcDfYis7WYIk
t2uVoasc0oFychAL/4qJnbnCqAloUwibXca8+Yy8+1pRBeViXApv8dIT9a6jeruQIz4mJCHSUq49
lKA0/7pImPJfcUJEfuaXkXE5K+4cY+XG2JHLjp+uzgsalzBSi3u2Eu1znTmncOxAgswtR0ufFTV0
z7Jl1/k3L501Oca0e7ZxdMdrspiO5twswDMvSsPpgU4wU0W0Zil8tzu09dQ9x10wLlN88vZyLhlv
rCUjY9rJuYPKDXvsA2N7+z9oKIx4Ha4Jcq5DkWvT6mqykb197JlAH2d/vRILziq1sFDs+uLFs6Ld
pAr73TIUa5UAfoA8FBRP8AevtziqHKuY/fxRHbLmwTHEZxmX1wnHGnVOt5muVgb3umsm531oDY27
bVNdgjB2z5YwLdIQGhqCTTqs6gFbydIJ+isszP6qzPT8isfkpLpAzn7ETWEGKwqXJis0RsgO39Qw
q8hQYJlDfqEqLsKu4yXDrOROxlIjjhbcMc1VuW8iwN8aq/h16YpxH1PYfOrz6b6penyCGnKBo113
T5YNGRGHgGM/t26hADWTCs1Z2Yrgq+FlnvR3sjl6Ubb2k2DceDEYRKdtrU0mmTtq4LWLYj7FPH5j
VF0wL2GItTO7RwPXW6yaKACEM+NwtSnepu50yApbeWu4pZopK3K21jtERvl2gYh8a1J3h4la/sxD
or5DIXZ22CWORtDXEdcbVXs0+ywPVuM1KEvtLmSZfafDk3FaMuSCm/bC7IfqIVMydxeM0bAdomR8
SsXwldS/9TWyuI+gl/ApL4xk44C8OJBMD69I4CInY8XWVyd7sNSh/dIILH5tz0rOrgYooK5BvSp2
atyhjVAvPNY93OZoyoMX98bdnJgB7j8Hfzp1ZVRvy3RDfRjNx7m/MbV46c5bTZb3SwwJvCP5a8NZ
9bYarkJFsVdt2thnHLxb9jwRv5agKHedrtvga+jwzRrAaGcOkBS5We9kkIqWc+s2gwCyiWt1iwGl
rlWroXei6tb0gHeuuZ2NpbDwGpuUu/HwHXOXCpuGaHrwXTaciKycZUtOoHqoroZ5q6oqRZuysG2X
ZVJXVznE4xm2n3LNWuioAT+Y88EXiG/4WezuZVPv/OQcqDsYz1co96T1qxcT9QV/AXH+QeW//Bb4
cYxdUpg/qnBX1mqKxUCBKsve9qZgz27JPyduiB8SuZfHwC+VBT/85r0rkz+vKKiB/HXFGt2srTtl
6hqrULEztBhNi6ryXhFi/l5ZenUNYBJg9+i+yPCoq6RX0sndOvOowta3pgi1J3bbE6bvwuSzJt6h
j7sawHIfcKaqX7N0Jf8Nk2M/WDpbXuh0dl7AxU6Gn5u4WyoLilDWMh0njJZ6ozpGCoTTzTifdrMV
kDzUWmnjHcKYAgGUZiGDH2N0lHu3ZpGqyzAj7SidgTUx7rKGQlXEb3JhgtF8Hu1EUAea4AH7ub/u
q8Z5aaz5G5R/wljMPft9+MetBWhzV7PaWwVGm38ay7Th1uple99TwpXjed1GKcFdCxenrrTjSeX1
3ZavbP6aIXrSzolbAwrMKi5i7D8Ror03fTteYG02fW5BkvIES5N7EccJ5VMftuIPqUZ5JgUXb6qM
tx422qxyvc3HuC7q02Vopfoyw5uvb7P+Os6HpHTIo/vF9zZFA0S2ZFz3Q1ik5chaFP3l2zA3qcpL
Yb7KUR/hZmSBY4o83X10lAUJrMgGwCivJl+vVjsNvKuexZ+L3l8b3BrOST3gc9WO4UMGlmcpLFCo
YwWAoQ/y8l3TmhdML8PvmU41VLTcdV1tm7VawRbQ8A/CqTGVUszv+hjor245BmRw0uFJ9PGwyorS
uHZIwGxEHdWnVsAoEb0xEzr7bvWBl++CoV06hQtFj4IZFZY+qE+yu4YPijNM/71mg7gtSQcjxZPH
2MTl91Nr4aOjAePKlILceywwf8Nokk87bA4teLxXmHlyeESeZR93dbCs6j7fcZdCdrGOjFUw33Dl
oWmiIri1Y7PKqoVewyT/5z/+9//936/D//G/51dSKX6e/SNr02seZk39r39azj//UdzC+2//+qdh
a6w2qQ+7uuoK29QMlf6vnx9CQIf/+qf2Pw4r497D0fZLorG6GTLuT/JgOkgrCqXe+3k1nBRTN/qV
lmvDScujc+1mzf5jrIyrhXjmi0ru3vH4XMxShXg22E94oiQ7CsjJSjZbzRR3FeY7vOX0gkzwLroX
HWWrrz37Cdo7eKNbr87KEsnLi+zIxQC1qszRNXMQ6jK6ZN02evHqO6Gzd6akWckmWoPZsnLS6DgY
RfHarkBUp6+xTjEombRkKQepcdetXFKheyMLnzMnO0/NUF01wyt2rp93C03PoY/LYFY60NUC7yhb
pFSra6Up4zqr3XjllGl1ze3u899/LvJ9//1zcZD5dBxDE45ti18/l7FADYXUbPOlQTkHTF1+X4xV
d98r+bM0hdczMEXZZFobaTEfdeqLHMVuImEzzY7A17LvxcyZkQez01o8feLvQPOqez5y4lHcHn6M
MudMyY+Q6lsGqrxquyz8aHhJ0K2YPMoFsgU2GDJK+BI0SfuQTQ5kXsb4ilefI9MgK3L9L2+G/vuX
VNeFqhmupuqGBg/P+PXNGCovbfzeNj8PnrfWZzVsbT6wf2pZvHFmIlHkgTD4K1g6Q7CqKHL8FJOj
W2r8d3GuGHDG59myLc+CAXFgdUpJIU46AlFNuyGHkbAQsOJzFSTJ7dANWYTquQxAjlVV5BQYJdt+
5YIN97s7OUfGb0MoBD+jSuKji1Br6iI3M1gJOnalf/8+Wfbv7xN7NUcIV3c0oTm6Ov/Yf/oxC8Ch
U8eW+stU1c1GM9p0Y7CG3pPuTZ6jPr84RqR+zpyUQlRrhuT9g+gSuImykB2FYzyjQew9QsuODl3q
jut4KLEjrJpHTFqx9pyS4KFromR/awZziUXWWVQS19tWiTDoCZIWruqPHlmLGdG9j3ss3T4qM/JM
KLp9+pgrZ31c9KfBzJevK0d8xL0B2C8Si9wXgLzcFdno39kw8vNbO9Cx++Td2speax7yMQ4hweA2
w5UzPrqTKM2sZa8L/7/cbYWYb6e//qxd3dZ0U9hzksHRrV8/oVrVanTfIcF3Slhu+lR1cVlCJ8lx
IZ6SjmH/joXcOfKq7lg0LmIGXd682rUI7/Sky+5DM8rutQSX1KR3jb2M3Q4dDBk/KDBuncfJGCLA
KTmert3KZjta2X1fCIdkc9JsRvninldQ/M7Lbg11xkMuBDp3bOhZsxgqBf1qPea0hHlAKtmpl7Gt
FUc3KeAL/XTaIMy8iybv6qk1rIAo4x3vE3PHPcw6TkMZb4deDy95lIg18Nr+PuLOscKwMn7yO1J5
ZDO8F6XooeINk/KWBMEXRQWkrwjniC739ARn7aEytGY3ASAjHdzGV0FO+CrP4BR94wIoWP4I5Q1i
kFGTvhjuNDi3CUXpw2BNwc9+zG866Jce6cpQ4a6Vz8J4k5WX8WfSTxC4bcSofLW0l4bZ44csTOjR
81lsT0jay9N6Ct1bUDYB5BuH5g8zpkbuL8G0x3PaNFm7TQDUWx78eGc4o7KnCByj9K3U+lJzAqwS
EBs4YhXgHROl6e7IyyMUQEvGLb9ir/HTKeDvNar10+FjTO6yuF3JtiWsL5Hh11svb/ahWgTPgdoW
K5MaxTGfDOfsUkdf6nNRoE1n483EfOVRnG+oshp7jMupI3stdd3KGm90BslgGDwfK0MHyutMeBg7
l3x0DSxLdgJSji59hS6C6U3F0qjScTGqETZh82C9cSlHZ+G7rdvNcXJ79Qyq9M9DlmHUQ07A3rKf
n8Si7lL1HGnAF5G338hxlvZdHZvgYjexcxozLOwHzwre3R52TDyabMu62rzaA3p3bq6H71WXQ9Dy
nAQckaE8Uo47G53nPZO76hZudKCWNp4Vr1L9dYfHJuVf4HZuWVx0BX4F0r1YjKdTeSdjGZhXNEG1
4kJG57kv0Nio2Kn7a7bCJMDAwO5GxJz9dWGyuFUy8CNynpwiz9wggnCU8Nd8XGtyEM5P+LGskyDh
jY3A4K2NyQtWNtuKtdYIVjio659hg+R3pldZl9oW1mWMQB3+/ZNDLid+uS/plq27jmk5riYMRy4T
f3pymGWEu7FiFZ8VI8qWNlmhbV4WeIsCZHrrTBTs0LV7yR2nvSOfjH7BHHcilBLVwpwuyaR4V980
vvWFNeJTy/6F5UR9MMWgforKYiHjgaeHO7KhxUY2tQyLUBAcT2Tt9KMRDNXtsqVWsCBv1PQ8mUG6
SYTWY7yQhBvh+A73lNj+1CNvFM+g2N/iqb80ijZ/98fYWfcYA+0TdBc/hWp+AxhHaJXe4riZt58S
8skS6Pvb+Iy4BAy7oRKh43AXVk7+ONclV0UWGhvZVMYmv8BK3cXkuwqElwUM76DL91GbF48YZFNh
aerv46ho67//tJx/e87zDLEphJl8XqagjPHrU6Qqa92hihl87oIWJ2gt/zRZtXcfpaV97vOqXzRm
278NbQB+wHct2MqO9oxGzgZL7P7N7IZk67Qi3JpG2qzrAKSLDr7kTpsPDpW1O9mUZzIWmIJajW0f
IhFnV57jSLqoLLhKvJCviAViFzvwo+lLtTh62tgfC8wynpvRvARVNF0QJcqfXWF+p97RnGQrmJOU
TRHUd7KZtmG/rFy731fzzNJnq+ZPur2VvSG48bWeVvXGd0V6CGbIGRjI9tjNfCJr1o5vl03d10dQ
e0AtZUT2fYwqe4GMuMNuIatRmmqj/hs3M2uu76XCoj5GbvOB+3Oxi6OaZEqiksKIVYbqcTcPrRt/
Z3uQM2t3tE82Um7TwjRy+5RXxrnKzXFfzh2yV8a1xrL/ywcvP9iff6aCHKWpqbauGmzWtN8XeD1S
1F3v+vr7KPxqlVsFiFpT6W+HmC88aiTuS15F1oYtRXSySse6TyeEd20EFmWLOnhyMTsDOChb4NlU
qlvnnhEushpczdgjZSYPaEVlZ8fmnuY3hsIiC89xB9UpUi3DuWOpt//7L7Xx+yJfmLrK11lXYcLq
uq79tjSKDbN0dC3S3m3N+1RDaj413GV+Ogw96nzwHTUWKJO9SBGXPoEa6VdG5rnXMhX5JmZ7j5ES
GqRmlnuH0gmtgwqEZtcl03TyuqHaFFgzX6Gf9YteH5u7ItTIxRtFvQN0DUoomdaOl3p7A/zeQZ4V
agTBd45lP87+U+9H7GMchbX4v9yq/+3HL0zXEo5mOLrpzpv33zZDLEwm9uxj9R6l6fcsu5Ce905D
FFnncMbySHyOKdJ4heKRufqIybO4dcRRw2DrNqFEo2YhT6NpBhHr5biRF5CDZQdKNnP2w7sbKVqP
f0K9OxQGymAM0Fpx+tMN/i1P1aGepZrGZN2TAwV3AGFUAOiBGybqiy11TOaYHbba6TYE1Netqc9D
fDRXFmjNjsjA1tm1qtMn4ZjGQZoN4UScXX3VbHYmIroQsGjKgxybp/FtbAre31mYZdDufGXY9JGo
ofs6rbZoh/IEUt55D9QEe3oHMB4ZEptNrPlqNL77bvV2s4S5gLqI1jvXKkGMVcwdiA2RDs6D7AKy
xr8Uk4fo5tyRjaxdGm/EDNwM8lM7qHN6iI5oKj4ZACL//mdiy9/BL/cAi92wC7DVth1AiPrvmQEk
KxMNLdt3awA5XtYhyS/cBdaR0tsvpeH1K7OurV0wN5UeDLeqN9lJ9vLoxr2XrPBYmOZTxtJJhkcL
7BQPty+ogdovrQb+w8kNdSk7XYENi8dPhcPc6+T3Qd8/4U5Uns3StE+mH4pli7LyF2DuMKr08XWq
C1B/uKbss9Avniql+iQHdEpWL6x2bO6Re4zvAn9K1ok3KJ+bcCEH5CJzV4UbjHdekbn4xHs8+udL
46f3xPrWemIVo+8GXcGNTBIvndQi7ef3fL7IHG1VLarvx/kA/efPWJUZ1b08IJXyc0wO/pirRF19
G/cRExFKSawpfrnW79cvbVBBbJME1fNH21bPAZyQt0THXiguh2yf14r92kfoxtf2W9fAoUs6tUKt
ybPe7BI7cCiLLEw7cCUYjCByRhx6JdSEOrOuXTageZ1ADXXdct8VFP4QCkn4meg+dtHQ/SPoc9XY
37Hw6IMXN28eHQH2ReT1iwtB4DQZjfMInE1f9y7ibiFuxI+jX3XY3OF7FCFdsWThAsJ8aC9y7DDh
4JVUigdrlbG+RjGsyqdkIXtvh7xZGm403SdsiI7moOlb8UMoReqd/CZ/8iGygpH2tMWK+foRkhN+
m/9b87fLtTD6VqUprIWcK2VWPq6XYjl2UAssjXK7WXd9rl/NQmsocPCy+nw2zDHZqxauuJ39/bgc
zfCNq1Jj82aMuyXh7vLUz71nvbWMWwe5ae3oSoS87HXm0fKsGHzAKYyLqRFNOiSIibUYKGo1upeH
3GsQM/DCdDmjaW6xxjSmvZ3NcOF5XDsf1KaF3xKLy8fUyG6Vs5jaZR+NYo260bPhuOO9rU71Uuu7
eiub8jBkWrvoOyfdd00x3cuYlgIPViA9yZaMF6O7z51iPH2EWjNCP7+NrpluNlcz++5plIrrBEcj
Uq3jK7Ze36k3+ldX0YyHQQvOzWgPr2Zp6aBpUG/CIeXnUX3MnQZq5XlMC3D5MAaX0ain5TLxzx7S
Zg+uqgyPtR+xi6ZkuPW7aXgU5agfZ/6h43ZZSX4SDyhwLiAFGdvligMZhYeTFj8KnhHo8o/3bAOL
R3VI27Wl9WItm6Mbh/fZWC5l6zZiLLWl4QtlC2OZ1JnPHhlhL7va6J6h34WiY/XXZztsIu2daVh9
vZcd8pD0wD43rqnPWlZ9tZCjZU9jq6cgKcoHzUU8u2zM/hTbjnb2WgBJgEjLLwkCZCmyjp/yNM22
GXqKO1PNi2esv+7lgPdQ+PYhsGslRI0OXofbGKfBcQZyKuNwgQKb/n/Ozms5bi3bsr9yo95xG27D
RHTdByC9pRVFvSBkSHjv8fU9AKqKR1S1TkefOJEBm0mlAfZea84xL5gBnLcjFEYyRynWT+9HLIf5
RUaKmtGgTNZli8FyZTE7DogmH8Qwv2dJdVR8IPJBympiNAx5sl5bQ2soIWtSqDAHL/2mAdApY2P4
QVARwmIiNe+6yQePkzbGzovkkWuvZb4dkvCbsw3zu0FTeXFX3GRZOu65H6cQK55anF6E9A0AAOv8
54M9r75vK1Kdj3E2Wm5QuNlOQC/3M1F97kIOSCsT7p6MEDMqc/MayNyWF2LANCZ3Zlqqp6LnXZ6K
HuIz1MYvkzVblhRpuKQypSqdMBFVZ5KK8tstGqX8gm8I9VFg53hp2vYZa66RZOWXCZH/1qunYrus
JuqhGDzkYcNY7qZRrzfLySAh3Ryf21MvSeCdvHhcL9uDOtw1kSIei0nuDkmvi9XyNEplXuSEMpiX
9aADWriTiTB03ILe8KwTY+yU5hJQNI23BLl/WbYrPtpt9N1LsMHwOR6OwXy42kjyziawb70cVcji
qtcGLV8U0GfNKCSInf3wPIoGBEDpxOStuX1siUdDbk1naOrpc+PXMWlP4fhVRD6+9Ur9oUXZjjaJ
jwhTes3xRkYUKq4lM/bAoc296fO0eon99FYaOu128sMMx7QYbjJk8y6GCW8Tx+rM9pVabzeqTc5Y
bwjqtRclTgU/8WoLKfMcTcEhWPGWbuLMh5IfPauBbDPDKivp7PWKdB5MOGCxWh6XTe/blyW593r+
UQw4P+zQA01aT7zYthoMErqm+GolIdgeXfIex0xLUDTb0o2dF/4tMxzL0bBw0Illm+H32UWowS0t
ylMka/1RGxT9Kje+uJIXEs9YtvWyaXlIEdoQ0zK0B1qRVGZbhgy2rASPfYzgFulLjIqkDR8hdZjX
uCu5XrHT8OLh3tde8jIMHwtZrVbWmJJ5ZA/NeZgfCjUC75BVO9nLmrNsmTzMS8vO5bBS1wpXYOJb
L9s+HFcmA7GXxgOmHeVUqfJ07O20JECnjh6mgTa4j/jiJSQ3o9G9l04EoeOBnqLf6k9rH8XY20kY
+MpNlCiOQCp9NFXAsQqOtA5gpdbtJL25eVuFKq+fxho6jGOudfx2j01GgEFV8DOJRFo9lhgF1wSD
BVvLN8rHTANnyVXdJC2GVbXUCRK1cqCX82pomuYugCXtLqtW25UHBpjR2ypERfuILxH90XxwOhny
WS38H4n64MWT/BUp+PcIiebzUJee41fCfEgqtV7llhHc4v7LN1E/yOdBKgeK16N8SEY+pMQoQKyQ
5+Mastre4LCNdzL/7Q1lbC6Y8sTKr0aFSXb3Q1GC/pWfhlQlyWvEyM6JiUb4VIZjsK4KJMKvVqam
q9hI+AXIkWGf+lLdEbPID6DQjU9ZmWmHwhvHm3mtbAreKT/IHlEBJ46kaBMQUzl9NH0dSbQvVYdl
r61kMBfh2iOJZ6/aDT2UO3vaLKt0jaNtT0FvPY1Z+giPSnfSVopPdl4HV1VVXrkYdk9hkOa7Ap/N
2gBM+eTntkLZr5ChsrDX7oKTGjT5XZNxBRE+YJt5s1nq1RE383JB7Z4aeLfrYqjl7bKXLwuU+6RK
0GfxlH2/qpApfdLB6F3NXv/L62IKTNfLOVo7bFTiGQ25q+9IHMuRJpdEdsVGePFBLa6sKq2fwKU/
4Uzi+xn1Lh1v+5s1eQi15pME3pPtEAiiwueTAgullkas8dMUJG8nGVbvWlVhffP7FECFGdV3/vxK
qRr89ZUQwdVPWeU/GZIvvaRl95dXwtW7myTD4VoqUInOzfilRb88VGmz+ZtJ3lzryJdm/VtXnvaQ
qssGhTMESL/XedrMKwJJxk9hRoEG+LONj2qVqZ9SNXqe/Ki+Av5TPwVajIK1rh6GkqFPP3qr5SC8
2MQaI7V+OyVoxkOkoypaVmfB5BYKncYHx1NYg9SvYJNou+UZQUSisihimk/z3jGMrjERNDcKs/ID
1Z/wkudetgsSchYYrQH+EFN48u0kd4KIKWUeDrhL04FkrMR4WI7whyeYb939sj8gdoTXbi7LWqhw
K0pHOTmMdvDJqm0DYIrGbFw2tl6lSbOQ0DrhLcUeNK/WUhbt4jiK0BuxaiflAF7TNnfLqt4YOEOL
Rj0G1njPhfiTahnZnRl32V3MlAMlJhX6ruC34PoRP94wS4/LXhQj7fnPn6Ci/VbOosNn27KgVmPg
EhIfylmRydWkrK2eGd4wbikQThpdyYkLo5cCx2oI047OrZD1o1FlfKn4t2K082igGqO48bJvqmxF
d0WVx3clIdZ7KxYN7bEIY7kNS1QGTLyt5VBaj3nRfZY7bsxtqjVXv7agrRTTPpHU7vPU9dNuEsg4
A+Bwn0sN8sZECexi6CTkoA9/Ox17SLO3an46/fxsRYtD1raM8twTT/JpRJ69nF4XU34o6A4TwMVh
5SynyPS0OqWoT5+sn69p23V8tOxMd5ejfAHQT+HqeFyeAyYSzbpxJVnR4A5UAm9UCHM3BeELPpe3
y/smW6CJ0Qagbcu25cEjimejQ9d9OxWcs3LSS+NJJkT35JOvuMu1FN7bvPS+7T8t/fk4M7J/Pp/9
76UPzxKHttginaaHKN/WneRtoyAMXSZo0zxLm26VNEg2ou3y1fs2X2mnVdcq2no5bdnR6Wrp6qnZ
bd+3mcICmDaq5Ub00w904OAxa0Xwy/PlvdAoY02ih1Rdh9Yd/PfcNbKgfVY78YB+LECEI63ZgIFJ
tsqLVnb1lz9/v39rZGsacwQEGQYudMq2y/6/NIwyg0lOqDbBM6CaMD4Y5q7WsgcMXs2LYbVbMdbK
F9m3hBuopnYtYervq2Aytpj981MO/d7JEQ46KKz4ks8PElj/lRGjBF1W1bq5/PlP1j52TTTTFqZG
cdPQLN3SxYfCmaHIfhjQlfoyjcMqsqca6QMPelKQ+WyazY5pcuz0svdzmzyYRHyTZ+eoqd49m1l9
xNqH3FzBYkUbAfNUmvbPPnp9JxWpfO5hht1LY3o1Url/Lio+IJVImV0arLBNF36mnsemorQ56ORr
5wk3ecO2FGIT2bMsLQ/LgXTge3KrwvxvJAia9eHCxD/cMg0gyoapo6dBofJr8wgXPQqDbI4fMLhg
iqTMT/Rn/DnIm0VzfkhVPz95BZ5zCtj7D9uX1eWI92OXbYnIYbUmOll/85N8OO599f3c3Ma4g6sp
ggmr93cacPNjIOxnjAPUQGp9JKDB9MXG0mv2zofgBHUHnPM3yybUWsOeK+kEm5ady5P0MjFOtRXq
O3B0w51clD0wjRsR5Tyl1PHd9KsWast8wvIkklcGDrIA/7g8CQ6z8RITHbfsFHUbr72i15dGyTGh
RsiQk/Z8PD8sS02t5w6Y5Xb9YUeWwmp3lgMNfiquqgCSrdrCBKcXT26ghd2DmRjjhTfkrk076F7z
Qzk845iK79/2G5RGGSTXp2Uf4gw1y5pTnpB5Y5QNLFc/UMhs0ORTopQ/l5Zty0M87/1w8LJt2Vs3
urkXPnSafvKLo2y3FB/G5FYoRUFd/F8Py87JAni/yfWxOC7r77vlCKQxTYOBJq1N3q40SRttvvMq
84OMLiNS2vRizfdh5CHxeWqya/92G0YkvyGstaX/Pu+d03xAcGZ0ElELLE/Slal8K9rNsm85Kkyn
ag91dWSgMt/L/9OrKt24Dz3956tG6SC71iCQIqTTBEGXgMYE5N5zjZIFV1phXzFuWtdltVdH6Vnt
qeJrABhO3aBm1zRrvpIvrF2gyuuXZcnwdGaApGQYZaEzTZwQlyw7Iub5xEjU5XpZfX9Yzqjgur5v
kmk+OK0Sg0lpeumMwAUYm5pZm0A2pPOy7f0hMPzA9YswOVA9jo8wvEgAnJeWh1ryxtxZFulVJRvY
qNeoDZJT5GcQsKwiW1t8DKsqKqp1CmYDqgQ8aIpcA8a39tUvc/gZfZfd1w11635U5fXbat22tzax
Qaqme7krsorSS1l05NFxcGD37SWLphPFn+Ts08MDeyosx2t07WkYVGPdinraLqs54YCOPo3xtQxq
/1PFiEWxE/0pmcYOw/IvZxndTYpJhuFmE1EXUOtv/JoPI6K1J8/Iq23eM/3J86CAaBneLQdAehsd
M/CMmyG0u6MochDCg118Qw06P4FVSNYqQxB0BCyk3rSjPjnLDiRQt1RKmsfO8wvoMgBl4wz1emip
h+UAUcKklii6dBZ5qoUbp57ePfQ2k1YPRhsz52ozm3C+DivAiYiHYgxsDJm1nReq+ie9RnI0746s
GDW3wXwl7StjbQViOMziYnxfoOekQDqWC3FukFeZCTxrMWb4RbwP6iLFl2s3xyH3fxo21KH7QT+h
uCUDbbxUZUl7Cgnmc61PayVspCu8hfFutKkrFWhId3GmDncqlMXbVj8t+5YtlWIWqG4Cw11WqV3c
6rpuHMhUDPZ1qGmbWFbyz2NWb5b3whjazg2aqb6kSUkLbxTi7e0FxLzKsjx7VjR+1KTyyPshGMp7
QeDTcmamxCDQCoEnoUaAI+m+vbaHMfiCV+Ptg1A9IHu9BaNTI6vjKidl5hoVYASpA3mZ6bBN6xKf
HObW0n5bGJcFkoTeFv69a5T/f475/SV4nqxuq3lY8P4Skq+Kv7ktq7/flUmm0mTEm7qpGfbHu7IQ
fmOnRjs86vpkXeOkvRLfUT4rLfmYHYyW7bKage0wKpWCWUVn0O1bSpBjv/JyX+pi3h6zcDOAeJgE
pQhJ/L+WJN20GWWM0XZZettbGn/TmgRT8uu0dR5Z0ZY0TAJykRBpH+c8zB3qskBD/aBXPeBNqLty
pSk7UwfGuSy9b7P/w7blODu/khrqjFJKVwpmTLIPKU4fuqmk8pjY3qFTi/2YTZG2VQbP3Iwtd563
ddJpNvCMYaIMyXPXNslKqyvzUNoARUV9H5lSwqjMyPZhEKZcnlmNxu4H6YvKDVYmDdNf+GM5igpA
utYsksyW1cp7MJG0PBXIBTddbVXGJRmyEtZcWDypLeOPOmjIf5xXwyJf+ZpXPfjppN/y+2PMNwt0
RpPkpdwmcTNgpmfFXrINIDlde7q8J9MbNsvaGLf2dVmqWkuGMkaeXmyCn3aWjZKRPkPQ8vbvBy/n
U6XayPOpb8cu5yYtd+NlYzeQOh76Gi5ZTfG2fiiXjFX64okSsIkSoEgOy78ksu07Opc6xduwe+ya
jAov/yKDvAIXT/kAcSszxXORhl+DaEq/h1P0rFe5zrB/8PiCWigbCYd8mA8IuU88hqLkUtfbiK3n
4dLb4jKGUseYT1YZ29rVNf6I94FVpbSF574PpSCUkrmAO247tXq6scKp3DMetx5oE99qWqh9LYQX
Q0z0tYumBcXFL2tuQvOONpguBT+sR1vO/L0ZVt2m7Lng1NH3ZT+t52A9JUTS6408ZzN4/Vpj+H9J
EsYVvWIXX1U7esLl1YH1U8WBRq60WrbzrrsR8cCfZ5bqtm/NemsWtvQ5AF6zHJCQH7VWe606wFeP
HrKQAs38hLKvV641TtYZ97B2rYuOlsy8o/Vo+EKykm5Vr/aOU5qWKyMV9k3U43CBS/qprvIafFnh
PwrmBoWvjE+daRansdLhJ43Z+ITNI9w0oZahyGdvWABWlYh+uix7KzxPpp49QVkaLhWxCUxJOCoO
p2k7+hIwpDacnpqojV2Z+JvjcpJp++sWdNuDVPfSjZmRJLu8ML6XvWkH3Wo5idDFZNV4lrEHaVaf
qwg2yzROCDvqedYURtrj+yo5UT9Xy8KrjpSW/rq67A0rSg7Luc2crhSWPiXdlN6jrdP4F4F3CP1O
/Fzk1tfN+dSld1CwcUvr3/YtZ0ieWGuxIaMJ2ceZ54nP5VBXIDsAziHApGQf06DpVGOf5DOazitk
cqXM6FiMnriPJ+vubXtiG1TdUMhazeDdMpp+WbbXDEnctAYIgGkpuUmbonGCWWoijcS1pIGlX42p
7C/oP8mDiMDqdi3CGuC8azNrzMPbInk15mFZ92jGbIndhJHDTRYYjn7ORjCWdUlUz9u2sjTOoTxJ
h7+Ia+ZtvnI7ItX2uFgwfEXl1kXht6r378zIC1+6vtySVJwHTpF+SwkIj5yivTIzFoGTxxFEC396
qUfvalRW/430nR9TlSvP6qQPUMEA3A2UvR0o8WB2PdMEKZgwg8DAZnMfkj14mp1FkWteXA5almqt
ISvKslJ32SZVWGYcKeA50uU56CCEW/idr8vu9/OsnuixIJjydeelg2ODOcdrGvtrySj1C3NcGTer
ouwzO2rPaLTAxImgvpcCxsrWVHVfIMVdPR+1oiOt/Kzr3txN4WxqWpxNi4vJ91PlGEwof2b/UzMS
TWFoae501WAiQOOBYh/2h4LMOtuPGIhgZlV5+hsIat3BD+rPypzPtjzYs5O49dMzAfHScdm0HGoE
QCE9OKer92PNgORBRQS7JKrESlVH/6qmzUR6lTGSTJfo5yaSu7Vq59kDuVgq3lvN/6YNSGBqxtBO
FxerGKzP93yIZwKfoj/aIfDD5ZkqX/n5TPkc0KoZkro1pEqcKW3lIgzO1rySMAw9p/2UAHbry3BT
m9Kci8AeM9EjfIjkc7ooIamaRM2OhfQ0zEuRUqYnv6iaXU4C4dtS8O9tH/bmft2vZaz8qAPkg01t
FFfJvBgYsnyQBA/L6vIgNCsz1m8HQTYUKkEbHGrFhuLmShHedKA3E0tLnpD8qAdLb+uVamB1hpcB
GSygOoBdLb2xEo0c1nkHPLRi1dutdSj9wP5UJa2bGPpARgrS/6zvxs2yiu5rT5KceCDbJ6JdjAEs
gb7dkufKW83oOw9r7wuh7aGb5jOgTNKqTZaE2QksL1pmsLvbcvK7W8WeRjcIcK/LCc0Hba4w+XOt
qelDfW9l1dP7pmXJKnt9Fc5phjKBP0qcWicSyS0m/fjmIM0JV51Xl23Lw1QwcnHwHBIRaQHngxh0
W1EAcxX6YYB0C1AKy/o0rw+1j4ppWecu/q91P62edDmD+ZXJn2X0w2klZ69MEIF2ZoL5EkKDINaN
O7TCxiawivBomKl/bq254SQ11WObZ9AvIPu+tN+SJM5fMxUNaVWp1qPEZQ/hQNKc/b5SD7mZxtuk
bMs7Zp0gPtIy+dYRuLmcpXTF1R+5WiHc81wurds/V/5U8avthi6hbpuqTFnYFkKT+Tr9WvOiRhl0
llx430U+4w8mzT+m1PrwdryqtV9/S+Np/Vm0YK4jAtbdODyPKtF4So2tWBJKeG3VYU8SEpF/pacx
IssvYVTV+9ZeaWYRbtMiD+6C7C6Jm2uu+fpBloR2oFpAoEteJG7YtShgdMwGzJr0VS6PUL+GRObS
wdPhoIXxuWmfFF3SV80Iv426XbPFVkE5WauwijQBsRbKwZjFN6aMKwig9GdVAa6VaZ+jF5Sz2s2U
PxJGZ6P0gWCs0t8kOcrKTrLiKdu0ah8leyKoyKeBidde7Oimpi7GSuloRvcUPaB6q319FSNJXF6H
zSaEIn2UZJOWO4RUJyOndZOiTF31HvlUVpC4nlDyDRYuedN7ibaZxPdWV7N9R6llbVIfdwUg0w0V
8ME1q4Kxt2j33hQmO7y4aGUmdEOxyB0QvRg6yVCTQv7kOqfHEwsYzmnpDHI43fdAoyOJ9MYx4J6P
vRemiBqba3RM0hrhXbEZNUt14qCndR835UoGyEbyAywZqVe/xjnIvs7IynXme5kjSWW6Sn21uItQ
AyIpUM9ArNVzg8cpVsKWRIbAhXAzHBAc20cSDAGf1xik6BkG9zGmSTcZVEqO5LohQiyrPRy+FTxM
mvlRs5/g2ANrKBxjoGIQTe33VC61E/KZb36gbc2AMZNR5lHmeN1YHqiG+42fnlJN/zREhnbwG9lc
xQJ8L6MW340UuyE70qjpsTwwq0tPmPnTU8lFegyAvrY4MqrIK+4DvXgQokkPIqRV7elHytdXsFjG
Z669+8Ai3J3ccSvIzrlmRE+VlGwVs+8JtQprN6cdeasjpusq3UkCE/VDERAAR4IeTtnI6bquObfG
YUIGsZ5pnhtCfc9tYk3nIEegIpl0xbFmnQqPlFkZR9bGHHRxKMroU556/dkbKcrGMDMspfJ27aje
WsxHHS7J1h5sKVBodbhXoqq9LA+qCTlxKDMi+IIK0VUpa0dtrJHKaeapoBt77VGirEYjAN9vEkOL
2Nbtvclp5LNfWuIT9kPHCoJjSRX7IKXSsB/t7jnFP37W1QFttMbHqCFwdVWNYGFm9Igb0U+uugpA
gjdZ6nZgJLtKVdMNJe273JdrNVS5vYzDcJaz9KbBk0c6PfpaTPLgMUatWcVZSxB6GqwpWNjbxDfz
FRDllTH4Xw1V6/7msqb8Ot3mqiYUYQrsnlQNiID5qASGRJaZdmVnP5AdqU/5iJ6K7BizkzDkNKbE
pAvTMgypdeFFWOs7UbySm2FuA+5o5KTExKfH8SGmy96G3YhrmN/231x5f21k8yeaOtUA5MqKSifC
1D84VRRZTaq0LKKXgWQokN5kDvZyflsmSk5m7djvVJMUlYI6kFswd9wkSu1oPUqrBSNcTFA5ohGo
uJZsNMWoNzRcmLaETXqby5m9lqdA3UzztTaL+9C1jURb66kgAygPnppR/rt3/NcqzfKOI7xWBPJ7
TCG/2TepZdp5jLPtRwrQ7ABz0Tii2FmRIx8RypTAwyKsxXMy/K4O5VqP5POESHPVwnkoLPfPb66t
/FJuWf4actlB5Nq2QrP5o3d/QOSvdlxQftjMQuCetBUB3vlLZwWzaWlsVpNux44RQWqxButVk+Lv
bdMMp7a3p32uW9tSNpmzUDbcMTYcDp4UIDhrQnOjBCVc+QmaZNsFn9GAyZd6Ci5xbSqIO7rwnLZq
sm1J4hDrpfxBVOWTlIeeoxbRQ9iW99zF7LVf9CmJZonYVrL2FCYEPUY61DbdiKHGzQ2GqLVb3i4g
RG1pyGvF7/ZpWqtuIOTOHX2lIqvLxEY0r1aGkazr3jz6WL/IfUiddCANElDnq92EwVaEzbOaTaAV
i/wut3T7oPrKoQ+le9hg0aeYX62jWPa3NAcWqI2tfESXo+8ynxtILiXRVnhqdeSXUs265rZ9FaN+
5XqAC65K1mMPP7by4vakyk2DptYmtEEujk3ZNuckJY7Z8PPWhVccO7FshdSJlBvCEyT6NyFJpfU4
vf7581d+G9XwTaSFJ/jl66ppWh9GNTmkVLMUfvYjM+XhpqvsgngtT+9d+jr3daAyLSqoqqvzt7Mo
8+BWcC3489+g/vYdnHu/aFT4Imq0VD/2gRXJrAfsrNMPJU++k+rWnFBvJNDlUh+VKqSYpTmtxtUZ
oceWGZi/D0ZlWFPSRv7c59YmFOo3ggna80BYLmiYUTomMAWiMZNXfd+pp6knFvTPf7byoVS5XJiI
GdBtS1XsuRf6QZ6hxEwn0TWZP8KKL58ci69226srggeBhHh+uc9MA4nM1HwSwZri/R54uvYlt4Y9
t27MquQQMggp+ovUFQ7VV/tQm2PiRBbZBIQZuAqfGUNhS3kIS0Vej0G+gw8lr5raPyoW7AmPCEOj
Tlfkpxj7wZ/qFZVTa9tb1Pr6JoGzkpIXSjjTjPlOnjxpyDZmD405oFd9LJGPrkvPg8Tih93JNEb6
ObSRseISSdrmUe2U0fgt0+ltBjgi3Vga2/XoD+YmF1bAPDTvVnXUlbghR3vjt9omyEV1q/VNinc+
MdcDuV0bT9cjRiQ2o1Xh91T3pga/m1auKt1vXK9g4GpHXzEGBnX5TdJ1cebKLlaSRHyvYhEcWmJT
d8woHKmFeQ9Y5ex9r4evLeM+XEvL2HkY9yB4i11RN6iJqbpsGTEoRCruQ6DB32WNWF8AIVrVkauV
N8HemHttOtNt0i9DEiYDfV/3/rDuQZhxCxDZvQ2VfWd37YsApZgyqFGVnYIh7qaoGaleESAxv5PR
zR688WSrRbwLyl5xxk4PJ6olmSvKxB2JPr/RTIlY2RKWZS/bQebQuZBuw+xzpiNgIIlCSY/kbTI2
zJSV378CG0/v61w3dnpXT25DCVoWyg2A+znmCDdhPjX139wGPhiC3r7KOtgHk/K7DXbvgyGslT2b
36Xp/TCqMGA01WVObEr2JkaBtFHksKXp3HUXwxDdRfcV8j0j/5gnWNsZPGwGvbvv5sBBnIsPKR/K
n39pv18gGAHYwkZwoBiq+RtgRlP7aYqHPn7pw/aKbFi5V2zk7hUKY9fjur0a2yq5aaChoZPoXEUd
caQpluI2giGMpJHqXddK/mWwWhS0sakhgoy6e7N/sHPr2+iPxYNPz//vxCL2x3srYxVNpROjaZat
88v7dcZoKGGd1kQWvEg+4JsJpGKfm49NEnHjAl+6MQZ1cALJy/d4dmgPIYu9hzZ8Yyb2IVMMsV8m
U52snaV6QK+X7dWetKy8Zb6jkE/h+Kgrzaavz5pS7CMKh1vF8mcQB8YaiGn2oeon2dG8eks00PcR
pdizFlsIV5rqHKVetaU2HD+kXUXZjKtP0w5Pf/7kPijYlu+VpTN5s2ShonW1P+hlprSFCDDE0YuV
qvXajg2f+4mH7bu2brWwiI/GoBhrvFIvo0RQVDscpLEWx3So1riXABD3wVkb5Ook0qCAb618Ngmu
v9EsaU9iYSc1+ifMvqRBYtZYoV4MnbJOOpeiCkyPyC8vU+Z9aeWWi5rHpAqf66OHr+dYtbDI//xv
5fvz2+eN/odbqGrxJTUU48OPqOpTUVt+lr0kQsgrlLT9BTewTdB255v7kEHPNQ3jFTqZ7GxP/r3e
BK9eOaluLKtik+i2f14ecpvSLuQeIAYCZSV2q6ht41suVd6+sOpnIpiHk0S512rSdShVFwKVBwAM
lEdxN150/rYbHeBQyHdrZ+s+mfaJpN8MtPsucfYcmnsiNRLSLMlxgIeT2ZojCgu7q6w9lka79ujR
a7GuHAklR8vfdDKkXVLCWnQzGfb4wuReQt1r5/lR4LaEhji1n83ND6ZY051IM2fUDYlQkxQECAad
KziD7NTM1CM/tUsi7AGCo6XhDxOt9Ekak3JFi+KKfjG/qMND00zhjimnT53ewNSdZgUpw13iIgRX
3Ul7ZICCxLPuX1qjPdplRZYPV2tg4A5NxfiaMKhzJgSt64jEEyedOfyGqIgqLrMLI0j7aBl5eKSJ
lTtNrIudEnjDYbTG1yFsVboOmXLw5kRXT81egrYE4UAd0yE0YDgVpHR4JbmUDWy/gUvhRjBMwSJH
wUMGWjOXQnUxV+C6znSInjkOXQVULEo+GXpFpuWcwKta1NzQDOGNUY51MNZnvXulQd9cE0YPDniM
Pay3fqt7VfwJof/Bq6gR5+M3K5H8E5OecjP4UL0rpHVONEIdojYuH8X8gEPaIaG1OPle8Q32zkuF
D3yn5OIC2Fm/09t22JnQVHu4tFc1RFI5iPR71lZn3YBK31j+TU/O1g2wVLdW0juSI/JX0+deaFyo
7ZtPmTIZzkjr4ZjJ6mUQino/KsF2tIr4pmfGA/NsbHZclqhv90FPhFCAkxa93s4IKf2DJ+VmXKT2
OuJWfkTxPp79llLVZNn1jU/+2d+ML83fxrimoQhNMH80bQW94YfrcEcyJd86vX0xiI9x42Bk2JPi
y7LslmsoQ4arZZV8IeuNSpZ74UQ+IA9D8VcBwYxbI5y+p0MotkkMcD4SgMe/UPUwHTBZ9j6O5goV
43jufycSIjGDgMLjEuef8WY4sZH1pL94hqNq2KT9frRWij+C70/78STXX+Ik22mIPu9ABOQECGbt
GXqV2ES58rrQYHCNbMku0fZioAcEvix+TusuWWEd4y7SBkzMea0+DcUGT4y6xTyAN9QP82MPVCue
8z6zumrv20hV3Kl7SOl8wV0borWcgQYKpuxlsFAaGUPXbH2PhlI8f4W9Krx0UTeeQ0PcNFNRvc3q
/9cv1Lh6och9z8GKIQZrPqz+z0Oe8v//ns/59zG/nvE/5/A7Hcn8tfnjUduX/PI1fak/HvTLM/Pq
P/+61dfm6y8r66wJm/G2fanGu5e6TZp/0e/mI/9fd/7Xy/IsD2Px8s9/fP2RhtkqrJsq/N784+eu
WZevmsZ8X/g3X29+hZ+753/CP/9xF+Q/Xv5rXydfsx//4cSXr3Xzz39IpvLfMMxUxWB0gTrclpl7
gAv8uYvRxiysNZFQmOIf/5XlVRMA6lP/mzMYhhjk9+EMUNlVE1067+LpdH4gWAv5cv3jX//8n/C/
t8/t/wID/PBrE7rFf7AlqCVg6pS1j9S5kgz1KrXxvjGtyzDuB18oCxnyw2gReY3RAj++TOoOY3G3
y5gp9PZgbPIs2lfIhDdtYl4il9bXjVV2/4e9M1tuG0vW9aucF0AH5uEWAwdQpChKpmTfIGTZwjxP
C3j6/cFd+5xqd+2u2PenI0rt6rZEUgByZf75Dy92vSKZNN4Q5zBupw92n+UeVJ8+z9/LCPJcDWws
kf6dndGiEJFx0Yz0qa2wMMkgWWGts58UfJWdCQMqnGf2WDzdUmHaodI8DbO+K9ck91fWrq4SxYeY
mIVCngZ/sGuk2BrVogUncItRvo/r2erwXU7FKHstdsS5RjS1lPUt4njmA8X45Pw7VdI3oAFiXhL5
LuGn4FTs/NqVMOMB4WSWws2fNg6Emn1miyADt7cuTQHxRhXKNS+KA3P3j2mx/M7BZCjtZ5X4Fv2A
/eBZZVzKVR1lyrxvu/Fl0HntrMeXo/w5L8tNartgTeKfi+FbyPXJFWpdY5wRy0nPFkLMLR/lnEf1
Ke75bVpCgmuFG6BcnFN4d3WlH8aq5lsaX2/lozQv1xRpoZTKJxbEp9qRr04k3xOJKOdquXIGurO6
60rl3kn9zsi7oO9J/TCLczekn0pTYywP065fbqk9vqiJ8Taycy1DXOwDq7Yvlib2ZOwRr5O9K8aK
NwQfM6/OszLd0GAe1fjo5MNOZ/bQ1fw8LutVz5ZTZs57B4eo2UnDDohsWrNzasvcFSl+Cx5J2Ttr
GneDTsBjbR3UgmDFIWer71xmVcaBxnxrl35nSctVXk0Wta9yseauoyef2gYMxmZ9wvb0GJnKKWr1
AyyyAP0su19dHlxc8w4jr1xj4ekWQvFTEH9l0N6Ikn6PjeIhngPo2NcmMQ7NkIQZZgWKGodyl5+3
K6xE833Enzlf8+96XnwCH3yid7ttv8ZGWu+tzU2try9Ku+9y+WORx8RFIFHIYr9FoYEF+JzHRwyz
UcLON6fqKg6N+bSaDfI0sOVec0KhzFexmkDkaVjiTKwYl3o1LiRBXPVGnNBbH+J4OQE2ftrxMDDF
jl4qtB2MzrNmrKhorAuh0ZtkzQNQDSNDfLDJO9t2IHLxYibLbW70N6RD4Torntbk567N3n+9xsKE
JRbt2qctp52EVWYbf0a9bbpFJfawGt7BmU6m3gdIU1EjV34+Qcvj/huW66TNbiqnbNGyzy7vKRLD
riRjUcZ+X9Jz2LwZEFB6iGq66G65i7UFeiQUKFuv6ZqfczJO2ox7Veqec9b9mdh37XTTixH/CPZW
Wzmwv4tkvTvreJs14A5xU7kknVm899NXwr/DYV7vGCrctys4ystJQqWpJ+X79ovZ7kclnm9WOvtS
vd57VnB4DrsTW/XtI0XkfggDk1VLPxhIpVypXa9zL18Hdd7X8U4V5THWaLQSogf4PDn0zwxgbZ6N
Nya8wCHuNdXt7+jo1oSaEOmc21Lib/d2jkZ3e29FTC2bp+ElJXE3W1USenDmSCkFUJVOpjH6a8Sz
zkJhx+L3U+g6Zg1vyBICJcXAVhl2283ktP2uTdU7DBFfLe8Dvyltst5EAwU0l9e7DB4iOc8xYAdT
dihl3a7WRsr0erU6cYV1+rJpn4cqaEpxlcblbmXz3q5GqkydvjOFvk5O/PRAmttF7+SPpGs8YmT8
SYUGS4dKCI/4QIP0pTJmF+nG51AtJ3WE9czNLMVpgOCsjs2LAv4rXaO5ftAAm0xSDBZ1OLRrHha2
uaXkvaytjPLRbcX2R+NgaOtJ+25m+ROZSeHQaYdWLc5ly3sXPB5Lwi3BbxpvJq/71mvd4ziuJ6cZ
Xvp+3a2F5WaROK08CNs/xEPt6jaUAHE4NKydESun1hg/+khcBfdmp48vrcojxhZwHyVr0NFpb8WK
xgCNlAILfYiLULFg5FOwdRIncMV8RLHwwrbprmTl+9CiWI3uYyleNJwQWJiKDzX5SdjCER+qy/ZI
bjVBdiz0blw7HqJe5RlTFHRCU2y/jWPTukrFSePob+1IeF4t42YiDzdT55mnULn5dE2G7B2b+xcS
I0/CGc+JsEzMi0wetfIddRLPR/JA+Mf2WuyrLr+eOEVcFLUDYpH0b4MkXZSKjBAZMsyUgn2ZpBUh
6YJ3pRqpGyMyDoU0aC7gy6EQOHvhsfNqZ+374gx4EWTKRxYz/reO4VpD1DxoI6Hs6myGTH7xA105
pMtlkWlEXS23TID34UuRrssBSxWfeO/eQ8L4VgqB0jpfTsQ/nQal/6ZJhg7EYQ9BnuPoggh+IckA
8rJXGYJsRFVBUia/iBl3EiWbxzA19fGff/r1vy0rwuW5HI6jZT6lScYuaFuhlkQsEszNn359QQz6
x7/q2va28UUve9Lqxj4UZONCR4lfJx1N0KQND9YIuUx2IsktpCLyLATRmud0bHt+fZmxiAhL5JTk
ABmvCiKtdRmjMLKhUdTFa5KClGBhNIc2XmfHckKeUEztbpHTu2IpyXEpZ3jf2DQSen9oB3On2OjT
q8knpSeodCmYRyQAGN7V0pvdf5qducsFy4fKwBlj8AV+AK2PB3mwDOqD1CRzUPYV4Qej1MNTq/Gz
2r7AVhhAmVukf1Z/sZJO7GiKMneAOJwsbNmk5FoxZwb0X3fbdQrjfTWw8+cUCNrEfu8qxQ4AEu0w
rcZvqbC9SiL3SYF3Q/QiXj0mgoq60O+msAa/afB2IGs6p9zIrkLMKe703Nhrpn5ApAyJ2LjY+kaH
m2SPCJQDM8fb2GAgsPKYZx3Fg0eAJdCN8ALCOhePhy1YsHfEYtP+WsiM1nIWOBQbpe4Dm/In0Ay7
0OzfLMm8GOX8onbLS67Xl8KM3Day96sBBVU/SDNhvGYe/qmp/6Nv/rNp9m+Ll61Nxiwb/SOoq2kZ
4EX/Cg6mGbdhNuf1YbTyzzY/zkrxUoFIRjbEysRbpeXEGu1TENf8N6/8rzDVP18Zh0aWPrqsI6D5
beXj4LZRmYtVAd8o14VkRxJQICyydKa+0OikWe+JInIlx7xsrdLfvDzTzp90yb9eHoY3VgGqDCBo
/c6jmS1LaJAN6oM60MRTawjBxMW+2TvyLVfmm6kRx1YfB4FRbXnqdKoajW3yt4weZRv7/59A+o83
AlSHlI/9Df/9r1cgJiM7Iea2OmwXH344MnCBOutkW/Lj0tAYFMPNsiCLtIY3Kl1QFThVLy2UEU6f
gobV0Q9ppQeN9Teo6Taj/fs7Y8sgWxbbuX/beDd5PK/ZYlcHB/cmSs1JS7QnqUd8JuaZJtQwCeIY
v/+6vZue/rxYPujEXuL+WhvZu+yIDy2hAPxqD21jvcZ71ZRem2K9E2N11bLFMxfaEHo7qG171MX7
rQUxnXmfZwhEeQC2Ll0eeFIKcSuTLLRL+bpqxqHjWsyx7ReE4kFDuWVjFyj6G6GVu5bDL0IbV41o
le3+1rKaLwYDp72IHjbl0cVt3Ox2ctwHrdYFoozvqIc/8Fl4NYV+cRbMYbTuisboBj702TojPz57
7+qWbcTkqTp8T4u7xi3kiJ6Y+a8EW3aBmF8SkJO/wXP/6vZA3agawKWg179vJdUidcpa1VGqq/1O
r+UrNNewLL7/6qzFnXSLv3EvxML5L667rqAJQ5qr84z8BlQ5s2Izm/JkxuYC5Jg9Z9jsZNo9q+db
z8GHiBFlkKCo4ZXqyuP0wrgbtnoZavT1xWQclfU56atjVZ/Xcro5SAU27ZlmbTeDTENKptVVmzfp
B8ZP6ikdEJWaFeG0SBSrGRIi9XCkFdt+7oythia5xsQmigZ0mwrATkMnKUNFFSecdz1Sru4TUxV0
icABC17KbybmfdI475nv94Ce5yqddinKqQT3HCUffce0Gui/mEBazSFdUHeJ2WbVoRhEV2IwE+Pc
pzYBC52Ruyg6RzZRNcz6HwqrPZlOSm2boBzjxyoX99mKXtKUDERGMDpw7U0t6I67OigM7WvHOFoX
6fvWtA4kQmVGAYm9f+3G5WNSaceqlJE9ucG+gmpuYK0+8TuOjewMQfUM2fpNrQ0EvWGpLw9Cyj4l
Fes7mLE20Q9LU7wrRRRaqj9oV9FoBNkYh4WqPW3Jm5Ny3ca9zXRhgWdMdjMZoNucVJsHdVwpu0nY
Vk+I2y7b55Bm+jczvsxa7SnW6FvKBHwnf0S2frEUYIL/XIP/dTH1z8qn4wthgYVaqvH70n+1pLrV
Ja06bOPbNtIJLrtytyKUKHzkymwO1d/QXv6q6hsyLadNEAEOcdv//yetd4fCGy7wQrHNGch6BtP6
74/Uv3hkgXpJ+d6+Ek3524ukSZsPhSxXmGOzwJwNjArUYn3pBJxaDGAsoKCnXG5v60pvYPeBUGTQ
9/xz67I7RH3ZYAaphqTMwB9UBY6Q1EvO2DOpOnsncbOqIswSvqdGV5Rl3232vG475Webjk4vCncr
xHkp7mOs3vEZ4VbscgKH16BZynNvOq6wxpvG9R+jHF3IchoGGMGb7R9zmaWt98TRL3mj405IS05S
rmHd1lkcoPK9bG+SHIGwNc3LouGMAWhhYkZhN18aEAabpIlUXHONuLF5fFEs4y0uxQke57ki5SvB
20fql9M2Ng1JepbXjSHYPXB7nNaYjGagjx68QO2YkkD3XDHVr8poEVSWVMEoaL1kNf0kDWovLcwk
aX6eRB7CKnMLriTEBpYo+mF7Obmj0EyZ8VaRwFb2HQaG1hs5QiSVDjdHFJ7Ee4mi+WWr4Drz2n++
uRX5LxqcP9bFtBcQBn5bOlZqM4h6KSts7Dk+cb5GbJrBRcXxzu3YgBNbK7O8lmDgJFwjSaT7uW+O
8GyeVccDWl+nS8eYhz3vadRx8tHtsIfEgYCwZULfRrdpuvaluCVsY/DKeGjt7KtDmk5TDUBy+I5r
6eti5+8scAeOrI3zV41HzPF3NcBfheXZqFLzCErP2apsw/jWVIyduJGOfdmqartOH3VELKjcn9Jo
/rCo/CXFzNLqs45ldrPYyB8Nmg+xVwAXQO+gd9wce7op40japtiVLLwZUq08CztJ4BC5JRyup14b
2fvS7YC/mI24t4l8ZcAT6NM1wLKtG4vyyY8Z5tzYuFTDDsOJUO/6W4kZ0jIK9N1tYPQbZKG9ORk7
N41/ImuPdeTdNPjEY8wjoUVPDRDdYH/PDelG7z74//lC/0UVo3Hb/qNoDsj2b5d5jlt2wQiIDxiM
+L0zuXpjgWvCR91uco01MRrUqIn/5v5SjX9l8P0qnzbtMyc0qxj738onZlkLzJyxOgyJcS+74ryd
czYGc+j3EX1z6JT4jQ3+hp/l2eRHmn7oaHiaBeAFhFPlQdF6wx1X1a9GICua7BxYs5PxT6IXU8zv
JkCKXrMupF+yAUotcd3QjSq33yYHAkqbhVvJmNPzKEn7nuQnNP7WzDxUsIuKyuUjjsxLomJLDLiX
LZ3bNsUZg4n7VnczbrqsAkKsZrcrod+1QZ+V5wWODnkCt5imh36ibtcPdTuMKq5mpj+Y8xpMQ36u
NObxbL1hcnAqLerG9gzHWv6+fWZtle+rIt+zVT63I9cl/y5ZxXlBXjbyvXk6BInVBapJ9e2KcGt0
LCEj4DIuPZPrCo+0LS4DjEgs+sADeWIn+21DKOIJt+8k4bjVL81afm5wiD2Jx4rO/EfdOvupJFkI
6pQyf3ZFthvm8oxDTesuKws8OUBPuUEEnll5UirI6uGp3Nq61ajeV5mdwrw8QrfEoEmfq82aiaQS
Z9cz7mY57kIy/jU2kWcFSGxGwJvI38fFumyoNTtHb0Ob0PzspEUPNhCO2etj+9CORsdCGHkrpSGR
q7suG2/bCY+nWDhPxgVvrev27426nGTEXMBF3Zie8W98n4R5TjY3kWQlPApvwTpCeDAU+mGrvhuy
VjMv6sP0qMzBryF2GV/sZf4gXul5BZxRRvlZCreqOwKSy1F2VlkdKGv2rqfZWalGhs3kXcd4sJMM
KjToazktHlGCxi6PT4aBvA2krdx02zy9lUxClw4CX3B80F02yXMG7X5rmJRiueuF/pbFJD5HaqDk
6we+8jeNbmKqylCasjDZBNtOt1PN1Ys38kK827A2+E3Ai20Q1we627BpltOvG56lx9ZGIn4/wKH3
t+qlgwroVUXAFwNYY10c4prAED2VwJ3t8Kn0gQmSFPp+8qv4Q5bA9bcbbkNfMw7VhuWpi/YtdETJ
CgJ4obemO67eM5HdnKQtxX+d9lML6kw53nDCtYl+/ueq9Ttt8I/yYRmGg7ETReT3dTR5tVmr6khD
YPt9VETTN+uMCegXcC4AjxHK3zaM2mP5AIzJjmZ2cx6kDXvebqw+cUzXHpgBBgeIuJ4LFCPGr7L9
6wdY6ndYex9Tl35idvyR2eTzGuLC4f3s5I6PD09M7kvePYAHwSh9yrF4ckn480QqqSH5Fr2L7FYP
5GJwHTEuB40MB08bx2tpMaTHquzKRkPLDG+/qtM3HO3UBxOaDeEbZbdT1Pa96ZzEjzGCY0VevHQ1
WOhQg23KWjO7l4oZ3TNhCQu13s9ZAhI+PmfDcnew15ymT7nDi7DmAd/qS7JqkCUzb25kb6vqpj6c
ApXitNWc51iSL3LbuXWXvMs2Xcg03zVZ3ESmH4Ymx5YjnOou2M7wIh2ow/2uNgfokrR627k7FmeH
O3J7/nrLeVa054m9RpHJ1+2nbW1SrG6jcRrmj1JH8h87ge2uyC39sv0QB7y/A17ekAGJdUIOAXqb
NHQiO5XcPBg1ee8lbwDcHiUssSLK7tA1dEH1eJMf0taSfaIO2NGvlKUmQHb8WQzji2aK6/ZAD9Z/
t/7/f+/+N3t32MUbBPc/792ft034//FAExDbvf958/7Ht/735t3+h8GPYo1vyorxa4n+x+Ld1v6B
cwGIngauZyNiom/4Y/WuGf9QIWkatrp5Xqn8rf+7etfYyuvQ4ygIsFRU4qj/N+t3FRv330AEh5gJ
LN9AjbCsVf7Nm4mYo7xCPF3jhTzEeyWaLG40GnGd0CZLvHasgm5UmtbrBPl1ia4YD6xVpxUHqtEw
7f2jVTr1TscB5mK1T5ElRT6S2XVfox3TWJj5OpLbIMJwuWu6wyQ7H1nG3oRim6FSkVjv6Bl7jG0j
NZsCI4OLXQJlOLkcgEBoX2Ai236J/fpOWcfIFxi+G0uu7QcZTzgjtm20bJwNescGuVemNZARDLpG
hW+fWnMiN8LZWVVsnJgymflxoYX0ECi8URcaRB2Qf45depSGthDC71DdkN0YO/uqSYOcI3nHzotd
KRN3j/ds3zfFM2Wq4+jTzAPr/kOK8sYn7gw3I4FBOjbRxzJdjL2aiC8ghgkcrqx7kIz9KOz01DDD
e1g09F8lDR+WvtP2cZY5OzRR+iUaMkSq3C+hOVc/upzVRMWi059qVdn3OfQjDNMhc24cPz3t34o6
fVgmKbkP0IKyLN1ID63Gts45qtxVkLItBetf7XuHSNyDtlMdlc2VQMGzre31oE4hnaudvqt+6WkF
MqmI2VDRJ7Y4AWjZ8r5OyMC0LwZ82xMuK0qAP/6NeFXAgIKjx0RtegZniycrBaspb9GQAuFJvf44
L3qJ63JMAnoSEYwUWzDORumUmwtxgfmQXrKNhyg7zZfJZIrQxqX1cdg3Hoqm3hTYQTESTxX1pHri
tUsqSjLvugpj/bVWXskrbR/kzroLiIyeZgAVLTjj3OYcP+OJCHUIB8vRrKE94SSUoaVAmmcOtbem
kXGPRs4YNdKO7Ktu+pJqsMZxyGibBKpXdZUjMzppZsspp8LAXBIT+DZHYIc0+KmztPzGL5SQRxNE
pJ9fGskpvN6BpiIVCXv+KTP9tZltjLjq2ZPyWNvF3Q/8CB0XWNm6Eu8MfUzD1UJp3hc0YQ9Y61dP
0pSUri73yE7UyWSxA5qUgRJVjVz55GU9WmaxxeM1Mfc90Vx2u5zLBOEcx4cZowtJRHnD/TVIx+FZ
dwjqWjoSu9ClnxrFfHBQsoWpNBuHlkCsp4j8kUYt46NSxYdRb7uHVHB8aLgoHZNVOWZIZwOYhdge
QltyLWPsT4O0PuEXlB9WAhJOmASy1Q6tVGYeLctngnMuwKDLUx1HP8rRLsHsZJnrWtkQPsdql7Rk
aGalmbpKyhK0nVO4x6rwpaaaDxKD+0mNTor0zVqclzbtMACPmBxaY8+FSvD89he8OSUHXXet9PCW
x94J8y7/Ipc6klnHeViK6lGuKhzetfERtnTxWO3ji2WZp9oU2UnAA8aURJYDPVPDEWFO4Ej9tHeS
Zt4ZdR2S7TfuER8mQS/U7nFehecM6A20Knnp1HvVkfiLAzqtrYJXbGwpXuaomMNJ1jWqzRdKkHWd
5/Ez6TWk8RWJmGld1gGgufmAHwg1o9ECB/sKL5F1c5+1XYUtS115itleyBGzHurBiZhHEQkuKS4J
4zDi0WWzpmraOcxSE1s/FpbejHoioA2GyYxDOb8fFY6hjmNcmzt7ORl/9KzG4iJW91Jc5AfESKyW
9e6nRXgVAGqu+AOL2WDO7PLqk/hun2a8U4osUneplg8e4uLUr2Cku0j8VjeJpSu5jUuAo/4UJJr9
qTvRvdOS0muUSnNTiYQB8oYxm74sdkx+NToR3rd45FeL/cJS3trqZ0mv8qUbFbcWup/pDJ6yno1Y
NqORytlVIFsf4NkfO0UtAylSGWVYsfjTVAhseGw/sdE2WMtPcjrSfd9awu2UZN0NffsKzTJH8dyZ
vszfwZH8rcu71iVLqPZaXXxBrYRGRqDQ7InlThTkXrNcfax2G461MvhSNX+UZDl4as5mt8umwFqS
jH1jEWiK1btloezB/jV31OCokEvtRhjJsq3Hyn1BaZJD32JcZ+aCl+nCLUncWMNJk7d+EA4KCTu3
HnRdEmwrEsmd16PoTDkcLSwxqpXCoXVA4gK3YMq80L1VL5egl171NP6y9CINjMbR0JNiGL/M3w1R
Co81FfAAcp6jtrZf1XgFMy+ip647shyZbnBN2FYaT7asp1cylMljGqYeb4LMwEmVD9Hr6VO3uYcK
kpHhZZGMPq5YeOb6WYuEgcbecnZKHjeI+IHotdwJC2XAo1V3mHMKkqVl+Wxjxvs4WOS3YfQvH+wq
+76uRuzPwPPuqgcSlW5fyzassnYJ496oLqWuw+guy5WNbVYGpamquI+MBUd2ZiBaglODaUkQWfoC
v4sso1XDu4AB5qAOqQJ1Ia2CbK7elwTvjMHJjmg9cEQ1VywoDMFdwg1WtOCMtdWTJtFcTTOLv4hS
OpSi3Qhv66Ff9R+LZSXndbM6LlhTScrwuZQop6r+INflG4TdBvwqft1AjUqL4gARjYpxcOobtdE/
tm5TSNoxI5U8kqRQGbuvEMnbQ1sg3XCwqfMjgzHE6i1z71hr+ayowzGPpJ7BXDS7FtnfNeIDaDC0
nhzTDLJKSt+W/JiJPjogvMkDNAMyUaoiCg0TpWM+6c92Kp76SkneJri5ldGqbpONxosdSTi12WB8
yfBqKfGPRJ96z8St+0LmEZsWOhgP7Yd8yFuz9vNhLJ71dK59u+iYbmRqHnLx0suSPnoT5vJNXYbh
glex7jvZgxmr+vuEr6o/W3N0GkzlYreQ/JIEfzIs7Kx3I7Hf0Dy/JzKDqayX+ks1NjjOxCQ/Jt2q
vxBnAdsBP5QBseUO8nR8M1geuh1+FQdSE5RgSPEdAJsE1DTETceT8qxNXeWrq9QcTJiWRBT+bKV2
dg2zy55xshqhZmHCEo2a8ZjN/D4MvTZ3DnA0E2hybHLcv+s4ozSS5q4uPwFjHqzEIphW4FAEt3W3
tk28n5N8wXsBiyoM1ivyaFae/HF4MDFwLkm1a5MmdGBsvDgDN7EBPPMhasx4zBaaYg+zk/jRI249
QVHXz/yq2HH1aXMcB9YAZrSWD1rRkQAL3S2NLdPLWnvkohDx3Smtb4g0eTGz69ZnTeW6U4vIRK0P
8QK//C+cvTuzi/Oj1aYgtLJxG5v+qs7HiNDQbzbxIPS7q/MM30IL4FFU53RDkJJ4WMEldA/4+Cfx
vEQJDdgSNpW2+tJ240CHyIIc+zbku6XFY6d9Zv1s+MmAhqys5Kud0CX1r/psdD+wBf0aqRg/yElk
e9PScMCRGJ5jBbzTgJcQoN6FDauUuErVw4IiDfoyq6G1rcnX6Fpp6TmyZvEzbupToifr16XXnpHu
fyfPu75V2nRc9PFMPaKC2FqxL/QW4NBOHxVuS1eM87A35zeDTSd+t3Sltec0Qb0q3c9o4DpafWo+
2pN+WpNSgmv0qUUjCnyIZX4mZ7UnmfiGiB70ULFyfbdIOuxcQHavWqP0auqYMqTS3R71kD4uwQiw
kR9rNMlHZc5/NHae+/2sLAeyLl5beCBtIy0ekafO13zqzhEmUJi14QdkdASnpvo9su3Bs2T1E4IQ
3qSVPfgWaqJQS/Nqx5jwQ6sEHH8VKUSPHbHcpER9qel96tMqZPRYQVam0je27/n1jbPejWGil5Bz
Sv5uLKLnZpZ6KMg5+5s96bYA9HJyr+SaxNhJ/LAxQwsytW6ogQOULTu6m7IkuzQeUzjG8fzPL9Tn
YyI3T9Kgyn5drMBt6dG2uONUSMg1WpQ9DdhZqCOrl2bF02YUc/jrC0RaEZJz8FWpEXrqqRJD0DMc
ng081ZYumMx6DvPYBByb1NJbY+AyMpJXX7aGlgCOxEKeMmcQORsUDuj0X5VlzXfj0F6k3kKSZojK
I4BB91KVBKK5H0+xhWebkej4Hhit6WvyuISqXSzhTG9JSuO8tc3m96EVEqvezPKcYiUjNRpe8EHP
fJx5menWeIfjQo1rmTVheEIcg2GRZB6PNgyp29pat3oaAyv5buZT/jD8SCAkMj9kj6UxGt6Qzo4X
Kf2pFkV8jCCRPeAQCEYj7/PBhHzX6MlZkbCSrvIM93M7e4QXArMMXXxcZjhD2JZzntbiXmMI4Ypc
T2/5jB9Ga3rTSAgIe8XsppTWvjHan46cAMVmUU3wiZQHRQV8l0fZ4qfr9FWaiVg21koGdLXfKhXm
bA03fQ9Rbpx5JPus34jEAH6zNjyvOOx5Umx/zUR9WLopOchV8QZt/quesQVolAdrTr4nhlPhMaq/
St05wXSrxRnSjVoFFkXGoTVF6+M4LF+H3NmtMvFuM+GxNoYgfmxGob1VtkTGWkOejgwmp7zKWG+C
oRkYz9entlB91ATQ5piKOzC7QyWc+TDiDdUvNkw2ziy3XInlGZkB3S7P4CK3jVckprSLhfyow/mC
VfwwlbMeamP7PuFx4o2pccMhLuNlGzkwojKHonzPZ/vdFNqVZ/dajflrpDVm6OBRogj5optAdzT2
v35QvQrl0CLEbSPsAfqGgwOvwiCSO9ew1lc1LtVTVPMcJx3q5XYaIg+3SfQE2+035uXMFAR8QJb5
KXIc9UiwL08pC8+lhNHYFiZySqfYs0N4hEnsDUalH52lbAMygnBvVvlM/WStcF3Uyccdrfex6Hmm
8Dylo0aPU9JElpGa+hNUeRFo8xq5c/n4yyInJm58eWxEphybXpNCWNPxqTPi6CgNP6RxE8E51uiV
4ygxBHYXWyyo3nNL+EtJcvmvz19KysjUY78wWRmhrrVGmNG8QdjAOMjg5zUN4iwdlronK0ial62m
oVh/1tfyK0lNj+qYDt44z4tfS/RR9DLw0OvyUBGqCmuHFXCUxB90Qx19fZy6emLs4c98mUWk+c4k
3SqclyDvoJzMg3xgdzNZZHTYxUVeB5JgMJzyOF7vsrlgNWEm59gqfpQ2iTCs6/WdJO8lmV5ZxbmU
+QCjB5aeTZizcdQnMtplOfpizWnij8ryc66+9q0on1X1p7k6dwRa0KsxJJ6nNgYv13LcGTBgKZLH
csFhGQ7e7AupPo5F70eJUE6ZNXzH7frAvtNHg2ntB9W+ovz6Nip+X43GUR/lrwMYYFjb+JovK2K+
ccwO9eyuUY82LAP81ZR3B0TCNdphP/SLEcQ5s023tMKL1Z+N1DrnC97SzjcVpIzo83ajZc8gY7Ed
n8zeLlynx4OrVQck9fjEJkj5/Jgd8phr8+MgksRL8fnbGdARRVpmDyqtvjd0fQw+D5V16puQXFuj
5GIske0uhvJjFkUChLbNACAj3JfmKZII5kwzm5RWTWkfZ/5WZtRf5GYg4cVs3LY0CFsWteHN+SS8
QoGXLpHX9Gj1pQpOg2fVNKqjH+UQZTDm0digLT30shiHgDI/dIUImrW45lULb6/+2TLruiKJD6k1
2Z5UiMfmS2IN+1nA10+6uwOdFoVMccUtuw/69JuaSDVrhSKnbOR7o7S+JAMFrQYKWdULz/Uu+y/2
zmy5VS3N1k9EBn1zC6iXLcmW3N0Q9rIXfd/z9OcD70zvWpV5Kuq+Yu9gAQKEEUzmHP9oxmKfDulX
0XA7yEp5UL1ydLSqvwuEDm9EL0ZVObpTh4GCWmTvIrzlstQfy9ntPaBQFHuKaBOYMpC4276P2bDt
MEWhPlffy7xL7JRhnKFrK6FB6GNovBdy+ixEmeSMP0L104yCT3BDK4geB58UuFhR+IGql1iPX3t9
hoh3asUvJ5XFWjVajEC0CynDwKyU8nKcjrqBOkg2pHZCvGYcCDtY0FtfzD7Nqtyh7ctWkOX2XlY7
YgTlQqWnbJNKhkqqEXfqzJhmUHUQI+FckAQE2nPyK3xSuuLRDAp0z421jujf0Dl64Blp/OIC9epL
l9OIbqX+7HfDfY6rhgpEgT/bAwDTPpSFj9BTyD9M1DWWSHsRh3a6ALOy3N964qqWynRNoybYFLLO
VaPXDjUhV+5UBDIY0loVvEP1K5rqW6rqKzIo0TP0T7Wnb61s+BV6celK1QiRXvkQhpKqZIrtWPjZ
idKDMfWuaHW7CUlyl2ApAMsNGlacuW2bvA8C5SOrHz6p6CJcanh8+B0YqNyrMrApw4SdFeq5DSX/
piCVH7G4RvTI84Q3QdG85qV27RkF9Hm0TmjMIals6w6Kg6/YUyBs0tQgFyAHdYXvCFNa4Qcltyou
pMgRROXTDCwkHhJuUEZoANskT5qec45e/WAwChG7ko+orbkJaVBIXz+Agc/BTk0pRZO2U1V3StXz
YsXHyp4wfHKonKJxKT8aWT14JD3nvQasMmRPWIigQpasGlEQ9GoR3DNPvkZ1l2HH7mjJPLox0+2o
brA0+Ky8/lXtSH2IJPqPOcHvepGdyomwPuWcqKtGKImEIkUnbs4W95RvOmkZYjmHAG7q+WFjDwdI
D8927McasgUdGcmnVofKSjeMnFiJJLCxB63tqqVvHWjCYxYwCvIi9SlWbnFs7nHH3JU5u09g0E0m
SIChw+9CjRlGxdaN4iHBu+b0Gpgo2DRPmXZKRBBsDNpi9cHvOlPu8WUYeTytHdZjK7nBPUUJMggD
+dcIDjaXwkIorzBJTWyF2odyStWdmNoBGIdD8NC4UrE3edLah3rmEyVm5+0aK7jz4jpgVJ6sk8nL
Vqg3Tmnn0TEFzMnKsFiHAk0vjFsiYTLoFp2oUDfuKmfyhg8/Dt6yOb05DA44h6UOo/DEkVJyn8Zq
LwCewp2iC7NVi5IaMRFpjBV9d3FdECpgKbXgqROIhZDFqCV9jTceLgfzoLjN7XAkH6/2cmzCeKzk
pDTdMC3BZCXNqY1C3UELle0hbel4ojImpOhdD/x+N4gl7koW1vHc+tRxY0IIDOQWcqjpR2htymDa
kywIAOYpAL+xT0OTPlALv77Tbr7EVe7vdU16z5Jf5WySawZUCCpi5mRCQA/1KCE1MrR+F+H8siYY
BnZWQkW0RbOO8Tx9DGJmBEVdBRk9rayLlDWeZQ+LzZlgqc3OLwE/SzieVuULq8AjM7bSim3VYcOm
nXCuEwuFjMApN3nLjXQbA2kt4+vo9sRUjLJo4aX3MBXkK9YGkIRoWAFc78iOM2su7FD7TnIo6UWM
eKxBjicPLTzRJkb2qOFUrnjZ0wgKV/k+Zs4JHrdR+BzjtYTLqXrqaLQsqZRRJVpnsVSvUgDVVTYp
7OpVIM9sC8VpOu0B2TcWfIHKsCXuPqrAvzY6UZhq7dPuwGnoc7laiXX9aCaNSWtgGa7hYi2P7fK4
a8bMJzmY5yoqeEMQBTutq4mn07Qs3F5Ukb6IElhnFR6FJtFbG/2SO8UTj3AOO6Qe8jZG/sR5mb9x
806djLYKb7AMRgIZzGU+rsLoucJd8az6ui1V3IYNqsQW170VwoZV0OVOaIlPdHCxbisMaHlgIvRA
kl9tLmAyI99ml6ddbDEI06xUOYn+9FZrqc59reT3XVCt8ZS8YaNbrxUNbrU2Jgzy+sIVUu+9aCey
4iToMp0Cy6oYk41MMBSUbMbbZfcE2t+6ffsV1eN+UNLPvsEWSIaeSNrZq6pnJ5xPVnpebMqO+Kqo
m16yGht/3coeB4OTEi+mkdPygOpXWk9/+E02+kczA8KwpJ4ICQ1AwUc0K2QTWUaRXeLmnRaD7qoU
1teVj1VlNWK+PVsKYiK9lYZ6S02fB18QbLUZceXxnLp69IB0woGG2yAMCTpjs0977yJ4GF0p3olu
AdD/7DiW4XpBIolr8IxbtYz56hRRDIsBFKhDPIyVGiO6BUuvxQQXc0gmqv87HT81OPWG6MmuVFD2
w97kgWxlycIUzFc36RjdF2n1VvUNd2zyqtHd1YfhOAdJgv86hVCMgGFGSKvcneN5bKDAt0L52KTP
OkaC+Kjq9LnE8mtKOoYpKaMU4C5lE4vtRR76Z6qLKHkUGAkGRJv298Ql6TT1yxySyhULjtL725R7
D1tzPGFWcowHneQOvnXJR31wJLlwDHx9ZVGn+uo1K/yYL1gKE9QQY1kcrwzdh/hZv9VGvEK1T7Qb
3YawNSFDGXeCHrl+xajVFiF9dG3zgqf6fj5WpcEZyzGTBONDKVtaFTKGueQ07CXeraHabzwiP/30
VBrZiyWP517UH5A+4Aa+0afuRZaNI7+k1SeuPGYbLfLcWjPop9D6KLNt0kamiSRWHjZGrq0SGqmq
mccn4gQ3ZGKoQwIxDHlC6FPpEaOxa1hnLwNAR0PgxGB0x1QvDkqf3xL1ylVDbznsQhHeBvWQarBO
Wt+e5t+LqJhdRCgKX3kv4nCe6xevqd/6AlRrirqOXHLG2gM0qpxgEMxXvL7fKiTgQUOueLVAJLdV
sPVCqUpg+vKCF+tzaVZc7po3gPwg66YtNJod6dNZj6pVpeRrytmvkabUdh6Vl9q64AyELCfYVea4
1oNkQ1QsIvpSe8K6ZI2mZO+12R1yQ8UmPfI6ZFi2W/0FlSghIfhj2HlQRZskiZ4GYfikqugkad2Q
7+GflTZ+EPFNBgvvtkOD7CmhblDjJxvEnmoXnXoqZVhbbfBJDgtarLIgBzd8AnuG4CoRKY46A726
KJ/0e099A9g6JGMHyREtltVFW9HyN1lPeiWj5HTCTTkDhzr7+rBquEcECbcJVdpgdr9ro+AqR3S8
BSxhm3ET18XW84Q1MnPHgx1DFg3UzoGqkuSiEIDSpLWPHiBwIzCmtbLNgDmZTaNIOHG4wqvhcb7x
GwGVcgLqwTst7+77MXe62YhMMV6SODhUgnUPl2pVN+aNQvsL6iw30gbciCBX6qX4LKFUsMXxN2FK
Pi/r+jLyyNuS7vPjdL3g9FKG75x3LDt1J4vYK9US7EjvKoM+ELMJmoBfShgSdlO8U75+rQdzK0F9
sgOZKOP+V6ZmbkbZUxUmt6LjAmF7bzbCxyTVn22q3kbZvNUBuDtgxGfW6Ncx1lcYpe30pnyijvk2
0VdsvTdR8y7qVP+Oy+CWZTFGafGFmvOuTycnHim0wq+wsugkdhuUAAi6W5ci1Tq0kg9ZpA6sK48Z
GtwQDjQwzHZqMNiK3ytBfKiS+jXlqRey4tgG0Qvuda99IxiOrypuFxvbOE3PEyVYfG6BN+VqXca8
gNIcwxMLuXfk8o7Zmbp/kxXpnPObKKb5ybnaBO86QU0qT3oTqaTpvD9LKT1Hw5X60pc3mvelL9+T
mfuWFBTjyPtKAv8YTsO9qcM5EbK7SVEPcMe+QhSTVUx6j9C+KDxUuk4FapRSN6RmGouXpA5fs1Te
E+QKnscAt6Ux4QF71gTtqIWhKwI2FgZstLC4Dwxrq3QUU8SmPylTcerlat9Myr2QokXG+IBbAUuD
+NhK/RVw6bHinWJPVERyKbHnyMgm59am9cSG0R5NHs+U4KCC8dMDBDzBbhw/BYrU2+ag5/Poq6pW
yR56/kkb5ZIGHPKLlY2BM98snpyePR8XgWodFCasUPAr2hkBqKSu8FLOAK2w0/ZSZYQ9gSXlTMX3
T2qXbK0mu+INsuqUEd8YTZmtiVZEVpySZly1xqMS9TsN6S40mTvPl180ko3xZwACMsZHQ5/RmL4F
SatOU6feRaN8toQSG/lg61c4c6XT0aOKWk/TfRrXb2kbPuD+YgUBucyGARn+zbPG3YCTQC4UVFIk
+b6p4wcPh/3h1kvle4/MoqqPfV2/BOr4arTSKo2tp8DkkSNTJ1Hr5tcoh3dEdOIuZW0KMaeKKdOd
Uqp8NzSyGwr+NjaMlNIYlQ14MXjSHHoLLC6lGB3nd1FAilRMH4kWY6Ur/Ex9kWKEoRtkHQbyas7J
Kelm4UfwKAkjanVDulHdurMy2YYdsGeMsw3V5EnteOyJMOPo00EEfiiUeptJFbcfwJOmnunzfo18
7qGBtaxxPUgnvcQMJ8FpTbkMU/hc99Wjrmlri24E1QHg8sDJi4BxXYH/ImbtjWatdEn9PX9vPOoX
UbEOQRncBZi42JUMVWf+wlSVHg0CK9wwsI6D3z5gMLhn2LH1gvAmp/K66fInw6mk6U6TyHT0BpVx
SNBtEs08CAH153mjIS2fCXpkuBd+yXWAZCFFXyIXlzZYG4Gj9Mj9skcTSolK9GScWh8yHlj0arUH
cUIgbFnuxAAO6X8EMjzUlBGnJ2VqkVwRai7UGyImHV0FFBEqQG46O5iiyADMNfnGvURKQjzyOhj6
bWV0J8vTgQnVnYeT+CgYd6Ov7HAX2kRwQdWXrgXEHq/dFLpDOG5Nsz2p4as/Q5l9/hX15gdo607P
qIEGoq37xkdp3SjRbH0v+fJU884LPFJS9XJnivX75OkPXhqt+jbAUx8Ep1XQelLKETDNHyeayALT
eSA8B7L3W0Y1DRdLrJGTfC/FeEDB4VJXE28tx8gMwcVW3XSiJoW6AG2AClTmqAoIwJDKr3OT6dfD
i54SSUX1B1f4+qSbDdLwSCz3KIEtmeYR1sSdNgaoTLpunwnfyq//o3/+T/RPVZfR9/5n+ueteQ/+
C+nze4e/SJ+SaP0DUiXORuI/SZr/tFvCUOkfvJBkNGEiVrAQL//F+pwNlyRZ15FYWzoiABWh0l+G
S4rxD9QfIoU0hFiG+b80XUKy94cmRcSKWFFEhbKYohKdpfwhZs7LPAxyHOzudElABBL7eQLFyyz2
f5ulWDJnLWCtvP+e/XMDNdlgZUTwXF/HU4pXDr4XAe6/OFY3GwAAJ9V766nLqRW3uXr0xzJEDCSc
A/Sl26o1j1UlUFXkKVtReP895EJ4zsapciRcVjf1QDJMXgnc+OoE03Dw0UQiDNxEhn+fTlgz9EH0
GgjTSyAxPgMmDbeFKjC8wrdFTtsSLxhLdSxVqomB0GM3bWMYC2GvTXgs8KfSxcjy0zIrSLk5PS6z
asp46WBi8uRSQaztQChQICwfheRC/XUp/naY5aO/XaVlq2Ul5PlNWE/Shu5pJ66MyZubAWLgX5ZZ
r+2TtaoGV23+YFm1TGJfzvcLje3frQPKivit5l0SMl3/mlUJY4NoOe+5fLTs/rO4rPv5mmzZcVn+
b7P//29fDvRzXD8swFLDikjUvirAg8MCRxzmunmyzP18UMfiX+t+tvO1Ah3kH7v8fLzssiwGCWUK
McSH5d9tDPN6wvt2/tK/HfF77bK7Ru0oIZmY82MM2U1l8H2yf5zTz/ctx/rjq5bFYL4pBFkFtPjX
31MMmDPRuPP3QZOQnazoAHbw3yQ5cJmG45Tte5ViLtAes0liZmjpy33iV/lmWfW9YTZ/8LPJ9zGW
rb83mj/+Wfzbx0CZfFurxvn+e3bZ6o/DLYv/+ePlK/52lriKYFVphdSwrCRDqSiUGZ0Lzn/ZsvQF
E1FpLxRu1UiUpZblfOYyLBstmy+Lk4AQvH9Y1i4rfo406Q0HWZaT+fDL3M+eGZ1dVCvzMZeVJsVN
zIpkIJxAOCmUzPaNlM343c9s62XVPkVZgsydz/Egjd0CeY3dCz7giUT2adcaqtsLQufG6iVFuQQL
FoMW7AjqfRbWRwNW9dpohHGLSNYppoyTMEMv3X/PSlKa7TWuJsBP3v1zdllLIeqgomvaLEvLZNlx
2e5n8W+HXFYuHy8b/uy3rIMGiR6Vcv669CmNUrrNPwjxCLBtqg5Tmyu0FIlq6+Sl2F7SvKE/pGWb
JwoVuoR4rblp1+cVUoqrUo75n/ND5FANai8wEIl0wvxWLa+5lowUbCqDXxakYK9rxyqtx10Q8deb
89+9zP1MlnWZrhQuGD8BW/P1mColmygkRDTslfKsRmXCe0ICnaygp/tBj/G/zyTRpXIdTtI1TAdI
HOacueR13tXStUsdeq1TICTbN0SzEVtGWWJZTCF2qg1/BZWIOb8+nvazbja1Q1PCdLyLWkcnEXFf
yAONYYXSz7cweAvLfie1T5rSvSvUhnC78ssDXjPFwaorACur4Q0hKh6d7+kRzYGjFy1+OeWEb49Y
1nsNf8LvOcIY1a0hE+axUI1DSNaaXod4nDa0yXMTXBcmFc1l9mdl2IknBXHeepifoGUSkKb0Pfez
DuBWWiupiiyNm36ZxEFF1l8m7SxjTrEKdJEAK/9Uio2wwa4H2JUaOwb44AcQsuqaihSKtqo9y1aH
gG/+0ZR58nP7/awrE+j1RqcmbgI/X8jzZEMfud4Xo8LfXAGiMfz/5/IyV8ot+eRw4uhNK4krGN2w
j/H45RfGssDOMigv4bIcoLfcDyX2wHEvz7ZtRqOuaq/FTkjMJrs1ewEl5KQO++/ZppwdTGTo59Pa
63FQ8iuT2neBQ63v8wAGGXzvXDK/JyUKabyR9nobmTh31YiulQnDRbKuIMQo6A6GCempgcgydgMI
FDzIFNsHejRbabzU0Xp8hKGjkDn7OLyZwQYNrUnpJXNwTdsKv/OAwZdbMpSXqR868Se4XHwOSSH2
X1rGJLNYZDu2L6tfSnFPqLhab+XAFYNVN8jOyujCFcZMGPbherHNTCec7n3xLI2rUv1sPfh+86Gj
ylEI0KKWO7jNE4BxBYsteE+VIyUZ3APM4dCa2LOS1OlGlqvnL8G4S6cvGY9nnNAIzAlhruNEocO9
IwjCJhCQKLx1r950Fe/8naIcYLEaXzoBptqNMWLerippW0V3uf4EGFwmRw+NgAwt6qDGxyy4q8Rd
AZO3cutmlXeOSggmpbsWzyVlU3M5ZcHG3dhWOa3wTiqd1toJJpC3I/weihpIjypH+1INOJjjOkOk
+wlkJ4X8L+LzcRzNhyzZ9O1zCq2o9c9F86l3m2pvHozYpZxmdmRq7DGcgaqSJTvcIx3T3OLABYPH
jx+MhFcco717v9vr5hbLYM/cKu+9PyGU2cCao6wrx8e03nWlk4v3geXUnU15PFGuofI0JXZ6Hv3N
iFU2PHnqqL9l2C0v1RMph4O4hQlJwYT+2km6S2tXSLaEjegB6a52TrjO5HRPqAisVX/yQ1e6NXch
eBQVGYIP8buz4Y6PBCsoG+Aayuha9dUYzpQc/PzOjB0phEe41qejKX9EE/1ImkmM5qejCKAuuLm+
MatNMO0r4xy3hygkf5bnAmcFdABRDJn1Sa3vfO6jQ2HN15sIWNHfRPxtOBT8hlthgL3HrsBtOgT7
AsovpVF+wG5DtVdDHom11Semc8HglrJrNnvpd15dcIcsJhh88wXjOglE3nrNnrtTNraluYtg1CHn
LB30JhysecvbgzZg/4i333psnFktajkZnprtKrMcTAEMcncbaiqueCweNAG3nytGOJO4VQO33qXN
1qsgHayNHOhz1Vd0HWCgkWZbuXB2EhjqmMqM9mp4G25BZUeopXFnuTTyrodx0XVHrVmP0XoA9sV7
07e1ZNs2O8SVemZLX9GbjmIbhKWvNzAbe/mhT0mqWItXmTKg8CpCkjVOOEZiGjdtdCzeqF2oTvpq
KfuaR8HfpNK5mJMaKFqCk08qTC3xXEU7MSwcP3Alda22NtXoJHX7/iAD+sAuIEyaIpqPONPBlKht
7UY4RtVHk27gMVJ6v7bmCV1CFW1TaJuwZj8BkqwbZFHyQe8h91E8pDqZWzZUtMBbFeq6f417WzfI
JIFHui7SDcOi/GVGq2k4C1tB6VC6HKUWNhjpWEShbiXUN45xZ90rh3STbeGrCrOdAzoZG6WCXXPB
FGcwkISDfdkKhpfNjYGT4tvFoX3RKLW0W2zemm37IH96MByqLacG9l6A5ifmPbgd50Q6gJkeKc7r
1Ocd/1Y81xpc4w14E3QT3OBFTCseoXY1ooOhlC31xHMedXEdfKAOmSzoGjvhPeHnKhsQTtwIcI62
IW5TZnPCW/ZMiuU+OKlXIramhyBcT4Ytl2/QZ+Zso7zFf4g+3EqM3K7cKMmdhLe9eld5B3+u8t3G
fF2ayNsPVnLpAoiWTnoBG5bULSxYiiojlrln6znl+v8C6jogjx+26qqCtmBTV/cv0yFW7UlaDc+g
Xea4QXvVx9im2CnPMvHuL6KCQGEVgvF11rbGhbBwPHKgSMujhkMvmKfvWAhXTXDa6aoiwhovUNvi
+p3qQlPxYnAARxWsOBAtQXiIoEMQ/IG3wOO1Da7jtJ8hTOJ+wmjfJhTRoDU8+tHvfnztVIYP9WSH
wXMK46Jr8Pg9dcHgiCwgtOocEQa1CcgG+3cbe0cd1hItS7gnVzYEMy2OknCocbcxkZFh6mSXpR0O
NvosWBxwHSxcKJmX7O7TpFJpn4KXkEIcVJMDA5oAjl8HfdmGtO6Um/4hn81q3alZZRGex6SWb4j8
LFfgunDlDDvfBBUpAO5VLG3dwaHREexobVBadX9pkVM8F6Orn6kN7tSLEq+nNWnuh/GsVyvlzQPQ
ciCYGSvuNGMV9474WdAcPPnXKHTEx9mxecWZSw4PQ/A8EARLdkFt+zf1bH4WW//Ov/uqnlv8qO6j
xoZgWnkOwimBO5YFYQUtztYeSJZ1vC0sZTu0A0eyg7X28Mv+wk/qV73WXTjStnxW7rOtfB5pFOgA
3GC58MRkz9GzSMIW7KFn7aHzHMWwU9UdipV3hSHHvwE+H73d5/ChqLe4cC9y1zt7xqqT8alcmxEM
QAc3Ai2Fbgqz20HZThcqd5tujSvwLuGOC7ZoRPK3elOcwtWAnxVxRvUDwyXC6zxsEao1tf696nYO
7g2y5qDk7LL7aa8YDpXaD8sunWlLOASVPukZhqLbv3nQtY/jysf3067vhV/ik0ToLLXpd5/HIN3n
F22bXsSbv4/vrIhXgp0Cr0b3+GTlt3wTcVab8GK+CowMaXGf03hVIhf4MDhr/DJsQgaDfJc7jLQC
k26bw7rQjtzwgjWFBlTMZX/GHIP7jBXiTbrKREs+yk/1PcWsdXfWjgPMgTNRH47icrOvW8tRuWiO
dlSO9X13rnbe5g3+33ScjuW9sjahLmxRGx2hgtzxeKMsimsWEeNWV6xtqbOuYaET2P7IFrkt2Ix0
jto6eG12Gqjr+7gy997+rX4fjun9gMDHhj3pZkd5nx1hfUxrqk1O7AgrlGV2ard2dOc5qc0mbn6X
rK217ETnZqebTnGN74ur8BI+DG77Hl0tO7rCHPhdPvWrYqfZxJzGdvPqk29uw1a4EhZLMUFDCM3d
g/uTK615azzTknHrcIUJkUigtTncscOsNrP78/RQHc3AKXbxvbDVXOOoXQvIJZ6Tbaxz5oRrA4I4
RWE3gLPiTK+tA0vBRvboWJheE8yM7nhLeY2XyyvhBs7G39Ap2SUHboen6Noc+9/xvbnpjuU7no5Y
GOHF9PslvQ8fxpX3O3jNPtOtyJWgjdEO2qG9swRnwlT6MXts7zLZWbdv4i286Lmj07bYNQ9VaF/F
LxwpBEccnPGGdcpgX62P9o3ir7qKD+Ul3Zrv6q16RSQO24I+y3v1Gv2CB3Qf+e7wGB/ig3yDKH8u
L+otXokOF3Uj3zF1ELXwBR/wsml91rWTuWCF2tHY6k6+D17mm24rPJPvQfOGnxMtXPmGCLy9C21q
XZxJeoHUe+KVuC+/uFcp6mf2DsOHdX3DpoY2pnnOCdG54+0Ufy33ffMcneAt8T/JGEhdDoSGqpE7
21boe4Ug+dyBjDiTQRiTfjWT2zzzGQ8TMh5cwmdTeC6NarMbhc45+IR3xsf0ET0KEKJjx+tJgFlT
/lPHDe6mMIjEm/Ah3tEu6w6xDTvM/Hhazvre3w67gR9kvB8+q1esa0gyXHO/Z9eeLvkv2D+jkz8J
p2kN6W4LFbiNpG1d2eJTr7zEG3FH0Ws3QKCzMYydVspeuFPuGirgxkP6NdK1q12yuFFIQZJOZV6Z
GIY9mwZcnHVwGR/EjXGaju14wQ7tQJcCvhnPiviKSGfVbb3zV3jpudRkl2BATMGGrvI+OoWX6XlY
GsCllfDo3fIiUu36ln9RmKdREW3to2XHEvdYAAxs0lbGR3+HpER9anaZO+wkhmrvzancWx9pQknb
wdscgfs7c9Vr8IJU4ARDhbOejn7kYGAAUb1y+N1JcXoWb9UpLpx42qSXuX/wJn2Ub5wiKcQos8qv
bjxOz7wQuw/SkDg9IZsbYxo2ugj9XU2zhEefLVf2uB9XH92WHh5jzQfl3nR9/AjpRzv+qjrRlvKa
fJvSu37c1LfkRJOXnPo7rmu8RTm2Eg6tb0sneR/whNIFcqQ3cYezAFLtlYkJMcRkVhar0s220ERc
pIQncSPe51vcdbSr/1ytC3cEr7IDmrEnf/sRuMVK2wwB77Thoh87GwWUE504b6SPEo0kYu41o7Hn
kjfOh/E5vTa9o31Kr9rJ5N0dra377Lk46DtSXqDuPshUuoxVG0Ea5T1IdxAchpv2NmwVmudqh8zA
JW/80dyUG3qoHHlzNl2NyAS7/zLnv97fd4d8M23br452YouJjVM60jZaR4/hJb5oh2zdP6wr2ZGe
ZW4BzOAFV75hk1dfeGY9yGI4wzjql4IcOVyJT+P7+F6cq2v8kN6T+0craPyyTsHVeJROVLSnnbfX
N+m9eRFXkRu9fkSu8DAcOh5nZTv/pyPn6O2wcvQn+T05k7QWFYgHtmVtN+RAvYjJlrxQeC2MZ0P7
xQzuZqY5DOWj2azpF+/1fbyaVZ92sWO8cInWEny4+a6Vb5BlkjXtdA4P8+rvUXtMbhatZXM1GV8i
uXGmf8H8gF8RhoRxba7UQf29zn2Ecdc1f7CeOYkPf0MHP4q6dbugrZiE2YScQbpOGB8tsJswA5E5
ddDvyfc6fLsJJNbBCsCfzKU6MM9JM0S1rPtGozBLXed9dGEUAgilznDyMlmQqJ/FZc4fsTCQe/iY
Cwq1nI8pJvs2sIg2N6THGIH8Dtop9sd9scOtx5Ga2kA7R1+wCw+18NYB5khTh1N6h4JGDrejmOM9
yFM9nz5mBBDvqGSKon+SweQ3VeIzAJ4nDF0QrulQtvR8X81Q3jJX10q1nagwywNYfx3NqL6UzHWF
qk7/mo0bMeQt0NNcJjgDZwFpOqEJgmnefLNCYeIrICRZ9pBPJcxo5L0Nrt3Uk0alPFcq2GBI8Xm/
uH8vnt8BgnEkY/GH1OigL1gaRQE96mLwKVANWMqGABFDjG1ZodMNms8YVIuKgBiJhqORSm3Dxw83
w0RcFX7gK70UTmC028qvEhpOzgmeOWSJ/HnoDMNp4xGFlzXXUoy5PLLMtoMOpBGSH50ukO6C8S64
7jJnLMW6nuyp1PPTTYT6fL9Mxrl+J1cA4T/rCoT6W2iraz8bOyAVqYekUmrVvpsny+IyEQuAq65n
BLbgoMukIMxaXi2zuuddmjbt1gsu+43VyhOxxjJZAUj30G9twyKBaWkoIJ4zMjz+a05rfbDPed0y
+WNx2W7ZLRYKChtpNr5JZg7QXX/FYv0lYhBObZUGIG55VHFtgROfH6QGNblV3SdNwd81AFLuR4xs
96WEKV6UQzbxdn3rR67cKrREKqh4MVdthprK3jIXm9aB4K6YGO3hnIt6hiKsBGUkEsDoDhK+Em1J
Mlgn6OV+kotyX4Kqg5HqT4ZstrvvpeUDSzQNNyTDE73MvMmyctnve3mZ7YaVlRmwCScwVo0GX64A
kRu/Aj+uNS2gNrbML6uXCQR6UOZ58rP482lZeyCuHTS/f22xfPh9FKWtqglj9X/ujMvMxWwN1ERY
guC3GUpIfEXtLrSogtpyPcagDN3MAtG5vDyDuFzk+Eh28sqShtc80SBgWeru57NlzidjjzaI1HUo
HszipFKLq+WjZVLKAj+aWqPGzAv4fstGy06g16iXpaWMOH/fYCRs+X2on7Xfy8sOy67LQSOMK7la
/zrLv53EsvJn9599vg//8/XfB0ZhgRiq6h7/2GU5Ym9UldNXYNo/h/nZ7s8z+9vyvz2zn68utRie
tBVReZ6v23LI79k//7rvP3TZ0/u5xn/7pu/ZZYPvP5DcMs/RE1Dbn3P+j9dk+WZ01f/88f52XX/+
zj/+mOWw/+0Mfr5iepsa9UaZ7rWeixrZ3PhPmvbX5I91fywu2/2xjhoAuNYfh5GWotXP5svczzbL
IfJSZwT2s83Px/9u3Z9fsxzij8N+b4MX70NDvW3dzn+fudRi/WjMN2VNqsj8Im/n9+3y6R+LxlLh
pH3OvjckC4Wy4rL59+yyfQ7WhLdou/l3h1i2WCY/h/n+lp+z+Y/7/XFi//Ewy3Y/37Qc72fdMFfB
FkLN/3GP/ifukSbKeNP+Z+7R01eVYvL8X+hH3/v8RT8ypH+ohqJA65n5RHNI20/am/IPVVEN/OhU
CTEqjpI/9CMN+hGrTczFRYiuuM3/xT6CmGTIRCHyCTH0ogZn6X8T+fZfDedgPmnY8BqcIM53BM/9
4bptSvgkh7mp4Vpv/eLtg/LhMkn9QI4iUri/XZh/E5uhzAf7L6ENuqTwl8K0wvOX6/GHRb7XdqWM
C52H9F2K6YoT10m9UnGkUglX5eRU4mdd/z/2zmS5bmS7or/i8BwOJIBE4whPbt+xJ0WKEwTVEEAi
0ff4ei9Qz35Pqmcp7LEnLFWpyAsCiWzO2Xtt8wjOvjInhJv+CzGgR52ZwLn77DXz2GTrAgXl0Ayb
ocWJOSL0dNIoWPl58pT45mOpHbl2XZtYBYKzS6saNl3dUItL/fU4epwcZXIpIv9AspO1NfqJwrtR
3/7+F/WQjf3lF5UuwbkBTwqi1S93NWZ6H202LwcswYjxwQvbyk83mORpqSDjFhqbTmJ9dUz9rhMb
uGl9ayZ5tm7DxT5Xgm1Guh2b2XvmZBet+2HjY41bu7Xcpjkgh8lNqi1EvZVVNLjUMvGcdjGbkCXn
Ffm6b9OEdBp4D461pf165QF11grEg2lvxaJTMCyz2AWe+vSxu9ZzzM4oRt+xLmOb4DAdbzS608V0
wJU6XHbb+3o9gBBbBUtUjxe1L1OFpyWOqkPsi6c8wQId5Zgu/EAdlN+gfEZjyreQJ6cmpMnDbe/y
AOLGJj9gBWfiO16g29SM3t3UokaYJg9lh9xhGAEdFA2AMSfFCoqDLAz6NzbDCgmbHjZ/eFZ/4c4z
KD1kd2JhuvKG/jIozdop7aydSb+JDR8HcPio7PQ1wLna56O5ylPoqHXeAVx2lKTNYWKirofN7MpD
Y1C3hV63F1gLo9SG0YhdER2suw0Hy9pYyXAq49zdysp/wduricGw8ML304KioF3qRvu6pAle6zba
+dOdeO5NDTopAtauFr5U4lDC8CBDq4JxX/XGth6GYDs7wRcNGuKEF+VFx/nFKfDoGQnFS5+8bM6P
58wqP3VDfpsVDDxYPqh0+0siUqxj+S3BftjZTvgejoQ4bCyhr1Vo3HRWeyHrQKM0sU3Id22PWp//
AXoKT9GBIQxGObgzMXatwknw8BWBWMG08Rz9ODbpu0/njQd1nwWMmD88p3/ySvkekbjoOIkIsH4J
vmkcu0PFOwSHhKMtzX66x34kp52gKdhaD62Tvvz+A8U/e4nRjJK0w5lNQgXliv4h9UD2oslKwSfa
o30uXfd29nGWgqxv6Hp1z2WSX9sGWAgSEl/SiRGcYNFGng8uCtjMkVTV94YItAobYvf599f2z8Zs
YHrw+JhMrcBmhfrHS7MEmU+ZoQOEL5AE0UZ8mF5ZyYCjAStddwXt4ZwS0P/6Yx1TgE73fMoX6FV/
/ljagoBeBsM/ZJJwOuk/wvowkWmo96bqwm2EpzVt/Mfff6gwlx/7y7IhLf4zNEaWqb+sUXAdrGDg
xT2YCNtABt6gVqqpHFHyKc0e0yRmDacHlOc8hY33mCqHU96IxqXwzHchgnPWzz3SU8AuKoYrrqCg
KCaZ0EzJvOTHwEzYT6SArXI1UScwPb0uNRpV7Wa3xF0kaz0lz4CV73LHPVFMYf71Ir1J3YI6Stqi
F6GqoR13pzCTMTZvXRvBquc2CFV0dgxcFoDIJnG5IN35NZo4jgNBpZMfgxhAxEm8qY0szK+/tuZT
Ci1rgxoVKT0ZVzJEKgAP57WFrZJKrmxIEWekbGWZFlOKsL7zPnbyLNCmbYhO69eE+m39BcNRrjqX
g8O0TDx6nC/YxreF6fS413hsZbUzXKxQyehKwgOmR7svnjqx/L8srauAUFIgB5q41N5cdUnw6ES8
eGHAzZWV/eLSHEirZXWYvGZFqQM+WLAz/RiiBLWfosMOMzq443Wdrf8wIqxFfP3zkPBNUwgGogWz
N8At/PNIDC2YY6SojYcosHrMljuV9zdsgOe9ETYYwwJQeyPWLFFe2XaISqv1ruZhJtStio7T6ASb
fqt79ByxSVc89M2D8CmU6UyRvKhYiNirkEA7rIeOWrRhdtEF6utTpxB1WVlarfWuY0Lf4H7PwfDC
Es2JYFsZ8mvi6YoonRn0WEabzB+iDahFYDSe3IaCfqtN5RngV7yLs4nkRJcUmsTEWx18KcxjHVM7
LwZ0eL0oUVq2eyt16qtidr6BcZXrMJwexzLEGevLbcFwalJo9PODbcYXLfN7H9oW4uwa/2ABiK8U
1gug7GFH/NKOaHeE2V2QbltlbCRlyfXcscWKRHZsZxHinZjwhuXdLu6NZ9eVq7GOJ/QF9lMzF5/D
AvJS3UjMzJQ3ibN4UIhA0ZmuKzekFR96F19TyXcb47qau+NICt+mb707PrdZh1ixyBY+tpk/wXEb
sCyRx4MsyzezhEbccFVPqtv43CFPc6voLQyaKDMSQCEivCNWL/YUbnZ5WXcrUQZLl47rDlV8F7Ox
RhIODdFNxS4NFLCi2eJ7wS+NIb51bx433KuNngp8n4bk7iUz2ggbsVTE5guZ0jhmjGS+d2250xtb
M5z5NIyw94ERqGyxc0SIKUv1iBFif4MRH3SX299AIE522FngNal6UykbNxMueEYDQwLdI8Xo2kl2
RICzBbQz+hwpJe4otc51LtF2LYuzjSLC13G79RcKQSqyl4lGkxqr+NMc6QclUUaq8qjc2CLReAI8
kcQHFPVgjWxctuVu8OQ+dhgME5BA00OVgfER/SSFdEybjO6CvuMU3AWRS73S6B+iBlp+KeqnjNeV
9GP7Lh4849g36RkY5/yWdyc35cewlLh79CafZCWvXWgGMEVig2kIuoPJ6lKNFbOgBdjUjEEtyIl2
LaIRwk6VAHo4FCYprbp8Iq3P28wLLiYYUWZlndh72N0PTspaGqf0tAPDG3f0AvDagaHNaZ0NE/yc
HiddkZQA5eybCSAY5c43QMh3bFpp0qf4j21rURHSvIOV/bm38vvI5PlntWme4cCdGs88Wj07VMlu
pZBltss74wEDdUeflCnWifJDk8RrrZI7tbhngT7cN0YP0Irs1pVjWJe5bvA7CN7qVqjDlCYEyazG
zzavDYIW7MkhAjZjIHhKLeiDbF9VxefaRo7RJCij3QzPZgGREemY/Ra0pzDuvlXMNsd64D0ORgxW
MrzWVfWQE6V1txtgYaD3BN2DLdIca0LEkPt5wLSy/nvlQZKAX3FgZrtu0CO61ecWQDhO99eUWOtq
PlUY7TDPFmAFJw8mSZ0rKBHDs5Zy07Uhm+52L1O67iPFvTn30HH0dK0mQBdlnD3Vukfio4O3FDIk
RJfxQQcLYYeSpGtnLpqIvt9ppvrcIIYMWMMMshb/HWwS2E2j2KPGT3emizhR60ufh48LIW0YKff2
TaRWpaU/q5y7EzufShNBWFZDfjFcMgLY2j6Tu4igX5l4Xo0gp6O7CGEEneYI/FjB6SBV8cEY22zT
TVClaQ8pb6IVY9EU0w4Rl/zMJ39AkAMd8r5CMaBgpzMbWugvnPbJC0A7t+VNarcIXPx+Q6uBhgDp
yFWzcCxm78njfHOc8wzT9JgwR84NLB8YRfuGkrLfxhosgJMvMKG3MHmsm6BdDxOTJjF/OThjDl00
iUCij6g1RYzmoGImVTW9qqB1mRTC9lCS7rDFzrpt+wpuuucgROls+nk+yuFheCqDCe+21dG1njta
AEcAoSy36LOSkWeVBtMXI3nlLSe2WA1qA275U9cEd6NgrY6C9Kkp670zigVJg+P4zqxBS0On3adV
4m1BRRabuKzqdUnYtpmZF9Pn5Mc+kpzsrlnJ2X4pA+ez76ysMuvY4LFuJj1aQzc/lXb01bY2vY6+
Zo5Nx76CtMJu6qktswQ1W6mQ9w8nK2yeTSP4GmbJwS2xmE+h8Sl1wQ96AkA74s1qS/4fKc24Auvp
MWN6QQ7m3yiPVmPr4Xntg006cIwkwKULvHelaPVIv+ZCSbcaAtsA+SS2Qx5fF3b8EkYvjXXWEMFW
JkGga2UHe1GOKAZi6/DxvcOURNiIu10DJ2Ia4Y3YAVsD6IvTGs/mXKXjGh/lc+ySCF0bviIHy6B0
4KGurbv5yej0Lhlg9uWB1hs4m6vcZM5t03fZQ9H2dEoDbRLPBVhbQK5ya1UO0jinOZFTn1GLgGWX
+P55rIP3cfmw2S941SL9KS5hegNAXRFC8xRbHNdstabj9bk1Cug93osVCfli1HcqMe+zgQA0AzvE
yjLmReTJFJ/XWfY5LQwSA5LNMCmFmtIf4RSjVjUC8T1WtF266Q3b+e0wGGrjUUU4GuX40nrRpSXx
ts+hwOQGPlZpPE2TcKDXtHDay56oD2RFwkHNzTKgN5g1btPybLWL45JGlsHJtXF2IfSCPRjr5kfb
ilNgfZIzGiOnyEA84iFguzojzEX57S8ttW42qOuMSHPx51XHvzf4Pv709y/R0v7LFNI1s+sHSCPh
fOp9ZMM4PvYfLTd7aTm6Ffvvlp7ehwchrlqMCFmiEGPOYrmXHWZ8QHEdEUCVRF1FZynyM0QAur3G
llszd+afaj9LdkAX2lMSWqwcA9yU2APilCp0yLZ1VUrziqydDSAElG6tdaWAujLpPzHEWXad1KZF
hE6zQ2nqSmRalYHfxbTa84wQvFqQApGRfu/q5HaYM7Drfv5dCn3lxeRtcfaYp+g2DEewIT60cy++
HYrmCeLKQ5Um56wrvtfDeCZWZyN8683v3FcHgSLHzx4pTZcV3y0d3VpoPYU1LBZAL4DpBzacYOi+
c1nXu6ex09/ZQ50JzGGbggxYmTNLH8UwH+RIPSFnIiOOyRTWFQEABEyVQfb6Afj8YC0OC+WzpyWx
KlyBcFNKXlcLmmJv6P5UlvsP88RHe9q1xnAru+LThwOk7WkxpjzotJHwQnhFjQSu+Qd08uNLPmjj
ZCbpNfvucBcaDNm5YxrTg9xTpKlOtZkG8zrJahfIVfGo0vZr07JX+Xi6H3/6GCvJLMUmmUL22XbU
xfvwv30yH3/ynQ6pYOVm23gRpNfBo2vV6CSy+YtVZBB53fiY1ObnSFH9IaEMjmy4z5eChonwW2GI
4cB0cHSBmzGXF6uNnoiSSfaTG3C9JiHwI6tbDtuHDCfa6xP1nYioM2zFbbfmJYBCwiYuKVATVmzd
1o6NctvM5VZa8zdnGo4fNcxWAZGGDRREjbH2C2Q4ZSJ3iNRfOLWxPYIju3XnKxcsqeIvbObN7eBy
PAm5PXWr3nuHgpyUxvexJ+CgrvkFWuwCshzFKpozNjdsMU8ex8vaC5f27EQj2X1Pl2V9Kf19HBJD
qI+lS5iHg1acjq+AXceRe6YxSWyACyusb48EF/ibcfk4eHRPAldF4MMaXEp4H2UuIyNBwNSv1YyE
R6UZLWityGFP350RwnOrgaTz+6n6OjYNG5w+GEbLxLuRtOa9srCBEE6mj950Y/Q9lLiC1dWNRY6A
KjG3GEWMkl4pAoB51+UlyD3kTcJFA+zC9W77hOWZLZxKyje/DR9kTTrHBB63tlMU1t1b5qImTRBH
aErkFyu56G4JOQEJ1ZPfsI5dazh41FNbko05QS0jZpxjd1MtdUx3trZZvOsF1YO6zVD8SEJWavQl
kelLygiUo8ln7NcqNzUIBd7xbikrDkWMvnwY71qv/ha6VATyYSIZAlx/2FOocFXzHPrl3pu43dIs
PolubtBMhdQw0uFcO1a40S2rNs6cbWGzaaLmnm+y2rMI/OCiXKO9Hftj0Zw7WPnbj8cTM9MkMZxQ
N1SvLQ9i28/5J8tkKVNUBgdZ3KgAaVUKO3xjEC0yOyMa87nk9UihZtgoeSSFk6RiN+0H/r2RkAw1
YoQCaxk8eooqhnaTz0mXLGQm/8eoS8d4mwlz6VyzOxlGEmeF+b7kujlIpT4KISkIqNVsR4iMqDjS
f4CmGfqPWjkNw4K/49RWMaCOPrExywOw4+VIvVRiACiA2Xe+6pLaUBCWCNbM7wnZUnAgYGup1RST
GrPc0oSMi60NYp9C5RTxjso8Qf7ITyvSN/a28AjnPr542VLHXeLH3MZERNW326FNH8iuv1YF1fm+
4CyXJQ4oMROWLglkRC1m4koDr80pNgBxsa3tzIBfjS3P9aO4nVOMo7I94MxFMJ1S4THcLN8WaWch
kc3YL6CgtkYKw0Xp4IhqdUvRCeVslEn45UN1Kib1GjlUYYRx6QVFiVqhPMic+9Cv0h3le5bj2DtX
g4i3uUHGqer9XZAlzaZx8vYQhGQLN8k+Dmde2oRiTX3IuwK8tSrSnR44KcB0OopkOi55chGtB04F
yN3yEAFE+mWI0v6YdhhStD+/Z+ZTuwxgGVNYM4L0NRlCWMEhx+OcD0mpm4navBtKb5/ZVOdMRVmJ
SHZFXYiSBQOP+oVc5+n5oyejyeelvMJjHvzHRFvXesZyGDJs2UA1pBtsPfjj6BRSbAmMsdnJAcJC
ihKoQXh1a2trdtVd06CMiAsiYWdm2g6KI1Ml5pEMUcMkqYYJ62xZjrGhYG9m1R7Yd7Aee43TsKGu
ZuDKgja9Aj0B2rVovobEZixVXAAxbTXdx3i3zIyXenTxr+igXAd9s9TR2AVHvX90QxlvJt5nfsPm
OyxjnATwCKUgpL2kx3dQDgXSQJGuwpxCAPcsqD/QasuiHmJjUIbbAQ61O77VVX9iid2EznTkwH8B
jrEkiUcZ2h12iSPHnAZk7N5qjZsoOGRFciyqQ21a1YaudwqTKyrL4kin4Dlx2juzGQ4FFSlhKTSY
foLum2PHXuANXLE4E/+wBkaOQcf9XAtNo0NPT+7sHQBgv/W+8RURTAKFhFAAix1cBaBDsC1MVEIp
StrrmvNNaannUsfEfkzjK0hCbGl9euzB/aeZ4FyT40gONNq83m2uw8A6yNZ6/AhcmRNS4PQ1oK27
rjCTrc6Syxzg/Ap1fQhqMzpXhftFdPqljTgsJr6GRmWqrdKMR6Dem9DE6CoS+SJCqOLwea9hG1Z7
SrbqnAHc3hgma13b4YYN0uI8TmxT3PYucahnrpLuMM2ke1jS/h7OVoWOKazA/gguNbTJ0/n4EplV
t0RB/de/1wFlzQqyutEU/rmuRL23jei+5grw9ZKQ5znMIf1oEAQ+ExM1Q1K1mZfwQGIWLWJ7AuDs
1ubp49+DOLwBIAlHhZQeqot2fglpyM4ko9Kr87YmxQLgLuTu5gPYuUHbGHVscWrTFOADK6Y4lTKy
Th9/+vgC5ZqOKWs3VNoJVtLyJew03OwmZbcWp/aP//bxF3OcXKj5j9tIUSesC3+nIvuBSJvkgtyz
Giqo+EZaoA6nLHLIQ/qTlEw5GjfHjuVInsmMUtuCVRuVtcIy/N9fZADa1na6kUCEKj/DDT59FIL/
X5TwJ1ECWBJayv+zKOE5ab4WzLT5T7KEH9/1N1mC7/4bPBRLCgmQhDhxE+jIAjr+j381AuvffF+4
VhAwTOm1Sf7qb1l4DugTn3xc8vFoPiEb4DL+rksAY+KZgSQkz2T1/19l4YmfmSgcvyjqS9u0HJsf
J/7CRGE1iIlYi91zEBX1wQvb8cZp7yV4gYMkSGDnF318TUoNNW7QQgRejOvcxIDj2aD+nOHqH27f
7Y9m07/kXXZbJHnb/Me/ip97UD8ux7NgwTgClAzspp8bDik3paQYIs+2tOhMl3G5U9bXfvJKMq7e
mLtLav1s+Y0eyhg+7R8j/ev479H34p98/s+5gH/7eID4JoHJQNV+7X4yH84NpTHnXI/h58LvuwdJ
PpzbNvl5MEPNzp+KWF+2l0b2yf4Pv/uCn/l7/+3jwxkqjBWJpsEjlPvn352eRBx1qXDOYPblWxFO
6d6dKONOhICpOrEeDRWdKQenMGeIg1Xf3EzjClfZWTVOu7ebpF5FsRmvs6GZD3+4OIQwf7k4IvYY
b74J2lz8ws4ZqpSziFE7Z0023VY11WepoXhXVbhQBfBBdA0n9MiJNobMfQy52V53S/Outx50YUzH
fMHXjf7u99fl/Nyi/bhpvA0isKQrfJee9c83DdpDk3kjhr24D519VIUjHm50ynkYvLMBxBpnqr0N
ixVtqzNsGt3Lk4blfgIJwQ7q0CjHImi637m6ms4T+woY+zjfBwjWN4DtA9hoxEPXD3ZB9NDkOQsv
KxHnwR2/uXHtspp+RunpLbFNh2QmzS9OouLVbYMnQ1nOvZGWt7xk+MpETk6XEneuCW07skqqbdNd
F4XAnp36LizQ3CcNipJY4WZyrWfTyoPL7++W+Lmft9wtMAm+i2RG0OWlIvvz3VIiZn2KQuecFIWJ
+KVxNq4kCizlNuJwD5PVPFZ4dgpMxiAFSFeHkft/vRAhmHmo4QpeqF9a3JGyTR1Pk3OWfks8ixlf
ZWZo38+A60urfSAcZS/LqYFgj9C2pXHmG+Pj72/GX0cOWjDathLll/RN+UtzP2nL2oAm6ODyjN8N
64Cwel4T5nt0AjjECRZVq/zT9PbX2ZbPdC2kYPyTJeGX0Wr2ChyEpZ0z0KvDWBdyYzTWAzqp2yLM
jJ0KzPmcSXVttezm09m7MmkDs/GxP1FY+MOrs7C9fnmlXdO2PLQ4tsOD+FV44Yc2yaGGsM9F2l6K
dLAvdtBe+Tj+yQMI7k1/+io9I9nQz6Q1T0l2N/f5FVrj+djMORSAuBRXMPkwNU5SngafmL3A1QRl
5vLIOaqjfJSGlPILmg/NtEsLJm/R049vwKn//mH+kuj6Y2Q7rGPmMnk6CCR+HtmhJawwdFPnPDhT
cc7JpL6p68jGnhVn+1GZ2DUCH4syVR6qq85RN5LW5OS+2mRc34NkXA20NFZlR2iRP9OFsYc63UAb
7I/dAE9CWsa1JlIiNIHeu5nIOArBWIeA6O20hzm2dXHwy5JjGYqi+vD7X+9njczffjvHRjuxDFfv
Q7rxDxqZVAfumKUl4yaV1QHuP4AOk8sdOFueq/6li8bihxL1f1wKxTL+f16OXFYj24e+xjbE+vX9
GEu/LmqvQuIng/E+i6LptkzqW1FWOAqBpHDqhR8Sa9s/f3zx2bq63yjvZn9YlMXPaw8LPWIUZDiB
ww7F++ubWsZtQd+uNE5tmBq7RJgPjiZkBtRyuo7HBPDZoMxd6fsuZzzDvrIa7H5RU9uEyjXdPtDR
Jorq6IHTUf2HRVv+PKMu14ZIB+mo6/JKI9n5ZV0s0xnxkCC8tgoybI3a2wqJizvtM8lCgWYLXg/c
FN+/Mj2rwatBjH0W+si5+k00aIvuhUcvqbeN8yBBbrhjciDzizN3UJ3TUAb7umAY57n0yHiHlMmu
DCZ7E2xHi28kKpXu0RSeR9FhIiaKDwNzRVpd4laHqfUDCobhHcTFVRmR/Jk3EtNQGe0aStF45jgr
+cu+L42zZJ+l446CL7HvZkD+65xYG6WKrTCQYXOIM2+HQyKK4vz7oc0j/Hmkoax1PdZwXtzAJPqZ
3d/P727uk0U+Zjbom0iQ0SjdJ3MGGVQk9CLdPLuxx3Bg0e7MjTJaFIxc+7og4XDNDg3OSlinxIQq
1pHKJM0h8SUx6gXRixBeqQIbaIaWk1mCtGfHtusVredxprrH2EHUFpejfZqUa58Cz70bBzPZ65Tu
uAPUaQOJHikBrPDcb9R+cAcAuypaU0kA4bywkWInmtZ1AC1z/jA/iRGHlsK4g9Vj8TJ9/PuoNK7u
wKO48MGIKpfMsRC2Bazc+Eg9v98OpV2Q5ESf1U/q4DSMB6RJ03UOux0JTna2hihft5bb7tgeMISG
9NxWSHrnCVCMHeA9bm1jX9mUoJP8mRoZmSExZi9f3jOvxYdlW0TL+XVKxu2k4+YhtgDP9DG1nwDx
L8VnN7xB94RqMnNuW+bQm8FoC3SYc7x1zZJquZj3lYobODM+3XjYcqSBaDBKUxNccNogowkoujWS
fHcn78J1RVby2htLtj2ZAYyJmrmqrBfPpOycRJ1e2/34RgPVeND6VeXqhUhKmkjQ4EkS2YASGi+N
M2CzH8znoo+iYyfkW0eO47ZsFA51AhJWhQiLfeNp7LGeCSeYfOoTkJbKXjloOnG6XwM6da8a+PIz
jqszqQ5rTTLBA/CcgM5KuKv8tt0HIE5P0zw9qTwZLlS8DpY0Y9I03O/5SEOpiYNqq72mWNlFkiBS
IYzDi6GB94gXVya+Mls38WuaTzeOnx9Q5PT3nsUzH2w28m137y7xaiGRZqtIkrpRLWHgaRE/Omnl
IawJa2ySbDyyrN4PhH0fEx/FR5Lr98ZtonujD9+p0lG3kmm27WMd7MnJYTMr9XyVR5/Skr4are5N
0tGlbcOMnITZ91+GskbFAuhcDd45jB3SBRoAlSnhhFuhe4LMpql+7BB8kAcOuB2gg99M934W72UR
j9cGgh87S+R2LgG+uwzrowgot7WeIbZ+eW1Vc07GkoRuG9OsK+qO/Yzg2dgBbo7YyvHXpiiJq6gr
f4zwOqcXn4WM1IA/IQJ+D5K6ORdz8S2IWIODYC5uB7+4ZiazNmU8wzGzcYfLxpxOQecSO9V8MXg1
nkIbeQMirjRBOkJE2drmJL0vY0edh7y/WprIAxa2h8aO9pEzhLctPAo1NTATFJiIwP2ekFS4lVld
7xojFusg7YtjFhEtqL2Bpo2KwRap6G5S1Rtlm+aAAqE8NJF+C9EEMmEE1z3U7Vt+wQLvau0dUcu9
ERE8nduseMcvNlxF9AQwelGkMnmqK8i5yWMkGWF5cmqoAX9ywofaShgVXed9QxRMYfy+sJZqJ9Kn
NX6H+qbJU0TQWXbSNEThC7wHgzCutGzeGt1WNw455Fk3fyEkaTjl3QR9K7WLfZrULwnGal15z01R
vxL2uWkKGd8Q0ANyOyRCa/KDFIo1rY3Bs0+y4QOJFUcbXzEFzhUFAETu1x1NFvrNPC0zC9CIULVd
Q/FVl6IyPtUch/dy8AhwQkTGRFB8zdhSgKLAvChEeVumUXPsfeBURRJeWTE+JGvOH8wxhr9AuG9v
zK8xRO2tqiZvJQxPH6veIYmnf61pJXVZsw/yxltzNqqjdqWGNbfUvQC9O6COu1LIeu5sNDLwJ3du
i5zIkTXZh3Rzt3XTcgyl3P2Ye4eI/vtjJyC5SI32hpbcxRBp+KlynO/RomD05ynlGM2V9Hln3+my
9GGAAHJFx1dcY5bFKO5pAHMx4mwW65zYLgfhnibKLqye8cEG4HaiGgVDB1GjDx7jBfxaLZT3UTg3
lKLpDdG/q0bwC3Yup8foMpo9u2vCz5H5m9dJQYG/jyoI+SpCb82ZOhvlsWkqJGOtuK1CAnEqpyMc
vvGvjPmq7n0i55ZTYs7JeGe1LbesrmN6Mz4yvrrLvfVgzZr94sPcUPgcR6c6BsxOd2kI2jwft4I6
+xLyfptjJd7Ceu93WZYQ46KaR8pcHg1kH/FtGryGmVvcZ3OQg25Ww9YdBsJPrNF+7h24DaUat6PB
5GTPKSuE1XyfJ/Lf8oGw0DwE9GRwGiLZugKYVewHzgybOHambeGmI4PEuovA+K9dQnVXgUWeJOUG
CQUIcl6Z60fPGPXFbi5TXxuHoKi6zaopo+nczSWnxXK8bXy8Aw70L8J85aW0jKegFhj/jB5dShRB
B+hKjvEpopa49mCadMwpLhkxo2FkMNA8+8Ya0m6Vku2ClSV4qZrppddJfRgziNzoJj4bFdvsaMJV
Qnfb3ZoRUpO8QiFGCgnFseVw4TtD821SoF3IwzLPKU7rVTdSNaqc/J3QEZJRDGlfqti7ayGd3/iN
QJjWltAJwAL3fVvfsQ+f+bggIr9Y7nRZx2fdONUmEjUWVLkrUe2cjJjziz1tpTnbO7eIKULndtzs
fNvcEu3rHonS4nRptxsnMPp9MpOpPKIYNUbQKlZLnkpfK4U6lfAMd0BtGi+d9MahfiMI2rhUcOHk
OJZnmrV6Xc/9cGIeNnOOxIE3eZzH8cm4RbtBz+3e1EVVrWkAohBz4oUFJ8yz1evroKu/YUOaXhOI
HKgcCMGcjKuxcQDkqe6a+DMSt0QabOs+uCbUnULfXBb7Mbfbld9S8rKopbL4W2rXEtABq5NpMepT
sO0FymuQoAPZURYshsBBfWZn4S6zEwUMh4ID1m0oBx+fqKq425fuEsonP+tIDBcVQoWhkofuwlLy
Qm8tQXhWWxdHn7CoOGuChkiKjckNCzs3vRpZwfe22wS87z48LW3sWBmRRM3Bd6/13+PF39H4zmuf
wzgrFcddx9zmIXpCEZhfUiNMOJJkJO0a/W2ftQDt65Hxj7ivrO16G9bg8Oz+Onc7DipO+9kyAiIC
z8bE+M5E+d2R4tUOyIe3LdTC4aj2YkkUCZ2vBXqYrdNnL12Rxoc+pU8Pa2DVCPeeuPRxR9+ABnoe
v7rueSmGjbGNiYHoZU4p72M+Y76xsi++1z3LhsxlgmjcBKxUWWSgHHJ0EENCv31uHkZe2W3j5TT5
y9fGL1NiD2AdTlm/iqqxPeogCnc10Rz1BCYyJMrPqYBP9aq5Mix/JH8VRahod/5jT+cUKan9yeef
JE6Eu6GdXhHSurskHuk8I4fUkryPqC/ezGx665CDdpP4Kre9IE2KruFDPyH3Ln1F3nPpHLL6E9Z+
gspTUl8T2dAqk98sZNrrJq31VgnSjDpiE0ceRoHPgJY6oRFFCbSxHOU1sspiPVRtycY4RaJfNiUG
BYPHgnyO+BNnHUf5XW9W64SU7K2wWyTNhtj4qIwBXHB7FGmpSbqNvepSjf64IcuVzuEQ1dAcK3a/
7qZoumKj0ahthqS4LpTTIknceZagdz+2D11JG5z89v64CYIk3ABRF+tGIMpzBn0btb1G/DwehIsE
du7JnHYjuY1lyWGnbQ6TlbLIhjlFcZluS4OIvixaAjbKxlkJ1dbragw3IhEG2qN9Qaove1nA0iqg
RenONxVUJTv93KXmaxZn/o7kWXfddkteWv6f7J3HcuTImqXfZfa4BsAhF7MJrUkGVWZuYJlklkPD
AYd++vnA6e6qWzN923rfGxrJFCSDEe6/OOc7D4bfwAg1W7T+HOh0ahtqRDbeGq5PgE6lq5PfdLwH
B0XgtnEIZOkb542L4ZFalNASvBsDWsFU+opYk2HYOIb/FBA7t7dRs4nGrXckVt3zEh4oaNl6mwXx
jgqd7Wt2LCo2b93IKeebB7DGvyeXFkNUrHdb9U7Mn7MKl2Q+UVBWSsMift1+NmNOi6JAbjrDW3QI
n1sXInumqzjNg67YcZdYWKJyX0oSQLyKGMZOJZtUixIPBx7HvPMLMjCIN3R/D6PLnSFMf6endD+N
/kvCLnxLaAwXQUqaXBGLjSflxbREvRMt2klQpDXmkOipUNktCYa7ogjm/EA476DU7A2Oyr5hTM/a
h4iZEUOK8TEuEc+9+ywGQpHMIXodGvEpFEHComNwXviAFOukB2K5G3EWRJZHJt1iTJAV149uPWh/
3S9RPs55DIcmNNxN5m8lHPlhLpnvuoDYih56alX9yg3UMYSj6UNmf2b9gFy8AuiYz7iqDJA5U6kv
FY6VobWQertgY9r8IikEcdkQY+yzlXVc5XPSjvH7vG9rfQsiF5/PEMo1GSRPts3/aSwSE76RI+k4
FXndC28Jnp7BfwcbJXNUc8NmSLfuP5V9rDeeAApHLNbJ9b67DSIFsu1H1OiHKLUtfJ0u4NgeVfzg
LyiSkLCMKM1udi+LbUMYxdphWLV1CoR6dBMcFb+SH9UIHM8Zx5850vPRIJetCGxul04gqVizoKLO
d4t0jTcR9S3a+aSUd8cjwUVlosN6h95aSw+qJbdrYbn7LPffhUU0V73vJURZuwRe5/U/G/dbbpNB
HGaUJ+1pucLsceo2UjtnLZJ8TZcj9iS4XxIUrsRGwzJCZXFyhvjgF/KtNNUfSJIQDY6KIjekHXaD
dUsosOSWI9AmXmeh92i0k9qJPFvPjKcPvjfLNeGA9yFRm1yX/YUR6PAsw8ra0lvMWztkSiTmutm6
QUmYoJGlW2th/Vjw+NeCvA5cRj+YeJqnJoIOw7og2sR9RzicDHxGWKMJj6dEgwHTnSRKf9oRLWzv
x6r+jY/Punpedek5hokoo9Am7m1n9qjibPxXmCzG9Mb/k96+3svHMr3FsngUUzwf//y8bhfo2zzh
/PAqmJiOiTfU5nXx9eHXG5oSZfIwc+MqodN15yzkKd23+z6v45sSgoSDtuqnE0SeY7t8rvn63NTG
n3ht40M1NvI22MZBmrC2/TqWt6837n+8R9ANlCgJk2iUwasYvG9OLvpD540MnXI9hBB/jAs7Hz70
h/qSgVZfudlahRZ7AsAvW5Xk6ke+q1SnVtrICYROUNFO6RSsSp+AX2LRIkQH5g+64nHjW/OwCxV2
Fo9foSW3SaE+dZniUMnSdq2j/ikYiIel//ErdP4YMhivIDHF92qdJ839bXr+iR+pJzCxc6GVMdq+
Eg2IqQjFfc7ykIMTOKPvGZ+u21xmJ4ZoKZmPuVwzGUlgaSofECuYe6fCJGVaDwxlFtIu3Ry2+Hy1
Ykub7ZIURX/TTy+6Fj+nBC8W7ckf3QK88ZyaF9AyY4wF1T949sJlSg1jjN+pavzmqMmwuON9v2hb
xI8dtg0ria+DQ/QYCu2r0F5/WU7KYYIgm5AAeBRlKs6odVDzwUU/uhndYDVDGmLogaRbde0l0DUi
tq580DN4aSXzas8lBRtX8OKJ0sS4u511cBAVL/4h+6jN0T3nxfw5kbf1zPbi6tttfAmC2jg0yqAu
mKLwwQPf5OrmycxwUDWUFqu5sPxny+UyiaTVbwzE5WftFg8QarisZT4cEJgWhyybiPMb2hFYOVLf
SfESjWuJwtZKiSwmKddA4A/hBVGOjpN9Y/fVo8moDIl1hawu1JcoRZ5pD+/EK8sN6w33gu/02avr
B6Rc2aVqspWufe86qCTeBahEVqW0gz335rD36sfS1D6pooH15Mb3LA/q7RAl8r3XIMGUFf+q1K4N
UOgnXuJvVO2KjWG3oKlIya2MHHZkTtJQPtbG2p8QA1U+gNyW430Y5ytfK88sAvZG7gHZJc1znh5z
26nOblx9NITgPiDRTQ5zHyhGgdyutjv+CHv/bbaxDEENKs786PFeFXa/HUcJvkucKFSzfRM4Hh2K
453Hstz5NLcZGnu4cY/2DMtzlINElBYRP628bp1onHNsBAcIQc10V5T3rezqcyWrd/TEJnTm3D34
mEouQV0+h1O2C8lt2wUe93/b5sWlKpifyJ7GZwzByKnoJxLc5ORVwX0anOaC4OLVyl3rbI3k9nrM
6Ag+MF7NKa7ulhBH2u1gU9WWs/5qPu0Ki2Pbe1cmRfKx0zKG1xRxUAsJF4754RUFL/xCJ7WuZGBW
QC+dcAd3AWHg1ye//s5Quv01eC6hSRqOp59ix4yfhyHT5PB6zN8nSoA1EUl4zor2qQ9Jk+UqxPc5
5lUNGdhxL1U0im3hiYnsAqfsVz021YvoBqYjpdz7hJMpozk5KWOMuQKNWJKVWtP+HIbBewlx5x3q
psC9VwHhYyy6V0MdrgKbHTjfOnste8BAl9I+5xFqOhc3GM/jO6q6b+b4LR0iEt4JWUVenV20afb8
DuKKl8ForA0ZxRtRUnpyYJn0odumAXzBq5HvlkPOLuDcRVR2QXIYUg8qYRV/JqLiUsWB5JRX1vnO
qk7ccldgJe0avLokYQxoyzDFZfGHQJ68nQ1jOqVERXWxFx4Cbdgn4q+9oynf8N1Mp683vI7uswNe
0wg4SYOx5thl1IJKjz38wMz+671qXABmKoVhXzI3wJcoq7NJ078JRQSN0Ccijwk3j0oeMNKMZ7Rp
fW6sqcZOs6WTc98vSzn6/gHiawfgvA8sUnZ7qGwSNTLgr5QGg/lJIC5QtoqzydFsSmPchbF1LETs
r1pcL0fd0ITYk/c8Dd6HlqjXU+/rfLVehnp097hWn4ZmwmLMcb0d3fEhSbHYJT16XszwjegXCSjy
U+lwfmkx0P136SkWCDB90ept3P0uamc8+o4+G0vmtUepvvFQwWYZ0+haVn+4TWacOf0PTOFgb3fO
dMiI9lG0fJMnBgjNDax+Fb6q2U+eEh86pSt/d07tIaLlOx5dI932LacjLRlS9EZeLa/ELl0g6UyN
lCqrhOlbVJE40MXKnDCPmpMTAX40neJ6dGir8iuDJuCniCdZnqBAxJvwJnrDPuNieB4bc5mArHxD
etvQZ7gfLKHs4wAzMmNAFebNj55e8pgmDNYtoGwoMuHTTihoySTrRtTOszZJNM5Ry9skcE9DViNq
YQw22RNWHgseaTo/CiSkAxZCpvx7zA93xUpr7c4dPMsOYQmePrdNQqCRQH5Tx4v3hcEew1UOft3h
aJJlu7Z8nD2RIb4nlm3uCZC+tk5THPPR2rC8jfaxyvesFIJ1XChva48fjOYMujVGeh5lKPNFTFMO
g8r602RIVOSEuUz1MvIZl3hj9dPP7PgWj09zPDmHOSN2QSoUuCGwgqEMbgk2smNlLzxxoyOxZOiW
WBTW2Fa6VXYjtwxDgKgmxSaezercex0/WwCf2S+5b5T3u3aKbueHGdjqMKTxSde5Ub17XAygm+l6
oI1HbvS9CM1hW1vhgDu7x9CYocysOJfWM1rG7ehvxom+mv+MZUqGktZV1VOfRdHOUr80w/CDFyKj
jYFNFt5dksq4ae3os/GM364U+baPIKhQ+P1I0POsjJDi2slZpdU+fVAS+yezBiTPAfEaW8WzaQdy
K73o+1B48ybFaLDDFoabS6NryDj2903JnqYt/EMOsiUsxVsk5fewERBaxETKIdb9DcFc1qYKSZIu
6VZjfJR5FrFMFRFpqaDignLMCbhjwq6FffOn9K2NBRuPrLmnTfeBA5Sn4h9DQrVQs3YCV6LOAGh8
TopdkDIUIUdgNr/NDRyTMqnrJZqMY4js2jnEum3gqfZlgWnY2Hrj8BGqZcTBRnozOBlpGnVBQqmk
TE/WXmru2Qhz4+Uj4ixruliMKHbIyF7dsSShWpMI7zUL85XsvcKlaA4VVtek8OpNlntPs+H8wArh
cR4E9gkV33bynGob2oJESA0OaIocDguxPL0N4CmTuWmaOt96k+PuGU4z8rDOtRMJBOkTZ/xUfyIR
4+UR6E8z0vZmbLE6tKAkoRHiIrcYAg3046FPAT73DDLMYFcPuACL6imcg31oEKyg28E81Qovo3Km
8bE3MT5TSDL8ws+XJOxImWqziBvJVpZW+jzSwp+HaiPQzhHLamQngR58pTx4uShr0g3HqruGZuic
3ASCqlPP3yHttK9Yvt0HL4Zx0IfyiQDHQ+gO2Uu+DlisNlh+LkPOmRAZKt3bmJF3A7TIdeFM/Xmg
trN9CQ2tOCK0VBdd77EzvZZB8NPLK3UIiESps9Z/UIjzQ+b0uzlp0p2Z01gUUGxCS+cPydzjPxPj
c8HKEMJq+zJLIzrHThmQKxlTXxHhhJ9yP3dLvqdPoaQKnTJyEvTBNt1RoXBFQC2qtMc6f8LGyt6A
519nvZIWN241wdxlpk5G78hnd05+d4ZglFPN5RXL980llYaoEIj2pio+yrmnxUi1Pggj+Ilki4xP
Jcw3W0I1aBOxsstMHxTojg4fMwv38bGk4DrFJZMXJ3yvlmVHZMsfYqzei6EBFusTsE1V+mFX/DRV
D/8hKApWRvh/923qY9ZoW+zsnvVoSmWSqFeMGyrAFqimsbPAScQZ3sHFGRyQ1F6U5IKEjJqII6hM
VsFsiXq+0As4w8/K7z6c2sz2bWRd3coLLiLpDxlqEoKhFdETAghHXIk9YB4sKy43NDukYKNjBY80
VvJQ8s9BE4FkKjtyJAYz0MysFl99LX6xj27XrAefAs7ivQjyr8hMRTBBg/6wxD2QetOtyI1wnUGv
3TZMLxNXseEanSds7XtP0IkWdYZ4odm4Cadbh4sTCy9OTlaLmL3DmtTpCU9kEt67ZsmtlkCK5BjA
OhrJa6+LKwG5mDSnjAiVWgLZ8otVVXasJdmHWzHJvaHk0o3iyd+JxP4e9fzmYsQRuT0qdAbZ0eTk
XIPcsZbwmszFATYvTjaiD5yxYQpJDc1EcKNTfYhqIz6JLTwsM2efibEtflMdFFKTUqRic7M20aXi
dsqYF/j9xFXjiaNbSmuHK7eDM4A8KpwJEsfVfc58uNZ9863xi3LfL7tBB2MK8QDpH1MCMFoN4tfo
ZuahC2aAvRMdei3lptXTvpZ1fmmIlF8Fo+Ov/CSWR8PIjOeo3geZu2kSiFGMo4sHz/ebdfnbN8q1
HJVzqdrR2yBRcValsThoXBuX+K7kt/QAk2NjiYbLG/UMGUDNwYDHxPZsYNgKDWpis9ZqDeraUzxD
YyDnjEHx1Rrku4zYL5DmlFvtRQdRYWFPMxoqg7ZI2qzEDXRKa2bjNAhAhHZJQfMpfWdrN1l4ChgY
PyKiejFRpa2qBGfO4Bi7oKWCS+062lu1tfW+2WNhYWCnl3HYrxtj+p0uO+B2Dc1d1Lh/ACWxtmmA
ZJDYnSIpAHLHyXJtaJTU4XDiAr31YAkc2tIHV/fsRy19sRvgnrknkdB26tJ7zbWvo3YnKsKR+ioH
MoKbVs+Wz+QACHuLlhz/6thviJypKUp0zOU1ETHe16/+xEslMPJXZXZqF0cD83JTn2eN27pCl7Fx
e3e+dTxy6Gnak+PzpZXum9UcBjPuIclSLemO6GIO0m4PIqxtOlwCsxhIQCDFBoMSOsNY4wDzCCWy
q0U1Dx+LDcrUSFy4RbWdQBU8Di5QDG6cYBt09QXVAoEdzvxoeKXeCrqwtW0rhA1+i/dfOwU5L9a0
7yfwBo3tk0uVkmI0iiA6ZcQfrbGo2Q9+haN7jExyfEYUJDEAh66rBdAXxu7TyCZH9exMgqK/S6SC
z0Von7OGx6220ugUmbBAxm4L9eId9w6xJdKdV2puNqkMz8MYvrpzigGHVFt0Aly96V/ffH2u/+c/
+PqckROJM+D2XgVmZmzx776PSyRbsoCwU3+B6X69+/XJrze1H0CH196AdasEZYtEM6p1c0rttDkZ
M544bgw+/vOT/uIRrrm74Ckt7379TR3xPItbluyF79N/D5wWqwiHIdt7/nVRzueo4prMzIrv4esr
x1/fzte7ZlEWR7wHXCCwuv98U/cT7Oc/PwY60W0TL/0wUlgwNT8eDFXz3pCBtnPcygWDofdff/bn
XzDrCHKvrYK1ZiXzf79bS86a3OjlR/x6Ey/v+V1/6eskpaz32lNhj7xZHvaBl39eZNPhK/iTtSq2
cFHsvqJDwwztnucxCl1w41+fGgJB4Il0np0iLThBSW2TWVYdEyasLUP4udhX+K4OfcSatS7kT292
P7/++VemqHKCBpPYi3YE05OR4tgIkTx8qez+x8LzMqnf//t//fxcvJSJbpvko/2rGccSX7aa/9zC
c/g5/EyS/88/+fdUY9dZDDxotQW2ZJSp/2beAST6D9vxHMv5d3bof5h3bPsftuAKCV3TdxzPDnCZ
/Jt5xwr+EeLcwebPysjiT6z/DlQUquc/a3QBfAauw2DKRtGPSjZYlLN/0QWbHtiFFFPas6lS45BP
eXcw8grsYWldmbEZ7/kyWVJDuQhPnddgXl5xhBie8IaGTBHmN61ZZeZROWydxLRIOIF22JoFoWq1
cTZNOlsP8cGe7V+0Hltkz6oleaxjLwcvSt4H6DkXkemXRAU7s00OvtMapykDdYFfZrHfWus2NBTP
7KjddpY0DlFv6q0c2Ftao/cjCIkUyS0A8Dg9OcSCQRzwo5NZVQ7+QZSo5bB/zo/zSHKJuagOUKZl
uyzonmqGeevZbO0dmcJEzKBpvbYdjaz2Xtl5IyDQz3VF0JWHmW42WnAIqErGTh7mVMwHrg/4AT47
YKSXFkuFHc+lhrjdCJU3UaCsK/FRx87gPOh++NAoHI1J0TGmqtsXauj2g+H9at3pPcDAcRuk/2Q7
jXroWzKmYGBtEbEUT9NSUAXapwlOQ4eMxmRRZKYbp/bbd3Qrf9QKy6SXhcVuFMSiIPjH+dcRI0FB
ljEIPNhhx/QMFOFhTJNd2g/dzXXktRij/pj69cbKPedUVeMfVTVkD0NnfDMS81ETTHpnHj9RmXMX
lUmza33iQWLO0GvfSAvmDDIS7PJ/DPyMaE/Nj7QNvVvDapiEdXJBpNm2NKzzSz36cq3auNyryq8f
C+BR/wVqzvtnCfBCqsWVEvi8OEyT1VGwyKz/8kQuZoec4Eh7zyX2kwwDzsEVHWXXmJPA4/bREXtv
u+XrxkWe/jDdkrkBE4SASerJjW390IcVkaCV5W+8odoPWW89+eXoEqbUi0e2/V4oX6yKnhvFrDz5
qn9KMpOUwDid4Ap2O9sqk/3QWbfcytRRgRMIDeIXx2lcy6H2iSlELGHVPrYHQ82XHhUer7KtaWh9
q1jTIG4h4iDv6MHb/MNX2U+favddYzIKZ/+NRAv3HivKt3n4YRclEXqapyqosHWnBTwAa7prJ2jX
ooO+xKTHfmmY8CLsgdeDyi58/roP/lN1v734Dv8q78c3iKyJQwg/F1Yz98tY9ZdHXAVMNiK612e/
hvkSY3w6tfG0BbwjrgJoIgKk91LG8iG/IB4iTIQM81H1P1rTMDZZQhJoPWF7UF3z4XY4VVHHlawW
i+ZC+IK9yuxrYqEYSgPgXPnyRtYyIdSJxaRWg3VKR5Y8DVNmBpPi0UqrYxcTZ5qMv2TpZKdc9e8a
SMYhzZPHOmbFZyY+AcBB8dZQhQ5yTF5tVVlnHqXyYthiH3TSP+VIvBjAj49uEL1JZ0R2VCO29ACM
rrMSPoTPGBphgPo+mBriryr3qCeNvRNctCKhZMIWtq3DMV2z0PiemDp49AbnBFqSBKhZfKLRuQyN
bUG0YBaC5W5foEpZ10wy3yY5XJh8bNzC9LetQxyVEEhDAyYxcUpHKVKW/qAaQ2xmWMEHE6Yg3ecq
L2KHqsQ6cg/dcnNOgPYCVRYtuDl7OBaJv7b6yts1S8C2TsNvvtt9VHNyyWIRXZTzWugqeXYd1not
hW2uUahLke3jKr7jmwrW87IfZ1oR4lmRJnGM3T5FqgPKpbmwPKICzQ0CXVDGZOnsnpVnvXrl/IC9
s96ZOhs301jbq5z4d8bUQXZIkoUWFvtokefpbM4k2dgJfbNS9aHOM+eGjslvpuFsxAE3Sc9Leu7V
dK4TcyUUdalPfC/ERrJsDSIFwmBY97nJtIJ2ieU54ntpASKYASI/B0F3+JrgT5O89r1b7Hmhf2K2
gR1l99gO7TAhDzX7KOEusMpqEPqzsm1b88rzClge8BB7zi6122zAM6lzx2Fik0TNYHkizdOydhFd
JcygOXsYpycRo3+PGJ2vywjdYOLO2w6owd4LfXX9euOXChgB+SITPxko5kwdygI6T+i2V3Yk02Ye
gh/CTuTO7JqMsaYHptkGwVUWG3hjlKtRSfc52OMhNQnC7VPJfAro5GBLsYf/RLcGFSCUmbxgCeXC
DhTqZf3R4RD9L3xF6Af/6RhwTTOwQyR5QlgCvi2M238+eG3ZR5HsfeOe5g0Kzdhif18yI4dZDbzT
nY9ziDsxq4PTNA7BpvFJppu7dWz4yZEXi94ykJ/OIzAgmBS8vIqyf5NsL9YgusZjL8fPWZruc1IA
5OOwQBwLhg+BV00gjuHtjYYurFCqPRmwJBDTtLc6UN/GkClVPY/dcXB5JhsS0AsyMfsSyjzZkhAa
P5itT04iMZL8yq1LlbBdrjTxvYXNmNQR5W8vEt0ZRy0obNsiyE9F/ZmlJBFOdjmtZYkQc6x3VYMd
wYkJsxzGJEVTaWMdXTPK+IUjRR4K0ynODTbJjo0b/WhwMnPfvtY9Zz9yvmTtCne6KL48GwDDpvd0
qIeUReVv4qZMsTJw9+TOvmUws+kA6u1akRGFWRruuZ7Mt76If/Qq+eUZMtyjZiGxzpPnwmI70ktr
27mTe9Y+GqTWmxl7LTGfjmsjKEHu3WgCcVWqkLTnxtkLbaZzPUKOJGLgnFitcx1KQbzwhDyqCCfq
MjeT50Ty623HFA0nKbscABD3mM3EjKUPSNyzKxMSe9NUebmu5JBdApkxSbO8fT3dEyOMd47vkmon
DE1Ultld8tp7EeU6YnR1sZD8V7UqLt3ssxRd3hzGvvvjX19e3vKk/NOatjxpBcWzb1Iz4JYO/L9h
aYfa0oacm+iuI9SKYU8DHXmKDJvW1gfcgW+qKQ6GMY/33v1I53C6Ou7OMuxqLZK5/onTdG+UebaF
jEYVbI96k9iVvYszG+32wHzBmO/GRIrF2HrGPmuCJ4OE+O9BqVuw62Z8V4VP7GCIUN5pQXTUukBj
AwlZ4Ytbh0HD/K4sxmtdcZYJv5kZ9SJhtiWiNFTl0Z5v45eXDNa5dbN5O2pQGFpc+/GpBOdzGSNP
r1mV+UQaOubdBdFBEc0vzWvMNzAWm9mfrcMgZqJ0ATZe3GHLwqF9TMmu31RR7u99QuzqpDN2//qB
d/7mxFseeGfpbfCwmoJV/t9OixJ1d2PF0r/nHgmoY2qNN3h6cvfN6ebosRzDeW+iI97gO0LWSf6f
EZ8rpIIX5bI3nxwjvRfVrYyJSK7bfNpNSeZtuky9mZHpnvtaEmUH5fcGOnLFvcKULbDcW9kwy0zi
/GxRGRyjSjJj4shY2xW+68rO6QncXp3zSWQvluk+5FnwvSnh9GOniNelHZUXLwtwVpn6ucX0vJlN
0sWpko+GQ3TQv36MkPD+v89OB5SkZdm2HzL8+duDNEDabJDAuHdqRG7MNLMfEutJz2Z3auIevY2O
vnn2okBnVX8yu3mkXUn7dd2DAyx6jjojdEsQ3x1KU3dkkRYVlLVOjebVV/W2zEKLAZV1xl84X82Q
8S7s5WaZmnjHQCX9KWuTq1+n7xXYx0OlL3HRX0yfOadWrJkHG3hxILtd6xXhnlnDrykuXMRs0/zi
o5hrRoi9TPlh6ekEXXqxsdhFrRoznXcYgWAaBczkrSCdbrnDIZclLGSMRGOcn+hwwso51S37isKs
yMJkBnicymlA2USwZRJ/MyzXRR313htdc0k6lnVdFl99T0hYo7HzYlrs3UQ2e2f2zuTgNhMHCdbA
BLgXMqmH3mYzEvfDsLfHncN6aA3vz1hDRwlW5Hl98xYL30Cvsx1RV6yaIEZ4WWl5YAdobdKSNMqK
DQ3wIRmS1WVQND1azsCejaXMxkAqcmW1vrbjGGpe5V2qLu/uyWzujDYiE6ytvdtcRT4QcGDQoZt8
64Tm2NDjIkz9ZY9j+zPI7HXSBvOqdolqL6gJB0rxx6gXn/B6p7GADjNF+Qb4qYtuk63V1w3kxOVj
wAF1qcz6xrrjIR+s4KGpjWYXxHm1dcgdLnN9c9zhWJsGe3ZkwpVfWYTdLUDJhBW2bxCFgPihbOSb
yBYTKrP0p6SOT40Hh4j0iPeiJUeCgeMxyxu9KcHn0HUyYwVoq7f9IihrjaA8p4H/2KpXIjDThxqN
Z4VqamfjBV6XmpOHvLXE7sVZwxEtaqilg5Ow6MiH3z40nQ0aQLnDL0zaNVzLF5Gc4sSI8RawIVM6
J75x+RCR194v0g80HxW8cKo4XlK0vWCl+wC7UZDxsDu5faFaYog4tM8CqM8unpA3+y1a3WmU5pUH
N1j961cxh9nfX8WhYG4eWgCyvgY2f+tIGaUXnc76+u56FAdjAQpbuZ1/0kxUblxK9xnD0QrKnfOA
6OiZxbpLBJxW23xAHjpFNdHKjPW3KG8fRuE2Z5E6jDKjR6Monxw7LV/cZOXZ7fxk2rB2E/SYDBti
+zUE87lOAmxUQW+W+8pWL0AK3b0JTXr1dc4KCHjkg+rhGEfE0UsJxZ7ckk+Ux3czF+GLJMur4td8
Y7GO5cNKG+ymLHO4MwNopbjlbLileypcc8N0ZpEDWOTIDlDOfYP9RWQpBLMxgb2hEbUrsGW7xpgC
lCJBcIuICkETAq9IeXXJF5blg9uh2puSiNaJqHYWPt13X83HNM3mF8+q2dpJOIOEBSC7VU992TJ6
N6r4FXUqmd0JXzdnnfFSRM9euPxtc8Yqwqb/GDo6P7L9wtERcbqZvnzqrcK8YuGY4YkJzBwwYQcC
MR6oFN81AOl1jCD+4tXU+X3sIDGawFiFnf9RVBJudYerBB2ePPsC44yqwMyK4Wwt5YxMHbRZJBRs
1LLacCmZ7kAO1y0zhL0Ox5b1HTcXbNujyGjocEBQzSdGvSM6Zl9S7MFvLiJ8kYTaGyYr5thM230Q
NwXZ5kYJSTpjrjEYb0lf9ThE2G82E4sj3+toMyg6qsomHdR+gcpYn91FlR1FCIajKnW3nRdvEqSF
CBMHb9V3odxFZYIXd/Aanjp1DdkcMe8BKwYuCZm+xykks3o0xSYHWoxmELdBlYf0sCR79uwmn3gc
Nhg/PgY3t54rrwW6UQl5SlSpH8jWAUKNlb0d6uIDCxs3LpK5SjPgb3lFSmvIj1m17IDD6Bw5xSJ2
TwgO6vLX3HJ/MbCxrvXyUVuH0IXme13nALEYZr6w18620nIc7CZvBYqtB21q8RjFyzq7yXJItyaM
Qihw/ArD7B6wksEvS/vtZH9EzfDLqwPvKX2zwYGdYo2MYjy0QOGfEuMzwamybptmoRIQ/Sz9Uuyn
3g02llkFr86cs3etWoQ7KcJRwMfummvgzdC4NOAM6EsmhbeJShO8BffvqL/MtEXykk+2WuNESo/S
LV+VrIglM0vzpMyXXjSUPJVIvgc9Eg+UPbOsLrN0g11btZ+WSIPzBIh957cTYfPsr6UVw2Mr2+Rp
kARyG723k45Rcryq6S2LeNpRHMVsGL/BYOLJk/UwJ4EyrSdO8UuRlxmGi+9qLPw1NCP/sPiYekdV
jz76VnwgY/6onOa5awO5y8MapLcb5lf0SuDhIsaTfTJSk+G5O8kufS8T290G1FDrLgiLfQH/jGcL
aDbiQuJvyGDxJA69/5i6iplD88mcwkbMrYALJAnioAyzPnBKb+/0i/QkIUtUtsEL23NX3KlWjkaJ
9D1w4tc0ao0te/UcV8qhnkBq90hqz56aKAPpn1ad4USHwmDNbpETuhEA7u+W2hWmWyEC08Qlob+Z
V0UTPY4ug1OnL3Ncu3276RwRnZyswPvhYlryLRS2oLuArY4DYOQaZXyV51c7mMa9QPdSFDmL66Vs
ntyfLVa7I83784xwej1N+MVLY7JvSQKAcNqrLv3I0yFHrBGYFxtNwGywPR189J5VpdfSm6KLMdTz
begziWAVAzrmYIpZoHKH2RLffUyoltbfEX7bB1xN4zG0KBKyNvUQB/jDzUpJTWZYvDUxs6CmGu7s
EEIetP/D3bn1Rm1EAfivRH2v5fHdD0WqQBRaAVVLoX00uyaxsrGj9QaS/vp+c3GyM7tJU04eRh3x
RJJjz/G5X1lwvjsna5VefX27ubxmgeeYf2a9Brn6a3XzsbgZ351uqcsgNYZMo8fxt/Nt9ZJB5aqd
xz8bYucvdhsWHVyfXc2vKmx3qyn/N5kld5EX3a6jaHPYMVOpp0C4n682u3nZ6KZ/amaSvZ++7Zce
BnTSmyfbXNVquqKbljc4HSZvcFymJ355mSrzSuZ9H4Kw6bjW1Zo0WN4mpLX1PCOivZtpPHX//33b
JlBanpF5YrIZB5+EJ+3h5r7bP3wxi8aHf8d79fsTdUwafuT1Axh7188SXZbWNOTezCEusI+Fhj2A
hd6/x8Y4c6LDQqtyvMnH0MD9SNApxqKu6/I4EmpGC+K+gyS2FeiDjx8XKWSK/XByLORVDbkXzPvU
B4D7pMDsRXCU01TGTDR9YJi4sMB7W/K0OZ1bCXUoDu4nBVZYVlVBcpismj4A3EdCUyVNQeg3Y/K/
PbEhIS8ZSyklhTqBnlg83RZHsVA3CXH7ipWAjlTw9CIjBaZ+SZFQJMT2GYummF6nTyAalVIJpFK2
lEsYLEWHhDxPMzEWSggeWi8qx/VMiQsYgiqPrNTjxsyxYigmNUmqnE8n0hBstqUwpSopTjnKEG2O
FZFS85K6n8cnG1s9h02EhJyynrZt0lw5NRiQglYQOctKieRYJEWnJlnw24iNBWRjVjNoWK9j9Tih
TEiw1FQGsPZPHyuFI+IEwnLUVclooE7gdSb3EcM3B6LaR4JSbVJRyEVZipOa5oERIaEhESZFAq5B
2qD/cscIYHUfCXWZQB1VwYBQSwnRMQKpASuhBJYSRnNLpJfc4HFKSMuk1JMedSoyLuOA5ULwrogP
CpUwBFyV7Ik+evsaO5JFtI1Zjx7X7Zn3WkjNZPQhTJ4zfxLS9kgfmygFJeDFkr5FdET8r6jckLpK
WZOQ4cBEzgPOb1CBDaPnWWNuySI62ldkWcVfv0hycvZ0fDCVWZ9AEypVJFXJfFJkQ2y8j8/iIjkC
0YdkI6uPPWg/choowRYTgbQ/25hrix+rdWNiAuwgsQhMEwUFFKgAe8uACpo2YVa4Dhfcacm4JCGv
ptc3yxRBnRRKEUCkEtec0EvM0gQxCb5dWMU+MCJawMOtpGahVocZgqWurSt8EDtqk0YhMLT7YE50
FhGk2kjVArFk7OJWl2S74ytHgkdYBKR6aHMwJzoPgR4LHeaQcUSeVMzIU+1iGqFuAhOhhE4IL0Ub
MdCV3lIslEmOn0S6zkm/QC5UbUJLs6Ki3PlJ0dECb5dJpWPeYA8V8L0ewK9PqCkbLAnSLGRgbqVn
XDqCYQ+N1F7K04QGDVxGXde2zwqtIqLCPtRsyTFFRwRULoqtZeJGBIrZOFM45RBggblbicJeIt4c
n3Jkp5JYLeALZsQLbu2g0GkgZEIJB8ay86SjCx7ybuIQKqKg1YGzMrh9XSV1SrJBb+owx3JbRAYS
clwvghEpRUyDPMtrrJ87QbcvCUwyoUYSZFV0Xz/XDZvC+xfIgBx1h+a/FfTe/VN6Q3M9pNUlryL6
/hlBTen35/4NBc4te2Hs/UNnqSRehO3VagNSn+ioIIMKpJKwqDCKWlY2Lm5AaA4UiaKvkQBNfHED
1uiIvSTqCAiMsQvueBZJpWgCJlPr7VKG32JiAr6KddoEcROEIK4wFOCiY8HnV6pCE5a5Dq0t1mJc
1iDmkBL7R8RNsHVa9oeZS4a+ck3wDFuBGaZWEsSXRwILlbXUvp0WiCCj8oGkDYt9TUDyBFsIgwM+
McfiOypWqJT0+jkhRLoHa/aI3t7SwwLBM+YU0DbkAibxCUTWTlkpJSACgmdFRasBDGGPTwswCJk0
XYSx8EJ0YpHeLnGogEuSNUczOic58I9IKrA+jGBltFjQFqIUC3lOER5OANaWFYshFlJ8ZcoQsZQt
qcRnIRVEvaR2MlhgrgNhc1dEEHhLDLoknAwSXBI7JrGID2t9N4FA0B+Z6gIn9A7iRVRiMvai0eEk
SwTWL4kJC7p8UEoEJFEzmsyXQsswv1YTbddDKHTxmTnxucxIBLG1qJD9bCCD2K1ACKxFCrRzCjGh
BVeKGR0tEAB3joyAIwoqz0pWiYaxQyoMaOVmhSaBM3OiS6lgIIiTjESNqMYlu0aEyJzAWmxSyo3y
Gnv6TmvE5TIgyDOxy4CxTEiAraiO4YPoAak1tALNX+SVLJpis5MYrav3jItiaMRQKmid+uYlv+Zb
iyScqcvDeWz/e/HFIzTIbefL87NhszY9L0M/H2uNue8XlqaPw5+7ho/X6x++0y0t3i/qFhj77LuW
mGdeAbtpStn74dKkYp7j/txd8PDR3rOWWy3/+Wrot912xRAj043jXvNtd0HnzI+b7lN30Xlz4Ey9
/N2bHEyZu/3+/wJ4Pg/g6nycGO52+HsafcCmTFwO+LwbWR65vKL+jMrU20ohP2fPzudpOw7eW9s6
TjHsaTNtu/W0/9a2LlAOeRz71W5YXe084KbsTgr8Rb9h/uC234dsazrFkN0wxJPp88lzmm4vPvlo
t51G0qe8BOvD2vueriRNCvmnftqe+q+Mu6BbxKSQ75/4uNek54mkPVH/EKu/XndnHgG68jTpC7Ol
dRinwedIW/MkBj2uhy6QIrZ2RAx5+uqThW1ckIL95VA22cy+GDAArlbnNwt9GbFnK+yloJkQMswH
aLapeCnsN90wetKDlMNTqJc33fZm043rfXS4xKn8lee5W9Ft3O92Hk27Wl4x/GHF+IbOb621WS85
aHTBPO08yna5JDnseR74d3k5eEi3OfungD5dbUPQOgkmBj2Nu0CGZDa/JIX8tv+07QLryRX4yUF/
6Xy9RehT54TkgL+evOouLuezwVfrrhrtKeD/3G/n3pNULpXzFMDf9NfDylNjANdlM08B/C92lS2Q
jH9gky9i0EzlPDt53jGUbvC1WUaeXi1PPDor+lFW/FvzgBfdecj7Nm8gff937IxZXtK6TSYQLwZ7
vsEi8b0aVzIuBr3tT8PpBSZgLAX8az+O883mSxe4CZkNyErB/3Y2rfuT1/OBbrORTin439k2cJwQ
XVbhaR5wSIiurEUK/j3Y7+e590wK13krh33te5XMHNVxVSncP3bd2QJFM4+rcJKC/dBvL9BsHmQb
AhVDHvBsAvJ2je5S0B879M54uvNZ07UGiIH38+7kw7GXt7FRMfxhXk2M5PEsNxdrE8O+mdgQcOp9
TRvLfBjysUjT7dyUw/jTMg/l2J/5wTX9G6tN322f/QMAAP//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Category Wise Profit</a:t>
          </a:r>
        </a:p>
      </cx:txPr>
    </cx:title>
    <cx:plotArea>
      <cx:plotAreaRegion>
        <cx:series layoutId="waterfall" uniqueId="{A732907D-259F-48F5-99FC-DA54D4C2CCE5}">
          <cx:dataLabels pos="outEnd">
            <cx:numFmt formatCode="[$$-en-US]#,&quot;K&quot;" sourceLinked="0"/>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cx:valScaling/>
        <cx:majorGridlines/>
        <cx:tickLabels/>
        <cx:numFmt formatCode="[$$-en-US]#,&quot;K&quot;" sourceLinked="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legend>
  </cx:chart>
  <cx: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Country Wise Sales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Country Wise Sales</a:t>
          </a:r>
        </a:p>
      </cx:txPr>
    </cx:title>
    <cx:plotArea>
      <cx:plotAreaRegion>
        <cx:series layoutId="regionMap" uniqueId="{6B1FB661-35AB-4E0B-A9DC-E3D651547864}">
          <cx:tx>
            <cx:txData>
              <cx:f>_xlchart.v5.10</cx:f>
              <cx:v>Sales</cx:v>
            </cx:txData>
          </cx:tx>
          <cx:dataLabels>
            <cx:numFmt formatCode="[$$-en-US]#,&quot;K&quot;" sourceLinked="0"/>
            <cx:txPr>
              <a:bodyPr spcFirstLastPara="1" vertOverflow="ellipsis" horzOverflow="overflow" wrap="square" lIns="0" tIns="0" rIns="0" bIns="0" anchor="ctr" anchorCtr="1"/>
              <a:lstStyle/>
              <a:p>
                <a:pPr algn="ctr" rtl="0">
                  <a:defRPr b="1"/>
                </a:pPr>
                <a:endParaRPr lang="en-US" sz="850" b="1" i="0" u="none" strike="noStrike" baseline="0">
                  <a:solidFill>
                    <a:srgbClr val="000000">
                      <a:lumMod val="65000"/>
                      <a:lumOff val="35000"/>
                    </a:srgbClr>
                  </a:solidFill>
                  <a:latin typeface="Calibri"/>
                  <a:cs typeface="Calibri"/>
                </a:endParaRPr>
              </a:p>
            </cx:txPr>
            <cx:visibility seriesName="0" categoryName="0" value="1"/>
            <cx:separator>, </cx:separator>
          </cx:dataLabels>
          <cx:dataId val="0"/>
          <cx:layoutPr>
            <cx:geography cultureLanguage="en-US" cultureRegion="IN" attribution="Powered by Bing">
              <cx:geoCache provider="{E9337A44-BEBE-4D9F-B70C-5C5E7DAFC167}">
                <cx:binary>1Hxpc9u6su1fSeXzozcmgsStu2/VBilKojzFdpzhC0txHBIcwHn89a8l24nNo9z41PGrV9JOccui
IDa50N2rB+C/74b/ukvvt9W7IUt1/V93w9/vo6Yp/uuvv+q76D7b1ieZuqvyOv/RnNzl2V/5jx/q
7v6v79W2Vzr8iyDM/rqLtlVzP7z/n/+GXwvv89P8btuoXH9o76vx6r5u06b+X84dPPVu+z1T2lV1
U6m7Bv/9/p90+22bbd+/u9eNasabsbj/+/2LL71/99f8p/7lsu9SkKxpv8NYSk4szhnhSKD9i75/
l+Y6fDxt2PzEZohSgoh4eD1d+3ybwfhXCLQXZ/v9e3Vf13BD+/8/G/hCevj89P27u7zVze6hhfD8
/n7/Uavm/vu762bb3Nfv36k6dx6+4OS7W/h4vb/nv14+9v/579kH8BRmnzxDZv7I/nTqX4Bx8jSv
tt/zp6fzBsjYJ0LYpokYeUAGv0QGI/PEZJZNOUD2MB0eIHmNKIcx+TVyBopzcZSg3KoqVFq9pbpY
JyYmAtmCHVQXyz7hwuKEEfwTtOfYvEaiw9j8GjnD5vafo8Tm/L7bfn9LZMQJNTljAtOfT/65IcOY
n3DTpMI0H6ABdXqOzJ/lOYzL07gZKue3R4nKP5Wacv2WsLATIighNmYP7sOaWTGMT8D/mIKbfI/b
DJZXCHQYl58DZ8D88/UogfHAvai31Bdin5g7XSBUvETEJifMtigj9qMizdzLKyQ5jMjPgTNEvOP0
+P9UyVbXWyAkD2bkDTw+O7HB5SOKzQddsV8iIwAZKrBpmvaDiTOfrv3IxV4h0WFoft3LDJt/ro5S
W5xtqn7k1Vu7fmIyzgV+ZMpgqV46GHHCsUUsgR5N3Ut0XifTYXyej50h5PxzlAg9xTTv8h/vgHa2
2bc3pWnAnRGzLMt8jFpmXseyThDmxLatR02badK/K91h1A7/ygw/1zlK/D6p+i7XtdJPk/w/N3+M
nXAqhEkhFn0KNZ8rmC1OLErAZ4nDjulVIh1G6tnQGTyf1kcJj5NrfX/XqLu2eUOA8Ilpmdik1DxI
sS3IJVAbqB6ZqdMrpTmMzYvBM3Scm6NEx71Pt/22un87aKg4QciGwJM+GrQZqbPME8ZtzigGhrF7
zRB6jUSH4fk1coaNuzhKbJb3OSQN3jICIiecgVbY1mFfZNMTxhi1GHpkdTO+/QqBDiPzc+AMmOVx
Mob19230huk18DbUFsgiDD9oxIxsYwzuCFyNBfm3Jz19oNl/FOQwHI/DZmCs3aPUknWaKp2rNwx+
GDrBgAWDhOdBPMD7Y2Zzatq/LNzz/M1rJPoNMD/vZY7NcQama/1dbd80hyNOIOgRENg8ICNmzgVq
BOD0bcTFIy9gM4X5s0C/QeZp4ByY86NUms1b5wtsyNQwcCuWdZCPCRtMHAJgnkgBREHPVebP8hyG
5WncDJXN9VGiss77N/T2jJwgi3HTYocLBIKe7JSEY/R4nr/E5E/SHEbkYdQMj/Vx+vmbewhd6vr+
LdmxCUVMYF9AgQ/7Fn5CGYXszlMRdObxXyXSYWSeDZ3Bc3OcRuxM3UUq3L5t3G9bzBKWfZiJ2SaE
lQjcz84J7V4zlXmNRIfB+TVyhs3ZcUb9G7Du7V0yPpmU/zwnQ6HeSSDrAprzMtsJoBAb/A5j/AGU
mc9/jSiHQfk1cgbK5stR+pfTvFX1GxMydCJsqGLaJsSKz1NkAkMFAdtQbnukajNUXiXLYVieDZ3h
cnqcfuZsq/Qb+hhmgg/ZVTKfka3n0HBxQjDHDNjBQYX5oziHYXkcNoPk7DhzL2fbaky3+vsb2i8o
BOwMmDkLWSx+YiFo5KDiEY1Z0uU1kvwOkKd7mGPiHqX5OtvW9fYuauv7pnnLcJ+cQK2MmiY3X5ow
C/oBEFBkSDI/6Ak4nudBy6vl+R08L25njtGRmjK1o8x585ZxzI4SCwz15sesJH4Jk2AnWECHALR2
zPB5jSy/webX0Dkux8mVL5IUcpZv2q4JPX82BdL1mGlBc1iAr6Fd44YFdHn/eonOayQ6DM6vkTNs
LjbHaddUXe/+FYV6ekRvQJehAkagDvMzRzlzO5DEhD4nAinlx57OfwllXiXUYYTOnt/RDKSz48zN
fNrWETRYN/lbhpvWCcOYmpb9qCKz3gBM0Am4JWYjdrBR8HUyHYbo+dgZQp+O1fXUdd5Wb6lDkLXk
FrQ4PT5+BA7mOZHedUFZFnQ9m4/JnAM69CeJDqOzU6CHkTNszo6j/fl/b5t/IFEPNu7FN//dFQMC
XAyoDzLhwb8ABmrQ2IY02lPwOePUszb+38tzGJ3Z8Be3cBxrBM5y3bxpYYZBGxPwZCygeLx/wRN/
jghG4G8Y9HhyOksEvEKUwyj8HDhXkZujZAHn99+qbZ28JXGGJhliYWpZD/3M/2K+xAmkbna9AIeb
OF8j0WFofo2cYXN+nNmA8/v+3WqbFUAB3rJVhtETbpsci6cuppnSQABqAniwyOOxz3MW4LxarN+h
9OKu5lCtjlKNPt3XzbtfK1Sem/YXN/jvuhpYTcMIMDXI1OxfM6pmI+i4pRYV6HG1zczjvFqsw1DN
hr+4k7/ff7o9Sqiu87aJ3jnbKocOjje0e5RCyy2k0wj+hcVzXwRY7RZN2RgfruK8Xq7DYM3Hz9C6
do4SrZ2x8e+r+n58uyB112kDKgONto9IzQi2BY1PEMHCotYHpRMz7vA6mQ6j9HzsDKFz/2gROrsf
1N0b9qZRdgJ6RC3MHjnEzEVhxE8wpHlgHSLkf55nR3fP98/S/B6bp7FzbM6OFpsveZU8PaP/PMED
7R1QMyDQRjtzRdBgC3kdxGxg40+uag7Mn0T5PSwPI+egfDlOUPLq/40DgtQohX5NE3oFnhB47oAs
aCC0TYYtaIjav+a87tVy/Qan2fg5WsfpgK4iWGP/bl2/bVmOQZGH2LCW4zGFI2bdBTsOjm3oKISF
ofvXjNi9VqrDSL0cPcPpan3EWuVuk7etAkGulHEKbgYW5uxf8wQDgnUFu/W9T1zhydQ+tEqf73Xi
z1Idxunl6BlO58dZTr2I1BsSBaByDNaDQqXusQN0RhRgLa+FINC1f4PPn6Q5jMvDqBkeF8cZuV5U
9+GbVhcgDKI2LLWhj31RYqYx++oCREF0xtz+LMhvwHi8gTkcV0dpxi6h+bMe0277pkt3QU1sASt3
Hx0/mldNYTmoTW1710f9YOVmPQevleowQi9Hz3C6/OcocXqItv9s2P+9zYhgTQ6j0CMF+bcHHGYk
G+LVE0JheTXms5j0tfIcRujl6BlC18fpaG7uhzfdmwCDo6c2A8v1wJ7BfD1n1wK2X4FdokCFHlN1
MxX6oziHkXkcNoPk5vNRKs3HZhs98aP/PBSFJZ+UUAts2iNHnivLbmcVC3pBCZ9VSP8kx2EoHkbN
kPh4c5RI3N5XGRTj3g4MsFwINhuA/2YMDNZEc0644JCt2b+g3e15XuAVkhyG4+fAGSK3x4nIpzGH
ne7Cp4fzn6vHLlMDSwUI/81mKlCDgzYPzBh0Uj0g83Tth9DlFQIdBubnwBkwn/4/pWt+v+ndz30B
3W2zXew3FHy2793/fnZ/77DL4Wzo49w+CN/DtF9/h00HKdptEfBzo8Ldj7zQimerZv5l1P22bv5+
b9hg3YAnQCUVmhRN2JgFiHYPZSg4JdAJbKFDoYZn44cNCd6/07tIFK4Mm4BB+ZXDcqBdfwne9TDU
u4oInGLQVL9j7RbsugfaarOfWzle5ukIUcLPJ/L49zvdZpe50k399/vd/ojv3xUPX9zdowlrvmH+
Yah54P2OFjZ4xOJuewWzHL6P/481VtSIelOvI2wZzjRUhY93h57RZt2g27Y0Kz+npEDOhOzeMco8
derdh/sz+4ORjV0qG9w/fjgYUf3s9P7E/jPddokztGkgLauRpipyv+7C3EdhGKUPfz+8tWm1Jqlo
lpoHfJWyQOoeZ76FM+3v3+0PrUJWIts2Hj2jpBexTbWP69pI5P5tH+RiWuzflrurJCzOJgfTgsjc
NCqPl6r1o95Yl4yHDhnCZMHs5NZMdSnLrBikySPZTJueJoshq1oftDXt5BT0vRyIxguL642acCmz
uhxdJUoZM0G8JAq3eGi0HIfiY4VpL5vEujMuKENfspFH5yOJfTMaDC9hU7CKDFY4WctqryjSiwZ1
lz2LkkU69rkz4qCVo1G5qq1k2obUiboQLdoqXiISqpXJKl+Fg9o0jeWJvg1cpKPPRUU34xDGHrMp
liyfzqwwVRuDth+GtF4q1pgOWw7lNHmk/5hEXeRlZiHbfmAS9YVHMvYJ8fSm7ptpwQMhlUqJk+nB
cnCWfRhrlTi1xSOHGYXp2eLaDnHnxRNpnQnbn/VEZFFUw8IMYuqOSJyOHUISZ7axQmMeL6DDqXDy
VmCvr7JQGmW8aJplnKPpoxFd9U38JR30QqtpkiytZRkg7Ca0w56Y2t61BHPiaCplbxtYtlZ/SkLz
OoM6xQqpShJbXSRByzwLp4aELUTdFKe1S2yhZRzZZ6wuhhVj+IehDe5qRYRfpsUlTaryA0l8s6us
xZgajTPyQoawUMKzs76S4UiYqzFuncKYrixRV15U64Ux2sZSpWITNlYgh0plsqXDF6KK0Elyhb0B
26WrA/6t3/0KH8+SePisg7JZFarrJLWnryogysP25OwVZbqu0zxzRzJcIl1oqcyQuZHqqcMidhc2
fJQdtRI3tWDaBHGx1kqT5ZhVy7oNUqch3McsWVZZKhwD9VcCVYMcyqD2+tIupA7HRVZTb4ga4fLE
TlZhRxd2wysfdcozq3498d4pKj6cKsPO3OCDIMnatDtX213n8Mq8Jqr7lrZG7I5T/qFpkHbwNEij
JaA/GHlFRcZ1RCcXJ2iBg6J0qEGUY6n6Sld9646DcvIhqaRhmm5s1KCIzUpzXcu4TfFiyE0nKUq8
McLkpkJUL5SBN2halYx9V6QtnSzJzBXP0SluQi1rhiI5qG6UNs2/wezQMmx7tUCKUwkWM3J1OcbS
EJLQUUiYxa5S1efObMMNS5dGwXMfZ4UMEs02GPWybcbew02LZZ4P0jan1tGERTCzkkVthEs1iVVK
lTTyulpylAoPJtCHvBplMY6f615ksoKFnItxJ1ipc+a0NGzcKQrrdcZuMsy/JlZQeNhTJnL7MvvK
a4EdjaNeiqCzJfX6M0qt+9a0mhVkcSaAI9AuIyx3q6T+lMI0W1m0q52wn8BCtak0NNoEIuoXdaZk
Ic5giQ/Ak0nRNYMUpl7GKC+WkRC1a5AhXoqqT6XV4+/luA6z6nMStqaDCxqvwIAsUwaqEUWZLCN9
wXcXyctsOXW9sYws3rgBOkPYyBw6VOZli9j31ASbGrZeq4bLoVPN+Ziy0emqKlzX4joYRHhbW2YA
D0gNqwnrdQVzDLUj96Z0LGREjFKOKhyXXWzJqdLSFIlw+w7dkQT+ylC4DQ2nUix0hkS5QaUdO0s7
N4iuxjAwliQCy9kh7hSmpdwmXYR1AbMxoiNYD+XAmttbOiDQA2VoOYRh6gy2Jm5YpdIO28wxtBV6
lrbyxdSXa94Q2xmDVElV9sEmIrLTvSXNfuSLrrfv2QDmpeNjuhoF6Hmxbscu+ZpyvS4C8FR2lX02
2Q8jKxsHG2bnNKlaB7kKnbz4Yeea+EnQrYwKt6uwT2+GLIjlYFTVUidd6sZpxC/NKHNiXbt1YgTr
CYPdbL8XZTitgoneitHq3CHBhkzqXru5FmQBs7rzCJipguFFmI5ry7qK7cipjKB1IFyund5MNExh
o1/rscllhrPudIq/TQWF36GNuQliJ+Pka9eVX2kVU8lwW7tlS0cHJZEhRay/DaLfDqNXZCpzWmO4
yLqidaHS5cdRWW+ouEAWzuWok3RtkeBLlaN+bUcteJkIr4MsWpomYQ5rtOWkdEpXRjoGyyqNVj2s
enZEOGWXRmHYEplMBogEi8zK63U08taNmsoXw6bGoJJ04IFbRfGHcYg7p76tsi70DOAgbjE1nezp
uBzEMPiBWWayNsWKxlkOU9hJJlpd6KhHMk+imzIDXzSRPlimKKudRIPR6JMfZtjpRdbT1Bnr0XJi
1JJ1/aljxUp041nRFmBoxnHJp/QTtAebTlG2bsqsHX/RP7TghiPMqlroqLRdDU4lrMeLMZluKl43
XsLj8bQzAgm0oXQUpuwqxGoRG5O5SaJpA3b6XPEi9Exa3lai4MsR8XMj9ro6HZZGjS5UXEVO05XT
guagEzVsf7bkjF8ZhrkSZplInRNvR1/8fAxcHmabGKNzS5vXoDmfkZ2OflkUw7JKIl8An3k4JEAk
kjq2Fxa5KkzbNVhSumbUA33ozAHsQF67cUlkVvb5OpsE8vPdgUbkawYu3UW2fTa02lqYCRj1KUk/
REUBMy8SX7soyxZFkq+G0KTLIEQD2DpW2lJl5g3qtJZRMH5BdhcveiZcw47MVBYoI4vQ1ttCxa3f
MmBfXWJQYJlZdoWSuPPGOnbCmIdrVZir0m7kZOWlF4jvwViXCxMHtVQCK2fobVsCn1j1hvENbH7t
CaO8CJvO9MISTD83GHV4LyIn4Qx8lkhHWZV27rAxhmk6Oi1R4zI26w9aJW6QGem6kRUyu8lBO/sd
93khKzLkPtFd6ZV1dUWFAgKdkDiVWdc1MlAWdXsKrDqhVzw2Q9fgFgUnUZQ+ioJwreGaNdLIz5q8
z6QBmrfkZn+hUO1aNMWrZEdtkdY3NMbcAft/1gs1+LAmulsOdeyHPDK9foguBpr3/shI5eCxKZ0o
TskqLwuniazSZ21aeiS1r3TdTGuqrsfoNqxi5aK2y529OFw0OwsbrS2RKS/tglLicnCjIUj8uCKO
5oT4eoyUkxkYOKEgqWc0xU0sErjbEZi01w7G2SQSc521pAe7x2S+4+5hEUUSjVmywDG+L02jWSQZ
j9Yl105plbHLSxzINBCmbFRXukjVlhsFbQGOoS39iJLSz4KvrA4+xhOQ5ZploQtKgqh9lTW0WvUR
uqWE114Tyi4iud/XaeC2Y5vJxGLNKsbtYuqayGsq/tkOa+TX2urdSLBOVmk4+TnsiLGw7Oxrpqp6
OaXan4y29i3gUU0GUyrUX8vuOovt+16BvYhQfq5jbCxzkvqipB+HsJBJmdyo0iBOV9DOb2uaSBrz
rVDGJCczCnwBu9rCYwhKV/UFcHNQJxymt5NoMQjOnDATn4EHRp4g8WmuufKSHHkp6e67JDAWk/aD
MOmdEUU/miHd4DanfoFuCpvQddjQ0We7IILlhhfx2nRSu6icNh87YKPIcrTISwnTyGRtuNAIOBgq
CsvVQ/LBKM1yaWbdAjrny5WBROUHaV47QPoKp4B6yDoTV9XILb/YHfrwLrXscT0FU+aRUt9Simkm
0YTFMkrClTJo7hhhVDl2adZLCoEb6yPqWWnxBRiFkGYGxsZibtOwSpYFmmSVTbYbDvpjCcbW49SN
irHbKFVed32ULvPW6jaGPTjjZOP12K6sKTX8WjVbYA+3aZkrUKt6Y4rBEW3MvCzxUB+NPuS9kExE
UbptZDK/Hc2lKtNhVZvtsNBWG8siS4lvJLm1tvJPyuDDIgVb/qDUrM8+kJJoRwwilfFuFpLKKH3O
8mQ5pNYogzDHntV9teISpnuRUSdDRuWEbXqaDg2YDm4IMCskl2E2gHbbsTYgIgxXQUOA8I3KXlUi
dLM2U0uIrM5U0Ct/vMzMtHX6Bn7OouFNPobca+Im2rTZxNfNtKN8MfIDHmeeiKzb0KLYiawJDN4I
k8QsN1xPsV9qR6cKrt0WTDbtGK/DAGLmvBa3pcLAFzCtH6b5GCEtwfAkC8G/WIp8jZIid7qxOI0J
3nBK2wWtpk0amkCETCxVMVVuPE2mXyGg1JY5VLLoT8sk7dYR+5ppUUuSZ51b2j+ytjX8/QGhCBhY
YNIPfTbBHN3FrizMHw9p0d52eT14vWE+flRylEkadcVifwi4VUmdhu0pQmRP0hcTxR/AkdY+LsPG
p0mLF0ZTbk06CSmU4s5gDB1MTLNxM112vuKs9dMpslOZ8HzVQ0qCZ6zxorQcnNQoO6/5pMAY+cGE
mK/KzHx4l/TcCZMSrDX4IS0Ts64WoUZKaqPNgZNEhtuEfbuqS7Zo+grCSlZeCh1GS8RLazWV3LVK
Ifxud+7XYf9ZGqepDI2hWIjdV8o8C3wex1cac8sbxjzxqfpAWDbCFYPxjkHaxRlb2/TjPAEHmnNx
XhphuIygVc/PhRW4TUkyqaum8Vll2wuW5J97nDTgG0Qs+zxKHKzQfbEqAvqlaCFXkCV2pGVaRTCZ
bfsDhGKlDymo4uEQ7LwkjoDtxmUz+fsDirtppVvi0ppnYDZyoLFWMPn7gzF9KKnB13u39utj0gBF
Bx0aMxP5aHeY2uJGN0wsErst3VGxbVAnoYcD0m8mCyZVPIHxncAUr8IsX09T0m8077Lca3WsF8WQ
lhCqp57Q3To0DCcgwgMbgMC7RBxmTsYu94fMQN9Qm1+bjVU7jcAfS0FbcJzBQlVCjkmsNnllZrIj
TbGsauIPQEqXdZwuLaOcziKYeQ7DoXZpgtkpiq1apvFtMtLwy6CvjFjqtuE79hW6kYXVlnUtknVq
1ptgCj5EurKuiwKoAbKdIipA1XVgXgZCgV2N0u9NZSwD0dm+KtrBKdmUu3yIxwVPktxpgEXctBHd
mFYYyIRBYDCQPNxU5OuEsrWdiPaLruNO5vCviOmnuoiJZCRAcqAq3ySohIcVJk4f173T2mhYm8y8
b9r0JkKZWJktGr2BWsuoh/AsiPLhalJqPWm9DbIM3+ky9yEp8GkkGb2qUh66ZqyZS0IS+b3dSQie
hvNCld+RsCdXTRBa5g2zIFcYd5s+F2uzIdZZh5rcE9k4yMzuxakqvuE+pZviYkgzdgURCHGrPOu9
SgmXRWAR83Eq1jGByDcscOZMYdstwhD4xMg18areapcQ3bpVqctVElTVaR8MwWnI4iuz345DlHwl
bJANavgiHugNlD+29qc0xOIcvGLoVo2JbyLTkFkjyHooNATOkR5Pm3SqvckQ5tIaa3Ea5QmTcd1g
p8qoK8LMWnbR4BeFid2uSMalRX9UkZ7W3Iz75QR0BAIQ21ikdXCTTyOwWAQEI7bYcFbW9bigDe/c
yO6/pYaqL0xdf4pymzkR3jlcA0EKVYSWC1lL4IE7J2wAo/RHlWSrENVeQFvsBAL3jtiZ/6Tjk29X
bePlRnyz/wi40OhflqloIa8Fh3FsOz/uaSlTMiG33WVpu13+ttkdjNx2RW2C8onao+OUODmGCZhi
lHsxCz8mO8tddaJfhTTyjLzTvtgdRlJdQlTfP3xE9knXgvCPzVCGHrG6wt8f0O6dzUsvb8rUUTuP
U0aXtcrH9f48BU/v1xCepVJHwBUyNBQOJzWQaz4FuZ+GwOP2BzLU7hjA9EWoq2XLoyqTJmQQ/D3p
CWq46f27FMepl2h8u490cghrrCzCy2HAejXAROEYf8elHS0Lla2zjouVwQuxIWHt5HkHCUMBaZUA
E0i3jDpeFSGA1w0pB5Yr2hXcHiRF2iUojJY8iMB+GJcDTqjTBQ12J8gXSDbw+24c8GZk9sa2Ywzp
v6lIZd8u0vwqCmM/wn3nw6+3Mg6SGz7RGIIXyB4rksWSBjhxi7y8iEu4VlcyDAfzMiRhsOgCXjvm
2AdnMFsLNx1zMJE5caOFkahFZU/Rhd0sil53y5yWm9BOc8eGJDukj3pXFDtTE1621LqMO5Ys2iR0
05KQtRVbV0kY/4CkVrIEvJNh8IoIVYt0UpEzFt3HJM5WELOFi9FuEwllDUNWAIGsjDFZqFGThV3j
0avij6mi9+2oNQRHSS77MNpCHH/RhsMyEQlkeuqg8SoROwSSi2AeO28owUVb9RBIQCnBdCUMFEvI
LnYLagaDZO3Q+wJWD0KudNRuoeBhW1OZuVadCNlQ1XrUlKy3TxOGuNtO1jediHUj0tOsHHsoacDt
i+mT2Vt+nCxKMiQXpUghRwdFORfWdZUS5W4BSV4XrgzkJuEwut3ZsGnatCNOllY7XQ84SCSQ13gR
K8he1zSUaUmLU5JkkNo0YnyRj9jNiAET1FanFB4O9JCAKeek96CcIcNElGcccqWpEd8PCHK6vShP
B6gHOLTKvqpemCuSBaNEaepOzXSOa2MzUpvKsjGuIdF/vSgDqL8U+HNXQ9p3R2N1v0UQXcuYoPoq
m9TnEFjRVV3AbddlDNnzJoOEM9BBlYbXEAjE9KwZsx6y4tF1PRWGwwLweJNpOrrIbjgJzyzgxF3d
RGfDDuhyZOWpFTtDHnLJOLmzSnvyrOZWi5TLNLM+Qunn1mQ1XkQtY0urSc96C1IhggcJEL/ivAzt
AAoLRgYuA8cQz1nrOsJkpQN8lsbgzbSRBE6LPLsaPrWxstYGHm9sO/UwH4VbgM0Cr1adlp3pDmPb
rxI6NJDMx4XX4siJjDhYpSa/IgQKAqoTwQKF/WLC/IxDKq6uEZRNsqLys7qXOkuDD0lw1o5GKydS
4QWCqgkK+s4dOdPuaJSQCOjNhWEmnYNw47AQSj0Z9Nq7hN4bovlOSXROdF44oZGnQIy/hNFl1IbB
egw7CVnDUCKgBxISJ5DAMi1IHvPRgWuf4owSB9f9wsp6JYFIl/CwEBiVwLeN6qtZsR/DnYYNmmUa
6jNjROZpFkafdHwHkWoEybsmWTQJzO4mdREnELIVl6OiVE4CslbM8IasLm5qBhPEmq5L2H4D4iXq
spDpTau+QnERNK3ngTPxzzHue0gPUK+pRyrjJKzcNuV+kXAXFfnodT2kBFiENbguit0A0ixVCbeS
xW5FPudx3LlxQj+yhnxTVBeLskepjKb8Vv9f9r6ryU5dbfMXMYUIAm7mgrRSR7fbbvuGstvHCFAg
g/j134Paey/vHp8zc+6n7KJEXg0Kr57wIgCVk6lq4oqwSz/1Kh/XFaEy0ESpyccNcHiv87JAm2sn
72NRRf2xCOYboZqPjTd5SVRvMqUzgh8RhTmrNUNHIb+VZI3n1qdApPotccGcJKT7EAAYWRD1DKO7
5FRyFVcYsDzQQ1V73KSa0zCwPth2MT4xz/msdPRFNu0K1I1FhxFd+sDonVNUP8vaqxO9lG4ctnKf
oNXgjCRGI4YIqi4HHg+hmNH6EXsMmp0HDk4hcxrrNC3AjSNdk4y6qkos5ffxQqIyxsBWx7yyvg/W
cPCLIm3JUOY1En1kwUq8LOy9Kg7mA+KPVzT2lPU2XqNcKWAFB5NrZiWBc++Ky0zQ0rr6ucP8LKZ9
qw7KBlkxlORTwMfqgDnzaQvbm1L6J69adwCvUamn+psm2sbDwnPENPeDE2Y972liu2zAZW43zO7w
IJqnrnV/Ov12BLOG3x8sX5ZgDOKCRdNJdPyWfWwazBuXC/UlGKCO4jFEuMTM2u62sJZ4sPhXu2kQ
rFTjZ5AIftK5zn0NcPBUK+vS+WMVe9scJq6HCISP9ytjKsYAL5JGqCDfstavVNx6jpWi1fc9o8kY
SDdbpQtmsFP5zKPXsVB4MltLb8t6O817gxqAERVW38ZRHwddi+mA36KJYJwYKKBeifEy9p2SxMOK
OaieBsyB7CCDKjZdZDFlmJajFspk4sFXoJuvnZJ97lVtvC6nAF9X+VipAHQQDzCHQJBYuq+VHi+N
VvYJfU26reJEbXBEUVBm4Y/gQKSwEy6DILbqHTKagbEvdcxs+5479TcwbF1ejaOOgd77qWfVT71q
aOwHzYdZo4rZKwg7iSadjpuWGW9lEzeymVI6rB+9QJ2F6Os87NY1XRkYSNbaqcAnGdG6GDrVIFS5
r+NqDJMNvNG57IOcB0UfexpxpY1wvVvFEdHvS8d9VE2H1nE3k9sKBOfC5Tfvtfa5e+e08xcLmTTi
3lfeye9Ysi0BzSBJoDGTg8r8NaTxFA4/0ccESWcHYSLX+TKWYBdW9BkHMgN5ZduUhSL6rgBRBRuo
4HrpgfaEd+ByaU526FDNnuLhYZw9dij2GPe6CPYwuHbq/2Pb9RBrIyOPMR0rk04OJKn8Rp3l6JYc
hCmKla2gKACK0CWgcNpEC4FdGNnU2eUhBsTr8X3hgP8W/Lk1p5tjfiu+XW4/XO1gAnXQPMh+idCd
7slGNrB4+w33hTn3uvr2I673++3S7w5/u59eWjsryYauuqiXxJy47GhOuV988WsoG8ytCWXkKDZ7
ikXpPNubWx2C0pa5V46vAMX0cRrb5tCpUB0louusrekr1c1xnj9XncJo6FYJ00zdBUF/5p38Um+L
/so4umkWBDehM/lHy9mAWO2zkmiJEA29L8pODOcuxARnnKavxT5VQfz0a1GHFIoQsw7VQUQyU2RO
1IHm2Y8a7KA+Cx947+ydlLi832+uF0gg1m9X4fvdzEFmQZ36ryu9bfQ2xJZUIXLGGHw97vqz3q51
Xf/TMX/a5lljeAqGQ7cD6P6gu/MCqDEOPO2mZpXt9XT4e68pmW1mr1k1C3OB6+qfzv3TpcSkFsRt
eBf9To6AaAOuBN6gxF+LCr6v/3Gj2/aYc1z3q/2k6nqSWTe7aYfZzxSelp066CdUafDVKBYq0L+K
ZpdZ+FUKiMw6XU9/dwuz6tqLGxtp1S/d1z+0S6+q1X1Vsl9fov179X9/VAL/zQdSrxv3D9le15As
9+0LuP/xKHx0YtfPDe8P2n/N39e6fop1V379/V3Wd1qyt2/m/huh2X/c+f+mQnNIEEKz9e9VaH/n
Orlq0H6d80uDhiTe/8t2kK0IGi98SA9fnPpbg7Z/btL2CQnsPY0evgaKO/3SoHn7t1r25BIO8lBA
uLYLw35p0PaPUuyeN7BLNnJQUY/8Vxo0l+AH/K5Bs/FRRWRIwP/dAwT1tvdPDVq7qcYpCs3uqR4e
C9KDIGmUPMoOqhLAdgCiECjUwIrEFNYZn6uv4RAC6l0pJBoNSzBMXSZbzjnZyjqd5M+wxQjXjv4X
Jxw/eG1fJ8HsDYmefWDGFk+CMZLHqQs+Db56FIt/HzGnjNHHhvbHRo/ft41nKqi3jFRMx03vfmEN
wnNHgmkV4z1vtP3IIiuVgxc3VoOgvZjC2KfbkXAPE6jRc+OlJYAKHyCy+mT54rOrreqgfpaLyhbd
H/pQM6DtnsxZ32wH8BFTUhb8UOK0mDDqx3VVvnA+T0kV6B+rx4AM+GGCuLE8IpyKbQ8xg46Aeszf
1s1uHkEdZlPUl/Gw9fUNvgB3sWbmHaetcKAc02W6LR4i5Kj60U3hRc4cYJwPbH1OiTPYBztEZLlG
UVJFUya8oUlwxHpw2iLuMCUGT4lgk0XjDF2Al/oh/nLIIKabGqhZ6dOcWrzKylaE6bQ0meNDdlM7
+oHxXPLVv++kSJ228dPRK8OkcqMnqwLFsvX2wziDk5osOSZbg9CQtk8D6kBmEX+LHY+/kH5YMW3n
38hEp9itWJlXkb/ErIUwpgjD3K2HLxGIzhhIisrkZJ+dSC03bcdyEnpZTYIyFhyTkYr206HEE4Cy
Y1qyNfhK+PyBbp6XOzWiN+mV4PYBAINi2liiQn3fLay/VCH/WTeWFa8i9IALnaCd8o56xjW2pv8U
7JMGEYgoZdz5Vip/Pbr+nK01m0+8YTK1udpnqaBSGV3vLLebEwy46VoBUnCl7edyDcmhCkSOlnIL
dv07KevpQJvgq9xGmSgG0mXWiPXsO9aVdbK47TcxenVqjZCg2UN915G+SWm7UeC4N2BBz1bZglzq
6yUOeVcl3PkZ2aw9MTG92BXfsh5AHeZ0iLMVZntu74zxSMvLSI+Dem1AeJ5r6TQxZUoeIG3V4FsC
llTMeYxAOWC+MssPjH3CRIFfvA4R2Fj5C34PwxglIMsbMGXr1rheqw/rkNiU1VnnvYJilGycUru/
D6xF5iVpwxjQKhNo3wFJkWWljhsyJ6z3mpMO1efIFSxu/SYVlV8kfSQbaBOCb6IvfozowBIQjhAG
aSevQIkNkJYh4PX/Fcj11rUlrl0vDUQL0wTpD+b5ZG5kMg9EJruuICf+GM9R2x6hak01xtMSIjQo
NoHQ1S+dH66noHW3hx5MLcQNY9rPgMA8EJfAqAkmSaoHISsmTJ8RjUH21a5BebC7fohhG/5aQXuo
AshAQ9CetpsUgf8DTxwkywhGrVkexlGdetjB43mEescq7URL77Sizvbl0S2oE0tbOZemWr5x6uRq
mFZg9RXQQjqIhNouaL1KNAmf1QKgHMLPiN3ZKuyBLwdzMitUuarBPMHjwAJCuaWR8ljCa5XpEdNR
GxPOQxtB/jQVC2QRYOwUfwGdiRomV/fQTcV9Z8cAWaA4BQG8ktjlnpcQex5zx7O+AaT+0HD2zZfV
vRSuf28FfRMvxTCmXanBIelb9lxVGedEp6QeoS2wBXQ+46FbBpXbtAoh3SLxqKfi2EMxtrRrak2n
yef9PashxxzpCMneNCMOlNWuMuYb8OsK8+wzxzwUQXHPD1FpX66bzBHDrh/qzm/nvO3bT/xt3QHe
DAEjZL51aM3nZkPIY0pkcR82i/5wm+JQM5ccHG7/EkX7Ox9mVs2i6Xfeq/R+jvO2bFAxDOsBlME9
xHcQqoBwx9wTTOkULuX9sA0n6jQAk4slSjrm3WzoqFPKAicJncC6Y2wESWnPQMnBu0a70jkEotTE
pmgWQ9s3yYbHkACyE2ezMEJo5OuEWOHvbWRcATqzpU2sdQsed3EmcIohhcS7BJ0GgUoFTFgUc146
20cVythtVHi3+duRDRVUbd50b1suOZtF65fO2SvZaRoEPcieNOfOv6BeNWfm0wdalp/HQjwOKzSO
AGosCAFvwzGMTvhqFeYNfVuKY99gmrAzD5VPurwfy6eVKmm/KV6Nmpz3ejkt47Pga3kOZRo2gwbh
Vx2pI8t8XcNvY4WHWgPW5ov/U2kNnC6k9QFE3L2/cwXrPrlrdsLADu6kbLeT51pSHR2Uz4HzGs20
OAZa5SUtt7Qbmf82pynNHMcwL0Dqfs03yIjusS/VmHWuDiDW41k3UjsO1ggDeCMCIBaYbdDSwhua
9sc/Wp0E+9w0Z+8RZPiTZ4v5LNSZ0WCNKwoBQ0Hsm7Kh8wmN8yuSRalcjPRUQQCa24CyhJwhqFkG
oMjePlctGgJd7l4DXBuUzOjNVWJmf+ZO18W7bYjl+3RYHMwNoR6ws2p/ImKo12RrFaDc/Sn1Ow4l
qu5f5tlcF5shbvbndd2GkbHPA9/+MBsR1r7YRg0ypupBa23K0gmIgTGue4JnstC1PYhoeZtqX6fC
blH5WUCcF9ms3FSHbTcJlJ4L/NB2fjramRNdTkAqisMS6op9Z5y9WisLddLtz3fdq3dYFeJ8XRXN
LMXR7FlBFW+Z2SU6CiJ2g5AbiL1u1K8jzL7e8nJvHlidDNo7Xq80y1mk+HAhJKL7fdy9+ZnS22Xe
brHvMaXfbmPWJzE9hwuYr3fHmcu8/Zzrra7HmG2q8DNPW2F5EHXw9d3Of7tqdry75ttPfbud2f+2
wTyz3/6M34rmqCKcNkQga7Pe8N6CTG//M6+X/u3wP/4lf97/x0PfXdmsBsKb4iCcco8jMO/cgV1W
r2YXsClrmXc2ORT91h/NjkKTlr4dI8qdXlL74WaXL57RSNDkmf8UDJC5lds6nkMeOhjU/1gcWoR4
YKihaSPFGEP3t6TgFiAxDBQdz5bDAzsxp5p1syBMzse+IOlKZtIfWx6OYJDWKfa6i1z2P2LHIdrB
sVMbw2jmzTNoPU5FTnevi5YrQCkPA1FaVu19ICBrq1GhjT4u3KucWV2NreW6bjZae803pXenqIWP
xxncgCFnzaLf3S6m5MBtkHo14oBIrOJsLqKEinRiinMB6WVibi/MVlP8besSui/SR0BCd+RDRxGs
Aqr7QsmGzpgNZTzVux5ybustqcPIytbGea5m9q10oKKa93ZrFuNeqhEMx34R1Zmj+XepnXNUu+j7
tvXSeDDlDCBY2Y50kdU5j3OUtGE7pkyVWbE/G3f8IUAkAf3FtTAxFW+XLoZ0xPfHTrRafmxL9NCJ
InxTHBYNfSq6pckBW6NDMH+beQzoe4MTzrv+PmcfMWetFET9YLfNohUB4nOjvBSh8FNQZSANd6En
IqWXmdhu1m4RIDlzCJBj9Ksuf2lX4md2z4cN+mH0tba1dgcdBidduB9WGHcQEqzpCChR1FChGbUW
TA1yAxxfqpjDSpaaXxk1413vNm5urm9+UkGr9TQ695srR0Rv7uPbgX+/WrMqp+m1dnUVr0o1sVZ1
s71pwqZ9hJp3PNEaGP40s95sGkUijq1qNADAYYFnQ0CTqf1RLrcTDDBH/rcWaNmlmKgLP9td1Ht9
E4O59D9fTBW6/+JwZXg66kHcgKz1usCFnnpHZkMoSyG9VFmLR2bejKnWpT27iY/pxS4bNX+N2WcW
en/l11Wz961C7/LSP62ag80h//lSo5xXxB63psmZumZ+jFkVAKmb+LpuSm8bt6oBW1sG/O19ldZE
j5CZvR1sbou5JsYgU1xNU3srmvZtfhwiv78aYGNudP3JZSvDZEWcaEXTR28HnOu9bTCrsLbMNBPA
JmpLSu19xUfm20PE5uaoBsbszBz+Viz2p1YlBZTPCJ/2jsHUVFO6Lq7b9Ca8XBMna6GdftcHmb99
nAmGfFOMTHRiim+/vt3We7++XdXI8xnlARKenK4RbHcdH9SJet9D80Mgy0DmJftkHrYRlJjS9dlf
twVqwsy8BAVzPdjc8rp6PdeUrq/xuuN6vXfnVvJ5aqwBfRgejek4p4D18mjWTcvDE2/Gi1l/+/Fb
C5NDZS12aq5l3ulv9XKDVcWS4Of3B+/YgUZTQpFNE0IZUxH/XDSXeOuqVqWHY9jy1Ehf6j2CM32J
WTUls+26arYZxcx/dZw5eCleF9JLfL3vr2Y0mwp6bTNFuFfjt8pstkaOnLbseoIpvR1liu/XzUlv
V/3tqPc3eH+WRfoqGelHstl1Yjp8M4yYkjn3T9uuh5i9jokCTfG6MO/jumpK5rx/e9UWqfYa2FLw
Hs3CHPjuVn/a9u6q7+5U7h0+lIr9xCbM0dHEIck7uvB2wG+Atn5dbKHbbsmyjyfXjaZ03bYZisus
d4bJejvSdLfm4tdDf9tjioUH+QKBtvmtRtNNRr/6PNOCflt/K77fatZNYzDt7FcTi4JkrXgyNRsB
pIfguHu1h2z/8MQD3yA2oOWY+7IFF98BfIvgRAXnm9jDZD+jO4FtbW2DR+DCYFu2qXtum+Hkda4N
6wzVX6QnjxQK02eHFNHD7KgudYr5qanbKlf9GmV23bBTBTm0Tf0PcoUgkrgFQL2BtzebrmQalGMN
P5642YIKcCNwkoTpoYTgXXSHJQBaN6+77Gufgb3/g9+6k01q6KoxqdrEmkJAhIdmhlczsF4X0XW0
/W3INcU/Hf5umwkQzLa3O/zpvLc7LE10Q4cDJNaY+qEtm0Vo2u51PdrjyBXQOWAx0+D39WWv2G8b
/7j/3enUH3Ua0KCNrXHv1MzpIgxkfW+OnJtuyJ21ezQ7tGmCfy5WJS8Tn6tXUkGcQFS1AsNbEr6M
E4ZNuP3qhb0G8mayWrxo9WmpveBYyZdGcC+vhv4IwA5eBBtmLcyjznM4ep+GtnogPb0J1+jOlfO3
Kqzbr6HlZs4g/C/+5H8oVvu1dQo/2bvnrELof1wIHD/DFrDYg6oq3uQ2QCrJ7NQqLbjghmlIOl/w
VNTwU3bAGQ+jNV36r7SE8cYpERl2FqR3zvBQchvS/gV6Hcjz+rjaxjFdmAJNzIdjVAx2QvzmQjDO
HjHEvzTUgWRWBX5qWcUnOk2QFK1WUnLhpL7rQOjrWUD5ZqBgAMJjGJ2AwBe6h+6AomGsqwukQN/N
rARKQWE3kTak0UUDW2IB0EK3KPkT3HxwcR7KYahjOGh4Jj31wyLRvWd5FFPl8UBb66ewVpiD4dXN
WsjXKu5/4tTTO9eZQGARPMys/sb0XMJ54SZACLJBFZ8n2j2GkAaFNbh2TvFUZ14lznc3kuPdpMct
Aemb+7WfB31BMy7kDx22J9+a21gxKA0xSZ4y3ciHTtnRrqJ7hcLEOtsqCI+BUsnmAL+GVNg7cahO
kgBK+UG2eecBXttonUMgLBJIHQfwvjzDtA3I+QClEcwzR957oEdnmovV7vNFNQg/QSJEIRc5gQw7
ha1TzrBwNyVgC+L1qTsC8bSk+7SoLrz4uvPSQEqIjIfnaCvcNAjKCDbn6KmGtyNp7KF6rP3phbH6
0IjV+qiirothUPlowZcJDU/kxeig6stEilsJZ2s+wasVty4sPKyyL7L3t0zOxE+mxTuEUfcNynjI
EbfGSdvVC6F1FsNNAOXYgVryyxTeSbgSE4ePcEs3FoByEjwLTb5h9olZpcdJLof5uBZ9gT93Begs
ATNNlkoEmb/ThYcww0KowC1600E25QZtA5nbHDN37/WAN6UrJIpyAibL5U0/wVMAI+hpXMY2dk9g
F63Maqsv3lqueQOAtZv6o7j34HzAPBdcRUT6L5s7/BCRP2Sc0I9eAZpnkD+ClrDv2rW/1+0qn/q5
qc/SV2NKFYEluSJ3owZWDr4l8frlEm1V+LRwchMsmJ4U8AOppbxZezkcFx/jigLDNkEDf9DTv8qg
kg/N0vwIyXKshrDN6l6BnBvpnYZX0qHLkzPZ3zeoxm/RUzRAEKYlxjD0pYGkMHZadP99173w2vcy
SNIgXO8rTA7rk69R2ZqJfdtGJAOIXPi8FK+zvvBeVO6oBaZROnylC6iEWr+UC9xA2+jc0MX5aoVT
lCkLWrhozqDO1C1k9D57rG0Bn0wr17wceoBNEHrNbt/fBGEPtzBdvjjIKpFPwIh1Ve1ShuCVFIzm
syWaewpnJFztkNIo0iauHXzUpSdSMjgqU8XKE0s7STSgx3Bs1NnahnZ45xJ5K7qkbaMfAlAbTEiH
ttDbDWfyMeiaC+DYFeKcU0Mx1yT8c1RhNJzjUPaoflZvIb0D7gGpnnKAe0rfP3hu8+iEEKb11R2G
P+rDSAaPy6nEe8x096Ts3nmFNb+d1edFsiL1QmZDZlQkA8eDtAi/QLi3Jj1ul5b6k+PPn6NFWDnX
OlsddP4IMOGAEpdlRUfqWpA/eK1gx9AbKQyJaLWT57r40f6n2Vf2uSs+bxvoIx5krhg+eYh3YqQB
W+Jicy5hbzUAQYpHaP0y1RdQUU3jkC5be+n5DpLbFh6CIrfhVB29vl3vvNUq0sqDf67SGJdE2SFv
yNrrG8QzUE31Pz3l0WM3Iz0InJBb0YaH2W0EZvAecNpNnsYeEiqxTPIEK4cfU8ebQGiilZeKRBBf
6eUw4qXqbllui3aEuhIkc96CtKmitj9W08qQDAG5MdDzowVOEJJxALt5r2r0LgHyoXSrN6Zh9KUd
wZk6Paig0i5/WhAAlRvU86P7OC9ucHLVLNCgnHz1miZhKzxBPitv3c159u0WXkDdNJfJcs+u/tYN
rXW3C255y6Djtawp8UQ9n0DKIWHKDCNV7R14h84SXUMciLlI5hnpBsZ+uIRl4McT8P7P6B8vNBJl
UtqoqFJ7SIiBzsohFixcELsBXU5HoaoDlLICaT2i+uA27GtN1F0dKrJ72qE47NUWA8u/daz5YRvr
SwQ1aTohjQZmzIehA1gbVbcgxZ3Er/eMGHBBZVZR3jrUaZOpC+8K26ogrIbkdJoJ2Cq6PvqVD9k/
9/Bnqe3oShldzqQFFwzvx3qxrWd4B7q4BEyPNAzUS9zqsz0sYca/FQVYfWubeL7WmEZX5XSs9Cfk
G2iT2XrseFOdHZ8+rto9gJhD/hc3B3gEOamjb6IFTbwLo2zQO3uzQitFejTQAhdSnrCOBSeJL8hz
o9n4WMLHAtuccwjZcpo4nhBsAhDMrzW0iF0UW0XWtzfLOkQfyqpcTj3ctZXYMofCvhLA57YIpdIC
fo3a1ucGjDKXDjSs/oOm1Yxu3G1SjFBnR8Dou3DE47PfZNKpVNKOYs2KiqDr26qnydFIySDgP1Ud
HHtaRjom1lBmDvyR8dB1zwV5gAPzrllmyCu+uhG8I9qdAW05Hbx625rZdN2BH/jBJatb2OP1Xm2t
nbScLv7s2EnbXDzrRS9NcCjdBa2ewzg5V8OXDRb9rne3j6u2HqoBan8pmyVGJXFSjF0H6bQC+V/8
LxpKjVW0l8VC5hC+WkPsroIfq3n5FA7sSALZnca6XxMaNBsGuVMRdBaYfTadIqpTPyoRMFcsQAIG
CLllPCJuauE9ckm7fajdHMgwR4KeeCvhobeK9a5YujxqQD45sDzHvf4GpK2IZ5/9aOV2AxNVkYGv
xZNA7hd2UkEJ/Xo132/CTlv3CSoJuB4q30rXEQMqp7svoEeA2W5njEpggqcOTbCCq1QMLzPUF2np
t19Cfz5FU0Bie4BdJ2I/hW6+QGlixzZwiZtejh8c7UY582cfNvvwOxPNR18UTQZBjB2PQTjmyB+A
MIn4Tyz4LDD/AR0dIp0Ib2lG2upG+LeB9TUoWXeoJswdtHWxlm25WXauSlsQSyvELeWIUAy9qZIN
+1DNwyVQG1yzRQnWno1wgqBT7pyOp5oEYH0X6LSnuOHiwXHd+rQs06dQhz/7jpKkFdRNornDCKVv
Z8gAkICHJTSEY7b3k4VtkC80U3uqrIfIocbjB9jQQV6oAJ5wVk/Q5K705AyRf4PJBeYMkGj7xXnF
qzryUHm59SIXB4G6itTFqUCmi/CE0dB7qtA7BOEJPfrzbjmmgKkudv/QrHaUc7G8bpP3s5DFHFeQ
ACHfAhJjeLcjZ3W6tfOxtmZkfKmhUZ8sNGE/0qelKO7sYXbisjsFO1dYge/cqmk5yLrrU3heKTwX
UHgLd++B0Pm5w/IwIUVFhDgIURU/bIMeUzxI1PtoQRDe2AdrnZAgaLSPay28R7GlEL2ACGVwyLAv
Uvd3g1/2d6PUkJKw3rqHuDfvW5lTpF64GzGBJqEt75pqzb1xn5osXVLr8KsQDghCt4ETk4Ydan/4
zCicl4gA1qL9UAf6oIh38GZYDSZ3bQHGDhDE0+WGyy0rQUumNXU+6Y78CLYSOTf8GpOFoOB567si
4aI+YNrw0ikovydoDrgN05LVLEESLhg+ydYdI9kfkEMFev8AOm+9nJ1tel4gWjjLGvlk3D1Chy8m
lOKbFMFNUAEA8qOuSSINlcVE/PkCHJ7Gc3niE2rh4sAvA0/P0zqFr37oLy8qjD53ULzHg8t/VDXS
2RQTAZMatMfVRf3i3l3f+M4n3gefByh7QJCSbCwpP2/IC8OkK2H6H5bcXqFLKrrySGT9qR098TSM
i58KLpJ1g9iprqxnWesqH2zkeVBaZPCdQUZLts/wR3UZVN05C/Eu4Q5EzUEWjbLXW1asE8vhP4Jy
RbVpCGEa3GdnTVg6W+7d4sJ20rm8PcAAD3vlCoMREjQsDieHMoj0kW5wSCGnBTxMyG5QeQh0nHVd
khK+jzToayuby0cH400ORT94GI4ht4Hmi/ixDXgTYhUSb5tT5spHfrGqHJG6qhvCuEQ2tnhiQZMt
QEM5Rv9zv+jj0rQjmn5bxXoE+MxhtbI7FlfT6H8WmC7VsEEnCqq0BIlPeFJAwrbNHUQw9iiOLpJk
xD1osbWH84XWw5yKEuoxxMH3I7I+rEipxtCT8WY4+4H2cwabDqaJSF7S707SjW00xgeYtnQOh4OA
QJ8LoY96qB8FRcIeFq2wXnoqq4sKP2UM7mUhijxcXSuh1E6Ctp8f9/wvfgHxFkMmiNzuoU7Dp2dq
eFVHNDjUwJxU6P1hoiBnFsHpWGj+ya5ddPMYtBZGrUMUMLAjIVI49OrDugyfwuoD88ZPNb4Lmkwl
bLpNmM+ypie8jb4caIyEOlZU4uV5cMU2A6yodOrQoJEAwlU235OjfGIwoGXgvR+JU9IDFGXyEMAo
4ZMaZp8eSacgxyX3xBGQ0xUIZkjvOOkCH17AfnI8y6SzdAQvY/OvaqHfwd8f9p94qun01QfKFReU
P/frAjRMj0d/LA+RqOFwKWSfLtOLg6xgcwAvbpQjN8uUNh3yAP3sOqs5FwUsXxgiPjiYgsRuWbdQ
lwtER3DJ+BteaevPOeYVcQl/0t2kgi3217lOAQxDg9dPGAamZ2SEexGkdO5gSWf349bf2Wu1MwIK
meRgfc2aics86t2nOtw5WBqUKRl3DELfTxCq5wNx7bTqVuQtc0mZIVkDv4Rk/P/a4jcx8P8lwyXx
8AnA/6QtPv3Al6H/yji654v8dcZfymIk7wXLiH/Ec20jBP4ruyU0xUiC7RLfc5BVNkAezXe6Yqia
kYotQsr/q66YIBmqH1GIlX0/wrc73f9GVwzxCL6V8k9dMS6BnC1Iqe4Sj7ih/U9dcUOKDlaYgt4R
Xc/HRqILZVV5mpwNqoC24uD6OXPGs1m0FSxygPM+UCsYzpxUg5OZolnUgxvEQz2EmFxAe2YWRsFy
zXWp1hrdleQs54tTHd3/oes8lhvXlm37RYggDAGwCw96Ixqpg5AreBDe8OvvgHbjvM6Lc0KbxSrR
wKyVOXPmyJkS8vejC2m5iGdyyP/znFDkLsH+pkhDfIfcB7jz5x9/j6Rm5EnADRD+tKCac89yXSaz
9PX3MKik3Bx6DSLB8w5YosajV+d2Bc9sw9BaT31Gx0BZjfaqrfZAu2KKg/kKUyJN+Y1W8jLKjChS
5wbuVs93EVnL7ADBBZEnjtx29IkXuJ3KFZ1FU/q1KtTGAovZ42YCnjENUb8WelF0KgRPAZjMum6L
bq0IGgJFWJXnKZQxNGp8pjDRr920ggemQlNbPH1ZYvNJGxoJ/tx0I75J0Fmzsa6pGx7+OetkSuRp
LNTe3+f8Q/T9PYpRSn06iKuZ1/P3g3ACwMYQH8a+eXpxjWlstlQgSFQpTrIqDGJvlHr6qVT84aqv
t59JnG4iBI5F22i+VAI7DIbSD0Ossoo2+vRMXnLMUVaKCfbPZvXn78IWqOCnG8DzzZWa//34a875
3x+nucBuFUNywtTbOX+GtP9cabOv6u+RNtvV/h5RBP0Pb/rn7/v75H8/tNnw8PecwO4njTkqbdJn
qHJzob2lBdMJU1cSvOzyIisi/zU1aklYg6uTTG+cJepGdZXwwsBb/alxgI6Yxc1n6xQLBwW5Fxz8
DuQ2TuDigjHz0tSnz7b1KuEC7Aam6plHq85dQbO59Sh4ktWgVyyg7A3GAIdA3TTaJhV3FZf8I/1H
77tR35+7CJbZ0pZls0n9PrKeo4SqfpCxw5U/T1ihKTbPyKhpa5vAJUas9uuIpNWsNoQvzcIgnKFP
Fm+1//paXCOgpC9ToZ8U5hftksaKJrSFkWsbdeGnMbZiMEkWeNRXutUUeiCtnquwsNXf5LhaGUFl
SKBcAd8AiGyN4lJc5MRRUdktCdunaFRsWuTkABpH5J51NrhJzndtCSo8zMtIhS00BwR/zazDfbn6
Kn9wPXD4Dv1bfFJvMCVXod1u2wtkTI6EZoWN8epcpTIlgCbSbtLNQDEgi5yQWZszz5fvo6HZn6kP
dmgj7PPRVBSjfO+e4NyMTDELhLfRkiZQsiYME+r73Kxroomxd6f4WDZmERnTb6caQ/2d5Ka2Imoz
1NSn5/H1DVwkbc8ophzdFkeNSveyufgsCahbo8rsZj9Gbq2YI6kKHhsC9LM8boqjdJXvOcywJWsI
uRURndWcKLWFpMOXYE3LZW0vClsmSwvZvq30XOo4Rgz6LAjpF7mFayS7qFtYNO29+NKuxW1lZwfc
5yotzx3yzfsKfcKbYEJxFuHEBi4KT6fRoms2/Tcm2FV61d14B3BtcZwqK2+tYmXpb/JWeJAK8GXm
wsen8ju+xRg3N/Qr+60PNLVHrUQUkKzs59lg+4Kp4CbfeUUnNvmble8kmZXCU27pZqgMgfj2lD4v
/ba6jUfpQ8eb+kCrQ2/lYuu3tKxzUrt/JALKy9Sexoq+0cJeZo70olWUK2FD3q5DAvqoN3bsQwx7
vqmAIjkTMCWtLsZLY5NKnJTIev1brTPs5obk6I2tmela/bf6jt7kTfOr/Mjr5Wf8szqx7kyURS+h
XSKSgNh7XYPMQ8qRBmvx3JTHRnZHtOF7AK3BXK2Xkz3g/sZOcyi8wO8PdIuWbAeqMb2M5lP6zBGD
M0/nesidMrajH6pxsGdL66ff4QPvd+Voq3dli3SJ9bTfwYG1pdxqbLQhLTOCB4IGbTY7pFFVM6oN
vve3agcIGTBL35KIefq/4uVMtwWli9aW20cjv7N2wC7QM2NUf5CkM+28jLDKWzWoHF/6nF4mPZLc
Umy5vNwIJfJl1+9IbbKX/BCXUv2LDfwrZ3Igjnnz+XpLHPHr+btiCTUE3YMVOoy8v1fBMXhM1+U2
DGESGIOLJd8fnJHv35vLa/z+qszBebqslsNHnzgvvzwmrSdCeQtczmXUWHO6vvDLt2AtBm7RetlR
+AbHyPkdBJtTz71XvI2RxRsCruV9xm13C14+etaCBt6ZFOHofI+nAV+APhxh3Cw7U0q9go2OdUdc
Z28JFyUVGcEOP2cD0YrQ3UaqlVt3kYCrsdUTt/cp3yVfmFFX3+EZFMDyoCksIPKvLqWOhJNoZgo/
nv01qXap6NI0U1lgo3kZWlqTzpyELaJNA4tEHGkP2Nbf4qV9BDuaE7TpiDupD63wNizc/HlbUvFF
WqYkmSrOM3db8TaVwCowbh+0xb+o4+tbYWSyeMS5HSgbNbPz7DeHCNsjhxnSaXyQAc5MUeqOl9cl
6D+k5rdhkeXuhX8taY7MLUR+1qyMpCgNNT/yGkq4oreZSN9hsaC+yk/cwgNG9BWOP86MlQUfUX9X
yAuTNcCP57/M53+9MTrBaPPFWP8XLrHZOvoOJ1M03gRbOYXZI1V20p4u6ZjOod3gm8GDzlbSUra+
DcQj6M80kY3hd69uk4xuc58ODmghBYc2914LCji2GB2f9UaIbbHd9YPLx4Ms28Dyzn3xuUth0UKK
pE/Lp6HB6ELjWhX+CBmHZcxSmpOWIrKUm/R9tZbXyVndTJ6ylw+vQ3DV11zRuQHF+KFhImeJScWX
geT54CM0GAmbgxDjyHcKeV82OH0SUMleH+8L6SIBQFquaVIJzpk9vNHYbcnOiu3BFwsnLiFj30Ds
4tcdlN0EuWBT2KlzA+rKGVz+iNG3QgIreVjxAUQgBytA+GrCryGgSGC84o16xqEdQ6ZamNVXi3gn
IHcgqgmYfwEFekniVpjPQ7ZPd0jeXnNz/U7svV6hRx+yhsm/l0o4s6citUMUPlpwuLrOLETX+aWA
ZhyoINNmRvnLL38xZ9RX4ahU7kyvZOtVTc5SALjkN6aSlJg8jEaKES7VnlLaSOBqAS6SkKquoJCW
2lVlJ/Jmld60wZNoHidXB0H3rdzL3eo9143ixLP01UHr3YzCXifSMPV7VVp8pLO06V8GxRtX/1Lu
T2uxzc6zgX1eTtt/gmbV+3Dlq07t0pnUu5K1cmW7+GhPgtufULyOgrju/OYwbOT3yjupoVH81h/j
Hji6foBuzX+jjeLRHPi0MPIkw466xmPhxcFb/YQjYuobjlGFiE7/gGDEF7ScJrAkwlX0Rni8ut2n
N/lYwRUNwY3a9DgNaDvu4mv1vrh3zb0f7Prap1Z/yp0stZrLtCFW4lNAzDGWk9upLqaPbJ3tCtVM
TsomO0334V5fOf68GXJ7eUKCrPdsHP1om0+/eRveVBBGm6lE1ATTYSLlF2vtJl5fv9FoyzH9CLvX
tV6TBgyzfGQsQFl9d8fyU3EwItCFRH9S3FgLyUgDQ0u96Nz54UV40364cGpXvC5aSonm8ibKrjgS
bZskEerirr8uLUEJn+RTJJ+5UbhH1AEBXvfnAUTw012adHlosiOuzDR10GG34BQTY9GzwhtB8ZGc
WgWus9NAVPJgxzw7e5GeY9XueleFB5I7Q+60qiN/ZiEecUP8tJvq8Pxhn17RNJk78o0iS+Q+f162
4OJSaH3cxlJwJauqDu118ZVbr9VDd+IFKCkH3VAbzabZlSH1RAc0sNkc+3N9rqUdJsn+LD/dVeqn
7/GAeMZVXx0pw3aIxJf0my9fyfZw4A2gRwOeXsXr6kizQzvajWpTpOq1PX5xIV7TQtocXrA1CNRV
/JdecVZaP4Pamdn6gt4aI/mYgFPt00Nw5xN1E0aVGG/koX+6fWElrUPatPq3JDwXqPCYpXJKB7eO
L1r5Bfyh+6kKyuiPrDZT2ep8vJlEE+Jh8DnmMEWU7UDlnrr5TFGIKP8aVGAUi7RMXy+7RF/LAybw
sgPsIeqQB/mhRcVqLQC/0/X6I5ChCfeQQ9avDubY36O/5/5+4E2ANUx3Mio+XapZ+2w2ZaeachvA
lWlAYY5ySp0VMiku19lN/fdoEDFc/z3KBYHPBUJlViYb7BZZvxlXixi76/wr41JuC+//+9sKOGJr
SWXeaJeeluhmlQqPqg57WyqIFJcNOqzwhAfczW/IEIGSlJ1DvYoRHcVpTcNs6ymvyWrQztaromLb
/3sol+T5E2UDUzoCnMfR0D7vzCT5jenc4/bfkaI1LI8m/O+2dpe1S20UNk2s0TdE6dESuJMxPijG
8Kv7xab2ZMXvtbWO5vVFg7O+JeNJWkPYL8gk0E3fl+wUpqRt4TwjzOuDQTK562Fajyag6JXq8qKK
uu92sFpM6aJe5N0kOs8EeKqzpNK1MCTNzn+L+3QU7JZYFE2d9yD+vOuREWwjM9x179I7CdJrw7ff
02f6MgQTFr2xOk2RRZ/De7erPsg6gS3NqioWJvxkuk08xsiC/j7jfN/D9eIofqiX9kuYrPC3pb8N
H9L709UGR0LeVE1KjBkSa2pIv/1PciRJLbPz8ku3lqeRROvlUWVa7jOyt6/CARr/BH9hltt2iysJ
C1LzD9Bu+0i96ZdW34+EuO9dOyn0wQJhN6Z98kNQTKYHuDN4b36fH1VoCo2ZtGYEr2XDwat+CS7B
K72HaB/9nExJt/rSBxaFctxBT1bXrfwlsf+dGpczAvuj2uV0cBPFIuDLBsL4dJyAP3rLU7sOd8Ng
yPsJ6EwCWtaQG/Y0Y/FD+R7MLPVCBcnbGze824xfaenHtKfC4Zd4qde5sppH4JSB2T6pompGy5SM
jJqNMTh4X2jZS8ziK4nmnKq/z+2CtFndBft7NKlOu/E2eNPM2Ex91X9BvN0FTj3ZjROvZa+mcZqs
3m2/JE7BD69ayeZrMvE5b1aNufoqREO4tBFNYWbq8cRZOIMST3cKrh+N/f1M/ixv0FHEDSjG8pIc
QsXoKVy/rOdgJzrntZEN7bwAQPXCG8CblF52rwMyfGIqeiyNVHIyNvIrzn7RUtYMX7DDUxFYdH8P
bkUzMZKcw2WkU9Ku+I6m7IJNY7Fd7UDuwBb1umtywByl3au1uNFHNzs8P6JLiqZO9+6PZsqnoLfB
lYXXFmgVRViOud1/0X8MrS26YyxcHNXYln5gM5Uzm98kw+d7gBKkPhBcJL/2xjtno3JXTnkIEITe
JTr8r6Vo5zuyF+T7DrTxB3akFYlAyhr8dATZF88E56cyt5vQ4rSXTyub/YJm4KUx2pZRpJ6COwWy
dQPNlWrGuUN+YuPMMT9ihzl1nRlcnpGdfGo70oFc/zfiPxB2y9qHVbb6JvgjPVXd0p/FMgBjnVFH
9pIMBdIRigEaQWySkP3Tc7ffkkcuQnP4eG2D/jMKjAgiFvtEw4dwqaQ+CUvZShun+1x+MUgCtCai
B+pk4miSHYSXIntb3p3FbfTLA0RAaSSI8XCkYIccQhMuE5UnEATyvXiXqQm/3A7uysJ6Vfb4JZbW
TD7801sas/mYr6IP/RcVQUGA4cKAJ8VtiADECe9OqALCg+R7+cVFEj1eLYV4kwEEFDu/mumUZ/so
cTIEiUf3yxIXvYNxVqk/Z8Rqm/7Y7AWJmMrq76XkUYYU9nwuxAlfPQ0qtTQnOQ4fzNZAymDEDzrW
tLynJcqkUVCb+81qu/mYQMlx0IZdwlFg+w5Nlc6Hfw36V+Zo2Hg+dOgHWGFcAdknjNfDbkUyrVnN
V6A7EBSUHQXL/PayOjc5aHRCQpe75x+r87TcgzsfOksUzSw7ZelbwMp0D58m+N2+Bvawa8ZZZmEJ
VZP9GLD3Ig6F20BwpMsClFZinOlJmhMHRAd0Avq5q+3r3h+x8HnBZQLzS+HQeJ2QtcyxtTm79U96
4iYJ5Yu2ZOPcvWRP1p18cnN4/7HDCi1bzVWyyV5Q0miBNKZrfhIxTO7K4YbqxU4ULI/RilDBZsup
vzRb26OgxRv5zr1LwYwpCAf1OB2fK/gADIYwiy1eNlZndS07ssXVNL/cKS7PnEeg2NN1XikSM7pw
5rnlhHu3y/RTnCTgO8CtGeUXu0YDKjthuREhG7Pybp7XdDcctQ/F6lZmFlqL3xGcBbdcuhG+uiXW
IWcReeDY8tLRUUJjZ9SMJ2HE6khvF7chaxc64lP4/TvenBjFXuCKMhf6uwU5IGrdnPL9hjw7cMtD
UzpLOFKjyeKz0mgCXEdPLweLL9kMN1IVTBrTejG5SFj6L1utPmAOc4XsoSYbdihWUS6seNhpIqmm
0b4NZ+m35TRfuN1UPGSDjSSOdpcIliQ5wdKSBps3VBRL1IwV+ys3Ck6dyYj2UI7J/QGZ0VgIXvqT
QSwllYBHw8X4mD6GHXcaCzbI9AQoNzaFmaV4XSw3mWxmfu3LVjmFBhDo4umToXKsBPlKtDBoNr6n
ewEkOXEV4QzpdHWWyW/57Bxv5dIMQFds9bnNWtRJ+WOJL7CwMsY3vPyqo8DpVqOj5wcMGPpPbJMe
O8vUoTCX5rYqvqmTrdXetGTfo6fBXOBL8MvL/J1ZWSobrZPLEQuQEfEHb/lFWRrxkxMe9Luo9ELt
iJFqYnAWEPKQbRszc4HjycScBNgwk2ya5uYLRUFOcdrs1LLANGxrw45tg2J7TJ4cmNgnV3uWX2Ow
1RsWPfgCurRhSg/33fArNhfIgg2Y+26/uLIpIgpCuux/nqcm9J9uAs7ryEmR78o1PIVX5WdJ+L/v
Nz2AjDvOJ5OoLfRo8p+1X0v8To7hphmBLfh56nKPYkzlwnvCNKP4aiyugOvGuUOA3x7gfhrYg1uK
Q2aL6nPG4V4fxK+ptxEmX19MxmDTYabS2/Jp6LfJjgfrFTKCqWEhmeXolGzx6Sel5Qzn5qqu88/0
vLDVD/AVauSQ3Nd/gn43+OKdgRD/MG2GWBedyKSsU/jC+F0+vcYNPf2T5VfhsryySb4UZ3HhwAbd
fO82v8TieLoYo1AzmKzcCZ9s6em6MZW1visfomiE/4BhT7Xz0q9tiy1LNrE4oNgwTEozg3WKEMZT
yiysLpAsOzSdfE/O/6FpVNyI9qTOqkuGy1jDdbDDW84dQIA3sPE5eeHhi8g32NbUf+BjiMmw6AFm
RSMlUsP4zhib9biV/rHqwlmIX6ZwCDdcZe2l+FHsAqZobY1cCUa5nU6tZge/ES+At4g5BuhAyfpF
8WP4la1pnRyrc+hxtX7zIYPKadotYmlZHjjJ1TrwFUI3d5liQzSADt2qvWKPm9gFatNhPjdkicsT
Uaf7x7a8yszsTboSejHKhaRknW1FyATHCQIoGrkpWwTnZ9aoWvYkkdkasJMt0Dic8UCE1buNSvIe
BxrK4rklteu/Vl/cnAKInjsXi/QjYRDSDKPZDbdgXRy4e5vreJ8SixvK4vD9fGRvr219aa4sisk8
sMKQ3mLCBFvylffX1+r+atzpSkMAIy5Se6kcsm4fTd9sNIT/wVb+mHsy1Y3+TXQiRGZRuHXiR+ec
8OFteSoRdC7Y0kf8xFxuW+lN45q89173i+OFpOyQ7sbT4gEC8+lnLyPfFhsFfw/UFrJwbKL0H9bU
WwzJB3O/C/H7G5E32soBA8VAVpPcJEe2uXe2sS17K6c4rjY0yJ6Hh+jq25oliWRpj02KSxeOJFE8
eEWHs1EbAT7QDLYqaashfi0JTy6skc28bhjZl1iDfqKfDsI+6ROas14B0DRJSESiyRLzt8sVrhRm
vF26KxeZYHhbxBbJ9KK1EfVl3QJ7q6Pwdgwu28A5Fux05WIne2aOfgEuU2x02aBpljeY8cS9lYGM
PbxM3eu09SRfSxbWFC0KtWHdESJLHnZFAsTSHr7Fdb1uP4a3vnEg6EgPvIoWJ52IuZMcjBbFgayP
wPT8hMD/sbRV/3kl49tQEPBJLLQrttDVLtuXkZ8tTHS+F/dIajTvC5RWFv3Qe5LktpbwGXjDY/zH
xIKBPudd9RBap/tubwCi8ItmJ8ZV4YGZe7Rv+mbxhXAFxUi5w/8W3eg83kA4LnHS9ubzJyFC4lOh
5qskZAuvldfqiwmAhoSbFqEJkAxNJIAiI5hQRkMZDzP4aErbdkGCj5zysYzMBQx4Y7rgRMfJ7eqX
6hGiKFGCIhjXMIEgxiCTnJX0o+cbxf7wiAdAyPBWTXrCIrT5LUr6t9cIaF7tmdNWBQbdJwhvRhcY
umhNSOQsIx52KeGnNbV/8o2iRxDaeeguKbGJXnyUXztM6A2XBSM7MOpem84tAcBz5ZMGZ6YIBJzK
3sQGbQmughnKXIDwARdMadXVv0tDNCF1oY8p5gtlWpqPf1xb4AnGM9ibKCDSMLgLyOFf5+mQ7Vt1
FqWeR/17qD3+MXkB83+0zE53rNoZ2Q753s/kMG/QobZ4rPbhBnBLaUtOuc65eQiV2UjC3dKmLeKz
uy2/2m3SG3luhZ8LpOR6Xn5TGClG/q991+mkC2k4J31o1s0m2lFjDf/JbwyBewOgY/Yk/NMH/OGY
swdeZq6NRmYXeUsIvJHR++k5EI4v0n5YmvixMEAtjq/XnleMuvX4CIrNKBkUJOmKZbEGXCUANU4Z
EGUula2C3AOyNzYyvKDMmwRROu9ZV/Fr8TIL3WNcDEVLOXQDzRpypj/hhHzAfmK+1ZKmLoNOp7Fz
i9CV5jiCmihN0Z255FyfQRkpy/ldVw9m7VA1zTG0jVYj2GwLDR15nwTHwR57OKSSpT+sCQioF5L4
WcBZhe/iPUdbEyxWy2J1oq0hzm5Lr76IK2cC8QSd/TvC586WZaVe/olJLoQmvbBSqsHZgQLHsEKU
pvrpkbhUNlPctH2CA9NY7MIPiXWM6B7bJRUuzh4RcHpigBR0RT7BSzcYK0OftiFKBvArtjO720WH
ZLlrel+zazZEzexRYlyW7D1fl8g4eRAt5+W2GKkRPT1itNUnzT+yWdzSn1C1udTzLR5JW39HCdDo
3SD1QmbKT+M23FM+bd8Yl6ZrOIjd/o0cnoLi6v3PlceL36t0zy09PPkGtvA7fOvvbHISxDY2pN5b
EWx8vBjQFBnscLlqsbj2l2Gv/OanihDH174xZFZ2GjmT5AfBFm6T6i4fdEzRusYOy52UOtT6mR8X
F3ZbW8XkcNHOazUnn7D3zapqmuQM6mWaqQGF+mYDhRfwM12fOt0TBP4c0jy1FjfYbQeB5UiiMgXF
I4G6D5kiEQzmbD3Jw7jTuK4FA/iU01xSaHmindKkUHjRR1aa1bG8Pp+eJngUF6g4ACafR1P0vpgc
p+EGoCJ4EjuzUBBs8FGc7itF53FV5B2stihXpBLNbtoV/tIQPKQjrgUiu9Lqr+iyU0z/lpFetOOS
tfQgrdkelZvsYGe7y0+nFOjSN3v6GU1oEH2xjRGNU2Sp3m6JxS7h7XUR6W6SP2LdafmAlCEoZXk6
Onlua62Z0JaCi55Klab6YeS8anvAkBJ9qHvVbtYpRyox6wfteCXc6Pmzxp/0BgVmwP9l6E5uPx0p
mFMwGjpH1SwkS8INplzYUKkoG99QLmzKWI+OMuVVPAp+fqjesjObOrBldSNY9Gz8UDCiXSKuaQuj
4BCbrMWXhXJI1sNBxQsbmNlvcF/cYYgyhWDwq3eGUK4li7l1/MonYncLfs8o10/B7ERTopmysANb
8NtrfOHrKFYg2lQ5ZJ82XgwGLNdLM9qFh3FXuMy2oZ6SzBU6JhRw0RDbZW/1G7fm+MZFxoInVc7y
Ij90Fu4DhBbRp+FBlrb98x2cgHyjK6oFjz3iP3aYrIfBWKMXDe3mt5A3dQq9mKmTxostmmNPuJN7
8Kgi8quWmoszBfaS5YVhtKnDcJ4ERGy5E+fJL37HmE3N7hT3NVLLcHCR4UZVGbdDG9tf/WGkuaOj
xc5epXc6bdAUN72wF3dsLPW0pvTF0dP+6nHJEowMw8uoRxvye/0bX/IvuvOKXwrCJ16eK2Y+CdBn
GeXJUmfG92ZT/9YLLhG2dEPbJtdSMfSzjg22teT+r7KEtFUZlAD7hEXJEN44O3xHWC4vwrC7tOks
bacesAmZi41+pnY40m/2s0xsK0CHqDHUIigZy2SjbvrP6Rs7uEwi+o86hw+wZDTaymDA6DDcwm4v
yjbDLZhmXJzCB17/J8quttPcBbWRBbEtNMWl++osvKeEG6Ds9JZs1pi+4jtJRZC7dWThhGgontjd
GsMuLy596RvmEEWn8soUh9gRfFaHBRRIt35uV0/nNXiYk0Wb26CyKpkYWDmGv+KZ2a/Nt86EXBNb
xDX7FVBvn8gSlnTn/XqH745HaNfcF558paQoWM+L8K6ex/cw8URfWrqtKX03hCg/DHy8Idwtr0Lo
t+bKpbZ4xTbPktFc6nXE0Ip7eGFRUJnQwv6u2IxCJEnZ67vBo84AxGiV0BFlQgQ/iu7wnR5bim8C
1neDK768yu8KRZ74kilWedW/JmZlI/5sujeKJ69qPp61q+PGfuM12lN9Wnwpm/Sw4rvWZkOB88+P
Mt5eH7Urh3OptUFoQBe9UGRmwgUtKrhLHpKVX6IPLrvwskBsNvUDJZ9ysvLt5ydpdYrC4DG2gxjs
V2OG9bVCFDIj3ojPGMM3M6pLcn1d8AYURLWs4E9IfT49qRN359fcfbfa/ss4oKstYFMzZOHEu0Bt
9JIHFmVlCrf4puzsd7qoTnRqNnOEPLLxYgQwsJBcESw37T4/MADT4pQmHyU31iZ26nN5YqjQkRET
x9FVvmQKhniuzWQjecsjrVbtI75z60br2CpO2X6A9uZN44YGDHwvyPKEnSdL9AuXQQKSI2Dp0Dx8
eMgsCPNnmcVjJoYb3b396Pcq35by7c8s2dJvuqVKCa9/IywZTEhNnSZmo7gCyTmrob1d/oNFy/2l
ejNstfI5zz9oMVFoMwegY04JJR8Mh6RgTo/qQBFRW79OsuSrB0LMtHpbrRebnOWTrafacl2W6+zK
ZDvtU/3iuQ4C4y9LBBeK+J5gpyGyv9c7yWIWRhcTEVmVdBxa4PYMljMKHFbgFpFFofCE9Jxw55vI
zgPudzLit/qE71Og5EZGnaOWfxK9l/Ib7YP9yxYlVyZ3p2Pgu9rySphldegMnVnfhgut57xOXMyV
YH2jbILIWn52b/lbsuH6pHj9pH8fZRsj5qXdMVHmrfNxUcGQp8pP1niWttFkDT6ResnSx0dkxyRB
pMPzTgmbTo9iJ76j6/6ORFXb8FZAtAUcaenjRzD5q0P1GfncWi/01AeeEOo2tOJ1RrYV2O6xz9nl
6hDgiMUPd6sfdEwz3kWhLSmwxwfdZMypWKzDG44OYaueUAVaBPgPdro3+H36CWPZCZvrqX2v7guL
wc45zS2frNj07SX063L5yDTjGuw06hrXkFJhQ0MINwk0xWoX0q10IsrWjuIEwsd8Eh7Xp+mtuSyP
w6Z2s9SPFVMjsr0xQPo8HhgnLGxWb1noq/sFBhJ2ZuSP1zfI4NDCFLOB3sfKx8B4SK7Y4Lj0mBqj
u5O7slgJHrVmjTdq3fUtua2uJKVMAYjZbK7MQNAJv+zQ6taPjA70yNKIa1GMeZYZjKj3FMT/xStz
9UgYMohT0lqG7szStatjvU+IOUhrKjNobFrvJgpEP+0nmWrcu8l+9RFcmKDMkrio/Ta3ooVXkVzS
dTBsinKfLDyw898p5A0OFQdxq2nWMmWmkhE/yKm6h8LYMWacUbhaHKDLhvROHoefRes9L4lX7GVu
zM7UPgXmFdE6dcjDd2D+VHvQRcmnBqbJb9uBbqJznJ0GmcllTkWplcD0l/Gy050YImZ//RDpfkdt
Qlu5ht8jdOIAmcPk9uFqzHQ7ZwggFELRHJl+VN8ZZPAHmbUq5DSGcvYeVxn04FGj7op4Ra0pNBDB
pN1z07pm9sFrTYRVPM/S0tuqutbec9Eu3eErLvyGEZqeulkyv2KcE2o6ixSmEoski3NEE+Z2zmYd
zRtweJm89nd0pQ1o5Gc/1xaWb82dxt1X6EXPrR6YDDGMFOspe89sR7sLNipWPoGyPiY+jaTNFL+n
dbRlrkX8mkNYsht0y5BxQHbEXkXD7ylBNB9uY3vQmM3s4OqRZWyoW/ZpytJOyIITesN0hpEpjwD+
nVhdSx3DsecPnINjDrCM0sMtEIj2fveE64pA7gXE1swdRneV7PRQDn4ubPrx1D7PcXqQ8l1eegwE
FUcTk+FLuAnAPvtjMa11ql3UIJ8UJtZjv5Ozr0ldKzpmsdukI9cUTHKZbYjEQgQJQLxrxBBCdsJu
hk7FIDQNTscrwau3XTFDD1MdeITJC3pLZYY54uFDOa+O2JO6Fm+s2VKwfnqCAKvSgCIhPj9DxW/G
7XLEw3FjYY5Vv7+qX/3xr7DfzdX+/9X5//4o0rOMuU0U/vMC/P27SA9ndaTGD8cvjGqYLkwYxYO7
lCL/77mJlmKH2SrHPshXPnxgO+8QxpKGO6EUEOXAN7Vreno7pBQeaSWO+mESl35Vb3WBlnbj76m/
v5TADluMacLnN/8z8VXw16v54d+fV7XCpJAKso6Crz5PpIZGtPhHZDQ9Itz8XD3/qFLAtn8/GEDC
XIH5j//7i79/99+v6EpXsJrHfWsx14ba49/LZrrMijc//PunLeRrM56hvf2M7w17f4Tm2yhMUJ7x
vjIfVpyBv/WM/g1gAE94gKRkhgIPtOKqhR1fU4jBNeTgcUYIhzpn7TljhWluPmRwhoFBn2W4w9IM
IFZmFPGK8gYYNrpEE7vmfoVYPM7o4miGGJfZI5ihxhqgPYeJPmYa9qP7mtHHOQxkGHMRY/QoNc54
5ElOFpYmiKQ0MzxZ7/CJZnKyB+HwyHsAy/2MWqbjhK3vD788g5jLphs9pqY7GYzm5wxrVmZscxN6
E9BEzoqfAParl4ueViadDnmIz9nwf5Sd13LkWJZlf6WtnhvV0GKsqx5cKzplMIJ8gQUVtNb4+lkH
mZORldMzPWOW6eZOd5JOD+Di3HP2XvsuawFAe4KCxjHx4arM4mFEl/AvpqTZuPX0iiuEfMmZgqPr
7WzlI0lTAgqjFFZFI/BpC7UFETg4wTpkjc3AhTBpaDYPhDumRfijj3UCjbnEYCTxGQ90grlW4V0X
Ar7mA8nXVhHkSL4rhJde1eHPRuQ1mzFiur6/CWz9s1GRM0OuZf+u7eArKCRXDupan52POLN+5h79
jFSw3AV8bstBmTBC7A4E3R2jpjAF5t0bmrbRlC0LnqKW7soW7Pdc32YhYjsEgVP+4Y450d8Ns7fo
ARxz26AWq3u2AfEUbEZwmRtLAOOKoMaj8BnubP7gC4Q8hkYOypEAAANAuSOociKo6MQ1aXZqrLdx
Oli5QrwtayAcxGjDR75tBHyuCQI9goXuCxS9zL7UGOWDXyNYd8Z0WM2JdfKYBfSYHiKNnkPdRvE1
brNt18paQ2BOJCB27RqXFSIFEhxXhaDaHZjtRKi0ex1WgRfONxMB2YXg3U0BveMVZ8zHXxSY9DZ1
wcFnFqQpAcRboUvRy6l2dIxuW/TjeGinGTV36NEPZqZo2MVzxZG41QaNPmR1xBGFOFLA9DGE+lpQ
9SXM+lng9S5pRes45/zwh1BFpwHkXoV2PzivLIHll5kFH7Hw8HMh4ydChtY5ZFt6aHql9JfZnU5g
fjhLhKxvgthXQO1HwtyvWgZEtWkrW12I/DVofquCHaDX8Q+CgynkhN/vlI+q8Px7IfuTL44gn75h
EHNpi8H/d5IDYEgiQM1SFpeZdaux+9eHO58DaeOTBm/qgYszPkCdm6L+zr8GJekuWsLKbepEcXYV
FXlEarLtMeruKGlin5xBHy7iukJ0W+gmOkM1Rz2fqnuyAiTuoJDgg8myzzYfQF/RPcw6DrNeYhKC
ITQPACbOOBXjSxdRqGQNVV9eJvdD8DNqxpMmsQsqIgOW2OBgWu56kmiGKBk+MglrSEhtCAtGygXp
ZKtCT/aT0XTrSEIedIl7aCT4YUSpGvQ5zf96NiM2wMn3mpwIM7kbSY0YJD5iTCbEzx1HcAiGJZWQ
iYLBZ0TqRCbxE44EURQkUkTJ+K466ss48m8tbvStZDIiy35rCvb2J1+iLaAD3LomLUfFfM5tojDD
RQIENp9VD7FtlqPBteqHMVOg4tBuJO9uVB16wUGIzdNUTgNFhC6BG45EbyRkcKQSxoGJ7gyE10EV
OTO17hmQjgG2BB+VSDRV957WrlxxbRbi34zFydlqeDp7cXfm2Dx17J66+D4TcYD6WEGhjeaI3+kZ
OotPVByjHdZRzGjhbS5uUhVbaY29tMBmWojftB1VtvFkD7PRwo2alWxAsafas6WuTDWh2c5uzhnK
kp/L+qYr/gOwEOYU4nRFiyi211AMsLHHkNy7+CyRhftDTWhT+mKYtXEoaGKhbfDSKnhqvVHsCrhs
W7Hbqvhu48F+g/T7ObW2t7fGoQfQTw8+2wIA1zeJmHd1sfFif9Nu8csiGdAgiLsm+yWx/epiACbj
9j4SS7CHN9gUk3Cd0qfgNEMph4PYFSsxHlxR+q0bMRkzcR7EdJxiPhYTcq428Jui4VntHiZcyk3x
IG/x5It9eRQjs4GjWRNrs4LHORKzcyi2Z10M0LVYoWMxRWtij3ZbTsW0mNqd11FM5ww+elvpkECr
a/I+lfUcBv6u763bRMzXjtiwvXo+Qk4rQQan95lYtYkqhdXRYGzGxK2KnbsRYzdPAdkRs7cttu8M
/3fEWIP1t0ctt9Hwh+diFHfEMj5Jm7qhEDfFTu6JsVwVizlxmMTZ0VwuxX6uTPS+JPY4Fmt6qtI0
yNzLLKZ1s0I9AbGJwAd3PpRlH5+KsTz5VkDUS04J6WVY+2Kxwpdiiu99N9j57MISgkqYoLGFQXgy
IFkIXLqGhpjrnfre0EplG4rt3hADPng6IvHElN+LPd9h8BSKYX8U6z4xAwXzQ7wSfb+q7KbcBzkS
Pse2ruRWkPl68gQEkHfM94llW+ss/cTDYJRJFnCAA0IgYtCuwRQgJL7a1qH+XRPcgCLggZaGWiEo
AoyT37y0cTe+mzHkBFdQCbhAh2CgCMlAkAZBB9wgEsyBCu8AJll6yhcEAheTTJgIAkfIzOsksAQT
aoIi+IRJTXBstcUHnzhbdhgLhAcNP0gif/eFviAYhmwBMgRHQwANOlTmMyl8KM0F39BndKFqz714
kB1IRQzXvcAeivgOzrtzMubu2yQ4CN+hrKG6K4dmj7OV1iuTxhhoxzqj9kLHNeO9Yf6UwZnI4E1g
Uc/WsSAo2ogeFjwNIlThUxiJ9VzUFbxugtXGYbpEgrLoBWphCd6ihHORQ9pIw+Zhhn9B7PtGg4dB
eVbtXaj2oJ/w/BiB/Qqwo2L31W5TeBphpuTX0ho59GYMYwwPykwnQENTbjve/6YVMEcBocOH1DEJ
ssMe6MZsJgF5mBA9AkKZV5nuzfvK6bc9+bQULUy2CY4gqhjymB/NJxNGSCWwkBxqCLA4roMCEgEB
hQ1J4CKxbIEENxJSCwh+xIy8azBo09ERNEkNowREnLdTS4b0gi/JzRtbyQB2BYxXLRsjo6p9WUP7
DqmBlwV3yKCnM/UdH1j5zZdsyerija35OOs2vlsI/xmWtJniZD8/h3Fk7nCAzwdPO5GnQmPC56jV
ZoAsocUwpVJWmsBaHKgtkUWXfmx0IlbnOyIhMNxOWElBbAGnmdDWZkQNzg66q+Fm9LhKDMx+GgHF
eBBjRsgxhiBkUlgyCBFGvcZwiaC+0vinjtrR2KoKtCncvqveqYBtO9XZHM3goQSkEOjhuqmRKrqG
ae/Mqn11vHK4ZJ53njy2K55V7vvxNbduYMFdGqzCW0XgOLlgciLnewg1B55Ktu4EpKMKUscWuA4b
AgBs7lsk2B1DADwNJB5NkDyZwHmAa71YifKZtHygFn1SD45PCM+nrpAYKxB+MkH9QMS+Rn4FJowN
98CZu8nsGtRGy6cgqCBHoEGV8agKQwiWUFDS29P2ROsSm1v0a6+lcgIgDgYn/HCGzMfl+AYBksJf
QEUUY7u8Laer4WjXLARmpLSoFHamII4qgR117HpZ/L3qXvWYqLRR0exLUfbGFZgkASYFBvovDJvW
DLXNCqg9GxwilTU9m4JbGt0IQEhMDLBnVedKzbZF474UC6QJWlMi2CaQQSiFBOU0wXSqBe6kMjQb
oD1lY9ysQ2NANykoKAthfnK2e50ttN6fbYPrRxvqmEzyjHsT2jk1MOqNE6FPs4CMkStODHxkssC8
q/MMdqPN+UvvWyhVOqHwSMCmYGtbmEOHPkKmOAXxzvfZ6s1G8ghdj1C7jlkt/xrFuoOH1QsYSxNE
Frto+vlusonYdhwNxb7TnIp+V7NL4Gsp6CZGAW65DCkMQXCRKj5vuWjBGRiOnMneQ1NeahgwUycd
N7SCnDxonEoAZhC+DEhfoSC/UoF/0VP4BscK3wZYMEMAYSCQ6YHADEu6PFnbprulmlfWTate/Ilp
rWplqCBpN0IeMyz73mY3dNKs+0HQZPH0HEMq85KY1kGopbssUPjAONlJg42H75amkDsvuLPQE79s
84y5ezzrgkS7NQWPZsFJqwSYZgs6zbDH+74HpmYKVs03YlqhkNYMm95roAQ3sy/FssbBSV2KIKe5
4TjPNm7gMd/13lxBuE0tIDOYbvCrb/jD55XbsGFTSD1Z9X11ddT4NTGSZN9YfEKdYOIKeHEm3Dh9
RD3eGy3SkonPV+BynDTB2tD8s+576XcV9igWtvYcC6nGFTxdKqC6DGJd2lrM+lTmLqNHb5p/SrNl
sAG3ML0Zpc/XgL6rw7dutE71BCvHcxuODtdkrFMHuHyQtLpsKwJSk2PJrh0ErhfGD0WKjIEow/cQ
+p5R0xwgWAZFAnN1AfSpgurLBz5dkI/dLhCQXytIP6Vgc2FXuLamaSTego6DJwjAbEKPaFf2cBOS
eVeScyatDDzeOqK4SCe31h6JOwdrmB87gQx2ghuM4Q5CdsvWqqAIOzQuNcJHElxtTFX118TSa3nh
dMm6lJwGQRp2DeojIsdBM/r+cG2SkHDQ+WZWdThBLrq/cS7PnmASyY5HOwg50YKgSOIRKhiYioaM
dyzBLJrwFm24i4qqbuzh+xwE6gkgyHNvwgIr+8ZZ8abIuRV8oykgx1GQjjlsRwPG4ySwxwzqoy/4
R8PC1zA9G6mNFZVciHVcoqxquBwEHPXDXKi7UXCS7IK/I80oVTCTc/UY6mAnZdV3BESJS6KJrjph
rZgHovsCYUepozAsp+rQJOmm0hT/Ua1xiADjYyYLpTT9nsK+7Oej0eCtUIzoTFl4T8dkRmwBxAtq
JgvlRzhX1drJ2d3l3UD+l5FtfIFt1q3BeE1PSS5wi60deWxoXe8pnyxOwgXXybBwEICnLihPH6bn
LHDPHuF715DbqsP9xEEFkU9QoJNAQUMU1ZVgQokoYc5BsNr9BP0weMDiUApWNPAAjDqQRlWIo6Gg
R5PphyMo0tRuXnWVbV25ayCV+oIsxYJ1UluMMSk001alKRTDDIgLEEg6ZK5M0KcNDFROORpMPtQ2
UK8vtYBSNUGmqjbwVKNT3wxoqnPNTAO6alKDWYWJgpwP8moKgTUUFOuMVH9BswqkdYTWqmnUcCX8
VgXjhCtA1xGyqy+IVwvWK40LWoQ0vwIDDKwDD7YQMGwjiFjyuvPH2VDfXMHHsrf5sODJZpr9lAtg
VoU0y/XtJRP0LHgjqqzbogJJSzvTEkRtUMGqFWiteewEYRsJzLaBatuxNFwyFC5Tjm8f7G0kAFwr
oIgRJG4NG3cQSK4PLdcRbG6u9W++HpdrHaV44VOdTALZLaDthoLdHQXAS8r5z9T3vuVzLPm9y2LF
8AluYDSmL65gfGcB+kLvdJl3KdrGJiQYQU71s4f/K9uMdSFI4Mk257Pn9Ug5qFsKAQf3EIRZ6OKz
K1DhoAQvrLraUynA4VTQw5EwiGERc/GK7pOxndYWnGJXgMW+oIubqvnmwjK2BWo8Ct44KIxHU4DH
uaCPUxjIRC8rezSqusCRfRdMciLA5JG1LxeEcpAITBmqci14ZQflgSHAZR/ycuji5DQExkyhgh+B
KkmNCnzybPV6wM18yuZRMTtixoNyneSxdzCoLU5BYb5HmeLdRnF5N6uYOgfdGHeERpSswDheIEYb
iWlvbRjSPixpkhCZWQpe2ngbEJ5kAp1mR1ih7SUn0GmYOvjf4Xtu3dlApA+weoBcTXa6c+fSjmbX
MK3s3nn2EN9lWP3wvJjT1iqVLwKH94Pt2uzclFunqz8CGm8wY9FKDKUx7z2UGLMgtSuBa0vXnjR2
EsUcwNtDCIJ7gMXtjqMBOosZqSWg7qmiOHAUFMU+rK7VpLNiaPSvgrmGNCewb0eo34HyHAsGnKQ/
xsuQwXVBhOuwwn2Bhk8D9kODpCZ25+0mE7S4IpDxglz5g9Hc1YIfNwREDsPR2jWvnfDJBVSuzwOm
DruGV9CAMWclJflG0OaqQM4twZ23Aj4fucKtY4Ghx4JFrwSQrozquw0x3RB0ugdDPRaYemyPP9VW
uepQ1rnW3g2CXS/hr48qIPZQkOwxbPZUIO1x/gNsrHPwazgyUNzd/JLAdA9ipO8ElAlnekAniCmc
/QjXZ7t6TyXVO1oSFwqJlPmv74ZTfT+0Yqha4PWeVcS3y8uDyoFJr9LwXlHPTBs2/r9nef0lf+pP
GVW/3V2+/dfL//T8b79DftGf4q6WLzouE8ZhrynDF78yxCNh8I7lZrm33CzZPbUEjPx6uNxbvrY8
++vFf/naXx4ur/OhzZT9u1b7W+LN7O2SPOEnJYSHJdrit7vLV5fH84L7VzJoHySjPrI/KchX4oaj
C8ftr8fK7P+vx0siDD6a6IeTzdYhmRUJ7m50YMLJfEqTduavVNqj6WertJzcgz8a0HJcpqdZX1mn
UA2t0xz67sYjGY16jYdtNf/+RCIvcWyTyYNiHH59w/Ky5aFCU2hvD+F5+VJkmeZp1F2cbJ2amPiX
4fYsr1ueWW6KrOaXs+l8iCMD47adY+iK5fcuT7e6ZR0L/X0ydQvBsNfjbrXRCkSAyM4UDlC2hFbk
VAzz/ZRrcVUy/TXj9rGNGdD09VSvbUkGW270JSksLOoZfeOMQgTqjFO0H6OC1iJ3LbqfsRadEy7g
Zs3ELGwaxoWKsiYuUz9EQnGKBRSVLwe4PFy+li0hEp1T14eaOMVC67E3LM/0AUzJrV/mn+kgKbd/
fF+6pEtMnX3ygaMBoR8Qfy8/uwwUIY8o/Zk/J9r/+n2//Zblx/72muWpsWWSog05rtA/fnjyxztb
Xr088aef/X98+tdPKN242Xtdc/z12j/9ziJyD1FSn1ONAhhmFsufmwFSsLx4Ewbe42AiXCThw905
U3tJaD2Dk4Ke0bs5wzAlonX5MzG16uBUPlOBIjw6yZQf7TCuLwrxvEOTmHS/gkMf9tu4TY+ErOpE
A4DyArECJ1n52dfql22GpIlVDOLrlFIfKCc+t9Bilw2pQLFtemLMLMmotjZebowQYGAQ9V6z95l9
KDatgKatabx5TxRgBUhkljRSD5DOquo2aBN/UwZ9hVmJYX1Pgua6dtmLwNCPVw0Mjzz77INIgeyM
BopaYNMl011Hi26DXR51kV08tbakRIeQQTSUFD1dsg1FN/PuFr9ilJrBsRq1R93Jbylvm/WYqggR
oviQcgk+9LZWr9ocBo/Gvkz1I+RULn6uortLtYKLWeR311FjsNQxwdQMxnSdqMHTwDv1xTht/ATT
VqygJbbmcubUAorjoFWG+zEhlHRLpb4rmC368W3oz+maMFwkNFr7YQWJu53jytnonnYuwqFDfuoj
Rm/8U+BiAFEd73uCrLJlDrIJCPU7BB2Knryhea/87Lok3cH8f1OdXZKmLYNGi4l+ktw1FZvt2CrR
UIf4dX3UoDrDtbNpvTqW8VNPOsyzDc00c9IOlo12PCTfbF3c9glyQyetvuMyyMDMwjmp2yAgWIM+
qZZEFpfAZgbIwfqgmMV4rBz2DgEz2KSN6rMzKFfmBHXfPlUqdbHGzrTNYZhMTbRmGHwdEu0yGK6F
fqyLt61b3CitUe0Gy79VdPMtr6Rvy9tROIRXQ6orKyWGBZvmGGMSP/9y0uic+gPG8aBSbsKcHhqX
M5hCkcJnkurXAMqIofb1um5oB1RIYKYyIMQw0X6orfFpJ8ohDzBX8K03tAM4YcL5LlPsx96uxzt6
j3pAsZZYKMBsy/EODjyaimbISTHVCddUkhw1l11Q7ilnx39MzN66b4mPtnRc/FH6LaBAwVGfo9s1
X/pGBZfSzt/DgxJobBNmPT6YUP1Xpd2+MwyUjd+gbN2KvV5bYOIzunRbxqxqRqbNDFeoWQ2CRCIk
sE3uqBvGWPq2SJz3oK/D54L2lu97MIiHaFcNgNt8+ro7AK8nNYmONDO/6ZXpHys+IcUzFFqdhfVN
K9pLmnlo4FwWUZNMGihs1qE3QvfQlv5NE0b1yTRJ7e4LkuNGDOaYsMamf6nS+lUteQdZiQg28+/L
QrtrwpGtH593D1fXohQ0uulDS2zlpo7wCegNLTwl1FDToMNKImTgseX/CCNE1XOuwtQJM4pOPMBt
6N8Us02vl/MDeoTyznYNRYV6zD0MvkF3NlHYDRh7mhqkEsv5zhig8ZUKSQBAoKu3zKZt0JBHvDFs
4Hsm+jaN1h7il6TZObM5PGZtjcowRijDZ4uAuQ2VKzU9AD8N0e2Un1snCu6cjmtywFjINKOAyHDt
1Y09FTVMjv5ST75NZtTtm4RtuBY6Fuky/ntLC63TLJAYOvKuseN9VV18F7Ul+MDZwD3rd5zdY98j
i5lIvaAzZQWIpvrB31nzSKKc0w5PXTEwthyeqobQ+aQPP3WjM9YVzYJda6H5HTXyDzOHH8qUGI1L
J07EwfPWNZ7ptMlaeCexvlX6W96ivtEbv0UxSuvDHBvCxWFUMsZHCTtOxTkPhhZ0HmpShBz7WVGs
7RBjqoAGlCUoje3Gyo66AVjIUsLbIqUSDUchITC92/mx2x7bQL2tZnRhDKu+dTMR92V/PzRkO+pk
i66mEsy5rwbmifiV9xhSKo22/GOMQRIOdUjKeK8+K2rV8KnXeJAsSJlVC2ycaPHD2Dm7Pu5o4RcG
DR7DEQxojtmiGh/HVkcPbkZ0i5XNrJfzuUVck1pBdiMiM45cp+ijS1LO2bbOsgt90ltFXQTokbkt
Yht2f+XU+65F/z+Mc3Kaav6hvbm5mkEEnKbsfdoI44uToAFJx/E2oW9/GkoGK5mLjWuMDUzDhXdU
x+RlQPBK0tBLajNMV+34ppsV9NETVgtbx8Kk1gboaaTwUz9dujpOT9VuGrL7tNRYU3PvZ5k3NPNb
LL52/Zy4aoRmpny0oWHnM5z8yubKnCnOhy2nKoHPMMqySz1wAtGzo9qbxzdfra6DOpVAc/jrYxzv
mool282wIFfhk+Y1loZU16uO6HKyCiECFNAljWqwgdsxZsYGJV9bnphd2HiVYz4VTRucvdD6EaWQ
DeNa7U6dEGwGudGGBDNFkH8LlTA8hVntnSZz/BESgEOn35hOGtUe8hJuasUKtqQ4FKsYHdQ5qXLt
WHnzRpfuod/o+1FyRVWHfUHFPtJtCm2vCuRzudH/uLc8/O0tyjc0UcRgbrt8oV+SyEZ55+6gPSlJ
CuTHIYXQxVuOLvJ7NrbnMp8gSNf1TMNpStqTq7vcZZBOWK6dG8S4KABIam+fw0TM6hcjQPuveeg8
l5J+uTFdDgVdbpaHoeLSQWfDtjFbwp8T/zUwidr97U0ZTTPMW/Kg70M5whOT60FL4ujK5mxhc8lQ
s9JBlxRys9z7y9d61+O6aWMwqvUlRJZPSFFKekSB0aG+TKxrsCQnLkHnv26WyPMusoK1ysSZCGqG
nYdfUdhBErBnydX9knfdL8F5joWUaXkcSaLiXNGN8VLjYCt9gq5esq8XMmtWP/Stqx1tB2KRKzcz
+fUMFap0PaiDkKqAxZ66EtdZXVg3oVOwQNi6fpq6wjgt92pV0U/lYBMWrtOKDSTOrzIMqcUsthw8
Wt7Dcs9mq7uxTSRcYXQprUo7tY2rndCx96HtH60KmomeIPoNyGXRaVea0zE0HhiLFKdcA+Efxi5Q
tobUDOo89nrZmrEBGR9uoW78QMGy4zTGqdQ149QYMTkqXEOBkaM+IJ8KbxLoZFiXnpNDC4B4k/rQ
FEoEpSXTuqkx9bXRs5dhjnlX+n601zJiuVAvKMO2jZSvQfYxy00n97TBR0w/wzj/A5Pr5JFL0gQN
kbp2c+HQY19SuKBB9So9hLhxhMKZG/qrx6Kdtf3IfPQ0y83y+S8PDdKe0kzSx4okAKAn/wZUbr/f
eCMMFRetwJpMXhS4KRsiPTQQlQ77okPxUlHweiWAp18H4PJwivGUk1Pqb7rGfTSM4aUs8dT1s2gl
4zludqE6vhnY41n3neMwlud/z0wixM1WGa86MMLZO9LcAb4ZcOWlZw18MtkXyTbZOrjD1Nf5I2QD
EdMm3CKvhue49Z6qN6LCzoymVESqKLWlFoS5HFMQr3E0OZfw2/wCXuxjvGVi4X8LnzK0HntngnC6
zr6AKMpJOe5pezJBLPElMQqYVoa5ZQgC3ToGHMk0/EcuwDEQJDsW9fkRnnQ9AHrddeoeqmPYH9SH
+bZ9L3g4IRtcmYghQBwxA3zROX01QhI37Q9+FSB9vPlRvVIfMKMxJMxwgyO8sS/Rm8YuBnuqxzfN
yBnwGytnvFNtvKVyrsc9jhDdJJvkHTEMsJoS0OiT9nIPwGob3XWM41bYjBFaPJErC/kE23ksoCn3
Mr0Hd/oFdRrggi3+WIgEKaPXj5LLWbq2H+0P66o/Kq/GyX+kH0+t12DHIpqOTyy8UDOwrOgv8ffp
1v8Y8YZ/H2Bgt/vgokVHEwN/t4akb9lsJHdmtVGYYiEnvwCfnUs23aviB8cBDviZ6QRTo0t6jt9w
XJbr3N9q5i6ocRTgiEVvgbEXwEOnrKqIEdYaeRygqOGOSox1A0m8d39BbbEf3wLQ/g+fXrtrJ6Ty
lwmft1txMTyY1cFzHpV0/ydc+x0VSVDk/5Z32V0R5W3zj7/pLjx36kL5uvDaEZ6olko5QUYT0lTN
smyef//5ECGdAef+72U1DnFqaBg11VOpIFnZJl/KuTgkb90peIBymqJb2Kn+XeRspmxPW9G5uDfz
O0cIdS0avVTYLpO9IVvEp2w6ktKO4yEmlco9+vkdzM6hhKG6MZS94unM2Kkb9jqSvx8QTVAGPs9f
0P122S57gcJxgwf0UD739/FD9lQ+t3Qc1vqm/oxPEGt/pD9NDC77/pqeuPajw1Q5YDHWHwxy3njC
uWcxQ2twQDaDnRr5NL59A2PTtNeHtbnh7FiDeUNZOpu4o9pn5wYM80g3+2L3W6/bfdb9h/2UXcDx
hl8YEzA0OF84oKx5bZ/ZpW0Apr3Eb4gh1Q/61shfh0cGC08V/+hYbWAV8wxnNbwGBVk/UrIjhln/
Yt1zyLaMHx8Qm1XfkVi412J3xSiBV5fecMrnd0IS9eJEFNmH9A2t/k65N56hYO68bfA5v9kYu419
9CSpalf9h2tso0t3VA/h3rziCzVfG5LKdiCiyMS9BwOI4Dn7LtmjuF5QNm2RO2OOlMAL3ABv8XYd
HXMLXOuKM2y6FQTAk6GuPwGTRUTzrBCprKPNAZglsE8m2CEGwnMnxoszPgVw6lvtgWGlFlLpXGiR
QxcXegOHLTK+67Shytgo1QEiw5E/MdgZd9pHlh2rw/iTLThvlQv43jpVL9PZe2Ffuady21GbH4ho
oukGaOH6Yr2iJEQhuj3Fe3f73xz5Avf/3w58W1c103Zsz9PNfz3wAdk3KLr04aq7/RXPUriRNYbD
65vj/dBFYUrwySZ/xTaDsgmj0TccSY0Qv0Wr/N+8Ge2/eDOaaaJ4Vk1Pdf56Flqkhtq11w9XEkdX
8n+rHsOc4A8wBMgF1jPXjw0+uxg6BnOw27K9DRjgYrP8hn8kul3ezn+8j/8DsODvy0Lzz//k8XtR
SmUftn95+M+nIuO//5Tv+eM1//od/7yJ3uuiKb7a/+ur9p/F9Wf22fz1Rf/yk/ntv7+7zc/25788
2OZt1GKH+qynh8+mS9vlXfB3yCv/X5/8t8/lp/w3eReua/AP8x9//gW/f6P8Bf/42+Yz/Tn8rD//
nHjx2/f8HnjhWH/n349YC9u2VMNTbVbb4bNp//E3dPp/Z4m1Ldf2NFO19V+JF4b3dxcNBL0Uw6SX
bGh8U1N0bfiPvxnu301T0yyVn8fSrf//JV6YjvOvhxmHlmVrmmuqmuu5vL2/Bl6wuY212asOPWOB
jUtBO2t9tXNt94Q2yD9FGTNTZl3RiqrPw1uo9PZ2iCqQOyg/NhmqaWjyUMcsDUhlzKk6xdSdBX1B
cBdIqqyYtX+HyKTdlrJz6vNwq6JBwjiJoXwodHCScOTTJLx0TaHslODVtcsGQVxrrxvbxr3pwpQ3
lFbdaFX4UyU8ZN849nWwpuwYlTr2G9M6Ew6dhypH/+wGhIoVn0mRzXvyGIlu5E9cJz21cQ4nYrSu
BaDODL983aWvplKjemSGN45Vi87IJu00dJ4nQwVRFfpXlwAOlPVAi2udEZdfM5acfaIFcmvvZ5b1
WKBUVoMaS1VnteveD+czYqF9Ppv70omqm5oGyHZyKSOy8eh26nxw1LbamU1ypwfBq02W36MbseIm
LiLiDB71jP9dnWh7UOspDvSENqyrFQV3hWSAAI+xYttEZNkLk8+Vmxfeeia2YRj0ciuRjY9+4LxE
5Q6dilHb5XFoEQfXpvY551i+Ywf3ZKqLRs5bUyQ3Gz0DMlw30SuBAlGg6Ns4WUw0GK+mCPUijT1k
TeUOYS6VFGI2W/1KBlJ2DZEz1kw7yqDkiksTmX9nvX3OdCK+5hE1qTUH5xCSWe8GH5YCJoacJXzW
oX5f9/q9lTBb9LwEJGEXsrRC2NjdholOzBbQBDVIviaTFDHcrkg+WXKL7EYMNARbPCEWx8DewK5r
6ulslei9vbj60Gj2rqxqoqdmo2ay4uwu5BfZBsq6yGlv2gJzd6fr9znsrMlwgB127LUppWniPPYR
UXWRDy6kXhxGVMxpQvU5BYwiXNKx3OyCavZiqW91iaawSk4jww4Cjujmx2S+IacIXj32X1NpX2lH
4So4poZxn0zJK+JybKlF8Ujjaeu4efqcoDYaV3MGSLk0Qq4uiVrTxlIOnQqVPkJHWPq3QVfdjoa/
xeFg0+zlL+/RdZOmTUgGEKGSHuEuQzqxUipm350Kj2YiDz4gOTNjNFV3BSZX2gtEBHgoivrxUAyD
uSN59dCVNR5OZRiPvYrgEeUwXjsjp7cK78KpIMaUVPhRHDyx28SD27Yyk8u+YvfBa8NzM7jVtvC0
Wx+pfxv4RE7Xjk18xWNXN8OtXdNiUu29M9O1wU2Dep6yET8/mdThs1GSwThEX5pOPzfLMThZB9+d
3ZVrtdVtY3uHeHpEoUYe8Ki1WzNxn7rwxiH8cJsmmIfGOtq3aUm152HIb7L4wkQFDKKRIOTOVEw1
WNlI6TPhwrHUJHiDjuVbnVr+nXU10rA90fm9Oiw6u1LWNiXCqViQSQhBAugnvPZA7R+yCE4kXTv0
oQj6u0lHgHGii0MLv0blb+PLN9GhbQe7uq+mdLwYs8xAWjq1tOyCbWjkCEyj0gSmj55Zm1id+vTB
rTzzkEXqWk0gavoJEx4Hj9DODNVbj03kjq3DgHZy7UchhE+wNsTuEiIXVlSw2Vca+9q+nYN8N4Ua
DfOTQjbbaXhEp3zoJ+AyObRUkg497c5B67rxpuHaT/c0Lc9truUA3nGflvjpXV99j6M+2mQ6Jbee
P0YB1Wuvmw7x36S12GbusMnucb2D6etdfD5Bif4pHQvo4DpNpYE3YFRtfaavWp/1IU62COc/+mSE
YTTtjGl8jjULBxfZZAReuqAFCH2YuujeGRvckxpQ4wLVPKtSbZ913QqOZRdsnOy5loVf18burGpj
SThF3gDXwOY7F9HZjFA8Jn4MA7StkouVAooJJlhWbs8merD2HXp7Fh3W0cnD1OoVec0OTEc/bTRf
usM0sPRn5dxMlXKO0sbCWaPfKcQU02iIEJoo8A7DtMrOYdqpSET4dQyX8RcPMIxiOgNKXdwY4wTt
QsvAMs7ARoKRgVHlkSqTG9+9bmZIYTqohfsKG6tn3xQxQLo4n+JtiBEKATJYzeVd1PJWlnvV/BU6
sXNaHmTtMBJGWv/2LvMwGc9Jx0yW7QQyF/3UT6TL/363woHqtv+TvfNajh1Zr/SrzAvgBEwCyLxl
+SraoucNYlt4m3CJp9cHHo2OYkKhkO7nhrG7m9xNFlGZv1nrW2++qpdzHHgvtU0MvAWPyTgYDTtB
EIPH4JDuaExyuFvrbOf7T9U64BGW0bTevg0IZ/yLuQwmkkEh5GYfY8G/JRDuULSk6nSugFRkYGNU
It8ZtdwVvXHPMbqZk1PAoR/C+TBZy12LquP/B679jwpQ16M8++8q0Pu665P/s/nR1eyZf/znOvTf
v/RfhajwsUUJyY7OdYO1ofj3QlSKf3iuEwh77XyEFJ78j+w1L/iHLyXTPB9LqcuX8VX/txL1/sGn
Uja6nvJtzD3/q+w1D6fh/1uKOnjwUIH6AZNi2wvXucR/mjuQjNGWXcEpltq+OARz8+pLE8HZAULT
uMNT5oXJU5xN56p0ioPdx2BkGtu7MuxomP4v0F4IpcqnKrgCWFe7RbtkXyxWdTsZoDnTInyc1Dcy
bsbHYOAwi6vsuab+oxueyls9NM2715GEAjQztZevaED5VqmpvXf7isiOBQwFinWIB6kTPjGqBzHj
RyWBWaROxMCCjRN5V8nSc48bxEUKnZJrPfbD3mkDwhuS1t83M6ul2uj5V6/Y1UoO6rwMiouoguK4
zOBrRsdMH/Z6v+h0/kwlvnm8ZrumAyOUlUH9boyLOCsJ0Zbj1ZvLeHidDU15Ypnmjnukf9WlxCHT
9P62kehoA9tJXitqstLnjVwu5YWsuHuzPJkogRsv2x/k7mGNRUPttAx3ytSXt1mwEPsEfWXC+ln3
zr3npe+qIechDECGLOV4q8rbUebkSkTc4rxYbzbeN5wQ3ilTy0sdlN7O8gm0CQLxx5rkrq7539mI
Mbb5wrwwL2bW8CNle5Mcq2W6DmuNHrrPE9yOlJB6gsccvbeErtE+32Z6UG/2JcNw4FeP8QBFbiqn
fYn3a2dKtJOGYueoDvkU45yeoNEoDuqZ6+tRzOO16kasDAMEh6AsEiAYLf6UW0sWPo1Iu+trQkj6
DjCb6aV71mFKpBMynLdokFuRLtWjJTvwp7g/j434zfuoPeZYc46hCeyHVEXFNqq9F51bET5WDQIy
0Q/SLVEH+VFzUs2objrfnQ+N2897n1/OvlfMaSj19oGChVHMq2ciy62bqjTF1sJHcexzQDFW4ycX
Z7L+1tr+2Vg2OaZx6z3ZqCDHyMPQW6lbH+UaITMAyoso9bB1BfHZc7nMZUqw8uiltFVcl4c+kBUI
BuU9MpzGkDqW7Hy94qvz7Py2WT+ES3+JsGoek2poLnZe8NyjDFBcGNhX0LWq61KE7p1MZ8S9ns+6
tRBYHUT2nNNz4HetzzIyElgPoAYRse1dQ1VbGXAFGdQxCVdroFvk5uVKmG8IqiCQIdrFrFYALJgZ
nT9UQlZ7Ia2mza+/BIRUM2pMFos5XW3eKuOCeeEl34Tp0h4y2iS2gDBKogzHbImg3jMk94VDQ0w1
QqqXaa6Gy4xW34vYGnYtinI/YCsss2KL4V1i2bAOCzXd0SzXKe0vbduEj6FdVuzg1x/fMKSsvBqi
JmX2FnRBf8ALoHZN1Ke4VBClaafhRhxzeUmn/N1ORPeoaoIU4vycRp53hy/5LbGi+lIwVWIZTDkU
xEyL2emFHfbLihP4jvfOO4rklJPLCfdOsUDscs2J4RAPd5pdqqhJ9p7lJbukqpm1U6Sxrs0RD2QJ
0RA2S2rbFLSzRc4bTXBMdHUTYD2f3XsvpRdFGHzIuupLiLbd1rLOzjYd1PxqKSblLMfvapcEB8PK
hezwDH2+R9YetnBCz5e3aq4awqZq6HY1Xs5pHs+IEj6koiihtWTD6pefTgSdPxDRvpVW/ZlmcG8Q
4gytx6SxxGITqHm+NimBAEXYJLehWSAAyqTfsEEM4TD7aJyscnhg+e0+idx+cNu+epBT+LQsa2RQ
vcQc4MF43ypGy7INf05jsmtr/xSD/4inmICdspG7aluPWXYymt0GNsSUeIxQb3UZkjHXpekhTVih
pC6bzayxfvpZPcE2dFno+5Th3oAMJmDLhM8d80RT3wad91SZ4d0mpPzJ+cM0w31oePp3CWEi9+SJ
E+cgQ4rueRwOsVpc3JJdtU1HAfpyVUC24Y84jdSbF5noXnQAXCn7scxF03HIMFdNGTyVoLRcAhN9
hZIp25ehPcPQlPVX5k/iIfSsV2N7l7ILsDGHO+1GaAecEHSRQ7aj3Q9/s5R5tWW7pCvpOrn1q5bL
w15YnefCXFqZfxSp8xyns3WR4JdYYeYvnfnFYv9hSFz5mlnWRxlS2zchueV5kJxzF1mRmwzuhtp8
ga8actMuLdNm1G+48VYwgfla7OrLBHzmWJbJfuhadYp9tOZxzNC5pqs+Kp74bR+p7klZJzQPv2MQ
BW9t3PpIAeLHVNJyDrlMnjOTu5vJpNfZztFmgNmtqsy6KxNvW9IHb51GjReh3eTICOojSnwCPPKS
nIs8Gan4l/IwLxaIxKgBU9hl7iFAO6kXv34ZIHYgUyznQ+DU6kF6bLKcMGS9geDJH337VrUNdlir
lwe5MPQI53I5rXbbLRpSB4VfFd9PlhJ3DMq+kMZsnTFwXyckoGeEm49LyvyLyt6/Cp6heJr2AVrM
M2CDCIMYKDhu6mbrFpbaTq371zXmRznkzptxLvZYqTdTTFcKox9LhQikNVrR9erXeFQJomR70GAW
rV2TQ+EW2F1ra/po9NkCLLMNkP1scLzAnBbO5Z8XSWiA0UqA8yYLHZzMnX3svsHnQ+9SA/TONu/a
ZpcIXT6qAmfu4v5wW9sn/cd2gAK33q2be+k+a7mpEwH/QmjQq10/MCtykvoFJsiyQ6crd7R+HmEY
BvW2p+tLR6N5qsvYwfwM/T4qkGuSalZF06+guBbYCi7tDEy+d0B9dG3uXHNI/WE/qovX1odxQjKh
/ak7hx7TD2Ff+/5+1g3ZH06K0aquT03eM8VhYzjOZCs5SaDJ4mn0k1bRRXEA3daRN5CXAFxddzq4
ZeJ4xjcF26Jhu0gi7p+WbfajsCpMJNNTW/JkN7Ger7E9PPfa8l86EARFz2KkcjAPSJz8Fkrd2zL7
Kjy7otUyvzvbR1KrkBIl0E6TVGZ38wL0rddIMkFWxxWwGqhToywiwi7WvNW4/JpEIPcu/i+sLXIT
5K59nxY8+3XTAVgws73nN+3tZPwp1WrVb+uB1WcPM3BaMvhPkjjFWg4PYwD6VWYTlr7WOUYTnDfd
+cgtJBQrZmvJbeDXf4Zuxm0yO/sgAZSmka+dmNp0j55lvU816A/RPvehxQLn8F1G5Dbk+cW5kmjq
YBFsyRRDXvQxtrth5mizlkfHz3+FGWWHcFHSCBRvkroQqWrTHbA6MZNTn5V/tRIxPeDs/eGLZDiU
y9GWYJ5sJ9NPDvq+uQdgiclj39L83NrxTS+K6lKM5q/ne8ltzwATLePCpRCmZLmkLHGzqswvPUkh
QxqZXeU05HsyenwsKbVmwU42zoZHalaGTryK0J9m6NwiLo4J1sCNba0KWC8GoR4GzCc1FIB8sclq
YIvnhrlPVKrdX3LwwaNXpxtR1CuOx7wKPaQHz4WNa3XpsW/t9OBn00NC7QYyfjlVzRBtlp73fM93
FLjWSzac3Uh2HyFtP2UQ0ID2oSFC0ounJ+WC98ubszNk9RFNerRVjrHPPtidtcJuswAd2zQgqOpW
tH4wztdSNG+JUMi8/OYkx5K7EwtuzhjHThNzV7Nex7M0P65cngEv1EnPwmP3rXaMyUHdWhTh3VTr
3ahze58U1e+q4sqNLA8pWGVg4RsyWZM+FPe9HFerYIDUyKDQl5ZHEG5ihfBHFlwe642i8xEpQCZO
38UQ3y84zJkour551umA+ycaQJhj1YmmRd2GjHHJF2zSQ+c2z+EcrRaNNNu3SfGUY+u/47+fiwDo
dpDDFrFyiIKpD5rWmeDlVcLAlV2LsikE1JUlDDEBJTHE7DN1safyK6t7NB1WVdyiKmxPI6wJjM8p
A6Gp2lX0RDsVov6SQWt2CtUKSSDEhwQjw9oWbhz2Kv+58yTpMLVRO5vbcudD+yNMuJ6unjLOPQPN
m+//mI4y4dvCXVQ2QDsjazcrv7zGCgVAzXGcBHZ/qmNVQ41vID9SbJN/CAIxdRFNGeQelkfhCx/m
YltI32QKQW4ueSpbS6SHxHOPYS/vKtVNG/5mwpgRY0sjK2AlX6NLheXTBzD3tXeZmP+GspFbrbhT
iz7/JVgSnYTXYBlq0HpmOV7ASgA9iDVhKtPCrFQpCV68wL/aAlgs4Ba7MTGQqe5dtiEOFPa6TQBu
WS6PQOK2GLuyj4yh9y7S8E+/jwF+dTtdvGVBuzxoNg7bfpEdfDhQc0i96KCm6Rh0jiCrJL5XU1W9
OFiSVEcFXI/qGFMwwgnnrI/MTPjhPD8zH2Zg19vyUERkkgjKlX6mYbGLJjyWQ/qyaATYiP2JswzR
Jw4Ksn743ATIMBA4cormQ8kFjvV9DKIOJ5o1HorMvLMLcO6jPiReQUdEr66PZceQ3JnQX5V5fteY
5j1NAFQXAX4+WWHfRAb3qcsVZCnQgWZ1FJDAO2PiWkB7tBC9BgWxaVQ4v/NhYTEtgzsEztXZnwAV
tRHe2yLI4rOYscO6oj05rf/bkd1InEHFyDomO7FKC7S9cQQwpdXww8bVH4x3f224UwkdPupLxt45
r/jo/K2pX3ZjljAxjMdfOEP5dRcQGFshb3uaz02iBT9c2RIZgIP01p54q6WlTYitseJ916KNbjDN
kZ80ym2doK5lhI1tvpNHrRuS7xyVgA2xw2PeAB/PnYDI2BT5uVhnhFQrgm3I3hEDi2Xt/0q9eYOm
st65U+weTNR3x4AZrkbXkXPd95zb+0i0PwLf/NLLqafvPC4aqXQzAqGscYfftZF1ahAeH7tVLTqE
3nx1QATxOzQTuZKatrznEG4gJlXuEt3NJMbSufIJxUimtOzfAa0he3D9/rGrH6t0OnCL9+wgXH34
XuW15BonDK0O8Nm8pVC3C6H3mz7gvej7fbG3O+jDdjyrbaqXPzJbIH20M4EY8A+rzMhb9PXOS8AU
ld/IUhzSsMEkSG/K7VFd8Z+fPN/tQctJVAh9nBwCnP5KlvrUVfcz/KhbzLHFKa0ivRp/YWo44I9u
tFnAAyguv1qDnyqjLCWmFAtbjuQAC1bl3Nvs2Cw1b/syid4SB/ar3eT7OFPD1vGoduoK8oVablGZ
QXBq8ns6gv4wKFhbTRHbkA3RIPVG4jlibcyOgitwZml5iwH0Nej6+RbwzTya/LiY7tGUvbmUxbRZ
ski/ALwvtUfcQaL8O/qOQ9ZX8hFG0rUBJsQ85w1zKKuFQAanIY6waPYlhyqEgK3K8va9BoHjRCM7
qRTPSeQDWdIT50vnjmjvsnNZQS6wFvnklNp5rOXXqAca1ql+bJxy7+he7eqFSbrFdXByPDRUg7hg
U7eOK9wFpkMw7/OGIVUoLMXbOD0Z526gHSbGh3TK3tJvrVwYGFQ/e8tKn0WRfkTZWF7iKPn6vrEy
UL3ABgByOmuk5WK9jgxiFifonpOc88XrvLvcxZaVDD1kpqB1TxwrlOxP7CyKt4StCbDO7eQpfjb8
/mjvy0OZju7DZJM0VOsoPoDqqfr9ZCctji99lMpxXhYDH7iDa6osHmru6nt3/Wlny4MvViHXVtnU
H7wkbE9kQ4Uz9d6KY8EVijZIxJRzbeYya3II0FlIaC6K4Gh7lr7OlICuuZb+0HxmxMIAXmJ25CFJ
lnPBbErUF7/K/mais+/8xEdpzP5IMOLF+s+GSEHeOfTaTgDACzVAbZnNjQ4wwkctuV+TddLpkl9S
NoKbOEd+Fs9teFfVtXVs5fBcq4nvv8vt01h2R99lb0h4Z8QQEYKMMAmp7JPvHpoCmWxsZgNFQYif
w4hrRpwaf9IfDpHPwmGqCcd3eRDlnBzZbFHia3hBtYXBogbzBzp9bs2m072EFas+ExysYHYQV1Hs
gT/ldnvUpXO1FyR13kA3Q2UzPbZfUhBBjDeeGGHkwRAL6tuytHwyAxP85/Z7MvbeV2x9RBGm19Tz
z8phcRu4YXyBjMd2RLHD1OLEILc7QDi0SQvjnOcWt7YW8aWXqrSfrAwcbpOG4/3kjKesmJjmejJ/
rgbiAJeq5tQkOH2EKEl8B8Nab9JXP4U5nskRQVwF9X3J3GpTi4rDwq7edP40B8hCMz/45XrJdB6t
sHoQomYaOb2kcR4+iOkUM0O/VdzLLsrZo6/BzOgAkX+owDIvOFxoxGe0XlKSUuYOTLEqWKwIFcje
iKxpE0/EEFrYh4+pRW1dQbMj4jqSmwbjBftLYJd+g5npe2IxLnBeyikkyy7F44aeqt+NsYUWvoNn
1aS1OuBgY9fNrDwsk8faMtfaoxsvAnE/zMP4Zla+F/fz/STkr9Gv1XOOZ/i5AbUXg8LMpXicWBGv
nn+1jpyzvS4DQgwJJLRkBKsBm5hFcXc3xfk7qB195rjEw82c4Yn5CNtglLPTMpenmVqPsT7ZQbXx
iM+ZUGja3tnAcrmxvDXouy0PcnI/XabmEL+I/y369D0AViXz7q31f0G0mNYJh9yONia/HGyrs44/
ZEzlnMxktQd5e66b9j4IJgpbXRVP2Vw/B0sfHqi+IGkacU+pE59iWIZHlYD6S0aC1qMCK2dRQ+KO
WshIo+VCchicsx+DtethA94AMOyO1njTyZAYpJm7InPZRWjMbGOTBpupQQM9GudxLj0E/Vb1QxJl
mCx5fEgRp3PjEFticSS7q4y6n0NzLDAF5QX3UUDSUBuHAKDiEL1pq8/YweaBNZ3OGBvnxdVa9de5
ms/O+sH+PRMGoeEGHt1V5Q5V6NlmhLLvo+jLamfoCDXH5IB7geIeKWTHxNXik6wqA+axrh5LSbRQ
iyBQj/YDFYi3nwRmgFDjlpWDBXZeW/XRH0iPwzPD0JxMC/zCMMIzReUfDA9DTFUN5mvvZ8owNkp3
s1ejol8V3DMsL8nLxuwWtUrYJY+0Fduu9aHVASGzY+Xv7Sy4xyiQH6alfRIRK2oauxUxHte77+8T
MsHCz4vCCfBCsQEQc7RU/RoO9R1mc+jObbAtRow3lNQcrkAaN066JiXaXrL51XNonwOWyKsvdzqU
hgiadtHn7w8x5Xpeh/aJNS1F5JRrEoR2Y9PjbBrz97orfjc1lPZMQ37SeIQrIKtnzy/+hvAJd6uV
k7YYlX/eoZRNeiJLcxMeprn9Nftc1iyOaiu/zTr1ueAcy7CpAOESxxp6jG+F+hyuH+Kc2KM4Me6W
HW1zti2pybqewaiuj8j3B0a+pMKwf9lasOTOwkeJHg3jbe5m3dnM7rTDg/mzTxQkBzd/DqmDgOI6
6LzMupcQ9UmgmIkraOlFPNIROg6/6Sq/Vgb1b5BW/lYD+gsQ1zMdrEEO1t15wYBk5OyRyLzxZmzl
ldnlNFlQuvJply5UGFal0D4Xv2uxHPomfFkywkFsdMf1GLO8YZHBLYlfVZ2Mleiz4xFr4ib2G8i3
8ewKoiWxFpEZxZASYwJVYHHQs/WoZ2waBuXIIl38dUlpnQ20JOj5MyBqwy+irV7tNcR6sJFXoS0b
znJ+5MnlCsS5Maz25kBkJQqu6FKjXCLuqVkOzCd4eOIYiM3ovgJ2dchcCI8+h8AJzgwgn6aO9ktj
XvGPeGgvGA4suu5A2qz/r3sE5sa+t+SQf0pIJplF9eGH2jpjiHpJrNnd21bone3KvLnTHOzstLdg
5/qCNUZ8yK2JM3uIxYcJEKo6kOqdiETCnCk3Eytjg+FF4TItyNtEsjoJyybeOT6RyUMdoz9mTp8O
7XlaPxjddHtazes/n0t865yg+M0sEbyKdLzrTPhSqt9+/9alydUyxMUuQ/sjhOjC5EIRbVYFD7Ik
Iw5K6d8Zi6hQPeZjC9GVhQTxxhXEoK3fv9Z9gIUtIk0G8MuxqUL3bPHFiVutA0d+x0HVh+tlvPHS
mqKIhxJ0PjPEPXjLbfCLMkUF3k5p7WxTizTyQlyZOG4Agra4U9UP6TZfdor/oKouY76SH59n/bjE
85dQWE6tsKHBmcYPq2reifoABOoEw86Kbm2dQdvB9AaK7rWz9bMIgzMg4pvIjNdGYiV3EblwJWwi
ZkHBsKaRDPB3SvWak7MbWfIVCcxI3Lmzm7wsP/qreHKOiHWbACOU833ctt6J7cZwLhOXlzhYgdx6
YCNE3Fu5MCFr8elUTLRZMm8CDNAEe0897WDrGEwBpn6S+YwWnk1SufXdUm1pWAlaQi8PUonZHfbH
Oo2vudsyjaicYVPq/B6UiLtwhZv0GYkQRhBWrcjARsxTa0iFN7I6XpS9jjTsc0jWUmMCUoqH+Xe2
epCqY5P08KbhcLEy5adP4m1jvPLULeKYdL46xDRETgBk38NxMSSxODrr2VOsBio7E+ehbYi5yVyL
NCVMgMCOg0xVx3Hi3m7aljbJU7+BzumdGy/UzKU70eQz+mI+gAwno6lU6i4Nwg8K4ng7R+2D5MA4
D41ceYG+c4y72D6kjqfPRWQ+2UzQYmQy3fiGQBEnsrMLO5R4p2u7pVKaxFk1cC4WY9+OIAFm6klm
eLgZYg/L1yqCLVvK6jkU8Lfm+b101Lj3pHlr1i+LYs2F1/Lb0dYTFQJRdUX0YHP+fF933x8gHQ5n
kWbVLvPlIwgv4s8Sfr4IYncnmvasveK59X2O2Ij8xqZOyBsT8Y6zrqVXIW9EYSkj87Bfv9s24nVP
4oW3drUGq9KglhFFXz3E97bNX6HicyOGh6Zf8kOQ80bPa/NDElgQp+zR+qqjaV5v6fU7//7TVPwY
U2jGoUYzONfWBwtMcuir8m1+Qg64CXhhm0Zj0aTwbShnGM+SLOBWGmFQB3xuRHUXXrmvJqzx7VXV
mdjTlC5n3x5YAjiQb5cyvAOBiy4rG9/dsPwxxAGuATMRxllQ/paQqemQvZ9qrU78nYICvvEqlmpS
QLOmPEX470hAnyOx7mCwBNqlw+BMb77PncFxTkRFlDOPh4oGlEEgjmpasSskeQF+kcXbQkVcXQXi
SgAX6lw4ILqEfxI+c8x58Q7f9zYDLAJp9A/Ptl5EOj8k65MivegSx8GxdcRVo8M5hDqMNk2fL0zL
2CKEo3kYNJlQcM+wn7KcbIKD8No3M2Yxj3d3n/fzxWMidBF2soOQKq5eB30oayKO4gDlYFX2CAGm
l3icHqhsn+jWiJD0uw7xbWBtRFr99R0OCHrlrbIFDMyleJe8k9qhMZSO5m4SzbF/z+3BPS3aEFM3
QdYJVma0sP+AIqV6qlNMIFUTHVD9wU+PyOKgBUR5rLsHJqJdBOlQa8AsLoZZVTTzeRrITC+gZofr
YM4L63ifv7SZNWyqJHninIgYK64kHjbbUP2dxuFkdBDMDt0U7XROQlgfSrygNYYkBHy8ga1D57XR
wc91cYydNNwwsYMBaln7ofTtky31HicS44JSfqaFzE+2QxETmoeRlcgF/zzTBBQ3Qzo9IDvFrNbt
i274EWXVT5tf8U0giU/1HZTN6Dc88I3tVxW4X9CPC6/3L3bjwUfMflYOEhY4xagFJNESsw8JhoZd
A60K+OmKZGONV2znBHYah1vyBrf7uBep5+64H6utymeLy4DgTirnNzUJc3SG3zYpE9pxo5PXoIXB
/Vkpx3/MMl68Psy71QhJxGabvSACH47aDEdkwKg3/T9RjYQ2gcrh00tuugB0har/dnVUfCgCahuN
71wn+Zc6tAqtXUYFeZxEJfaL5/9RjQ52GWbDm54AFFgHUO8zaA3LLDcoGk+edrD7KDtGvc2ATECO
YLhMBlAYYl/BxokL0Yb7LoI3HoKNWBgIJRpUBuiFXiCL9dfNfKTKh3Qi68Ptr/aIdMciUM7kKQUe
aKZ16mzHPzwK1nWd8itQudoCzWO3Hd4sKYaroidFdYzAuyJ1DlD6AzyrypPyA3JZpBPxck4xk6bn
rsviExIsgy1A6PshGx/jkCgi7Felcn4zviezaQDgG7V3/eIQMYEn+TCljOsGMnZZqT04NNh+SZ6H
juMDB1R2lHUDl1gguhhOTWH/jjqI0rFH8FiqFJoku24OkV8dIgZDnFZUKRDCi+VOOpArFczdcDGX
eSa9RkDOs7oOZopAteUJZGOuqLd1F1Vb3B7gkfywP7pe+Ge8W3ZzyvyvKzEPGZwdmzrIWJYv23ln
s0CDGSC+3O7FC70O3BwahRT21bq/QvmzEhBsYAS4jaaPGohMkFdPiCtA2+RFx0J5De2Sx1yAQZRw
vVxBB+UTVMRWhjZ+YOkIKot9I+aEvBKX2V67tdVaDdonLOJLYNcf4YybMRgg4Qc3YYtInZo6oetw
QaB7HBqWYNmk8/Knmkg1stdvzG8UtHRjbt0qEscUCCAGVPe3ZB7c2qRczaQHJflL0bTOxQAh8FqL
/m7MCUiG6mdxza0cJ+Rgq0uQLMaM/C7YJVe6PC5puyCFMF3wSxqiIgZzEgU6oA5SrG9NN0k5rUE1
5VPJoGDrpePPsPOflx64L2P+bdMAQn4IJJxFx2NtxNxxUyhMcV2yl2LuzjXpegFQ6mM/VAqljLvP
IvKk4cLcFIK4qznntYud6Wp1MdFlPB0EDpxZjOLbjJpDJiznEDmkOM4YDdFZopwPSSiNtfOL1a9H
YnQINi8rGcS486OdZeV2vtLhdJiIAWlGbroHyP7VpgC96whjeJHNH0F9Fys8k2EjfsJqardyCu39
kPI+L+vxE/EPVtQ+jG6yQl1YBEMn7cqd5Ev2hZyvXTVD5klnZEjr3zIFtti3NRZKgcqpryFtkjuc
eVYDLrZ6zIpendnfBHA8zd/aTuajVwV3nsQGQQuhKRz11nMTLt68Fns3Th5y0B9R1Auiid1nQgtu
40o6OIdXOT9Pa9M2+DWsmkUze4uVUscOGjFSM5U7KK+fHYaLvlpem/Kw8ESJidJ6cgm0TjPsCTrk
LvJLqCcGNAH4BnWLboxUzqaDr7u44I8CTMnEOknQHnt7fo5hT+5tYnI2s07Z7pbr06BDtvAFDFnU
83Aglp1tZy9D4LxL1kel6JmvIBOVDoD0KHsFeLjskWjQpvN8ICLz9BOsl+TCmupuQnh40xZBuleE
rsggek9UHZERGu6zeE4RxnfnvPST4zrF73WAMGaIiR2l/l/AeCwOGyOorDXnA7l76LIe26Z4iNC8
7x2Hx0aKLkLc11r7tkzPZTcl911jPrP7eRC/vIK3q2mq16bHW2KP6isVyt0n2DfKpCAceHHWMWR5
KRZai2rE9bqqwYhqpXlDi53tmvbSs4pPXe5lxSqMej59i/wgo/Bw400RM+ck1uU8Ves7cV6DFOwa
zsE3XqC1hxEmRPAqiSQ52Wvl/k04+P7wz38MaZwCg4b92xZvmTZnyIE9tCzBD//Lwv9NVvjXP37/
6b//dyVTDCyxGMwVMYaJZHAbrUiLMcPibs/0mSYA8CA7+WzTEuY1HoOh6w8RhqFzlvVQ4Nc/Jf/x
p+9//K/+3fen/Osr/qtPEYLYVqY9w1YLJ+ekaV1Y1F3ykKhM7mIH1Kxd9yjzTLRsLdC/ebJkuyrp
XsUkfsdD3EGnTKddFGB9F5AzK5kwHYGHshfIkTcBnyVGZKY9ScfUSmiIGtgbIwNBrCPR0DMtnMaM
eErKNd26+9lQkwwqmR8mq8UTVpKu4GPdQlHKppIxh8+q9gZY5iXmvwOHHvboWDbDcmTYFn19Obmj
7kTxlzNzhkHJMTdoWN9B2x98oaYb1/kRZ4CqTKQxuYLqtcix7gcPWzo9IcN351xH7qfk6DhFuO1m
76txo0cTR+EhpIVfl9gA1H66TeBcorTfOj1L0CBkLmQmULPJQ6cyj5kh5uaRGKIbN8AMvVaUQWS9
DQTqaFViyv/sHfOH4WqyXezoNW57jE+eOXi6J/g1zzNAY+hqIGEKmGiHvCEJL5ro7HHt/F5Mdkft
wjUImho9NHPphaPAyOKecmEn6Ygge4dw2J3hWkYbOVpXVEQewBz/depIH1aE4CUOmaWum/7SDCgA
44Hvn9UIWbOTL5VFKEY/AYl0hpQ8eW988JbyUw7T84yVC7w2NLipVARRN4JhSxxfZDLg0l4AGXoe
DMNxkP5Z1PIFlutAzUtHN8NhWcdFM8wcI/dz190Xw2CdWxUSMjgEE4vh363PG7dv+Qtr7VlEUWQM
sp5iJrB4MLtLPT+47KqhJ+wGXFJcNCRlYLkztap2yVw+wcZ4ToBUs14nBLkbwwVT+hyegxKomjRl
u9P+mj7FuiVPGaeClT/knIJ8d8zSoRkdFHFZCt802CpylYwC5gA78CjWHm+sQeA2I9yRuEMroWpe
Cycu3YsIl3caRbBS/8beeSxHjmxb9lfaeo4yOJQDg56EFgwGNZOcwFIVtNb4+l4AWRlMVr267427
r9lFQUUwGQwA7ufsvbYj1p7T4eV3y0OeR2i+e7Gbf39RnnVLUkLp1Wu65VQySXQbzeRZwm0ze/0m
7NC9+U+QI6OjrZLM4NJeRIdv3jUh4x2N8tP8Ro55BXIc5XBHydm3lE1NzaD1S2uHbmMgHYtarCMF
sYeD7R5qRdsmPUD2wm/bXTuYANHVgaYVgLIEIg/EPj2+DlNyP5KGn9tS0yd13ZPWUjHdAyRavjiM
h9G4MvuPnA2DvJfSZy5oSOxKdkeuac7wLYYnEAYn2xTPdW+mS91xv1a5uNJDCxebfBnT+Etftmga
eyKmO/dFd6cIeBE29wDIFuqo+iCGIIKZtMwM3UDyHBeUitwvomjUjdRDivvB8BLlcL3yiHpUGyoR
MUwuf1jVV+8zs/ipJnILECu8axAyLFQCuMMu3k7EqLvUp7MFfOcJu7JzUmLG60wf1pKOFK1pOzwn
UbhTFbISFfLPTmFtOfs+DdStk1B16YyrrHewLcK6M1M8hS5GBzTe/lk0gunMV0uLI+JAv6boi0BM
kRh0Z3h0HHNEHZtq8G/jaRbVYY6kMoVuwabzQN8xXNFQe7Bj6hxxE8JRmLoOWe58C3EfoOZq0jVJ
JsNBm75+tUmp3qn42D0QtUvay0cfKv0CqA8B8IxIiaOUwdZNq2vfs+hb5eFzmGNbdbowXeGmKA6j
hNbDc5sUw7SDx2EKqDihhw64seg6kK0UY15ZjoODPS+cKEJoZujtdC+tE/QHvem7t4WTk+HSadQN
8qA8AYFuCQKycBIjCoqLfRqP5HPWmkobIb9tSeu7IGmaCRBkqoqKbtB96qPeWuA7IA7DDJq13vY/
yNKQS9tB6owh68iQKYumJ0hUgyrwHtKEgSLOCXxeFKwPVgObypgWJAhQIiQbjHs+aFuhBU8juQP0
EYgACS0Nr106TXrKH1oQpRRXeQ0KACZW0z3NAmbu2Das8cB4MsoeL62koV3o9Dzb8mSjb4KAQwcv
R2iWuv1zOXWwMzsieB3CN3Ipf9/auXpuK9TvsjEoBgbKE3rFZHSDG0TGBPopBm5OGRmbrrIqnpqk
JgVqSNC0DbeTcpx/HJU/B+r1zCSMo1UF1hkbKgPQUZQ/4YnDJDNbb2l0gqeK/qWD3b1VVcRYZmcH
58gorqifx1sUGSnjsuaU8K8vnTS7cyWxb5V+7xn++KJk2dGRXf8z0YOTc9OZo/9SkvxHAKUZ0MHB
bt6BJ13RtXvS/GEZjmYHko0K/oBlYILXLh0tD75ojfOid2b5Y6ieSZkju1u98bD8MVvqzJWR6n+6
EyQyzDyS2Eob2nqrMTdMEWzpeFFg6AFk1AP3ZzQa6KihV/sDMkAvG1NwbkhES0z793KSgDtZab+K
bl/nFaxG884qgmZlll60r4hfs5PikRoVjat4cgvAPkMZ99UMb4w+8B8Ai1JGD+BL0dTnyuDOJgtC
fePSO5ouasq61huAJJQQTA9RSYSBOUMjl7tqhb64UpnOFncdslEYCO13u7Y7HiVO+QAL/BAysl2Y
6Z01NPWVC4q2GAQM20C4aAUQdg1F7uGAEZii+DtaviTgxaYGqw0/HT2+Ato3uTmNP7XC39slkm8m
72TrdXxQZEuZ58YWYs+tsNkaKCzu8Xwxz8XT9NP0dmJU8t3ICBcc0dgcPd/EMdMI+DpItfuStqK0
rCutybZD1hWn1tfHGyKz/G2k+ZSAKbedbEu9rZFLI1+uUgJ6I7qrIcXUtlRt7umNeKm0MdgEkSYP
cmpTzIuEOeEheu78Oj+lUZifkjKw1nZOdfVtk0L+tqphiuuMVQaiCm/s2v/iD3i8EpsOT5Nrd6EN
NlZ3WvRURZCvY6WYbCIOKGC/hndkSu53hNKafV3ig7WADsrqi5RjdOWZ02eeT5DTSBhXRaQ8mo1G
vPWAJrL2/xTwKHhEDk+0g1rmqFDXSF1oEMCXy8al3cSQNV9UeYTINR4PlQ+9sUUPoMfdIfCH6Ma+
76wICZGZpks7axBIOPB2y1Ssqw45JuYNhsSaQS0pxzSTcTPeKUlqr2147/8BkWJ+4rXQoYGOYdga
tkFNYh7EtvjRMNj4bhzkpCzuLK3CxDNW2qmt1UOAA/uWj2vTUJs6RIae1iRIlGvLGCqe4nT+obxJ
hgYeYvZ4CGIULeFTOwHUsiTWDgFpWEQTmEmytK0ESnuuv1uhcI5ry6yURE3k1c7qg/AwMIRHMRBb
D3UM3ZeIBXHUI3T4mYDZ4gkVMGyNtkXL3Zc41btT5RThXmv0My5f73RZ2Ela7WKvefBEQV/LYJxE
wuBJHST0z7Gp8nWuirtGOu5/+BgNOCMfsTfTx2jrYvqPtHU+yk/Ym87HEDFqEI/rTv7IW0+8AGRs
AWaH5F1EikWFow2+jF/yAf7mKGN9RRlfv0PtCOcjjrN9Y8Q6Eeg43qQxbtAsYGAxEuwvFLvvuXAx
4zTyQR0qZR85YIUpyd30UWit+OwJibas77EoiXITgX+rYUNEcuG/xmWMpqgfkycR9OnKyAwKp4Yv
l8g/3WtJJoPdD8URSehNreHTM6piX9N3ZnxWiScyMas3B/JvBJyPYKwJ/PL5c3J0myGgZmGTlXLy
r37wp6Z642Y+uoBdQxp0nybgkt1qm3cZv26oDQwlzXCJ4qg+tipSVlIQQ74D205vgj3l4WsXZOuV
T4dCDnG5mw1sIQb2nemZzjqh37j8YeaJdwbR24/DY9IH172a9IAh0DIqbvKihGF7r3TGEQ3PB8vw
O93n4+/Gz/3HX87iF7SQC8Oj+fTLDbhY05bQ6MGK4z3yUsqnmy7Tg1c/h+RheFnBpcQfgu6VsdGL
qocxGyjfJhqy22ZTknic74zQjNcpiRFH+qctaVaN+liSSLOSZUKpm68ViXwZ4hU6tueJX/phLTL9
a6np9fXQQGFXtKj+3nKLtNQhfbZqt9yAfZlaErhyxfWYVemK3Bj54ubJPjHoxhE28aTW4UugtcEj
o5uGjDbb3hmy0e5ihOALtEgIMbvBQqKuPFP1se6xSpDyTCjZumTOsczgWSwL+ia7Ibb2FuxLbGlH
zb8pbTJKC0/Y9zz0DkjL4cAVMaHZjuVfM5nlhuDipSzD3j3CmX5uK6v92dLsco36NWuGAY07UlDN
vKtbdAyRNElwNQlJy6nlb/OkTw82E+qVIjCSkj6UMUpqrS9Fn51FOZo/ubXuqH66R8siXM4KXHdR
N7b3ELrg90DsWtfY7HBcKMkO02XAc4IaJByugE7+SNpg3W1IQqxesL0hHK/2XLv4dzvyarUQl4vR
8jjqyvxLKi2HUOjhES2WcQh9M9nVejlszRopJvnAEmVVra9jhhm+m4mXf/8W6n+/E5lSClPqjqaq
Uny+wmjwBIqOJ3fnUDDdqUiXdUqbJ9k+x60Gbg7Ep+GV1ppiImA4QXalH0DtRELPjN/uwPpOPcdA
1b4lJnVeg97dVqr0ydUB+DqZQavRwd6hVTgFmklVP9b2QtZVskzgMphVaa8B2FK/d/0XhG2INqiO
kr0+ntSaM2OA37uEXuV/+LWn5xRdo7+Ae9x5UVPgerMgQuhCFZ9uLIpZKGOjSX83yuxMNLV2BkxO
unesBNee2RyTVEsgdKcPmeYgk2/V5oEZzVnpGiaYZdXcVAYey1ZqdH9M7wRpxZqKlToyGTzLeYv6
20ugH3eTEHLsvwrcfwtdwQHoheEjF1G+cuiJRWV1ben+QcvMHeXoaBOTqb0oZQFiX0vMTWFuK/pf
q5F21n/4CPiF/+EzsAzTsfB7UH0Un6CDslVzHMEFmVJa3p6H2LNPTanTL9O+WLKub0fP8g+FF3yX
BtoNI8ifu8BdlZLAHkuqFOQSJ3+Jo3Pdivt4iFAxJ5r+kEjPWBQEkds8RI5mUbbPTvDiIlO4abv2
G5wK4OYFAZghKPMnPZQrFClcaVWIX2XIzjXoHUxmB5Pw26eUxtt5DMpnxZtBQWQNVUrZ3DvyAI8o
f2ioCK1INc53TZPdxLnanUtayFe9N7zaatUiM002VT6gDjetp2oIzXOtGcaZ++WX2AjIwtIEX1PY
Z3foh/QrWAPXWtEQguEl2EM65dTgKlqOnmGug27M4eQE4QoCx2nWlnDP3lcxU/5W7W3kIcV4l5vi
zm5yKH1FeafrtX3VI4i6S5gM5s6I4hi95JZe65FsMTwndRps7cbETTESCTY6x1otaBV0asAtz741
RRNtFatWl37tGeuO+CAPm6KXQ8nLZW5faWalIFpC/tIjLQM53P6Qg6OucVOTsA3Qfdk1sXsTJ+JM
xSHehm1crnMbJXGVemSzMX1fqyIpVr0tEd8JJdoEWpTeqEGzQ3KKfC9gXk5aALVO4ZE87nfhEU13
RUQ4RXPTt6FsFkLbktTGrYB8mZHxX0xFDxjzNqy+mSKn8jUSTuuN7Qto5Wo7+ohQcEYy9mswOOYp
JIU2ZN5AYN2fRazdoNs8CSRb5y6hOGrgMLUR5iwKpl03ZUygliWJCO8HCi7BICJa6ylaQJKD10Og
PuAzz25jvw+WncUrfddirD7aTyjFFrpk3ofC1CJkbaDBk7vK47/fWYTm/P2ykpo0IDQZwrAc49MQ
2RcKhaGW1Ae6qT1xaKE4x9J1lyi6QVmOxo+WSfRdmofuahAVnH1pQOb1xWubQmXtewp3SghXInOc
/qZSNH/fODzWEt95MB07AGscRptWdmKn69ZznarLPh+Sk5mZ1bkeFKR7RQvO0o/ra8clD8a0MyZ4
N70f+TdTu++WASneCqHJdZCi+nVpztuqBtyxretFUre8zqOc0ss05imkRycrQ/zQml2z6rBKn0wj
oW2eCUFnOPtK25xKNQkKje/nqPv5PgamkNdaXBdL3Qog83ZwugaBdTsZ6uek0+RNFwVrHbfZ5NPb
JP4hIXjpuxyqfeCgvhXKjaZ9o3zR7pSMbnkWbkYGEdekaac8SbpuBzwE/YlFxjs35HXX8lM8zSJf
KnHHnW55N3UaIrlhCkZrbtjDvTBXsw/elEfdoqwXu/m4S6jYAP3snCdstKdoKKBTGLfpiOaKgbd+
8E0HO2AtAWgGdKQTz9FB4PrJYixS/RzBrR4RJl2hw1wKJWewgdGrjFHGdFiTjlbqqRtk7JOobVJC
IK5G72I+hDhvqHwRI9+6aDHDiPhGx46K6wA9yAi2Ym14mPFQSYZemHx3IoQBTqgtCBLSjprEqzh/
Y99Jju8j0U9gyU+b/09yJoVFSMGHi3siWf4Gmjx+Tauv1Ue8z/tL3vE+jgGox5HSVNF80hAU3Ane
8T5C1f5QTUPDncNw1TBM/Rfex1D/UKf/SQv/o8MR/g1/4X2sPxwH1QVXmz49kw3xv/+iYP72Z7zg
Q3+bYKjqNI38MMpR+QG6ygyTZ79uAxL6NMMoyJ1BhdVbRyzaez2M1auO2uQVD7YeZxeRmGpgbdMh
34qhKXhYThJOA54ILHoTaVFDbJZYj5NCCTnaft4XTefMa+0kXL1sZlhJ27o0d/PB1H0NXAMS4gwb
n5TP89rckSybRt+3xRsHft59OTZ3K+NxYNg5r85H6qyKtrkeHUupEY3p2wWcZrR6ZhGviRd6aWF6
bLDptW6hEG9P/ldEKDw3n5Jywhy8NJdgU2Yp6AEynzsHVuHSUWN42epDipt3Jwxl1ZEgcIy1oF9b
lvUnFKFiK0XrG1dlgrWoKY0VhikVJTWLykXBQ5PrWSQgMAd47jxv+bz3ubeaP0fpphvABspW9GV+
0EgDOfDz0Gv9vtnn+utYIcavxv6MQASqp1/7tE2aUzxp1AUZPHT3qm1BzORhXsQmnpPUTkj1NIhQ
oZi6kI4JO2OSj88LBYEOZpdp21SbfBfzO8MHqMDpBu3i8s+Y/y3j9A+a1+YF/456U6kdwZpg2Ocw
gMti3gfScdV3cb1Lw8LdFTU2vwDIfUgSk5VRbcdlb8b+2lB0A6HXlGxgTcL4eaGC4BBZ2O76GslC
PUmiRxIWN2Pr3/dTTT/rzeAwqptAlP3BCmgS4PcZOr9lwIfzWityARlfh2VIOOfCQNi/ZWZ7pYZd
cwiwW3YSfH9/9ia5oVPwGNNBdazTqaeqZ262YlBI31hlylIgIwc3SDUb6a2Ra0CiCvp2qRsQFCJM
JD2F+OZkcJl+dcXn1rjWJCraKSjJU6M8yDKGXZASwwzhHLAqXAHzwp1iLOa1bCBQWsR37mg8S2KV
VxZXVYCNJl4UAvOdbu3Ry2wYqQS7lOHmzgmbtTMJVUML9cHAsxF6twOuFMX2CkJMBSEmLNe15vzp
FNDPw8Cb0pxAEuZvZ1PSwGc+n2lUP/vqxaWBUKk680noKKPa3BqNSyo4PYW1aLXvSqXT1InLniwz
iUtn6uYXlsD3ARkVgc9EAszJu08QcC1mkYA14H1cFjgL3vQCZiTyjZrnd59+9zkKgna1v6WcgJdm
ahXUk56f6AMMM9NivjbNt0i1qVPimkyMmtRE+bKkY+DsjUD5UbYFrbDkyqrot2q17Sy7irpW4TvO
ii4VIdqDmq5HV6A9gg+59NuC5JjGN1do3x6sPhz4iiEnl2X7SGDosIlo65NLVmyjiCFVRrtZc5Nd
VXfqoZNMPwDwVXTs9tokxxgnP441B1BoXoY1aajQeZpIXzryg5d2SjsXykyJhkAXmGn8clUwXtrB
M1qVArCGYWhoC1LuFPW0SfVBQNDyvqJorw+ll9cHrXTijdJ730C8FAvc2yAoayvYtWSvAYdCVDd1
uZUWcmKN6lVM0RFwcosD6sj3tXkfoSPtOrLC7/PVbxdViTkm4m4wZl6ybi0asX7egj4Fd8x3goJ0
oYuSOYCB+70EKvz2T2LEtCvaejXfg+ZdgJNras2iXLXxV/Gr8xbZyKQJxcKeMS7TvKKbyuTVHFPy
7ebvwtsqNJ5lNgeITCEqlBFenRRsVgQe6hA5N8PgaftGG8lEoDlsrGoTtKo2uaJCr732ccRutKnn
iAtmFej2jSMot88fpYGygbDAYxfgTWQq/mhptyMdq4AgMe4vPnrIGBHdfP+d72+prx4REYZv92Wb
KGoymEj+lWWQ7lSBqDGCG6HQqet89KlGnp8C4jvRxzUGom/ETwwJqN2UBHMA+vFWZS+LlTlF2WlW
t7VcJEGKOrUCpzU9JFtAKjXeepIujYw/h4A9RvAi9+Z509WaHwXYkjXD53w5TD+qDrCzUrL5OUS6
WGdBEh87X42OJNo2XHAmhNpDHyJ1Xcyr80JOO9/WNOjxrsVts8Q9s+yt2ln4Q0Bn1tCRCsTYh5gB
JMdRjZPjIJrk2HQWvE8lw3RYm90aAwgOxYHbTA/lYe8maJrgCsULajThoVCXo544BxWd1MHjW7Qx
ouQurRp85EQeFrZ9m3YEI44xnf6srvkIqmwvyU1y5pSbed9AasnKgXmDzZH7fGXLYStUcy9TtT+Y
RUtNsOaK3xIqdk7jTu4DKz616GV3XdePhwbvRDcgs8I8gAEWpzcxz0T72BH5XvD/R9dgrM1ZxzAn
m94pnEXRM+9DfdvnGFm8TAFYMv19kpK267w2L4igb7a67A8YJZMah1nlNXc9rM4QZ+UUCb5rCoMJ
AD26+ICCNSa44TAvUjsngDtPnxqD6UMwDXswrL8v0mnNzpNwTw9nIfFUETYw7SNrntsCHoP4Z9mj
Qpd5d6UJJONM95eRBmW+KoHDZJ3GdKz9qvnRArcmzoC4fQ687OtQMXijjBgtO6XBLD4QpWMIMBby
PskdsRWdrq5QpkNEy9du3z3Fpk8kttVA5+6eoR5Ua5BmV6WC6Sb3S/SN/D6Rwv3F15VdaRbPSWs9
RC6BM7hDwJT4wzczJiQg5/LgYlyMQ3CqXTPean69aGwD0hEd+KUZOE+JCAjqGHGMkRqGX+XPSrOu
iXAx942rrfvWzla1CMan0vHgmRv4O/DFc4MunqyWgL8AbUTdJ9cJYzx9wE1E9tPCDJECYdQhCl29
IjSx3UDVfwUURAx86GAphIrRjvTnmdnuQjm2K6sHTcyIkaxpSkExda1V1sOgq7LpOfCV9jmW17xA
EZBp6LKLtdj1Ua1hbbQek3Q48JOln+RnN+hgDNXT08fh0TJiu6PtriIsdKwNw9VmLaO2WsmuI6PX
SB4CzYlWOTWjTY/m5qnimWS32FupbCLzV77Xqm5t2hivdIkK2J3U3yMw5EVv/RDUCBeBUz8Igeak
xsG9BQK8qEnkWYUjgwynHy1kmgF4R3JS2oqLTnjHPt+7YUmbdMJeBGrySof9yzB04rb1E3+Za6i4
QFsiDfFICYKOnflHzSz3lAQ67mkVhD4pz1qlp3uDef6VimTGztBN1SGQIQlOOEsCDAk3FkzHuyhI
wJTpcY6cSu6x5sTL3lTrdW8hZ4Y/nPfQmaZQN5eBw0YxEfsOtfeo4TYCxkn6ZJUSuVLb4R4m2oZy
OF2+lHj3GEmtP6IbCfz0pQVOHwQhj7zQX6eyBAkmTar1vhqDgW5f7aY2Ng4OxM50cHBbdx3dnB1C
r5eIYEcmMcZ16pOdVJ0srW2Whh4hsemz7tRYxSpt2pXMB7FQdbve0Nt/odh8Uhz+pe1D492SnwlJ
vcaUo7ZEjvqlBuTQf6Sxt8QQre5Gwg4WQZDd1DqWYUQhw8LoOL1HTY5Os3qV/L+brL5DuTZzH7FH
KB+t0c1XqFWugG4wJK1yf5VTHdA7fdxlWnuLXypcyYFM3FKDkWQ6Pyqv5EaIgndpUAzZWq2rbhUV
CXnW7XrXOrdh5nAVkwEf05SB6UOjQhbBNm/6Cn4LhBNhbuMBrqXqSsSsnnvjdXgrOhTBSXufJeYP
ory2mB4hDVc2fecQ0Vj27PXpN88HQzUSm7csRhz1DX8Y9IP+t0ziepNt8yJUI/4mautrW1CHYbq8
sUXzpaRgNRXpCAVMw83gmXIlnNgf6BsJzK+LOfQ4L6y/opBbKEEbg8cGUyyT9CpixfvkcFnM+ciX
zXR+ZdaJ93M+HZ5P/J/vS1AOARcK+gHQlc7oyJtmNfr0xBU43pgtT9vzIvi1Nm92+hTQPK9ajBk3
miNPGBNQLI8M9uY1yGZILeBulZF1UhLmDPPueZFMZ11Oveyb1yyrYvT2Xx6+vE2Yme8/bLgnF5VS
1PRPmN9cVcB8Dz4cuWnX5cQPP+DyPi3mUIaLhhUxO/71C2SMnLduXO9HYKbrMS+e54ThOXAYFQOE
ntKgtT/Ptued8+JyzmVfhnw3Wly2P50jWzdYpEr9QsMs+3Dap/f7kKB8eSt/euxe3g+eKmF1b2f+
47+scXQad7QB30+aXxrbar2JuvA2N0p9XGedvBG2121SwUC7rSh/XBbWNOqaN/FmFGiK63EVzGOt
Np/KKJfjb9v/fAxp3vu7zOdjZk2WNUD8ThorlzE5/zqLNIVWzaCrT1PhOA1Ri8yroyGZVPSQbOfM
PHOyZc5rl8UsMr9sqriIYm6mu8uueY2AhmhpVX2H1xzf6OXo/Pp/2scVg0vx8vaXc1THuc3zbMRB
rQsyGVsWZfpTofS6bnLFfgvQ+v8lzLeonO/0QeqS4B0vyNKP9UhaVf9WwHxMg/rnj/91X3+tf/5W
x5xf917FtCg6SmJyIJVQwrQlXcK3Iia94D8MB2A+N2oNWJtFeTPNIJ//n/8txR+6SeMUqpEtNF7x
XsAU9h+OrpnCcegeCIc2yP+kgIkE4rf6pWHZvDvhMgKt0SST+Kw2igXkXOI9zZ+Fnp3MVNUfsURq
K4z1zvYNBWoUGorG0tnOR1VbEW9HtTLVH7vpaBxH70f/6bXzW80n/9NrhfOVUba/8loMHvMChCI6
k8u2Mwli6Fu+H54PzPtCb8z/OlGprphT9TvPGMury4L0xo+bAW2VYxYh8nT0Zy+PE0RjDoPTaZNI
YHXN0FJuNaswnjVZ/4jSujt7AKdQ7qy5O4ebGQxr5sUyrYXz3NKmNZ0QRBgaz9FYzRhQblIuwdUA
Qa0cdGfqejAPLtuRK/RDiyEtGlRvbUgSgutSx8drd6M49uS/F7DJ0GfM277VnJXMBZEdIQgjgyi9
CkefBL5p4bu9XFLvNMCh/nZg3pwX1oTlgapFiM28SuELTM7VfIywWwVHW89QhIII2cejfY0VpN14
uWtf+9Pa2PfQlh3YILnYos+vnrAxKzd1DE0jUvxs0edtdt1OC1eJWMiCNJAcm0Vdd17DbDyxaMoW
nrPVAZ4KFJ/XeBqNe4Fnd621oNXKHqOb7+XdCfHZY5GQ4IG222zv8EQwO8aFbJnVXaPG9R2/R7tL
gyB42zcfmK4V4mwxVs6b1qh5d//2ovmNkNTuKC5k+w7yCswB7HjHbmK+XxbzvlyT/ed9rQHA/+1v
buvXA2VWQ3TxudRJNYG6NIkJLGLtDYtia8XIt+2qfhWiBd5SItKPQmjNIZddu7MFGYlmH1ooi8bs
TusZ9E5pQs+QbfBaYM0A3leQXgFdEFF7FT7Na/GvtapTgrd9lzVJ2sEujH1rLQBCQ0sjz8nxkRkj
lGW7S1tzi6bA28HjJ3B7RKGqoF5GFhClu5EK4M7rVfsur1ra5UoS/vARLGO7Sl5rF7WPbyjByaw1
94pMGh6c9QCJtTEgt+QuM1VdVeHOU1bFJa9l1/7gZ9eqLKHyT4tCdoy2nTLfzAdKe2CePB9W/JqA
viL/LpsemF78qoVJx3TKKTCLsJmmLWHVmRwVxorZK5cnv9CvzTI1ylvIfALHynGkmwoQbJIqhilJ
xito8/UaBkT5tvPteFiJbziG/Z1M0D9nvmItGxqI9tZUvit10p8i6erXmCiWNo7S8amNMdWqReAR
VW8DTkPlhD2dLNvhxhnN/m2RIvymvv5xj4dkISvKkbkFp/Zxj0YbSV0sveCWSrm20IYy+R509KTD
pn9GqnMtp3rpdPeYF9z1XIKguI/Mm8l8M7ls8wc8u2MaUFkTTHcYkZ6IYSFDV5rjF89VqeVq1g8/
GO+N0QyeE9vp1qrphlfZWCYnDMLvp7bpeBUaSfb84VH43i77rT02Jbp96I7RmlfJG8TpzAydODht
7p59EBdKqv+Nb/n2T2Z6CEScSYCnOVPe2tT5qGfwybz6efvzqR+2/7b6+bXUqiJCintjbeij+tgU
3l1hDv05YZ77mOE6SpBGuZPgG9GAfj0vhDUa3MMSLB1x/bY/0TIqIfNRQIgJWv4SIcZ03uVlv15x
2W/i9tCJRftv/YwiLU9F2qX3AA4jkFJZdxtoZXnlWkxRUVnkX72oPXi97j0ljhLsDdtNyFu186/t
sQac9rVKsmpTB5m9s+KoelIUZIOUEbqxvu+9Kd/BAuOb+M3JG2TzhRkbciySK9ZC1s2XtC0wS5R4
WhCWeage0KeIUgBJKAf/tXWrgd6d2oOatof7JCpuaKv7r5Xdk3WHx2FfBGb6PJIlNO9vnFBuhho6
OX4m/1XU527o5Rd3mER2dPbW826vNfZ1mAePnmPXx9qA9up2XvCqa+Fb0/2/VLYK+/foFb59UuIw
10h+IYpI8FXk2/nh2zeGul1ZqhX8CEWkA+vk0RWq0fhqqCPcsUFjzJCTbdKMNo/ybHgFtIAHyquh
kleDfuejpxy4YEHpZOFqiN3oqpzSJJK8fF+b9yl2chOlaEw/7Z/P7RuLEsF83uUwHMabUi/5xP/h
7eZ96Ey3ud/cUl7J1j2Fhyu1TsyraPJUJKQFfKmt8Cyni9t0zZuCEJzn+VRk/u+ntqP24dRMxvJH
pmA5yxPxbLlDtgZq4a/KSfOEJ99QxjwFPtDtuSQ3XWigqJjWVGIw4BE2/vva70c/n6f0weQ05xW/
n5fZFeyZkuK+PYmFlWH8uHBy/A40kvef9l/OjdxcvZo34X9fUbF0d+gJhwlx+/e3m/eZWYpvkAbL
/NL5jef9n1+WOOodhGYyC7JogwRreODhGS6FLcov1jAVn/B+fKN5dIJH508U4pp6lEIGSRKA9TWd
8k4E5DwqZvoowj48w+rSHn9tjY6nPwZB8ai1SXgW09Z0bN4C9vq29d9/3Tj9hF/vcnmdx0+Yt34d
u/y86dhl69e/zExjuY9ouCxC9OknO8dQ1ptatkrgAZ3mffPaZRHNB+htLC3Rv5/3Tyf7vevu/v05
Yk4yyYvIwmDupE/TJE1Dpe7Y+mcFbd4MmeTba/9QvFjQuzRFoa3nKQVcqbgBUD5v4OCgOqk8gBXM
7oPha5vII/lx3smycKMvf23i82E8ESI8no86gSTBwRtWKncqcyy0K90AB1LlqnZlTmv6tG9em/dd
jmaI27aX8+a1LujuRDoGV510GL0aWo8no6zO0ei9L+YDWeMAf/21bz4FXQXjmulAbiKnIkeA14lp
5/w289nziU40OIt//4zl75Gp82esG4S26tZkmmBi+fvNsvcDdHClrvwIQvUe5YB9S4h8eKoiALjz
XZNh1/eGRBeEf1ZwKn7tt9lf/drfjpS6s0IbpmHa957EoQ/nz/t1T36P3a9B6ZC4iAgDL2Airtxf
l/Lb2rRPHauCmGcLrqtfAYCer+P58LyYr+h5bT6REYixQIzMO847394cAAs20tFXV0rGxKOIo3yR
tk56LKaJR5IBrPVVYP/zppra8W0twretbDpDd718EfQYZwPzFR3FEsadeYyLujp3WgeaOIiS7wV/
ohBz32vCVART0F9nWOYP1zxUQLX3UscgXguLL95lO9f/w4jL+vtfEesQ80MN2ZOtMaf//a/omW1A
4drXf5h0GJdVEIir5tcCeyGf4rxd1wajQ6QhOgS2w2VXkXJ5xUGro0mitA933rgGabQgY6c6GUNj
XGvTYt4fhMj0Acoby08H5qO9Qzez1IJ13TgKGPkxkPE16K9wFWjJl6KH6j/rKSvgwGd9UlZO+zPD
wmM5nwvsNzobTXSc2YOjljk3UgbHEuPSox4N9s10rFBt7fHXsWraMozuIcviAXKMUuyrLg+P81rY
De9r8a+1y9HLmtfJ8BhpVbn99yvM/ttdzMRiY5smUXUWtzL90xWG1EAlCCZ1v0dDuhJ41jKq/cQx
jioTF7SudImnzcJ0xcIsw5HgQkbJi/nwpxND2ycy9+30+aR+eo/5zMvp81vOm/Nb2rl5jv8vY2e2
3TbOdO0r4lqch1PNsgbbsh3bOeFK0h3O88yr/x9A7ijx16vf/4QhCgWQsSQSqKq9N1lp+Ena6RyZ
BumqFpzhuTxIyzwY0xlcGWaHytlNMMCdlPITFNyljJD9xLFI+iAxup2hdjxfuz9m0dhXL+o6s9YF
IOGazBF7yK4+anFRUYkpTuWhUVL/IGhDhUWFSu74m/PNbRI9lL16ByVdR2XJdNJ0PfU7+AtAA/gb
v0mLU5Pn06ZkFcO998VJ2uTBYq8FbE/4uINzLNWp3tuUf33Ybo7wR37MIG1eaXl3//0F0Iz/8w0w
XMcFZmW5qkc88DMcKXTA9sWTWv+VgPVozLVTehuQ9copdauHUhnB7orW1eRo/ryooTFeBbDYoCwl
27/64ySaqKOp91PuKidogK1+C3nBb9PIDjlXZOsUfBRDS6qwjqnPm5V3S88vkNEI1oBjMLUO/wbG
w6jn1dfBLyFUoewZQpJ5XOeF4p+qUgXgF+XUntkhpOKsmtbaENdPSHDGy6kJg69iRugeRAYGrpsg
ubhGWMNfDx69HarsB0qNW5L501vUZ/56VpzhTktt/0F6pLU9nNMYKYtWPq/E8wlAM5WU8qE1VECd
LCNIN+QjP3pujoXekTWFFE7QwzWP3lgsqBgIn8zKC5/0odNXERQRwNSx/fIgog+l4+hfKhFAABKd
b3QK4FaNaEpblDoQQkP7t3JkyCH41c7Zqj9KR2lTvBhpKSEEIztuc2UycpHraNc2SntnVqh6tW5+
7gK0CuWZo2fFuYSI7KBVAQS5f9ilh+wUI6XrbZAlRtZi5K9ppYe0SzfKLK/TStOn4X9O23jF/1i0
aeanzb+jWlD2sf1i/88X1HA/lcYiGBZbXtkq35MGBV1iFwb8YgiTaEU3ruQ74vYucXtvPLtfpSHK
S1zlO2XKoI1K5vnDX9rkyDmax3P/gy+SmFW8pa5z/Tn/9aJR7Px0eIAlY9Y8kvVsHnvnEqpm9XBd
+YnlH1vwmyVws+ShjI8mFNkjT6FHirusJ9hEA1hzCnMLF6X1hOBMfIBQn1JH0Qt41HoSA2B5aq4D
iLgyYJhJ2TX5Vq5QFQ+OP94QxU42g6yCBSBFfRFGOQNq1X96ZeT91isj77JXFc6fxmqJmr8U2ZDt
53L86U86+uBqmF8PStD/NZcU7UiT7OyoJ9vHev0zAwL+kKo6tG0eCFoqhYq828RGsOrFqibumwTU
82TdV5PaHRxo30GT+cHXxkGzzg+Nt3n2gSuib+WPHfVuZR0+9ZURPmnJuKbkRLmXphECEBZZpOEH
K+YR1w362oOobBMqUQ+nIbpllem59444Ky0wJERT0v2tY0zQJwNNtpRuN7ucpKNo47cOYoXzAppL
FhtUR8+Hvq6IbiSsyeOyeFAV+0c7OePb1Bf5BtDetLWhF3nzu+LeRl/5koTh//gdOH+CVUxH0wzV
NCGv1BzSNoYtMjC/RSG6AeEktZrH7wD02dwv8lHJF7Y5WifWaY+FlflQrrXmTwNCYGjQ1P6JsG2z
SxwwD7IpDz0llvlcXWRDj/jegOWFeln4h1punYLYepStzs97VN/9nwnyxge9V8ozsdWPqBW1saRb
B+UgY1jXWFXqijrNPk1gHf/Hz5BRLK/z15UnBCzu5CIsA+0CN1GqruS6q/iz6U1eBh9kSdGrbp1Q
BniSwX15KJPsIejr8ixbEEwK3hHHBmYlsgFxbd/8C20yKHNvzTszBjwqzzJ7dJ+rqT4OIk4j7eaU
QHHb+u5z65af7cag8jaMKZMaNDXw/8dKTrMEwIgl4we2UXymNvAjKhRQxzFM4pt/fqZupTft1NjF
92Ya3FXuI6DSZt05HidKIkf4k09APceTPCuSvNnbdXNmr9FYENrjLJrZ4MfAToCcqykkstQg7krP
C6nYHbKTE1N/5OTZ+MQ6Cuq3KMq+OZkQyy6Ryq5TAJ59ov9FrTMajap1hsSpPBHEhwhPdSfySryQ
qll13QX1zflDDlTNc2aYMmBsCIEHR3/rZDZXOdQjy1kstG4HO4yaoysON1ufU7iijcHC0eE78ni7
t5cCyZrcr3eUrhqvRhwWq6k0rb2FtMpra7tHX/fKSwdL1iVu/QOPwORL6dxLPgduBVHWXwd3rkX9
HwxtRZNqO9lRexRdobmkbq9bOhJPUC82/va2CZT7xltTbvrknvCXrzRJD1uhOM/q2z2ae2j7/jrM
fSkEY7JdlsGJYRhBCQXRr95r2wn5itr+vEckzbyf7WHV5Vl1MkRLmlreOge1HU+yxTPmw94XarSZ
YnVY3mzShRzOV62bmu1AjLf+HhsUVg/taO+hLGT7VU7Be2bkxpLY5XQopix/1cB3SXuB5gd1JnEM
FUYQvhtFQyzK1jy0RnL7UTPbF1vYLTbvG4p7fahhHJgK9ClEAsKvRm069ONgP6F1Fr20xUYGrMxG
kw0ZPzIhDBQ9spEKN6SHb25BtKliL1z/99rYUElpf/pJ8Wx0kPKmelS1AMz++ZMajSFHCmc2vmch
vxfHVN2jPCguqqHVhKLKzWaGLcxwOoHwq0+egrvhl2f9GiV9PzWlvwXwniou/ktO1T6FyjzdUW1D
YFQcJkuFS5WVyM1kU9S/mCo931V6YV7dQgOuJZtCrqW0GQPiS1blVRvVc8dlOUJqq42V91wB4Fzb
RklGVzTL2ax3SetCwCea8ZSTDyxQ55RN+NO0+141T7IF7V7xHFjXgdKS2T3MjLHzEHjRjxgV30OG
VsyuM0fY0cSSdRLrz082VdiSP/1uNsUic33NtX0a11FteLAGaARmmC47RCe/NH2vrDU95JUCOd7J
nlVqXKxEfVfnADLjzv7rT9fE4e1jCleKjXsIYMdhi9i0IzAd4dkVB5Q5i6OqhoLiEsUeq8rUheyV
7cEdz6z1zb1SU1q+kDavh06hVgTyKJwggLuNqxTd2aYudQBVGKaw17VfZ8dTEXZjmWZmBG5ksy4H
c+skIUAG0dvoKShJd/BhABHOqR8u9bSvD7IJ4+CbY4XdvR3U2pcwob4UVuLOhxET0Jn1NFlVdAI5
9CbfYtJEbu7A9ia6dwrPOQaJeUF3jTynXI9rGUpMpUZE8LZQv63KZS+k9tQUiJX9rUPx1WI/alBE
e7PP06ftJmrEI3MfQqQBBAlYNFjKgyEOQVY2JAw5m4uk4GnnAZL/xyTPpJv0kE15UFunOfg+ECiy
7tEiDjp3q/uOQfVrFMHjWkyLaJ5mpA0D/4s33YeCOkX1Lf8w+zDmyKbuQd3o2Gq2l82iRZog1/xL
XMfvfmN/SzSEpgLbH++8sMhe2jA91IhjfpX2SNh1U/1Xu0NM/Q4KBYS/RDp0hIJ5LZsyJyqzobLj
lja92bq53ZWzCve5apx8VSh16IlK0pvm7eD9avqqlS3Qoou2spcqdgo05Gld6bAwRnu/rIxT7MXV
OhiFAuZsuCfo7yxUm4bqnX3jDG2w7R964ssvCGnyY4+qdzNRILgDsAtjhVq+V7p5inizP7noVlyH
z8Lt0/CsU1bSzlLJXFtRfITRSvmt/MEoyngBSb1xJ8sfWAloqBhqfA4UTUy5gwbwzCrR7YLk3ule
otGHtpwYFJsDko2rMVJqtPhIYEmbZWtkMJwXryv+cMutt2Rg5wOsRfEezekyE9wrlpqXK6tER0/X
MrrwSfUqX3RWovbB7+37/35DaIb5mUmD6L/LAoOaDtUgzOl+fkeoapUXThTCz9+x+OtGhOizIVLu
1MEK3qLMI3vJVsh1agKHMIEtpD2IO2ej9pGGkk8evnkqRYPsTO0zwQf4aGoUcsTwvLByGLU8CFBF
swDVB9vIoO5tN6LIdoSnc1aH73Amxj+z8uxZZg2Eg5CJ0/nue5Y15VJnO3cxqeDcZGpVHdu0dwAX
VsO2rc35oai0YKVPmv4q5oFTMvo5zx/z6Ir5EMGKF5QlVTJQFy16EHxn34CoOwDsoJvgZpEUNzue
C0F3QuitHrruLL2kWTaBmM47mDS+Sbs0yU55APTEl7GF8fx6BWlsxJSNNvYLCGgAdIjmbxdznXbL
06Y5/GbL+hwGNRVAzlA5HzclL2XlqEsAcYNFW0xztUkfxaqLVW+l0BT8y13XgMsXaJF527wJKkp4
mwcjBRq/iU0EsQY3Zf2SqLp1jAXSBG1lHxLoX8gTBN+DZQvlPnoGEwyhrMqJ90PENggkv2OjPel0
oXOaTRi0AZY8SROMDdqigVhuHyF5+qSOAfxDZgZ44B+PwVJ/VnnsoFUKAEradZs6/FbUyMs5PDF3
OmaCYs06SQ8zrZJdNUwjv1E6pY1KmXUDwerD9UqZN23gbJn5jeLhoZ3rxzPJ3Bo+3GS8SKuOSAyq
EZqzvs4ApfajQTTwNqmjzdGqiMwSmnfu35xLH83l4M61eKcuW6eNl17pI5WlXq+DpoB5HNvsVbrL
eUbK5EEH9OLZwZ34oWveQZ1KBFU05aEKKJNLbf0oRwUu2mp1yWci70raDB2EDUwlZ+kfmVG9JXwd
ruTfZhr9r2KBenRJYd/XlVhGmrwRxcGYR55tiKKsW3BUkBeC13EiJ3uULs3sGAifimepriPNGZvt
FnmSyWrSb9TipCA+EBk0Fb38ks7+TiO//Q366WYFmEA/GAMaw0rff9cqP/kW5APRTAr2zm7gJfc6
QJCF7Mjt8WdfOcpj5BcJKf82XckL9FZ2IB71NhU9hAip0u2dkY9CXiT1nyHrNN7HdkzB4Qwe9V5K
+UYcdUlc19/oaRNv2MaZF6U9DHB6VssOHNmSp0u81wiOPikTf7ISMu5FOUZqRTWKDnwgyB9lr2ZH
AGoiJdjKZogy+xFtDkAOYqqa73BFEPLsep36pKtQvPj6XIApokktiXofR9bu6gs9mwC/ohfoN8YP
OZtTQpnhmQMkDhR9PunKaF4y1qDitq4W9onLrAqT6626SosQrAGfnCFcjHTmMYHs3Z3RQGQSNf/c
c2l2q9ifQ2DC3EdXqCYZ1PzjngfbvW+7NL/es/g6UP+Fyri8amohuzs7zk625FXkfZv6MFzv67/u
WQ4aG+X/3HOQwOnbgr65b/NxMyiJte1qb18mpCPXSleieaQQAFrI0ymlOGXZtRS9Ro6FoqXocaHM
5EuTQsp49Wx5/SFzQ4gWzp47OXBQ23zjR+5rYoQoW0ubmjdteJSnV2vZQ5jHOtrPlWQVRrwAjOQp
bipt09XVuKrVOH0itJ4+VRnCJ4P3KB06RzfWMH7Ua9ks1US/MFg6yiFZitLWEA75RtoagvIk9pbU
FEz7okdDUVzm2oXK2srukAiEQix9UgOrvZ80e3vzyCpY6D2lK3ZyAEsm78RfRITVypLVPjPJoXUw
OiCex2YvbTCTDcfJjN/naoa2zoAuTFPdGJqaEWmBJM9OwYiaRADVW47Kd1LULzPiO4s0LKe/w3lD
gXzzc0rnH4Oa6V9cQACrGIjEmYIiF60X09lq0Pc9jj6EpHmvZ18prT7kYlCMfDlPBP1bbBlkM9o5
u8grw21kwZjOPpqC3m3p2jXEl0hOAW362xj0ah1airrrbdc6Rbw1NmYZaEjmwUo5JZW3VH3XfUGg
qTLNhhzooH1zA/VcZCVYzVF9CN2RP3I8VpsQYcK/lC74Uam9/Qb8LYGgdfKfYABU0I9O1HvXmD+u
HeR6CcvJH9eNusB99K3ZQ5k2HL50EdEPXfM/XQ9tGweuyabceFOJCAEUhZsa8CjyDj5Cwr3mrKyp
175BAIpSjt68e5AGbcJ6GncqjKZfPNO+qzIxK1gheCSL7mSMvXafR4m1uI4Ukc+wmp58wL53jpn0
azkgy7dUD7lfIWJJN1o7oHtDEPN59uwH2U/kO1/WWjUAG1bHs6NM2fI60AseZwgZn/nZQUaqhsmm
0mFph+buOtBw+7XezcB91G5+GsL67Xoj2WwhhskfLpmG/qQ7Fayx4tajAUrwqMu/zMAid7o72Zus
7To4oSegcjgoRu2S2dcyUSBZXTxBBSMv1ViQnDesGh7QVeyOdg+eTXYoVrPxeGq+di6c024JD1yI
6M1rYfLJiynLCvIFQR1wDODoeQSTLmTJ+EMXBpz2E8u+i42i3cHXarjIxIga1WqdFNh7O9vBdpxL
JEMGuPvmQt/LkUlmWKxUs4xts+LdQ5mqL2ZeSS9Wlr9UkJguIrfKdkWQtPcyHy4PVtsizBbakOSJ
9Li0aYHzpIyuvhdv0xql1gvQNuvipqztKiNW1vL1GbFPRs7tR0jx2fWFWmZIGLNZQINY+EuvPg2f
JpaTJ9myx867G92B13BRgCvuYu0OfWp0v8rwJTUV5TEJygNyyMHr6BT8cUDMoMYQBa91rY3IOmfj
WvbaCCasFHPq97K3h+s2LV31LFtiRn1wg5dczNjPFPWLKayK685ZbZGEYE+frE23d4+earnHzupZ
nfbVqO8Gp7vXRUftu0qFYNSvbgV6Mh76NhmQmMiQlmTEHy39n9MJ2bdlO49/BdrXAeGfHVKQ2RLN
ViNh8wr7rMs7clsRx6dwNABpi67nubGK7DLXakhyVb3/cM4VtudjB+20HKzn6NcAuGz37PeZrMmf
AluNH9PIS0FKWvANh97fnZ3Sp3duttbbhq+ZvBAbqh9d2WprHX3QddRFRL2R0XlNAwXoqeIVW9ms
Bt/iW5CUR9kc0SOIqAC5mIUvklCgyqc8eQ3COjkZpYpkmasmr67luttaBZEse+N0BEmf+9Ne9vaq
881Ep+Zedirwgxjq+KUGdvFA6OFFXifLTYgPxE1lYn6KQf79pmRvVmvXm1IUSOGNJKm2vijy80UV
jycqe2QzHyJEvdjJrG82NxSVPa4sBJLWQIFJQzo511qeXxNdneSckXCCynZeVW2wniAB6zIvfgqs
bH4hkLhO2rK7yJY6FCzRIutRtlzN2FMTnFxbBFSPRlAMD7LPb717MJzuvWwReX4i4VBcW75hvHaj
o0FcyBXyIPuuhVZ0duZ5flF9MlZNaoJgEJ2uipYSvw3/KHu1LKgXuTe1kBjTS6IJnhB4dw6yN+c9
v9AgyTpce23LFwonzh07dvXFdhBcyNRTa9fJnqqi4nm2nRjkhaoJqU0ChKnantzaf3OIFPMtriCE
mHz1IjvVlksVRuPd5UjSPo9JX2zyeGxEfVLxPPhGdqTKldpxObZdOfBMPEvXLIdwVoe28ihdw27o
1wYVgxvZ6zUV6Pt6mdZDc04NM1ylSaatKEZtzlZVgHnoxGkcumhDxRHKsNIIjwhdVaM9xBk1wHqQ
TyBmxBwqqhlo/75Ro7cfZ7IUqDbnT5o3ZOcqCs+qoinFsk5nNmya4exlL+Df9oDaaIT+TVU8SZvO
OtnK9O4oTRAYI0cjNkKTnAAiuF2jFw1PX2YftdLe+OGMRJNoyhE6yISkVy/SooWs9SYrpSxUXACS
6OGh66eru/QYRoevXWkh+SCmcMO2h6Gmv8zO+DVHbusoza0i6lbmsb+TzaCpzDufNwy82QySh6HW
n402TU/ySt6cNruIt9fy5qFasAGh/ZSZ6cOAptnaUOFk40lTbfK2cFZyYF9oymX4+/q/bSpvhqjG
gBhdXIdSaP0+SWM4BKaP/62VzzC9qbP+cftuYLIHsl7JUAfQMc42Eo0Qz1Pk9TA6hvGQECA9eoor
FB8/TPIsGan61sFMyNbVNPQKfKvjuA2r7sO3SSKD2BcyhSMc7mE5OusUUOY1GCVDUPLgN+5FjXL/
7hqDyhpS5fD1ffgZXjdsOseBuycsIySdAu2kWWl7spIwWyVjGv5ATETUmtz6VbP/z345nldzxuYv
RVOpJ0xZoQl+6ChOX8i8x60pC3pvTZkiKYQz4GOcRUnvrVeObTpIGODBGiF2Lr37xtB+VqExvdlu
CNtOXSPOIhLQrNpOU516l5ZVqPTyQbLDLEBcEd6eDcFwxujaS48+yyM4w+oxNdIvYZpMb2UcoJ1W
UkvU8ep8C/lj2Sieh3DEEnKEaRJJA/L8Sp0dQ7Y+sPGE0Dj+cok0iwJ2yOpXY9iPaxSeyKQ4Xv7g
K7pg0+CjvdqqHPC+PbbNSvfqELm5sVbXejmq295WXf5oMSUMs6lu3Rxu1tbvjRfZiwKMtyxdHcUQ
9HxH8EfLUhkKf6HphXoKE2+t1e30YIjDlEXTAzHp75NeJ3eyJe1up38MlTZ5UG1lJOcYOfeWkfQU
aVLVOTlN/2wlXSNQSw3wXpow6jh7Ow6ipeyFcpuCg9qkeIpOaYJMdgXNm/YoWz5aoAtvouQzboLf
Z4PUP4Ko95Fa0Zay8VOn58OjZijNZQAguff8Vl3IPmmzAyVfUg1LQEj4S5uXnNq60499nJ1vA+0J
qL9sfhpo5JaKFGRyGsSVIn/+uJIcgBqbD5+BiwpQzrIBGiiNEFbg7BQl18EdDvb/OWOFT3Le/zKr
LdEjImlEKUz1YlPnOsCmdJStblSsQ6gZ32RLHhwTip1YzQ1UyAftAvVucOmJp4rBchqEkRTx645W
1IzM6PoyYxta1pFSg/BihxsLgYpjlM1fdPlfiicdobbQdteq+PPJQ1zXBxhJlZNskVfPjuOgfZGt
GsTcsS7cGYk4Qz3CSKJdD+Q6P87gQ+m2yI+9S48UxtSrh2xOabq0zDI+UTfbCqT/9HUmTStoQpwz
nNfevSo6wOJPX9EaN2HrVJ1zWAzefT9qHyPi2Ps5l/quh4xlLwltDW02H02UxWe9uWR5114cHu1U
jhNGkQ7SNowIUStm+TGooQ750fE2uXOyrXFpJ3p0tNrcPMvD4I2U184IrPY1hB/SFroJSKRJ9Ji9
hlw8ITXpJ3uVoXnuc59P20rGE3Q3ANNs9zDYgOmQ6eTHLDtkW/QqfvDDtYL+MQwp2sm9QX+6nQUI
X8Oii00B9bEyIfT5rffmNxbWsfDa76FIehCcHRcDH//Z0yL9UpXeo7TDRkbKkB3sThXJjZBtEjzC
9pe+Y8GDghNbbmG/Dc/h6afA10kgv6+h6ae665WNhMsSibNa2OSZtMle6Tf0dfi5F6jbx1gELOsl
Ck36FknT4IQuRXhKQyiRpnJaS9PNLs8Kuw1OEO00W89K5mcz9U/Q14x/iRN0KQZ5ElYfFqc2XMhD
g1558vkkurgL75Rae0h99hCR/OTkaQM18aJ0p4EACR+2LQ6yw5j18M77Z4TL//RsZxkl0wC2653r
IJ6iF2O7HSClf+ajRBI0DfKVbKaN1R4twjYL2WzGhG0aK4WgjvRuaSj6Zhji+FF2ekoBmxu/vIMC
ncqznLiO0UnzRDO0mdjLibX7RHif9ZkCa4uCrzLUx7Osk5Plc6pFcZi5UNIS9KdpvCIFOR+aJCvJ
BqXmq2LnRGuVvNq1fmW81mXzPllG+hAQ/3z+l0GKNqmrvNDtE3I4iqIAXSMyHgQ9J4q5iuQJAt68
sWxIjmxrkyl6vp0yPyM+DpxGNo3GZGclXr6y2bZetZyRGn6cptSEdA+JEXL/05uqdsWy76yMmvip
f9W0U26aEwQ+eIWlSVFb6Y1vnjsRQRdeRq9ILzn437wMJExWuYbaZ60l/atJ6a6YoWwRA5KXlc1P
l8WrSYdiUymDtpp0PTvfDrGxLYipnG6WTOM9jvxZvaxrqzzKDhLt+RlN9e6olj0wvozfMu+Zl6hN
kQSbKmuTmKr11tewZzV19D12tAhtD4iyY8fR78feRKNHdIiRfh0nL+AZPkZqMLXJkdKBouOPkZWe
GdeRyFWH36u0fZyKdhf5cfWN6kbU3MOfoJ6JvpS9/WIh2bku+iE61ZUCqagy6hvKRIsnIi3ktpwe
KAk4DTkKGe/3LpyjV+jIHMT/0I0MTR++TIv4ne9QRxw3pOWDLK2+R1RbEbuPfkKgcoEQuHmbI69a
xRYYRtQ4ehR1incW/dmqGk1iUZTCLYN2cr+y4NxFUxf91CztmMS1/p5nmqhFsKIHrfX1nesm9q4w
NJJEEbFASx/GdxMFU8/j3aop/nvHC6HTLO/sV1rx3DsRUtmwe+00ryieUYDXdrwt5mVphuXzMKHU
1vaouglf6WGN7i6Yp/RBmuzaa5ax64Z76T8H4LKrTEtXspcgPmD50XmUl5ImNxxXAK+7R9lqQ8Nb
JJEa3Mm5o6hWNnYRWyvZtFF4P/VB+VX6jkVWn7PIUhcuSfND50bZM6Grc5/mxVcjavyVSRnoXe26
1RdtzjcNospfJ6gWAW6g7JSVufpWqt+lu6K50XZ0WdjLpqtt4AUb3gujg/xrZr0lzVOPLDRkha95
nen7Qg/R4BOT9op1V/BjpJCx9daxYe5LGP4uUG46y8jMWUA4fQ/NU+/zKqx4VxNNvpQovd6HU78m
Kj9AnhLU3c7tB4UEqWj/fw6+TiWu9q8TaEGPImJb7Al4EBJtB4hee+8l1vLm1GmltZD2XBvnVRkM
xtWthtPm5gYN8O9uCGIae8Bs9WmKDNYbC5KIf0UJPIENIi/Hrp3NV3A6RAaa6IuqeuG9baO7NouH
KOuDfuvFOTXyomlXlrVICBQcZdM3XvrAbr+ERm2exwzC+EZM1ttQ1FI+nJSokcAB0/1omnql6jnB
CZb/hxhGka+m4cQC6a5eStuB8iFplYPvUadTE5PbGFGpPMaTVi/DLom/Wj2pYDl+TtxFN0T1X2Vu
wfkAt/HLaNQRellefnbKqdsrUTTtYr9p7zO4VFHrC9F5i5q/s7gPfwbqztIN7qPS9BcXad83R/z2
lLIwhIa4tjVMG2G2cA5PkGWiAgAdxrMqHhTs3sfvit1slIqYmBl4/S4xVH83IWO8ahvdEPQs7q6E
MPDanAyegGATEBAQvYruGzsd0Ydrcwj4lWZopa3UIjZRyx3Jlht5zvuVZmvFI00bzjwxFha0flfZ
cXXtteughXdz4m8qnMMCyvImDdtrb2mTPYHuobuONfwx2/mm0l97M6tNdp2rjtdezysjNOKV6dqL
ursCxZymXnvnNEZJLM/064Vqh0RIVBnGtZcKY2sLTtO6NsNINbZqiyC4vGfebdp27lC2kTeZj8O8
1ZEOvvZCQzvC/lCZyEM1yKiV7Q5w9ovWCpaPqs+akzzw8X6cxQYY43k8fvaQbmEIPJZEXrqVzaZE
Ni0PoY4rRt+7z0zdPXlzu0z70r/n5Qs5cEhyc1MF4Xw1Sj95CIr4uwOj/V625Ahb8Qn9ZsMmFuNv
rogn9us0Jhd2s8mzVlefdXgs7+RwaWrmSEGmFAAeleBovIj78mP0savah5NDTKxlPHwg0y/OmRU0
h9vF/KKNDijWPCRsyH+7/oCcCHIJebyWvreLOXqyt9ymPN7sXQBZvVCBlVe+zR3luguhsK9d53Ce
fEcriWkn3fWgRGZ3DL0QnpaSOvt/zGkaWi30YrT1EqXjf04tUmkFL14gGEqGNGHXHa+n0rWF2BWV
7QaSVtHzH9O1aUTRFySx0mcS3nBlsSuSbXNS3GWQe6B+Ype1WTK/eYPm7StooIn207QtJIER5ixO
AEOCLzXlctKuwWyyr2qVZSxU429ag2i13bjdKSw78yUjGiDtSeaN+zkUckFyctiPyJFEqAsQn1gF
1Ggf5aFsY+9Yi4Nstq1F3aUP8EvahqoiSU2On3pl6CiITMXOKXZa5wQR5woysvnAS9gkNiY6bN+B
kjcg6o8GPets6Sh7NIqjpXcoxt7s8szzIQCWw2TzOrYOhP6tOaasjZrtNOnKUVCQumYGuovDJNT3
BnGQZ9IWkTBChwxd3k8dIa/k34bFCtXsKtR4n+xyEjmUNLm/qVkuX6/4bxeTY7Xa+04AUUTmCP2m
A1rTqij/lsi6G/buCshLbdfb2xCn1xLMd/MZjEBdqp4ybPXGgU5ds6InRa8h4Skz1FfDIP0S+cmj
EUzZj7nxY74W7e8eXtj+Dw9fqdrVNLewRnh6dvS6luBVG+RHXXWg9YjN/c3kpLHdLG7t24haT7od
FD8nV0wi7VdnZ1IdVEAh2oXVsX2YSt7QpqkSayR24pHuq51dAZBwUU1W+3A1QtG9HXSKAKUNxvH2
oakpH2WPra7kNNcOKL8XqGNX6xsSc1QmdZmmfre82a4QTtn+jPP8jA39rV/6Nw2cG5+m+zyRbP83
KlTCRyVIlF8dL3Y5BKLtcdlvABdSxEPGBUG0AKWUcdLgKOZPqR6qGLorI6Qpe2Am1LtVALnaAnLS
aCONdm0bhEUm5G6TOlqUxtBcqkjlWaJHzt71EsIlQ5086u6b7JOWyvNjiv+9fHmz2VZkwjSbiuIZ
q76E1Apciot0lwfEa1m2q65zvYa0mTA/LxMnbHZ64Q471AOogcmylOrNIT01xD52YTe9Vn6hCT1c
l6PskT7UKbfLRutRSRPessMp0GcvegMpNaGkWFjQ0D77WZytrUpFoNcNnuARGt+1LGGbZmUteeiq
3oxpQIFE3sBwWyX2loVj8ADlAuzeiql9Sdg6L4bMnP4yYgBAnjUEixQCDmc0PGqWTA35xah7VnyS
eL1Rp+fBUdO9mqKHpIh1Fzq9xdoYp/G5bEAVRTacoZqb7K8zwUJAcAV97b7j55dm+Rnd01VhtOXB
sHTyuM6UlmSH/mnLM3loIgjGzcY4m4hyn+xfB0JrwakceaxlkatvVbd5l503+yffeUThlNq2f53j
NjRM3P6uzfS1nPtml2c321y60TFyn26Wm+vNJm8mmU+64ubHm9nNKeit7Nwh+WA1J4S+i4XiBMZm
hKdnDdQaJdzs0XNa60kpWve5zPWH0pmSe2RJ3Oem09CqdNr00A+Z9zz7XQNVfOvwN6DXbAZ7gwhV
utZF05smb48KabqUM8V9rZ28MPwmOy0njC6wka9Ycx/rxCr/H2XnteQok6bhKyICm8ApCNkqSWW7
uk+Idj8eEm+ufh+oma2JiT3ZE4JMkEolk+b9XnMimBmJd7Ydw6QoLlSg4DJs7e204Et0htHaXaxp
ct+K0P7Bj3LEOYyW3msvRamOt89WbAJsOdP9syXsY7FU6tPWcjMQEpGbz6Vhf1P1agmKsVtu20GH
CEsmg4EX6dpX1ua/LjQwKjHNcZygU61eePl2RSN9LUK9fvx6hjpLoZ5F8aHEOuDhq78fpRuUBuxL
d6zLHfxDM1h9X8kOwrYGr1087bD9wPhIQi1ZDwaoyGNRUKgK2Y2wKqWvN6KD0SxYg62t7V6yDXWv
EUl2xGd7uPf9TqTKhF31PO7WvNlf6Y69s/jV9B3561mBpYci7es8UFbbLtQWI5PRqt+HkZwrJpq/
boFn5tx21Zm8c6wA/+M0taDgUtZtiTaJ8O3ExkEGbFDC0yo66LK8vwurka9o6CoqZiVisNKUrwUL
nENDwshuu1rYk/XYjMU7YHTe+T3CUKdPWszWqM6OSUzGhz2id4vc4lANeLZ4ZV+q5xbZ9+chK0lO
+Gr+UhaivEtNwWsaodRlOwsXLKe/mtvZf/Xl6yPIn8b6dXuItnQBY4t1bKhDTXFMxWMuUBvHanMZ
oiR90qxm8OK6rX+1g3h1J9V4zfrJRKFohvtcDuE3fLOABWTziwzzHrLW3F1RqBiPE9VOv25I9SOW
WSVHFqfBgNio8C7GMTxpLVZBZquHd309sGuqr6Nh7uoUuD+AA8sivR2v28XtNqbov8DX6Xl7ju2A
Fwkk8GhPmQpeWmwu781S7yPTmH8YUo5BTyGdWOQ+JcIMRni4CkhSI02uVR1HPnJWARJB8+tCvDYL
s4P6ZBCw+HVBQaHyqEDctOsSKUjZ2h9GFI7sehqiqKQkvK//JdZuPEPEqV/BwS7BNx0Gc3TU1EJ5
cMi7eyCNTXloYV4HY4TiZbuw9W1XyYBzcYpf74EOW/su2hcFP/ab28EQd2wz+aXO+XNb1xjdQO06
tgsWVXldKh94d/jbDeiVsl1fZ+bD9siQDDJMnJggFLV8LjSV+u4n18bFIpvZLjNuqbB0she1cR8V
SvEffdvVJo1rf4Uz9rM7D1mQsTMa5snh68hjt4PV5PrVrV63hkHIifAKSH+nqbL/2M3cZwHr7jww
O1K5vh5Vr4+PDEmC6hzah+3C9lJCuA8eFejE2wSFyHAgWLbx+yy77DZIbAso6AM4N8t8sOvWDrbb
nJASAW50zLvr1f/3o7BPqd/6nng4Qx/ueIkOd9QIwx0R18mlkvTw1d8nJYXiZSFFdr1tu5DlKoYF
tn7aHrT18//Ox5kMYiAu2yDRDLghHB3xTbXUjyKvzH9S94Co1f6rRG0MNcSR73ZLPPHgwq8jfhjJ
YukQ5uOMxs2S5MNuj+Yd/YA9/I8R9X/piB7RQqeklK+ndl3Ej7HVOH4S5hnGovR9XeiGibyHTF11
55CBW+dxE45tqrB00A8EVjmPW2vrX7u2u1xi4A+fhV+9rCD8rTIPOevhk1I8bwKQ7bCsopAUe5dP
UQh0URCBsJ4PdboMr7HTP7RaN9+spcABnqq778AEPG0XE0xe90uMNmu7qtr5REiosRYteGhT9PHz
DI9ru7h1obSAamvOt61lhWAMYfsQsr0psawdi3NuutHjAKF0h7MbWMTaxHyF+s96ht6bt2xrT+s9
bU1QCbkWpafaznRq0Eq+kK007XRFd/YseZcXRUX4SYLD27y2ti5V18nQrPLH7f6Wr+wBmRezznqH
A42IbAATAJ8ncxFTNPoOppjux5OeXAViq3FNRA5l/jSrgtWjmTxSl1J3vKDxabHwiMQ+g3HzaWoG
CbmSBIW5mBHcK8MHdOuPCBOye3YWDDZPNpq0fJ6ptuaFfUBhjvIH7+G9WeWQBKQCSV8ofkx58kg5
9qSQx/LkhgzuGNyNPxyAbrNTZ0R+ZCBVbGWv25liQTeqpa7tdcHHmiJP9htiOHY5ZX3wJ2ZpoFiQ
M6bkUQ0rYoNCc+dUOihutjLJj/b0NLvrishFRkygNg5MUHXPht4s/puehBcnTfMzv//Jg8b2e5W4
PkvViE4YMXwnL/5nnEbuIUw0Fz83BWyL7TCzZMK3aHmzkjk/iJXN4LTTKW0k/6srdk5yhd5ueXMh
47usDXcf93c9C2Gf19prb2g/8Kt0PBVG2I6kJtBOxfYa7EV9dYb4g3utP4z8ekAJyni3dG3qKbJX
76TLYQVKndDTFwzhYNd0AaRnWzlLhJ87Kh2YCPfMy2qeXiZoi8Q4do8ETEhc8ZI/mVVqEAaNLogq
rd7jjkHKhwnBFNWhr8sEolPyXRP98rOr+0NoJad2sW6GbNSLi5OZx+Q0BG7SlB72O/+E/c+mLBKf
ve/fdNJ4L9rvJQaiqUtYcwGZRJf93phxl4Wt5o2NrDxd+RaVmW81NdNK3T02VWz+zMsPIbO9wTtT
ugQ2Tnb7V2WZsLPMd9QA9RnKMbuTJlE9Mx2ADBSyuvWlzCFYWT/0RF8gfLOmdJMKI6xh/o46MpAl
E+xcDO2pltk1ETCrF/KkAytr981U9QfYoj+VsSxf+/Cf2s0AEpv2TQEdZZ2wXOUEgFQkESroKWfy
WOydqulX+Jj8J0udHnGDmaFIjn/J32uumAaMxCa99sOgvRn2eYBB6Sth/KqhC9mRrkm+O2MAiKd5
qpryai4EoeGJ8bxkxXXEwSjQkMgES8aHQaF3OOCu2ZyT6EQUSWDr0jyFVWOgfBmfeo2UtEZ09SER
MUkWQ3+H+rEzm3mEhWyetcohXgvFPky7/sVeKgqWc7XsMGYglSgdccCAm6tiVofdjZ8qvUrkDhqz
yiwhvsLrCiuXan9iv0UE2MJv751zMZCWloTi6thL/WybQdzX4tD1yZmQJ4J2YEDGpSOOy4KOwWSI
8/A9085syx3iadGU1+HqOsByq+5mWBzqGQ13e2YVkehBPdd4gGWEcOP0wWmN7i33/uPaoqt0lJUY
DrA1T5UE6IIdya3bs2D8yuXPJ4jKBis03Ssmon0Qe5BK2JjE0HXmtJswPTrHbqLvrV69qbqszxDJ
F35hidPccvbHuxZR9KHX579MYgKZzOI+tVhU+worA4/ZLzoLfZ8pZeSH0g6cOHf+PBOm/T112MDN
ZHJ4pf4LkfkLpseeTk3vFBFUH9jp8FuSCJzF7nKXpkjOqsQmjgp8VeY+tFn3Rqpo4nfOHvZr/Fom
Sx3kPUTkpv9b2BkQRocEKFGkDBYlcW5DE56KxVlr/l4czslFM/q30kI2n0r5vStzJbDDlg+v0OA8
hMOjKuKBEj6Faq2tXtpk+BE1ZrfPLeIhM0FBRY79Phya0uf1ZpeimA5uwhtSyML1yKkeHuuKN0vL
49dipK6v12xdwviQpcV+AVA+irh9KIqq2WPE/TZK4ozXnLzFobiWR66kopntu4ogItm8zBiCB6o2
3GWofSQ6kSdh21xU9ht4ig1DgHLROiu6EoPZZ+Ypj9Vx13T1P7FWVR5pbIba/KNj9UoMTzr5dZvv
3DB66kpDO6aEYkQ9QcO1V9nti5rH77WpJvhcTGx9neKa2ALXb2PEEimCm9q4xUnXWCRkTvbRNWTM
9JlDnlf7IPFZdsQsvNgtsSQrpLOvKPdceyiLTdR219LqQXMLuQ8n1lDoblTPVdr+DUw/xeTC+jCq
CEUWkNMtVt3jmPsdCP25Uua/2PXr2Hh/t8biObOM8VRSefLIwxl8JufJny3ofOSSOz4wNC6iJd9v
O6u9Oi/qSzp2jMHOZO5FKIj8UaZxZ+Tae57LCe4q5lez4+5SOeQEOCFOjclz3g5DbKUXqqOXvGjE
GQpUAY13eHEyBBYgS/g4KF7fNf+khvVujfPvRu+ogSXmA2Tsi0SFiN0HBgUCDyUjbL61mNXgEZK/
OklvXSemewz38uYoo7a4F+RUOUrSP8X94pn9GvHEom6nI8zauRaR4GQPwqUtcL7W2iKo9dg4y8rJ
jk3hRA9pTJWtHY3ksriFdQpZqZ0JpdfO6Wig0EzK5VKRj3EsSf3DGVMYpFnF8+OQFAQpVchaocfU
+2EcdSjVrRbINLPvRRclQYThcY+sx4wFxdS5t55dyZK4rI3ymMAUJ8knd/0uU6mbE8vuW3FsvQrD
HYl5juu3tj0Oikj8skydt46ivd/YVv/epIniocuPvxkzSUIpjPpvS83OSauH6kOpqYm6WTedpGVa
O8SprdcxXH5MFkqfBF3LB7LiDnIy3Ad4qjgy9LgbMYH1XodU62MSfe8lWax+VInVexa4yEdkFfCb
q2X8AE9nw5bVw4fmhoNXwJL6cK0WbHFxmo+oYoiYwrz+QEI2edpgNvdIMcgvY4WE0b0LIGGHRJrQ
TONFvxISoqDM/li6TProkkw43VG3r82JSdY0z4lgTxyS5nXtumS8tvyvl8lp9hDO2CszAe2kWyC1
zG3rkbU2iJJ7V5ZGee0y3rLR9AfBq5Rhmvl9No2eVLQs6CMCq5ekh6QZN9B+o5ZvCDlnvoAyvldV
hfTnrv3pDDkl5nbNw1Kx91GXeT+kUYellRR+DUTqDZqR32prtL05zkgfBAL2DKzpdNKbniZmv/0i
r0NWz8e+TcMrodNXJSUUWinf8iSM7wCpBEaziWC5oag3LeobfvbLXZgzE3bVzD5AAuy6eF1Uh+xk
1SHtfcQM3d5wLD/qcaMzVSO7ibGvTu6iOWcS0IzdKJcfVV/tu6ZaDnU7sqKQ7jvk4F3fjCnCF37/
pIcueH04Mf+KgBvijIhGYGvjUxRmSeSFOUAruQgzQz5irDRFMhSHSFZIALgLJbvq69Ad5QBXouib
1SZmp8iGoDU0bHw9FXIj+tDye7ewPbWoKEQyPXQ4hz6P0gVUt4p92xvSGytAjcqNnF1WRcJrqSwH
bSLFDpvw4WxYQjymsZbypVvgLbTAZZrJgFqyhMZ4In0ojRqSrvEwK50VDBa+l2g7apxqbYtXdlOG
iWjgObsSOBdeOn6qnh3J36a99D6xstZxUI0HzNKBkGdbC8i3qA5VFOe+mb61Qqvv0TyR1KXIH4ze
VJjHeD5jgDDMA1apbaTchGz76yQmIuUo1z+2Me67OrkNPX7x56RDz1cB82RdcwfthtzQQ/ypGtc8
lkRTEQisxS85bkyeRP6uatkVeeOer8R07VqqjRmsxHMUOqVfFM5jrrIKjAjsGxz1ZgLoBIaYZ0/r
lHPnVm9xLOyHslP+NhMf1GRpxqMp6zJo5+xPa8DfafDt22X9veqb9CEfxmmNhrcJKhhvHfO+jfTc
c1VRnAkhDoMZJ/9dPKCU7sPwXI6y2MW28teczPGC85txmGTiJ/1k+W3M96SXenFW4gEJqAEwOk/V
yZmHEZFOVT+Yo3ZVG7ZUBlQRwzR9XUlTyLKsyOJCXJqJbE5c7BtiyYf2gMg2SCZcJJw6JlfdIlcQ
85jXrq2eFKwXfKen7Gi37XctJjTVaDSTX1jOj8/Fs4hYup2CT4sT1VexYqI9Dm/BuPKXkM7PBHgO
vnST+IxGSaV6tfxoWwOuHMuCHT8KNBQzo/IyTfFO9KS4hSWJSPYA1tHtxylvLlMrcAXppusEybBk
gN3nTvRuY7QTTK4u/TTOg2WKBJvhgTeIPAciIkM1iO38vSqmaVcDmQV5A6M8T2ATVkp0XQpdPpRT
sgRtyBRVCNMg2HHNcE0Hm0DHtPPJ8z2AweVke5UnoeriwhqfeBOrO5ppejc0TTlIfkhEx95zCBxj
kcZPLfvZyKLQjGUhcz66kq5u2bGqjc5Kn52dNKLpUEhBFiAEG9J4fXLWbkSlWCxv2sEvYEjuLDt7
Stz4gtknOcFuF1G3LtQ9MRLWcbFVF8VvjekmoSWePmTFvrf0YOlFtU+oPHuRwjtHoG7Q2k7jIVfO
96FrMZKEcRR0afddywRekX07vmgFsFCB+qbWdQLmXDf0O0OAPYXptMv15oWPygFjcX4Cf+aY6sld
NBs7O4cjEwHKwda3m2DMm3Q3EcALzWeK3xPwGXSuvgI3EFJ71/gDS4p9bZE2VeMEATu86p7rHAmX
QSHQpebfTDDoyQ6cibDjy95rZGRmyy9sFsZLnOZPyhrgNqha+Bi3xndhUodfyPRN+yw+4TNmeqYC
nauimiHti80uE+npZSA8U1uAw+taUxn3QqRzITylrD13RHMOBEl6UPdrAjUt9aAq7FmGmhC27WAt
sCDMqhh2eAg8hW627NFoTj5RLgULWYWd+kQ8IrhlfdLSsT9Pa7LXdvZ1iIRJRmkKdQpNDTP1mkwM
v/0wkyh64MOVZyMnU1yAd+27hSyTKVvOcc3EkBZs2lx0Sf72bE5HMaAnOLimwGg67gX0wiGDtLvG
mkv6XF2+N04BgFKahLcuCT65TNQ/dCef1whxzFyNvgwG/E69SmgFNjRW6fEmmKdBIQBYysO0Zq8x
i5RsgqYwsPrqXawxed2aEZ3xP2athQOQWflKUmFkOjvheTuwfGUdmmRXC9h9Hyqk4y491qz5aB0a
hsNzo2ZwFxOWpV7dVK/Y3P9uu7L/fK+2s+1tShaLcOA5XBwP4JHIxDVpeNtnbGfO2pzYcfB575o1
TJ1cayLGp3A8i+gNUZNkoAu0vjLYXVCVde303SijUvMJgs5OHTnnNfxf8qieNMVNg3JakwEpjGhy
dYJgBd+2YegzSK0voL4NVXvNFIaLmBC6JJvDwkvUEDOnvD6OGBf7YRk6Xpqcxg5dosJiDRrsZJy3
V4CZB3Vhe3mjbCfPTAzO4m+nmKGR5NuGBu7/kCixCkH+/VqVLlur0QSvaR3tDNFBhzTsCF8SIQc1
lRD2X+AuDu9sOPHN1S2H3THtUh883NXj0/ZZSX2qzs162JrbwcTMg6/5+lH+X5dDSVbK193Yx7f7
mdAeBya0JkciwsV3Nie935q5LgKhmBiMlNmRdA+Xog43RKRfL5WTeuSgeI3bwM+MiX3fDgOMv/38
Jw7TExXASVO6B0yhk1OuFIknbr3E16xPhqcylA8Z48C5LIzcz2Xxcy4wBFSM1vGKvlfOi35rCxdf
ykVxSGptFA9iNOWEKF2ew7pYQ3mXgiyN6MmmKhYWL4k9vDWqYxyGFSZQLas4T5HrTU2jE5q87JDw
u6P90jf8ht3BgS9ZVK/uJoO0gRAjhJTDeFIqkfHTcWbyhhJMaWylZdUEzuhi3lAP+RnXJ/WIGSnL
KsRYF96aE14wiuUtVJ09ZYKk5Ri6l7mR+TJZXilldnar5Q8ftu3PkFbJai0dz9HTbpdQItPHzr2O
8WIcAJVJg7f8lC3Ezmra6qYWiBoHtlF+nOPM1OdRdbNSKs5VheN8Xx4Q2i/ky0NCG6ok9Iwp1ny1
pXS8ZB+w/ptLWKamH+KtsWuVpX7IMM4wtEp5lwyze3tqnFPeod1wFXbKi7V0v6csPthLdxggy7zY
dlwd+AmUxxAc/b0qCSArU+UnUfTSxzh+gDEa51dFZd/TukMg8yT+GZHGApLkV/Zkfh+i+ImcZvtv
EYOnMS/opSJuecjypYzS2mvU+VibrfgFMu+ABTBG2WrXHwFLnikNonHpa4RWoCW7Kmqzk65Q07QL
czn2obscFkoHO1iaxm5RujZg+bir5Jge1HrFO1wQqRKktYt7cYXof1TqeHjGF/DJSKvke0jSD0pw
ign6SybVahWvJIFqiOW5HdXvXat9lGNXX8IBwSTVfuowVYHkOXXxARrLXZSh/I3TrEDcms0MUkE3
E/xdF3K8WCt6N0P1HY2mPrpDo7ypcxoQbQukimKPkPs8mKI0eoMp+CvunOXRbAieMFQM8+dBHQOn
J549t6pknzeT870Bv25cB259G84XgM9ol5vYKQ1UkI/GDEJdsqFq3dHw7czWbuwAjFMjk/bQoj17
ScwO1TuV8L+NejQtN/3TzHxhgFiMJ7fKJY4phXl0MY19MsjI8jslLn/n8i+2Agk1UtJJlka4L7CN
cXJPbATD9VKyoM6WGxDDn1knZnSOu5ex7ZynHmOLpITPPA9MC/mWObnVv3NeLPnwHDJqaTnBx/9u
f17e7tw6t/Z22G7/evRX3//5FNtlEnu3cT7UC+WEvyFupUoCevV5Wo0krW7t7Wybb4ZE5aat/R+n
X9e/bt/6tsN/9W3Ps/XNWlfuDFWSdTdQnPegBEsm1fVUtVnCAKf+u9cYTBYE6/VcgbIb6Ov1rf35
0M9jPFMGVCxlH2Vxfd4Ocp1mR5NgAm9rm+3877YSu6wiB1K5Zj16tjSVn4NTGD4kouh565OFYHRP
zfGw9W0HFW26mozhw2dXIbJ7xDD29aBudN2TqUPz+XpQ2S4N9R02/P/Rl5IOqGmDevrqY8eJMbMw
bpWZa0FCPMzBkhHhJEptXVVpqteQqAumvqn72TjaewER+UVXlem8hHFBvH0snqp5YfsUzR42oNX3
BMbFITVkdqQwgmoZdeKYaztNd4fd0ORgKWH5KKqhfTDT/OAwx14aMbFEWrL8hHLskLHlv5SN3R4w
d3krm9xe3SHVQGHbxbASicexm1JW+OpjNnUkx5fFxR1Ze9Zsbo6wqJbAcDXhzUqBf1y1/IxtI/J5
o90XAP1H0kHV7/itlbt4FGWgLtqdcnPPFrOXvqiyiTCNujyYTUWlR8WQSdMRyrH03mXDoL4Rbgdh
tMtWNQVIUl5Y8OHNyPhI5R+j7Vt2yhAa+8h6X0ZT7gq0c895gkkBGba/wPIxoV27mkjvr25OiNfa
2g4IhaN9i/R7t92/9XW9/uZaQ/OwtYakWqgwTY9dN7vw1Lp4VxXZ+FzGYYkMNhkDBW/C560vqVjs
Qo66bi23r+tLUhd/saH51w3LZNnYYQxwUNbn2A6F/k8yWvHT9jSuxARRJeLE+7ph6OW6vG/y09ZH
3iO59Ep4dUkOqWZ8BlHv3rWlIGypyea97UQrPMGwvfVFVvJUlFRQty6rGpZLnFe/t3F96yLiffZV
qemHrZnObfU8g4p/PkOZ7RUdotLGed1IrtBB76lM7WPaMr5i2fJv0u3nLS22qaYWfvvq/+/7gPhL
6JCGvt+e7+vGQUteJqpx7Gxw58bBqXrEMtA8GdPqn1OTNLH1bYehUqvHbj1EqULUhz4vq+cT0pz/
vfB1s5Yt9lHq6v2razsjOax6/Opz0uKvSoSiVzaJ6zlNmz5WOiXjeEr+dfbVJ5QOEkHjnrc7FCpM
n7eVUZ0fFR0yDEGOIzi1Ga7uLd1bBBAUhKwZ9ltTw6Zzz54E3bVttZjThyvJZ8UK15uTMS6OaRxD
ql6bY9zL05TAM8Gqib1XLN4MN4ffRqDLZ9OkqH7UW5j73diLt6lsxiMG8PVuuzmf2uzYNXLeRSZa
+aET9jlsWJQIYqLPqqLFmKTl4tUeSrZgbvy+taxCw+WKOsHWSpxQvOLWjUtSVzxtXVUfsZoo5PKw
NWFMmX42Wd9rfB52+oQLr5Vga6v0iRJYruu8aiyNjmrJom5rVli94L/GIme72WC4uKNguGwXQxgd
r990vtaDP84Gvysp7+r6pFnHcrdz3fJhu7F2ycgJ5544yVDk3tZHeGcYxC0uVC77ezeRAyIaprxp
m9i2ucnRSYf9LOMQ7ajMviH05Wjn7R6H1RzuZ5QcStxCXqPxScqm2LtKne3zcfW9HMULIIFF8Vfr
gwpW1puSDaBTufoNL9Dcm+eyeLO0aWadzyjn2iJnLW7YlyVB7myvzUGZKLa44Xud9/kbFOHqye3N
w9aq5di82saJ0TEJxFIfbFhBZ1vXXeRbmXacyjB+ayeQrLymJIWMRj9qZWT7MTWBFeWz/QGmS5Dk
Zr8HxlqxMYflfPEy90bpm3oRHV19J1YVqlCH5mk76PnRMJWbUTbfel1J9pFTzzdeNDYc1QRenbN3
UQxkkSnFYz8SEqmhjocgrlnVz64c7mFYq69phNMkjBuvMd3wpQDXymrW6qpS8/7MGuyi9bCdxesa
Q1TmY1RG+WeXNoXJWTGG57TNf0vhGMfWMJCKE9TnzSxxL0VdfLD2bn87ZnwdpkL72+DfkLmtxWbp
Rjalx4KcyM6x66BLWPiy67hPRSv/Oi4bL3I0681M21MCkfe3VmAMp9xz18KzSVSXRlPLfaWB05ZK
WgYQWCRF7+Qbi776MDgIGeLOjb0QZdfdHCqC6RKR/G7in2q0iIPbais7v3R2swpGWOLZTuSJA2ir
wowlO5cAgbF8Hft0VRfm8XlrkiLwSOlFe0B5L+5hP1OH6scarYYx3ZPGXPVlabuHFZwe2xqPEEsp
j8aQlX6aCyLQI9EE5iorZ2duPLP0588v1CApUOwgQQWpQqGfohYhU3qXAN4Iz9SfRqV7jhZGIIOh
dh+FevU4piWsL0WTb4Qzt7emKJ8sdmtvw+JoT12r77drWJ+6l55AFm8Sf3oG5zcztt0XTJA9IXTr
bbCM+WVRQm+7NmEEB9as+ltLxW/xuR5A7tfHkcewPJd6GWwtklrlc+tm+ziUFv7otfIEvn/YrvWu
pT7ZeOF/tqRZP3XjcjLVTMXWQj9mdb5ci/XQqSMZD50OXENL9u2wHxxF4GWki+ukazZ73rnwQHTw
DNg6jfVKajHHzHNxKfRGXNVR42o4d0tgJkRofLa3S9uBAqbZVsN1a3w+VVG3FkXVChiVaN3jOBTA
km1ckVRqNTGCIZzDtma1/gGKAIJHr7RnqhbQiWhOnc7di6Mupz6eXz+b2xWtkcM5sbJrkQ8fZpVW
pwLE6zoM9b8OOGDagcxE7f/XhVF1p0edl/J1b2fYmuG1k1Z7EMixFlmfJekAgyY9xTCA6IGbkTnT
Ph4QU2q5Gt34JSESEMMyPyTQq7a+7T5nltFta5JRd0dxB8qwPv6rf6lb7IsaoeDLGDUs5UJCjucw
RnHKoUy7EoIxEssxlxSR177EZPTECCiCziG618Iq32RYx9et5bpzuFIrSza7XBy7VDkoo0jZSJf9
qypK/VFI+xuMkQ7SC3fU0FLZHL9sjbihxlQ02fKwNbUOKgdivPywNeVcpqdwdGEOr4/ExrO4LWPy
+Ye3LmHNftLk0fPWsooRiHXEE2VrJmM6BcJcgej14bGw5BkthvC2Zq7b1r1Bgru1ttfXRfoxF0Vz
3157sfK8JitVTtsd9UosmnVNBltTxurCV7OsP5/NFQU2SClGUOuf2p4tCYd7LoF4KSxTWrO0UiV2
vW3OgmIBQPJcM1abVXtUBZWhSGj5mz0xRqdRZP+EQHxpOItRmNyN1lr+Abd4n0FCv8seuQhF+fil
xNfNI5Sj8gb2K1cYHPlRViI8d8YSY26uJEfqkOWxwsTzphfpe4492x/CYHBoj6d325F/yqISXmVm
01kjQvLmpLBvwH6SPycK8S0IPhsDLXLSaz6VKUycKLpQIj2k0/IqltLwsOOEviFz8dgtfbV4Ra3x
9eaXOuTFbTsoQuQ30FADQtVPG4dHf8hQoDsjIWsAmgOEK6jnaOhUPDZ7VCxuN10gyy+npq1/yTZX
iMUp5lerr/naTXctbPR3scS/y8XBRT97HGYZ7mMR/637IrslaYJvbW4re2T66ru0Uo1Fa7cnSle8
xeJASSz/ZizLuDeUNbhQyS+R4v5mua6ezSb5aybVr36KTco7tX3UYIxSZXOCVGI0NjVpjgMT4gc3
NrIfI0WifLYcqEg1xUqbH3ZWT+5Ojykv1RABnqvqACKfUvKL93NXpi95hzsxVQLtW71E7tFyqXxC
fM+DOsYe07QhK41w4dt2CB+sHw6q7+tYas+G2p4RotceVahor1YgYhZ2lwAvE3ivytq8sY3bNP3Q
OxZJT1UnnONc9NgfThCUGx+cUTlqCnU1NE31Hu28jj1IaJx/Q/VQrzkI2A5/JbErRekZuFWemB6x
2BTR97pwmpdFZ9KmS7/ZFO4hd9sxiCkHxZzih8lNf88lMenTiHfussh/FmQwstPdH1Eftb41xN0T
xVvtYJEaeY6sElQ+kc4uKlXjHebnL0KS5D8mLpjUgv4mfU/AlL3mqFUSc4ix6z0VkzqSV6LxWa20
5F7DUtla26G2Om2PcB5wbL1jO4RSh+kyuZcQscozNioatL/0CDciSMXIgkcz1ZeZ0mrg6tS6t6aF
keK1SN3HrTXALnwZDcTYkxgeti4D9cHBTkS9a53sfxh7ryVJkSVc94kwQ4vb1JmVpUWLG6xnuhut
NU9/PjxnLXrXWbNt32BEEJBVEAQR7r/QXr3eaEF5AiBaSlKlGRaCb22aXOSE5etzNvgyM3eJToXm
L2qfZfc6+UBazah8llKRacE+df38IMWRlQ356vYiJU/XutdISUEIOP10q9MnTzv3Xm6D5OVqsmFS
cuDVyJ7khMBVpn1SJSpoBFowq46fOp3sw3I1ZdmMA4E/BdLAWVoQ6h4ufoEK1HrJwE0viK8mt785
i4ZiG3nT6xQT7pgsTX9tfAdtuTq8pFnIl65o4992a6MrzdzpxQntl3T4WXqz8UZMczsZ1vjCd8J4
K8fy7zBBaEKOEaJVt4hTeicQo+abrbXguXpc26VtbujBpcKTYStHB5VMj9pEFvbyT3zvS8Aw9ZTh
r8AMAipa9CIbxFGKPXatxT75b50+RdkmqDzEu209epmCEZSX76H9bR7TMDJe3aIzXpNZYdAH03KW
Yqx43VmbgYdIE22wjVc+YJOTRbf2eUMaeUSl9WQvp1dBfQDu7iOIDretUjrnRTZJ3DDaNcN4doLY
eWnRRn8YYwWauQ4ArTAD2NHZTJxnOYOIYPiMlhxrGr/Nt6B+mz03aNwDbP7nenX3u8gUfw+zH2CU
PikvcOn0g6I13a0oda1Z72qN75mU1KApjnMFwO5W1H3OmrOjD3DjUapGYyad18XqFme04FXqptm/
aDkvhpTqVulPrVUXtOBHZdPb02MJOOT+VgUL8jww/98YTh49OS6veYt2lj3hCEhul0yxMQQvsvHU
8KgWxvwgpdF3mwccIo6FnkbJdm6WKHBdORs5WkR85VNLJ3TWJPFhrTO85Jenqnz0+rJ51vBB3vxy
uoM1NuqLbOhHKHj0ZKvXOt8c3utIHa8o+qgvfeDH11qzv64NEtYpKG80zXGtc3eE/cfbRZt+QLAC
GaGtNdrTVY/ip3b0sge+gRmeWNmlhwRxkRLmmLa6kV0vDV+01mzPf9TJaVZT/FW3frDTSvzpkYR2
nmXj1kQJHQgBMNSpK1UFkC65mHrYJXBUX+vYL1/9pCS85sXRUeqyKCdWGQMxD/Oi3E6Vj5tPlPln
aWwa7vegQKXYMIH/lKrd7lOG2X3QRfVrPZcvLYHCe/Re69ciQeTWDBV/q0IHxethuHM6s+cGcDAE
PrUjkQpSSrPrV3Wq48cmds9yUKo019AI3jfeWZuG8mEyxzu7Dnue52C8N+ZQXryx7kAFTUF2Xwfl
Pi/3ijqUu6Zx6p1mBTPAI785mIrh3PcJFI24x48+M9W9ZVdfGsMv4MP3V7/s760+QLE9JCcFL+Ev
v4sPVojgQWKx0imYAWC4Xp3GCMMeNwfBVp/VPoA5oYRgutVe37XMQbYNs4/c+97EeraZQQlv8QqB
SOrzNZdsH/gY2PUmGHRVGS4gJt612omOAR8EAtwqkHRAyn2v36kzWnOtphgkF2AnucoxHfUP1l0M
NqAXdqWhPmRdep4UR7lWXQk9th/cc9ZDgDOM97gZYpZ/Lutk0J5ZH7qvc2Zpl4mMNvGOlmCiUWyy
fGrhTG3U0ejQpCFaD52o2Xllj+nyzDeSxfC92j9rYeM9LSJ8EyQGe6pMeI+BcTWbWD0oA3LBRfSB
pusbGaFd1GrlobBb967PjKkmEMDuupkG+8IIWN0hWvYFhMV49tW2P5R4vG5AavgPff6Ty4QX5FaM
DbrPw9YxDTK3haJdM+aqmTWqz0bKlYcqm+8sBGeDEJBIpsz7AnfVAQLqqdGG+lJ3fr1XTXfYNY4T
XFO3nndqq38JRvwDQEx1+wDPl0qdy2cL+MdzpZvvShxVJ2zz2isyieBK+Kbs08Zpr2VRECXRB/hb
s78Nqqm/AiQ4dTWCjG2dbPO6PHrZ6J1zY6pweAIQZfdmuDEiuBF1352sakEEBp22Nwd8sAAI/4VU
0w9GuexkkiXfcrf6LXC4bos6GxE8+o3dKMD1kra909iikwBcCy0JVuydwdfesGHbqH9ViT7BqzPr
uwGgwVlZAh5G8ywzam2ZVjNFoRt15EHSEGGWHIOzczS06rue/eht5SFN4fkijrJN42fQy79n16gu
5N9UvoRJjeaaepmKSnsxYXiYdHvSvXY9JOBvnGpr5GF07fIquAQjM4xM4/2dwmILvRN/QW9Yem+Z
EbJyejQpnOh9wh9gbyTEUO2qro+hPf3lLgZko4s/FaHANiQUegM7NBDc6t52zkEf4ggRQKbR0OXU
inqJlHyBCJBvhzj62WQlJrGReeJb3icgVpC3qg/c0N91ikXMSBie7AOmHG1lPREY0Tcx6LIdlqOv
GNzCMXMbg5fYKM5hzTgYKybufn2zLTtiAnX+hKapeu0Xg10xz3XMySJVD7Uj34R64O/NDqReqOms
UBSnY+y1mn2QJO4WUNYhKoKfCpkHlBgiFIUIZfzdW0P50SJrzkf71OU+vicunCY9IAeijtBTPabH
90EDkGd+ZkXSbsl7VqWJDWSabVRikGmshvy8Yy0Q6t0Eufhx9Aiw13o3kRUOXhBW4fPZViCUfJSi
S5SlriPIS8yIwGYRjAUwrsLhMVuC13MaHGxvUZ+t+p+B62cIlBnAG10d42A0pgAe+sdwdtDbhzC/
6TSoTO2vAdJgBOx332BgGda2Q9TZ2Zh5q24Rmi72atGBUO4UDFg0VUE+Er2YIPBJLJTu61RNL2No
N1dCjXgpdhOiaFn7CHv5hUhzs7HQkz97kw4KVPets2O7F8XvvYuS+O7FWnA6Vdz9aFzvWkYMs2aD
O6iaVtVpRmGp1ULcmAv3WHXdd7wPDDjBdrBXymS6H/AqujoEj4uFQByk+mvquHfgHyZm2YspnD58
H1m1E90IgC/hGKgbnb9pCkgUWVwRqGgDk6xbaZ0qtyo2VmK3R6DrBaA4zwJ0w8fgAJn54uQkpfQC
zS2kY19Lq3OJ8hTaLonjYzm15rGvK+9r6r3BZerU1v97tusdnHe+pd4CkVH+jox+m1tZcNHHYNzq
ldrsWKl7px7g2dECBwruhJSU4rN46yDcO1ZB0EM1d8wA773RGp7SAY0ihxJiMpgJm8Fbnin23bqp
hsK5FW1m/me7hiJWz9aD5TN39AYLHKObAfSsPO/gY+C7DT3U1zSGvi1L5o2uBryKvmnczXVM2pTZ
x8801/d5kEwXdUa+CaGoZy0OflmLQxRUnSsmWtIZWZ3xIV42i3iOmY/aVTXr9nno8Rxu42XkpuSV
QftcR0x1qzo9loGD7V3q8BjBhJ2VlvVH16fMPKzoI0l1dA7N4skyRvsw5hHr72Xju/ez18FDa7V4
33TPqdMkl5DlwSX1nWhnFBAAYGNHd5ZtPuuBAXvDG+lRmIANIK6I78X7QamfZ90nuEYMhv6PwJmW
nQQDZi8ZaajCwBJNa/G6AoH5343SkS/q0TbF85VXNURSyy9BaoyZ1xJmwa/BQfZ8SQQos77X/YtS
YbgFR6LbJx4c66AHjTUFw8SK0+dcQiNXBKXPdNTirjGnp8VpHGqHb+9GVGm22FWO9Dnyfr3JwzJT
F6CZE6bwSjqkJ2cNdJFnFncgMk7DBCMFuNJDZ3bPSov/U27GyU7vqnzeCmYuXAj8FvizvTNMOZyC
2X0YU01jKthljx6puUvcVB8zcKN3vDZAGxY/wiFK39UcLxiv/ekWPp1bogTOEiqoZ52VTkqHcjxX
u5fNxCcMgJWn7HxpjQZ4wKRStgpgTx+kwFTnmNYuVyhm7Q1/6PycxSVD9tg5u9qKgYeQUgAEV8zb
AsW0yCls3gt7azLk3Q8alN4aoIDSAaxKGn4PyRH/PibAekrm8CNECg7x0QOui+XOcUYI7gveCID2
Dpu96oL+b6qgvlX/Zl3T3rVDdqzHms8kqMDESfyjmkASauFx1vXZCb8VeWl8QUIeRc7xRU8C65QO
ystMEGCht+Lmbi7GA/F3tTNOsTeGZOt3Xjx75zCyHmJSadtUR1apVXOE/wwQ4/ada+rTVUvjt1Fl
lRpWATKKIZThxaSp8tG1SRp+DyjQx00BIsjq7mCT8AbLVdo34Yh0+t0NjvYKbNdFGluZWAiYjNPa
gqvP077ZFantPcECcB7V6W0GwfdkAEaw86A5VHHypWRigHwlFop9STJVinOqZ8z5ygyApoLLceeG
zJ+MFPiLtcuDzthWZdGfYEcUb51ZNydsPq2tFPXEacAb19YmbJTmnuky/0/b2Tu9DH5OtjIdizid
7xD+eOpnwN6mayePAVIuj0Gj1WSGkcJ0eifdW7VdHUto4EYAO0NJkJjL+PMWpoY7IBXshCQZC1x4
5zHbs4p+NIhzMIrvsuyxCwGL/cjtN0zL2nO2YGbKBVcXgrA4m85jtOBGa2NSzwAjwgVJKptJjz4U
xfD38X+rpF6aZ8trV1/KgPvqtdDpcAhP2QrQs9FBTmt1Fez8w6QaTAzDt7gBKeC/jk2QHgLovHZr
wC0axleEylE3xPPupqshGCHBDWUmCwY3dlDyXrQ35EDnp5Akx78mtwku4LKsec9klb9EduWNtiq4
ZCfZTWYiSLCw+PeGugDt67Y6CkKlcpwWSCFz2exS9MCtgwavB3+TKNoSR6A2AIu1J6vyzVHyXaIG
zvP00+wHUMzLjWuWK8reik+08Vqf9wJVlMpxzqbsJC0jp+XOIIsY/HN+u1xEWmmhOm1sJ0t38lcm
aE2TgEX4bHH1OwaNehSFEcfbQnIfzmA4/+6W5zeakXPKUaOWdLBsErn/sourckBKC+M7KWZZdQxL
Rcd/ZvmbcnCfAa4bJ/lJ+TO84DGMqgFxkr7ae2X5U85LxwCO+fIYb09YKgUvlftkXayFNLrWjaXe
HZFawZMJ0McN+yu9AdotGepxSse9qtc/BA8smwEYdVfDryOeiuRIVg02ZkSVkzLGu81ekt43nFeo
Bt97mIt7r8HrHhkHqI1t0rzKs7cT93Eg7nOYa4Nh3Roi9PaYupPeKi6pw/KvDdFsWx8a2GEdCHUT
7ORxydOQvVJzSevKrvQCK9R98srdxiv6/IKvowf6THaXDUQE+oZyrDRWUegLJjNABGDOKSuaef/H
rpzt4EgBEtk18sttd0570FB2dJLfG5uGGHWzi9vkyzzqF7lzt7sEtXRTWOm0k3stdyVpC9b/rYb4
ykLllGciZ8ie1N26g5RlY6Q4hjRdCEQT0cehe5EHf+uacmvW3iBHaiKfmwoM+05uhfyRel9zf9qg
0LdE0JnlWtVf7WIbgtzl7f6audPPAK+MA4bwFr3uVavyFqZteMhniM6tPr3oy9Ahn+0stp3jHMwg
gbHj26jQOVHCbdATspK8+P/98B9/g+xiewXZXQ/1W8vb00NNJgdpYug7GQLk+94hN36yAWSNLylc
3tvNvcEp/nhr/gBVfL6DBmm8IoI1OTcHI8y1eR+74Xely9T9eocZBC+640LpXgcXtX/KMLE8yN/S
+9VjijvyAY3Gft42WXhtB10B5rGMQ8trLWfK3r/WeV05IxwQJjvpCX2cHpjCsHRZOoI+Iu1kwrFe
u8/SwK5mGpj6dkCC7SQ9eOys4TTlFsuSap87A8ZH7gKu/NfftYv07Idghb3cAK6wAFLWvjfH966+
ABiNwq4XeRuGt2VYlp4kxbWuIPqzjEiWPjt736kGMCvpkxMojJHSXjbr2/pHF73tyvG58oaT15hb
6Qm3U7AVOCofbUOCQMZCFuzNEYXu8/qGr31Z6qQYLL1Q7ftDA0jvGDrRQY6Z0tmlxXr+5y4oZXlq
snc7R8q33U/Hpfip7tZty8q2/xl6sJUjwZ+a5wCu3CYFHlOkgNx6G4Tz8uHQPYimgc5CddIP+FCQ
p2deIE98sHWMQZ3HfG6fHeYGrA+vOhGLWS02LdSJHFDKUHd31oJVncfyOR/c7mCaM1OJRld3alAQ
u+kRmNmQ4D0Is2DKF7tIcx7qXRCVj05W/fHg5VelH9xep7UslWs3WfuKNCmGtD312A9KZ5RNvQzX
sqcn0JfMGM6T3H25SAGecQKzQrfrfWj1W3lLYLVTK7t/1A6u8TW3EFGSdcuEa/AeUt03W7gUITes
i5X0TBwcaki84BvGRH+PeuDuyJjs5R7LRh57vExPEMpljTylf+WTfvFiIzuo83iXmCUCZV53kkFG
Y9Ru4eyWqOfuwiK4fQGM9iek/OwsF5QnL3uM9O3ChrGj4ec8eE+Yxbk3zLKf2K8+nmeHXHrEOhio
muqcOW/9+/R21Hb9BPF+vYtl5jCSJstnJnMza+db0IWEVAIv4Cu4ZIOZuIf8qDQhtwblxEAXZdSs
/U3HTCZb4HWr4+Q65wlgDvncI/RINIoje5vhGHabXd1WUZEWFOTcdO02CMOlfqiNxDjI9eXv8u1o
PLf642zk7UE1jWd5quujlb286/6OjSnajEWB0j8U8n8WaOvAoci3X8q3iR3L0xJHGpYPYPz3Wmbn
sPPbfLhHkN08AU2rLsLaGaKuutAXfpdhlt2erzyJdYxZHwwf6F94j2/Myat3FgRpZDEcA4eTgpfA
ZQTfoRC4L7ll8mSkWwcqsUcLeLBf4Bvy38FcGqwj+vokbx16Ge/Xm7AelT1p8n+/FHO1EfbSvbxP
MlOQP0aKt7n4Wpa9W+UcYfvBhBZhBpnoKp19UvFYlCbys7cpl+zisMmrdtslr/0PrP72oZS/849Z
xu3cMne3wAKuJASxx+BDL/NXkiOEruU1Wczn520wmd/RWiGeHPbJqWjCUN1L89uuv3xBI8AgXZDe
5nHSU2VGt27WumnOSDloKEVqwMSWSZj8O+vmhpKU8h9z2dtfX84jTJz7sUDXrWe/AZ5+sMlSzVv0
eguSUH+58oeY9UV3dfUsN1smdbK33vu1jkQQmtcBBJC1sfz6WlzPlb31Ma4H1ut9OjfK3zuEOhjD
GDNl4ETCDWyRlOXN444nLOOX47c/fi61YhMpg/rHNFIe4a3nzT8CiPZn6a6RrjqAppdnEHYdkhvS
U/73rpx9G6oA5TQnt0x3n6kgAcyQdQn3iRMiBA85uh5Y14ByQDZrOykO/t+DVufn21+/9OQb2WN9
Z27zmVtnllpPzzvyJ/9972Tv1kp2P5flpNtV/2j1+Qc+n6VoJDZa+02bkZqVcWWdPci5/6tubSJH
b/Ns2V038jzWouzJef961T+WM9JaGn76qf9V9+mqn34pWAZ8jObqLoTRt7zieDiTq6jm21pVXnjZ
EEqBnAmNiMX7EmZbN2vdnOEJCv2ONlVrsHtrJMOtXHxt+scR2fXNAIQQKfhbj5aXZX3jP71U6wu0
vmhSt54mZ/xr3afT/tflb6/rnC/k/iIG7TfuXBzamNYuc2H5cK2b20p2Lf8Rq/hfzT/V3dYTy2Vv
vyDX+dTm9gtD4l01Zfitdl64laFB1qCyt36jZQxZi7K3TsjWxp/qPhWlnd8jGND/rdVIIiSFDZGP
l5PcO9Nb6cK3XamV8kwom2V1VmUH3Ste1+EdMBW08bWszAuNXMoy8jMXCogoWZnl3kJHfmC181aG
B6L/SLI2KAMDaF86123QsFViCDK6FOUMCRPxt508Sdmsw60UpSs4suhf26zdYK371IXWy4xBkxKy
cGF6Deps7jpHT+etrH8TAAaEi5LxLWiH6HB74+WmrJvbsLqW5Xb9a1EOrK+uFAMCKf8M31L+dAWp
m7ME7ISW8Bqtg/1tYn07Ls9nPbPBq4TFW3a2CIwYS4Tkj5Xj2kzOlY1MDNai7H1qJ4PoWvfHPy5H
Pp0yeJWyn417UIFPNVQKXAOkBZFyQwPJsXy4Shzx2lcZuvwsybKT3Jky6fPsNKvOpskc6yRPeH2i
t3f/j2DmH1OFtansycOPip6I3q3RLciVO4ieGHGETIqOVvYweyXpGNRctOlBXtFbnFJ6wDjrcfNV
XuR/olq1GuyxziZ10pAczPPsnCARDEsc0pps6oZs5WYt+1agoH8WWpty0R12ZgsDMgbkNfJh6Vpw
NHX/TjjbFgmASEW7Ru6qPJc6g8qkV8VbGcMzET65vjzguUV0p73FMz/dfrmpfzyi29L1dtdlzSK7
t9c8Ijk5e+a0l7ssP7tu5A9Yi3JjP9XdVnVy5DOZc20ph9d/SQ9DfWtjrbfBxhCruCD3P7oiHo8G
QoB7HcYsRahnCJAWZ3wmOWrp5M4MB5me5ajnAfPUkwTvpjp4jbTsqC3XUJM6uy+Dut1Iq7nLxpMy
l+ZO7TNAesNQbJqIV102XuaaW9sD4KmBKbqmiXtQo9DK90gGYbjMyn5PVBLU8OScGz1oHuFkkWtG
NBbieebgXhSr19Qf3xZE+0sAKeUF/k29QzVuRJWDotRlCB5lCemJekQFIrar9CX2HJQFze5+itFC
cIAtHHRy+0fP8uentGr+hu946k2t/BhzE1et1P+el0zJa3zgL36gghTPmrfem60fHtF6Mrt+QMJB
a1HHGYZN0NT1l3oG08uSvHzX1dTeoqgDvCpCtkstFlsAk1DynFsV+k2ququQCEYZqgTHjRFj9TAu
RwglYSYw4CgQJtqxKezyYZ6S6kH2ZJMVhYPuWZ4jLEwQ3iriYFdWyA/50/DNJHl2bNVFyi9TKwM7
EpQ4dksAeOP6rNziIkb1WoXwafgYiaooGO7arAAT5LUD6+GmcC8gNUiveQTbW1S/pn6KnoZlA9El
evLV5DuymspZqsoMk250F1HlKhA+MyyyNU7w1KCG/aSSCX1KFU3bTuMYsILgQGx7QKtSm3uZYymK
h+xmGobuQUs673FeNnUGbM+mb8GupsV6INSzdKuVDq5oA9kZc8Jsbhx1dGH8X1MSzQ+3EmgOlH8d
+tx6fhVZ3iMqM9G2CtsNuqfG3tEsczdNTY7GG2D6wtDMi+0AdQbWqu10W0/aDVbwyGDgAF56YXmt
oNpdm2WzFumfx6QghjogbWTDTSv1Sz6bqbHVTEO7yKaYgv9UFn2lbCcPlrsXpgSbETV4630Ao649
9t+SIf9qkEoHFw7dn3fLhM8MMhG0QlGhEtPPv0h3fgnzRP82NQloBQRx3oIxA3aNDtbjrJFLtqbE
uqvcvL/ofdye0jQuHngEGpT/Vn1pRoXOlaXmvWr0bzWqQfdulDwOdtVAfVXql7gnceQg9riXohwg
FfqO/Hq+r8dNj3HHZlqax1qKKV8Mlms5jww2VY4C7ZYxY/fHyVb+3Uln804uVTem9uB44QlyGE6d
GbJoBz441W79C9og+R2Gc3K7bm3M7WPTtftcRdZm62Ox3AfZK0aFM0H7omGtbJt3EC2aF7jn/QOh
47OUMNptXzCtgwyVjYg1LS2kzjHKzycl7pvqoseFayBAbWg/RCyWXQUG3RX9tP5aD4SVyxS1Ezng
oGRxRgYzAc3GrdBNpT0itqltpSi3J0vV5VPlgAlb7o89jgBdqmWiFx/t8fft30mT3D/aRQ3nbLl/
CE6DyMsmDwd6+sw4mCinyK5sqmCG4b6WpbeNLRKSf1TKYTnSQe7YDY8AZ0DgBehcE6v/gX4og5Je
f63rIDz19hCg8R5W38vyIMfjIawPqY5qUzUrDgFrxcUtnHjguQmi4NotmyFB98Q1/OMfB/o+xU7m
I/DteA+FIb4rxwwPw2Uje1JnssouIAWgqBZrUYPf4L80lFNurdezuxFzwP+XU1J3AF+hasfPl2m7
ApHb5/GhVIkGbj/9ddJafmQqSr25pu3CoyDtaFotDFgUKe+jZZMjMHEvxcn3USyM/AHyuhoTXF8O
lyrK5Zu1kezhoHfHh68jj8zJsUtUJSwrD0+MSVEuzocFFB9lKTn66VQpyg+3qI6eHITAb6fKr/1x
Rqab+64EoPH5wPJXTWUM2fF5LuyvKfakIJdmN71rpyq9c8cIwImG8maXkWdUyVbskyLUXtUyHK6u
Xv+Vh5r6OtiF+qqH9UPHAPtAbhqmC6KDfP16A/0vp271OxtoyYebcSmSOeV9iprBR1QpX+AjB49y
0CyDe7+I7Sc5BlJ4n0Koe8mXlmP9kQya+ab5UfGuJWdpwjcne1WbBvrlQ1in07UPtPR+XDaI++nD
xkxqdu1m3jBmg8ZbitIGoimJHN/9pSYD7qUusUuYS+lH5tXoaGtGu5Wi0TfDycA1dVeaFor4G9vq
+hdMr5AuskZ9H0Go/Gh6bBFU+HrHhV/5ARSs3NmZb55GLDOfSnt8A0LTfbPKH7PbuF8sxW0vWRkh
nWTr3bdmBkihOlb+hIgOWrph/ztw7PYbkC19N8e4iNuN/6YBPkPDth3Ae7IXh+1+xhoWvvB/qqBF
/nPwU51uOaBis/laDl69x6+tRGHOKd4yxbIvTdpNaG73xZsOY/oF6/eNHFSAsb2BwPgCk1e9lyrb
b8gvuEN5lOKImsRZ86ZkK8U6ds2nmSydlOSK3aDeq2i96TCi74JpBpdQWKFxV6MVAy269lFhs/N7
gu5xtwOLh6wn0rL7yh+cixzpW9/bm9pg0e9wO5l9Rh4EY6KPXq36LRyf6CJFJ1JtYApRfydFGyMi
fCB1/yrFWZl+uHzzH6Q09dkT43X+ZMTge/wxOIXRoDynWaveRz404tDHrmrIqyeAPntkJ/rn0mvf
k7hV7wArDM+63vKqxKjKV4l7lQZSjy7ioVTq7EGqZGOichTZEBjqTsdwtcA9NrODZ2keQ0d7ys3n
pikObudWGBbWe2TMyzt7coq7qIMst4gFl3eKyqbpKheZWXXaxR4uWrodNY+h5mAFPllvKISl31Sr
8vboZpYnKcLRAVKvFx+lOSJJafRgCZZmWj/5GzT9QNXkI+7KagtQvEq/gaLOjtDxnYNO7uObbRl3
uatYr2aYOfdlYgGwWJq1k/prAi155tOm3TOt03AjYs9dNrOW+lsieA343f/UrU1kz1LaX1Wva8f/
db7eAoDp7PixHufmYVQq4NKFi/QdqC6TL9GvXPXfzXGwPxpnRB8o14trFho2ysZVCiJumL/0lfss
TUcjvdaR4X2tm1zduXVs3aelhwFLXaOWgi7sO3SkvxXEr/ZxsXWBDV3VkpfKHeMfnQZAzDLc5tEz
u+Ci2E5yjNJQfUVVpd7I5Z35q1p6zd8deSNgRGaMDuNknIjZlqjultazZ6M5zuvuIGyp5ZskqwuU
cdGoupaMqVe7DHe9r8eXGnHyfw7c2sjhcq2FRwL4GRn/nToHaryT4yG4x6tcLXZcKu0KOmHlmOdb
UQ7rnpaMB17t6NYy0PRny0yso2oPcLfXS1iOeWcDL784oaXsU63QsaUanJMF3veM101z1QzTOdhJ
Nj1N+Ljs+lZt3nkbVaA/rvOdufMz2jzK78Z7c4eEKelYWIfnV7stzL/hJCIWaTLO0/t4abPEgaQS
zPu6quqHWG/rk2lUwyVyWwt3X7/ElqBz0McCrMrABzNTL5HF8nv/WxyM70lkKr8UkJa3H8pyDam4
wvo5pcOPUFGcr5rdZKgda/NraKMNzhQleIRC7R6zRVRcVfz0rk9j60g4IH10oQKBcW4s4mcMZLY/
h98YgL9DPlR+6gE+yKCTmGEzCU8C1/yVoYysd/1b8GoZTfvSd2CW0Slu3ryWNWHXV9ojuI0OeA4O
S/CunB3BNd8/6bqBB9XoLJIGaprdzVqX3cme49SkAJFAuO8SZF3wr3nRnMF7y1PvqzbFyr3Zex73
APneOkzrixQ7A+W53Im7sx73CFNpzMvOXQnUrWhc7z2AkL6phlC976vSf4/q+ZtuBfqDlOYFAe7o
1qM09TTnLtIs/0lKYR8c27RMX8xC99/9mVxiYTWvpeE47/5x9DPnW8yn8tiOant02iH4XujHeqjt
7yWILCxzqvo0BEPxFZu7bW9F7gvryCsmD8VD7SuI5weQN7o+1Da3uuVAVJBxxll3YbKMR8SOJl4i
hNeMyPgldocWYmqhE3Tva4PGqI1dZXfWYcBS8KFbNnSMadfgjbyTohwgYVs8NDNuW1hW3wF24peD
rgLdgOHohthd8WAsGxsp3jtXMe5zp5pfiAJ87cpo+j5FC9Cjhc+BDhSSe6n+NZ6H6ftYR9Z2XOqj
pf7/bO8iubS2912f6wBP2zaBi+Dbf66/1v/b9f/P9vK7ejXA3PbMvZlb8XZgwf5cDlP9rDumfrSX
OuQy6mc5kLP4vdVJE4Qim+dyqft0Ll9O5KwU7xjrfBNlYy1sS69q1AM9I/unTsU+2svNw9pMDo6x
523qGr5BUD4qWWtBmITzNWr1EOwd3vVdj47NLhu14lE2o8nzKvoPfaM11V4PE/UaVBDxGKSkgEK7
em2XjRRtQ4F0fytn1a5nuYbW43+OSv1alDOkDm27uzwC0LZW3a60llMGvXl0H0tu148e+w8Uybxv
CXwmOlWZnz0fLqk+Oi+T3Xs/DAToiBZ6w6PluhiOJuitFKkakX2FTQzx+NyUysHQvfkLigzDseOq
Inj6AS3rLL8RZsD5+qq17nHC9h78TiPRtVwb84pHnbv2Dm7EwnXAMA56044XvQ7R7P6vw87NXMcK
C8i5LL7kgGx6tLr3LiArmOi9czZTs0Rcp/WfMydRnhGI7nb6ycNGLJlnNF0MtGMQIXfMDVMQeDHx
WB+VKuuPLP6QxTd+V2b7HYmR4UsU4wSfdG3/GDW9dlLjNjv7Y2o+hIGOJ4ZSzh9pmP4GdJj95uQQ
O/iLYpqoY2H9+4yfzNEYu+ChKprmuVg2hsr0MCyQS1waGPpCRWqAbFht+aCl8OKRTFb3g1d0D9Je
mmHwtMc0csIADXGaZPFkBzKPl2yfPAeIdezxpUyfEB3CIMLCGM3o1PGAD1r9YAVdcqyg1twnGaQK
YzTnq+OCLIYdb9852RCdC6SM7zwzss6EPYqLN83DJavG8ayoUXmXGQXGPn4fXZPGR+JpcNxrUk54
vdYESaIu8Q9x26o4MKj1wfWKEaIrossIQPVP5CfKfRo73bOP2hO6wWAHGXFAA1V9/zp3WP1g7jy+
RRbyyJ256buQoFRQqO8NOehtOKrGx+j+f4ydx3Kt0LJlv4gIzMJ1ge2NpCOvDiFzhPeer68BunV1
6sVrVIfAbcfG5MrMOaYFyxvu6TPeM71TRdN48fGhAkGdp141hREkLPhxPJsQfPjp/JE01sbHj+yF
6nUD1yZatPZzdE8v6XdkyPOHlGgfJH6Rl+sBifLAUrdZy8PZH8SuX97BivHvoA+sxOJhZEBlTEA6
aTH5KOhLVDvxbtNrwBAwG06wUcfbOjHVhcY/A12rL7Y+daCQuQIYGZX7rFEAyQDvG68xtBaC8nGf
Cyl68CXbvJoKatrVCD4UPZI73R/2fTpML8Jg7KQowYNVcKUoU16ADZDHl4gGwE1QDv1+fZUaJ4da
G5RjbiqDRy6xOKIIihmqLp3Buo0hh986P6vEBBBx3WWd+2elsWxZV/7PLb+7j9nKJ+QDft9nXVdV
Fjo0CnhuhmPgVS9brBxbqXvqMLA8jr6cga/gkGTwtslbDig9lkWIdvZmagt8LpdFVUyIloReHNZF
P60VB3Vi7GDygEjOMBkULBM1D/F7KsVUnkY7qXCwYG6d/O6zzq3rcBpn70alRWnI6cb6/3jdDDCq
RKD+/7z3uvjPR5v4CByIhJx/1v2+ZP38MSrnY5a+NFMYPnDP9Z0iNvWD6qOt6HPtXrZNf6cNoeTO
OX+zaRfxrVEV+3VpfZHQ7Pu2y+yLrkt70EXz1e4aJIVt3j73o1k52mAG720gPSAosr+Eomxzi9sB
HHA3UHI1YgegvF0Wf5PMuIEOEn9UUR3z2Gnal8Xu3k30rryQ5z7JQNwvCAWqS65U4Rac6ewkQq4u
vxvWrQRY/9lPYMlTtKYrd0+0yODcvLzD+pJ1x9/F3hhNxxxqapb//ZD/8dbSmKAXUv2nlB5VgJnL
h/y+wbqYDvKe4ld89KxBMs/dGGBAhHUoji9SHyIhUc1bAcnxNjWWu69S0GEgQutnHUpfLJVSa2+S
KriYMsYlsQzq/2dxWYdT93CJlsm6jhZMZYMvGlWQZevvhnW/dV1Vy9lWDLgCrIutoeWbCCyM18UT
6f2q/ogQLtiFXL8qwYT8rS+nJ7Nk0F5PjX+fz3nv0SrW36ldDA3THLMbSwOqEgNxu0x6P+wLumoh
OEb07GNbddBTGybIchcfTDm65qlcbTPGurcyrF0yBmSvU72WSKwX2SPfLnTJeVvPiQEBRZ+FeMNT
9MVvUuOz1P2jTCIzgISDrimpE0Lpx6JsDfB9JBkoaHTf42Sf/TwvPrUmfpcEWWruljTQ0zWk6z1u
WALUgg7SM5uz4dGvhwamOQOIdetohuUpzJACrltzLDzPfj83zro1TsMMz0uYcuvWqTXSay2Jt2R5
Jyoe+U1aV/frtlhY5JwALRGTRzdlK0vXGCch5gN9jm7WuXUiZ8HrrMrV4XfVOocbaujF+Pj8vOp3
q2xm5i6mEOWs68wmBDdpNehOgYO6v/v9fo48ZJdGFMbRn1X2nWNcqVAi3Y+JXVIi8imeKKlysq1O
OcnoqNCsR8ounUHFrBvWyWhBDXKlZZ9akqZq+/saxZc+y7mEbPfft/lnF92M0ZCtb/77bj02HW5v
TqX3877rZj+N+Yh/9pwNSXKxwxKeZtgIwZa3l4YaiSAK1n9euG74+cj1C4aZ7G9tIZ5+1mnrN/j9
8MlOOAV9s5MPTdh6/+tv+t37P++rfGUB3Iaf77AchXXuny+7fLmf77Ru+fnQrsxuYsCuSMV3emvJ
p2LZbd3BFzVpnnV23bJOpvXwr7PC6kA3DB82FaGL1A1bog3s1Mbm0iRR5dYYWAQRUrOgyd/1oplg
6NHT2MsHI/TnnWl3f2nLnbwUsKIcffZqgnWkMPCjsOGD2UN3CNP2q858e0vMdLJAmEaVGnmKMS0o
W/vTkLDIjjtHqrmRA5oV4PAtmxxjg7uVVSdPjDP3iPAeRdPbTs9lB9djeqj9iubi7lEJRt4MmR9E
7OTay83ZjNFfVjSmkNDZpGS3CqG+h8Vwlqh6TgWWiBMIhnIp+BUSRYcEve8eHTHDVDs5RZJyV7eJ
dCvHDHlL/IxuK/8kiEWwl1tWDWOPTCpNLj/rFExcnLkYssPvqwIyeV5Wg1zCN1W6XTegQXtvZxRX
Vdsj5Zzvm+q+ScVwOxAItWYNCz1nSD7MtIwAL4v5IsGjVGKygkMOtgdVZ0J2aEdnRGoqbPoN9fTa
KyMOYMtkSv27ekDHnxUnMxh0uv6ZFGSLXTRm41YtYI2t63IIDLsZlzUSpv93XTcTSIA0VXcVLnqF
pfs32TIBR2GXZnXbGuCa0hYuzkgMczsvkyjVyr01mZOzLnIH0W5jaBQIhpqfVb/rG0M8R3qrHddV
llSpcMnGGbvQptis69aJpvoqZSKYjesu/2yAmKdNzc8Hr6t1taC+OxX5Yf3gdZ0fDo5ht5rXTjUV
6+VLrhujRM5PugGAcFmlk1a/mqbkDUEY3xXlpkAQfNsqSnRHzfx7jCr/MCjaBRB5eh4xq7pdJ9YM
6x+slb79XZdOfY6JG2T+RJZiCUmjr+F53R0TPdFvSfbrP6/tImMzFz7uR2HbuHluMWjzUzyGZr20
dj/LOCRV27pIhUufL9vDUldPS/AcN9bNbBMd9HNFrajqxK1tJ9KNHp2CZUGL4v9MRr1+7chaHieR
LsNC9D64/9GY8bvfmEA5SmduvesbmXJh4F0R3WJ4113LYvJ+zqi5jAJ6jVsHKnJzU9RZcCdIkt2p
cXFf+sF4WndbJ4RkqoMtULlfF9d9FSjrnl7ROb6+al2HoiJFkpBcGMONri0H9m2aa/YtXO75qGnd
W+DXUEKW9aqZ9ThJxY4fWyj/190gYB6o3IeXdQ8iv1s5UrRTNHP+FVPU7qXANm4Ri5q3OIhVGyW0
8DIYZ/N23aC0wD3lkuLMurhuAJgirlVKwIjzhgQ5NmwpJWua20fcf5NeP//uG5I7xcysMXepWsVb
a6JjApxleFeihvCwZ0k2mgkZzTXbyt9qtgY5HH7LHajn6E60DdpQLSF/MJIPtbQUU6HFy2SdELvM
uGXh5qnOI9FGGWCHJ2EW4i+kPh/w8H/mlkX4es95i5cf3hpYNWNI0R99zKGP6xx2zRn162O7qIS6
pYVxnVsnw9oouUwY1NI4ua4EXdvtbJWK9xgDfCmmh/Cn8Wrp85YJu+sXWZ1Js7SMYhfhw++EGBmp
w7qcraqHXmTPYhEedYuSpl6+At5EKI+MVX+kV4DdoEGSFIC7e1wnatWOMwZH9cLf+O+smtqfUaLC
wGhysI/r5r6fUYiuszHYGZD/SUyZA3A+RTsoez9HzJqwIEngjMSWQQlxPYo/m4G9nJaszA72CXYH
KMyQL4iNNGkSErvu79SJLx9aRFpUuxH7L09X7gN8HY9F17+YHNZThB3YtlXEWzgJezMujY8Jb1PY
J+442Wb9vb9He51b/wFqWOFGBBwrCZe0k9ypXp0EYt9i1HY0tKI8GAwSkiquHUnudoMwHlN+ta6P
KPQRdcj8w5wCSk1MbgGknyXdi2tEzIsoLV86rs3lz1rnMqANmwosCM/dXjk2kC2CyqDQpZWQ+JJ0
PP9zYJAoc9wMuwGhaCquJGU++X4SblWof4oslDaafi6Gejw2oTH8TDQRjUdfXY5cNr1lilodkfxW
RzuvgI6vs7ll98pmnV2tV9e5dZKYfkW3kw0NY+mdLxY7llKrEOgQdPyvJ1Zpm/khygABLBrR5Weu
k/UH/y52mQZZRsE30180TPPSo7gejmLVnK6z7UzCK8/Myfv9Z9bz9HdxnbOVAXsrBLzcvAs4gUy0
pe3vd6J3Itx1Qj8lS+/9eh6sk2hZHChxbOeoOa+rSl/H3CGwiEZWW4N+dTQwpJ7/ty+KP6nS1LiP
ajkasEU19jNrdupwSIB8IZLnmC58iEpgY7BO1sU4gkKsRNJ3TUg5nDCGbJ25MXtcUaR4PJlW4WnY
dLXFODlBhrVuiD+1J1sVoxhV9nfkfr7sdHxQygWsSzyCb2yB4RxS+onS+UbNenSjySUrqtCBUUah
dC7Ds0EvzCXwO5d6e+MMU3bNFB4RuV3png1l9SRXrcsto6SETmaxrLoDuIFlaDvLd6jv1f084CBk
WHjSms9t3eZbQRGGLvaux4ulCbZRixElTuBSn1EfoU3Q44HLTSO+EapiuJMySRtfarGF6dUt7H/w
dPOjJtJDXpbk77AkihrxWg0VnoVTugW/FG10hH5F253DoJYdHo4ok8Oi8BoEGWF3BvxKP0lMSVeS
Kb0GMUkVtFQuULZoO1SLR3Sr0YVLioLitDuX6oC/sdV4JYiKxiLX2I/fjcmBsXobqxReP/f2OZiS
2I0w2PLzWIZrikVppJCu7mXAtxr+5xOmmVX/HfsosmU6qdxx1q2dD+tGKtt9q4YcBDh0kTA40iJE
K94Mgr6Y4cm2ltQlRpDEY82XyaN7ubcoCuwY0zjkyU6TJoTAEv3+3SDtiChml/rjG8FzuLEm9Pul
ZCSwiWjTsWZiT4E2xwKPRvsmPzzI7WmfWHcjCKQ9FU/5TDMt7hkWDgxyzh9dotJFM98FAIOtwJLx
2uoEzClUT6H03fp4y9TjZTmD1NhoL2k4/9XZ6OYND8qKQbZk+tdC7T6rDDqSyiXqKkOPWdM0UG8M
TRxz5Fh4JETPRdLggGugE0PB7aWkEzSBKHxO5NQ12gUpAmvZGdX22ed54UF5dfBlxh80o4Rj8VlG
ZUcwIebepStnguilX7pK2mZB499NENfnyvooU1z1Ajl4n3pp21oMBAel95YAsDe08ESv3Fa3wy8J
DqtTjHgTK+P8YlckLEhAKtJfE4tEuEZadNAUMnl2LN9BXLBcbUo9P+wfJsXaYoRL+0hIK5YkZKqt
jJCk5DOplG47V2PnTWFabiXrKZTy3NHjzN/UaU5+ps+3uiEV5znkDYeWzGCkKDfBGLegKadDJ78z
8g9dezL7TVffNwlWrTV+XeTzN4ZdviptD54FQJKlYXrc9k905GrAjuLQxcUzc4gGFXeGv+rYGKY6
7TRmTmyGe11IstOD7DJi8QRIrBI0SYL5SomPKtnLY9xXLIihstLtFS3Q2TY9B3b/7gdVDdSp+Irn
l1lNgK+l4SfNuZnXqI9YKD729EtSdYGWOpxskKlLbaMdO8sj1zZOnUnKjCZgw1e/Sd+AMDFe40G/
FiNF+9Q+C5XdMmW4aDLRP/f0eNPjOtyWzdmfOwxk82mHPa+Bu2we7qcPnLPJVz8kefemdBjKy+10
K2Ii/25ecL0FiUCs0Sn0Ce7QOZDJjp5hwIYB54RbFx1AsPi95yA5dYkpsKRJh3IkyAqFUrntjmMv
e6lJwh9LgZNWbutM9+/wNmw3lHZid6zMR2PMPC3vuBFIYGjT9AWP+9RTbAreTd1GTtNkz/SLInJs
GUOPSYRfEt2bRo2R8OITS2f0uGmk9AmY/x3oNMtpnnsDAl0VJejuh4MVqV+FlHxlkfrZVBpmgTVk
fpkxFBnuXT5009bKKBZECr3sVkofUTgFLwpZ0DED9jdMxb0cV9dqSVTl01KI/as1JtYLA184pFW2
6YUD967ejJKxyJ3Lmz6MnagwyJYsjbpVMB4KhYdCRo+QAbwP1gt3TSNwY+VQZ9GNSSOGU6bFNUuK
70wzD1VlvDcRA69R3IZWmnlCTvc0qpAP8lv8WgYfXb01HFvczAJQ1V5FB/qm02KIPEOfeIaEG70q
tZMj6fno+Zr0aUE2Cv2eRvRI2whMpdTWNHbTWD9g80YZOhM7sgA7fSaTGeaP+ShvBa7eWys06B+m
ZyXSOc2k4sWWi/jYu0FoLQyxP70WQhtPn6a5TT34Mw9hPX8Wo/GsFtNdb7hqZlRbIxgvM2jOxIA8
1+A/qRjGpQBjbRUNnMFCpaImmkPi+7RpG7shkjwrwuv+dYrKNztIH4yyO48GPY3y8BS26b6hBycZ
OSfittmCZANN059DwIE0tAFGq1PdS0pG4FLtaTXXJ1R5Pd1XTTGQxJ1gxsGHBhqAd0Wgv03t+IY3
deaYqfTYWIBs2kh9bbLkcwCnp1XjK/qyv7Tt0her7eY+OnQie5iQkbupXPwpO+DlERymPqGjmuNx
LzAR2xWUAej508gdNfOOAiQwteYQdN0dnkZ4CFrkx4fW/NuIBjQFT1g8trF6zwXIXwDKjiQGLC/l
HGxTelbb/C4BzeMo86BvhG3vRsM+vGYNgD5oQ4di1Ft4+wnN8hPtESE+mrixnzDFKK7ohmnhM8Gm
q1yRpU9mh6xwq3/KWXtO5OGl40sx9HuOaMKA9Jk+2bV04s53T3NZ6XSdyaEPrgrO9IWu7tp42I+F
v232zZBvGw4LNwlG/tQOR4faXkT8P4ACNstrRJZq3+KnJjcYi432OSlgfXZaQj0l3w4RV+9g+X/T
FAvlhP60fKyfja49q3Z721mpi5/DXdkGb3rGuBEJGdYNQ/pqoqmHT1r0LqUZXB4E1p8z5wYVAbDx
OWFDrQxENOPG0mQajLudYJxxsBktF9kV69GaOCCSyVVxuXTPRktSeU6t0YHDc5PGY+NUJkRAWdBw
pGXBQ2Gkf8t2rJ2sTQevsjscIxEd1qF86GX7j6kRRE4h5Ow86E9aQ5Rddv5b13LdzZ26NYB5m01/
0cjeQU5JPBB3hpRSDa18UKL0ToHcfYZBSKNTQApNI3dY9xoH2eQwYnkyc0NXMq9TTRvBv2U5fTxk
XnbfZDCi+kSSt6oGs6Gpoz8YwLc+bHsecESSd/aXPHbdWQFExmhM31t++yCJCeym3b2JFtL4JEX0
vXRvdWNvgx6kaBPhUWwntpeSIqgpcKQ0xnu5LHHxEIRVInargIxAJ8sZGetkn829dcBk8tmMgPfw
BO/68ktpiY2ngcuzgK8TR2chFTjMDTAUY06XKvqjcPvxUCfR1YR/zxxV5yAqvjEZDR2hdJSVtEe/
sTAqyT8UyHXWXKOSUHAE8yMLf8780gXVySBYDNr82tsUDfEXAXV1QUD0RKz9ZFG0cPVg8YpQx89J
ZwSQWP14tWweNcbkJVa3OAzyNDcwkIobOKrVc6JWXB2Da9SzfKP32UgwniaOsIjBjJS+jSD67sln
tye9WAhZ+gjvbRwe9WLYKKo+ElhhmhGZsB2M7lYaxvIQScmtFhCQ40mbq3q+08hMVdU8ENCG/Q6R
ttYYmUdC6NEIgw/4VrBTE3r2QqXiCuCkkb5J+r1HRXLwDW3EGbilWnnNSjBmIO6Fk9Jtu5/1oPYa
iJj2ELvxrF/qzqY3tfurS0esls8Rxqw5SWiAj/TeJeUGKeNt3AuxlfPqFcjCsctniM/Fgmh+qwTG
1aOtINYvwsdSmERC9EBZJAmcSg6IO4sIzCQt6Lm1o2lJxxrSHNzYQNxjTKhC9Pe4AwHZDxOe7Ya6
Fdr0oMrGuYq5AkOOcCIwlaAq+Vc3/d5LW4jD2SZUjF1kjG/zeKRz5jGlI9XBF6TaZArHCSvxK0oM
2kZmxusGWqV2WlLw+rMEmW/pbXOhh7yozUlStgaGR46tS/eiENsewO1ykyocOKhIoSYaqHcLXQ73
j4Qbm6SdQAe+9qH2oRrStPXVHlgyElKIhgxP0xS8HRGhbnP2FxLaAQITbBND9CvE+G0UwkhKtG/N
aHPHGEn361CTuG+SQtTBC6ryXWTJKlQ500twOXUkm7PE1NV3Ei5/8VAuT31C1VqlcD9hVZSoyh+A
fZlHqwwCSk3x5KTQlxdsInLEnqpS2LeSndDh0irjuDeV3iIOiEsX1FwDPaV9iZUKHHV7kiLOtqIW
TpOWj3GaI0cyjoAxvbkgfh5aG1dfkhSOkYa7AcdxqJ3z1aCFvRRfk2J/ltkcezSylZym3Z2ZD69m
M3xCEt3P0+QaqvJWjJEOLXkA0Yv4wh9rHT7JkLvUQeRS3PeJedc1FrKMOLv0VkcBpZIpZNuvsd7i
aJ9pD377pxMyqG4YojiI4bgjm743hvkl1cVZKAaXbtDi50Qdo5bNm5JRR1/kgxdG8i2GI49qjyum
3eXbIJz+hL7e0wto3lFQwcAl9mE2zy+W/ccyJJpE1IXFl7Wj27YxATYBJvi6wIvVwpug2GJz7vR1
R70h3EllfsnTR7B5NsVOf8856dZlqG3GWGEk1ivsqkb5RlINzbWOTQCwk6QfvQt4g9sdPSe5uRkq
+UVKU0otnbrzR5h7o48ZXgoGrTI7N+jbz7Ci9V7XDsQXTZ4SYAymoxNVMvoabuTkQCStQx1OcamK
bFcpeoOPwQ8htSXXpzc3rzTFtaz4azLDl5A65TR1mSv1sAFjW50O5vRciCjd+OouFRSkc3SoaFCD
jYEPTCG6lyQPlgw1I38/5l+zjdrlgUCtpFbItOJXJ+1iRKSTkTyOI09vHVfvbTkQcvRGS5mwoTwc
YhJtmzYM5a/SxyMjCctrG4RbDSORrT2NpzJRP1IJwW4YQ35feENV+0lH0iMF8WIr0aPiVFzxG1sy
GRvaXErD0FzzaWtDAZ4m0u30c1WenwTQ2QpkgRVKhJSqVtyg/Ut9ciFR9FX46Vk2JaDmcYmzkK9T
eoqafQhgw6FpyXTqQv0aNLBT6aNimDmOW8qbqUh7cx7Jn9h082jlV1GAOoXX/QVv5p2IethWanid
QQ5D9k0SFzdYKATzTR1i4Xo78jTlUkRwmL/TEkPrd/+Nv+XVt7FYjrhHKRidZ735ZCvjaaqBkcCZ
w0teq2/6Wrzn/FkgUe6ixFZ30mK5HJbTOdVlqO9R3m2jiHGaTOxflsMT1yhtIDTVL7dDY1MH047X
UQXvAsC34QFbocdEUSUPB6zdE0JS3xkqn+6hL3t8riztmdz2g5l1RJs0puozHWdYVyOdOKWJzTCV
W5SvEfBybdJkS663qmmveZUN9a1S6KXK6JkgYfun4OA5+aDdSWlCylBoLz11SyUYeg/3n4WnYgfn
UBcPwWzslZQAXQSY8nF3IgKAtMcY1lJht1adRqMxJGESVrd2GNyVf7nx+lR+BpSVY9jfpYKRmlGj
p4kHbFGE/BLWGDVMaoEf1PAAgDTd0sN1G5v9mbICQj8pvYo0aD0GgedhIbdO2r3yHuTWu9k1T43M
iZnoT3hf3KtG7okAn0IsgKGAYyQ7HZuaqwVZFx3i+0aTX7pW/5DMnrwynW6NhnddLJOMiXn+m3Ok
oZjoD1V3TSo44NwAaINb4M3Kq78MXi0pOM+QCkFqnxPVmEncNZ9lNW4rU3pKsSR2zFAb3KEg8JZ1
uhl8zhaimC4vbKTiQnZ0kR4Lv/3IBRKKsJuBUtL+VHf3ZipOWmY0rip1xFQ57fcygOoxliRPLP68
na1skIJjRR8Xn2EW7gFXHOso3MqJ/hVaNXmqmiogTqpYKUY7dSqviYGhaF2lh7LHMrWTyw1d4e+J
0tAuquLQrUebOKHwHLf0v/k54GB9w1c4deGNGeU0CQ/nXFLgOxlK6CB69Aftj98iofD97zmXHlSs
hEajCB+k5A1mYq7PqisFMt1Yg3qdYI95Wqt8ml17UO3ovhiorKMA/Gr95WCH6duk9M9Jjq4atwXo
VwW/ORquUzJcipj2PD94J4R4x1g1dMyi3+rl9NaViy5P5kEuZTYdgXMBe1yl247YfMlUjjuqeKGn
TaRm5UjFAF4lmxC+2TqOFEmTn7MUO6VC/5NZg6CCLr3OwXCWKxDSdn5RuYUL09q1RWG52QDkLm83
0RC9RGkt3O9KLz91Lf3wy5JeS7W4y6A1tmbGzcWocVvSW/B4pzkfNj7+8XQ5odVWyhM6o3tV6mlO
R/mLymI/DWAJQ7xB41gmqdflPWcjPeez0DyZmioMrgAtSD64stvOY4xTYpRs58A8oaB8N0T1ls7z
TQ/ni7KaceEKeTYSaG1S59l5QQ+mFezUOnbNoaPhWMItKp6viJeOUGvnXaVrGx28Ac8fBT/K1LVU
rq5+lvs9ng5Q9GkDH60OyDo/qtTsP6NJ8sYkn+JoRHScxflFS586kXgYqN7WYfsS9pTAl1NwnrCY
orFE3gYGJwr6ieuc+jsy4i++2V7J3N74gPIZJaBDSytlgwvRKRXZfRuqr9loCAZ6IWEteirLhvIk
Wh6MeXS/tgoEMkkZksflntHYPabaL2UbfzL6fUAF2h7A5uOpPPseupcXvTzXpf9KeEA/RkiI4pOo
P0sUcmoFs5Vu0pONlal7uoxI68WTRshQBfhDSufCLKUrY83nMSO3O3fmFr/s3Ct0Y2BMP9rbbAZF
M4s02ef1JS8kCgS8wcZKpE/Gvc6EFkJEvrUfZwndZAayEpOsYLSCYx8NDBohJ1Dbl9wy1rEtnvTd
1GTKUUqpYFUoEahEmAzUrFBGnqHspsmuDsjjIqee8GAaFS37I00N0HgzaXbr4s86MPQx12WT+p6J
hAMQf6nyrGoxGzezAi+Dxf1pfLFEBIwbAwvDHCe3sqdDYSJJR+T0ZpBHVgT9p6bWSXt+z3ZWCFQ7
4ZPpA2LP0OZpTutm1xOh1wPPsL4mARm19/gLv3dtuii7ePrM0nAQSm/vTP/bxLPTnVLlnT4ynjUN
7W6xLAJ8jtNXqQOoWmiE9sag/PVzi4uGCDvz/Q8tFp1LisjywAYIWwPiLOf8JoPbklUdo2EJ2ULp
FJr08PnmZ2irn31D+/bETdjv/AMkZgDpZKxaW322E6Df+racpEu1fFy0VGA0g/apAfK9bT3BzwN7
mOMsMeduP8XnWTb+ZOVNGYveidPhPg+oPqeWdahLQUrTvElU1OSm9VWPOhD/oLqd9PQuXkoHtpSR
Nhzrk5CDwW1qjSvCxgUeVdkRf4zcq4JqpIbfegTXA5e1dsh7gaGOzuhtrwWhADZBZ4dsQCRQzBIm
aqKZEBqDehPr5U0d9y9jthgtjnG/87Xse4jm5tJC2ghIb8s6I2UtsHnAThr1AU3b2KH8Ek3mxQ6+
1UajJlvjh2Yx4CwjK+f2GN9nw5OvRdCFLMZoYaAFDhJrZ2xhOYzF6Fp2zNjZ1AeHmuoujmTlObG5
W8OOZXRLimXM8IdSopPoyL4Yvbgyxn4w5Oy5yax0I9UiotEieIExgoTdUneomWSXRg9ug0vToYnt
EJlDklSdu6Q9N72KWF3lP1aXaussYQypJ8kOI1NepZ40amFb2TLeZ5T82UCq0u8proBQQeJOxX1o
R8ZwEr5LVp5abmIYCoqm/kFJAQLKGsiXvihpqyJhpZdfSVzBfsmHfTqRZ1ZS3T6o4tBmbedMAYWp
Zib5ZJrJe0eSj6dNITk5TQ9NWoSHIO6XAFp91ZG4OGQrA3AnY30rZxmFFVX/KJbSk/9WkWFxlUQi
dm3PDTlL2mTrY4A0sCMYufMNzsq8INnZyehO+muPvs6lR6Xc2LkOJX2i7GEsjjVdRcYvmruBehkn
DGSEZFeHUCoI75yxTrq7Cs90r8HeaAHyn8jLXwK9ctOOvM0IUUMZSGsSS5WHuK8gfvBECCvhu1UX
yZd2kLcZMaUzmSinoxnHciHf2KXQdkLuqi2EyMNcxaZjJPkmVDFsmQMeDkEgmtNAvj2xaHCPk/HJ
yGkyldtHqmb8//lM6w8ZWT9q4mNakFZn3AqnNjawXum3sBigSFR5dG5N6qdVTdK+1EYJUSw8yNTO
NnOr8TAemhcQPZtcX+LPAmnc3B/0hDtpGhVPuTFre1Mt6GYWxXQUzVITqmmnwX6DHj4zqYlrU/zE
0W5sRMhpIQ0CAXZDIpALjWGWoT9laZ25ppL7LsiVnF5OVK9l7GLZlgOAWi7Jm3TkI5KJS1hLa90V
Qix+CtVZF/Fza3BsfaU19nGU0MDEZY/M56k2+MWVzkeiJyITExjc1ijJGFb/rNs6jcVJdgb1OZ6C
4k4mhcIZlTs+/8omTBpw303NcI/PVsppi9FIT9WZKMuk1rMxrLJw46DfCwbu2AtnWKx2It9RLNZg
xGzt/lKEmLeglX2XDYHdu+pv+nh61gZUl73ZPzY+Wk/agOpdjhENt+j2ZoxmdpK+BS5BpHWCj1Iz
Os+0umNADZXEoa0CRgkm0uZG+QW/mUM0xbe93EmYT1soYHoL240cYUJV0k+rkqFTMRvpcNjMOZN1
H9waFxKq//IippbbzZirB0AlxUxYoXPOiVL5GgP9XVa/+3H+Aj2DuQWgcL26nRtDhozjk4f234Fv
8WqhGls5RUFByRB6TYPIhLyHNPTXgRqzgYtPHPabJpRe7VpYm06pMVyLkuJC5c/cpLOFO56gpkPZ
y5UVIh3GOYh7iVgZ1+4A+wgXJkbi8dg+xJo/HQ1fprbB0EfktOSYQTFuJVjw9CHft1Iqb2vrFsYF
gaE8PfWjsp8bmazwWD+2PRURY2hdNcgbdxxshUAxnfn2wSVs2tfUoESmfat9dGsx2mcQzFOx7/8P
X+exJLeyredXuXHGQgjeKHQ1KO9dO5ITRJPdhPceT68PWdysvXmkM0EgDbIcKpG51m96oEZsB5qe
BLTvSKzZNyW88bOHH4mUYWaNudOiq6SPMmu/ah6+XrF7jBqwlXrz0dkE9POQEDzoyueaoAB+bw66
v6lJ8EN7aV22hyHqDUsIOu/SxF7zrWHfW1gXJGF4lfQc9Xxj4JYb82yWAUVZKC17PmvSxK/y9FPW
uu91K7NiMbuNwtyznkS3uyz+DnYD90rUT8n3sjNWrfLGJwq5q/yQ8IsRr30kcAEbLiIp3CQyhs6l
q12Kygl3WcW9rRULjy95NuQO8ECS4ErhGEu/7rpTbi810LMLu9dx22jehyE784QNWQVrMz2HPldm
KTiQfDWEE2G3Zt+BaRsA+TH/CCFZsVUIn1TZced+QejVz4yAMwInsZc159SEmSv9INbefZO8DdlX
GWkn/dRWpNnGPv1hWZM2i87WqKwA1rX8Koo8rj1nrM7BdDCIviUgaXeiyowLrIyIPOSRyaetJgsa
t98kwB/B5KrMpRir25KDin/ZDou8YB52c+U5bIKQ+0B+q5CXWCiqas09bWObprHQR+fNC3wdlhsx
7axKumXpspFJOngQ4azss2Jb9NVza+XjWg21YNmW8akHMkbumOycVsbFmj8PxsZ2E6Ej3JOrJRPH
Eo45FpY+MhVEh5daWTWnNrdvccoXmo7xLMmV8lQ7dY6H98rmoW/naLLUpDdQHTuX7kCQnzBj7fff
u0ZBRdwiLR82yqtmgizMq295gZILjC6WQsnSKa1zQkZskY96NWfRunShDrakWNHMmYw2us+wHBau
2dbYF+6isulXCH+DXHRPzugdPZO9CtuyVaTm/ryTIuIxSrdT8B9gkdN/MuUiHmXZF0Urr0UTEYYx
vdd4IP+p81zyUJAupeFnj39w6GrKKTC0dlGnibeSYpwRCsX+aRlgNJP6ta9bd6Yjgzy3BnluVQPz
szZ+6L29KTVsssOflskNOibxj6KHWytbNWs/CROjdPD2nZa/lBFgipqbS62e4XHsnRKEj+f6Szco
UfFo1Jnl6D8mxgkLcdRJKkfV5q5qHVSQ1zH5l2XrmVsHyM8OouKLMtmMe7lEtj3jC7D0jyqGbAmP
KCP4uupdG1GbMH52TPLUqoVHEVogOzMbzq1G9sDQ3a/+BQQKs8rc7cZlowLdb8vj0ETxGljGdmjd
M3YhUF+IRURKD1THYkxvGN6S1Pgsx/6o682ZVSqyxf4+cunB3SkBCKpWkd5wd0+rM/IoZzP0dZaz
VULkRNsURr1VenzQk/5JGkbl2IAFUsEBr7Jgk5QscWtH+1QjrZmlZvUmZfVInCviYcD3psLMLAA9
lba/r8mlEXN7V/W6PiiYxYa+PaykunYW1ZjNHd3nbgmuMcoMc4+5PivXyCptwUzyKI9kFX5//i02
sRNzew3HaenTM5r3SI++16U/cver667gd9EDzAvxW1+ZY/XN0whChuFEpw/JoGl4PKmZ7c11JMqI
MJCxNfia27JdAXxiht2FdfjC73+zvpd56Sw84gWEaQn6V448kzq2VYb32Vf9rVKtzzyu3+yheiIL
4c7VUEIn38I4y0FRqnDZDujKhN4hjyrhGmzqQLKxPLBnTTIWbPllss6Wq+0RSvuuuJ09L1JwYlM2
K62h57NTixfY7mzb3kT8YTdow9riH5R62Tph4nZN6YvWBD8RN0uJPBf9OpOBtUF/98vP1Kre8Jki
Gp1m50JfKS5PTuZ01JWdTaK3qB+n39XIBpveLxs7AFIn6zm+DPBO88l+RhoA2LnKh6V+ktC0l/7o
HHsgaYtUQRoB6HVQyGB6HX/XG6MyCwP/mGcSrpVacjBhq0VpkazrwZCXwOYMVhfdvEnNtdL1Hmpj
eYEFS3FTGRiFNf7+kb4r2ZR6MDpxd/QhXjtFzQy/HvLw08+KSXSq3mqpxOfGlVM3ieKwvGUTNnmg
Dd2rMvrOnsjGvK/wHreNQFn2Vvrs5+VFazCCQKaatxEsugSsq020HL63cTQjtkIF6fJ5MMgYV2nR
AU29K/BvRP/6nIxVTxKjx9wJ5NS6qKV82eXnepSVfZq0qy6VvEURsSjLq02WKqxbiQkHacCv16dL
2x+PQcIE5PpFupTzeufZGLd7MrYLII4UR6qWTixBV26/xH25LNuKJUDtXSSFRX+XZh8eCb0ixIzS
8aRgIQ3qu1kXZ12uN4kTD8taYb0b15FJPEiDLBSjyOJ2l9rTvuf63tOYNfEJtEiH/XTAOGS6Ac29
dT7xSHkn+KUX9isZlHWPDRyclr3GptT3WEb0nnqGsHL2O/kcdA1oD2Wbe3GyUggPmIl56VVngvKw
HM0LjBQHsK55qb5VffAMwpLlKDpURt1C1EjNUzpqT64W3nTmlJVtNeuoHNdOruxcnuSQRedNRoIM
a8plGBKNxLEzDMqZWvTaAhglJdtjsZODi6kSouZwuYPMXw+tsrLqmlUJwUYHz4JZLsUHvS8/3LD9
iCpyFeE4U4pbXDQNfxoof272RfXNj6A3Pps2Q69fXWhynK8RvydfNiCsULBrN/3vhGRJ2OdpSfBM
OmvZ+Owb1mto9RtZ1baFz1JVqtUD8jvQPXQwOg0PRKOym9nhp6JLy0LOeWAgDdE6+sooeMLK3fcy
RTYw+q5rOj5s0Zag7tW0iMTFdfY2us6iHEZ97dfKi4MPa1E4X/1mQsQH/kHqAFIAtMMFIukPRoLv
aaYS4E7sFxkVt8bNzggetSCv2qeiJRZTe5BhM8s8QhzD0M7NbwlEhpkzDoe0cRbBaOCiRBcyJgcN
nRTSrPbKsMubZiTvZYVXmSRbaO0DSJPbZ0cnvKw50AoM+6mrFRZsxoIplww0GgnAcPWXCINO6CbI
ixla+Z7KzUICpVrgGtoH6tlULDxD0Q0Mibk3ubuZHnnkBd7GNDJmup/CTYfq4xbGtdCqk1H29pxc
I9tuTOtmUqFd4saslimYns4G+djXe7UhG+yRTimlHyg5YPVIbHXWlShIgktVLX7ajnx5HCvsS60t
IXjmxkDJea6N60ZpXhOZEBiqSBMjfS1B7K4ck0UJC8UOtsqUBkRPKkB2QvYGggOsft3qW2Erq6bU
D41loYeS4wwZMWcjaGFlBDSb+tjlen1UsqA5EoAYSet10gb4SDerpLzfJpWe30Jdim5sq6dzUZFV
8B/RKeKxabpoQbq+p8xLQ67Wv5rpKPXtElvD4iyqgAOQhzD0r49Bws4LmcftfmmMVX4jDlPcgIs9
5TLiHaJKw971VDjy5t5h6hVjYLri3fqLx0AE0mHpd6q0Ff0AW/fXvsC+fhpVHOCWbHwIlaSteWei
rjKreg7CzkDG5a+6OLDnCqI+Z9ED7a4BtEtIQNuIurPet78O7O2utp52uz/qddYGSOl0JLT+6q8U
JioW+oE8qXp6VMdYq508EEZiUFEfZwPWU75xYS+yytXCvYR4ej4XLsCpLO/qnSiaThZNHnDjMujD
5tkpvXivFsQSU69reHLU9hUPhHkM/aaep1Z/7GQmX3HpUDrV3AOstxXFMHbCNcQGfXEf2HO7A16F
BM2mly1jVOci5d5VvJTt5G9kXfSjeKUuwLJxdG2PgATdu6ZINmynpbkoBjBPj52jviSFxPuQ5bNW
KNWTGEfhSkIZZXEQAxkpoL4iddyVaK1DYz6A6YVVE2dXcTDiolxFJX8tpLJ8f96YGVoXXVLNRTOI
5uzKCwabEg9mZvGpTxKMPqgrklqPcaJq6NkPpGuCFOqqrrXgTIjdX2VdH19IwU/IgTy/IlFnLTIv
aG8RkpqLClWFp6EszLkL++aZtVc59zozfq2JvvG/M7o3f0TPzooN60vaG+kslprsm17mn5jKQpcs
0ze7DZMffZ5CGwy1j3QEyB7b2c+6Z0WRkFMhw5HNWzln4hjli9uzopmVB6JVQHITVGh0MwR+gDUx
y52W3mO29smFfJKI2Gv1WHzEpXW1QPh/D7rwq5365bvMnoDVW+V8VcndzqIwHlZB7mGN4ijFFTN5
dDVjiyloMlwWdV6UQ6kcJRY/bVFcRYPiKRaThJsvRVE0lAHBodCLJZY7DHXvl3v90gRithDFehog
s1R72fY2inq/XwOv5wz4NHk0oysyfz6WlrySNAUV4qmPGN8hJ7juC6O9v1XRkFZus04rclqiixi/
l2Rw/q1Pvj8rwLPBSN+MbYRdJCnQM25ByaYpjBBL0Nw/8jeTlrXUh0+IGATzUjHqb0ksnVQj7zxy
xNfRdv2fRWK8A/B23jpTtbFArqHNdlZMVMUp9lKaaXtL7ewVm9eW/3+ikhfX2i+d234xMqRcfGMJ
e4AfaIzGa2rl5tfeVLO553XjzVGCbOWYCXI7SdXuQPfba1yb3TO2ptVCKyL5FURhiGCSfynk6JaO
qnrS8gShBc3sSE2QC2wivzhx45Ao8rLoFLF1WmtoLRyjSI/XTYFKSpyS4EqibjhGhlavtRRUQaqT
/G90JTkqzaCuUbbxjoqjmmv+KNYhiiACZEy4/Mt2KaCTdQ61f6MZoX9lNcKSTrHMH168Q1fC/KjZ
h8+q2htuomtgjBJRmb+69m31R1cNmvNNxuN73dYGs28TPYGeCg94n607F21T1JYJZ4g6Ap7rtsg7
f9lhF7rIS5msn9tdE7XCWTl0x6UajN1VHLCXteYachIrUVSmfkoLE9fTcmOdM7Vh3B0Sy0bVx9uq
QdHfr/NDgsq26pY7kuAfI25+CFUR6Qfrf6lzB9kbeErsBu1NhosKGMsOMjC8hKuGqvAC0E6/FHVd
ZrtXVvdg9FHcJCdEP1FnddqiG5BnEqXOd5MTEmUbURIDwU9zNiHuecCZGUMcDN1wMW7mP/SoA89Z
kso11W3zux/5j4WKtN1ZVOWOnSLpVm6yEgv1Po7rhax2oCsIoNQrKdT57bCD9JewEeFjSmNELEut
zhaPBYAAUyWxyWh+L1dFiQAfcdx7T1FEOJ9Q03R4DCEaMsOrzyYpdTSnbWRguuqsuIO8EYH7VIp5
E9yY/59KzzDljaQQ4hcXio7iIBrgoZIOni4exxz4eOSYW2/agBZ+qZ1a4j9nLymAtaAa+I2oYUWS
x8guao5QhTHCx8kaEo6alX6mauZcAw/ijVMQTxf1ieU8IfchPznTcrcooMVIfkP/NNtnOapQxoDb
tDukxVLUNz47oq7J38jiWIgT9dirhqQuEwPLWcXvpH1lcTfNxGk94Fya9i1S5oa0F1VlGNEqyvdT
Uftobx2Ia3Ei/fyjXhT/qDNUW9kmRbTsbGKo+F4Ne18dfh1kuboGDZ911MGLJ75lfFFCyAdyHuXf
SNp9GHpuvktW+lorSr3VTU1f20roL51EQ/UDDfhXPVNIn8HwSFWb+dRT0GUq4+ANx0tMjZkwQWVI
y0ob9jYqW+4QagtQ4cx/aX8aiiL5HHJEPZtK/eIZlQyCNLPZsXfSrnvbqEqLrKhM6n4md5q3cZOU
rXUNtctWk/fcUb7iTy7dEMzO9qmKzGBgjQAS+mZVJHn81sok0QYpVlYSFK5vpjtngGTZvLWll++U
ooxXMgSxbdZ4yas9DFuCkem70mkZrCfX3Sd+G95c3fspXm5UbX7Bos/OVpa0J9cjy9BPF0zvAwQl
Oa0QbGBqevoaOcnvIZKkR3HQ0r45FnoDvNawkTiQ2KUXACSPmhro/Uz0gcs5nQLThgOn738Vfw8h
uid5/pYkcbZ5DB1rwIJ1qa2XTQE1oO/HLbotzkmU0ggCmtUiey+KYQmKBXjqtrOrk0VCsN5WREBA
h8nBPCuk8m1oyauGqV58tUby1kEfV+9ZnLwB8+h+YNF8bFiPflatCSUr9XCwz8ZZZkMTmEls5Kdw
tOPBb0l6EDK2p090+wSeeA1PeRKXy6wChTlVyWcB1tJrUXw0RLGU4IMMzrIl3H0OXqUWG3ENQeqD
bfqFs6pyIL5db1ZbX2t2oiQOoosx9RPFYmIX6Z1HvKy2rkEvS9vUhteVwFJnl94ioqBCvloEU7Po
U0quPI9jYqKlYdCHx+oPtvTS7n6JqsTzUvWM870zv9NJwVnCKA3rCmGIQX6/xv36zk1K7ixeowJS
sO/zulvNa3DYNy9K0ps7bTkCuQSr87vOrpp6ERECA7qDJBzMFfVSyrZ9KNSwPMBleWNPbDzL0KrQ
GzMveWUhKRuCJ7e4EQ+i0UDVfgEOJN/IOTjButXydWqBd41rzXsJ3Mxa5i3iCGrYw6OC3ol5TgvV
rU/M5zEGZeNknvS5Ir/mfqYtS1KtrI3nhLGWAGSjQ29o/iIPYwhEIAWeiGYue8a6aIZmPI2lS+DU
UtlhQrJjb46ou6bX4Uy0WhqZzqG23APpeQRGgyA+5ZVZniwQa6TQy+B7YSW7Mg2N11LLLTgVHnIg
YxK85RIBhKmD9c8ryaVWBNVt/zt4kfuVJjPWPB8q9UJuiYi7VcTPXQxDCQHP4Bq6LrpRSp2RIomt
dTeY6j7kGQEcJmnIaIfZgfmtXg+JbJ10vp+lFUXaNYuxvwtkyXruJ8ki9HhnRaHb66pxx2GWTB4M
jTUoR1KdMYFLVLemqhQE/zGfDvd+dalneFtIv64QLfUw4JDc6S4WhJDbyXEvQSQ2N1Nr/KfcRLMi
QOhtKYriQAfdMpsbK/uJBYTw0KODqKODohMOJALSbV2n0XGmbb29mcblsfO7ZBklcf2qBuEP8VMr
2s/A6PyPkHuVYPqA0cV0jY1U0V6froktYgplqFevozalDzr3U0/v16ROrMxUO/l1TWGCS4nidA+l
ytkr9eDsSXmS3+pUEhJFmHqriGdDiRs2Talo+vOURbC2kJpgFfdF0mBSoMPjw1V3VvHpUXnGR33w
EGGYGbLNMZ0qHoc6DjAABvX6PEKkXTY9jutV0GuHLFWjZWCE0hsk+XPHXfhhBO1FrzrtDd5CSlq8
+reubtKcxdJV9/tL7gS/uv4xqj7KeKxnRUQY8V0tU+1Fdsv82Wv/Vgjad6U11XuL4vyt5c9rcifv
1lXpAkIZixZn8UruecbC+CchKutLcRopCAIE0yF3QhQm7bOMbte+jKb9mjhN0aCV8FT9Z60oowxf
7kaNkLUzSLvU8PZQRvR1TKp4R1Ze2ol6iO8ET0WlkvQ2ushTb5J+TjoTvRpTaYyN6FCJWnEqDoVt
kCuzmnCWo5zxq79oGRTvW+OU/n5gnr94/DU2cU9gTkmK9OKmSnoRZ6xCX2uSqbtHfe96ysbWSNyL
S//ZF7Tpr7412r0zNA4aZIdt7ygOBkKf3EeJvrSKBO2SuoH7LU4ffaqBdMeffUSzKRuItbQYywTA
DL1nCfH3fZrWMvHp6VSVQHyJM3GoPJ5dwJP82aOuVe2hOD7KkTlGqzBBx0xcDMURpaY/xiFcSZKm
qkymK5sc2d/GYOFkzdOhl8HX5HC1kOtrneCCkEF68WQ/vRTxYMERd7WFM6jJ3xs2dYuA36M21zRr
QaZVW4gLxQFp5fRSbcqpp6ioOvBhJkuONTyNBKeZt5F04xEzhGImilCZsnWlobQkiqoOZVSCq3kQ
xcAMFjwg1efcUdVLlOjPoroL0G6tdTzkwiEd3iqFVC9bCGsrWiVDPuOkOV4xytafqnS8D+3EerPv
wiZHT4mLyHgMS3SF2I9Ob0uJURPMDEk7dfgqvakuziT//m716d2yDPNXZJL6t8e7FUNGvNukQqC5
gKW/FkroCY+LVZ154KInsfS7Ovqkp/4oFpUPE80BQiNaRcPYx8zsohzL6ddYidONKA1JsWeqhOIT
K0snZK0LLTAILmi79YuKePayr6wBKJOfzF2ECk4ZSyGsk1yD9EOJfJbofb/Q0nyw04U9+XoEF0Oq
ggt4M4+tRXeN8L84ICC/b6TefpNVXn5welhHjnMp2uilmqpTB55NGZFOr5vIfutrLZwTiA8OorU2
QzwxhujVU0BP1zoWO30n2W8lpLFVWob9Slylqh3hyCYMT44UO69jeBAvaUutfEDplQzg9FJuGJLI
LVNpLYpDNHwd8Z1Fw6rKnyvPXYqXdGpyY8qI83XTxuqrDmssCuxjHWtkPGQZcjFGVkecsq1jVxjk
XkLFdMGF6k/DEOvIDf1u7iUwDI9LxnEcmESR2Dd4tGoGrBO/ffL8pn3CaInQYQw41PUoInmDgUw3
vD96KI370oVafBT9cT2p1loL0VIUy2nAKYs7jSWu6crEmKMp4qwdzVjXzVCe+xS+PQsAoPalxL9V
RiSz0Uzvw782fpt94OGUgBP0Jq8BHbbtWNsQ/bvwxTCr744mpR+RqwJ/MYsvmmoUyxplwgPRSPOY
j0qBB5JjfQulYiG6FjZ5PrWT7dsY4w03yAFPEqPsbmPutDPxeiYkxbg1i3c3B6ooFT2LMSky9hWk
ymUWmPYbwIGj6FqH6tfWluEgqqbCmyKiIz5D5nbF3GIf9ddniNhD3T9DlrCmEp+hhDX0EqTFd+C7
7cotIn0Vy9G4ARyQLFSEPV5EsS2jdKH6svqi19Wv1tHxtL8V5UgtNiSNkhVsZ/IkmhS+yvikL+RB
Lk+A4bttoUTVBtlkdESlIF5Y6OZ9GYb2DQi0/tOu9lUsjZ91wTSBCHkIoZyrR8ctTxXxzKxBcKHT
0vcuKfw1elkJ8ndxlx+IzGEZNZ39UWwQecZmWK/n7APoXRTdADsCG2i3TsxTrGhLt5eCA2kjex4T
d12K+sJWwQJBdE4PmpEts7rDMsJruEJzAoxfnN6+D9BtNUvHVUuZ7PUsSz7oOljQqVSEHiierBzu
jW3pK8uybFEkmBpEF9HqtGq2J4GAin5IggolsFVcesZRJ755NKeDKPpxZ+5HzCVFSdSLHkpC/oik
j4UydRpCfZ+u7TI8jnwjWfm43syFADtM15ccof+nwAMwWSngLIQQujVWL6ZjR0+k0/17fR5b80ZR
q2+obcA2bz9QG+cZBvzl6uW6u/GQDlrbfpw+RR1JjlqS2w+tk+cIQDfvMqpNC2QclRPSqTigNXGw
6gupei1l5cUrow5JHYyyhtR5M0I8VELFig5NXnR4gGgDqv2Dd2GPARk79a7QyruDptbm1ZgOugpu
0ciuQxiYk6JYcwSCuYf/B9ay1KNyq44sKx79m6oKVnLNlk3UictaHxT+EDTJWhRFgxyUn8jWG7tH
NwsklVVlyRnypnmNC7c62600f3RAWYalWTj8eAxTaVaxrkdIfeIi0dA0Qb+IYt+FcsFAok6p0x6z
6yDZimKbueYqDXLQEDLeOI5nvNls6fadAwhAFKth8Jco1cgbUbSi7KUm3XWBTOU+wVBfVXVjvOWD
B4HNuSl9qB9JXSDB78k/gWHJ67DM2dKIOnEIgrQ6wLmCtkxfecy0lTuW+bZu069ggaGeO666UGQ7
vHVDalx09XtDbAHiDHYVW2TMoLxOjVmZRTdZD+SFTHZoKeruDW7+VRtUZS9KSCkaFyf9LrqLmsBQ
5C2L1r+PE8aZDCqilpal1bYQSevqqweH6j4Gmwvg2sX4FfKLPS8dMtMhqX9lmoAC9F6fHiXXvZfE
XNWjcvFoa/9R+n2dmOR+9xTXkXPqntSOXPU0Af7ueX+9qW0S3Pl/XOf0HuhHr9t63RAdYTZGRyNy
b00ytBvkWKLjo16c3euKnoRZB7KB7o/qtGSmn4lyNbY/Yg9gPv4MRzcxsqM4E4eqGNBUUeMGA7G/
GlxFDvq/lXUr2GSyl+zCDh/K+zCPEdpKGpZKOGn3TeOLgxiLRUE7+9d//c//879/9P/L+8wuWTx4
WfpfsBUvGXpa1X//y1T+9V/5vXr78d//skA3Oqaj26omy5BIDcWk/cf7LUg9eiv/I5Vr3w373Pkh
h6phfuvdHr7CtPVqF2VRyy8GuO6XAQIa52KzRlzM6c+qGcEUB3rx1Z2WzP60jE6mBTU0s2eH0N8u
EmvtVG1bHjDAa0UXcbCTwp6nJXjfYiYFncNCBZOAeOWFkX4qR0O7H5JROelMrTtyw3zXqCXpJ1D5
+VpSvGb26CcayLlhoJkFSCbnAUFRI90Uqd0djTTpj+JM+3029UA5JWUZB+7UZ2tydFVlWwdNds0D
oLSuPvyt5KTy1vCdYfWfv3nD+fObt3TNNHXbMTTbUjXb/uc3HxgDOD4vsD5KbFyPpppkp66R4xPu
FtM57O2K/MZUUyyNAWcyYBs90iHT4Vd1WDrIBhaVe5RIbi4SXTYQvOmrqxNYJRIK1PWuaQAnlVsf
Vt9f5bwpfxRx2eA+478WwPXPAdnwV1l9jaO6edEgTd0isNyi1m7q8Ki4UAxFMVZIqvSahHj+dI0B
92DpxVUJeb8xXsFaxPPRSuO9aE2z6G/j9/nfxpc0eds1JURLV8H11HVrxDqq9kj0+T9/0Y72b1+0
qcjc55ZuK1C+dP2fX3RjpzYLVi/9JCLSoRfD9ye+YS9x+FINpCwg9qGWJ77jR3OXIYtapenu3s+v
GpjC6IjufH0sD4R14MNG3HCJOTSYZk6VrT3hh8Wp6+rTqaX+6pUb5mdbsO4qvNzZolmlLVu7Ht/r
Gj9q4uEjBjErOVGbbZPo9rPhKhfRnrDLIWKu5jA5XfNUIm88r1p7fHer6LknxvzMHPDHgDHwg5vs
aAAN532Mbulo9JfWsvxD0+VHUUIkcLj8qm8v+DyjwNfmqTtrNZQfgbloC1d/dOHSWk/vl6qSXi5G
1iebLATl4SMdgoR90N9kt3geekXB4K0llmTX02fxpC+WtRwaQ/4qo/6/ASxk3ovmEJxSOKxPmo1J
UJAZCYapXP3/GnW6vNTQQvjPt4ZiqP+4N1DYMRWbCdCUFc0woWn8Mf1ZiZQiooW8Rs7vNU+GytzL
bZACcQkUjvdz0zWMPehreQ48DJS6aLp3EE33Q2lguNtBFS8rH9PBJI2XYsIkdVys7doHNDnNpS7W
tutMwghcTLNmC6FbtIa4Bl8dp1/JVpmdfGgcJ3HWVM1LaTXB9lGfIxB979H91Sj6owP26yJRdNiC
hGN1y9SUBVwU4PUGB6pNxi9E55OtDzB+oXnl8MXpRp5Ccu+fIqe7d5NGqz0mPQrKburIh64K5ZVr
IK9gT0VRJw5AfhH0sRPlXieKj86iQdTdO0/9HsXHyPY08h+Dqn17YHdtn52+PlmVaqIWRuZZiro3
vWRDp0N2OGCE5KB4O63IpDD5UmnlKUAv571pWBZtU6/2bi4zKWC9CRdpgFHuVHmnTh9aq4xkUw2l
uhRF0U11IBLnSksMzkWTh7s6ubShnVwGzFoucGVe2ryXd06TWfZMM/N+oyU8xUQXcainzr6ZvTRd
Ju8e9Y++YkxCqAwgGdl9vBAxYJST/HJujnF006JBWfQVPh+5Y4Q3cVCT4NuY6MNelFykxS9u9EUU
xDW+hQo1eIpq9qj7Y5w+jeTlf/4DGarxb38gTYXV6CgKjzDTMP+YXCOw74nrZ/k3yL8JD/3UPwrv
HoLzJKZyx1kYlZHiD/jb7uePZlGsc+NrBTRsj/oq4QXnjOxIexOFiMfjQkXMci2KUt+QNnD7G/OF
m88Bfn8WmeUd2tI2NoMCYtRF6rrDTBCkrYa08qIrB3NThM1bwAqAnTrKIjXTF0gx4BZA0bU3OyVq
IupMJXPO4SApByaztSiNg97MYtIWSLO0eXUbMPDRgT47+hX87lK8KabtFAq/6S8J0LRPbtb41y4E
aZN53ZPoUSJuDWYxzraiWFimvesKbh1RhF838UWDDjGQMT1gbLioNXs4mfkwnMaizjGV8mUksRvg
/b4NUHohmipJ/ubktr4ZHIznPVzINtmAA4XX98rNtyqEH+RYIYE2wPGfzsKpDqUQ9UgAQxn2VqQ4
OyTUlZ0a+xcBPxBABIE8EPVWGKKWB15hREEi9kNnb5uRdRmliaHEv6gizrdqiU2sFZyx9qwVzK2f
om4Ro8Uv8iu1mkZb38EUk+ev/yQOyPZeo8iqjqL06AH5wn8SV/0eQ/QIPAS9NP7x6AD+NS+KyQ56
qc++8+OPalG0WpS3vfbe9pgyxTQq2tzm4zGnirNCP7aVXZqn6f8N5jQ6aBYQdofKjRka3VFWsmTl
2XF/bS0/4Es1wtfGBxOI11D2XiT1hZCr+9Osv7fpYBLUBlKamaP6UdXKt9R00q8eiPR5avraLlfD
cKFO4bdBDa1jOIXoAmhX21SJrjYSLCN+zNSJhtR+Mn10CVtZIoQ9mcrO01b11o/ld5/GqwymIHfB
1YaA/OP3SeyF95rwr5OpqVass+RjLmzKsX2UWN8gfld2wEwNyO2iEnEU3kRRu/kKTEZwDULD2OUy
2Dm/qdEzrdABWeDi6ZCANaobs095DYdzLNnrgsXF/6XsvJbj1rG2fUWsYg6n6pzUrVb2CcuyZeYc
QPLqv4eQx/LWzD9T/8FmESDY0raaILDWu573+Dn/EXi219HEnPAx9fWMDl2MrbQ42IkoobJlQkbh
m90b3HmQfVqQXC3Ta/aOip6/qvPq2xyHkCOKTouWbV0DNIPodGv7JhNB5eg7xcXEV2fFfSiznLLU
+SCbn4e6UjfCSMPdZ1dnJ2JjjHU0PWmUSG0sJ1iZphrekvODo+8YxsVVYgA/gNk3vWNSqVO4cb8O
K1tdyMvmPDAawvioqsGtElXxxo0ozjN6A/+5tAaVnuU5IAlCmpQt8uVBgLVoLN95rhzrBxjd/L1M
KNPy0AlSjTtulaoe3hIlwouoa3xcgE3AtX1R3xew7MgLEAWhhP4eC4popXYJJWfzRSNqHSJ53lpe
lF1YBkGJt8tyJ5uKmoqDFcxYE5G05WIS6WM6x2mnqsyXpdUYzRqDvGwVYdRyCFMI5KppQxOQp7JT
HnASgi4+H1B1W8UN0LHfw2WnbDLd2hvXHMiQ+SHq68Gso30YxS+ke7yzT4nzuZ/PCC+SekvKcSUv
iKQYtn6NhYSWTUDG/YhpxR3GF11fV0Cknste9w/BAKoSyR0qdzOenqZcVfni6vFVHgLlsfOR9Sp9
lFxbeJsHbay/fV43agpIRTnoS9mnq813txhiFgqOwAUtHUGpiaD83lrUpnsoC9Hyk+AmkigWfFOy
H/9hRBmoAGJL88Uwx+IaeHCW5vCsbMVW8FdrvsZKw/i4VgDw+GzN10ZKV3DkzHxQIV18ofSAFMP8
vFVpk28GB+S7fN7YG7bXvOkPvtmseUiz27HVlCfLhYkFHYBK2qa/qlq+S9NCecIfcThWBhloMY+K
S4FTThVSZDpfTWO0kWFTajfkQL0b+dF6kaYXre0+fpr8kb3oi03toxyWzZgakg3W9fENnDvYQJNO
bMWhgD8fgVv14MFWGsKZqzwApbodysKCh9icLcOc2MWTrYWM2epUyLOs/OhE0gaZUK8SPEZjXmEA
SFYRRdeX0uhzNi2KOENVkj2f3Z9DQw1vR3khzbRhHqo6czl+iSJ+GxUUig0h7DkP8vI7EUk0Nv67
k7lAF+0WUVo6G/Vp3XQcSk07AH8cugWLRGVZVPr4zUijvWdP/aMaOPW+D9y/+s3BiE+U/79lQWZc
efks1NTwHrSh8h7QFS68SJRX2YKg/aKRWjnJlo4VyqLvqgL/Gob2ARVvpTKlG9mMKB6D1uDoS/lp
9liPe0ef1ddUHKx7rYhXuk657OTXFrCM0TrXjsamk2K1N569u15Lgkdge+4WzpoBaa+oTqNPQKVo
cxLnSvTTSYk9MgV39/4UkGwKxxGlud1fKanuAP4yJE56ildZbaRC4S/Sh+1pAri++e+rSfM/LCYd
1XHYpSPJsADR/HOnTk12HlDumX7D4fLG7quOUk+luVJXm+zLBhIqGpr2KvtKp9GY9NNuI5vywkRJ
3Ze7BkXbjoXXKvcWYot8WriDl0GP7D5PTNvKMHAMdMTYyDko12ybgzwQdKvWhaV+nxSlOeSBA5AC
TFFzUOeDHCKbIMi5T55+3vzXPfJzhrF+/e//XJqpfl18O7yHoI3bnmZSqvP136tBzYNAxRCvOvg4
lMoayqF5PaHNB3lWhimv9UhtrzWlm7vPZN9HLtDtvGbjKIgbZIJQZg4z3UCq3DtsgYqAzaitnb+c
9Xqqf/QNf87+/8cJvV63VjBt1FkDQsjAJXJixwe5LZbNwIyTg9xDy2aCVPmvprz6Ofjz3rYAvfhl
8GczaGp+ENS7hTpoztEtiuLsjkBTKfS9lwcq3HA99AxjY1VeeJ9OXn62QS2ZGJG9UferwAzIW7IH
vQ5rm01k6JoJ+wLDQLHX2+Qdbxr+2j/tBDBblg7xvtSYku0SJh+12flLMDLlK+GgbWQzH5wHpXDy
u1yfqmuoGqS1jAxcVQFoROna1UcznoAgCH88ibgfn4z8Pc6m/AWpVo5mzJ2/2Xy00mbRsnDVZi+v
jiaWYWFeP1J5PrCd4DeQH6ZmEVXR82/w0TTnGarP7zovr65Nb91mAQp7y4rhKgeptqwHxzpkaelf
onhEK5JU0RsPxyuSROPeUGNjZ4OWWjdWXH9znTeldcK3LzdiC/v837//uv31+284tk2Q1NYtXdVN
1/gyX0wGs6aC0v/JHlh2PJmaa66bMKaoJ0iXXd/5B8U2/EPYV3cheJONbMn+NuscvEvmq7IdU2xA
0XtpbIUwSQXBkL/JqWICJEJxI3rBqdkZvTVcq8ouL8BPFkCLx6vsQp7fr3sF9yDZlBdM3bu3604/
yi7HEf2xwZldtuRh8LUSQiJRFdT63irW/WBN9s/ZFEjkADqUxjOLTJD3KroQi9j38wDYjnjK+Bj1
RrCrYgfhQQ8UcGPiV0tFs+Oi5GW78PHIy0c5aouNadaHoAN1avFa2sRzCQBqx98H6mopiE4BOHxe
ALyHCH2+w5nvkIPz0n7TDN8mA1YiKeqDrjqos5lm++eslldkG+9o14V+6VCI48VrOVAZ1FvI+Jcv
cQDZ/OyDdDwhZTjKnoLX0ekzotBiW34A5wfigbIbqKCu8oSfzDeTuf8sW117xuvWfYSOkt2pTnjG
KlJ50rtwOKjkxSia65QnbeyiDTCRVSM03nEVGdgrc3V81/AHwbXZuldiDlUoCvIvcXWQfVnpbYo2
Gzd+XPYHxVc6iB1jf/BS3S1vPtvy7HOMO4+WTbZ9t6GXrHQMp7Yfm7iQ4MU+9MvHz+yJPDPDjhLb
AkfZjxxK4DV/jbMKVI/gniaWB5p51shkLOyaFZQxN+VBbdHd5mZ5VyA53Y+1FTk3bY9DaQ314Muw
uIJIr4ILZqU4+eYhaerwLA+Qv5Nbd7zIBtFAijJcM3wqOn3a5ZPIzBt5xYnccKmZGlSB+VaPL9PB
JWPAjBNfEeagd6bgQ7ZKG0ROQBxStuQhS71qDRiomtkY8VUezJJizK4E3pf04Smvx5+N3xuPYPpd
2ZI5mliZ/mqF/2o1mKU9Jon/17XeL/QloddsGZT2tAdZou7lWSuG6eNM9iWTgBwpUrQOXVrtHcvF
MKLQfHVlOx3En49zuETJJoPaC/yw13duhQJ+yDpw8JC8N5Uy+redyKaVQm7yCj0xWpp52D7mFuk8
X9Tx69BH7zH7yR9WrvF1HuDmgFfBSydi09EA7HKSIKNOKsXnpVLcNztsfsEPd19yr8BUpNSyx4Lo
/dIHmPI/onkUe/1zQeEahquyeWRSZTLl8jzh/pUNTGw/zEXVOI94Z6k38tUryg6RPuyJvQxfDwp4
UkRC6V6+euXVLGp+X1U1OOTy6ue98iog7h2wxfLuP93/eUOotwHakFofD3mFw0fegu7KHDM4xRoE
AXlmd5hmsxnudUp/5yCWG3uUU+pRs2C/LB5LRNULfNXEo8mmvevGpaLoZ9OMyufJjab94BQqxCea
RArVlRvATZBNO3BI2lZtdZparXi2rGJBhTLVXhai7aAN7a3hNtXG6nX7ERLdVW4Ex3ZCtt9GzT2e
H9a2CUANBW3sPMLGuEaK3W4DKzS3AOv2alPkr5aC/QbZV+1kGrgPgbyzVl5h90+I6J5klPvP0KzJ
fw8FEqV9DHVBxhaiVJZWqzsnk3qBaYklBPTDojtAW2Cx12HedNL1ODsZrXDf9Gy62jyUbyDT3p1w
sF8pdetuvMyfnn2yS4vStvtH8JDQkTy9u09jeFdVR5BCVYBs4X9invMcKZJw6vAWpa66GTqzPdrC
dLa6Mnh7z0VLbigFzrFCqAe3wu94tHEX8qIi2nRD6dxCSVRQi4zTBcZ8sCoK0V3zuEiph3Xbh6bW
2cvruXhi4jLAXwzaS+SAO29KoVB4NL3wf1L/YAFwosTCebcEHr1dEe4DkjbbSvC/0yO9Po/FWN3l
ZfUGD0nDn9dUAQ9q1Z76iFnsKG5kfza0zqbG5ns9UMTxGgbWFpBY+CC688DDjaBijLeIc6Y7jHBB
CTV98sOsgItVCZZrFSWknd2VlAakwVpHPHkAiohyNrCyFea9wXMi7CfhTd27ksTrroPvZhexvh3Z
08AXTrprVvjG2ujU/uDEY8KEGJRUjYflPbavTJeglN6salprJbIToO4Q5yl/RwGpOB8H2QQcRIVx
bYVLeUFzNCSF8lTNYk7loI9Tb76d2tX8kER/fYwc7EYtfjdqke50xcN4UZCh9Gfmaoc3FrgPN3vA
Axd8nmLm70b4KqZw+pHzYiYnmat3ejXlW8rf3K2pBPpFAWE7M7SrtyaoEbZxT+66vzpdLR7LzEzW
HV+9g2WU4qRoubME0jUQjq5VXotxRnXKcC9rFCVpyZhXKbK/7qb7z67P/mbS7mXro7wxjZqPz/h/
9skPkT9h6NOXzKA0wY5ca+moRvDQ9VVz22buRVfi8EF22Va7bxJtPGOUGT64Xp0tLWwqNvJibLnZ
3oxJBsgmnC/icfbGdNS4WTQU5EOiuDXSqT3brdICR8X6EjAzubce2xMNgGs/R7XILseolb3mXGEo
ea93wV/DurGnctJ7NhJn3JaE6fC8JdmsVy4ZaGv8fZDNLBn5+yFrWBI+Mi6+VmAmEO1VyydeKbvg
qn0zVK/93TfZPOg+PGmgedzAKqM8/I8Fuv5PjYPpmpaLtAThiMXDqSEm+uf7pEJ0MRVxjo1SG5KM
WTPXlnsxuRubuNtdNYstJoxTPLf93Zqvfbbma3JkO7/Wh3+M/Pf75Ei09cbjn5/w574oUeqNqPPp
Bk8C0il+J0iveEe16a3T4NrjreyRhzEtx42CAOrmy4XGTtkFyECx62bqkgJ3SnUt/wTMLL7ygIO/
rv2tbMmD2UDUZKKoF5oVItjqW7eD+eGO1JTjYWU7LrbUnXd2xsjfR0Z8F+Wxd5Zd8kyJSNd0wQQ6
/M8Folv1GqgV9bNes6ICUceNlAUrKulySV04NrlObt2HVJYdWD8k+F/obzVx3odIc98nEGWPtQY9
fYTes9f8xLoFfhgu9TRodmUhPKzCgh1hDOsKi7e8T8p8k2R28WznIj5aHbFB2aTYXGfWgpZcD3n5
PE56tFBmIlXZ3SppjlQVwfWSaJjNYy6sApMXrNcb8zZtFNgR6I5WfaaJYjNO03dLhyI4JhTkEZl2
H7tSvxokW39kPSkUUI31vQ3LdYukmZfrv48gfglfA1zLphaltp7wLz7Yepad2AOXK1w5sifeZT9l
KY6uv3Zt11woW3bMre/gzaWbpUX0JrUuIi20fUykBDxlY72o4MvCwcp+aAqVWHIEv72670aqwhyb
9FVTAnYJs4QleFmOL4TUEQnX7JX1MopeRmMRKa44+HKZ4oddcIzG4TioQYWRFlmUVmlmN60Y5uYo
9F+BZt4SZk7eatD5mC16/rMLYW3BojR5GPtIW/r8z1zSyGvXuaf0JyvMxu3Qqvp+jPrw4A9WsS1c
akEJN6bruA6iO/5i3bI3SCiPQWY3a9bg08moxmlZ6IWxC1RlfMGya+GUg0fM3K9PA1psvOXoN31s
kIxwYNg8cQ0VuLQ/w9SkAts0z2DIR/m0FrcEOSxJMOVKvF+82pNnk39CzZjq1yAV6Sq1XYQkcYX6
WEv8RZB2+hsU9jRQ7R+RijvghEHs2Q48fd+0dcQvq1fPCQ5BmZ3YP7I0fc8VUT84VVX+r6Wv9U+V
0DxVeZph6hrhNNUyNfPLVNUOieZgzTQ+qlbmUS325BodE28Ov8jqPciGaVK9ZlFc3thK2517WPh3
g649y/5kSiDm4H5R1hgllEOykxsR2Ywa6++mvGoX7aGKyjtvctOjr0ViHdYDwBUUaYuBaMerkU3U
GJewejx3V1pO9auxy+9AptxnxdUo1BBatiP586ttG/WgqA3Jmw60eujk18b09Pt67g9R5AFeNMZv
PTYvYICESuhd7uipFVHXAtTtQu735fafBNdwimC37ezUMVuqOVQIWpYRb5y0Z2VpQQI4YUNe/w6m
O0Jbeq3fY16eI8kL1UEcZdsPCnEMBqsjKwH5/MsFOcQubW6RA1t4aKvMHZDR2heo8M1dnZv1XQdS
E9WRfVHivrkLoY4dCwxilqWqqyfXaUGkqfNmSFVLfHGi4WcbUSNLyekvx62use8qLxk1IIskrrXL
5MzVi2DDSV/+63aKO3/fzr/cx+22FZi/angkkzEGZ5jZYutEQ34GOkqlTGDnL3UdwZRy7Gyj1E3+
Ejr2a+djiB5VU3Tv4WMuu0cvd7dp0oQreVM+svsz9do/Yr7XPkfF1jT87MWjDP5AlriGTUtzUMZ7
ZSrPUgme1/6tE1vVQwAZ+SA0UIayP8iDs6811YOB9V7ugVaDULU225YlOCv5YzOKvw+ffSAMxcos
auNGDvm8IJudiwlvSV5imYsG4beepXceqJgVyw2VF+Xs/BZnOEJVwIMTloX7DOXCweAB3Rpx153C
Gn6GGvTwfGJsg8YsHq5Qf/1F6ebNI4xp/wZxV/eihrBwM6jW33V/zgGXBWiVZj3iMwdVCSW7FeB/
Y4z+TZcE+BFhu3aADd7+6ILo3uinPP6FQQfL1Tl/NjTkBfwuuVPnVuFG4CPt5E5eI6Pzcc2YJcN/
rsmc3L/f5yV1uOxFrq+CkkpcHCOA0BRo3My5TnfWz+6LMuyBcc5FvHiCUSydlq1/wzeyu8fee8cy
PvjlcBL6RfRKLASinzIkt6mXGnvVoIwji3Xn3q3JYs/4nXecznj6kX9qlQpHN1eurkalFfTkaD8E
vnsbVKw3Kz0dX4sqOERe2p4aNTE2DpG8GwKfwS+ICVkODQX71deC5PKz0yXlsnK76Ww45bidDL3c
GT7lqYmSAnWMkf+nYaMdjFqLTiqM/RWir+TZEClIFH4nVC6gT8zw+5g4GjvDMcR6cmCmqaihDure
uHPCBIcgLKveHPGNJTMcWqzOxSkaqE9Cl1CKw5yfFHk4QEjhAoqg32emNg43rUX5uzpa9qUX7Wtd
esNL747j2slNYo2zoqTVzCUMYu9hTAVEZreIFmprRi9dgQmmwddjK5veVFNZH4grlkotbI/kXp9H
eYWRbrOWmhw5iuAdkU8l/JFborsln8A/RQlS/FMkNQFVJ9McEcv/I7aC/r/EaUicZRfQDoBHmDGR
KzDwZBmsPbkgb2OWDTODCp2HYrzugdI5+wbemvjWBuVdzLcjADm3AvpShDdY3xxGow/e2knrsHOP
zEd1uv1YGOCqykT95OPY8ly22rTtshyO6Nz0PGDqCq4Ph4+r/G+JPLBv//s63f63d59tGASIdct1
NE/VnS9xdA3QrD3alfJA5SI2PT528mM19WdVZMm+EfXsox4WD37BssTUM+dniS4waHmIP8eOFtrV
EVROZTGcYkVIf2F6UxaG/Tk8U93fH50qsIE/xs4fbeGrcdP4rb7Ao9FJYQJih5Om6aEl4vtO3cF+
6IrkW9v05gIiQX6hwETfFuw7trgFUXjpzmFQLDe+ZWN8CFiUy5uwbUqIgqLTmNBNyAKB0sqiB+BQ
N/qcnQ8FaLdEkPydZxB57U8LU7Ov1+b7ULk4/0OHimTuS+BthoAYFq8e2+A/U/0ioyN845vICZ0H
g9TuMunGpHxOLaDL4ZRsEIo1B+rJphIHHk7rjnRkOx8+ruTm6C1kp0gbMpHT6C6CzEJJak8nqXOR
chh59kUT86UphIWdxNTiEtzyNO3MbjY5Jp92DzGPRafbdwdNqZwjTElQ3LZmPkYZXjrzLug9K7Hd
KKyf8qZMibjJwVcK4ufvm5ok4LEMXePRSUuW+ulZh/T7sxNi5eoNT0kVFAuqU/L3CCsKB/7RC25g
oA4M1bpSVWmtiiSyTy2IvO1UJuouUZPwZCEXWJsT8BMvNJ9Cn4BaisjmSIgOm/s5CKNkk3jIkQvy
rhTjO+DquDX5gqDHQ+/RA3TFZ2mFd/TvmwiERx83sW2t/tw0SqVAjSVRTeHsx03AkOvjvG36+Em+
rogH1bdJkSAA2vQm2HuwhGH0NLXBd81ytaMwkng/lbHHYpcoY+Ozlm2GIdjKGGRFBcqNVY3eRwwy
ixCiIEx6LHFPFSr6TUXRMILrfzVpP36jmGpY18RTtq4VO3N3ZcTFJTCTFwwA/Fuk/fWuafTnvB38
W9klD7LpZemawHt8/NJvNrq+6DJRr/LxmnQwaKSgnQxIfZRnnwfZlwR9uU3yIzOU27NvU+9zXNaw
7/Stozandh0bPa3u5jZW4rb+KK+OnWoda+8+qIdmp2eJ8ZxM3poknX2vDk54V4fiPtUHkmBw1bYa
dclUj+vGSumGaF2Udb4VxN+X8qnV3DHfeqPbfTTl1cwGm6ONG6tsf1nz1mzwVfT1yLjooqnE2qlC
/3n1i5/G6CjHBj/qk1zghto6ctTq9LHm1V3MSInO6/2S4DTLGbzTVgLrOTIlIepqMX5jlxksxyYM
j2UcZvfWFP/djwvYccit7H4eb3WZ92rqx3Q03FPWqvlj0oUrU/5GUVbuWPq7S2H06taeLP4AWQhg
qG0p503C4lFp8Yebx455V+4y4sMLkejd/TiE5aZ0jXgtE4V+khkUmpt4u/JP9pzHl1LVxrn04uFD
BIPWy1hOBi6lrI2dfeZ3Ck7wLdvLuK1erDa5BHOss4/LvQ0c+lUkMMLAhETnyo/8HVjaZhMFnnlN
8xQoOFqVny1+kknzK/dV6zUvrgSDMVj4cwJu6EvP35eoEcqB4fw1Jq9a5xWrmCeZckD7MueIqDiV
SYW8IWWkRzhkyat9vUN6Ob65eJ+N7NV9/pwLqhrb2xRznWNHCfkqxWXutctqKsjxssoKOBmeRrF8
yiIJIaBNkSd1SI9Z2z/IERhAs2GN0se2BK1OAUm003AGu3Zz8E2OcMDkl1Y/nkrmtCVm4M25ng9C
tcVSDTNt6WohaK7Ejul0bAPvDid+zIbo1tDT6iJfPgUtbigv8ms8X/tsQZ/5q/XnPjyX+v/x8vFU
59/f/7PchsyPRqJO85y5SuKvtI9hKRRSq8P4MHn7WtFEt4syNEmeZ/ZLsAb2QRZGyLOg89kAmXoa
LePGV9CS9f66y30LsbuolhqxiUMFR53sufqQOAn+HUxVG7Ak8dr2c6LCs5hYiozjKWjO2O9ixFJS
XKROzcFmZn2ilOcpdxP9LFtqgElHHj8kEVEbzc79PfM2vhW5Y72O1IE7COXuSq9RbpOpH2ZamH47
egpg8WS4C9u+ecvC7qcFz/21JrKGdqEfn2PA2BiIppdkDMRtEVslVBi3uK09x9/Gmmh2NbtTvLkU
alWq/n7Q1emYRjiyT3p/P1a5vohxa13bHlmFknfdT89uQP+gNkq0GGNev30bsUC4ZmYG+8wMqOTS
vPq7xtOe66XzbI4mjlqmnW/squzuQrs8pUh5X9MMqPEsMFRbES5GUYQXJ67uhBLGu2GI7IOfU4si
D7w+USgCYGWdGfAKLYqo/yV03rdkaKLKewmpN1+1hlof4Je1Z1JivEq7aFyBv6rWdeKb55rZiQKs
yl3jI0vywfVCcKBd4lxdH5AoMrjvGoIZoKizl4mDZRqLi3Whus/YkvRvrhsVN5Wom1U8dfHGpqp4
wQwgnj0bWEdthv2PwBo3dVCJ8KYzHvrc9H5ZvXLHTnrbkp1fjg4VC2OiL9pWA6ibhe4GYJR3KECo
b21X2UMfzlca+JspxX1TRV0NFRjjgB5d3LrwO3bgeXvWS/R7DaLDty4RF5dk6zspJ2I2jrcAyo89
MRz5PQwBpNxWeMuADDexog8xs5x6yhbS4xCE8Z08VBX4biVBwjd3JYpSYyEBN0jyh4QzY4tE+TK4
5aWy8/IB4e2DVnvpmfIz9bFQtKci0JxbPS6b02jVFwoBkPRjwcEW7j1Wu/yoRsEVM6ZxFzhZZN7U
UWEeFQLQ3mrC2f1V2ESNy06t17KpjPbZLdke2novbju7HfDNzfNXU4ln79UuPOhed0Km6aJ//lcd
TuhxVoXGz6QMgw2Fq7/rc2SNTUIQk3DNPES2vbD5pji4bPT++EhmJD9XafzI6qS5HcFlLVg+aXuM
e/on1WWmRhqebQiS/OS9K+4ytzdOw+BsrdQMIUHaNQE9Ewn6fBHHXnHXD46zL6fkjRwjI4RmjTsv
SlDayXakO5g0N5hu4TnQr0oiy08sY7oV0ntea3PTNmyArJ7WUdEzlevIK8eFaBulIBVn5IePU8fE
mcZnxeUuxNybBLygXF1ZhLATRejt82a8VGNsnd2s3bD7XJme8bMQGIipcfsmTKu/TG1WzgYA9bqO
Xqea5zBmpzN2cfNLmPfAAMVjk4TesfInjFNwC1kOCZ7CXcyUHimdv1VFlN2UPM4XjJ7LSz6fOaZ2
yZj0D7JLXuyLJtsI6HwL2UTclN0qWv1G0eWhmClldaL2O9Hg+iqbThRMRN6S77GS2w9RN4prhlVB
OrfKQkW+GfRwKdVBwfSMA2qy32dpYvSbPrS/f3Z9Dvsc6xllRWqDn/7nTgcTSVS8v0DSuvuhauKd
2/negfhlto1MLTiJKGo2YW0kt6QS8TQqjeo8ubUD51CFOiOCi8ebeVtkRXbI3andhzz+2y4q3KNR
jHiyjti1DlULaR3dxxVTCGDKplAfyvQO+D6qA3fKANXG8bY363oXB157BhaAx4CX1q+6n5/Uiicd
O7Ndp+XNt7jGXhelXnYxSLtuEVKp277skkWFVc5KI4q602w+TVjK/MoAxuHizfGdUuaVrtb2u1tm
9xpriEVDUPEiDGUlsDb8ZVJUFjIXvgY9v6EIk+KCEWW3rcf21uVR2iS6KzaDhVZGdVxiC3aoP6tW
86bbWfwrt0+oNAnk8jBfbHLPr04IR7/qteY6wU1dVwDejy5Wc15MTtAPlOZChVG3yBsyARXGbThd
pO8qzNIbL2dNYoPDXlNeWBymybBOwKi0ZegJ7cUERUsMxCVR6WlM2etGBVcShdYExlKt9oQpHeTi
4p3aCiZKsvbsiBv7Lmu6+GBEAMLdrB9vM2/evljWW6yVAWUZ7bjVwrbb2AFLJC0a7zpUuj88ZHLY
z2TjdcwAiaQpCNk677tnwhMkSBgRzQtntyqyO13gJdQNzVZ1gnTnTGBGtQlyHH/LZDOqrX32TMAi
kagCEGSUF496BIm+RI4/RJ7/YJlmc3GgdyVlfCMMmOzVTFUd2vQUTZW+IYPcrqS4Cw+YYmmLqNpJ
6VcXz+IM6mhv5dWmg6zjWOaDqvY55aoFIVMMyKy6TxeG2Ytd12nBanK1/JVCjHeyLsOl8ijtKIzw
ZzTPuRa+vmWvlNi+EIeFgWXv+qgfN0Of5NdAFx7xyq75YXt4FIEIfcdl+r1SI+exUs0JYnHy6o74
uxa54V2y+TBqsLX0mC8qdh26AoUWAO9UO+Uq9GvvIgd6ng1ANDa9m8++UsH0o7aYWOZPkcNSa7Av
7sdnf3xYamubAFVDL6ZnWKvhyi3KnFJxAoDUDLJ+7o306MXeNycxvFNksL8Om/vJMKKFPunHqfEO
Zlb7e8dz4fJRoLKYxlBDetIOWy9tdCwP0/Fczodom49ZvmZzHG1LdgpLKvf1ZxsfCaMehl/k5yaU
yixU2G3XSorXdesVK0Hsm+kyDSacM5moTcW6G5hHtuqoxMu0srVHOw6crZ/gf8pXnudVS1/QzKTL
yW1YcKm4Mk8+6pHMsJx1bBvDUlgJLhfq6ByLquv6G1Jy9xa0w63s+zxojfuvIY2rE1cDJ0wBToOV
WdM8u41o8Ho1o6e+Lopln1nGJfFCtqhoIdBzb2JjokSAggT0PWmwFXolMGFuT6I22AISobrPyDPd
VIAvd7JPywz7pp/AGFPBdcHFyXknF7XEjLD1A/caGKySI139rirKSIl5Me1NhYUg+HZm93EOTVSK
YCGYvACtSl+FGiJYRw40C5ddAuDhHlV6f+gmw14kg1uvbDT0VhiRkAwybDTLId9FU87zUKoKNkoT
5hah519HR1wDOzhRGx1ACY8VAixJt4EaX9wRT6MkWQGYqWitQiUGqyZKautHjIfi00Bcg1BIWz8m
ZeHeeon5wPcHLOZINQ/lsm4XJGenI9gz5h9VtLIerGIXt6x6EsCyqFb2xTAMbtvyh2zYYaiuCkck
M4JyuiSBTyWV1g5UJhjT5aNPteyNnrpoL+Yh8gK7BfNsKUfZUwpw2qqFi2+rdMgkPKc6dl36+yw1
ymRV9ORd4U80M7ieMR+nzER8r1K1X6e8CU+1hWUoTjyQvjXPP8kDXwNv11FphTXEdLJqmxdAFt9h
TYMvZcG0KJGn2jTg/MW/zM6amaeyr3WLvZ6AaypiV19UJpVdXWqThR+SzaTiylVUgItM37io42gt
DKwe7kJ+683ojOlWYWtZ6cFENdo4hxDOKFiXvaWavKZRbnqlTi1ObL72FPWdwv7naBQkWjtwJJ77
f7Sd13LkxrK1nwgR8Oa2LdlNT2o4mhvEaCTBe4+nPx+yuQkOt7SPdpz/v6lAZWYVmqa7UZkr1yJx
W0aJc2r8hmex5Qrmpya/GGUuQ+vcUeWdDn0XtXvSppQoSjohByX91U/C5JulkORHkqH9wue9tm1j
P3gGixLtzbj2722Vf4oo+c7higJ8h2KM3ll8tSxTGZApAFVreWQH6GvDpY+Ofcohhh5S/cFoniKz
obFRtVNazPkFx16MwJzq1em1byM2nM8ajPLlTD7ATKwUoRLFeJShCmkJ5GmrO6Cq+Gar244Oo1Gv
rse0Ni9xg4Yu2EgqCu5h71DCrQ//qmaekFGZN54/FS9aaDdPQ4N065gVL6bT771EVR6XB3W/a7RX
A8TqDQkC/zK1ygxJtGmID5lexhBs9qOyL4sQGUE1TanFFj9QyivOcQ49I++1iBOzOT5aMAEhbZ/O
R8vz3XNSK1/CGPqegQ5Js6ubF/Ro6pcCNFJpwN5UBkr94hkDJGnT1PEJy9SlDnzUelIzfuvfoZI0
3NK65d/lsf27Ns/xa5DF9XWkIpZUeUGCujTlHnNooivx0hGBclVolqBX8PqKtSPjojyrrqk+8f0B
jAXz6PT0LYbwPNgcNM+OMgMY7C3jyjIaWNB81aZjKmmuMgBMO/rA7V8yUglXIPHVHXl9vOgmHcuC
r3clcSxSLGF9NIGJ7mWt7vXBsdTKbn9Z2wE649uePN8SzBNeg5gkyHjxJj25PxMOsssUmBZfWNA6
HiQ4H1LqmyMyxxKsBoib1ihFHS9rxxFFZQraRwk2+lZHosb1L97UblDGtLPq6rI2Gii89ZSE5EdI
ZmTYqLAmRyTdrizH6+/7YHIOCF+UN25yBn0SvSjNttfU4UXRnP4lq8cvdFF5t4WZj1dVT/OmYozD
PerK19CoevQOKZF9sbXad5QgyruLqYes4M6k2OyrpY6yOydmgObhCWrN4V72yGuI2jg/R0c3H7eZ
kw884kUObLtxeg4CGr/pevuRk5z6XpahvgHlYd1nvhVfRaN7ats5e+is5JdOTYJX+pEh6jE1BO9g
SnqtE/SSyLVPB/ECHkD3o0q9k3gLs37OmqJ/CCLX+NJ9b6osuNJDaKLKAQk6+DlrqJsrVNliipxQ
Wc/TySvhREbw2PnXJcod08mEplTffgj4cGlmGvp3E+mDwHryacL8YvPjUZAFxjt6wReD/7ZHPy1O
MlOswbyPkUiQWTznxR2K6z9kVvND074doRQ9Qrk+11V3dkdqdLJr3M7QbIFM2cW2YtxPvvo2mMq1
owzB/Wrmgb88pX7wiwStdrg1tX04USn+5CiCWEXgjW6BNVhCyEdw1rHdm+H9dn7PgdGqNe0X+uEP
0dBOv7qz7e/mFlDzpOXqraqT7gI7vXNjzsjhVIeIkdEEL0O1MIHIFaTmLm/vnO9wBxYQsWnvV2mR
QTzd01DyySHB4h06JfjgpdknoIQ9NGQlyL1edm0a9MQaaM7jjqZiEizTnCNVFL0N8Cnmp3QZ5Gp1
rHGr41PcPwhZt58BxCcIDHHjdZ1M15j1Tv8g5NNW69q/fZV/e7f1Fawhn7ZvkLd5e/l/e6d1mzXk
0zZryH/3+/jbbf7znWSZ/D60fqoOXRg9iWl9Gev0b2/xtyGr49Ov/L/fav0xPm31V6/0U8hf3e2T
7f/hK/3brf7zK4Xeoebp0Ci2EITwaBctb0MZ/sP8g4tSFKtQVX9bdZl3JoIssstlflnwYdlf3kGM
stXHVWL9y/j1rmuMSt153q+ejzv9X+/PYYaj92DGPJ2vd7zsernPet+P1v/rfS93/PiTyN1beiCs
akAv/f23v76qT7Z1+vmF/u0ScXx46esW4kmXm36yieMf2P5ByH+/FZj6Di5eJA/MeGruujF09jWI
eARYmaJADmWAmTcgd5iC0ULZpHL9neI2hX5MG6QTm9rjiXJxS+A4BWDiAK9AItvWJ71oR3Mn7gDF
eDP1bsH80kEnpn720nPl8RRY6qV+1CfYvU2KSuhsV1vKDEAvSU6fLRKu52GEs36DviD1cESK3y6t
cU6UrVhl0J23havpsnpZ56NyqWzrJv3uR2iQowBnbfMsS47UpMhHqVnxBCrzyqzy9g6ypfxJIfty
Y3ntg/gkquKdi7hVPe5oC8+fJEyH+XUTkmw5SQhCHTwi5TyasqsEpGUBhsuMtc260T+8O/o0D46l
+yRR/+LO3gTzku7/FuQGGbiFcHEGiQUObCFblLmjOyEkdN6be3WY7yG2qRBSjISgD3dZJmtlkDjv
fRerSpCRM2ne1Uo6Wow6pgoglzKQJXRiWmdwrcMlKHHdW9CX0/HDGpCn/wr/YIVrMXW3o6EOG6UJ
c86apn3XI6Z3J1dpk276HiWaT3YeiKIdz6f8D31aMLbhTZ8EsDX8aw+JkKHkeAsLlN0fV5tchanT
X9EG+ccnu2xSNu65Lmf7JE4xOelwyNRpIXUeLDCT1AmtZTBq2O/t2rvYxSl2uVoH4HX2WaazEODJ
pUsxxa/jt7WyrDEjfxcZNTrTWTYegAAgTRLPureBX695QGabJAmyFgr/tUCoSdvZ4yH2ivZhCNT2
odZK5+T07ouYVjv0Wy9QQrucNQiVIQOOfLDNoN9Oy0qxXe4hO61GuY/rBNPlPuJQy/krjM4Nyiq0
6coVpFCPb/26n1p3IeHzys3Fd7mWnl3p3g3bCbRDu/Oq6DakhntSW8NIYfKvsuakVAqC8BtfUeuf
rlskytWthPtt3Y/nVoMIMmh61G1i4613OlE6zyW7QRv1OhhlMx4ssvli+hDyufNa/EHs0o79IdRQ
/EGWSyM29AWbyO+ib2TvSkDGNEo3qWufwwUUgbSh+i0rYAcaKloc3iNCW9NQUh6yrX79CfSTZIDP
D2J05rC4of/VIgGyK96xQXAanRFzonK0ZAB5pzxFVFHPkteTwYFA68pO2/5CmlfO6PVwpEifWqph
lzigFsMe1pMG6riyeVwYCg5RW8e70IqhMQUpmAMHQXN58L36sRym+lFs2mLraOoOtw052oPMxf1p
n1GN71GYCa57uxluenqfb7xhoVGWeeyHxtnVEe0txnx3cZB8Ag8wOt1vodFGFO71fqsqQblbd+jy
+G2vTzbk1I2zr999MttqpBwVHWXh5atBvi4+fK9cvm3oJpq35BC0D98wEvkfvpEuXzKDH6nbANDT
lg4/Z+srVEwzBMYgWy1Qo64TyisM6fvVBNy+2axzcfdDclnxyS5TTtD9EeT/12boXCStTM67ikcT
c2ZGyu065H7zNjWDdtMBE7kRp9gva3u6cbbBXM/7dRlZdX/Xl5W2hU4JnlaUm5EUAp2+000jigAB
awjHOc2vxgTL6KnNneEmj3MOplFTXcdzWl0nRuqqT4NF7kBFkmUrMfUSmEirwrQI93RU3chD3onJ
DRGR5GF0gB6k0dRs60F0vJlHZ77ia067p5lVv5erDGJ1fUbId7XrFgi5TLfgLiLUUwHVbrSxtI4O
L5sWP4zrQFqPnwTU9y5SvKUysLgjE0Vn7f1uYmuWW46FQkmGu60vIKxhDe8bdBx/fmFhnlagY8wt
Haz69ZxGFRwfOSp8XQZRpYKwpA4Xddhlw28umgjbmqb+B/89NjKc+VPs4HytuU1ahXd2oFEC6BrI
0VKvIZ2UB1cGfE3DxV3ZERlJkA5vtoLGqmKs0oOsuCyWfRBrJKlXhSh5LHvV8JhpO9nRHsMrCfm8
ZNmb1troLCvEi3zcLtUdZ7RRGVvUAxu0W/nT2b/bIX0iWlJ9D+0YXg+rSe+rOmlOox4iuE2fy4vE
Cl3Lz7FqP1uUaYA+KDqyLI7GV5L0DDR6r9AMkzBdGgpUtOYvXuk2EK/jAnQQr6wtOuqQbzS8Pvts
TerkGwTKdJqHTTLwFfipdSreCgqSizcrynNUmwCaGu0YA/GArBmlRohK6OBZrlbHagsXLwgO7WjH
dCtInAxD67w56N34fabCNw8DRdR1gdzi005yiwm2k404JHi9d7q8KNBXzW0FrMlwTKRrJ+B4kT3G
v9IH5bWT+mvAL4BiYWTuAeBrv1aWBsiqnJ6nYqA/T0kgNesDKINz1aH4qfq3QTqrT1rEP+yyXHbN
27y+Hsn3/rNdfVS5tVFRHGfLw+O1NbjWUfN7OrPBZyFyrvQ3kR4Fr2gPXAcV2f7WjeeXoiq240KM
Rv9ccacjzrIJliiaFnl2ttHWFa+HqAY/CluKV7akK2+4EW9kqh+2zKecQjF7uG3xOyWFlAqDV4Cg
d7onVUna684N7UNGwv6LMkd38j28RqQAP6/LyLEOYWOhmGHCToXI6mxVR3lOnpF/PptOvv30rExT
JU/gs6oaZyt+877ZxBM19QfPNPL1s7k8qlPwuTKKBi1quBaMFEb21GxOaNMrw937lKJocCvDnDvX
NEeXt7bigVUb3eKq0dzoSQYPgEeZgMWTGdwWOmKO7dnozSaBZzkbj1k39HzIsmDm/f/koLK2baNI
OxZQ0SXbqVVPZds5txIy6f5wZ7vzcV2gowp1xScoXfWywFcLa9taVXSJudx3Tu7LoggvmxjQO96H
E4VPeRUOMPwrr/KtjcTKAGo63YFtGg7msv2suLBvm0nwrKQ7NYbbteia4XkKan0bDVZ4JbYRxO0N
qKjfEYgbnsVUFSZUQZl66yymAXQ6sto2T5HLtOTQ92RYX8Un4SZycVsvo2WnVX3zNGX+r3CHDGcP
QePz5I+g0OVSBj7eFaU9rwGfo9DxfFsqMTL1izaoNjKH6iza69bcX/ZcY7Iinvztulr2terpbbPL
FjIvM+dFHerg+CnEblS+UQPvl9CqTWiSPfPk9koEdnBWuZRhnYtfIsXtQJX1Filze428uCSUgsS0
1QJ4RiRI9pCr9ZY2NHbG9i/vJpGcUUNYB0Emqnoz3jsQDO6Q1Ez2Mu29EFtvjPfQrDubAQ6KwyeH
P6ToD8Xp9Wd7MZ7CMtPOdV6n9kY2Gd1nfSqHu0APWsBJmXPwOFk+2mpWb/x6Hq5lKkPSueh39PGN
zCrUbx87a9zlSRjeF8vMM4PgkcbMdUkFC8dth7CcP6Hxs/W6FpYBL/uu0f4dbeF4mXmL6JD9yfLl
xqMZDocmysApVTXU8O3wWDtq+EwjALhK/1kGI7ZbEESWf0oXm9sAVJ1nOP/FS7W+u88D/VSZ3tsC
vQfCgKAvb3JMtKJle2fuoY1dloO9zW/6wvlzjac1EHiX3TxKQNVX0zbow+lKpnNbdoDR7GgrU8VN
jae8/JIl6dvdUHGrSF/azrWRtgmom8IgaeMuahlwiaJnjarPDor14lZsERrKI0f5f83Na4NGuVsx
+MsiiZKpDEZkx+BoimD3ybFO0dAyD6GFcHT9xdDc8nacjOCRrmKKTbDyby2Aj7t2aOYDVfjw2Xej
8FGN3A0KdNm/eWWt2XkbiU0NN3iW9TT3f14vESHktJeI9Q7v9xfnugegYLh8AaF7VkR/QAiHV1In
EP3bNO/cukq7pzMjgEjAGn7UbRyc4gVjvZHozo6c7RQa44MMLaypt6Xf7PW6nR5ymyaPLPaR7ll+
Qiimf/Ubq765zFzKaI1ijZtEfh3vXnl12V94U1JiH9Z2y1o0hcPnHLHCK2rVAR1OKa03SVmfgAvC
LQUA9mkMt2m0FPwXS6HG3ske8z/FdQla9LrTyo3265pgKNLN1Adv+4gDctX/j/us9x7/99fT9bO6
RRO+2lephRJnox97tFmuW9/geSvte+NmqtiGR6/UuEltIz6NtADni0NMg3gvMRJe0ZSz11qPXpJl
iUTK3jJVxlkFIhBA+NQm1bQXo7gvd5TwkSakPc1XiLC7UfL2KV1O4Hw2pWlMV93c7lWziswtSQ3z
FFWZBXSbz/w24CvvRuaefL6Ln1zO5O7Lqm2v3p5r/DG6Jsun3PEGCe7dLnVRhWyR2Hm3qYvDjmo6
c2r9Ys9h3jEvl1kxf+11q7yW9bJKFmj8++z4T4EWZVkvjqHP3BtbnxREJUf6ORAqAytR3czvumWf
puIQ2wSrNfKNtNb+77GycRoF3x0bRrTafi4VQ9nKlQlo5XKVL7YyVaxnufoHca7jKqCCSWa66f4T
N5ZMdWC8Sh4BmH3nzBJ7HfbBBx6tFGhBiuZlgkDdreYE5Su9xhvTzMA4j6YBgDl+NhYzsq4JIr2k
RGVqVbTew5GkAGCei1ddIwlPFgjC0SWYJ/rLHjPPNA+xEz4HNCu9MiS8bU2eY1C4sBEaV49F6Tw1
vl1ff5jSHHLdBxCaHJXGu3gDyMoeY9u0bkSvBCXWR2syurNImPiLSEkTKbBgV5G+c0TDZIzt5Aal
38sCWSWDa6SXpTKT9aOVxHsHKM2udKuUXGc3HQstMh5LGq32XUmezLQsBI0Xm6+gXFcWdnMJEcfE
BmhAe/mp1Kc/usDSTqSGjUdITU9qHKq3Wte6KIW/TvSKPbaLa+pa5Vazx6vWcLxoy0fodEoU/c9L
pEmzFuh0s9jKPdcXkwZwfcfAYkow7Gexp63XbiskPo6XrdYXI255gbGTXl7Iul3xqnmJc53HegBh
AidGYzlPupHSXwH1p29L4Ui/WY3aNIO7lfOihIP5JhLS+kvMusXqWG3rNvOyzcz7FLni8QsptFca
KpWXtpisY9GZ5VWb1emLMsNZBvDxx88BY4TgRR2QlhEqoEmlT8aAyEvIANXQNnZ2lX2cmstUgsUr
wetUvJ/WFjbw9BaM9XZY9NqyBDzQ6Ltfwbdq/inQoEuniQeWr7pEv03E2sjtGrcS3YxIkdfGcC7a
P9PCMk8hFE9nOkn5U1VKCcGOMhSoYC1W16CoREpIvNMSIlcy1A1NUhfP57kdtcbJ7n+UHrT2rcTJ
djInidTRCo1a1hRA1x4kfUYbNIMxa6FyNVYk7Ge+R7a9hRzWn2lqZmfQwCWpzyjLzg2IqC06wIhy
LosaN/X2UddFPFvljmLeVqVK1/ow0QG4SEktU1ijpnsv9Ltw6yAGLF5L7evHGaryWxrwXjl1Fl+7
LJ43WhH5r10HHEnri+nVryJrg6Be/uo7qbspisBDRaFBBdeiZ7cz6GiibOCdNMdA8m3p0zbj2L9M
NaF6gIbmw3T1SvA/XZumQbR1Bo7k7dL9aXTAY4waKfAo8pxbe2E7oXwGin2iZngegmovthHI5Yz2
7uJelmR9gZjksoNJQ9fe0/R679ZKeQV9irtPaNv9VU/iLw0tBo9qX+n36GWmG7HnWW/uMhUYubeA
eml/5tFM++rPVXviF9CgVJIlv9Ld1myawPPvwALOT6XSPoo90LPqkPqmRWKMm0RNe+hM4EQtPJuv
0TcjjMffhzlAroCPtce+bOcr1E+qK9XMgieOg2Do7dz+Pfqmt/CfSCT0ZtOjHUML8/ZkDd8knU/5
FO6gsEjpgUrJGtVLD58YaTVI99PkpLeg8Zz7vELhUgksvs3er4KcVKnYover1Xu5isfitsshx4oC
+zHk6fWa/0XjTgaa2M07K/bVo50axSJW/dEh0yn2H8syc68ldo2A551MmAXmtE+DJ8j98metTuO9
rwL7Lxoax2KlLLdW76Q/2jHezuY0fgviOt7PNdKua0SzlEj+Y4TwRKVxtM2icPpmBgoNHzlUm0fY
bTLeRYoa3vvLCaQJPWdnoYW1tcM2JBMrhxNnOYaI3w/ob1Ai6+zBGdohS41DvF7q8qZBYH5Sypqm
kOVM82HZsjc14PHc1LdtlGQ/9J6Er1F55dMEMPF6cBX9MM6l8oUM1iXCoOlnk00QD9kxLVE59WFt
4VtHfu47pWftDLNu+wSP4nQH9/mVkfOyt2oxFQe064adxMpgqOl3KOwQh1yWV10001OJwiKH0gcO
l9t+rilL+pm5aydn/No25OEKg+zI3LTTL46e76QFGnpUjsPIqeyky9nVHW3j2jbyfAgGpqHWK8+R
P017WPcLm04ZaHFlCG1VPSnWMoA1z/gU4RJsranTUtD9lvHZSKVg8Uj40tP+d5d5MEHyQjssfa/V
ND5Gy+c1ZF8WNZzU4lhP40L+x+y3+aEpgwkCV4YZ3O15Rm40dSfnSkyGAYs4/JU/heSxMZ7TKTQ3
Mywcu3XtGidXQdIc4/etPoUl7r3iaRnq6lCu6PGuzaxd29r5g1WmHDTNJD7WOgrFjR5x0lRTGuc7
db62zPq3ocy8g96rM1IE6AMmY9Y8iq31+nm7Cgf+rU1d1tLhR2vqGiN7pXUzbDv023ZSeFwJoi9l
yw91zBD1ooM/DL9I1fLivnBH//v1pbxpGgZNwrJlV3T2oS+6X9xoB/nlxtLH9HaY+j7cJwqtnggP
fp4mS5cxaqnZDdp8R5m9h7bL55h8mL3bZUeZiV0i3uPFboZ6c/8eL7eUUO+bXUHAVC6s1TIUpW/v
m76eN6tNrhb+zFu98KCxlRjLhZeQfv23da070BQkkUNSBbfjkDj7olqEhd9j1h1biNeOVKN+R/nA
PlWVdXf5fcgU1ivaovkFrD8RVbZLmJjc3OHz/H3pZSqeTzYyvt/9oK42mj6o+6blk03YBcrG+B1A
fX8fAC0Gw4qg4kJW3gRVhvoyPKESJYucoId9YfH++6K2SW7fSiVapI17z8xpdyuTCQ2poJg2SWmP
KKEyD5DHOfQTpUSxKYvtYyBd13s+rRbxVDziJiesUVkk/wb22oB4KP7DpPJ2reST8SDD3PbOzhmQ
kl9tNe11lBDVYJPlqsmxuA92wyIcJgPZavhWa3Le+ejD4LgIh4V2YtzV4zcJ+GDueu0AnW22Fdu6
Bzk5cE+N41z2EIeda96tHvCoudyqe78fKKD0MM8mepk/O3jm+EHptb9eN6883gal2fHP5+lXMChB
CbPQqkFqWD8aekGftWPeNzkka9UyLAFikgAZYuejSUKXhYCVrcvCn/dat/95r6lov3pRrJ1cPdw4
ttU8yRBrhXkMNL9707VpC0iR9Nkzr7tF0qbvM++hz8IlR4WWzBAM5tFXib7MSVxRi8+1t2iHdpyH
gqPM5+j1frJCXfYX22SO3sPI/jLrSu01ysLXMYmcx3Hgca9KjPBaptK6483OmS605lZ6eLLYQwpb
O8tEgkKY6ellNF8is31r9CHaPyY9qKnaohls2yGdt9Ma3jmyQtbSgfx2q3Wr5VYOSdxbCdPaInz0
a/r8lj1UOq9uBm6TeUtlS/Vz9MBDQBbg9B/CrEc1N53OYpKhhNXp6MyJDpkjYWQeQVrExKlWN50T
xalO1WjGTnXQit6+kqNEIl9xcikDHI7+rtU0bSPHFLHJsUSuVtu64pNNNjCp+m1Ut+j2IQ2gQIag
BftAGkazqHNdqylKDAudGO2ub4RhxVTvLUuHIrNHXPCg0D95qJcC6ZyU2YE2g+RQLdXU1TsF+o9R
A0FDSS/a0qfk7D/B5GUq3pKS48W7wuQFTk+VNrys/eS4bLV4k5n/ZLQNyW7RRYSm0Ze5hKnL12D0
d3vN+uJ3+jcEmfJ7cXatvoEkT3+pMpRZJz08ijnMEOIzBvpwRz2yv4yF2lznapnsxGsFjbIPvJg6
2nID36nebnDZcnQ+3YBi4ocbRG7jHqAyBfVKm0t7Y4XJlilpF5lmFoC+SdO3adKflCl3bzp/inaN
FUW/VTRyzDr8pwjBmYdBL2xILYrkl1GpHyUAAKUD2UVg3K8rkQcMf6s0DsGeb35N58w6IO7Cv5UF
a306ZvDDRPzb9QvYZR3EliO8Ar1tflztXlQPhwqgJHkuxME+LZWpImDKZS19uuhFvW88PcUR/0xW
F9Tlplv0KWSwi45ElVzWMRCsdhlWt9imOQh380AiSByft7jsU9YUislC7wy9tm/WYej65tSXQJfe
7QFopBtjhGhv969LWg77ufkQU7TReExa7zdRHoYrWb+tlYtK8UV42F7UoMVeZUcJEotciSI0QtH6
Lc82qzlAUBJOO4qsP236Yb/V/tOmAYJYfd5ErrPV6ZxazhRyALF81z6OY/LtckRZ7HL16fxBo/BX
RL/A0y4R4Mv0QxSPZIuX6RrrLLtVYfTtcgIS7+U801fDDoCTe46NrCKlk9fPTUoDn6rMNKNklQOP
cOW8TDad6RDW/ImEnfuLxucnOTzNv5njuj7rBkBI9IuMZ37nwyZUWvV3pb0Xna9ljVXpb2t8TfFv
miCqz3NSILk+TNspKzgVk9H+1vL5vOkhcbmvmx46DzXg9BVm87fGgfsBvshpmzZwOTrDVOyoqMT3
QI/Ha9udlKPuNMWjq3kVJx/6sAwPuuWFPGyKhoexb/SvnxZpba3AtmoWj20N74E76c61OXhThuoE
D5D0B9XOIbFy40tSj3fp5KY/EiOhk5Kntyf4NWt6TIkIFdX4Ug/9neTP/irifY+/jaCJDXF2uoB3
bpf8Ai9F9iBAh26vUt36Yk1NTQNY+CKAiiJU7dMIx9YF5pCVBlBP1DAOxgh7VQff7rE08n5boPV+
EiREnEeXTWV9u5NNJ9CSsqlgKGjsdC6bdhqi7jGiJUCLeUxRneEhUKv8Bm0DTiCIk12m9NA3j8Ib
q2EidwLDymIS+2KqYzW/kS3e9xETgp5bJ1Y0fs3Q99uAHmm8guQjuJltPblvFiG9LgzzH91yTm89
7xtix/4u5aB1ibBatd+EgHQ8kHYHu4lpoHrPp0IH0NwXZarhQEZukvzparTgwUbmUuHoIqsp2lQb
Hc6H5Qs5sHfFOJNem7LsPivhEq0XvreuikcAVf/uqG2Fs8TiCMioXVYkvcd/8eII4tK80Q14iG9H
UlVZ0ajN81t+ZzCc7DBSoBa9u53fT+r3NnlFKRQOoj5Ut5E3zXca+KYbGtihCHsLyPtoX6cKeD4l
do9T2x0stXXO9uRbzo50SXLIIVIEZaRFF3ek6M454ueBfgi9ypTWu+tUp4ldfjJg1nsD9P9rN8L0
sdrhxtmbaRK+/kW8vdj1yCtANjZwkRXQe6RJzbt0yUnKXHWDekPZ2ELQjtyFV2rjxrSzFsnYynht
qLzULUlIkgN3Yd2VG2HZnNwESisFvkOZmrb5nxdVmgk4L59uSVIV0N8ugwJPJfBC9DPa+V+2xREj
U4YizADsSUUHHXbjUnOrm7iZpsdwGfLR2jdlAbv7MpMBwL8ZNTx0LhYv69T7jlqxzKB0hI8DZB+S
yMF5NcVjnZ2HXv1VTDLYnVdcu6reXlY2UR1e57X1BxI93RnuT2SMujHpEQctui1E6BY1pqEk374Y
xSORcnUJl7kZZH/kqaqCl0nGG45M2r6a+2EjWEttoPuG53I8MpcYuZIBljR4C5Kb1Qx9b9xtyq57
W1A3SGxXs3qf6A5SRkrrOXwmKzq/ua7291MVuLs4MaaXpg/Jo1reo66C5QrHEvZQW1PO4pwHVaWh
EqF18bquVV0hWu1vxevyVXNrT853OounFwsu6GfkAIq6rrttUSv31QC3mEQWFt3Z1ZSr17KPXvPW
aaxh2otXb7rhpNHvChsmrwgcR/wQ6+VJtpUIkJAQ9inVk8yiHCJKjpzVjexGzqqDxL6aoNGy0Rs1
0cOztJ5j2Bzqv/g0s1LwiKCJQon0auAf+dqARveWrmw+muugfKkgx9ioA8psBb80n4RPgFxQs1OD
eLzqghzAxZI65TitbaMorGDFY5rpRWhsQDMkt3wpwddSmjTbKKazi9tY26Z+9lNg6CAC4FfZQc0r
VIAtqm/KUoLzZ2sE7j1svX5s78QkTruBwEb1zOEgEeKwO4icZL3Y1k00qwOjm3V3YlcbZUCSBs0s
+vW1m7qr8qsy9B/9WTGh/hJKqyDTIbLS4Eid/fhHxnc55CqLJ2w8LtGCSQ422sEbMcLdTLhcXkKh
rsz3XUdZCnnqnee9hkU73a8pgEkxaQvwI+VKEgfiiBpzRAi7qXd8wBoP4kj1hpp3ob1CkJGenKLI
+eDz9KOZdd5d2aJrkFkRggr+PG/V2olf28EtNs6c+d8rt7obBhLym3H+VnLg47datHSQ9NUfiZl9
sYYk/9Yp/GnpX55+4TyQ7YD4No9dX5AQMC3t1g3H+WoKnO5Uqd6AKq/+b3cuRvPjna3lzkpY3pVT
QZ6lSL9RtP94575LvsRlpm7j3OyR/s4PkJjBxj2bytEsJuW7MfB/7nWJDhl27e6h+Pdu6PnvT9TR
ERUcYvUhgdBs6zRV+dVqutcFtM36P6E2otI5J98VTVFfg95Jdjpv+ocg9ZUj/dvxKUri5nZs43lv
eXPx4oQ+hNGhqf2GkMbby9B4GYofBL91BknATy9jmr1/exmR6RY/vYyaB5tbg+fkbTfyfq4G5Cso
QmQvUMEWj0bLx8oyMz2VASxf7kz5nZh42mp2XmN0R5nK8nAGqyTT1hgvy+nrdprtspTGAHrMIUV2
ZjPa9UZoIRCvZY8ctQAmtNYzegLWcx8sSRhEkM5iq4NgQf0uXFeQHD+DMMoebf9tOZJg1BMji2yC
2ak3XWu+Dc1ylQB/t5UedOkys6N+JreSGiROFw/kPKj2aOq1CkvlTgQbTI3sAiWQ+QY2WDT11B9i
Rl0UqZglSnRqJCqfp+mmrNRHnlv8bVSW8GFOg1nf9AuDigx62/c8H0MGHUH/eL06kEYgWn2PnsZ6
X7T+FXKd3dYgf3Ytxbs0gfsKhgkXMlRw1uKF89q7lsJfps/I8brQy9q+v78AB+YhDDe+P7jHItJq
Yyfi79piRFPBPYqwu4jFy5V4dVjcNu3irVqwM93QoroOSdj9HBovurDULrPJVl+EwlZ8y2z1LZHq
e+TP6xAYvkSWRm3QSAYszB+saZ+0cCjJI+DlaVCMY1SiE7I8LEqpXIZLtNkadPlSml8Hb1Km/VTy
9DuE9lVsKgYghWj6BrBrV6Ze8jpFdUmrH3bhpk0iDyaLKr3Y3WlhGHP96dtiX+M13fyDx7eBzzBy
L+PC2C5Dm+h0iwxdRLoN2+oNlrjMaWfADnJazNMsvAs0vrjadqDTYinzeJ4f7EYj009S3XGKh3me
mtdPUYMTL7XFU8oJ/lHhj9YZNoULN3LMnZuHFDgXYdbBaMbHauJPKmWNXufMJuW10VCcx9RUjWdY
dvYK3zdopljdjZJyXhOlGj3VeJzTQ5qIFh0bZF9yoOlhcxZvm1qnCdqKpyAITdlDzD3Sojdhxh6y
pUEeDDxSkm2ysEhQsOrC53KqKuh3ACpVRhQ+FxD3Q9bibucR9tltZfRoGvq+c6hM+82bcKyWpWL6
q/X/w9qVLcmpK9svIgLE/FrzXD24B/uFsL1txDwIkODr71LS7mp7+9wTN+K+ECiVEuV2FZIyV66l
PajTR4Hd2oUmTdguW7+r9T9FzATmfuU0J/xTxMxZbrq8PVHvpDPj1IvsOJx13vzWS78manKffRz7
N2f6reGtlp3ksUx8tSy90PhkxOO/7kbF3mzy/e4PPyOFlrsSrdqKMrOPXAUg3dFfWuAgHsZajY/u
0NnHuh9zqBriy9mC7tvG6eWDnb7M0S9/mYILdBoq6Znr2vMRIAKJyXESnB1H1nkrSMLbC7LdOv7W
RCyBNQsad+u2y8lbdRwK2X90WHr+HCvuqgtsSHwZFr/SpajyT6hf9YF4/GWiO/C6hUtwyufrivQy
yVinArQpXgAKtN+9Ew6we+59u5ntMU5uTyj86u0JvgvslmaNC5cs5vmaRtycPaN4jGWxNwywbKJ6
KV00hUo3HVQ+oSUXsH03mc3F1Klagxfh0ewBMdCZXqy04kGEoHiz3Qa6rdqDOgrh7C3UkM2DUF7c
rwTEzUZrii6QI+0WRh7Wn7sa6UiXFfxYREP9Aj2y2d6OUCmCIJGzbrK2+Vxjr2pZVfVglxHYiooR
SGNtH/RwVEDFt+ENJFcfY69/hshFtYL2XvYoTYRb6I5sUttGbaO7/x8/o0J4oTRBXa4Ut5ahPYFu
X7/R3O00jN2rw/h4HE1glsma5YW1VBJvlJrb0K9Y9xNIsEOI8BggyNu0IrW2JHQx+fbFtSrzIStU
dpcI9g+ZyStIAnNbOs74qr3M0N/aBfAwleE8Yq+JamYXLwHk491HslWcrxSKHO9tF/okKYSaVz5Q
11vyoAHOiHCnFoB9JJseMHhgb53jAAGLE4D4sjVYu/kL4NLtPhpatuY69OXD7nbuR3uFY9EX7f83
u5xyqM820YIr3l+yUgabjA3Vuip58QQaQ3sHXcpwyaOueJK8RdGyH/sLI0QznSIEJbTOETlbNvh8
hkJeqDOr0+khAwlZjK2ThM7Wqogr9on1MrmXfid3Q+YFJsJwXneosVjmC2nF0d6xt5YrxPAPdRgV
6K6OBVPdYXaHbB/0ZiBCBTBWAxaWqVYXJ6n6l27lKUe+mIboIDilcqiZoBnXvWaYNCADq5tQJa0h
roBSFmoWCgpmsSsfkZkO74PeO5MZf10wFMUAuddZiykDqKAVEILZUa9vjV8iZ+w2WY7z3W25RXQk
HxcJIiTQAviwDNNqe1t8I7XWRb0fHKiPkwILOifIvMxrNQ1kiEEnIEM6OWB3xxnSkptBZ9mKXnUP
yRRtup7HVzL1ZgC9Y97+Q31kug262X4f1KmpOVq9/If8/6+Dkh5oMbA94KP1IkCc1FfXMI0B9aiF
tJtvYxsfjRS7zccy6qpPZRb9tPSuq/HbZBFgM3kGnaA9N73fm9R7c0bESpxvTZmh4szK42YVGvvI
0ZXFyg6mO7RiqjMe/tqy/bJcyNxrHgAJYUu34Ow+YNa4gax0ewIR3HCQAmI5oR+IK+LL9soAYOJp
aiCkMVZN+y1o+F5YwNsuKsC5QVIAodDC/gblHf7qMZ8tM6Tb5ikHQ9M++uXblHICYKmX7tuUKCk/
xfjuJp2Qr0bFBlAz4m5EDd4COgfytRR4Jt1JbfurX2VPoIkNQVi6VF3BN6QNFiGscvZ8UFw0IE5e
U7PtWwiFQ5GTlMJIM6wumH9+t5O0mIcABhbjLMVe8ByUkA1e4MaJsP4sINUx33zs+l98TAB+DsOU
2Ju4t/sVn/xon4Th+OpDzrqXVf0srCo952CIXijoerySWwKlxz04gqGz6fiLmg3hLs1YtOUoVlyh
MNlZJ7LG/3WdT/3KrnLoflB77JwetCKOs1YQFYIuqDetbdPfAsv0T+SO8Z546wG66q50926/mcg+
udbsTxT3ZHI1YETBjlU13pOdTNT5X+1/zI/v+IfP8/v89DlDQnS8zy2ZuwlR1baxDA9q4e+XAUS2
I+uvfZmB972RAVIXZfqttf0oWwPbjvhP24NkRA+YfewphdBL6kMVJsVb+t9T3Szv083DU1D6eqqA
QrhWQ3AqV3+LRL0MrSDfkI20E3own15kbi7sgYEXG0up7cTWHqlRc8aNySB3Fq4I+rMPlvmnpLHf
FuC0fnObYWTaLeyq/gzWEO8p++U2depfs/3uRsOrKMZ/sYdvvz3hYAwFpmtXu9Cktxv/PhGJcw+0
p0T9ML7olXnKOzBbkKdw7G7neXYArkSGQ4n2b6cEVIe8Bdct+YyG6y1aATQdQ45l9tFPAPuy++EJ
5mp2z2U0nUAbcUfeNK0K8d6y5+SQKdRB+UCtOJFR7HLoYD6bNVISkR/FZ2qC6m/bFl3yaECR7rEY
7dWoa1yz3GaoehLVgprTZNk7kDGbc2+uOIAwqix31EtTcghunKmppxxzcPLRlCXodfI+7s5uHIEW
xQgRrOBLRnETfRFtAZg45OBOFEvp43qCJl4Sb6hpZVwemQnNoqHh5acYeaNHJ59DKeTQNqB8vg0X
ojGXod+vrc6GSmGchveqQaka02qhtRxAO+F3ABr3A9gf/u0hg+7YKiz1f3gAOYWwuE55/GUOH+f3
lUps6MNjz1KwNZA4CKl4toPrpGn3h9TYEJH+bJv7QaoPkv2mBQusWxrW1m0cZCUYWE1REdycfGoi
ZTI3CWFDmBou3dl0w9S8DyK0Dnm9m6hFru8DGcoRTjxGKXXKqmufZ0fID/qPgAb7jz5jzyjjas8g
ifUhWd4Ea8S31Zo6O98IzyNCVp3uJFNZ5pfKzxlYaTE6S9x0jZL6dkPDA1NYOIm23+bRehCkNLaA
9yd3ZDKDAZsqED9v6ROoIeiPHHrAC+qlORhycKXJhnsyydpABZH0sx19BKhrNweXeSYAIL8+EZh9
oPplPJClMwuoPk3fojQZ9hSAEyDI3U5NX88BPJnY3QUL7T110pcM2ViIvqf8nr5gPOtQ9vH7cFHU
9Yp7DPTNZRbsE6wDwO4G+y5sik8uS8tPBfZJtsrUNW5sfMdd5ixdxsWOOoGQnnY2iBKWNOB9ON5X
BUhcR38deFV6se1HAk0wLEIrQHonsO+A7z5rkFRupUq+gQb3q9dD3wdEI+G+4FBj9PPc+oKB1E8D
x9oIVm4K0Ey5MsyU7V0NwbeMZtwhLW5p6IW4R17YXUR1m28CsBZIyCC99llig+00RwZDZxY7LeWi
7UDWsg/23/2RMzyzsOX9HqXLChDWDEgFHfn7IwZY+0m9tBMkNG4dH4KFLUUCfQlWzTLBO3wYKnBp
yOgeKl7RvWchy4LtcbgdIGN7D44AxPw9lH7JIDyRB4tS6071X6fRddNlHnJP04f/iHzppUtXswO3
ekrypTloSrdpodmnn9AMDMHbHurd0YCiN32yw3vJg4xf3O2p2TJzxcEK+5Tg5IFty7/daKkYXCho
h0X3V7dGz0ZA5nc3fY6ZZyM7PdToHXF7KM3WD2BUHjIJ4ASEybbdlGVH6ILlx8IynO0IFMKVywow
9soKHvsIoeuGudVnlvDPCZf1jyaF3l3mK76wFSDQLa9+9GHzeTR4+bloyhTSOJn/ODL8mGuD51cI
VLw9pbHUx6d4TpKukQdrQX/8pbHNN9YYKE3LIzBbxBHzwQxtyJlW5m82GqQpOILYgsRGGKxzxN4e
IRJTHVykbCDM4zqPZIvFayed4UFaWA5CF7LD7QQurJs/pK8AaRQmdqmt1d7Pl5ehmyBaWjl37qi8
g603qx6wGxsrG1OksSdxRbJdAe36u3EWjyejrT3TtXNQIgj+qTLzZILl5Hbje9ZsCX/d/OZTpeH4
nHTNF9oj026ZNsrjALF5EZl7ssswuHI7APYhnz73MWQHbuFdCgNru8Mgdu548YYqD0b5XMdQqoBU
hLVKkGeE5Fw6XexImEtycMPnrGucJS9RrN6KOF+KyYw3U+I6FwOI2/lihYyfQuGshyJCeIs6yEVC
bmlZ4ke2IduA+r+V6SYxhOl6cR0k6EI6N1ObqhT4+zWVgQCkGA/YNI6vYM/1IVHpGodeNxnbNKHy
X2rQ0hzdAOp9XGtHW8XkL3sBCv/JN0owYdU/6tE2vuibIKvfbizw42YCgiCuhexiaeXWcxN03Yr3
wrlKC9oCWZsUByQMwOgQTeG6ZlBFSK2oXOY1yHdiZ2rxDcRdHwDtDSAP2qaFpF+qTGv9n33IkS5p
CrYTrr1vk9EdL76WZRfiuGWf6Mg5VHy6Y8Z0IhmyLGXjne6jEyb1tQzfFn04fe/738aBDwUs98r5
0kKWYQHiI/7I7SjYjAEwNhI0hmeWhsm6b4T1XBn916JS0Q+WgAcPu7rvoHu2F0oPMtivQQDfqjMK
elIwaxrm86TUPAiyqvOgtkJAC3ATIxqyY9K4xjKfZLpEzCk7xpECSTv1dFE6vt1S15SZCKC4xXSw
FRJopS6rrAwUgicWhNehBZacwggMGkYh2gfDSetlVQv+ZSzk1XdR67UY5NdBBN0PlEz95IEbPPu5
DR7mQDnXzDcz6D4JfsBftj5no83Wwgn8R5aKlySKt5POH9FFVmMIbA1H3Ti1cxvp4sxVB4syUB98
3rt5wMcDtToTivPdGE5bggRVCjrlQ4uI3owQ0vAhULL83SY8MFCQKDU5k596H0uoI5qP/P7jfOD2
is9B1p3Av4HyFNM3VrcIy+CYn8CSDsyNDtKUDkCBleuBqkyjo/WFBkXQdlrfbFMaXizjS4Nj9yEJ
whqnZNNQ+BvGq7mpZOFdR1mkqNxNQoQLQJyU6At1gMkuWthuybcfvLFbXrVjPpxvzq6vib2z+vGD
G4Tck7VyixZc4C8giAnPoqpde9EhHrAP7eilZiy6jALnlhXg9xvPBvnY7IKaq2mRJpGBt8tYrIAn
gqjB7f2kWF6DzHpNL6aO7M7YO5cy74qV1M7UE+XIwC1MAYBgKmbnP15+NHvBbAtkiyhL12yHnqZH
jFmJuky6NYn48NZFRmmlDlB9wGboIaSB98GPD1bFV+ToJhbKg+zat/fMkbNtnsEe610LmTaHL4q6
gNyEZTl3STY1Ozfp8n1pu+N1ghAkNOLS5rOC3KNvxMaPQDY7r2L+l84v1JIGFV7a7GRugXkk7Mer
jSnnQYXpnemN4JTdDjEibx4UAdd2F6bjmkGhb1HoSgVPVyrQpVbNEkGr8Gw70gKuRh/twbXBQX+F
0gMQMr754dQE5hJRN8CbI+SzeB9sVoncQh8N8sZI51yBGVbXIpPNmXlQqBes8CC+Ax4VM2nHQxWa
99TytInuwFuS73pPlyfooTQJdZRGnG3MGvA7P2rLt1nCPO9WrEckNbGCKFmXDg6aKmMgJLw9Crkl
fBogaHY0mxrTXZSm4iJAqrAOApms6RdV6Z+VmZSPUHJjJ2q1Udidy6YH7x/66BI2plx7QFys0yp8
s6Fy9T6qjGD+LaKqtjzXk30lf/opgjxerGMum/VtIhmJOxuyxWeaB8Fh0G+MfoogEyhVas1/ZWXJ
TyFT/84dIN4tIrDWk114rr+0Wosd27hUTyzl224MrM+5tKBkXbbjltwypNBzCwf7dhrY4T9NOzGj
XngSNFw0bRHJ8mATLLA1enuHqsFoXbhTtyEWMmqmiK1/aHLdJMoys22i9a03kghKmOXPGMvC0wBN
oYPI8K+kpsMRLa+8AIUIujd1NUckr4FL1E0zBfZQaJp+aiJlkJyzusvmZjxK8xzXxo95JmQ8Lmlc
fqVWLFz3MnTmsz9N01NXiu5qQEeM+rhl87s2Dy/Up4BcvGtHG5wBeCIYNZp7bLB2EQhWnhJjMoAp
GjfUVwzMevBAGEjjerdvH8cuWVJfPcXJJ6/4WeObt5UpsO59VA6Psigz0HLlw9HT5E6ADdu7lDk1
tHTAFzW7oJqmsV33nlppmTNgABNrQ83BUtWlzMILtWhQiQ36AgGC4UhNmtIP+ns/Sz+NmvYkH9rs
wdBR27LmzhYbjAFyN7zeK9TuX8gFSRl+gQbF/jagK4S5RSEAEBR6Err0RSLmSeKiGfY2oMsLMEyE
SGXX3iJtQqCZa8cxFsxwOUS2RLhy+im6q/MqukO1ZL5LIG+0MMmnYSizK+v+Qr10IefxUIaxdzc7
ZS1eLi2+A/O8WQimJNPN4t1t0O1ZpX6MlYLCNsxKd4WCK2BIwthkRxd/nPe9QCEToLWp/WH1V8mY
r3sfQfC6M7dpnw87D9VCjzF3/+HpVHwvzRCZA796KkCX9jeHrPWfwrGqZwcsvMOuHnHo0jPkOCw9
+OCRWSQeNO1LK67Pfm7YL0xspqhIXupGNReVxMBpa3NfSr7NABzfIBllv9wGvTWxW08RyZqm6jiv
jIqF+I0kvEJ5H+SRPlz6CIA3PoxQ+UVHq9dWuoPMu3/BgSexVbgiS8gY9jlZVW2jvIQanuuEkHXN
xdoVLH0SBbaCSRd3/1SIVRnMcX4KpLFqf0w/ux2CGjnw2Thp9zgeYvt9sOoWxXZ6eASxm3n4FJjt
E1IewzrNsdtvNRbC0/gI0TpYLv3+Qi3fBJvC1GViaY0W8B26tw/kW28co1y+cSsgpvTQ9/FhoMqN
GYLBNAGFNWIBKIQfdI1KboNWBT+QR+TtA3BF4Sww+Mz80stP1B+B223F7HA60sBcD+youGVSn5o8
GQ++LqtouqC8uPqOmrEX4XcaDSdrgtY2WDjAz9hU8kRu5DEZcbXtepDF7gE+6peBWzTIeI7GXBsQ
5Wm1SCxT3llDUF+AfTGAZkXq1JN1he9nrcVJf42w4yy8ByEgOMxz57svAnGkxalvk/ACGbRtx7HS
L1sWDxsw6bWr21ZPD/Bk3h3JJEHTtzEDGyBphEdF6qkvUV7vQbxj/LBc6wTh0umzALPA0ke9/xW8
WcbO7c1hh/JSoDb1IN9F3WJqNvtJ8eo6RU65yMaSn3NdcZolgEdLSALNrXe7K9xSrApZHEobXIo3
khnAQqHrY/Q+2FXN8kAdOb5e6yp3kONnEZRce3M8N2BIe+l/1tLqX2KmYnDkghUtbEL7RYD/a5Na
Um3ICaytb2OY1zgv1ncnzneyKZP7vrH5IytsAONzE/RVbZo85qJqT3jjfKbOifP6DIrqc6m8/GSP
Wb6CMi4EFnUz7LECLuiWLpGR4hWme0aVoceHcKcW6vHWZBzcb4DE5ffO6DeXHPjRRTeE5itvlbGq
GlbuqZkhYwF1TPmUWfoIBpztgoMZ5jVKGwVshRnsfR6kR1SdektshxZ9JsTzVMT8bBpjCAJdwAAg
JNutjCqID5Vuajeh3cy44WfEK6GJFrdIhgGFtQKVDT9Q893N0rMBLAZuNAIVTO03VHaAYauuvoYe
Yuo6Yp6arQTSqg8uKiyrEyrivNW7B1ISKAFIpVx62iPqQClPHtAkqr7Gzdsc5GFAcQ5cROBIxgvJ
fOiQTFtPDWpAVNVYDyiltx5yEW5aRCmv5FEkqQ3EQagWiE6BZ9dPvWmBt824J2fHRmG2GFtgrjCU
RrR6ToQj27VTyalY1p6xUYP7mUFTa5+BjmnRaWYYd4rqIzUhUmM/ub14a8ZqTDYJSpVXqhHeri4h
GEZndQ//6p2oZLKigzz1UpNO6zdnp5PREUGddEFZrc7pQBWclsMmaQMDIOWiPwjHDo4mUFtzdiyL
QMmlkGGlAWSn1Fk7qmQ7AgM0z3Qb8OeciBRBlXCVcWx7WA6gGy+G7C7MsKKpyb9vohImYAiOigVf
bqYh9SCJ4BRyGXd5ny59XohVanTZZm7X8aQ5yxN7P7etCItvU5UXmqIqvOxuVD3Oh3ow8Hbz/DlK
bEFSpw55ciximZ2w23m7TEEKsM+fbV7VYF5vj2SnEV0U2qBRNYlqxr74Gmw+DREEg33UUtqRwRZk
c3UH/vurZQlQ1PpGA0J3CKMjjQqkHU+Kx8kd3U9KACYzJtcelHOfyGIb0x70Ef2d0KbBNptFWvf+
kTxKZCRWrYASWmu0HnZUKJUUDTikaCiHlOwBxVjhgpooibUu/+VJvt30dwkgLi2y8GGfu6iUnpri
2OlLomy0+5EXwAxNxZHuqLtyegVyYluBt/F9TEzu1E+e9VSDz+fPW+o32qFZQ0or2Tp5nK1IN3xf
6OqwGt+TFWtNee4BwD+7eZ6tcpPZR+VVP0SU9SdL9m+XOHX6E9m8APx6rpMfqXPSHj3YGhBHe3eh
HoUKOlA6g1etMO5vaapp8PnRHJvP4r2y3EGagUyUpqKL0YGiUntRi1xp4MS7eeCc0fo112363+ci
+/sTb3OxX0+kmVlZ2kfUYuP1iZdRk6HylhC8wXsTxx32lHZ4rdx6sZ342KReJMR5ztqz4xryrJiI
9ljaDh1Lgdgh23wbAKCyTy3rQDa6lF6NemZ9QZkBSEpfeIcTBHi7hD8+GYDfB6nxUndN9a20g5cA
X4RvoIKeb4AnnW9+6zIj5T9DKuOgu0s98r9M8f/uAwkwVHmBv3vt9q57apTnLIjooeA537TQqZ3Z
IWwfyi51bbqXDv/kZxZ8SiZmv/xtUBSwdmaH+Pcgldb2S2w7yUmWKL7sC0Pd0aVL/BxamcubZUIg
7s5L9IY841r01dRslmVtba0EZ1RPWuOHoXm/NKKmiuYpBwtcHabSQQn9BB3Tu2sibm2zCESwZHOQ
oVy0nV+CGrSs1wNq6veRL/Ln0Zi2ZcMAatV2087Cm13G1ZvdB2PbvgG+7tmtcIZ8t9/8f7dXDerX
KHs1J7509gqUl9BkHudkWQPa2lMftp9u+bN8YM12cAO1vOXPJFKYiMImweaWFOud+HMeO+pIptnO
l1WEijLKuU1GlJ24XX+6PbrHC2fbNHxc3qZpo+Hj1NQxWvk8NU1kgsr5rvfYcrJQISi8CYHBHJCU
S1573tJoRYE6ABVd5h68ocY96lqeCm0jv5ZFUFAEgmRLM8xjaYL3WSTYfVDQpCd9v2B7Os90M93m
bJJsi/XGP1IncGAPqZv3pwFl/CtV+Nhx643MvPPAwlePDlKz2hSAZ3pX5SOounSTtituGSPXJqPs
SDYvAMEBQOFX6pzd9LweUuGbm61kP2/TGmPwcVoaFBoIZqVSZDhHYRtE0w5gtKZOunTv00YCR4Wx
xq5KdYa7rzvs7Gg/E8TAQVCT9jPU9IJBohAJqYlbk3pRy4bfS3YKYpx6BlQQbyM1fQ07HIli3xxO
IBTHHo/avjbSHV2SqIREbNZuaWgElnUsG3oItW8zRBUI/u2hffjDPs/84SFjHiYLPyjlBiGOYa/8
+JE5g/nFhxBrGLnJ96JPh2Wr0uACCeDuBBoPlBOOVfjVas7k4EKVeFn54JRvVF2fS+iIrKjD29rQ
mPoGZedm5TUyOYc8Li58AvYAqa3ku8c+DbU1fbVRlL6Cjm2pt83RFilixB4EhDux5o5fCtMRiySz
47uy9JwLdeAIgNoK3WGgxG7uqA3wL0cMdRSqOfgWB7WiqyFQSsgHssnOBcpuHMaHBpHBjR0b8hrl
nF2t1rwXelObIpVELdkZfGOAMR+KwBB5jH2fHRBV2VNRy63QhZpQd3YPID+fO8mf7HQZkVo6uIm3
+9OupwU7tHGorG73wV/b6QHZZPAjCnLmzj+Go3oX+WNTzh/vVm9DboBElsepzre3aRkw9ec0kMvG
EOrseUjoKGDyr0OE5RqFZsmDyELAfisoNqg2LJeWY9UvvmhRxifb/EsQAAUgZfk9zECeVHr9z94p
V1lW+NAPfUAyKMUpJRfLOrSjn0idAcadZ99U8g9q9Jonp+/HNcer8dSYZXW0kF3dTIGDTSXIBxZx
EXTfbRYvjSkvfoKD+7l3R+clNBSC+4i8XzzDNPdQRTW2Ps5k92kZDEvZmdaX0Rn20rPyn6Y/Hfox
bL4AtAmBLrAf+r1YcDlMjyYr023kNNmh8UV2dQIer6xwkF+ApN+OdZb/MEf+2ufp+DxINeL0aZWn
0OqdE37Z1dof/OrF7xEO1K52N+0TP+DHpk3cZR2nPSiwXXFMAmt67IT1CJ4O9ws0mqHmFDndCfph
9QNo2r6RHf8YRGWGRp5L0Nbdt4IDSJ0EKyNEcR0IMOOLUZTJubE4Dvu2PXxr3bWXJuV3gGsgk6Ud
mPDGLWoo+TplWXmH4pfyropQ4IWAQ414vVvcWdBeCxZ1gU885VcyoYbLQGZahjZfKKPaxUaXbqQG
feC/2rhnQZ4sEDaWB1uve3NHhGqBKaruqMW9qDoXjJ9vg/IKq/7IE5B4vk9UImG8wo8p3RgEEcGG
+m1i8vG5JRZF0H4nsrdJ83HWWT8eu2JRuprybSZ+m6/kQ5cP7VrF01EA69pbwQESNgvXA4tHlduX
GbMwQRoDwYF0QxiHuGTijAKNZ+okk8etM7OHN38BhDvSZLF7NNrAXRIdhVO1r1XiWA8MQbPTX+xD
U360p6x7dXPx5t8AALQk9gp8b17DKGUPKkY11RzJKqNBvPG7Igly8j1wgxImgUrVCvAvdG0H7onI
ucMfpnoaIMm061DCvelG23qd8OKNe59/wxIG+hSRGaexd6crVKoDEGWgIFmPRE63elJ6pKgQGIq9
eh5JDm6EIjAaaQNRce1TiI77v0bSM00fEEUa6fLAfBUAH5EDdnqovYjXRdw6D0CIpxv8Z4QnmSXg
G4Z49c4Wdo28ALehFt6b0KO2Qa9qs+w7pIs2Y+1PMWoS+RocXdb31EFlIRCz6bM7mXIVMsmulYyN
7TAN3cFruvGEPDvEx/2qeWjwmkd53lB+xjbiU5QB3LvgD1PfgjGs9mutKuJ8FoZZLv/22abe/tdn
i2vzw2dLDAMiu7r2i0q3uBLFUti8O8zFWboJ1Hx3oLIvwYwH1JGIfS2zTC4QWQWFHIXrgtZv1nYC
xoDZ6CFtuw4UNxZIY5c4tXb+RkHMbMlVhL86GUWVYI2O3dOkVbyUvpS96W9EDLFzv1ZbW/nlwQAk
5Cy9Xp3pji59WoGhLPK81a2jaaJviTCjRdH6amOnsb0P/Jo/BKMuaRtB9QvkyQklnvULeYyOzZDf
tJ9Q/SOX0GOPDwqvEvuW1v8Q459vyWmCE6UA/DRxN1JxHPvBRjciuOv6AWpQonzdaFixsEW3sDog
AwfAgj55LiDSTja9kltkgubUrWtE4AacNZKk6y6ddhti1PLp4X9zU/jlb0tAESFj5fdPbVFsUcqN
vB5+eRvm8mlb6KbM62UK3ZCXrGzMQ8Y8yI4bk/nZdNWPMQ2DOySa1RVs2qhY1/62FXpL0fvIXOlp
i77ckv+Y+m/TVogb76YCle2g1gbD7iYAZmyJ7GKyp6MtNWszTffzwVf3omIj+dBELDPZp42JTHSD
6tKAgKtx4g4LyxrcdViG5skltCsWicHboDzj7u2JUKc5xh3iNPnEuhOKTEAvUYCo+gSBzoht4hpF
5ZWv5Ib66WL4ydfUq9lWlaxHDQsuSRkP50o0FUr5cxcMMoGnFmRMKvHmY3t9v6yFQPZXe1NH78cK
/JdQWshqJG+htd6fexkBTAh9qWVXQaJRZkDzI3WPW+y8ug0Y37pFgNCkWpCx1T10FwAps68a/3qz
1xYD9cfc29srqwbQUGFn4GIZPwr6oeEnxM9d5uA3R7c8eKztPIXCGeLmdEGOKpcI6f5qd+AXKsHr
T5YPI6k9ZYkFzfIlzXUbAyEhhOL1hRW+vXZU7uUX0IN1GxNc4Jfaiuyz2T9ZGu5FFzLT3cSlvfTS
sVwn2Kn4OINEwWmKiyW5ZGQbw7KFfg931rcZ2sR8wumEg6Yv6MuFAVWyQ6gvdBdnbleCScGDEee5
cE3WbmodwHe1l+s7UDoX4458yOS41a/RNOWtTT7UrKrCdZa3Hs/yq5XlQVCylUgYyTJ5u6SIRrao
l0c7V0EDwqH4x2zLqYfc3davNkNh/KQI5IcgZZYkUPnhIE/vgGY/4ez4MZr5R3CTBgdu/GQkxjNQ
0PaZGeAHlDYfoRQ/pudmzEtwL/XGPYrQ2LLpOEOMJ48XYIws/1FxtgZIsQT2I4FwjRvxH33afKti
r3ttR+TtDY+bD9jwBOCeFCb+H6tsj0VrAAtOi2p+P1t7WFzxe3BL/C1SOZ7mW8PujYPVYk9VZg0q
iXQPXTwJZNYIWjyF02CXMBTtgQ7jM4CX9xDrbB+DqQ5PKBZsl2Q3epAvVi1vrllkT3ehq7B/0QM4
uAKQMarco4P64k9BBTldaZZPcTW1CwVGvhNdRmkUJ1NfbjZq9rIXSzdnm2oCIFyW4iy8uHoKgYJ9
EEG0NFnLgWtZtV6ZP7mqq54QeQW8se4fyDGu8gtQUsGVWm3a/qPKZpwngV4daFVzjt+hnrPSB1q8
iOSemvnkTitggZwtNbugRnoQAe4NNcckEjiNtcHK1g8FV2iyR3bDXlIvMvHGoalAb0G9gTck567D
DpV6TcXaK0IG99SJrWuyqN3R3BWGYU9gW85aFGS0hw6bA4SSiiw647sVnenOkPUr+LLljlmVOy1Y
Ew0IwI9ggrcKHAwLKDPrO7rEUAU4RAkut+bf/G7DaAS50LBb8/8+1e2Rf0z1xye4PeMPP+rwhez3
g/UYcYgsG1AJqRZ0e7uA+MNdVXatFhBKyI+3jv9h7MuW5NSxdl+lY18f+kcgJHHi777Iea7Mmuzy
DVF22QxiBiHg6c+HsrbT9nbvPg4HgQbILBKEtNY38BiS9FWR/XmIKd+axXTGW9Hs/foBaYuMJOFQ
Ofz700TV9y9mPsV8k2vl7VNNJasrWswYJZdRxVi7TV/idogpXruYXXNIWSYf4LxZbS03Ls4trCE9
pIIO+aTYaTbl4AEFYgXlfHDc9zpt9hK5smBqdBymJwDYaNWsaiXBlfh+rDmiSICW67lzvNWPNrjb
Y4qRyHzqrWGAvI5mWp5yEWFmrqKOLWUZ+/PrJ34/MaJUIG5Dw1ubz05VjlVyRZLF9VTm4Ei9pFxH
d9dTpYqUyyi2qmsX3/JPLkSI1lCYUDumbLW77vG0e9/7TZ3p0gvKUzzYOM5s8u97tzo2neZ2VtNw
q6ugEjpPKJ54yLv592XHoU0VQUndFANP+vfKgYW2ls5dNPWoYK+2iVqvm5vGigr/vkC8Jau0fbwe
pBWcAkHiQeQLENFcNfmdcN0TZFKqt3L0Thazyzeq+Cni2MlRI4KkOfA4hTaTbwdbXvdPBpBuYOjh
hEVHJOBaf6syPUx9Vo13YJnP7AELgtRLzhDQo5ckTvgJA9LSlMzGGqHmnLrtWzeEEpm+Foi80q+a
uWABVAx4Fu7rlE7r+Yq9tN/3ZELe68xel1L2EkVDOrOLjL9cW8O1TfwHqZS8eJ4nL9C9ZoemHfem
CuYQ8tICiH8XYCyDa14fzk23rrtEEGM6m15m09bNRrqFPppSHyfyUufFh4LnUNKYzmyq+gaaFcxy
wu2trivcei4SW65NF9OQqgykiwIkHlNnzhlVsBMNWyoXt08NuXLXsocC9e18oZs6W0564LWIwBdO
ilHsKWsv5jDzJwEXUcHmtPzh7KSCDG9y/Qq3P0FiRamh/nW6VeVBfe59Hh1u30zxIJ4RyCSCk4oL
Zvo2rA5mlsX4D39V5QSAkTqQqzJdzMYfoQHSkIZc/ypzUt75MN3LMjW/fazd5mJjVcCt3/7Sru6s
nS30x9uFQ4AUuv8q3d6+XZ97/l0RvphzXX9Dvy+nqOtwdy2OJd1BYUNPZBq95Q5MEqwi61+Tpn10
0kw+JrBs3HHbBkJ3qoefnWsV7WnEPBzgT9GsWkgZbUVW0icFoTvTyWYOmbfMro+x61kLyyuymYIB
30PXk2fdDvlRTyVW+uMKWBEoJ1c+eahZX58FRK9aIcmDqeoIpL3CLIz3pq7vwnKTxYU9vx7gOeFD
T1aBUgRKnIDoYV7dJVtzcmjiyh2iImRmiuYAHzeLxUh/MVXdiFBi2nf12pwcbJPskLj5V9Novq4V
kz1SuOHd9dNbVwNtFrOlOZngUp9sWp5Mf7Pxk+S1kJwcTKnH9HAdcKeDnAj+oNHqwwuQKgvTaKoK
WGTOaB30O1OUY+lueIxgnelivoIGM84eH0yFxeHx4lejvTFfALIe9i5UPZaSWFPp+IMdu91lpFyd
y1G/Bdr3P8LafVjCEXDYhD2KkbIWEN0CRjPx/UNZZ3DgA4P6I3QKKSRxs3ZfdjGga87lWt3BgU9V
FfRCEKOZv6+4IaG2ueL0bth8idTHvsvL2Q9APTdpYCZO3HsLX7sMgw8mfx3a+WfVqOKxRJJtoxpY
/CBK6z9OHUxqG3PAz7T5ZCHI+TnxAICUmn6TbnrXpoPzopJ2gB+ok1+YG3drUTn9LqiYRJxC2lAN
pP2jHOCMm8Og88t0ODxK6bcYh/MMwWDcosEqcFPcGqkNSsLEI4+FBWULIkE+S6P+GR4V0HJG/a2b
ntjnqc+RRkRA7dqNgXtvuoEd8X62Yep2O1ucfAmM0AEsjwfIfIPeYc2y4S3jEdClvvMBtsMVQIkk
2zR9K5+rjh54SaLP4POk8xLw6JPijn0syIDUmjvEn78fqVOYUZgjCxYCtu269sJKEiSIwjx9Nnt5
yOR1T/+m7nf9QpvYGDfL9Ic8m8XcYQ9lsM0PWb1rjs0bHixvZFuTXru2cmTJlp5VgWbyPUdnOpuz
pFWzMfV9ks7yEYndU9mV5ZpBfuCDk5VXPSuWCrKUrqi3QCHBnDctrnpWmEujPmkhoO341vPUXyBO
BpYaYAqeMRB3Su0sJ+z8PGI+dLCrSP6Hsp4nahbEKtj7ErYjgMrI4pSNHhIuRC9MA/KExSmGh6C7
SMZ+AQxVsL91CwYvWg1hyuc9BZtTA6ixV1nXPUbayZdQKetX1+IIITbKanwlh3ePSpMRAq7pwTSa
jeYQDAOp62JK5my9JO9no0S/ny10rXDVqbxFxEs4cmY0s2A/dNCC1CdTauy02SR+Vs9N0WwQ5IUw
Z9icaOUDsDn1aCAgNqeTlYip+805rj2mA34+x+8+xa3g/Vp20J6MBlo+WJLsjTZDAHfSjQTXatlP
DwU8+uIpFq3vKph2P1A97m2Yvy4xOPJ91ITRvBUjPTSycJ9tyKVfZetUXuygQlkuQqDmPppuQVrR
A7HDtXCKDqR69tk8MU0D44oKMYtLa9vtvg07sbBDGX9W2bGoXP9TJyG7OrZjvLOzNH+YDjTttSzg
oeMALuTGkm1livOwxmFvIQI+UdTqz8iW6nlH/egsBSEwcx2hMuoWI0yU5XtfD44sCnaM+YIgedpB
oRfaH9Re9GbPxVJV50ogXIC9a+u050avXtvDxV2AJjRtIIqpwnUDQO/aaymSsgojUYtpBPT9+bj2
Mc5cKo7U+qSXdv0xonZYNAxBV/NbplGXXOAsN3lwnT3f9j6l0NqFmaL+5Iy9PVcy0fDSC/WmZZ21
sZHpvNOghM+Rlxtfqr4/GA1tP4d6Z1zoT3aVwg4S/AtLJ9ljDuo9qNvYC+sStqEYkh+tRL3X3VrN
Xm7bzVLnNZSBKAZKUDSynfnKAUvTA6vq1+s3nv4UVkLsy/TIIrWBY0Hy5GfloSgs/zGB4NMOI8r0
FOrh01Sf2nhbOFFEd4xDKuXn+hGJjFlBmmqD4a8/YsLfH0ePafhD02ItnTKeVXYPEwLTwqN4nLWV
F60LPcDXzIIPgvCnoNZUvNVxmQ4bYNvqSzdtGgjrI3uBOlM0Dbe6ouHNqgqcbm5QbgbvhjXwhVMW
bA2+7VZv8WRc28AOz1Ij03pztvLd+oLcWrPMFUaP0CLOXS49axlPeyEb3vdM3e9aASyFfA6wkusE
d89OIHWwakZePtV1/uYiyvgWV80KgTj9iWSBXAA/NZyUEIjskaJZ5SlncycfrVkgMnIQRhHBBIpN
2UNEDvOccGeqzIZPUWSzhzQFvFzLEUa0AK+uEq7AVp4IdwbEZeogAAD/G5cdEcgpTv40/ObKeXHg
LLdJqIchubR6uaW2hbdEJeGB3jUhhZkOSd4CPBXCYd5r6UfJgnhedvKlLfbRWDTLXuUKXG/wxeHm
+Uab7NtQdO2jiOJ2HQRFtg0zD05p08lMj9GF43rceK8I7SeLgI/5gtti2EBC0GDUzcbP82oZcM9Z
mqIGee+evXegrrdmWQa4+NA+jHkAar+Msy1yGiAYwuHhAmeQ97qKH60g2eYRW/7OsyJw8aqdGscp
Fc/zyF4AsqitB0TXcBV0HJYLw/2XSF1tkOt18AqDyxOEFOtLhGDMtc4UTQPQ7e3GnVscAggd7Zwn
0MC7HXXKSZtaIHxYwxriVmQQUMR1dY+JGwIhLZg/l5PCOKxan1lThw/ca9NDN8hgbhS92Z/1qnDT
Q+FO9kyIwC+h5ZvClLCc4bEln6G3oYD5d9IzV2yA1gt+iNSLuwdb1BAcmobaIXrv20VQNHYdFd1H
BOLVKkAiC2vD8RO14czTq+ED7GLe6w0QAxqZ13rTf8yTYBlaIzgGbSs3VMfRCkkO5PXEiHERuXKo
24AUItN0Q2TWfjQ9ojam6wTmfDNMtrL5VXq+tex+/duyEZ5HvgwsGU/4G4dBGi5iDdzPzCVV9Y9F
04qIv96a61/F+i+tvxx769xNp6qEpdZjOO70gKQrrNCrfY8IwCqvifuQAxIGm+N8fCuCu7LXwVd3
rL65nhBPKiVYWYZ9cAAKvL4eo7LSWuYDmErmebMHWq8TKyoQe5rmQGqa8Ohpk/qjO7ft1xtn+sar
LiEmsc0qmPtQMK81yxoYFA/qnYl96wdPBszNu+yJ2o2N+1TX0KbJ3FXqAVwcy6o8ggSfLwF7qp5r
Tr4YaqPFvmDYkm+3Y+x4jBZW4L0ohh/TsNaAMK5Wt6Lf9NUK9sjRKuVhePAGUK+8/oNBvxdFB2u6
KBhOggp9cBQWMnEVkNdGXju4/YPdkxmyBRUQIngkCswwERam5cHY0GRT0ZuKptXtwO00rVgrOk+m
9XfHShYhc5HlEFC18hOmCZhXwoDWqXqxr5SNqeZUr2sGwYChfamUKNxvSnJxDz/aBRRuw+wShROB
QcUHKHV79EsODvECshr0zirh+jdYXD6FaVEv4SQ1HkH5SneslGw9loV7dpPSm3cei146J7/P0oJ+
A7Ef+EZfvUXVn4fzSAG+0UkHQv54V0AfwUcoxs8OXtsFQA/0z+bxN/UOzdmal/XVfcgfnOwMbvc+
z2GMdDMkysqoXXsqghjuCEOiWwMpKQw/rDMUbKBEVQK1j+DKrPJivTfFdijei4Z6iLfDj63Dz0XT
mtigh/3HY4sRGJ0qzxaQtj14Dc+3/jTBAhoRjmyiyqKjKZvN1CUoxnybSB4fCCafRs8gUfpr4BXR
meme3tujPBkxBDfX7hqw0WRleg3Z+BUsvfCMue21l6l2Bhe9+hS9ppnr93NBv+LaK29KtlKicZeI
UAIg3Nf2h9iFNhye6+CSRw30uDH4H8GRQQ4q6CIEXbR7HAEVhzli4963RdPOC5L3HxPffe18Lr86
VYvDpzyUl1ZYKtnyjfkwWu1Dz4YhW4hnOmygjaIHpEk6Eh8DYr2mVkCvE8pOkuxQJNGrmaaZBYIA
y3Um3E7uzGTNp7gHQYYvl0bNy+h6qT5Ij1aNV8Wk/GXq216B2jHVUy3mt66mHjadKV4MfjWDYO+4
Bmkm+8BhL54TEX3OAtCgObTYTkka6ZMAgRpQgzb6nMAawLOhveHwOFj/fKQk8XjOM/dDjpnNERJM
+RGz3vyIFUiy8XrrWbhxvHeTeBU6WfWQpkl3ZpID0KLhDNoj5jKvA9vemFar89pDGIpP11Z7YG8N
yB97TI6wamHUguUlImSmr9lAuG7l6dy6M6W48tnij3/8z7//90v/f8OvxRkw0rDI/5Gr7FzEedv8
6w9m//GP8lq9ffvXH9QXrvA8Cg0Lz4f6CGMC7V9e75EER2/yf6IWemNwI3IeaFM0D62zgAFB9pbk
QQhuWlghdOvTjetPqgpg0t+3cgANVyn+htQ50uf5l85aXNexoY7kHoyVtTQzLO153QZQMy89sTHK
1sLoysEulc6ioYrXV5dBGbc/lcEjPkUAwtymGYn0kgWyMRkMQqBMZDahDH6sM52rLF3YuMd3sCcG
enbaeHnWH91p0ydtvSow6EGR6c/WtFYfIaafbbzOxozdy1gNPJLorl3MsaazOQHcFOzZ31966vz1
0jNGGe4sz0MOmtGfLz3k8QpLN5w9tDoeNkgCh0BNkXGZUat6qSWSJtN0Qo/gQVeC1mfTg4HzBKq2
DZjY73vVeWDtskj8cB5tTzIbbq9gVmztPK+JXtK4dhaJK/WRwxJzX5XQyRiQm3oeIfqMy8vepq7Q
nwbGe+pqB3AaCdPhYB4zUg93KkrcHaUOxlxQGvh/uS9999eLQ21EfXF1KKAhzGPezxdHC1kJQOfz
h+sknZUeePkFfUaGorjAUba7gKr/ZIbDuMmtlRnyTHHqBbhWfhlKeBU7kf+KGLBaMi/LoZqGgSnK
G5g1eF770VH1kU9zRLwU7/PELj54VgnLoFKj61DQfcPPkVXUZwDtV0jYew/FpKZfQdsWcgcy2Js6
SIbJdVtC/9G0mgPquF95ky4/omZwra1jCt6em80RnEq2I8+h2h/koDz2ATQzXC3reROARRi1D/Cu
9x5+6UvJuWHOVsC545epvXGYc5Tn76ZGYz83diHYSRpBD0x/7QOh8dda+9ljO20QKSxrL4EAGApZ
zLpZB+rhLvPL/NFRpF5ZZCyWptUcrXV6PbqAeO/dNd5IS8deOrSVP4jLdy2fRmXSrkxD5djRf7kj
qP/THeHZtiD478Exm4OGzN3pcfphpMLI4gyQkgkfPLyiYB9n9ydNIK9seIZx9Uz8xnk1kzBqdf0h
9IL+ZEU+pmhWDSvIRB6NBezVJdaYx17tYc1u7ZdlOWsnt7cYIEB471QJzGVktTcHmQZT/I9115OF
tgzWTSOAshlckW64HsnepoLszR7tpVvN8ngA2gqJIntDRbK9Nf+lz7WC1mr9X8aen4f96WJCAIpR
mwnfgRCdz36+mDKqbZJmdnDP+2ZAKjbzZwT8hbMTWz5A3xlZdqmfvxS2tzRzXdOjriOw9DTVULiF
8CzSiKUA97grNw3yDNM4W0+j6w8bkIyOnYJ5GzqYanh8IOhEIoTTwjGf15JA3tWxswvxZTwzwRbT
YGfWewOyMzGiBJB1t6jK50lZQssm8NMLA87l76+Kz/9yi7mU2x4nDiR3ber+clUwo6Jh3qbs3oZd
7tGdDDMgbSIBYZtcbo0masiSZNGXl5iN6eIH6eUChgZGLtnUQT8PxFgBKXkjrRzwATi4nrWLpk4s
aHFnzdxAAQsP8hywQg733oQYTMI1VyX/cOvVMKDTuA3rRj2FhsoggShGbIUbU1RTnRZgKEWD+5c6
06+cQk3XzlM/Uzc0AlNtar3Uk7z3jIcjfcAwDF8RJ0yg1MWqrWmJK3hsBTVsuEzrD7192jQwyKX+
IVLOdAsMn3A7lavEacZN7gGoMtXbRc8wRiCoCNUUrPgh2C8AxvfErGv8/sGZCCQliMhI3WKlNJWm
Nj3AQSltEZaDRVgU5pB31iTYwty7PKk2hsz82AZ7kfGPaa7ae1NV4NW1SJHDWJmiaSApKFQ2ef37
e8Tx/vLo+PDb8AnMBXyPYhU+tf8wDg2+jdfd4Fb3UUSmqHP+IWnq+HOuAToMemafkfmJAc8DABj6
etHnEooYyO8HLyXSSiv4pkIlg7P48ecj/bqzsYAZDn5mxeC4QouF6aRGTApytaYo4nEZlWp86CIO
VZEwX8VQAv1QFlZxhEwsoKZTESuMdiP4pHIzFbMa4qOV8PqNKYJo9H5KU4QV8jIG1GwpXNzlhhEU
B06zjEfW/kC9BlscM6O6vhKHEKgatykF1e1KvfYyCEnACYxcqddwmyvuAtf7gXpdhn2zVDpT148w
nzOAmAPctyP5i+NwdWGOH97JDvzXHiSeF1c5cAq37ewAhAJ/JGG1DaKSvEBVpF1hTA3WpluSQP+8
RK5LtwJ4pw4rCFPPaPt6O60bjogAT4eb05aqCBGKLw+NoiNwo7BuHKoueoTmOgU+B9G6mjfboUFG
ALQCPof6RfyG6VM+y8YqeJLd6CwCq0/vcmBDN6ronK05k9ciA3g7k7az8N4ve5CT4ZPVBf3cgWkc
gtPgJotpY+q9uh2WjeeqOWHje51pMP16HOXatns9h4jXMLFq7kSICEpOVfYJAvA74wzZJu3e60f/
BSBGNk/4EIE/AftU3tZk08cI2BPHdfENRPZJxM2uCfInkBnknY3h8DJgYQTPCxhce0X3iDxXCDu7
sHgssrGBTUDZrU2RVanaNh2A46YIE2b33DT2KlFucUGEnSwKO+X3TlWkd3bF12To+b2p6uOgXQRO
MK7cqc6hVQPnjmv3QKf5ySnzrQnWwjQI6oYp25qAUWQyZFNd23NgozsbhHBMlgSk216snFzi2kNQ
r2i2blBX3zpHvrrJKMB5bYI5lun0XBG3WdO0sYAHGiHXABbnqoxVcf+786Ry22dltUbAoltWHSzx
8ri8Lyc2CmCQcEmeiCi5VcC0sUlzPFKoMxsPxgGmLxsxSom4Qk6+Hz6KoliMQzE8JRIEDVExglwL
VuyY3VIQNAq8SCdxQy8tFyAW9TtdtzUycLrT8tgkRTVviO1foE8arV1RxnCcKYaDdBCdBySRPzAH
iQJWROIzOFXLNAvpt1D5+65FRsYcDjiAf6FhFK8BaBpXfz8Sur++LTFroLZr48XACCEYU34eCBGG
qlqntzoYxhOEWHWA9JKhDEBu6uxHimwgFYaIiKnr4B0Vtd3j2LIKhjdQyWe8JJekyzEf0FX2pcBd
CXAZ/XDrAQx/iER1EG/4JLFidFYURFax/un8pRFVUSHEj8weLBxhjDsPmya7ziNcoI/nig7ypKLW
OZsGGxmQ899fBvLrvHS6DJ6NecP0jzGzwv7hfcD7HjhvYavTO6ad+xOTFI+8DedjiHghDOA6I/Qy
bw99GroL2rvVr4OBOaJMAfI3T39UQs8OmbJk/vdfmZJf5jmcCCIEfjmBwYP+ZeUJpimB0WCcnK4T
+jHgNZTQw/gTYsLpFJSH2o5cV35gr/+sNu/4mgBK9dfqELqN12rbVfEnWG3cejdJyxdeXOXQaFqa
MGfG/fjJ8aDlUqTLIWogHIyUxyKXJLq3wup9D0YIdKEVaB55SOhimPZu/XJY5P2X5bhZP9wiIR7e
6VgGUywsXOZTG+Wfb2c9jH1cj57cDAGoXt7chSlLN8Jqm2OiiQASv9ejhqHuRDjRSp4Bequfbz0C
i47IDzn9TIcBXBsdUBnivoeVUwSB6RTvHLBAi+jBs7Nqp6dWUzSbEInggfXhIaI2vKq+H59rT4In
TMhnW+///h5wpujCz38uHl7BoRJCHc7Byfr5zwXVIhuQyQo3Vw6XW86vERnE9v2jE+ZIXEJDpZ42
cgwb6ICjvhtycNogUD2TDCqOoeogzGdzhK1Dx10P0HKOsF4AdfeH8q3dcMJEfb2b/+enGFZjYlpf
inKo4zBqfyn+e/21OL1mX5v/nY763uvnY/6N1xX+/22XY/ylxgv/W/trr5/Oi09//3aL1/b1p8Iy
xwx0uKiv9XD/tVFp+2csbur5/9v4j6/mLGAyfv3XH69vWZwDtY4YwZf2j/emKXaHGMD0o32P9k2f
8N48XYt//fEc12Gcx5jgXs/3w0FfX5v2X39Y3Pung+CKixUgFcIRBFEY/dU0CfefjHPKqc89T3i+
i8cBQpZthA/2/0kRMyQY7lwGqJ2NERHMOdPE/omzucLGBFM4jsPYH39egPdg5PWX+31w0jGf8vNd
is+fFvvMxdfAqvWXu1R0rCiKISQbSKFcQO+tYMuVJ0uOLEIMRa4wgRfbRGqqqnU68n2r55J2BClT
D6DVzA3a3ZBotYNqA1Q1+anowJJ1er0hfV3uirKW8ACCIr/Nux3yV0+YyINIbT2NBHYlnlLw9Ixm
qZv2c8hNLVLWLYJJtC0uEAMVuwo2yMx5GgUABk0OC05eHFPC1JJHJ/ltHOsPZdB/DHhpr1wfgFn4
e3/SzTl+hgwe/Dj1fow7a8ad8hM8vcAqVhUCd0hzluw+BlZWNIBuCuYuO2s7fIvhGEo5C1YhXNDS
GefdsIHO3jyGte1O22GBsDHEQAIIdBU5wqANZmdYCKiF9ACKmNGot2YEWmcjpWzGeBzNkNoZFnBn
Xlh5/o3D/Xae4WConMOcwAdQaVDVa9JD1LWTyX1tP6f+m+v5j8DFQT/Kf4J2L6SmJl8k45OEn+8+
DroaaDGn2sXTJoNkqAUnNbDTsmWdlSHehkCw0NYCrx50+Zlj54M9d2QUzyw7gEuCv2OUR8hE5fRj
YmkoUCcx9MsDOpcxvj+msGxZ47Z/CqLqI8j1iqb5fuDNN8Bmy0MZsz0APO4mU6C2TOlLr6Dx2VEN
qCoBGNqdB0okwaRyBT3BjTvZo2V2+zYlkddRn4yLKA7854EO5HkYyRZSfciq2dEMAB6yGXSQLDEU
ZjBXZWQjkosruTPLYM5eiQi2U/B634oYbHG3VvBm8s+DjrqdsqACNrojXZQ5GFGs3flYDs3B2MVX
oeG+i3sHmVhI9dW9IFh4WziuS9cFUsARbHdw839SgQL5oZZ6lzXOsxfn0YrZVbOLwWnf9mwTc/z8
AvJli0yA2p+kXwFMf9RQHoFEyNsorM+AVBcr7Ui9tINBzGoKtb2y2DUgDoBMts4FDM6JBkGH5MUq
jsROOPYsHgF+y/Bnzbpc3heEuCsolrGZlWV64cLnHWacxbYfor2sIVnQ1SmZFyx7KMekWQFW+Lnv
HQ1Gd1LvYGV9CFkn13x61JDz1IvcmZKhqYCG6LSps14tRvD+Zk6elwBYDM4irAiUkIhsd+20oQoA
R514G38iu/TpS1z7LxRrxKD2rFnrz2jWfpFCrMMW2KmkzhFvgfbzIqt7SLTV9rh0vPQbpMPU9ZaF
KTZgQAWCPFHxhgjXhxoRsRVYnggDAutRecksgf7DVkP7llkc89NpE1jpNh5GoKiaodo1Ea92cmaN
LsRkM3AHucW8eRLBnF12ot9ARnnhThfGgkt0ktVPyPluEiTv5gCtNcukY+MuQOh5F8CbbII0pbMC
EN19YTeXWjHoNCYMmP2ErVrpnarKs9ZAH8LvITnzqpazBlQrqAYgEBGGeqcBk985NJ608cdtW/ir
NrSBHWHqLkr8ag69cwfa4FD2H3RmL1NdL+sGzHmurHrOGgqYM4KNu6QTLjwQ7LuqggNTzKC4z1W0
uX7P2AO+zQiRqHGe2+C0uEW3DqreWkY6egX9U60adCK8K/GrymED8sB8fLMltL+caROMmAzre6mh
C6yV7YJLO8+rsdm5XJzKkOPSAv8iiyTb9iloVT0fNmS6R4D4SBdZ0Awzpcqdr2vEyybNLyt/1Zmb
rdRAzqGO4USOoQBS3M3ngTvxqiw4cGwKfhwdQUaLYKSxQOScQ8OF77iLKZbjJMN9KsSBKSACvAxi
PO0WFLv6TB3hnoSdzdKUj3uSII/Q0xUyqnw3luEjGGj5OvWxIgy05hgRYPyL5dCuonQNm138GJ58
cwYQzBkL8wXMvot926TxomL2Khrk1ryI+poemzApF4jq6EPfywfIQAXroAHiH0bip57YBSh+PsiU
df0MXTOMW1XzYkph1CQr7sZA/LUfYAAMIQDSQBbNAw6zSq1wXRBJNkqFIRT6Q1z1gEWLEEEsxF4I
wI6V87Xtol1WF/VFioOGddy8g+v8qxMViAJIYK4zrElxsZtFMCkr4tLOhBpaqJEhuJFn7bx3ZHtU
EZy28hFa+ddYeurGPWSxSejMqE6qeej7CzE45VokHcSeZIu7rofBa04tvbKRKN40bsbmYwFOKG78
ZuU3djJrxiI8h9FnCvTivqhouhrqkiyjXp3rcRQY8isECfWA/B2eqWPRh58RIxVzBNr1RhIBMghY
o4D0sh3Q5IcaCdE1R1Zykffyg7E79gLA2y2Wu4eiTbqZgorAQgg4LU8+icsgDdisgTHa0mmSZzaA
lZm4Tb/QXqDAZ02rBRSrxM6vog8mwRQqTH5LRDvAjNJs0w/CgVZ4C4exzm8fYPdBJz/eIC/vIh/S
KorbbC1bgPlkNJJ5QOJyl6UINuEt0vr4TSsp9jqmaksy/xH4Hli3Y0aGcUIV+xHZkk1qdcWM5GF6
RD4NrPmpAZcwX/IS0B4XTyQ0Zs5R7JyTUXUPuQukRdGE9yCNYX0CtPuJAX92LIFrjGMbysDKjleB
7T+GoNmDlPgMnkPwCQ41eh53sjxihdgh9fXQueOOcNrtRA8jNILMz07wuH2th3UK9uYuGiHL5DZp
gNCDkPE8S9W6H4COt+tk33bUijEOsf5eu82Wc+uc6AKhCi2g+d5V9b7ZY+2fzBWgdLOeuw14wPhV
R1VjGkf8jRbtYyFUtuwyqXBbpa+W8u9di2V3ktVz5XXVIRR8gJjwQfnEncVe4OwU74+87dgiqn26
KkJ6NwLXtorlnepdkExoFy7rDp1G4FcBINQvahThmbT5OncqH96VAlLHuGWRi3rAT7QbI3bA7LS9
tyBKsmLE+tiBeQgdljx7QjTmmCbJGrSq+hBoGQGr0ACXXD9EY20BsK3TEw2AwhsyUuxhAI+VIYMW
cFZbdxG0W45wTgN46tOQh+EZkwh7LmXQbxQo1UmCfHUpIQxcWlw9dTTO5qpOih1pYgWajPQwZmqA
+sdqnFE8bRDWqJ4y6GUgw7cJNX4eRDqzqOZHMElhUSwG/BwOpz1i6AlsoT2ovsRgkrdQwVjD6sAB
ZWMtYAG+91tkbQiyIYcSMnyWDxJvoFoQWyCPCjFrRNkapwQoCswbNYLM6lf4Ci6s4tcljd2D7iJv
E/T+we6hr+t6rftU4f6CpLCHdDcLX2ssRu7iBLh0vy69TRIW7axxdb7WRVwg6pyJS9/VcHgEynKE
bNkYOf0SCQZ1lNC830WrpLbSfZkAQQOFYf70/wg7j+W4gSZbPxEigILfwrVj05OiuEGQMjAF7wtP
f7/WzGLmv4vZMOTVBMpknjxmMMUnR19gdgUpO9uEO5K6hTCz4qjC6njfsp6fFhWjYfxMy1YLTY2p
1l7O9odMsJX+BORbyMthhKxGPQ/rwZqQUS/eg5rNZ1/5dsyBT3R0O5YRU2onsYtuOlA3DwdtdCFT
7Zl1zjZ7CjVrGo5GhtXiLsl+FKMyXlo035FkIv20tdOPCZOTQM/g0eoC4U29WPlve+nYep33RogN
1lEy1FAIvzUl+ut6Q4TGzdn9HMuOztzQCL9FMR02rgNGvbTfbj0s50yZCzhhYzMl798aGXo3GUi5
Dg8op6J/E2WrFU6Uqq6KjAKLIVilBElX3R5sE41OSYRuXkv9lJpNFWEv0R5hiR4cTjuOqRtTVB/3
azH/GWtHD9XqUjzlXOeTpCBeHFYHzxWffz9paorkdPihUmO4s7KMVm7WlmRBwnGya2UdNSjnuNQ7
l8HfZZTVTUWD53ofeZ1eisqxn5Ra6hABx51sRy+AUFYdpNtvhHSVX/wrWMP3jhdiym3DW8rEg5kv
DDT8NTvQ98V7uhkfE71hv2fP2QYqty/k1LV1PvJN6OPJMHjuZWbF6IfUY9UATyKrz0IfDkukAwUn
Ve6SxlZNf7cbnCPlZoWmu8IPWlbsjSgOdUI7Lbb/ad/Nq2fkUwKjkWVs4wi6FinAUfo057bNztH+
Np1ZnhwNuLs9ZeXsx3i3D0cybPaEhbaExaQJDGBW6+iRAtGlo4Z9gLoruT5HDvsHt0y7oPRyFTUt
Kx+j0T4aeaKF7mhXqq+HTOZ0RkJaweCNJy6J/qzNbXFqbPs7Z5KS4PfsBrrfwVDNRvdQLMz7tLlu
r7hEPBXz9Lr6nTxS+XrxtnQ+XXB21/WdF01C4PnLnKYeMv9IYBD2ZL35107d+QABYIh8qykfOG6o
NzpjfB5KtIEqz5ewLic/5pQkyoKBJu7PbgeZqF5uZoo+yRfZ/VZ78336EwhiDaQ/DscaECMYN3xY
m9rClkDdshS16bhtDQIGgjcC1+kI8l5kdScqSPkEAHEzkf4ytzmzI/dDmfkBf5jqrUn1B81aWIt5
fZfv/cz7kQeLnOvc562VXcn3Zm9L1K4Qs22ZysAddIFWpL1o2cJWX7nyVzwf/N3KL7NEdCNTAolL
OT9pLguzNOKi0UXMsOrPPluQCITk0zfO15DJOiSbqo/cZtLP2r5Nweqt/slY4H2VaRMMozM/ya37
aeRChVVXZFR9JtZfrVUdiEJf40Ut+bGu7KCUpQlaiUrB65btiC808gNVPxb54sU4t4nEcDyijXfv
F1E17cVW2hzOjbiktlGC78n1zk3XByI/4tXdGTRU5XxdWvmq1c9MpJBOeBm+XbBPdA2SMORdtHat
j4YhG0mh1KzrVhMxU1Lo5ZZ716KLQhKNDQumxn4Nx4tQVOuiub91NH0XIbMpcMued1n1Z719wd7B
PMuF32LuHM9OlZ1qdOMnHLtou0V2GTPNSQh9SV8tj1Al12/jbe8+iSFgBRmPzeDeKKgBKA4c3VwQ
0pFuPKeBcVKrlwzOhjrxbTlE3u3GdVPD4cSst+OkdBxnsvlpc0dW71pCz2O2NloOaVMOWHg3zG7Q
WALfRBIfywLvltagQPTGV+WrJc4mJH1O5Y+RvuQiFmRdxY1k/k2G9HF0iZSa7PKTq1rEtdGos4Mf
l55n8ykfrQitynAyLOcty5v5IFWLk5KATDromjg7b5UWbhtjnqavqmTzsTCQcMSIL8jfEXpR1lTs
J8HzTrgCgu57ldn2tO12He7L8tvYEIm1M5RzaR/NtbdjVVh/et3/A2orDrVR/7IdOZyYoSd+Vzr4
muPO0juEEveDI95NvAAN338TfvMl1xRrIH+neDW6LPFmIBUHCXCDAxaytOYyGygyl3HuvnBAYywt
PlBErKe2uFAK5k/NfmxHrh+ghOojn+5xMFM/0my3T+w5gkR7q36uTe/mM69OSFXulmV+N8A+YsPy
uQ4wkrfZ4hdNW0UwDEYT75PnERWFl4Yv4KCM0y++RHsnQyjf7guMtAhtP3qinPoXmQMhDyuRAoKs
c8qlh6IYCc5YYAlkwE6ONkJV5ImqFdgwdYafjltDz5VWhqmfhfsk6eGNVrxsC6WnGjSooR9qLBfa
9zlZUTJG/FoZA7SNodZ0ia4lFQzgBHMb8MGp43SbmNmjPjnmYpnCGnAlSusdB4B99SJeE3wwB8Bv
IZltr9v4UbjbD8aCnDdby1U4i+E473rIK0c8s3rWI0e//VjV0LYwG1SRM3dP6dh6F0d351BoHhWZ
vUX90BU/BaaXNFTVZ63Id3UxH5gLnN9r3yyo1EdJidhn4Q4NhWcLEjPeeLUwsIjv4NsidTP9zfCh
CvfBqUNrUCCpWl2elnJ6arydwa/GPBkBQR1tJrAHQXfzkeHnFDiFhjbNViNljZEfB5ZcT0KS7lrB
anZ/6oyun3l+ZFjjEvUArI8WdNjDWg0Ttz+CGd0v7CsJeV3sKty7J098VTsOPj2ZtE21MWaATWBz
KnvE0Tu3yaCQ6V1R6e2l9JrDaM6kbO4L+9+BDzJbL8XqtQGzystQzPHi269tv6dRfd4kz7/Pn5fb
l9xpPnt3qp/smgVK14eIP6nWbQq9xeduHI0HX4tcTNpLuYRbn6ogy2WIb8IVN+egVij6JgeJ69ia
TahJNqnj1+FwE7O1GisM+9xvDZsZ2+9/4MN438/qayvE55DNhyG1x2DD3H5Yiarudk4sn9i6ajHf
eMrLAEzyYIvu55ZaR7mBddfF0849SJ3TEHTnmVd7VwFQxrftBtydb4PtP3Ze/uqI1QyC9IY+Z874
1yocDLXaPPb0DFEYFU/QKPGwYa4rcReZ1/kCbD0ggHK3oNGniH38lq3q2lQ9ZEsri9pCe8MFyKfs
vMXRSsxXyEdgy80/TWVm0WJf3YKiiWinAuTcsZPFL2SwlfWPVVBYZx0kS7ARjXrDJti1V8vd3MDp
Nzb+VkfQhCge85xKoas+WJOfVq1v4I9mlnTO+HPKreIgjPQdD8JfcpNk12j6pVPzSugoVCouAGEZ
gTZKimyhrECUxjPxkOcajCJwHLw3ZeWCGPFYrRx4RXt2jb7jo5joDYbqPVO4pVc5rpMkE8/RUIuD
pTrCzrzyzYJnIKpqvAHaNJmttkcWD5KQawJwR60PWzDLFmlapDflzxl8MJCo8igxCSld+Wanev9b
kf0ksz0SxOM1xhZ73Z3jxcZNwQqfbj5iBj2QuNJ/z9727WodsDHwgcQVOlAYBQ21Zl8MI2YM7kTu
hKiiB00etv6PU6SfuzPu0bBJ3lN1P5eeG2ebdaFmIHX17Pr90bDsi7Bqsqd3fJ8zpL62avSwNtxH
xCk3lwOLecO0Hj1c5iIkb5+p9J5cg8gAHfJLAsnyAlOBFhAFlH/u10XGsJzAyoCN/LIV4Vhchq77
leHI7+DblAz90lwN9+Kv+7deEeINmuInejlf7LX4zqx1PEkMXMHvHktdGSej98gTL8oIv/bwRqS8
c/gtApiyKM1bM5Td+Cft7fVhH8qgNrJfK7a+H1QqJUdMc7UL97Cm67tLzR1aGopxPaWyQyE5H4eO
weXazf2nTPU9mFG5PMD4Rgyi7V6C3htOG4qGCduaQPnsAF7cEoluOG17KwK7tAj1zjyUDpa4z3DW
umuYd+Cj9e71xtlZTm4PJ0c3tTLCNEwrxXyed1ZcdUMXbNNEyF0WkT7VioNqS5O9GZpAucaC09f8
lvvbdui78dF3b3ZdAmm1qXlnUSFwbRcqs2piITDe6F8Rjpw2A0XcQuQdFLHx0VpaA0NpxHBFTvfZ
WP0PWrLhJ0559K0bclxsVszIJscGx1WyN2ogL5TV23zU5I4jcj1dPdNGYdk9Ud0Z4fyo7akfCW3t
DwYR4cGo13nQ+54K4H2cxpzGc1ua+6ZTz842MRkQfajoPaNmtJ4cVCd4sb3q+0C37XskYFVWh3Ot
p8VCu/kottqj2d5j3/ucC6Jt5pnUmLV63vUJpT7WeGF5Xw9oiWwBgS138KYdy5y45MyBgbR/pkL/
nlHks/JpkuhjvjlujCltD5qOXZ45fmcEDhEzfS2W+XapLypxM5vcoHHt4mrss7hPzSHxndw9jKy/
EuXIHVzD5tRQH3gzaSPW+iNX0C8rAtJJVStP5qoIMm0GlnuzBGJI/6bF/ldJy3qydcY5frnh0EIn
WeAmLG6oleWQfImlR8ruaazIHrRXt/+EsVaTM5x95HYG6g6Frd+eDOX18SjElzNg3FoX2mMjx9O0
teWZXJOJwC/mdxDI7n3RfbMiakxnl7Trrpa214GnGxKHaioKBksZ/gfT27ogOlQz1tb4Ap3WyY8g
yWkhiOmOIfLwXvrTs9O3Tuj1DOXqf261JhU6qdFNJZGYzfq7aolVQZJuwENRgoRL5eAhMUX75L6N
vY62LW2n2NHb8TgU4mLq5YG7rjmg1vz223r9qPTPNl+WxAQPOKKZmpNeacZx35eco2lMj/1pdlba
nDWBCvjDJCDbBXOOU4R3P1aYLxupGEVaHPZafK5tijvxnr/hI4mxuaHJ4+Cihi4KkX3iZBdj8V5j
xJEdGUsGvAgvUkN+bIqPhbLyWvrwujUw2N2pLmDwpEQDI+y1fkL364V+Rx5Was5xbzIlXL2U/0HA
SMHsqe6N1zJNuY+65pylzlnhZ8VMdxtwiwVLsPifulk5Ybe1fxrbmpPW+Q2tF+y8I2GxlRq6OzJx
y75+mHue2KRuDAnmd4qykFkSLEKMom0UGvqyb3yMTmN6Mz9PRFIRCOolmOQzw3XX37WTD2et1tWT
M7kojTm3iAlLrMHmEiPtm6ttxbHBcOHIXfRczE9KtEBVwzkt+XODPEEY2xEgkztwc7lzVnHImL2F
a1arkz12SVcu9dlY5x/+UHqBJd7HEYIn/LvXZW/fxDS/OKUbF914zKRzzIhvOsHLk4/dosnHkrLw
pqV6ybpFv3gWuFzuLPc2x2prOtoDsy+nu9bD1N4tE5esjneem2ugZIJWGj5C89GQ79sZHN5y9B5x
ln2k1O6jNcf1VcuMe03CQSo67qq6eJe2Kcg49QmWS/VH9jAFcM+9xUUTjlZHddHC2HG2W0OvUmYE
JEB29RytMLkiG6Zesz6sO103F6vqtpNT9U+4vlIXWv3H/KuoCblqdufT9u3i0Oi1CvW5eiH5mudW
6HARti7WFtwg4P3EHtHnAWSraNtjucIV6JVP97PXEEdJ1E5tJZ4Go0jKpsgif5FMKWosZjRez3h0
Uv9VWtt89Rkx1MOsJyvSEHeourMnNSOecRAsSj8/jy5j/7KPqo7xSJ9bb5mPV3U3c2ZI81K6lF66
utsJVA76smWa6m4RQ8jqAOvePeT2rekgRO6qkppj/Wmabmd7gVhO3/rr7hMTdvODsXemAIwPqOFZ
mPn0Xd7s8d28Sdpt1YPd4ITGB2G9X/HB7zIGmbt6dVoWSmaumArRVFpS/KkUZazcGU/mmvNul3/n
0vyzIu3tICTh3YHYz8uajG8GUM8rBprYckPDabhPLgHhWKDAuQWh9ft38LX6jOfuO7TB5bzZNh7g
HU7JRW0++PUeQ2r7LV1oVVZja6dec6ECr/JrrmUb9/azYXCOjmv65u3e85YOisG6Lu46bzsJZ7Xo
jBewz6H9td9iAcydPMHF9Qz8i6ZDt5q8Dcrd0dfzuJi3r8VwImOBnte5X5s7g7dXX76hjliJ+sGa
Ey/ltvoWLbN5i0hFrO7OSLBMs8CvUCvvlzoPfajyTBsePD194gkmTpo+2vktekNOx2VOkfDsU5Bm
Bk4Am0f8jpoetew2ubI9RVHdhbOPuFbhWWnsJkmNrXtwvfmPJn/0HZez63XJ4Jj3u9yKeN7bCM4H
MxfzCez3Az+rMXVpLpGIeluhRYQo8r/aj4035R/bPpBbunTYR1e4Q+BTfZPv6VlY21syFd19ue2/
tbZk26j1N9+QjSP2rEESfsbv5dl/2vdsfWPgldiO112dyb63GSEqiUeeZ9HQ2mn6jMe+B9jZxrfR
Hsr5HtBH9geWz9XphwemtX2EOPPZKPAvwd4/MMwNJqXtnqccJkxdlrEo/Oo0F+OP1PNi5hzroZh5
QTs1CZNW/zAtANh5w3w+3/egTTFRdlyAjIqQJeXCx1s3IiprTteWSELD6b0YDCgoXZK1YL+tR23d
KbpFTxBH/sHID2eF4rPF4BOajftQpfZTb4g7TTef515SZFrV1c6gMRgCLGius1d/+1UjYAk7JeBl
pFVoVHSAjr5Mkek7TQRzdIgariONDJrJ7D4k8Q6XG7eJ2rWiLBrXJW6XtAw0wsxmVsRh0PU5Ii+q
i3J3NQ6o4OhrMLKPXHclTS53YLovbQJo4kV0e/IuzXGs9qZr26zVpSdlbMumKqgm55wVxrE0aLus
bYOCUhFh4ExjQqbvinWzdY+im7kB8ydkaz48xmb8nHOap9yvg6FiuJI6py2FlyQVN4s3c2tuPlGe
zdftdwu0P9bgPvSaf6HxioH2gsx4L/nkDml7HWToeXUSy7r5yK5P2zS+64w291x7badlvas68aof
R4m3Wz5cDZNRBWEODblJY0hw7LNf1NtrWmmxkcsygvxUJkTLJJlXL0GWEc3RZQv4ALbbgYacImpK
PqCruus+Mwi4lcDC/TfLKyJac/WwODlDseyrp7kOTTWjGSuiara9ZNqWl+3mvZNBHI0tnUQ/Q3eq
QzViAGbIkhx5C0rTKBFXqHq8vTYdL+S10CCEjvujzOaruwKKpkVeREK82NA+YjDxniBBpMT5mDMv
EsapoOyqDS8QUDWaBYLUKtsH3ZU+V4qi9aj2O5FuF8k7CW1vTVBQ13doxr9WxdjZtgBjRm9rT4vX
nsC+I2l6sWn6XWJpvYDQ2hzHSrLPhqPmoVHGObKLM2JXth94m8vYLC2NmmjCsWc4443rcMtdssa7
5oqgPd3N08Nt14YW2S3BsulNXJbpw9TYX/rIa7ALLSD9wAfZA8we7KRdyDRQ+uKchphoF7I6jTuE
Z/Wp8IavzZAw3dOtinG/Hi5Cz7DtB9n10uoPkd5lYunb77xjX9OqmeXiH6qMHtkkseaJKMkOktSx
FYoQYaM6lgxhlnaYb6bdIXYmaSg13PRcR4d1pEImk+6zbtkH8vtUlGO/yp/ulgi9YRHu9vQAmbE4
ibSg+PZUNA0PjQkuxs5/EeYNusnx2p+my2x6h7FiqLBsOftEdFbUNlVJvDOfzBWahMWzv5Tp2B+c
/m3eG0WijHvTu5UAveNVH9WbX9tvCIG6RJXTAUJBtLiARiio+mB0v/xW5Mfle1LOh2L6EBQW9J21
IP6wxuzKVuAifuF8516F10TRt/Hc9n8hE23abXjbbGZU2ZTsPd2I29Zv48YlW16FF/eewawuG/Xj
7CPfwWWQFMaASgu30S9ZkhCicUmcSyZecT5tCGEyDCZIU6bTgNxiVs2HlF3YNeXvxq7Pw5q5F9Nh
6uRTBG5cVyM4aExPfGopF99Vfx1xp/60MSCA6URyrDxRi/n8eCFwwW6vvS7vLDB5EOaXxm+fkOaM
d2Jqz+nAN2BlrQz9zKT59LeRJhkD/nZmOVF2EZKuSKEcNDKf20HENqfXSSv8w2z+Lb3Suui/GvrT
SJ8JMrI7iJsOGR9hAQWBQwAulxR7kuX2cJf3klLG+FtsKP0YfL4aegp84LgfszUfitoxHg3srR9B
5wyMtwCGTcbCjPb2MGUkdwBfJ6KSHFWY4vaHjkyK4YeuZ7TcecMltdo/awQnD5V42vz7YmrED+4J
vm8iVoPCzAJl7zOYiifizIVNJSH7x9bUk2SpDrLlvXYSLNYYoVVn+F4H8M6IuSzN92n5TBkZXnZ9
qA6ELT6xiurDMhURaXV3lTZQnLo3sJZB09g9FsvuxN4wIW6nvwvkUPxwu9DQpvpt2OqHCZw4adY0
abhmYsQ9kFBRgBWYk/MKcDXwvEeVqj70q5zqtHpWjnclMOTn5HpVeIuRlraAsSK3Jka5EGvCYRyl
YMROHfl2o2lGaQfhqk5dGbnDr7GsmE6rkDL8bI+kcDtEsS+KIO1lk5SQnc+wO5fR1pqJPRHiYDlV
EYr21hlYY3XAY5sCq97iMe2JN6+iCuNser3VD7t0v+41dE1iGMgnMXoWts65p2yiimoU13lKsSps
wOWZM3WBcBhObvu9cOGfd88LKg1P7rkE3rVE80NyLoJtpw+wUdpg1XN1BDUYh/pY5X1zdKBVnqUD
nuH4HoV9eTJauC/+9KCP7Alzb+ZA9TajtbROYF591/mCvEiYbjDUC+cyj9scgJsEjXq4u9oYERKQ
QyDGqdengPL2sQf866CGeR0AS84WVL51bcru1CJQjLLF4SSwtevY13/QYC0JnfSm/xzynekc1oLD
8GzParkM7jCdtMo4DgjWQrvGP4uzLca6El2V71nHCmKMAsAtlzZq7cUgznQPF6e079HtQGIER+NK
pYFroOWx7IJqY1nWqAcZAdGNTVQuO3MztZXPXVPTd43pmxi/jEH7bz5wVaku2AsyGMaCCWhuUayo
zk6DzkVt3d04f01RnArrZntcGn92vM/jjEBoAiRxMlfgVL1y1hNx3PapHvJ7+G1OAoEbx8dBH14r
X1RJhYNZOOisl38DtQUCIUZFWGgSnSuXFDs+mCtJVfX5ycbAv7e6/gwzqg21HnBuy9+t4sU1jJ2J
fPpszlWf/KN4Nn0XVukojra39bSHAkz+RrbkJniwdihkvifPjimWA3j3dmaHXYGeAVem7nVcsva8
qMk45voIfWJ9wIpjxDAMADwYp1U/D7YCRk+z07+Pk6KAp7WDHCfLl3XQ4YSpzIpqV2GE9I/9TVRJ
dy6WCSWd0ScagURnTQxdoC+pHi3Lvu6hCaYHGWHHfE2zZ5LjO3WwKQKI/gj73mtD3b9tzZq36pB3
FDqGDyTuQ0DLGmEnntY/WBACklYvfnVky60rm8PR7CKscsSmvhr72Pd/L+PSJ8QQkDLoHNeyAJgc
y3CXLMSxrp9n7uEqmG6k0vbGu9Xc5ou8XoHrZm5XAcaH0e4tZZyl6ueNicGYxn3d9dmDdQibMzSG
zDq4dnuc87qOx137NEAgGK80T5OR2iiEGjdm217hoZeMRcVns/v6mXkRX/q1PRU9A+K8HSMro4bx
xY4dpyUpvGwvcsSzxAY1Lq2BkRhSyn9ferKQ2XDbYfcqdSYI6MPBrqEw9HtnkpdVgWvP2XYuC7LG
7IZZHZyTjF8iJGd7GLz8bXe/TC9bYHXAFq5862DapcPBZZ+kIf5m2uJzzSoof35qhFZV8po9rwQD
6624h+JEmSkpJFM5xdAH28CyoW1PxvpuCsM89BxyPsFEpxLc/ZxKctgQcUSicTXMdAwjBJO6cWlz
5XxXgsxsgtt77DNZElPmIEKdui9a3B/eZmyhqt0rF2ARWPqMkqdiyu+1pZX0U/8MdXqNi9p99mkH
bDqSep0OdUbwQtWAaipVXUCee+hO7D6N1uZl3Nr3PbeINW61D2fcBL1vCt+4+vrHHHapPv6L66wA
UQ9W6T/ROFA8qS9b3sQB0y4PrTU/aL6fnXc9aebsHrZ2Aylz6sOSWjjLdgIT0mYLGTRb56YJcQJY
ztBOE91mJ5BJGTPeMsgeA8rsbHtIBrN6+berjBQ0ZBX5GHd6ftGs9NHk38ZNlWX5j/X878s+4NFf
pQ/4GdP+ak9uj84ERFxHLdLXifDUO0KoJaHo+LG6Voa7kcwSZecpOxAGXjrrh3WsjfOcwrtT+h3H
NsTk26cdWtgr/W2l6KleXiyV5ZFego1vznq7HdTPHLEquveMf8JG8tKhJgjc2xWzpv2DvdOukDX6
0ZjaNSVA7WhyJjlL/VyhT0iMbB85k3ON72/J/vjNyj03lNQYEJxhjdbJggmzVQrtOPW31V1aZ5nx
kfUb3X7KM+soFM2+w/BntSoAsyw99LsF89KsTyQcRgBzW6in805+4hT5x4L5MFTd7TcAOfe+3TBi
5EL/twEzkyNBEyuTTA2wusgsxLu3Q07Il9mYY1MLqhFlpkGmwKg2iGFF9rxIBqo+Hk7QPxIXsg8W
AyPbzSKTjbQuetT/IYf6b73R/zQ/Mv63A49t+Tp2dUhvTFA5A93Lf0j+Mn+dacy3AYZ6+We3rRST
f08GjcMwSeW2FZQL61d4tnWGeCKAUJiaKefLB8b7Pxw5+Ev/Icjzdcs0PFtYpksrIuz/8DfBXVXh
FTS2R13HigRXtiEhWAbKkdSvoutf6EgignH3QIN9BRSUDww8zCYaDW+Ht9xm7237Itla5AbI5u7G
hAZqfu5yKe8dkDIsOqPSUjno05bGa+7hRSly7cGinCxdCSxeFOZ5quopQlgw3qWWC4lyYtJpFBP6
UDK68fmkcFplfSgMSz5Pk7Agxt13aVr8ZXL/rS+6dzREl8PLhWrElTOz4ZnH6nVDoJI2W2/KTpAE
YC4lC/1J6zBHBLawT5VkamC31PYWxnJxhuHTa2YRTrOWRsJy1H62cHjN/tTeUJS11+7FxrCwzrcC
8pNe/NjxKIucqomhjqBQybNTSUrpabYmTCA658Equg8xrPVdhj/PpTBpbFTaPGvd4J2BIZAVDItx
S7bIog7znlDYeBYs5u3G3D3zQb/NFxsMD/1Sy94BUaqMmTldt5l4dnm/umggnZGpBJRb81BVKYS2
tvROuk2SMIo3/0AOuhsD/EwHyA9G0mr6R2Xv9bNme89WX2FEABgdYSMkYjyJFwy9yvEAPeuGRQ8k
4OEOhRnBjEaiqQODNPc7kMPfXBXGWSo+piwBEVejJpAgNQ+Fu253bsMh2KqJlLUGpmZt2Q/6Strz
lksctp64JZoviAa3uJ78yNTSxhQYpYQnuvci3eSdxpQSVpvFur9F+Vo7Fz3QYlsL8So0dE7VXv5E
dnJ0u8qLYbVhGrFY+4/ab4ew6Kq/ZifEASnxeIceRcGflsO77054hRgr2CdQ2Koq/YqDdX2y0vpx
vv2sdJYVsOP2w4YFdTXFVCVe1+Lz6PVVz3pxdxBBpv36NiPIy1yxRf/+5r+/gw8aiBFZV//1B3X3
Flq1KHVMHVAJ6GfYzU349M5o2YJ9EJSkdjEz1bHNU2772/O4DcPRIjLK20YgH+/dKuEPNAyic88l
4TVzdziz1Uur2v7a+o4e6bjhsSvBUncqKVggssEbd2lexvUCd6h+1Gs3O3aOGTKSx+HDX/2gciCP
5ZNzcox+SIQ2/Om1XHCzj9wAqJuxxlmbQLSD9Uy9Cas6fah6lv48p/B+c2ElWZsih+LBPkxrWiHQ
kN4VE5WSStxyES+u+zP885ZkSr88pdbIwDtFtbc0IjS6snuQ9t8+W9Y3Et5IJJuyeJSgdDAz7UtR
6kmVInyR3oTDQAXD13VKsEDlfpO7Oxw9gZl8ms0vo5Z1121xmGNiSl505ppM3YBscd6B8tqhinhm
Q5JaO6NcgBw8fODQ5HuMU0rAqKM95415Xzo6IZ1tG1eynbFyJGcUjAnHiAX386zNLSLn1vXi+pBK
GU4PCYTR4uA6+zcQ7xBC9qsORPcevcorIjsDlvk/Lor/sDrgonBtx7I8j6NeRxb7HxeFxNEgdUaC
m2EUhJS+WJwbTXnWRV3e2avAV6eUfwbWMYqZCsqAV7Tw3zeJzZhe3IlFezB6GqWmQUTCrOUvaOL/
8RH/Pz33v4+IFQEqXsszkXX/bz23N2Af2MOBOm5GacZjhlBj9RjgwfUSF5zZWfF1Xf5JOcqJ4+rD
qRJUpza2mUu5Rob+VDVA7znwYbjs/4+989iSG9fW9Kv0C7AWvRl2eJdWUslMuKSURO89n/5+QKjE
qCzVqVOrJz24EyRAgCYjGCSw92/cdt/Xo3MHyXsdFXiIgkvSCHSTryJmWK4aJvSEOgv9H96Cr8UU
+KBdWOlIU7km6g6e9UpTolSA0qvTWAAby6s7M7AeIeCtbBYfG0uz8rsmQ52qvwQ8A4lhVftozE0y
mgDyePogXNuU78w6ijbe+Jl0Eqi5olLA62Zwwv7zLWFCjf4TM1lcqamr6GdpjuH95fOGhqj4hV+D
hI9tgFBVANmwVO0D/qqbPKhgyDTDyxjUT1Xr1h9a+2WcSMU7doMfSA6xw/Wzs23k+Wb0e2VfZN77
vHLOWT6NFxcQ97ZOeNVbdeUxwdZ1fHQzFix5aTFXhUNmkQBdlZj57fsBeT4cXfY6a4r3vj1+6+cH
3MDHp7IMwECn5iGIPBu2LFB/tSW8kzgAI4jsR0STDrVKJk9+NP+KkP//wrX/E4X/75j9/x8S8nUD
HPbNXfQXQv79t+H/3H0bo5filpL/Y7cflHxNNX5The4hTraqjcAKv4AflHyI9r+h2cFqDh68iXID
XX9Q8h2xEyIk7OV4gsq/UPK13wzdA+htaJ5DAoVn17+g5PNT/PN9r3rMUzUUAUwhWokC1iv5qyo2
0xnLj/jSVKB6KhyUiah08z5Jx0vs2j1vIkWtTyE5DDC2XoNxtQP7VckQKYuIGVSh9WJmobIFbYQH
9wiD1h6uhWESOfF119wq2fQp06CQGyXBIy+vWNrIau56GHXIaufn9bVfNlF2qYgLeP5KhlsK8HWn
0qgeyXgNu9g18pMstKZREggTtEsP5d4o++oWfQ6XD0qxLAik3ja7zAi2kwboWJrUzQjCXz31WH4j
My8t7doZcFNOfGbTKlWOZfdM0UT5aWnKGqz6NXrR83XpFIj1k+Q+L4Ul+F0dID25NBvhgZxkEYmV
2kBSf0f87CI3lb7FAh7g+rrqp5RYSh5S2goMiFVfFM+p1vDi7WHsrMiNlqhjiarT6cMxGZ+tsgaB
aQgKs1wdy0I2cQnLMfJUvteK25H/YUK1mhun30yWEo9nxy02aYinHElcoNf9V+Bsj8i2Ymo+E79p
vOyuDbuHOlZZFjfgG1heAkphSlR3QpwdgLpPOkRDZOWgudnbLtRCIjQ1Yo6Jhe97tVVLDGJDJHDa
+jzn5IZMUSOdWux7TfvsJ8nWMXD3qJlx7owkUVZA2LJtMcwpsgOrOG0EleYP68OYTExK/IC4cK6b
v8vvL5iBNyQEOOr20SwGcvk2DkkgnlDX882JSZ5qfyOV1GyRACRopRK+kjUmID9qyzajZH2CfsEf
PXLM0lz2k9uIJRMQq9J+W09deVjG/cNhXnfLwwa6CKLJ6rU/OdczbPvlnJa8uKW9nO/fb6tLzyJC
O0N9EJ+KLLIac76luWzrU6wnFMvbFQ7QBoYvH8v1I1jar7plc8xjgODYN8EGYudw0Mp93finVNDA
eW/9KPKfzaQJmccubTmG2XAyr+U+suc6SHbJthnNcFScEDYmSZdfHfbVtuX05USA7pe7LGOWq8nb
qiUcMrasHLh22fGrccvpFJS8QGt5l2XTsuuybfnflm1Joz/Utj1xh4vPRLedd3Bigl0ow8QFseKy
KWp122k8ImudvN/6dZUJLBIMU/CACZS20+2qUbeqhgyArYAGUMQxlqO9aspjkQgkKC978AMjjCWH
T35sYnTCKkac+lf7yW3XneUYeSHXIyztZe9X20gJ6cekVosjpDOsIv1P5nbIRHgLNMsJtMioXtsw
CccZzDFdN1UgYgV3mHiMvu4CPZwZSJGIh3rkiIcFAoYgE6PcXIH8zk+96MEVkFfCzaBADpV9qnhx
LENlsyMstQMWcx+TZzilonAtF8SXKBrI4OlKU5jbzlPzJLfJcbJmEWxNcQj7Yxe589JcDjMIWRnZ
DFVWvB7B/TXGFujd5FV/kjVZWIXXw+eA3nvT0SIAEkFRWnVCf4Mn9G3xq22QeUkOB2Cr+UyY8fIe
FDVd/E5lLZnF70b2BNp4KE3UenAn81JkJszuNLEE22l5dP968HU/uVWRt3ULZDvW0/AQZ8wfZNH1
PlcP7GPdClUOW7zcZBEJCRJZkx1awkqJqMx7tR77o6pAVZWF7qgIfOUx6XLLCz7gLY4KWDOHLL8N
5RSoFZ6RLgspUzMgWww8nKyOx98gshtLIbeFhfVFzUdta0b6fBodfz71oshJrO2JxB2boGxPSYMc
jKzFAlFhFuVx6lzrNIhCG9tpb3f2KVSzAfhgr6OtY87PtQ95exKMWvmdy+93El9y6s/cMHJjJ+8d
S7wE0/OcBhH7G6Ssktwu1347kL2Tn4T8YHzTJd6RO3t/Vk2UWjwThQ5qZMh/1NAPKbYJrFGyMvlE
bkmkifTZZKbBDJAQskhHoRcBoMNUY/j4eLHpI6muEdvHN3xQxYmFprWCC+Ngp1kbM/TuOCC7QEY3
CVXiRnBSEXuIvFOadZgPucqwHl1SGpgEEYhRRLiIYAGys8zeEjF7k+122SjbskcWRKEZWeqQoY1i
RFtbtpf+m0HyILKdinwi0mx31/PMzAw3EE3Q71GMN65GlH1U2nleo2FTnli7/ShG9E18QIIHrPbg
KVgoTdEvC0PMvGStMWKRExVtuecyBjcYel4NX8bUdgWNZVb9tR0h2SMLHIR5psoqd1nIzSymu7/s
n+xABYvvkmD98xg5+r/YJodczyJ3wW2FsGNQb5fTydryr/YjovDmlHlr+U/JT2v5d1815T+aKHtr
JqPHP7EUmngJLU1ksQCHiFcPOP+dUY82N6x4tSDoxttsGShro5PyXlv2Wbqvh41SIz+82ug04lN9
dVo55m+32UKgz0iNnY0CF5QA7nRZtEHNoV5XZRsf4B+DXneDhOCr/Pv+m4O+HnrTvlZvjj3qI786
pbOvh/5Lvxw6R8iRNNrXm3P8uvrrMy0XnUwaJNmS1IH4MG6OsQy5OYQc9LotN97sfu2/OZSR7s0G
q/NYSfSbIv3ZzIp4a1bKdJAjlu3LDo6p+ttyTj8tm3yz1dHrSTNjLauyp8Mw8nqKYmJdmEFqZuZ6
ksU4waqaRZHEZpeuZFVulN3kMFgNLyNlLcQMaYOTAyIDS7eN8xK6CeLAN4eDFNyc9KEskUgTVdl/
PZNsx/X8di69dNd0aJxsl91l7eaYyyXJo8tuvu5nRcvbnZYh3NTX+u/yt7L8ImTTDGxAg9ffBeHz
UgW1yA9QjlIzpK38iFkIr9P8NPQ1c59QzoAGMddZCjdvwTvn+LQ5Y2XyKvJQi4mL9kehIKjMVEa0
szmxVGyVqXrf6s6KTiNAeV5q4jdjiunZKOZsSzMbd3F8wpMq30NuR9fYDT8x2SGCMBnK1m26b1Nn
fvV5kadFtR+TIiCO+CaA/3Iquv4DRKvsHKHDsWs18xMek95Wrq0TDlN4qJ0YCNeJ/04u35dCrvDn
qA63ZsBrRuny+KwCuKwT0qhtmBhAQXiZ2y3q0RUq3ora7QcTcjf/i2WN58Zsd6rKJIx7R6szBLjt
bg1mfxPXKDb8XLvKUISMMGSjBWbVJt/sDb12+t+A3X+joImCJVHdvxfQ/L/p5y+fsz/pZ153+RGr
c83fXJBRKtgudNO4s0np/iGf6f5mYiNgoLSr2xolAbk/YnUWsTrHIkynGqZtO8KF4A/5TPU3EBkG
ajfoCFsqmel/E6vTXsn8mhzGRdFW01Xd0Amrv0oJxBpyb42Bq1CbQbnUXayFjNk74/pXHEgWalkJ
MA60AaAiiO9j6gCG7cEL3Xxmv8qy/+oyHBGX5GrwnRCxyVvB/Jk41NTPUBCrsoDEmuruufW7L06j
fkUCBJG/WF9FDe5xXeI661aFPomqj3H4h8v4S37dQrVSMwxTN7A6Mi0R0L/RaXZNLW683vAPam2W
Gx8vexHW04+KvzZ6hxVj8SGx/Uc78j6ksP1XYYGttJbpK8JaCqzyHqHrCEGQf7gsYAZ/jqjyNRG2
tTUogviAkPwXn9/NhY1JY1WaU/sHR8jrZmpXgI2pHjSEvS+Zw5ptHAH3FmGonOoZWUZnGrXNGOvE
HKumS1Y9Iqlb0lfMh7rg1JeFd9HGtL44Dv71vntpmEMfLC97HArdvEw/i7R06g343GRTTu60zYfC
glMSjg9zFU2nSEGsocrKM2SZcWVEuAwEE886u1C/KZVrnyA9Bs+VFXRrbxz2CFvmqCAOyhHGynfP
d8e1aTTquhIKCW1zcKoURzBoFraKUmJfoxinZs3XHsKANQ/lmn87v1Pj+Y1b1P5OmV581OgNVMx3
Y7t1AqKXoI/AZxWQDfpzgHCeC3SnZ6kHPXhXKdW9E3/Fo+bRjIfwzHPW23tVC3K8SrG91Ie3PmwA
eJ2dvW28s6pk61jXc9xeTRsALn7NlnNwbWz8iiiJj3WYkzQm6JxMrrnTHXD66dENtQNorXadYPtZ
AWMHdwecMPS+teILyUPy7NH7zLInVrRdtpmDHucHAe+aKzALDWsr1yAC1Lp7nuGAa6boW54pQuDM
3mZe9d3J58cCt7cKcnpsgjwZ++opfgP3/suAkNO66fOal6O3qVHjxYwBOE2JvvrYe5CqrWltAW1c
OzXpsczcN0qIsIjAuCqmyXRZf5z9+uDkpP41z3qjIe0LkR5Bh45obNCD8SoREbIyEsK6RqJ2qrot
lvLpqRyrL+ga7HznUZudT6S/lV0J7w6Qhf/eG6MUFgtJQxTKntqxvce49ptGDHXVZkYMynV21o0x
EsxD+2uTOx+1EixdBhQPnu1DrH4JMG0APrxx3HmlhlnCD2BU9zhTfRuBgFslXJWm8Vg0Z0wvYsTR
d7CcQBLn4x0AwQYORGc8mlk+b1JMPTV3gkuB6AK8HvtlCjRrPcXISxbT8D21gaskGjzAtFMQHLAh
zYBczfZaGiAMFgUO+JjSusv9+gLkzsfMsYFvCkXn4KUG8wXD2oQiSKFYFCbqykS4RFWNkRheiqwN
rQ1gUuCYokOxqi9TlOLHRfyPTzN8sIPG2tUiACA34XHA/Ee2ZYExyDtNQFmXIbKWiP3lHkuH3LY0
Za3GCALrTesgUxC53keEukbzfeDj/iq3LQkKU5+drTml7/Uwx3pMznDQGyya8zJQGwjlFbVjX7Mb
ckzhaSGAQjE14pbxcAzvUBBlip+v5Y7XjddSjoq8BFW1wSCVL3Z6Nama7c5F+UPuenMlE3Okgz9p
27ZRg5VZIb8p916uzQ1gsqyu55Fbkbvh4uXhHXlhslrJy+URgoGQTwDHTlXo/N63ziB03yjcnlBL
kdKZjJVu8uMJrHZa10F1Bhfn7vrYf2zQwh8G1gxTUKOwUA+nkExGZDZfs+6h9yfEIW0dNUyb5FDe
PznV/LtpdN/BLWA8UWRrz1LSlY+D5TaduuxgzOAx+F2oR4UH+wpROPc+BXfiq8GzqdiQGqIwXvVO
/BwbEJFt48FPVA8GdfukB6637/PuU5p6gNjhqZBThiPvpfkK7IO911zzPswn/5LnnzTVvRtL6INt
LDCbCiIlvld+A9DNQtOuD7kRoX2j1+M6smJs5FXtjZer0b7oy3tl9EMkDtMjkjnzW90o9r7SvDTO
tJ0jUEp1PuAaYhVkY4IKsR8hcukjjVmGZge5Ac2MzIstGL6TQpwc2cQJxyQHlpPfRmg1DDh4N9hz
4QOQdatEiFhEk7t1okzn8UsK29K+Vfx+8S99sMOu2ESKMe9aOJ6BfbEjG/UdOxeQ37Hbdq14aUFR
I6AKqdKF48eaaFetilFFfQ2yH0jCaNpAqXg3AVRZGTnBNLD/EL7KczOG1qMzB4dBn/yNTuJzF3Vf
wYp9M+f5S6/W7yylzp+V3sFOTvEOHli1lZCZfchThGENVNOgBcfF2fzOfM9b+bC7ixbHgz4EUFkl
/edmtGO4vJ2GUlxUbG2b96ha6+cwQQMapDKQaR4AFmoyLVGEHowynH5tldkk+SvhieN3myZ9dFVc
D4AjoPtYht+jghhupZ3BCHzVXAj05AK3ZfWA5/mHyNONje7EoZCkOGUOkuRDZLy3u8/YPuhnYIjZ
KsKJ84DI6RutM+p9b2Z7Q0PaNdfsL3qGnMgIfhexgGoL7h5BGy9t4cnBEBzvUkica7OY7wmLgXhD
usbSCeQNRAHXKik0MsjdSq+MXeMYRy2GeWHpF/zM90wxDiqhRThP8YOth9NODZhvmkjtHPRip+k6
Brb9uA2mEI5AmyiPBbOZYz9+mwmkIzYQzLsYExn8Ej5FhYr8CpaEyPA8QeZ/4Sd+xJX2CVHfDPVT
64L2xAZv73d+i05QWNRvbQsB+GfXtOC8ts+Z30GrrPXPdV8ejDDPtgg/QrJ2ww9GBLBWdZO1ms/j
1isf4jmFltwXZwPFFOCTYLcrF2M5RDpQI39UQ4ff3vzc28bzlPUfBt9AgtAdx3PoxzsFCuJatx+Z
+R0TPLvXM/gWJSLUYwfjc62Z2c6uQNWiIf0dFgH3ln6G+dLztsy8bV8imZupn8YKY5PQK1/MHCWb
wSGhlHVugFQKb7EkejN4OovDvjc23T4HuWOUD2Pc4ENugUrsRvT2AuSzx6OatSc9cx9dp8JUEOg3
1DHQ/AnaQsMdCIPfwX6C8M24D5VT5fYwNobpcYwCPujJffLrZmtpPeqruLCXEdCsOkAPxlW8Z8d3
ebqEobFG6mw7OhYv4RoZKKvQD6XTv4/V3loLHCUAr5ofB/wchNtawUOrjOhi29kJhDMq4dEhHKeL
3Y7BylLUS55C5Z77jtzms47g5xaBuGCFScan0kDnu8O1Mm6DjNiz8RaNZjcioRz54Z2qpm+n2P7m
jurnaYQR6L9TQvuUmPW9xZQ2jIs3gZfVKz+eLugCf82H7H1Rkp1Vo4N3njqCv3aGGr0ReOm9k6am
EEsas/u0QpM/yidWU6JHbrt2a6nNXMqetklRvq14yUCq0T/IUX6Z1duyQ06KgGxzrzCJ2esI1qxa
3YXVgVnuLk6y/H7Ovemiw7+bw2y610tr2+oKhjIgH/HcgOgu1CtWUY0IR4GrzMZBknmlVhjDm/gi
+a763Tlgez1djKBytmGUP9emf8zKxrkzWt25GzRmesUMWM/B4oAMk762Z15pgGTHO015GzkO/6G4
EpiH89ZufLRlbYePD42HrWeQJa/nHrULdGPV6HuAHuwDQpgUI3o8Zt9/HsK6RxgKkXKrwOMpQenm
rsMw7a7n+575WxRQIvU2u/NK/ZvuDSHokPGTgndXCpKOJZKPvOXoHjO1eCQia+/zHMKTlWwqfe7u
3SyJtqpRflcU+yFxjPE0t8HDoBsYx+atca8F/crx0/Tuixojh6jPxVEt7KNe9CRprPoOQ7/mPhjV
J7Rq1KOTNdmlnLJN6CoN++LVFoovsQQrtwvAOazw5CnWU6NNWwzH/XVp9cepRlcpi4qVMtrnzqy8
I4j67j5BkPMeafUh95N71GpQW5qqL1ERnAzTb89ePCQnb5yf/Q45N3N0TQSUq1OQJd9Dm2v0kr0B
dXLrZtxZyWxhl24ldxrYDiaN1vsq57lvwd8EFrMpWueja/GtpDUKFKw4+nu9Vo89REveS9MJcPdD
muCalzMXxr0vB6oxVxbvfmVbadO0gaVcnb0pPCIuNdynovD04dvgNuYuE6pg9ozfA+JCaPCC9tnY
LTMXE5Q4BAC/vcf0+IsX4KMR+W5yQWlvk6VqefT1GTTN+Gh5X+BOc1sMJ1n0oqagwo54tKg2nYba
tewygs7lJcWKLqxOpSBjyRoKsAQWl7bcaErMiqyGsp+F/I/xv9zYwItJjBmaa1cMNznBJfW15ARf
pQjlkFpkEWVNFksqcWnK2rKva048q1JYoHKwPADPb0tpkVsBewGUhIifrC3F325z8Xhj0viL/Soe
/BEGmBuAteV1hBzm6DGB5OXQWUXcWDavx1pOFUl8luxCeCXze/NYob2tOvF1/E1/YIrwshyaSIDX
cnx5vK7rPkGbhhWt1q26LsQ5kwoti62spmQ700AHhKMyK/Djh1DJUyaeRiok0/dtEWgPg9J4iJ5N
zVpniXeMA+zH8wThK2Qs/E3VpeipB9ljGAdP0egEq3rmru5SREHtrNjUZpHdTZ0DeQBtUNw4MAd3
M9BPZHablWz2gZbeRQqofyVExGIAFnPRGogPGEEhk85SOkUhfGumg4U8gd0dorzWjiSjjYuDHhs0
2zcOoPTQjA8dPheXWEhGg1oK16rBO0wLUa4fmv7o1upD7HgtkClrquGK8B5FZyTcTd7BaefiMvWn
dyzE50ufK/NF1txaZ5JQeLxpRQfIqPmSGy6YOD8+grL7MSyYtfli2OhAJJqQeIIKVnIls/URonKO
JUsBmXliTdAk8IxKw9+g4q9t1TZY14atn5AdDi6tKDRiF01MnjKuKg1RLtPeoEWuoCzMSgX6X2Wc
9QDtY6CoWsMBWc7zepmL8cLTdLxYQfa20i2H5zIj6kAZLomC6MsEZm3bpOiKKQ523VCDiTCM0e8O
zMQ7OHopczdy/6gCv4Sepe8gMAMXa6oD7innbFats9K3B79ieTindrJC0Tnb22P02a/GYtfG0Yfa
s6N94BbqRU1dqP2iJgtjgGkF1npe6ykup7EV7Yj9KHh1Xfo50YuNHAVzNt8RmRE5PlDuFXY3Z8vQ
Dih6ORuAxy8ey/mLY9X1KQ/arSJanbhTWF8QpzRtBIp/bgsdQitQ05t+gO7KrBezbvMibyxZc3vs
a2IL/l6n6RMTx/aCvKJ9gHlrXLyhxSc9jqGtmHq5QWAjsbQL/GTjIvvtoTQubnuow5RJn86/Eg3D
NlCLGUI7K8qpQBaVrDs0IQWxbX4kFx3L3IuspQFMzciI0FDPyrsouzjoiRyizlIqJNeVfAv59T3y
EKfaHrBEqQbME5I+uWDwnlwMp/1YG3vPHDXUz9kaQAlHsCMjwkMS+eL8HCmHy8JxzyiEvyXQmWDB
AUbE6DNvA78NjLH4isLMREVTfIatuOlloWFst4Z6iAFNU7IQtOLzHA4/CiUKcDWQ7WtVUWL42NB7
AJbMcAwZiIJ2fC7iDtzAzUBZlUeT/bLpqDCIjcRANFHss3QsZ5XblqbXVkh4d0x5l23LSUsDFPrU
vTdity0wQY2Sm0svA5slgOntbq5vOeNyeZW88rQncuaTC1jLnoEbzjNjdb+MW067XMqrq5VDXl2G
HCzHoQnwknbVXU1WaR+Yqcp7N2BVUCZvks65uEPYwX2CbGHiQ/ZYEHA+GKXxoUhN5T6u9XwdEPnZ
MkuP1mTFEGYNk92AbvK9T4LMUMcXtVZKCL8ev4baQmHBSjWYpLouvFQeA2vGhDTYhFOLSnb8vnHU
fUrMYqvXyYvOPJfMl+fxkGKlaxZorhn8Ok2E0Fcl1pNibUk+L9+TZXSg1CBBPgzjfAJUo+6ztuQO
1rW92bkffYyk7uwOnWHWNXuiGyxHjTFa0xRKwTO6dg3TQctDS03RHoMZ2VZ0vz4hpOa+78PPZRvu
ynrUHhwwLnWPQErdP+U9z1k0fLv1xOJpDVEZHZM8+RgqItmLG+AF4haYl8546czmJelSE2cgmKzo
LkADGuP71uw/Nr77mFmqvVPgQIZJc46196zTrHM6pduZ72jL89zf+oVGSNUdinOFHKHShd4b31L1
dRGjYKAA/i/CEUWkKTgz74dwYpe7Ge1fJBnNL1YpmOzqcMz5CT7rRYKjyRRmEH7rZO+pGGWVQ/Mw
1mzKC2gSgCfWmtmgqtfZCT4E6pehaj61qqWhSMDCYjaNHXy5ObaCN1mT7IWJ+I6b5G5AnRmZo/ix
r/DVcerxQen9exSVYwSDSvOUHubRTFiCKauutesn1WshMqDy1fVKfsBMZThbKFgM0YPS2s0+Vv1T
4Zn2ZXSxIUOwXHjvdOV9+yn2bbxo+ql823rRqSV8eSz62Fx1ud+getlZu1DRYohMBdS+juVSkZlI
jjXzru9L61mLsfiqWxsgtH03KIN256s4kZSZcULgBKUUP3TPVTR8wzJt2lMgejql6He1Q7cldgar
G9Dh3s90ZdX4HUqLVqAcmZAUWx/oesKSeKtiHbaOEVbehWZfraR8RQm9snOH7mijUr/pOyQNrK7U
hXvJdzN0sds1hX46dxSRNoMg37BPp6DbeQgD78JUsbZdOnxh1beKRxsVOeiixypzIY7jHS4TT//L
0vgH20TNM8kM/oekbx3NRf7npK/c5SdBAxaGSa7OgrlGYtU0fyZ90cT6DfaVjWUyjq+eapNi/CPp
Kwgarmq7UDcc7c9JX0HQwI0Vo0NXszztX/EzNNt4ledUPRZ+cD0ggahc0F9M7LMKCuGY2MPFNdDR
iEiCnWSBrRSWPQKOqBOAEkY2/VpSNfyqYU0iFyayJopoTt/nrQ2jVGIzpZOdj/T9SdYsYBNNFr6m
N8jYPD6qQD1FcY2/y41KlXR7Tw+P6hizri4mROr7YF57gmuh5lpQf1B1xK1CkF0LV+M1YSOTGD4i
le9l2kLG+2V4P5QwW/uaC6iYgAYkdjdSzEIWetUC95WiGXAJ/qjqqfeCe2KzvdHUuGpnyJGxhDqm
STxt4p5YiS3XVvITw3CoOgid+BvCy7V7qLJzA/IV+UYBVJGI4laAj5fmFWCcK2F8qoJVIrAuuYS9
yGowCDCMrMpCEVgZJEcEbEYgaOaiD9eFABsvxZW9EEjoTSI+eUsAQUnvOxsJkJbYa0fCd4Cvgkuz
JKxHbpYDllGQyX5HC1uBu4mH4VRVz5PANxkSfyRq2s9aRNgY0NKfu1WklODngHXcKaP21nfB5CRX
oJMYKNt6LxepS9dy9Jtj5obgEk1thRrSlIGZ+vPZy2v3z43yGNczyepynXLHDAMigd9KBESsF5gu
WVME5MuQkC9ZlRtlUQENA/rhb5dNspaJA8iaJfBlOUCzV9uXHVCNypCN2GcCvTTmQs0BXibltS43
L4Uj4E3Xfrnxl+2bQ8lqhEHfDhXUt8susnY9zutD3Jz3L9UYd88MwZTXZ7g5UmpP9krrdWd9s/dN
/3+4+JsdbqrLRd/s+st+OfL1pb0eGdnQnU3AmI5AZUrqwHJ7y9rfbrv+Ll53S5Doq40La2GSENNX
Z7hSKxQJTDUFRlXnkbbss4x+dVjZYc9PYVRaR1dofhAzKVCPpaYJpPHSfLWtMH2yR1KJ6i9VOVR2
yZos5IHkIZemJVljsp3Jw8mqNbQc+T+fXQ6UhTyNZYZvlW6AsC8uHEFPu/8gq30c9uo2bmZtrw7O
3iBceLIFzWGasXC6EhnkRlm4qU6K6dolR8mtbTRY89qZK1bdFaRls1Xi/iy7ZjW25zeyqhKfKB5u
DqMLBDQm7ckmwzMNDLY4d6tg8RGf6zryd8iuWWAytTtPqZGXsccvUW1+BE1PikWrV4jg6eux7r4k
qYmuYTuO2z79OoHJz8jdbjOlydZTCa1+cKMzyV70xUdcGUj5dRlyDcGLMaOAnfPeQc9RQ3W6JjJ/
c5XXf2MyST5NAlIoSQ5MJ3+QSmTzb7dJRsnNEPFmkPte9/hF05P0CclJWfb7Lw5juFa3hyN/kHt5
8mUrz3Styq3yMK7Mu8sT/O2VZGp0CklJ72+vBkrLrtSn51K+ySRDxsOw5yRrklWzbHs9Zulexizb
ysomoLS0f3VYXQJY5d7LIf7daeRhl7Msh5HbvDj5mCUQYSQAV4JyJY53gefKJm/wRw0rhN2yvQ8b
iClyt2tVdl0BxHKfV0eUTRyzeIHK7utIuZNEAMvatX9pX48ZmsoGkfR0M2stq6BCucd3BMcJ9VM4
KtkZaWNYuyr+M0iSrcZuGPeNisWIwYyUuGSzKdxE3czIqK9TE65JHJZfEjxu4YQgU837GbX4EGcF
uK/evs6yS+N5xaFvtb1XqkhiJe4nwwxApEWQYz7ZinvUkjI7Di76pYWPiqPpPE859JsAxg42H9VL
PPestEBaI2WHUW5AzKHy9005uoiwpRoyAdVb1VHMPSJgH9JIeUFkFBC3hmh4MVv3wYCPcYyJWWC9
b7wc1FhEPMIaQMwnIaEFMAX4WaJhheK/3U5bNF5eEL3HIAJ7TwN7IsSMh21oIhJfCsWYMUWFwDEP
ZVI9+kr0PUFWESNlqDGxbV9YIsAjHjw8RZPk85S6qGKQ8T1HzMix+nZOqa6+z4xkRPeqvKhTA8at
ajeT7bzBFyg+WtXOC2t8dwrsKDMP3xGznYANDNGzrc3Kxg7SZPW5z9HKBTIR8k2qLOmRkrlEw0xM
J/pMENrYasNHtXnTBeVjZVqQuPG/U7Nt6YjnnBXu59og/jL1MG0iNdlYSBWgHYLKszOPa+eJONwB
GSvMovUado2QXO3c4lMxAKNx2wChmcJHPDU0nnTjK1YxxilDkvhd6hDCQd/4OWvtSx5VHy3LR7iF
mE83PQVZcIr18hyX4/cSzyxUsFBFtEpAaNZQglJv8dhJw2lGeTmMsH+jN5nqO5bqp6HloVqpRr6D
trNGDb4hh6Z3a1KjLzEoypXe6O4FFauNZ1fgvz3c70JH/9iHZLORHC8j1uMVYkObEusMDaAPuhPO
1lgTb2Tuj50jksj8W/Y8HMfB/ZiHevzQd+X81H1w3wgRmr0TTWikNco3BbxShbhrGqq/F95c4OxT
r1KcvtbNjIsJSqFFvgusEpcer/TW2MyZaw3Xjr4MET3FD2RNKg6POwIwYZ42xyomSx4hq7ep3NrZ
hFW/UaII3L0fbAcrqw6G134Mku57SSweWegWJ4fkoVfbbDtNjfVgaecQQQ9o8fel0dpnN/DhGSCO
OJZfFTvwdwP8gTRD0qMqVORzO+3kNeX3vDIfrc7XdgBN9rNQBG225hyVey95rGJQlxaQNawrYrBX
hKjXRoYxYOYjvNEUvKKR0QeuZQNhQQePH8+sPZekRyDO2RwHQu8qHj628/hkEyTaNhEGLZ0OpE7s
MZVhuMEA9S4vmkcci0sSnekh0uZz6zi7jN8HktDkq028r+P4qWO2vyqbFA8sLRw2vputErXLHj3d
PFXFpJ11NIoxK2KxZgbay2jV6daHsL22gql8HHP7iPrYdKhTT92UWLuMY9o9lfyq0K7DkBAOS7i2
tCh7BMIXrsBumxg2uO/mAR9AtUYTvez8Fv/lQNtXlvlW78bqUsXtm9oIMU+bYTREhK0wLZ7WWmGx
IGMKjWIcWsDuKQtDaz8a6SN8KZUvyZwQr7PeEV7Md/U8HXrkn49Q6JDTx5GFYB7Sbm67m+P+s1kj
ZjcOOdr9/PAxmKqLHXDLrNXrLcIk+w4dchw1IORzo76DGYEiUGug2SOkmb3pk8FkxDaanOdpma4V
iG4ru+YAUV9b24DAfWNWO809Y81THS2USLDURQCAR4KFudg67NL32AysjeF/2DuPLbeVBE2/y+xR
BybgFrOh9+lTUm5wUg7eI+Cefr5A3irparqrevazwUmCIJMEYSJ+C/xe8ck2lmivRBOSG0ySKkJO
9HpzYZAQb4yfu450fzsZCG2uOBv76Acy8x9FqcpZ5oOTjE9BgRglqOw94dPnTKvdXWXAVjBIQ7JS
0vVrahwUgaoR07Jo31nWU28Zgsgy/1jEHkyHNk73Q4JEBqUyEfpcdKMoS3ddbns4PQVxAi71fIFJ
NUc+78kX29aUhgaW8xmVGjGMqTI3kmte0kC1mQrzsXarV86+BFQbnmrw9WKT8ajzg105COajaQw2
PofnhMz+sWlNwvALisHy8CXmNN1L690okVkMHflNRg15D/D0NAY+Cbh9RKFch1wp6Vwcvg6FUMaz
ISHHOr+/6PabnwXFviIK2u+EErtmyFWb/MkiXnoFposFu0gJddSzveN39lNG5W7vmWeUcnWtURiN
rMxpIQiTeKKtkcDPiTD/NvfP5kRhou2Slx86NOiiW46p1doOAURpUaOGH+17T9LVNxKoW7sce0NK
GGfYpse0+4SrPF1za9QDLnddl74xQUAcgczZ73ys/gFqdNupUHSlSMq6Jom3jKSPDZ5QaU7tferF
2ykRyUMa2huudgmE5STOcRkFG068jQxdfT0o/FvEydWa9+VMGLns5biWrqD4LXidadRZi9F/nUx9
hq8lwRnH67qbgveGDozeJFGHgDrwrdT5kTcZlW0jrT2cKeDPzARWYWU+FWOsqmviZpu5Z9OJCEuu
Awjo0ccIRCg0meJkSyPD/FJ7iPb8hiRj12NVUxFwN9HKxRS+/AKilh/nnhGRpGlOsx3StaadY+Qv
yMYQQHvFAWUxgfktlURUIl9qD99ParfPhRQNCWQzgV9WRMoWsc/9ZKer2ogDSq8KJZUlUJT61OZR
78zxBtO0cxP0vyXnhpsGA0QbkHDXv/cyJj0VgwAtQ/eWS3sIEzybA1o/1QgVgd/NEyGmEwSgSPeQ
IK9BnmSnOdFurhRfRT/uImMOT7oXqSPDJ/ZYb3CcO7eSVM89EQmr0pkugdrTldHfysJlslRx5Rvo
8au6YVt45PRZXvy9MghWnwQDhRZxIWICATdfVtTJab62NvtqL5Pi2QMgklyPT07o76LWGAgzjpE4
2qbcChQ0MtIJxyc6bj1REtoycqhrp9l0XXfvW3WzCmlTyzqzurMd8xXVy7kM9qND841DFggFo1W7
kfqKStcnmRoXNuJnsx5G26DLMA8vsdl/rUD5MSp7u0JH0YJXBzdxUF8MM3oUI9EcRLPvhiT6no6v
DqKdyRx/ZgMVDbWrmasiNI6t0r5aInVXicjlNkeBux5/WhMXEJ0eBcy84sXziaiz9OgW9NQuoS8y
CN+mIKUoEh8eQ4vXxDQGx5ohtN5QpFvNhGjqgqrzfp25NBZSUneUESIHicSG/7ieKflex5goNqK2
9GPtjru5FNaBa9w2N/zgiiAWeWP/TeLkEalBPoXHjosyOmeQZzPykec6cpxTUDvnujoU2RQfiSEi
Uw1h4mCcO3+mP1Gv1xktLHQGa2sfQdye6cPaFNQv1dZdS/EkKbVFCjM/bnLZfyt0mGkisNjjqIxC
75kZW8W0jpr5ak9uMRnPfv440ji00YqKQHH90Rzo4LH04smW8nvY9ggtK50U6OhzliCD8ChzvWiC
JJjYlIeInO+5Hrk0R0l0xll1S4Ghx5m4W2F8buLIX3ExdLZJWl24DzLcov858ira40vfJ0Gf41aQ
m40dRezr2l8btBwBIFClEupvfTe9aXa/Cy3ZrSiZeFRtZfusywOYzPAgs5kMfwQMXPNmlwrNZCbE
0bxLnOYenr3bRRbdzambXKlNutnx98Yzb81gOp+swl1n8alC1bkdKfyj2ebHNFvluuvJR4Arj7Ye
PesyhenWXAFikokVQzRKH7yARJLSkJt6MDj5aG3RYmIgxwfDHEoE7OaN2EoKlTrq40Ic0atEc6wV
KnVM0NSfFkNSraSenuNOhnu3mbdDOF2DJiJRN8w+RXIO90Uzp8Tq2jckH9VLh3bZFOma04vRgSHt
TTYAd4zdjLQ0epdT/Iy92aH4fvhpdggV/J6ivqn/6YS0z+cQwu30c8hH69WOaonSslIDy9HaUuQz
4+xs5dXZJIbpH0IRnLWWAumuJwNA6iH9R3SSDl8J1UuvIEc7Uj4Rxo3tFVFrvW7m8BiCCh/A6N/t
Ep3O0FEX0+tHCkrnvevLH5VH3UsWbCOCqulZbla1cABt/BhZK0xclHXfmzzwdzVyXG+yVyRCE/bv
cFOoXP+bQ2cGKgKEwP7Vdtu9aBzumHSqtEH44DXpa2kGh8HwXkTb+5ReTP7KcqfnJqj5VeWLERJA
agSoZF09vfV6e+EqTSIT1mevSbaZWb6WwnyPyuGC/m01lX22njxi7NN4vlHY3a5SxEOHHn/hvvH5
yTTjoVHCZz2xg/sK49B9HZyF5hOFsKwaSKxoxiyl9k2tM1x6POeSDq5frwrNIILSH2G01TstT/Sz
9d7NVEHVXb+xovmprZ/aTAz3gzHsO5eARyaqSBfntF8NTpLwQcIXjSBhqm4YxSY1Rax9342rMT7b
grMKiODWG2OoTPvhw0SleTOsPfp8zm44IKdXC+DIeZ1MMyPR0v1rXeFMNbQzQb/6v9bJ2UvwXcTm
nj7ZFXGDwV2uFpKDsUKmzElhcsnvmt2Ym/iY1AJotqISHVHW8rDtIvojGze+G2Brl1W/1reO+BQz
/D0tq0g2N++zaqQFb2jL7a9tLTMwyeWwyUZVm/z2hEWyNsOXX2uQ9SCgn8riuPzj5YkgGlaMxqwN
k9Nqs6xanoxTvTgj0XxaVtl5Fd9cV9sMYZQ8gBWWiCrvOzK4H4Z6/EmURHAcDOuqT0l2GUdb3C8L
j8rkddlRp/prHXl/xT5orWyd4pnUVhWwy8XS5Cm1U/s+VotlY0nZx1wGKaUUXbsuyLjlRyW/FnVF
5SHiUo+bcqbCB9EHDR/qcVTZJiOjkUI37272uYb0cz1w7khx7/updmfH51A9IEP7rwVTqy8yiebT
RPMC8c7kUWOKo4Xl13Zj2vsHdIBkLanXughzzwhp7/Mql7eqnDYfRxSuNhRRESHzWd7elYy+HujX
CR9MFNtVEI7nZbNlQYGhSS5sUR2Wh8u2Bn7zjV0PVPWoVy3rzMnMNlqZXjM5jmtfD330bZZ/j250
PlmWfAuDxr9f1ptu3t85Q4Iu3NP5HmqzQE7HirTk67IFs8B7PTYsYBuOv3KKu4MW+s49/lb3viqi
mkoib94wx3LJaeYJo0vao14pv5h6uDwRpjodwFm9tpK00xj4R92uzVXbL+ZLTCP25de2UV3jYKEH
fJ+ZNS7GCVPhrAXRQ0UZ2GYUE909LgnBa5ecM3oJQd/auo4fpFqIru2OYErFKhqJ1P7/KoL/iXXc
tlUw4n+vIli/Z/FPUrXivwkJPl71TyEBagEDyh8HryMs2xb4wP+Z9GiKfwidmkQXX7BASvnLPS7M
f+h4yn3f0E2XnFflYP+ne9z8h21Z6AsQGXiW6/2/ucfNP4Me+ViGSW4kZRMY1bE9/d2WDE5I4r2U
460YLDSgpc7tZBSXHqPAPqwYlpdiLI5SxN6mjjkMtcZWieSARHEgn/qA+tdcz75Bxlxw+Ua7wCpu
sQOQFYGpmcVdrvvaibS9t1jzKrrjsv44+uLQ+tXL4HnjXZFM453fec7utx/iv/Cj2wg0fk9uJeWK
WE3fdMnx1YWy5//9i4liqlI/kv0tNK18P/jJ2uzEt5kKzUPUhcWlpH93Y+QyYZSEOVzK1rs0w2jc
cLb96KK5Ovtjf1c6GCZMI6MZSmoUtZi9c1XNpfrQyHtqs0lGF0N64O7YrxqlSA684DvARHzQx+Kx
dKXx7BJDsTbMtt8GSdWfwTFohNKLn2BOw7lxPHM1CWSoRT3QsEnChCXRPaZdK9ejy7VgQnC7dUYj
OFvRANiseZs26K0XzD7eyneRdUdbu9BCGm097cmZK+tQCHonQjjo/7BPnT8Ckpd96tCL55u42TH5
/5EKKmI3Qsg3dTeUdd0OT3G883sht0x/w+c+pPKvmqeTNjP8A6ChS7NK3rpy+O6JsN3Hfm2e2w7U
FJPjXd8z3OvKTm4LB7CiTvbYLe2nxMnSR4Qi4EeO+eL7QOe0pn8Gyekh9B1Qxqovzhg7tqEgxYzg
+HlVxPrwnJaMlSMneRqp9XZWWRoyvo8qY+Wq6nh0rhHIXdAQe+7juyu97K63g40uewpF8OVToGAO
xrPlsi/9+d6LnPx1Ar7okbdsOruKrqlBgyfuEjKp0zUxfN0hMu3HNPbmQxJ1+asJnGLL+oLi/Qmp
9nD6tVi6YqYpidf//hj/M0eZ38MVlu5ylKOApHZGnQO/ZQrguQwHKtbbW2F/ZfJRnr20wdvaJxqa
YolYOTDjc0/WPuHdNKqn0I5OUGxrMzp3TAJOZmHfZCf0C6VVWyvS9vR4+nWtv/77z/lH9IHuGq4L
mUd+MtcYFuqw+u1j2voYior2iJtOnvwpSTFfO7m9pQ8wVkip/x/+3RI1UaKgYyD2/X//L3v5f76O
r0p4DnG43h+nfsXxP9dNVN42rWZEdxoWU1wHK00z7a2BE+82dWkBkUQnWc0JtWI6vnF8WZ59HZOW
FPqj+8gsP3ztLDT0EF9cztyvjI7pU4y11zKiWjJogmpfBrTjtRhPr+Wc08hiMg9q9cC5/of9pz7w
378Q55ppm0JFiai7yd93oOvSjkQYdnyzhfXmZhEduhEH/+gZDZersKbHK9W3rmv327avtIvFlQgf
nTR35KI+xhQnb3oqMzuDF1kTV8O2Mu6XRSr8H+QDuUcr5hScjDmlNRe4c5yLbt1GZNZLUIve4NuR
WzDsBgmfHtQDnkE4FbBz44Q91DjpcS12beNmN52EXmYTifsJdyEz3Og0GUF0MxLpGjSNeuiQu3Xo
zy2XgKrdhdXggQql41UbaJfpsAoXhjlimiIwQGvxVreAK1qDCjMwTLEhEs24EKttQF2l8yF0svYc
UHrJ7L8rbv9+v9sqs+SP/e6q26PlQCRwI1E3z98OXN2RdgF/pV0nb90FI72/mj08eHbzeYg0Lrx9
ghygIQock+v31PCSHxYaJgaww3udkofcpMLBCJPox3TQ+j3OvOAxmbRxFatte0raLW36LmV6A0o9
jqaTvCUl3es5+QZ3kGjTPTWVKZ7hjCtR4Yh3YQTK5Pwoao/Ze9P6WzJXsJ3W0z2y1+Eyp7PcMHMj
n6MwngYzFTvqDcUhQtW8nmsq0jRbr3eFGAXeFwfJcTEcxjmut8IpshuGeNrGmy89jcd3TL2aV+E+
NCYl3V5rE+Vh/IdYFNN3/69D2xIWVwTk376xZKT8fRc7jRfrTdRZV7AYZtR0Rpx90NizTjFMvaK7
dJ/NjndYnlgWoxcEGlwG2zQa+RW7X68xAu1bNVfNb6t+28R2E4OOYfXCX+/WtzktkfSFbj7ed3k6
yBL+xW9bzo6mrWEgxIYjhdIu9Skp4CYbhPyG3164PPHxL5cPGOV6sPOFeP1YZy2f4Nc/n3w8PCRu
SP3YRt3mv/xOv7b+632N77QzMXdYPsO/vsxvH1Y98fGZlm0+/qms8rvE2BhNL/d25wGnqs2WDQI4
Ue1jzy/PLItp2f3Ln4JTNq2ph3PDvdETHxGA7GjUYcUK6iE5VAE/vYKAegUGJQoW6nop1wPj2Nfe
nn/OWZfupu5l0oaffSkMoDTrkoj5pz52zqYHd+rAnzIFREXp+LXKdSKyJBTW4OLOBtCRvl69BNK9
JS3O7Kx1Qtjr4pOJO3wHE3lFMgkFYYR7WeRnbvgAYwoiSwryx01YajglqrkWIK1mmJCCrZkKZJvG
h0GBbiEcRZyZq25waA2H4FzPHbUbqStoBgG0M2kAWHn6+DQUXEaxhuHL81zK1QD7FOhXK/gvj08C
NLBVsGALPujE3yFRb72CDWPwQ342aAEQRbR1dzL08Q8ng7vSKUhf54gONq7UsDsoSFKBkyQxPEYK
rgydfsfp+yaQKuZ4MO0JHjfuPYJgFNSpQM8E9LNfYFAFiOYgo5WCSKnyvJQKNKX5m0xYcNR5AVSt
U2q5tzBso7PWkW2QlfhRgY0PjeJpi8a82DV13FmZfk4DfRUp6NbIxu+JXT2ZopEbKtAfk7C5+rQe
bFB2Pc4KAK5AgmsFCdPVpRXBMxEUwQbkbF2CHRdgyC5YcqNAZQBMwkAV0GyJN+Qi60AB0N1UgaBT
GuwpnF1zir2HgvVc6lwZjQ3X7fjYkKUNqt0oeJs79jlVgDfoOdA3GLitwPBe5Vsl47e4zh5zt8Du
5nGVVAB6BZKOZFg/Ej/ebrSRAwxSg2CMjnL5UlKdZB/HCKQNURp+/+5AqAG39wiq1yajFV7qKOsE
bVhaAI11GMMM8pnQHdAmNMuE0U3OpTh1XwxFDsxmiO0bujGjW0kzW8IZZrBBwrPGddOTfqFYhlzx
DTPEgwsBkY2vwk6+OyXs5dj0W1skjwU9LBek4KdScRglrNmuhtZIoDcsN6IC1IbXjR877vOrHiKk
gBDp9ZWn+JGYDIGVMUwmaslDoAH8Z/briGP5bqhAgCLUzlXb3zcL78JMb4aIiRQjI0sHbqYhG0Sx
NaXibWLF4LhQOb3idKi0w/1SPFuQPbpHz32r+B+pmKBOcULTWNjUAXJpJVLh+yx6yo4Vh4Qvflac
UqXYpRqaSebIj8SAv8+iQEkxUTqUlK24KdT1GPgiE0TECwklnnZF4n7ttfCOC1Z28tr0dZJaysyu
QqBrWieqS4utDSGWL8yY4shiB0ypRH/iymQbBe+5o3WY41KOg9HbMVvvTvpU7dATTbf+2U2yO2uI
tjoXRIQ/dFnNM7EzLfn4Wxubj2yFifAETi+B3Kt75oMYnC+aW5LORF8RbGF1mBlfAhCWLwy2CC30
XwZqxnZFVuLHbPNjZ9ZfOIYIlCo872BR0UKsDbVd9YBVeq7tL5rH/huh4LdVRfE7qp6ABAj8RzQ1
eVSgbN0M+UQpxZPJCBX5RVEcet2kN1WrtU3iez+GtoY+sNsCDYl7Zjr0FeUzdU7s6ZjW4K3wtFct
hqIgouBTD+HKVGxcV4qDFfPehpIdFTdLnAW6b+jaRPG2umJwbcXl0s+8oVUueaCFZ9srvreF+E0g
gOGtYn4AOGFHscOV4okDxRjPUMcUNyKygkzGXjPAPq5bxTJn3acI0hmM3Vs1ioduFCPtQ01PAMsL
U60462RhrxWPHTkP3Uxys6UY7g6qu1Gctw/5PemEhIyZbu2FqkVWDHl/Nyi+PK/WeHXtpxgincJh
GHXFrdNENa9M6PZC8e6BYuCZFyn3UrE37DcJRW8qrj4trGcbZRElXe5qhs73Fl5fMfxIWp5MxfmP
iv03lQ6gt945wXrcb/FLyoVzPSnNQIp4IGJUPSs1AVZTcsTScJ8r2YFSHExKe9AoFUKj5Aip/oiY
Yf5SwDMicY5hOdAuaIgYGsQMMB3bCnGDVCoHF7lDrXQPUikgCBuBpFGqCIE8glyQHNM4iolSaSd0
RBSDUlNIZBWG0lfESmlRKc0FRtNnqVQYtdJj5EqZAdVPfh9aDYCJe9iOpwQRB6WLV8pHf8gi/WHI
lkSjfjxg9crXBgIQHB7FylCakFigboqrSBmc5LVWyhGhNCQhYb2dXXxylLpkVjqTHsGJg/AEJ2N9
pOa89ZsdFxgqpsS3ISYKaQqMzybC5S1xM/Rshb52K9pSXy9bLIvlYToX4Z3uROM5sGeoXfUy9XqD
HfON8DCVtzNrj90oSSPvM3cfpmHyHHf6z+U92mG6amRHfKq5n+5ErsOmQ7zcTVpWQMjyHoX30FPD
9dVJUprkbSO6jV1J45nEgW35jfalJ/ljeS93zskN5x7+YGq0tDMVy/cSzf05iQq8jm72jrKg+W7m
xtmJ2+6zRio3YSdaeQF2Ga6aHo0bH3HTG8qt3bIpuz6DHg6BR6J+YvY2pMdonpuHRnDofrxbf02m
NvtmukRqZ7qu3+mFh6Uk0vodyjPrJaj8z7b6v7pMr30ACTtJsplGPYwug+zsa5hyy6gEqqE5zKD0
nPr76BJxMMlaPjHkOY/MmrdTALbfU9DxoKvqy2UzXXyyRCW+Tq2mry0s9XdTOBonu+3q3aA3yhru
vS5b2rO4JdSafZKhN25jd8QRDk94izapJoqN4ffaG+TSpqRx+7sXxgiBHCt58ptG25vTZB5cSKIH
UZsGkTF8F0F6VqMX7dcRfyEsohfdSbf0Tw7p8zuVU8AM3ntedpCR1ffcrupPmU2DG+fBcK7TmowY
d0g2Jdzve1kie1TvWjkoawQarceKYuiDU4r+UMi4fswsMp+WTXxGu17kBe805fprStfFjULC9Kxp
GdEbXmm/Bn70tGwayvCRxlxgg1r3tk1ll+ec4+7WWDkaSkeK9y7z/9qR5KETYV70j0YwtwcvjKqD
MXT6Y1D2xJ2ozzagsaqkh7Qg5D3sNnc20piqC3S+uHXTOCEXystvg/ikzZn53geRvqn7Rr+UWdnd
TNDBjw0K7dyQivY1gT3eaFoTXHpNi24EHnrrYLKKbz79L81gfM2dqNoIMZTXSQyku5SG0u3xL3La
0DngdMdINhkZBJSVuu0V73tOKt5EgxximOWjNBJ0tXP9q9c18dWoZLvJS497MpzWJehpS+bdGPLZ
647/dStHzbosG+jYeN8n7XH5PE5AzCRhgvoNfX538Vvb2gzz3L73Pbjf8oGiuV+XJRrIqTKSi167
/qbobO/N5cdatgCHaNael9d3XDztczSZJM3RnPjWkku2/BfbH/I1k07jLmM6jVLCrWCc++BLxFG5
vEfbhPGaHRTdh8RrnXN1aVKT+y8OkV/LFkSk+SvTDxBCheQ7zJlubhVZ9qWY5G75L+RG2ZT+OYc4
0WLmBjW1AXHhbzmYps/JiIhZfZ+ObDS0JE76QMYEASjcc3eOoyWf+7A4Lu+DVlsFHDXjQ2tqIa0K
sHt2wunF8OC0bJGGSEVjTomHua7E0SR1cZeUzlqaLpS1Ea4JERzfYy/1N7Y+xeeaFKdHu9a/DVo6
vnPy6OABTnDnRYz2yb8y1q56gW5mF3BJ+yUzVdKqw8QmiMzhzWjPywtNOxm3HbjGift5tkUe0+4c
r3hZnqxKLwJArRySb7zuNlZ2/vGutLg8DoMun5OmdRBBZ2JbIml6dwYGN074TkkpHbt6VB79TK9f
TAC+5eOrMts1sJZ1LcJgvDOyGA2z+ph9P751tps+SbrpTzHBBttlfRFVTCK74QsJC4xOiqQ7DKNt
vs4oupePWFpUpCOnMIgoiq17O4SlXF7poG1jrJd5D3HimOd+4lr98URAOTOW989kjpFiqTXzXved
9LMei83yljSI07k5xwAHehM8dBPeEd9hkkY1vQ+daHTEvNbGfdXG1mXuBm29fPexio7APPNrWdjM
z4zR3SWjP3+pdIb2+C/voTlo5RbwvmPVmCd42vxJetqXj09FPy2FVuVwp8e2uHoavMDyRBvNtzQk
Na2fnerY+Slz3FGm7x0+d/XLy3mwt3Ub2wgrSjQoZgBGbJaPH3unlRRXhlXLtTxwb3bURh/v2hjy
ZQAYfXKNISMTKBs+fsBMO5vc6N88OOKdZRUcMmPpvHhNzPSUH1gzNGO9HGIyHIK75bCbyDx+M5M9
qSrfxp5bd2ik44kcjWZrcW/vAs9dlRWyqU5m1bFJnDec4tUht+z6WkYhQ5PC6veUCrvXKoVQ91y8
53Xfc1eVjz6FrcfEpTd10JmsGsLYD7qIVo2PyJCRn3eXdPPj1DWC6s92q3uVD4MuEQrPX50JtYUZ
k0BoDSQ60P8n6CF0pg30y5vrVdAzBrrDfPDKl9Lzj3EyjKs8qK3T2HuHpmAOSLWMe3UtZtWhkIgD
Y4i32eyftEy8AWMQP+vZr9KMwrVp9v1BOp25i1zO0dauxm3UU0Qyd2l9DlCvfizC3CR6EDxJ/Wh4
cr2YGNXlz1GFtMvePDdjHe29mK6QX+v/3G7ZeFlYyrL78VB1lYXFfF5etrzBsn5ejDTLn79Wchn3
1yg+sPALgvXRF1N+lvYhaQ+VS5JeC1zgtdOV9yrXo6Nl2z4tXnFSgL/EzIAiijf2pddRn/k5h+Fi
QJxnREBirW2lqE7oCapTKnXGulXPmL9IB8q42wF3QMzO1TVsDAiHiHCQu8zBBqFPx8VbWzaIfWaq
V7a9zCQ3gTHZev2dK6TzsUGvEk0WL26uvLof1tyzDjh1sEbzKc2GNSkV7anTf5SaxhfCwkc9klpM
fo3IwseoEg7mzh+6bSTzCU92/zluQ6QyMROAAFeo2w5bYdd3FDpeXHTe+2X3cJa1WzNFilCm+B0c
jQlDUvcvy5cDHa1OxHbneqUgx3I+deJrSn7kWWOmggclfjF6bMBt2z3rSURjOl33JCk07CtSzhHm
IOSKjVLbLeuWZwsVs0py4CYixmVDscg6chvcCIW7YaAQVp21Xj5YZCU+YZDM4gjv5BsjJkWw4ewZ
jj23KasxxtxHhEptS7O/iSRGKMjUkpDw7eLL9TxswdVktaeSGmssEVh/AkcG1NlH+E2sFgWpOj4+
3t1GhH9aHuex4a+T0Sb3iV5nI0gOLZThYTZksQ25VEGx6Kg8Ya03jg3kkMSZRi6ji3ejT8iN6JoH
KQq511WADGVJ495s3YtDwg1qHgoEV7DQECKVT81eM7zGgoyLsvYOZej7JyaLoqORINIpEyK1szk1
/QgI2cfO2vZGQyUOE81TEcNkJOaEBsRyTmSofhva9nvikqPnySaFXrNuoi+oMyudu2zGkGKOw+sf
FVGLc6xZbHCNNhBaFIl+26XOTFaR9Yrq3bkG2cXxJAKTso7OeMYZHyaVd5S89NoOWDSy1he7ptaY
pye22CZunGxiI5b7wG0OrXTIUEQQjSw3nfa20ftbqzfkTcOMcQzn/rWzJZaLxMrORSuqx3mqU8rL
QudqO6W1SywNIRvhJWtISHeHIco69dKwTsGIbGcaGVuo6HGXWwN2A80iY4uMQI/cDtKlAtLeGFlX
dYxm/jkUQ3CfEva0tbKMIHM9mx81GlRJGrdIeJFgtmmUxCeCm5Hb2vW8ygbDOFR5Zp4i4V+nrqJi
TtlNU1f1p8i6zPatlZ4TpsinZYEy8d5vdUT7pXnx1AUsUh0LvxapCi4eSr/h62jfwjR+IWahWzMA
C8itk68OoR9tOkI2AIi4ev1XYZTbv2HfosJrNO8ji7pKt7WZgnvJIbKY6GxrRv6c131MchidEL1p
NPvBKi95N5mnX4vSQSMwNyZl23n5NYhyFK3lVKwjx/v4/MPSA9ln1kpWpGhXcSJPywLISdJH9uqX
/fhRKdV1yV1cZPYuM1GLL91Sxb/+6v0EHYZrv86qKyMbx4kCJ4PTEDETVSMTvn/dHT+HKZw4aM19
bsQ6Z2JYbTL8X8DBrcqjWo5zpM0NV0NNZULYmoU7Zdax6aXT2c7HS0pKOcmJAYMjl9tonfnyY7E8
VBkZ1ISqZ1A+8ztjOx/UN1kWOU1Rm6CgIWW0o+A0qwVZFdk2L4jdMXTyRYu5JMlVf/YbrvIUavYf
C49qoY+/gn/9xZtZOBvg8tOkGyiCMwbaWvhLkHf628PlCZ3EhDxxqkOoWq2WxVJ1ldb5SyhIaYsM
vzkti1/Jer/WeUSMrpIoFGttCdKw8F9G2A1XpBBVKy4HLzJ0cLDN+Bc9BnunVPWSRSQUrrFyjWtN
uCN+AmaSRkXSru9l+AzyMN/AugGN0rx9NvUBGBoK1NzNQ/kq+hmgRugPZNxajCWq8jwY+JS6ietF
qDhYjfyiPcnoEKXsq2WBAROcUI9Jx1U7QuYpmujMB6VUR8XydVKkgPuA6bqukdTnyd0Yp++6JD3L
7sNNPRnDhwv4w0XM2bkpwQwhQoJ74DXUtLOVbcNoGE+2ECNJICXScH8oSB4l7jhJ8vCY4tVjisRF
O3c51cxCxyO0PPbJ5Q0DmR3NISk2OqjaWtDJk9d+dZIN8WVW0OGdMrtTJ03iWjM3LHZRIJ8XZ/uk
zpXlcrD89ce60OFAJN4LxpXjQnalv61QG1yJbEOtq/L80jItLnCFfgvIjDQ7Ikxt1sNx75L3A7vL
ZMwsxTM5UPWONBPvbnTMnWSa+w4Hk29ysmQApkmfy4NgOA61husjMK5yjCUQcMh6Kzw47kzUGioe
pPjtLh6j+s3PTexQQfOc2w1C5d7KNulTpArpi3b2bwUag9LS+lOCUBAFL9ySgBInQtho9xPpvHdD
jcfM6bQCE5xjAhDidty25gBNk/URWKxpXwy73OepE93neGQ8Ru95t4nyEEg5UdMVtPUoXgYixl2d
qrta3/TZMDy4ts00ytCDQ0SrpDlrxX2OU3FyHOs+8OpibfpQNyjxVRxd9ZkEHozztbpaJ2RILyly
BjqxlTFZ5e4jMa4KZ9gZz9z0eeg/Z33yvdGD6ro8AotnCFhyUcENkK5b3xafxkKsJ8013iTp6FtL
GKgvzDz+NOISWNa7VQ+LYEbG0bHS5rXJm31ZJvajP5RfmimkIju1wJTqjobuCQGMOdvPlW43nwQ8
/7HCVYH7qGg/lcZsb8awgBRSz+JmXtc24c/kmRfoM0OKDTIj0shrZRyNnaP55DqEWHm+/7UWBr8H
3XbYj9K9rncRUM7/Ye88livVtnT9KhWnzw5gYm/UuY3lrbxJZYeQMpUw8WZin/5+kHn23pVRceJW
vzoELElLy8BkjPG7ncz64UHdJE7c3C4b0ZQS8sTgY7+YwJQoC+NdaTXkgcx+CtugpTGg8GjsdLxr
gdvpPV4qpXkvUJDlIe+TK0AK2QxFZN6F894oSb+N5ByabuF0DVSfnBrEhPdRWiO7gXqMk8JYbOB+
KT7qploPaTyiF9ChuUEaPrkTK1DajvVRj2zz0OQpyqlWR6RSli/kL4FtyIZhm4XC2BSQzjyP5F3q
BrXSuVd+dOGjn3SHsBT6y+DJE/ZD0Tp2wurJNYcUD9quXsPgYp6s3xDgZ/MiXG4jWInDkWsmaH+D
upK6OWydJEXmG5NqgKKsua+rrD0PRhF8igRFa9NAJdoaTXvs66p8qQE4Wgwdbq0phvQ1iBvHzx9A
pswnGQn1hHAideMcnrYi0WNom9ucd+G4Y3ZQQuWX5UqXhNacZb5zcTlUI3/Dt8atLn9I87S9kpl4
XY4MF9KeplcgNy7KMBFGaxFM0e1BG1Lr1R3SfT0V2Qeih5Gkxji86dLhrRpKvJwtVBqGLdyj69nm
vT1vpm662DFz9Ey3iEWg61ubFSeZH6fqDu7TuoVageKv7jcycMZ7gaHPsYtmlZTA87WALJKPANpm
QO0ZdLn4YjKshN9LwlZpRB9eQykR1Ctw7fZtDq/fDE1jnwI/LJ58n7GFU3lfw3mUwKiyvAAQoZbO
fGdXEr8F9DGO3zDv3HpTNL35fgcjKo0yPDRFuyn1osHJblSPKsMwtq0mScq93Hil63xqMbpB/M77
EAPl1MP7Rm1ZyKI3CJDhLvMiUsFa3b9vR5R/9vBq+KF4rmxdAiByIzAj3Xy2g+rX4fJTEE5AUptS
sWiC6tEZWJyH0fqCmmfaV0EIZWU+rOrhS1cbMO7M/keDEehNF6H16/z0doQMcPZiVP0C87WT7SCQ
ZmqZrZ06BCuVI3MTxru68w0zcGriNI6erAAgAJRkPIS65z5Mhj7DMAUehWLqn/K9bYfWD111H8jz
McrKR8Sx2pDdpiFVkvRzbZXVEhxnTGLABqIGyi5+Jt38TU+KeMX14b2bjXdfeWb12TsF0EwQ4KRf
HBj+kE/RICyzS5tluUgZkdrJLHYPm9PoOs5TMEsDYyqCveZO5ibEgW4rhq6/lanxlspwOlpTQ4Tl
5KJyicuXkpU9i63nznH6x4xrPheWukXfgan/6BlHTiLcxm2v2NZ6km3aplVQ+B37XHbqsajSJ6MS
ahuL6StqFtImPJO+plHyodEaY1Pj7HcIp7J75W++JLU1rFTFhVEDFaOXm5CbK+ZbJALSouEe8oqD
rLeymnXSCOeLAOHP8uNQ6catqJo9Snl9V1kBJnwkfwhGSQfGTHJtO711yLtcn++vxVZTib2NTOYy
IkibW1BhGsbOJHIoCdS2yE33sSbLbdUUuXNKEwGmZxfuSSVteGR6NGE/Y1/jRI/eohAJ+5RqH5Gh
gdHFA70rMUebkRX5WzN8t4YeDLYX5VVoFqLSujOw9m5fBm22Ki8y+xK3zde6NurHNCwJWZ/nm45X
2+/e21CU4b5RtvHUG2ZKmFxmPOTcPFespimVby6ep8l9j0tjoxE2tXJIENlOgRkeDRPjQNTt8b6Z
GMx5RaWINhAefvo+3Zny0j2wCDcxPRwvUGWYK8jC3YN+FVer9aeVbWnXGJL2Fry4fChrUe9QkCKi
+fkNKsQQIjSfnIy8Dg9hwXsj4x1sZGI4ewI/vGL+VHTxWCVSHPUkLc9lAI5rYPAhOnt4iKZBuzFU
t1+ObKcLAFhjNFsoLwpy4KMV4NbGdqX4nkzF99o2sBXn28dqTQ60Ee57DyV2WiWUYmsXxcSNUgAZ
VTU9NwPEC/I2rTe/e87xiLk4vTdCqGy0q9Ct7IyvwUwl0s8NnsG/NnWxd7X2EyQDETipJXSclBa4
apy1YrwQuRg/k2flnjXoc6sIAebtmLT+LVflCPnbQEsPZ+tzsHFHjSNrOgBTxY8poqq68U419hsn
/EYeGxFyFjZ4nyaOiXwrT7ClpxVryH5aTwEWoliATjszqszV0kw3WavOQWoSLtb4j6mhQYCR8q7N
oD0Mjt/csES5BckvPW1VOb9D+E/atQoosAgbjvtn/EnRznWxd9MoN6Ov6OyXOor2ZJpMxK0Y5RHQ
GLVRhZJJ5vytsiv/xNM9J3r/KmmqXswhFHiO5NshqMq3GXl8l1GVb6y4d7ZjM1KhZQAIvJv0apV9
t1JzDK/Wj2pvl/k3Jry3KpXmfZ8QhYObP0GyDRa1rYdQykYrtlJOc8qtqnkh2uskwwwp6HyZdE2O
EFZWw30yEoZcEo1DC9/fQ7HPzhal/TqIDLkJi2aPJHJ+58FzKAbYRfBYvwVzRakN5Ol6+IhLa114
90Igg6m7rvvwZh8Zssq2zItS6EGGvJu6Gb8PNNSaU/usETuGx73kVkfAiD0V4ZrAKzw28yS+2I14
tFxQFkdq062pEWHVQ8I+hP4Q7FKwDyD85j3rAYHaOvvBjAZUzXCzS4+V1cl05EPllXKDG1RxsL2u
X+eCBXty7PRsZcWIsDt0j5qeFofGMww+e8TrRAj300rOuXZWZG1Kt0hf7VxnxMK8PlcJ93xH+R86
Nws9CrPHkoSU2m30jdU5/q00hdqjj+3OYyHDc2aExPwU4KlmC5bldG9ZUYWAt1l6Hlxj3/iKe5gM
v9ih2/OCA1jf2qYwyuYqY7FNMbD0VpXo8jsztnH90BPwJ4NWiLfNixLPocIxN8nD+zJOjC0vPd0y
wDIesirWH7iA6wHdIsioZdH4WTUG2VDFszyqt5psko0zdQbrShTsI1x99tw/oEW1Zn0WlarPpeQu
X9TjMYSAv6fiCAjBMdOtnqckVPOTc+0N9Zle+UZz4GSRV/081OkVD0lxpDbJN7mF+8gUR+JMmcXd
rXmLVBXfDa1dnfVEu6aRmdx4CW4r2mhFVyZfuIKkekQIDYr2TDVndPZHbNC1OyJlDBLUuJRTpmGv
NSkTcd6+qHAnCZW5UZho3mjVZByVHSE65KEsMaDTYpVjlul4g0r6iXht9wnPFQN6qf/ayZoQmuq1
G/YDo5MHjNkZADuVucfsGQcPK9l6BXMS1yAptOCCKadNJ+p8H2qUOpm9N4ErvgoHxDcu7K+201YP
cclqT0ij86FXhAgVYfiYjO5svoOMJpRf47bzd5XtEGkcquFVwUuK88FfZ5mVHjXNah4TmxMW+OPg
+WHjrAo7ZPSXiQq2S/7Ip8FQqlbRGSYMMS8fqp3bXfF1CHFAjocACezkDycpEwzsqXMKHNPX1DI1
otIWBnmSQ7FzTby1hwnhB59EPLbDK8IT5L/wKQCY3OGVmgUiZVA/tBbpRGWY3NNDYNeQ1/7WKUij
shlgzLOD8Lps5CB43twghJvUvdpS7tOySRjtjmaNjXA2vPYZZKgqDuO9JFgwDB3cpHtNPwV4lFyb
gNuxhUgOQp5KDqmK9BPmCeYmy5ryK5OqOyWCL5qtHejFO0orloK4pX31Wo9kl6/myHIXt+EcGeYV
uwY4B0JKqkHb6tI9CdckCAH7PKkJoManE+gqbcVdyrgJSi1jYm/Rq8vsSfOT4qwzrY1DqNuKhgYN
JRmLbYNotqzLs6mhz5OhDoe8t8RRQdrLlWFcx4Y2E/PritpEi/eQbG3OSfq2oU/vSbtS17jzL6GD
2NdsC0hmGYDznKXuunCzVVnhnsbg22+40JJOnKxEUl2T37RliOk/eOQs+Gn4tRGu/9IWLjaDlCNw
RAucNgY7373Q5OeoW9L8FoLJtnPN/hLtDb0Ib0OMMp7tSCLa1PtrZc5oYNYYt3VoucfKy78YdWTc
wmM5I7irjgIz5Gc3N075UMUAMhXx7+NAEKcXy49hPKl433tm8IQdff9kok7HIfw7OJa6amQm3dMB
Z+B7PkYhgcZ4ISsKxD5xdXV7gFe96QXcrBYIQidzN29ceUiKsV6xeKQHpfyaAoONg5x9pcRwRhmU
EfJXxwdqIFjRw8D4rCDTxu11+ylS6jbMrezdN7EEqkwIKXX4WIopXXdtUrzhnQuA49qfApjdyX1c
bYRNFW/7+yr34hOpaMaVMZV+zYBartDx1KmvNZzvq23OWOrN7SDWViqS5yIMXhUz4QMIHuM+2ndm
zneSQPOwEtlToMz2XpBWaGc5KD11aIbr0Dv5hfDtNDDj1tAht4GaHvErZmRUZeJFJ55lJ0eN8X9i
45HhQBcYcKt87DODUb3XfMfe99ktoengHjLRvjblDlDb2jHXqw0zuDRG5z1mbnmNkmzL0Mo+DQVD
srHGRsRmpVsx9KB600OxM5nq3A6dHtITNK9OU1i3y0NRhFt7To7cwS5JXa64a6YSP1Vuq8lalT1T
TWiWl9G0v1mMtNZFq71m1TScgrbq76QVDneGTUqtjwQQ5KaFRASaHNsevP9BT1/o+G6QKlWbWrbI
7HydUCGIlwfQd8Hkg5A4jHlusSi/V54ZXnvkWg+KeQaKRu3Zxdx2amxrhzQt3glNEJjVyjME5/LB
sbmYcq3YmBrmaKafAoqMDCdzhqoHz4gI3wsKc6OlxbM5pVx8U3ZXoUzZWpbPGusZz46U1SEMEwoG
Y07xGcsDqBhkRMwmt0UwhdfU8n9tpF/7pySfsox1qnzPMs05LxsN8fhaogtk5EKWEnRsxghF9QjZ
37h32yI56DIlIidMnQz5tqwgQEiq9sGz7gkQipxa3cfzpspWlYYpu+ZWJDiCqm4MTMF6PXkzyJfB
wNfots44GSdFtUJwi4hhcWoxnJs2XIkszjFtaI0tXnX2uh5K81bWSM5R+6lDpzE2HHut3zfj4G5r
JqkIeHKPDMTI2+Gh89g6rndmpO2dffTumyaeqq3mIJ6fkqa4SC2fHpv4CWuxdBMa0tt3WV8/QQ2h
kW+UudYU+YrkdN5aYzRhYj9gqZxC1nC8JsMSIjr55cyCyd+JqQqvYzdbGU1je9tLLsxAfxZdq65B
AvUqqUztqBnhwzhp7s2AY8/TqLjeJUKxn301aX0TKVesYhMcOFV/9atuehscelA7EPFuOYQgcnGK
CY44I4IVeXzRyRwM67YU2BpYxmStc7v8Ihol7vr+e98b7d3UhEgZCthALSPYK70kRoku2T39mNKd
+tUGo/EDxqnBa2wN3S7pdf1oyvaOCw0k39S7DQ70HeOKwN0b86kaEaMMpjOd+q5qtkE3A9gysM7D
shlumPqQWwS0WpAd4pL1HLQnJzH1m6yXalP3+Utm9gjPc0+8OdV0yCbh3FcOwoGiOBaFcL5bYQiv
uI2HB4LmLlQH/qGXOnTbIomfgQP9GznTyT1Rn+ya2tqzfOshx0KJDIU1k9bolDGOqklFcYMYLqQo
CaUbBzB+M/8uqznsUjY3adzj0RFG3dFgoHJy224lLNN/gDeNtX8SWYflELJXt3GR5t5NnnEZyhzO
WocJYuJxrQhNv8JmLrZMSp01Jv76tdA7/ZqSCLbKYm6JBgGNj0P7lmmmfDDdpnksKJG10HzLHV1/
lg4fRajlv/aWx7TOI/MnE3tXadAnEV1hLetfGaN0b9PIiAtzRIhNBomnA5k0q7BgycCga4cYtQVC
DMevDEYfRV8Pj4TI9ozREwQADoTlts/qW7sx5SpOJ7Gems5+tjzImmPhqC+8JYAxGRfvrfKe65C4
Iy71fWRPzBd1dddOyE+AWWjbVeBMazsavI9ZJWvGLgztKEyPqQ7nSc8h7zCNC56sBu60SeydG6XD
jdARm0WymZUDRXpEZIuLo24Ep2SXCqu/xGmXExvUBu/KjuHGl86XLrbdXaGc773L5Ncg4+JamBCw
SL7QHhgh44wzkYkBcfE1BJw85xNP0dONHx0FPaHwtfCe9RO6fYKML4VuxIwSqID0yehx2Wj4aKzC
yXdP+AJVm8n1p01fupIwHTayBeCoIvG+THAjeJaGFoYE0LWfJkvksQrvFKvXIdGG9hAzfwVP77xt
4AAzC03bFiBt0KsNVJAIGWGzG9keJhbBmkEGqNvhh1JB3KHBwyLQU67a67HG/MnS7L0D9nUggrBa
JzUwXhX5tEAgkwfvAw2af68YcK2b1Mv2wAHNliVNrAubgTLeEPY8Hq6s3vxfx4XP/x/HBXLjnX9r
uXDz+VG/N8n7P/7j5/PNit9ff/TLccG3/4C+a1k2ckKHYK/5+f7luKBbf9D12g6+CQZBDLNy+Fd0
gyWIbhCmB6EY4wDPEvyoKVoV/fMflv6P//uf34b/E34Wdz/Voc1vx/+R4zVZyFw1//yHYbq/eyx4
lq0z+yKQXhcwUqzfZNop1gH6iDnqJe8sNYzRugrwNO2xjQ9mPtay99fmf/5YONMc0IzRRPz7p6mt
SNsVYdGSJGxw098t/6tYbJOXv+ws3CFRUFljyVgsSO+DFOJ66k8gB2aPcQ+iMohET1H/UniFeUQS
jGMQ/AcCHY157T3yXNS3dtqe8rx+zU7IandxWamV9d62pFIVDLRs6ayEg6EqVPfVJLppFvE8BUSy
li0jyTobiY8Wz6plxtRU3CKx7KT48TCjq4vxFOTdNY27Fy+vj2laO1c/rpEWE0N8KnuX8rnWAIpx
7ysLHb03Qj59DLE/y14w4njvewANKxiCDa3Kupynfrbe6+vE1N4yh4zrTPkoFMmpHlvx3VAOVD4S
6vg/THzMZGcNWr7GJwsbca8AR6aNhIvY3upF0O2UnAAHJ6DskclXbDT2ptm5MVHmcWLhlVfmL2Yc
HhrHbo+W1v3o5ylR2OePiR53q7b12w11TLazFWyCAQMpkb6EfFFbF59jsuI3hei9w5B3ycYgXHZV
2hpcG+z08g4SuY9neS5BqfLxOz5FiLU8H6v8GAXjZIdEnnkvfphB0HO8atvVT7njfFehr68tYMwr
3OoBdkx6V0cwBefSOcv7bS2YdcTG4+QU9s6yyn3jZvdT6b0RP9qsLS2Z1rB48hUIAchW7TIEIQlw
YDzjxeIoqgQnLV9862Q1bvuB80Aa1lcAXwCuHq1i6rygry+YS+rOyoKxv2rdXq4ixJVxG280QH+y
im8CiGlNSmURWxNDntLHNp7lOg5XFArbSvffO8fgzZcRgXNEYNelCjaG/g3efI4PybvmwkAmxrnE
P9HHpzWpLl6XZozd+PqMBOyunW1EZVHeliBkG9o7jOcMPH6kY91OAwBDZrdnV8xUPCWOrezLVQfF
cxs6xQuczvLQmiXFOeKmXZlqRycTmEhT7VfcjczJfhhGA4NNXHrNNMIBzh65BIb6VFbI6B0X11yS
aMN1WwQVogA93sJ7vcmw2VgZqXYA4cE82FJMBDAiSOvsI6pQYVpVt+os9yFW6aeuoySM7GObl87W
oRk5adZ77iIccRtpz0It4ujsYzNO3+NuCLZC3VudoPaOC8RIEJoNQsPNMP3KrHWrG8PHlHZvZFEx
rmG2vypV/o4DW7xuFGHDQjx7ZWCv257vSjMrexurs+Z/DEb5OK+vKw9chi/NWrtdjkq0Hw6qddZe
QMi11lv6Ph+CEnmR/OEk2QPL43byGe0U4Lxb2ftrzXHUuo9I1YMw2YonMy+fUF0GB023KQgFCR/L
xtXCVYbrVza2sABNrMGce2yW/A3oQAVfE7sDo/X0k2PuUXTLO2Lt9r3lo+N3qBak30Jjtmh6uSaQ
OCWbOocvnbfXWDDsydpvMVeXpU07FgBhGw9wxFaizdaZaVjnCm3xJF/tScHqUoQpxxWVDxqcc5ql
9UaewgmBli16EnTjfrzEU7/nvXyfws66imy4oY7n1DCrQ1sRGaaGuyplAuWGjXtwMyHXboJgGqlv
6JKZK30UOq734VZ6f8HCZvCS+KAHGP7GjveAwCvdhSl0kJ7QASAXMtAEnG8wuLhD8hcmHvFidsAl
NjXjvez6/Dag0dMVSC/MDlJt3iy/g/wokD9o47jSKYRiNdrrCLAAP4Jg14ATr4zps8zsg9O1NIOD
m29Ny/paBtBO22s9buOqFmiIknJTjgE585l9ByGkNWoXQa0RrM2e4r9J7OxG1PLBcJDcwfNew5i0
N/WkfbQWU56pNJi6Wg24/mw1bTK82JSej0v0JkD+eUoL2FBKZPBQgCENbXS20ZBNzGygmwEsEh7N
OI7h43qMg918aQ1T219SGBIortFd6cfAtk71hM+84WDm2xbaZ9V3X1iQeDTudn5rXIqo+F5CnOdm
QPilR3ZFxKIbWem9r6PAC1FrEWxAm/VDmkT55Fn9GTlRtlJBz61S/UCNCmSURE+xarAta0nzNcg1
V476gcErLDDP2yhawoukk8xtY5u4EoNbTUJqdQzO8hiihBZ4PyaVQW1DStfTtR4b1R3izF6h0YNp
49t8uql9C53RuWHOQkLFEBXXyDI++sF8YIp+UWGPO2I35pcOWT6a7xVD+BdDWYzoEhjyKvdZauV4
5wX5MwYRmMbFPtcOElVC/czdOMsknTJDEBtcFXqwxiu5kPuNSOxhWygGAkH26cu8YSqlUTuYBq2C
dfYJ4cAzdnhTfaJDMhPkewZrYEvaMBcjcz9zZzPACz0HyaeNvB+zFyY4c6jgHUJQ8EI9DbfJ6PyA
l+PuPIHhR2fSJEPeXSPqeOAp91WLKJohR3wnddBIwwwvyczFwpnorEPlWVVZ5B+seSJdmHt+mbyO
qhrPnnroS6qMoqlnHrC7zlI/XetcT6uqJfZKFkiTRx89nIF3DKTZOb9z3Tvll6yy5Rrp8w+8MZH6
61DMKOnQMhK/7qvw0DXNuGmyrj+PuAjoNTQSi6BBqovaWxu4UCZYq268au70WdiwxTvLEHa2TGoC
m+TW5AWvRdLdUUc2K2ZUcuPn0bhiKIm3i+wPyhveA7xIgKUbF7lp/xmeCB5y4fMgECgm7Q0rdLkf
Grc9Uys4WK5YkN5r3+fNCLWpBgDuNKk+DBROx5r00UBzkoumZ+cCE8BRmTjQCoI925BeytGMTUvO
JSlbEy6vmYIMn+1HhRtLw5eF5LzB9xdoEiNDNDUCnQyfH7Jvr/psWxYMIQpv40rk3qxlGJuMCCcr
G6VphzE3PAum3SCexVUhyTGMHO9VR+cEQqW+6kT2SaB4coFTx1p00Hv5PeebrCZzpL7K+qM7ynbX
pz6D/CEYL70LEQu8skQcaHIZaeiuqtHe9zMuWIbuNoZyNHekOIbOI5yxgdun5+aGRO90oyzaWJvE
cK0RWABUGPXVDkxeIm0e8rJOLpDezF3RUDBYDoYXcU4Nkh6ricD0imT3VZl3390m+T7F+kdTu49B
NKTr0iK+lang1woLlu0InHqq41ytRu7vW9senzUYvgdyBIdrHYgnf+pLEhJJ0Ma5yg46mAkwERW0
HBZ18glTNvVIYoVv9lsUZ+dctN9MFdq3viuJigA/dErtKcu88t7GRTiwj15lZEvmwC70vWtVSAjz
BjfyiT5+I7ycsDHSuS8N5ghOTA9cNW69SSupkVw5raO0z24BC/u97QICkwuXIYKhpg8nrXvSBhuQ
qEaSB+RkQLw56Mw8oaivTT0odlEEL0sFSt6gObMINcOx2tUi44Qda4cZsMHFW8xOshGVjXCg/MY5
cQmGM6dixOFMPqs+dR+lSxMLML95rzX7W2HrEFqAuHeFSyoJ2vuRasEW67DoX7Ux0/Z9Ml4su7Vv
IpcL28a6cQSqOvbcNlexl+ZkUnbaliL9Zshw3nG9uWx3fQ1iH6Uc9Al9rYXBlfyQgVi40mboH2MC
PQYHbhSXunHVOQ2QhjTBxBi2Cw5DAhGy193T4CqxSgYkfapzH9KuzDd41CbHIK70l8zDvtSw1oMx
EnVthtGWic52ZEzRjbo4t+UQQwvwrhkLSWsUl6aY9Dt0O9Ayx+jSCudNSfB43QKqS4biqWomD3l7
9Wj7sAP03D2Y2UOje9PdpE9yW01ZtcOtNdgSv0K8quk4a8I43R0Id3xqHe1RZ1a4Dugsdjn0dTPV
jVdFwjeVGwh81t/0Zl7c5v0lDPpmPXkUp0VeUSfMm6mPfm1+ewxI9pvEo2a78LNLmL0Zyu8gJJV7
Zicvjy4c7IL1rCzz4eTMLG0dZxD4EX8ed5mUR8ec+wcTvLLLRmCVPPwR6xPt2sJtXzYFdE3inpA4
gaW8SyXatbNEqi/0bN/HPWG1JJj/PFbVOxTGabtEtxuJVqFN4l4L4hFtliT35QfLBmHARuvC9tBa
A6A8C7l9sONk7Q5ZP60XzvHPHK1lF1art2WM9RrNigQrJQLor00/85WXw1HT7ivLrndtE+hr2Kgh
kSPIGpbnWDY6CzsNCDagczbYX5uurghg7SJtM8yxUcuzEdKOzGrZ/etB35KHwtTH/V96E2qtYFz/
FJz4kMdCA41tytWwqCN8Zf5rN5h1ExCCht0YabeqC4sTjYc2bVWD9GdgfpA0jjr5bZDxcWm4dsCB
0Yk+APzKYTqkqwoF0akIkO+4LanD0Z9keoaxcLYvyRIaj1EVK55OnNDMjvdnJv2yN2SCOHOSZYnH
CU+oJYrTQs5f9krd7mBED+6XlhUcJQlapyU4DJXSTKvzCPgJfP3AfaGCcY9UI8lTvuDl2Ky16kR9
Mh1AgtYDxionhc78tOxZddIebLdFTd3XJ8xO6tOyl9bK2mLN/9bNvxroG6VIxFyEFMvJt+xJD6QN
1+ic9I84TdbL2Qac4hvb5d3zJfEWZ/wQzWGylfM7VpFbnVrfHspDn6X7CJ4sngQROt95Y3fo3Eqr
rE59E5x6PYSMOD8Ek6zYEDFKD5w//+TRizk2bglfWyLclsPcKuvtINrvtqernT8CDymBguunVkbH
wO7X7nymjjOxP/FxFWk1Qtl/5nwtEV/L8bJZDvGirQkGyf380ma04XLuwfSpvdDEBczJOXE0WgaM
VrIvUeSQwVbP72B5Q8t7GR7awkhOYE9kwY05XOCV6SLtQ8ZRkguU53undU7Qw5qTq8Gar6Wf1gfP
Ihs5QJZsIXpYIVlTp7hAlAINDJ0eFwrpA7Gxymfh47Lhmv61R3gC5/Vfx8uPkQvzIITnfuuP9Mh/
/p2jJ4RNLMdIDrL6y2/PNjUiOzb651AOvLfKItbu565V+SmrOEDa8mDcRXi21LCZ/vabaOWr0zBv
lr3lF/EZx4Ko57QJZ7WZGbfIFBwgr/lIn7Vny54v6i8VCvrtclQnjNq2eghQ2E8lmc9aLvFoAR0Q
lLM//wIL9fr026Fj5HvfYVWBZ9cAav359EI02iaxSpzi5892+Vh9j49/OVw2/fyDvw5/+5WIhK0D
Wjd3Y89Rf4yZSv45CUtbLazJBWfgSZttwSeJWDwHowK5CEPOwWZeXVy75cxcdqsRcYQbOzt/uCuI
oYGh2OUnwPH5+5pPL2/ZZYwLflBxT1DFvbZ8m+38Jf5td5pVr0QpHbBo7fakubJIcgtnW/i5Rahr
vIbEV50EcNi21PRXbn2Ajn++/OVQzr+x7C2bqKzepr4l1NyXTFdKtEOQ5mPO4T+Pg37U9x42Xj/f
zvz2lr2c9XPoTExhbaPemLZOTMufP7QbeFYlM6hZcU6HB98+moVaXEBRfVh2sUQo1sy0FXI/Ft9s
lnrF895yOIQ1HWg2y8VU+h71RnfsLHRWy0Zw12dtmo97Q7sxo9XvJ+F8TjphW52Wc9Jm/gZBwLr7
2/m97CrJKDTp8RZbDksRJfsUjPlvv7ec2RCkbgy0Yru/nfzL7/z1PyqjxMshK4nrmf8v3pZcT/lA
BSvneMTlBS5/0jgl8NdAqA9oWD9t4iXUEK/5/CTnixwsNz/9drj8QCSF+9Ns9X+TtJ/G8vOf/3j/
nsl8A0+nlt/U38EV1/WBQv6NB3aR55/flPzW/jd/9guScY0/MKrWDceFNQ7IYmBn/QuSccUfrmm7
YC/wkQwG8IAn/4JkMMG2bQNzSABgPE5n3ORPSOYP3/O5tTPUcOcUbuN/AtF47m9p2haKkrmKNK3Z
qFvHOva/ulDaJi60TiG7Q53q2EMHTGLD6oLfsVxjtOqvbaW+KO1HUosHT+9ikIVJYWkH9y6JHTKV
PFI9JOr2deflrwRR3erKe/I6LzmFeRmcu+rH0KaXzqOnn0c1skDIq0tQXHjiLtwuRLbMsnxYFSu3
o7lPC4shvifXucM9N5+emVXSfRnTDaqke5TLxFoI9x2JwTPuwPepIXREOj1xEWic3Tt9S1yh2kC+
WzEwJoeRnChgFZgqPQbdxnts4Dk4Qk7Qh+eAXmBtSuveHx8AEZ7q3t5oU/5UT9GPqHZuHDv+aHv/
tnGia49PzKCYvur0fAZ2K6ViOtTSs6/Lrv4yReUTVosPpOy8NWm9H/Vh2+gYzGAT8WKJ6K51kx9d
zYt3GHrB+P9RhHRLQ8HH7DrmvVPa59o2LmbO55SEvObQrb+gBPh/7J3ZcuNI2mSfCG1ABNbLIcBd
pNaUlLqBZSpT2PclADz9HDCru7rbbH4bm+u5KJpYUkqUiCXCP/fjTJJ3shD7MMQUzrQDkxcatbl3
LfNK2vU9H8N9ZCjhZwte2qj8JZt027buMdH5s4UdaQwYTds0tFDtvRBeNZqak8PTt+cLBTjYu3Bf
b8yMxYZJDrlofL3hNbB9k6i3+UGHThQJMG+Edbe0Qx3Nyf4Inf4zbPl39JshfqQgO1RByqhANQ1J
9ti3I4X2SiZCHwbtmKnZ4gqJgbmxtj3amKXWOrhHkFALb6cgi+YeUzMkKrS+2xjFf5n1WzTzd6hB
D22byX1LBzHTiMckhGvmYxexVGym0Ye0h8MBrxZVAUdLNYFiGtOZAMCSTl2HEkKBpHhoaFqs/Zhp
Ahi/3zKMjhvoo27A7vCrA4e8zfEBYT2+Jg6HDv/te5eU/uCsxXSV89b27njGSfgZ5hoTt9Z7SR3u
W0lE3w/KYE7CJh4U+XwoiXGRLjuzJ1dpOPODNhqfov00skR7Eh2zmRxeQjTUOiHHoPHskILNk4mW
smsdXH24UJULylp2vFZlOUeIVaiYJTI9J0voeZOvxyOFQWymF/2rdkY9wKH2iOU+8Vvde2mm6I1F
+TVLeH8N/kC69YhlF2HZiFgMl8kuQ6EOzFXmbkp+zXoHYCf257CejiIHORL6bEWBk1ES5/U9hVRP
uhp6H5r/lVoQDJ3sK4bc+00UJU6Kp1qs1IN5n5v6lx3azDXFeuI12TGPEa0Ky7pOc/Y1YZvZMM8G
dyeqN0utwZdNaGacCfqbwZKCY3TajAb5TgzXpuIQwUVIfKbgvYpKctTkgt6JMqAeVzYiCv5Ov+0A
Eqc2XPMVMkoZIJ5BX+Ok811939TFXSg5HBL54ngA/MY6O0TGclqyn1kT4fUviKXxt6Y47Es3oi+z
RfNTO9xaL0QrdkZmgEPHAOIylUAVqEEOFWhaVXFsmIXyJDz30snI1fJ5201/SsPBAbPi6VUTvpdt
PB8G3kLHdF5EK0mjQYznM0w3IZ9siA5kQW5zPQUMk/jEiVGecaJ7TvfuZPxc22Fgy7V2H3fzHWYg
YhkOaNj6oay5AhXY2XYNfjKWUMVPzD+mn/bNsai5sJSk3XwY1LlYA/tRQ+hNl5taj+0dnbFPA65v
P4VJcyi6lO6rmnCdaknieGI9Z4cakGWCiwxRykfl+iEq74ukI/u7Lg/Agk5B2FAMktXhvjK1s9tp
076P5MNaNtKy+9zi8Ux8L37t6LFG3yeZMytJRyuqWDlUXdB0w6oaY+BMk5KbQXaR/CEwgbqXKDzr
CfRQL5HP2Iu3U6+ZvruYG9PIqkBPsy9ZFSG8lLLajbF1VRrv4GhaNL8Qft6MwDw2MQ2WpLkPFYNM
37A2zUUvWgU7kv50vQDD5TkVl7eCCZUTAfGP9XKvACH6FLhsR4MY1khnnc/A7MGQoCjlvbaGAbWw
vBN1+JnREB8Z9G3HdfprKPNn2Jk1zv531Sucf0627Kq6xSs71z9r2nHYoVn453Xh2zLm1MsBXWuC
xIbJ4bJeS6JOPDKaTYPI659Ihzzr7fALYN+31obN6/Y9Fws7Yoj363aUT94BbDB76pYwi81cT612
ASR+Uhf3Cd5Yt1BcbkuzPTbSJcqw3rDADEAe1HihldaF0HsYXYeeHLGcJj/hw91DufvhDOVXbBb7
dBm+Vw2HgWHkv3SNc7Eg4+ATaNgXJiz5ZDSPYMmIbnmatSF5cG6YnZynLtxbk7VvuNrPBH21iH5G
YgdXzBIXhXYVpvTt6uEo/CYOtwPjWRZHXPAX/Teb01d3YQ4Y5/MjOjzFR2XzPRloJauRrTaakXEp
n4ggOzbnMhCelpsT4YXO4/cqXdYXafFDV9lbW+unlfeeTNwnsZ3Xuv4b+2HK8AYqFvmzTWbmaE/R
Dwwroz/Wd5YiYFGB22mtbhMaIDjaqaep0eZi42X20Rv4107flzujwy5aJDrjr87XGFv6TmT026Hm
4oMp7KWjiIo6jDWRNIjHcWj9hkKe3bJeIO3JRtvHB73RJRiXfDw3U4hoRJEDbEE6HJHQGLYRLp1N
hxT2Fc4t8xl0jMIBjXG7HXLyyA3uwPd8XX2lCQAFzdiDaBmRbbUXyineMZdmTHYHdH5orq1lPrIH
hIyix4z3uFPG8mLBBWD9xrJBs+pnTfG7xN5FdgY5zCrXqeHVSzzSzPog461Ll6QWF6frNDoljOu8
6O+3I8eTVcURAFkOr39cElx3Jq1i6pl7O7MEDZItZrtptQ4aafhGSOWQAwHaRFd0nIwDySx9C9U4
mOLwQSCqBn3q8P6Tl0kNsn0VXrg2KX+7ymCrZNkAP3WMe4PFUH+MQQ2FkJ82FEa+FhVLpUxjmWVn
O8vDlVn1KbO7Md31hvnEn7w8IAH3Z/Ssvx4ayJ/nVo2MmmaYC227tafRO0nMeG5fGwdW4N/jBg4l
ILmg64rb4lid2hZpC6vIW65PQYyHmW/5ZMXOj8ixKC6qaybRYYvZOOp4+PNc75Y8KMfUBgVMviom
0Z2mFFoOUn/+mxR0AwdVzq53o3SLKZCesnXrag36XyyU29Pbw42KEu5IzOJ7NX8qA43iJhvZ9LL5
9oxEOyQ0XYBAuDft2fpLuHRbqFKobb4mu7PHWG4Hx9d2lTgsbECnzrwaRWzs9cS2NnFGx5ppNuBX
U5KE+0JQnGj20CjKdbd9Q65MRf7NaulXbm6fIL5k+n3SUtq2SqJLbwDmG1YY1Pp+Ymn0snA5Jp1H
+AROUFxe0VboPBAR1ZazgUvH7u9qhFO/zUPKTwpg66Qb6JUT+l5CFzm5OSKZZ8ptbJsk54hJEJF/
Dq3fpKbDZwqoWYB542dVteNd7Ojj3fKYx/a1biSp15wBFD/lmx1/QBqxTzLEHA125Zj3ab5tWg4Y
t9MnhhcAo/3bhyR+WOLY+dftWVLTPT4MzoIXIH2+QWJSo51Ot49yAs2lE50dduzntGI6NwnnO+oH
JYccrJBU7XdHt7tdRefC6UbLIU249vH+6zk5RrG1y/jXDZyDhQGGwJ8PzQw4BKWoFPHxc7S2FidD
C7HF5zERe9UlAcscGMeTC0KsEHdNNQK5TFFNI6ukS51nQiVsp7wI49fkjnUwuqDpbg/d+uk/T1X9
KpMw3NkVkhsbFTLpRb+yIHtjKxSsLd2xRzL9I3tDh0VAVibqzg5jZyMF4LO5ja5EVq2z4XrWuSlK
+89HUKudACWd+oD1/92+ZAA8BPfjhL/H3N7+j1z/EUxnTt62pg+30y+GtC6hSsff+IrO9aS338GE
4d+1dAiKYViwoxnGs2qUfWG2gM+EVfhiquek77QrzcjnUgFaaKTKz83aR6R1JazCCob+7am1xFfM
FPWWUZrm10oXL3mSGnfdMtEUOOZwoo2C0h7PjYB7S/VRUywJRCR7JHWSAUOfvheDU7zWiNnbvGSB
kJUWy3O6QuXAXzt27Jd/0xf+clj+h6Ny3Y3/Wy3Huls3bekS5eRgcT0p/nO3nnuaAOXWDoe+6Mq9
CLfrXjXJZjfA7P4ytKxqqB0NkhEnmJlw9/p/+fmm4erCBjYk9f9SC1CNYW/39XBgaPrNWppr67CY
ZCMok+wXi33RdVSd2/EpNJb9//yz/6uR5M+vDqvEFiZhF8/9rx/N4l+jq7ccDvnMPnHdMHaD9zLl
s7GJTFDypn4Athn9f+3r/8qNjIGGvpL/s/b1v9qM+cCP7t/1sj//5i/hy/X+YWNEdhzhMZKH5Ibw
9Jfw5Zn/4G30bN5JyDqu5aFu/SV8Sfsflu4aiFGelJYn13/1l/AlsSkbBl/NYY8wtzqY/8uL/D95
kwVdNv95LhkG346FFiqaYVmmZfMq/r3ipkkaYdZiMI8kblxfrl6PqOjOcWK95qaTHAeRRFtlm59y
2TkdS3fDPtpeC1+00bcDA8ZDROmlaxffOy+PyQRjEa4qrgL49795VFyyV06OchmmrZCJDTER+0t0
GfR5osWgGLHqeWtAzUHoSCekekD91DERG3VPbKY2s+UslyB202mnFSTkcoM7uYBPs01C6deZ8dOd
1gV1d6eXyYjqoIOmcFIcUoYENVA5XwQi7WesM76iPkjQXXmfW+EB/itFGwOd6jXnM+lX3eL2zjbD
MCff1m3ML3P8YJaeYGO2bbPig/KJ+Bv9zfbZbdw5IL+GIQOgdeFWy0PKJRNvz6IH3WNsq/6O6N7C
nYJK8arKvEOVn+YkS48JbQoPi6X52BzZg4h0ureqew8G1a7H8ArlvDAwv2FSNQtsdYDLf5eW8zt0
ZM5+onr3ZpZWhSrLs1rO87IgNWGd9aGYhpurAYz0WLFQ8kJxjltADSP7WJGScEnnV1WIZ3JnMiiL
+M1b2JISlqUfqMDPbEtqVxf1FebTfd+GD8B5wqBhHrY3mTcjcJG6QT88ZENinlehycJze+/A9SHb
Um/UIBDWTOMthOe67Uu9xVTASDBK8NDYVNxQvVw0WrXDZKjvK2VdLMPduU20p7DgNFay2dUrcw66
RLiRLdATA1lio5dk2WA5MB+zvJeaLqZN07btPllLne06PSyq/KAY44lx19Eh6tu6Q8Lt1VuuoeY4
m67XF4BkbXLEy3UViGUeNmzfttl+4pb4aLSD19TRty7dU24VUNjxmTa9T7z5qe8RdYEFUCiDY8Sa
PmIX6HxuG74qsDQWkEwUmJHZZpHc2+673loQR1tqGzAM/sKc9w1uLAUoL23uMuPKC34vw/lhThgt
3RkBdODdbazqhzOC/Y8Ueb3QhSuXaJpzoMDiAmEgW40B6ABA7Wr4viKDpOT0cDenxvyu18nvRYAi
E8jWcKvMncLxzua9yPM6SFdXKk1T6CRF9GMUkXXMwgctjaatV8CYRmwUhb2fRR+A6Eg2fRd5T04x
Mhr/zYJAf+omC892bu7BAxzSssNPHqsgy+eYP6h47JT7nMej3L5WKdJZyaveDC4bOx1O6jTYD20m
8ZL7BttSTNxYTJsspYlO9RShVhUuvs/M6KCsmy7Xj7onfSs/zNRK8Z4oKBBAioy69Z1V7GgtWDks
6TeKQkVbAfVdRnuPK/Q1xiFOKxYtCpzQschfa938Toyagof+HCURTVl9udHZqagLv1Olsgvpw6eU
Mw5d8s5KBB5lh1JiC2Wx9AzQziON5blq9yKTgeZqxzF3aKX1tmakcJwP6WEyQbRNnQFarF13acWn
GNGN5oJ4qNNj8cqTl0iLx1UuvkQeUktBajQAa4dXdcxoRSrVlyYX0E158519DatiyD4abXyuZn50
lLtdzbY9ht8be6KrGcX5ZOL+lj1kuQQJkfJN64tqDSpV8gnG5hNO7JxKo0Z7NsXJEc6vvKTzvmBz
tU2KnFOnp/0jMuk1QY2kFHc8FmFO9V+LquRFhNGY4nMP4DA3kSXZVVs+jbffGUs/kZcmIEiA71jj
w09VKC+pizRZ3HRkDlB0xUskesuf0fLwuVfhwYkr6McLeGt7NJgswENiNjl9qJn9N7A1zDjOTzO5
0CP6izr6yI8y8qwOPqmqI/nQxsLAlEoxxpLvaOe8l1mT7yAslUDwsGsWIeWGbsZgo9Nhq5WQFVcY
B9iSBLlCS+76BT4eV59DlqPt5L8qlqp+pKpNFblwm20UVPoR2IYJJpm5wwxjGAmreu55UNGT6Cst
6DJaE+hOxC+DPZT2Nx12tEzw5ya0GUW1Qc4OgXGDMp/vJ6h5czXdFWF3iV02LwtpucDNad+cZKqB
LZmBBpikrutY8424SvxcxdGub4rXEGcdN7PJ7+MuIfeu8KWMtg0cISXqkfATcLvuRCG0H5ORC4If
FbdY3dW3Xl/ej1P9PUkcF2M/GPWmoqu8m961IacwaXjX+rLzc1enTaGkVknHrljHMa1RRmaDwSXA
H+HSLWYuyiV9xAnxHvoxW7+DnLXxNhXx3D1RcA/v6NQHubRe3Sp6bWzN2TbMcEhVFFFgWAApU9qb
CKLjNc2Ga04we6+o3wwUeGcSBdmPOlHf0qpdXhf30Jmey5af5meRERxShzJKh4Ng7LLrS6xt9kjd
94AzdGruS2ovtpZ3imTXBFRrXexK445oJ6fQlZC0ecjqhMgqNZKT4b2OdsyczN1FlqT5x9vrpoRj
VePXS6kowp7BO7tY0GqkxbaEy64TclelBpSfijORO9CILv1K+U0V2CuDoF74wpokMWMa7DGhwDI9
P2eluLd7XqPGhWQDEF47IAQGo9a3F6QHqkfDGTez/RE1pOfbSR2hvntnK1IBNRXEm3TgcS0nckUf
DXUIMew5+y6Zi/6us0a/14nyooQHKml+zKAmU3EuQwdCR21+eXId6c27Ko67b3FDfiRCy83Zc0yK
xoYh8fRg0OJ7sYz5xTh3ZcTJZ03yAo30ABXYpo4Ev33FHzQZvIO+gKjo3wrIwX5rMWZAOGT8Kf1w
AotEIiTcagxvrPth5sDLjOYDjwxgPMQ5Q2kQTLmYUf1TL1TxILAOGbVlHHAqHLAfeebPdsXy5Prw
PmpVh1u2xuCT28GCCNB/0MlV3Omh+1CxeiM0MXc7BUrlbGXeh5E26FxMUDhzs5dU0zwGhNy1hyhs
jq6ue0z9ATOG8E8JTISBLLr3RZP6nrjCxaGWi698oV473unFb9FkiIQYgSuSSaHKf5igG4NuBVuX
GQlozeFi1cE+PDj6ciTk/CgEAyYrZyWYmPPbvPoAna6fGMQy9GHkom1KnawVZ9i8iXpxTFvGYeFA
wiGM3Yw2SOhCXgPlVWHpTvsYFFoVHl1nSfyKzgofPKp3ZBWIUO8eJ8m7ns0ah6jE/TAWMvDGZLir
uyUJ4IqtPrsMAlzoHQZaFNGg63FjSArzMoL40Fl2+eJeuS9NW/T8GVSc3XNEcoDmZfgmaKNahpcR
Wc8HlE5kGsN+nGIdL0n+mJF4t5ympoQXavoKFLytuTItIfDv8qdOiTVP4anTUjIdFYTDnGmJa98x
fU6PyuYWOK+smiVmZdHGxG0ME7O2JZOAnhkzCGsyDPG9p0Z0fupJcF/rT0teH/qwfYoTkG3WQi4q
7WDz8ya0dJgPhnwDTjcf4ePUVPiFIIOkzVJCOZgxGydQAPphvFh7y7NEYPNm+sUED2bG4Xa0TR29
lYFwwpmdpszAp3a8OIvzYRTNT0yokCTK6GeyDFsxhtAXU7fcT1nJ3S2fzjO1fKASLAIBYvwyushh
5gZzy0GKwPvs2OS5SG9alclyk6VmaGIMrJS8qi8l6x8zg6WmkpdC2GufIJJ+PMh3ICmHIetNUFz9
qSYRz8UN0bFJ3FODAN2LTdem9a4jB30UGA/ZDA16oOLlCXVpCvKihV3hVCerm16ysR6CqW6yjdWb
6LWTK9l1NIwAdSjEtpM9dRWXd0tLnxdnpEWxRz324MzsKAj4kVALVLJYWe+GUeZ4fnLjAdsNbpyj
88t1IrjcA65+jYIR1QaZq/SjjUJfFb+WGHe0NdbOxnbdMztX/WVWRwvpvYVQtaME8pO10gcrvRKk
LJsehnye7QIM0kFGzEO37SemqWtooBJRyMSmAuSlWcjBAGxHe6x2HNZhMTIXYNtCZmC+i2b9mBqD
fRnob/SVCj8XW1W7mXvO4JRyWyI6+h3Bvt7VVlWw2kjG6yNpEcKt/hxDRqCy6R4BlyzL6HKJY6KW
Vdo54wQ8tlLcx8jofpT2b0w48VSO6UfRKUYoWn2RC+JVAS9hY1nMgbtBncmmeivV8qLF3nBEs+fw
cNV3fcBELdvl0NbyK5f589hwKbWNixvnbBG9Edc1BOKc1uuo2+lwQPdm2N0R3mcb00p3S2PkEcbs
HWnco5bpyd5t5GvkkP1qBlXt7RzHAPfQhV0Y9pCzLe7HiLVEREuVLCeb+ko92c60Z0aW9imrvd6z
lC270YRmXtTbigN5h2U8YAaxZwD/M1UGZgcLlHNYcYezJGsSNjvGdnBiCENAXvC8spnv5xi1uTI3
XUPSkEUt93MjNjYxCzE/g+7uEnHcNOSI2K26qc/t9Mt1nWuMgTldESrMRmmWm73viSneIAv3z5Rq
PenwYoK0ZgxCaVMagQvincuSUO0ituwlNU+ieTJrdvMeCFUu/KEdRIRHhF7/MDJSW3aSeTu7Y5WV
LsQ7TRR3uipfPGe8Y6LcHpj6wGKKGzgVMzbmjTnoL2kqIXISqW3QByF8ExAaEsK+BdFmWsZf5xlV
f577ehsl1k+ts77VacrbLt49q0gDWna477GMkkZgxRR2KTqd4OpW867JAH/A+MiyiC7KbqZuFOSM
hB/mj9V3RNjQrxJ93NGPo5K4OldcChLa//Y09Ty70wQtwaxfGDeuNX7kTW1GZ/qDDgU3GJeee14W
TMB+txC9Yr9KP8sofiNfY92hmV4W4J4b7peT8eVp7Qc2e0yS+s5sl2bP/BNPP50TEMAE7cnDHYH5
mWEX53AMk8PgNW4G4UYbMokbJIjwGHUPZfah+jm/E6qr/UWlV0dXjHe/hCJCVKkF4xLdrjQ2M0xV
tMRMGqRhG3/MEqoxWHq86zZQ/CIi0NxVV8dW4WMI5Sx2iLtmhLM3jaFttMG9IO5v2b1pW3LjnKGu
+5RTHnPAy+kXqyHDbcgnqnlQh3mw6f/s73rTYnI3oFF1MTBfV38RBB6BfS5vBfgKLQtxwnBxqUBx
Z0Uv1tTp0U5pqBoV2StyfCFjyfpKpVHGDZV9k8zLC25FEwfIbHA91V/r0fvW4pHZMIm1G3fZSVt8
qirif8CVmM0GPiArhwEqBTShaWuBHSrqgsk2l6iEWYY+DpybBU30cUNdA9XXTJfz6DnHq8hebCZF
hzTU17PicNIFsNDkHWxL92TEpIvTUv1YyCx1aX3EtPZuy8m/MHt4Tpb4ZUEU5x3lApaYtX8z53eM
wSjVW92kt4e0+JUNbnXUkj490Eu7rVts0rcHw3b3Nufc/vbslito6P7euyaDRxJdc+EQjYxLD9Pr
ou3CQb8fEx2oQDEcu4La3pvF28KWtnA0YcdVubvv0d72N8Lj6qC/bSbd1vR2eTRRNWZ34+Nq6Jgb
9VVKmh5jg4rZSMQPnSNeh64F8eGO5UGyvTNGmPg9V2TKpx7s2Bp+Kpp9mpw4MePi8tzxka8PNvS8
XE1o7QjgdMRwYWpy/p5R+2k709HWFgQLa+CKZlBhxAViaxT4hw2R3a+n6yb2MrKwz7pDDFvX1YMM
nYumbNaQwEKxMtVHHGuIQEbClk4/yK6fn0KtmlicbEein6Cnm08uRcBMpH0x3eIE8eTDVupaRZoK
KjrwqJe8CueMA/ybkm62X5JB39CiuSmoPSxqF463JxZf1z8Akuv8EiNA0pzZ/eyKJwYtIuid+ju3
h7Oh9yfqQjsYN8uC3c26C2m339haZu7b2vACqqiuWW9/92rxTqbyqanrDjVo/MR/02xgNyRVQb7f
NoZ92kRYx0asFDLnsrLUjI7sIOOg1R8Gr70YM1QkB2oO+izQ2dIAoNB0V4dk0sHKy+dF27Ikexwt
Slex3mvIrON7AY3PkSHw3KLIToqsKcMjfPBy10JL/VPV4TYL9rw8g79GKYoUd/OsUVS25hkUiTUI
RMRE9DUDIP71cIsxyPVLbv8P2wZGAzmVeGDIyqipGLfCpe17rQexl+i+41BaadQC1H7xrSvcn8mI
atJ0eRcseUlN1HqGECwjhaO7gotM598GqVWSyRM1sBONOaWnUGUUY6Speb+FS+AhElVgDVmfyN6R
7DRB9t1euTaR504W9n6LYywIIbzUHjAReXuoWPskkvtozD4qc3lsU5b87uotvz0UJGPzzd/PDd4o
PbXj498n8UwpD+729SWn4mAipx8rdkY9hTw7qmRuWRgYCnjPR8zRuxacCOaZlNriVcxht9kce/ft
djJKMi1SjO3BXH/327dkCv3P777+bAks8DhHLhB2un3PuVYW+9tvTBymXK+QOONvz8uYck5HzE+W
HH565K2GGPlEdby71tDuidwnJA2HSZ2mxWQ5xX6MOjFeEZuxiCoOrz+qJOv3FG3yItdX+iczsj6t
WrmAKWff1K6/9e2ltzJ/b7hbcYuhscITgz/Yo3lg3tIfyrDaQt2gDWsgnE8V6mPfheZuunn8p2Kt
K7rloTQPoH9Tek9MKsrTCNstrqtxzxqMa0JBJucQpwuyFHGBuZi0vbQ7wMRJqmO/grVltDi0qG4j
KrJG13SMo1iVHDsoFiomudGTn7n9nCVq2cvkVFgN//IhYIJfXUaCGb2JQxZxEUTcusK4XX+zmGoL
r+xobby9hTWSf+OxGl3zPyElsn+CM3/HgfRE+1r0qdj+lZyJEJhdPT/8OVXWFNDtI2GDlmCdTjvW
mjkbajch7bNGrzz+8caNOie4tcpUiQxhKJb2Jh1AedHmSxnTsZ6bmB2G9buIBnEqcuvqohTsABRT
47I+SKelvgeL9ObW8iLrxuWYl5Pjp0DuuPV2ML5yrjaQy5KOpTqbK5p/83CfTWmCOYqdpNGz67md
jLeHek153T6KE609ADcNtBZQMeUWJC2if7W0LOuh8TmABC7gOlTyFNWTJMf4TafC73h7H8Qau/vz
jqDmuEL71EaLraCd/GyUN9+x1VvusHBgeInSdh/py7cJe3pgJQVlr6686OtDg9940MS8A0b4Slec
vEzu/NfnjBWfndru0Zkq6w6cLPgHTd+6NRumAkWCviaUrjyxGZLzBaWaurOwYVmunzMKddfZIdyX
nmtGo+3NVs17PRv7jVDRSN08UGVsHh6GobosriO15ZiyuwPmmZ0xtjRNa6EVXxoLDcKaBm+rsvW3
qijzysdntAUU3JZFklhftN4y46q11SXJQuMST2xLtZGnmrn89HClNKkc7nrHPENxPmRLcRm8HPmC
Ht9LOH9VgxHf2aJDQ0Jw2yzxnB0TWJr4RvRd2rN7Vmo2MfF1wrhwyRSXsR2cgM5BQKpZfhdnUOeG
Rst8MeY4evDqOTQTNpHDbgofkFYVZ6gD1K8MbdgE9WQ96h6Tc2MqPuoZtcfS8/ehWdTWqjkYDOV+
Jm3xUKyVyHM3pvuhYY1NMaFbLxhUEnpPRH0ewExuxEwyyja6lO1JHDHXnFvS+EIW578fnEnAYHEX
IyjDOzE69i52vUeEW52y4LnJ4S9DCBiWnjVIBCViBc+CVw+sWQjqxzVxun1kpmKrgXI/UEpWnOXi
5n8e6NZDBLJYnA3Ob7icSRBbxTbxqm5T0VRC6aAEdrB+1KwPt4/+/kTcYW+ZwhJLOxNT//YJPTZZ
/dVWAY35n9/g9l1uX2wayWuHvo49TLNPoynsk6jSDjfw+qHnGNoBSnJAYzz+Ld2//d+/H1oFOf/2
tGyhOVVWkfnGKFmiTc6pxHq5cZf1ToJOfopC3T1NOiwkhSGsDecgZ0U4dxycqtGjzdj2PxFXTL6B
kfmF2nsqjM/1zBnj1XLLrYD3pTtZkdROOjfOIymCzS1iVmhmjiivbPyEmTob5Hrhl09BR7WXb1C0
s+ZEgGRk1Q5gMslgy/i0Yp3Tu3tLgOCgrgA36t9l1XB60UqKUfAlydjjZq73pjI39IEUbvg7HpBb
h2sZxr/yGujyhN3Ul6pm9NZuRUer7qphnmSWfxgrEVWhY6CkjXbrBtpqD9ebZiv5k+Vt9+k5zLzd
futN8iX13kETREFiETHrzfkbt2yxoX589f6idFXts+My+HLpbNjcsqUFBifSHk2cvMSUolGJ7lo+
26MtWJq3vIPRJbHvkPPnJssVz4IE0nU1fwULua1MH9wOn0kerxO2+GUsPhI88FzX7uVMv46rk7oT
mh7URfgt7NeTvaLfPt9yHayPBqUaG69hsQCxykjBp7ROWV+BBm6MFgt7GI4nV+T9eZVl11W/lPUX
NcQMv5yDDYpbzqYVCIdb6UI1NncGtXPFfa5R1KmlD1M17VUavzczMzYvf+kZnHJgMc6yN+ApX1qH
NowwoYt9qTgCuFLuMfbbNMxPYCvD9H7hm42oi+AX+RvRcNXVFYoxzVfEPzrzDN0IsX9jCauEGjPD
7BYM9l9orQDrIQUh+HYlzq7+IE5g0fSIt4tOwj783hvIlEmzrZriOFFGXBfJj5pJgFPEsKiaa14x
zdEeNEHZA3MS28sfmzCga5TYQ1hebcPbGAmRhMn7NTrltQlTRgpj8gPjxnYacMLKkTvaY+i62dqB
sSVhAYPCkFCSWnDlBAJAQSlscQOagTvuDSS/KtU2pldvLVPcIQRCsXL1iwrH/QCYZpQ6XZnFHfK5
KaZr/qWJ8ZB0vKtW+znVy8WFYZGp6AyX4xVwxbNh39EB96uV16wA24L+90zLxYbNTXZsJi89z5o9
BaDygNaP0jhzthswXP/5AN1enGeXa2kRp3i+qHafHZZsmbnEO0wIb8IKK+BDOY0DXgyiFWIHKH68
h+DAOMcHgpBd+jg0B89l9TbNVKrpJae93XpqXZzxvOucJUgqVt1KwI7P8Hr7KQrjoMyGPRxXXhVl
8nvMsmOTr2V6bOcCue4z0Sp4M/s1pt2uDyJWyFLwqTg7O3rYI+c6aBQhrhFwoFItTY7sYxO7dBEU
2IffHhzHeaRdot2RFWC9mNzC0K6sgT1OP+1Fh04G7B4zHTuOEcKxGzozqPtwtRNUm9wMWX/fPjnd
UyKTn1Bc65OxPtAUwUYAi2BPpxICE0B9rCcJRLiUc6WMyfBQI8XtsOQczlb7JAh83ngGdBgoKZWF
FEwMgMY2vP34k70loVxw0qnoWdsno/WhYMtz0j/kut7uF+3ZLflNSm295d2+qC0YGMQ4HeM1bt6t
cXM2ayR/bx9OaR0ep3ZrUMW07dzoTSgMoAxqW1aL1vobT39WjwyDzAFXhpY7kpamlYQkhgIpfl2h
/m/2zmO7eSXL0u/S40augAcGPaE3IilR7pcmWHI/vAu4AJ6+P/DezJuZvaqqa14TLoryJBhx4py9
v202I35motIZ6v7j40K39+TXtVsfUiBEpn/8+mS+x2CPSTdri+ACyFPLWzo1XCosurO9nsdu9243
JLDdlbz1qY/wA1GquPDbo3WQTW+m1bScXIsXu9fjI3uBTguOJlNZuAzpSjPAYNH9EqTMAoaYh4Uz
eWDWENMK7A6ha05YO2yGQA5BgbcbwjBxweLgKOgNH243CJrXXqAlu/b2HzZTWawISkOO3SQGUYga
bSw9gcFdmc+ZxrK4VpkasDuVclXJOaym64l4n5XCnL04bsROOKdb/d2sezPvDq3/eJOg/Y9R9b8w
quqGEKjX/mO13vanJJz9X8ihf37P39V64m+eJRjGuwKCm2fNDNA/1Xqe/TdH+JYhXNyojqt7fOrv
ar1/UueJv5m2izoLQZ+r257x3xLnuTOO9F+Erv7sh+WnCQegqWE7s2316+MaF+EMGv3fvlEWHiT3
bNfk1U+Z0GyfOraw+jeN3IPSDGhLfvoc5/WdMPFLRBFdr6jvDpxDyRRgQDqPtEOvYbtRRNxlAfMP
j/7+bmCet8Qgtg7kTMNr/AiYlf6Adf3sDXgrwtLE0umZv+UoqhUOnZ/JqQ/C0fxjYvbxBu3P3Iu2
zhpZjnRFSPWhBS03ytUKJBz12UyTZg0Ir1oP9DzXUzNGa7Pzzrnxi+EDxUsGShCJCrGg9n2lUap0
KSxix2xOWj56G6lNrEMtmCA74c2G8mSf9Tlus9T4LpQdonAy0WnsIoGwT6bGuSitd12OqERKKvpk
cjZjIj6sLLonJ5lOdFMccj/fjxMSpDShvKpK79K3zTLGTobQqFh74wC6zbX1bczEaJVE0WOf92z7
BHvA0USLH3tffi5WBliutSCGZdU2loBkZYNoTuxrktb8udVz1/bD3ZQey2IipYumOEt1A2h6JJOl
sjgDjEic/LAbVuylDyRL/FgZum344bFtbtM83BjFtI2VvhkSq0CpUA3kKoCoLDjXZA8paSmIjvd1
rk8rnqt7UU4vXuQnh4DV2OkmudTDsl/LFkTcINqKipq2hCQcmhk6OFNYAmOr1EIZ3nfex2eZar+p
11etdihFsjWNaGtP9pc/F1NF8VqEHtcDdBI6s6mLDkprq8vIvxVM8t7t2tcgt+6ArS1jmgIrCORY
ssgBX9aKpn3cPTCiIG4j965DaxFaQTeSHCfTujPa7pv8m0Xadq+YWMgIwN5WuN7OacxmjV2baB/r
zoIXua4xHQaj3Gpj/NNmI2HuNG+jNL0SlfCNa2hrWfG6B/a2MMdpV5b5oS1mWZgi55nTWnjk6E+c
If1SxlqEZKED6OswPDpZ82gHOvzT8cu0f0iMNLDhCH8mOy70cJ4lBzzrWdoSEa23pwaMyR60pUHa
T3aqCNDaGF2gb/LCNjaNjWrTK8drQhrshtIsQuWa7K107B7pQnptWu9YWPKHoT62xuzAidWTIht9
pyXjEggHHfjQDvY4d34x98EnOdoGUrNNxhF2AZDUOnqGOvUEKixjphl20oRgtLFtEFilFmUMNMeL
jKPQGHMveDFrPAnbBqjsWnRcvmPQPDVeF+2jqB6Rvg7vOnbXsFinbe0tyfRjuXDKU5OK90IL/T2R
Ac+JgrsXczSWZnKoh2m6S5BYlSXXrsLRvNVh50e9T0O7l3cF551Ng66RUBsIvpZ1KVMPEd8wMDdV
3S4IYm0dsEptMBQ/4NQVO6SSKMf2bRraK92g9u8wysytctAsqUOkyPxPV+reKxKoFCN513wB1rMa
FCjTDBvrx3bQdeKgOsz3VIFkwKV1tSx0c3rCZchlFH1izG+Wlaof1eilF0eIeQiQHaRrVw+u3td8
zmyIz06PQ2tr0O+DeuO4v1KC48828/bMYQDvxzbczfCLuqPfkgzxMsjY2ZFpXDOQquGMhx3ejwGV
BbGlBpPRAQ0ewTtjXnqLrmcS1IYeqFWjess6d8aKWt0RpaaS2EIn9QXXNn6yscJOuiT5YOhRw+qt
2GE0r9fEYbjLJnfvbjZPZ9L4f8KU3KM57wG6QJVv8uk7cPFv1brTr5lhnZK2d/luA19hAkVnEBax
B6gNZeq8tJZJBDILTV/PdnJO8qqN5LUM9X1IrbUWFYNrf3DIj3PcIx7JbKlVUX1xpL5rwuLZhMOx
GX2XdqlioDk2eyuK0QZxIVhTcI3xfxq6qx5ETfDsZPprpKvybrDAlU5TPOvbivylLYoPV6hToqzh
okMJw0QXfOWJxu8noAm6c3TSo08N9Sk+zalaOzbSROA3z0aTvOQSxEhTxARIWVAG4iYmFAbbcC6q
i8dlYDh9sR9ktfRpEuxsvCAr/OPGurE9f0M27NFTYbbpgqBFikHuYxy9aZ5h3I+JB1ZEWOQbIfT0
fS/fho16iwD0n3U3fOnHlqlFzOQfFPWqSrwIRZ2HUMfQrvZE90py9qatfo2GmMmy0wy/LIMsOdw/
1760aU62/Kl6BDDQZFKw0j057c0mnp6ZHN17da6OKkVDxBk438I55lQ4MYmPe/UrqvQTG1qzw0Ud
H0YM0CUCuTG1QEHXQXMEKLlpDJDa6RTg3+uL5hKVBD8WKStp6m/pmRPGYH90Rhfvcy9bd6i+3+xB
YtYvdMy1I69fMQ53HZPmSxCOSKbprLU2otjGLj/Za5zXybWeRyxCba+OaBwLnGv+I8FayOo8+ZpO
2VdPfg8y/8BdcS3tJiaozrBi3oW2ySf3Sgr3uykhLluO84sROAfpKjkPPlOG4eC0E8kFpj8uRtDS
d2GDFrgap2PVrc1B66/4BxW6V//iRTO90FfJ1tdJP/LYjLO8S89eYp3AN/gHlmqDSmQ8i2JWHGpS
exK8oVH3tG+J68Lxxt25lWXarsTc28ULG7If2/bKz4hFDicEFi7p6IsORDgnMzxTuSOjA/4B2BTt
fkxs40SI4RZR4jbgqtrLiT2w17L4jGBjh0YSNiRhayXbieG5zhHeL9UJGW54+9KyehNz5swteAYJ
1QdSho0ebFRFK7c3Ug6DvGmrvMItbZFXDbwMLGbQJMvRq9qNLPNZJY1ydGLoBYcneUezykICNIh9
KdMWyuscrA348s00kofEcVBiTayWQgiUB030GsqXLvrdIMTz6WrSee234EqfQrwsV3DOfmQi4pNu
TsIyhcSsacMGwSSLQJN2Vzkh+aqgQB3X20Plo5BTdNYCShEhmnPXJzSdR6UdCH876RZnaum28giW
54Mwzg4d7Pwaz5GTdfIYy+wYhKlY0KmEvsAZc+1Ch1w7VfZDOeRjBKmtlaB9t0glT8aU6Gyak/Eq
jaJft6YN71fTuk1LH4vuCAZm2m1tZe+rMqbpUPe/DfQJurujzR39snKlb508tgDKTtRYJQnCdLo0
qq8eT8pkBrvYos424AFvOqNCB1U0X4lHoLdZ2dAhO3CQORFJg4uYxB4IITl7ujMeRZB7D/MlQ7fa
flD9FRRtvq6nVK40B6yig3xwHQQj5k2M11aHGwb/KRtzn11hO2KypLrdoMs9KZdS31DBdqicjImS
q23Huesdee6mGoviXhaYArzmQbhtc58bcha004TTcfsT8/JEhO9T6iCAl2OF2lCvCYCLXLXTMxOH
po/8ADUFWWYAU+mmOkBDHTItGmJ8uASqzzYsGdY6NDlIkvHXtmmItQUWvCoM4+I773nUukj7jAxQ
NYKvCNVxWFZ3Y2682ZCXSH+jHZn0ac8bJacHSQNeG9mk+475GB1/a82UmiB6kR90T13KfEYNjO57
PwL/rHIG5lNyCZlR9zpYM1t25tInPpbSRQOFX8T+NS36D6ds9loEQ7sbg5NWFT8it3Y1+l3d/3Ql
Bvmi23aGsU8H7zMYyp8IAacdv9GOuozxuJt6jhsv0kd8WX70sY1Nv90SormPbf9EbXrRBO7+gLSZ
oL0oRWRWBFrGRQTZArc3KSI6uggeQjOJcnWMhm0boyhHYqXRiGm1dgvZ+MVWDXMO1NzCpNUjkNDo
07SzTPtqEnS88Fz3E7IrE/f2TjXVI1+okT4WbSqjevBy54mdFmR+/NNTeC+ysXkNGkbrXdQuMX4f
03rYGq1HJhb6d1oe+gmVpl2/zF9kVOkzPrKdGhn7JsOVvN07LycfsLD0x1KXNApJ1mVWjAG4Zqc1
fYCvzkM5egeu7N+d7a9DpFDLtNpUSKMXPUFVveig2+PGmKyNJ6tH0odeB/kQ+tWWK/aJ7B47ERtN
99bTFB5r0/pxrPvGxHg8/8LabHY6IBKk/UfF5200b5gOCPkCvDP/Xg7UdMMaUrzY42mSrkrrUcIN
XgKjwN4SGWuPcfdCDOCoER0sNG8OGkMQUtRifoOcHD9fDu6wcsb46DLVLtFXehERyCM6cdDGMFXK
fWiqdlGLEtWq5W9tqGaTEZ9yOkpfSN1izwMBn6ImVwYCX/2NTO1fg2zuFGZmvf5oZP+s4ctNr26g
G+dKg/Fgqy/NH/eT944T8BWnTLBAEFR08bVIm/fGUmRLwl/Jp7tIVltYoruqKT/NUdz3hnFyJAVL
xwTBibCiuOMjAsonB5HjFmDmLwYhJ2c0d+gg93n/iBV63VHiUNCTL4nQfTBH+sru2i6yJ7vPdtGl
kmyuU1BttBw1MINUmnPFnhMZXhBNA2Nb4vWIK3pwdkK8kaTJnd83NAtJ/aI8FCjMWxdAQaP8S36w
qSndEv0KJ72jFer+0iH8ZqD1de2r+Q1p3NcMih2IFCFLBIllp2hEdQSqkfC/a5MPPBmteiRd6cmb
8jvSCEip6pgfGpsZ0DsULdyf6iLq8SINwm+zUgNyXZ9rF+4GxzBi1laOZt/RGnjtka5pjrGIBhvB
rmXSBI3fulQ8IB9ysSmvkD4fELNfHa371aT9kUVo2ffNjzCto6URRQDDA4M0eZ7RncUurYB9Cz1/
p7VN/Jt3tq36J1VPUsfNI3K6BgYY/+dWNFsJXYT6boFH5huUzMo09XvfCZ/hVO5hFq783D+UHVda
jxNX1ZsEk80CJes2wxmETncXmiR9FKm3DKzxrY+S25JZZNYGicpbo4mr40UfCN6cIJ/1S19lGK8J
q3nMy+Y4DuWnMO3NqHUr2TdPnrGN0uyCJXsj3ICcbY5beY50PX4g4Hc+MGJLbn7rdvCA0exd1Avf
U+9uW7+ELHBT6kCVcLCmEf8RMbCbDO+5z61noTfffqt9hu14KACNlvBOS9+/S3QMEcPXzD0RCYLi
+WIJ7eStTKqP1qN4i3BBQuRnVPDLDp6KRoc0IORWMttTJNZaZXWsUOAtMSmQuAVqAr9U81CaSA/1
EWUhbzm3Fq+FmvW59lwBl6vK1X+1xGPlhIA3mn9WFBNFBV0GMT5rGjYcGO2pua6yN1r9H0wdVgT6
PnZltE58cTdaJboQv9h2Gk4NwRnd7h5ZMMhihmmuVRjhqhkZqe6dFEVZHm0bs96JdtwmHCxMgKKG
HzwmSQSRS9+GxngioP0UOQj+unsFpw3DYAUFwU04EhnavCzu3L5eM/Smh6A1R8xcLtpJ4+IZVCM0
xxASxxi6xvglriu821lH+G4XfUsj3NS9dYlTkho58K4A3tuLkWqpzvqd7iHQsLr0WrO6kmfaLm2f
WaKmvvMseakimWxD8HgLDFL0SIaHEV/Xok61J8m2iZ66Oo2SwYkwN6XuvkwVVzXZPluSMTeAxPel
7kBTe6iSGju/2SyaqnhryGNxE8mhDY40PDQDr9kwiuuArKjGqhk78tVX5UNtyjkogAzzHBWAmUmw
6WOMxGAYdqG2oyNHlx019Yy2EwktQlUNqH/a5l0vnQdGwxPJLkWcXfI2R7cntno7YPrRLvkcZKA3
DCc4Gqma2euzNZTPCKaPIxrfjuxCGBZLhtv4YaenJNcfrUqRdTyecOswSw6IjQUBh08z4UhU2utR
AaGbCz0sOVuS49eWs2tnHWwSrAyn3NLOWYVYFAz3rs7bX5G5VUpyBrPQOg33TEV/RflFi4tjYrHj
cvoTTCRGzDKScR4afz3rKJOtY8M1YgpcANDMkkj+En3yxLxZWtuQNaJX7onW45kcRN72ZfPSUp7L
uHn3nPBEAUylNaRLMoOK3nmwJWSx+WcVYryL6FIUI/7PNtYeDORHLnHrMJsS83bhuwP49SrnVSF5
ZLCtH8GJNgy6343B9L7BIzCVYEvHV0TJDz3/XcdGoRdHZaCREfVPmILRGQ1mfPb0KuvipABkZ1NA
idPfOw44mnqm9zsqJzg9hH+t7ubXq+7KN5T7L77RvudNRlCnva3IXu7KNWqzq1Exi/IEPTVnJO9q
/M6s8HeMiL4V2QeOJqI+pJWufLO7BilHYWtCUh00BBBQIzKPNldRwVePnKIcq6OiN4ML6cmPBYpi
HfGUlyTEnyg4RVpZPrbycYIiR0o4kakaG2lXrAzVwHotMqxPm4ZO9oKQxmRhw//ZFBXtSZnhj8YP
UU4YkEPSuWu7OwX6gL+uAIPIAf0xsd4be7hwcqVgQqfuueNDNu1dv3gsm5Tlqp9+yR76nVtWW7C2
a5skXRQYb63ByEeROzeaSHKb8aC6H4KS5gX8Jesda2VmmsElm20H0+e9odM3rTsYOQT6HWVAX6Hz
Cn0hOdWv3JAEBsc4dxbjpbYnpqzpTyXX8iGzOaCDm1+6ce8dLBt9EFymE11nqjrSZ4caAC/D2zUu
9F2ZUB+Znvc7awt6YOijGxT2604LxN3E+unoVEZ20WwsFEj3hH3Tt0M/t8CIhI6GI/wmrZCG+nZg
wApmoA3Hfs8JYOGt+tZ3OTm30P6a5lGVhlwPHnx7uwl3HXAUpo7hEyeCzymy0k3dJHLf9bTMw8xc
ujJCk+pFoPqQGMHNsZ4Sx7+HQGVsB8u8dwbr0khmjL6pvYBaZrAWhk+Tpu5JtcZD6Va87ClgQ9Vp
KyLCrV1SpWqbZWW4yBik44MCM5cgLHLJkifTwVumQ/PSpZm/EqP7apSBuYkLtZfsW9JyfiHco/zh
qBdTywEyCokKqK+2JoDyVLOnqOvhAeZyk4cQrJgGcg4AlI+8V6J+8UCe1Q3PUDxuaLO350VQEd+O
H4FEtd58LrMvhgwfcjhbHeIgy32WFV6iIvZ2hctLCK5fGJoG5py4yHRrxrZz57toqpx5hhP6HMYL
zLY0DSDRR+GwD8vkI6ogGY4ItW1QbdRvlbVPM2JkkpxM5qwGF4lGrQ3K8Y4cBJzxEeHRfuMNNAeD
d3ugPA1jxMlaI+1t5HLmxNaKMtQyFlAGLWooxuc2NkOjd/KjXaaPWZf9JP20q1CnbSC1Yt5C5FZl
zn0k1e/c89juXolv5gRQImoxn7XEeikjQyxjW3tEtT4spGQs0nqkRI66xUC99Ix156EHDgmLgGqA
edLdgGAyFhIj3SJge8q7iAi0JXk/6yGT95g6npRevkTjOrTu5VQd8RFfqsJbpzqXrI30j2JleBt1
73uyto6X75wMX0ipAcOfrP1UZj8MhFfZBK9F93kGbfyUqSpeqgEzqmaP8C+sY9XWn2xxJzGMaqkT
iE6mC/AHXDCnUjcowb/0rW9YBJdWn7nRIOjQ6hWNZS4LUq3SoLlyvobT02YvHVkoi7DSp4UfQdrQ
TfRHzMNIToFbp5lrgptie5d5OPIYsosIhSAQjJaXIOcNnEOjUAwdLI2IC+U+9Vb/FgD5jJhzT1W6
txx774T6czDbnA1N37Nl2yh84jOeBfCQRrvD4EyZoL45VjG66rIPB/RAWuIUGTId80JavOk+5O1p
WA1Cv+Jy+RYDoVBj/Rgm5qchx1MSpNRahfoSykbxP4BL4lDiuhjvmmcxsPv48ksrX5F2RfuAnbdp
HaLieCfTkkY2TsNuw9UYEZfDP4vxhNMFeAAyfy1c1yZ6VEP7dEOBTKy6wptf0gRBXKPODLleHbqF
i8lRP1EkH2K6foN3ZYayAoq2EdrsR5zkY6iyJyPvLnoQUHlED2WXHZGsVndDK/Z0mFEtExPKJp6T
YBW2ywrFHB5uRiGO3NOc/nbaOWAjPHBKwolGuh0Wa94Jxqnus4+Q+n5pBfbDkA5b1dcbAt35Yfpe
OcNP5qRvdtD+EsK+tJokYjTPHgHkpU7yPRY/YUJDg1i2hdXSTnfto5vrJ813gKMQeWBOGHnH7ix1
3+cfGXeZVB+6BdKkGV2B4qhbVeBol1DLIZqQMuhWH8AAWRkBXcD55qKb8E5LyANDPy5zCeGMLLdt
XlU/WiwPIzNFORlnq4we4tZ98/G6BE62nWygXnmJmU8MFCM4HZSW38MjwAEn25ewZqSY9Nv6OczR
urhY6XwZ7ZwJkUunyh+oT3tdFfd9Ma5jvWUqa6EObuH40VU0mVKgXrGcJlrdoj9uNzc59V8f3oJB
/u2xf/vw377tryiRIMbVNpqMnnKPUtR5JFhX34iJp1DWvfuHVcWfReYFswJGzNO1IDDzj9CMm174
Fp/x183/x2N/KMwD2iIukvY/lPtkV0MrcXk1bkEMN6PCX7kMvuu2e3d6lqLr2+NNj53dghg85YZY
ynJjIYIK/d9NGH+TyFsq96b17W6FejilzOGfgCh3CSxPbYJb4KefK7I/5xttzhL9416DBQrX3M4k
G2krKny8N8j+Tf3/x92bwP72cQVvnoYd0rdKEtle238mYtziL243t8du99QspXI9eHEsl8iubje3
sAxgyhm5VdawLK2ZlHL7DGmXlupbJprIuJmg4ZCwDDY2MaAwmGXujFP/Web+12PEm2nwJj9x799j
HvvGAVntHVmuosBL77yQdpxrxp/gUVr4kISA2W3UruMhBJu7QxHNUZTmG5wHtuOGXpUx/KStN3BK
5QaizD5ryvpY6eO48n1tPU4sk6ZNwlyuQCCkqY4VzoOwEFfjQVrjTpeCxXXszynZ6GvXxphe8P5R
Nlr2kE2Q0/KiVParwAFy6DkEJIAGzm5OvoPR9ON6wvi/DZ29lsHYRYllKs86+N0wnj01Xb1kSA+G
FbTHqAxR2defEjXVri+ClLM17miQ101ddecWhwArqnNkylAuaM6vS7vfu7AFlyBJ+DUGKEot5cUs
c9JdCY1PqEldtipPa84lNAEnb3I6H4bYa4N4MAe9Ofc23p8S1chUOvsKhseeOnzx7ARZdhIYA8Oi
Nc+9YZrnsQ1595vqEGjOZZq1oDm4H76lO+d2usoL6yRjhO9c2Pdxq5DI62ZwhyiTCshcBZp6133a
KF5l/DRGm5/IzVwkE8MXTBYtUV/ARVRAt2DkWU192r+RZKX2m49BwTolJrS4aGQ6XibA4R2p7r2c
+pVHdzHpCeFqsX+R+RhQ4op2WqdpXpwj183PQntiuqRONiYNYLUZIxXabcWkq02vA8TlfO6eMjrS
J3qk+zAurqCCXFpZ9XjnIF8Uv01aBBMjtoVT+2CFjSlc0clrVyMbE6VqPq2AlFAyGvT79YrjZpSP
Z10xEC5Q58fzX8LsSWM6R3mjCxfmrOt1WwXR5Fx2ql36VY7uOPQBVvcYuRwo9LTpnihA1mJ+EZko
oTRhoJIzk+OrooIrK60dc3177I9P3z5j5y7+jQ6HrUfC5a4gQRZeVP5q+t53R9RemdfUrkn5aJE6
AZD8HACYSbTgGSMqAOMPpzZ/gKY/IWLGQol51qyPg9Kf4jbE+mLpL6U5EyD86t3FsUCHjq5sPV2H
qe+OeWauLE3c2S2Vou4MdyUDmB34jLrODpUZ3zUFdV5CTGqEhjc2pQQ8jFNe9PaydPtXqzR2fdo2
ICMMWEbA3lGWmtBcqFNdzb/WIYTxMo5gunoABSy9f/LZqzTlPQwx5rZxGO9rHR7VZBw43i5MRdqw
19ovQzCcvDF9GzRyrRwOnsJp7rEF3gtdHrIdo23KEpLWgjnGb0gaC090dcndE+ZI9Bar3geXK9P4
sYqDVdbRtupdSB9mkbYLmt9fQ00R5ubivauqLYJubBml2a80/Yj+lxd7Mn/bnO1wvlpk+4bqGsRs
HaMq6fSFQNWoHXTnPuhDF8dAvEH4qI5DOnlLfG6/Ose8WtN1irhsIhneY0zJ7uAMe0v4P0vDSBdV
Xx61GM5OpZ1F3ioWQovuSl0u6157DSomr0ZUMNtNyx3mkI8g4O2U9vIK7Gw9JFfY5CzsTzBl6A67
xfMIVkobzbu61vN1ZzsPAKQR6Sdfln4/9KQRxh4zi9Jr3wsUH2np4LLGUEUt8FNUpb+XTEjuNRVh
NCIVmNOMcdTLDezmajeFOG9tznloQBB4T8Ja5QNPQzYC0jFIfaOibIx9xyBMFWi0G3TBQwmAW1ce
LyiHHDNGOGuWE9IMQT5dPJxKgKNUcYRbiALJblqvaVAYsOzqHze0Pl0XxmnHrFJ0Jj3JxH8cm1jt
IhuSmiR581hDyIp047WzabjYzSF33XAfd8pckRj/SmgKfHrmuChQLFl/Z7XOMt0fyir6raP1XLiC
YHuZ3ZPdXPW4gboxRCumxTp8EgEdgQO0FqXLTKIxjoB9zqVkY4rjaDOyM9y4XDuy05dSzdCIsflI
vJZOfQWSYkbBhz4T8vDba5zi6EL15siHiyt0zPKi5txlY/R2rjPVO067xVU21TOKqc/eSn6S7tu0
bHtD9G8Aly/cse5a9zlPVg6m1CgM5Hqc+JkHqGevinFx+CMZdkHbbj6EXXSbmvZy61gTKYpkhLat
uugR2vbaYfhYB+gC09S07+yPCJzVxuZEyct9qULdfgtsYjOj6eLEubEvME2sEwWZnAn9Qka+WE+D
4L3d0it0DMpmmh7RWIVMNDsN2GtgrSITO1wZwRIZgkbhtuPqcsL6IePoudYMyfYbMJ+R7rj2tebL
6IttqGXTE+CkPStSdAj14mzPloFQ6I+RTc1s5AXqckK6ly6i9Ki1skWQFT9KS9GsJyPHYVY2WrrO
KbGR6JTBnfCssxVWKN/8jM5YIy1mZ2i/7Mhbu4Z870bhb51KPtCW9Xemp0Mdx19uR1cQQPHCZFIB
zy+8MrPe0RnyzqFLXnHTVlAtIpg5CMPyHalg7dqzQSWVWZmjPB8Optn9durpBcxfz892DrZj3BHf
lrxk3SWymu9Q9U812oMDyT+rfhAYHAKxRaV9T5fFwyFa031uCSOzcmvbUxsvglD/lBri5ByUOQdC
56ekA7ygKB3Wymg3SvjfokWT2XcaTJlUfMET419wq51VWN4ibtE45hntiYAjdQwxBFPlPuU/W8qW
ZI3R04OjFv4UjYu8zgOexmDMOIIjgsCumDelkeaBxxLeacxgdQyWS0psYK3LPE5JRXJHRsWmthNu
061Cj5y7lszJgwu7e1nxIroNMQ6zCDzsz3RfMrww6HQEeSTruk4/s67TDlaDjryxkHIRx5EVm9xJ
5Mpt+evB2SRID8L8MJSvSrPj4x+PzA9PEsOgET0B4iTJXMxoA8RhR0fWbFVh1ahNJ+vXPz5Ec7KV
lg6PAEjdhkM2w8W5+BtDJhYpFqf5nkMTeddDshsxLR8grCDhvN2dJA3nPAvzlVnoL8XktkwO+ZLb
DakvJbCb7hcfzVGnERoNkR2bEGlENN+LPY4uxJbsR/qpvAWLvaim4lg1TbnCNEnoZjBxtG/BLbKo
ONXa6MBaujZzYVdN72MeFSxbdXFkcYc67SZrXqC7iv/+KOebWoO/Edna6+2hNMIqhbIEV1Frk145
NHm8x4u7dhrDxwDYbAzXwNc43/QDOYY4RuFp+aC8HNLEXOmwehWJABFgQcanDbLKlEGrqk8AfNjb
kFccPaCGDKvgC5IkH1YtiaTHrO/KI9qSetGxBHJd5596KDW2rnTXxd65k4rhYq7QisyeilSkzRG5
I9QriVQgj7l8bIESLw5VfDTDMuZvTL44tnI9oCI9DhxPZj9RvUzAwme6omEyw6ora6yO9BaqYys6
FB2VsdXJrqWUmENHe1KyV3QXfDqPXX001OBhgQ/v2jmWtMMzdizsxoB2iM3I7UIGIbcH3aRYcUnR
BI/9gpO7K9degRfHHaNj6ln0dm6/MKbjVtuHUpnlsZ+fhFAxMOia+FSHcGYknP3b357Qfjre7rUx
e2uXUEQ1o7wUQR4/EMyxwUnyZWBp3fvMfDMjlhCv3H1bCrUR9XCMLLJZ64p6BiD3pc35A2KhfhmM
4Fe1J++qovEWk+idedt+rx06YE1tk8gSUs6NhvPBE70hAS07MdYGvuJtSnRCoWajlPLoJjkKhFUQ
Yq0d8OyFzOFjwDQb68G6QhNi5ufX2zhy3s2+eUlyhNCaaDZ5heSyJ+QArgUNczdJfv+PHaIgbG38
L+wQs0/hP3NDLNlP5Md3+c/s4j++5083hC7I38ID4fu26dA19kAH/+mG0IX/N+EI4ZqebdimL/hN
f7ohLB1AMTgsvpMIQcwERH01ZddG/+d/gTX2fd3wPfpatunyQ/479gj+jH91RwjPBSbEAML1DNOG
WzK7J/7JHSGAlotAmwgqlqQSE2Eyp2USZmf/494fj93iGpMRcv1iuN2/fdX/8zkVQFAiMh1sxvxT
/vp5tw9vN3R7SQT0QkhFAwOStKM4aobsAeZUuylm63l6S6hD76+W/5e981hyXFnS9Ku0zR7HoMXY
zCxIUCeZutQGlqWgtcbTzxfBOsW8Zaevde97ExkBgEySEOHh/gtMSvDvEhtjaVgnmmoWsgHXg8Bw
paR7xGZ5VPavh757u9sxt3eSPbJ0sAT78fOANQfBI2/1T8eOiOwA+fi9+5+OuX6yViHNiNVQ7N+O
KbT2I+Vbb6Nk3aFy4Ke3AbKbxUICSDVtahJjKth4cqtsHLv9l3GKytRR7kFaFmFoKzzIV8tN2aAB
A3uR/duBciib25HXw8W/ffcP/mn3H9vConS3bWqjARsiy04m6fZOsmd4ztlRawjgQiNjYoErFhZ0
ZYO9yK+eHALLY7cJq/C6G/8KEERe61xP5e0s/nFS5bCQ5x+V0IXcgcMa1xYGh42JNgimnPUxEf6H
KJaiGhgJlRB5EZbCKbHR8EyUB8ptsnd9nbykdeG4qGG9KK/TWW6Tuwn4AF7h1ShHUKtdIPRgnt69
Vnb10Xywe7wf5eh28cvh9U3FBzRQpGVFJA04zJiU89WfQ47jEedJKgrSG2MOpSllCyBHGgZLr4xc
DE0HH8tZOFrGGjaXjrS5lN2OVGQZ1uEBJaTC71wQDTJPKZu+nQT3CZUFLejBWrjzRm6X+VLZU9Ng
h6ytupP6KIEw6EykSMptbOANsMns4rM+IekiG1sIs8ieVDpBkOfXEL2Xj8tcuUTnHEEIs4bkYgIZ
EjdToAhLUWpXuItiMyoFRKTESCiVRd51jfhxsiCytzNIBnxlWPRJz+Wr/bIrdZSwcDtY+YMdehbQ
AfUsvw4cRP6F7F5ztiCJSK96IB4LAi/wCA6l+CSx94k5s6i6fXwHLrevC4NUKaoh5TVkrlcOZSPV
YGQPdvAZDrmLY4xI0DoU8NE2Rr9hJTVx8tzstsvcPspfIRGWqLIn/5vaKzOKyEh/CA7r7MVE6EsR
rkhPIUZLjeWXHkwY16IcR5XWr3CHgFADLsFdaofgvlJWc9Iih3H9XEC+WCYnXKGl7jmAXfhQ8pyY
CkgL0AF7uUmesNu5CrZLRW48C4j8V2mGGwU05O11SKWyPs4J2rFNILTsVBEnBiEW2Fx9UKQ/eGCU
tqO5HBJMQnaLEJuR+2QPMsdGF1AxznhzlM7OsudNFVlwaSleRwpYFdyWXUl47QTV1kiFsXgjunJc
YJaiuWApr+JBg0GEJrtS6UX2XGJsLqbwTipzyRpC2oUTP4yg48pKQtgQ4tsjRF0L5WZVidrjLBrZ
uw3dBRY53LKfclPfh59ddII2ETA+Hikg1lD1w7HZCJdz/1utJgo7fUfdECt792NlZjzvBR1XflmC
9L9N1OV4Ukk26ZNSXR3T5Te8fk3JMLYFLbjqNP2g5nc3PRv5LW96NjL5D3NwO7lNsIsR9l+rJqYq
t+qJA7mQrypb+f1LqD22g1WPrJ/0VE7Qr0uQRr9dr/LqKLE29PF2BIbWCq/m6x0sbmMPc948MjS0
tMRNLRrTzC91xJ2nC4PwRFDGb02Iksua4jslbCGhU7r1iMDG8JAIsvjN1F0OE1nPkXUkS6MCVgIx
3ngyIJAm2rJR3bzisqmHLUqg6MAPhudXelf5jrjm7SmA2e2kJYX7AWJjVUxHuS0o5i8Odk7wzazk
JBs7S5E9K1UNrdAcOMliQQcVVRlZpZG9a6mmoGhxaJxnbUQr0ClcAJzCYrvK84nLQa1blIFohokw
X2gE4TOtMX+ngq4tL/Dr2Kw79IK8iNs71HzyHtxq8gJvRBVHNgvkBJyxkY5d6VLLaBHaWFLBS2oT
dYqKnBZunDAOYLAIhrm8uGXvNuzI0W5Kdew3LrlaZ160o2zCUPtoDehCLqIQBm7zV+OIytdtmxyW
2LaynBB75IFy920otxlJGO2wfj3JETghgaEXb33tyq3v3ufaddGcsTuee5SDlG3T1tiVImsgBQ10
ZPMPKshG2Ed+3ztovmrkQgYFbFlpeahhYSfg6xXXWSZCSaQkCIy0Apq8KTZeu3I/D5X7IAeXoGaN
fTU3H4VKFWAUPqXs3pzLq98e5gpR83vHc3kgzyK0rx6N3oqPt1fKrXI424I9kOrLsKpauyI0EeNY
vEoeJP8RSHvWaLFVwLIXN57cXcp4RnZB/RJ9itdIQ2Y5TPORk3Ab/+PuXMbN8kj5okzeMbf3lC+/
Da+7//hvV2NoeRD0hnLX9dXVHFpuevcprwde38OpmwCUnKvDiWPSLycx6bVwxo5yHOgmKv4BUlFy
m2x6sfc2XFxmJ3mw7N1eK4f9UkcAtFZyYIYOE6vsqpa9oDEh3koxxXQru9ett/e5/StmRHA/GQo1
cq/8f/Il/3Twu3e87f7jI8oXv3t/8S3ktinmSeHGe12oiUklC9ksv4Ut/hgaMwabCFAA4hCH6EIE
rxZiXrcGPFNDXWX+LjepPSr62DIQmt0O+WMod/yn28oywsYPzPdKHmfIeOGP97r+l3/cD+gsWNd2
jfqp/MS/v6j87HIbWGweUrJ7O0buhgT7957b4fIYS8NhY0DrpBoNBOnrtfwFZSN/vFHpOOWONoJ8
Se3nilTLasj6wS9lkJcPwzkKkTCVrvCWWHA4smJ/c4mXvevGpsChENkenYmpp6hwO8gQr7y+pXwT
OZa7rxvlWJ2zCavaBWk+0DiRS8K3GlWFhWwD0yojE64qVELqhhKz2yThxrQQ54ODjfSSaWB0OYjn
tjmZy/isTa3vzHW7H0xsSnrK5DyvuJdMEbb1MpZcZKQdRXx/txH4HE0tN0HvUf+m+nOUvajOrWvP
jAdnx1J/f5MNucqIJKB/4XLqDTLyYayulZNGRv+Yy4hviln7R0VGyBWL+TsUjdxoK62yHnQqeghb
PulCwTBTwwkUWkT+eALuPfRY4k2i6c2yOkBih8JZQSMQaxXZy6GLgzTToC4W6rETzeiAvWwbQ5hD
Wl+lqMhg4lN4a+Q2mwjBNzRj5rduY2iv9bjBuhJWXIviUqbY1lqrk0/koN1NLqdj0LhEZ6JpF0r7
ZflRlZGkFG2xRFwlfxjZk43ckVUkHrHsg4MvpGGujZ5FyMa520A+Tzv5ZJaqhVL8hro7mQi5FeOk
y2wiLTmP0XD00DYiexjzfcNm3v95sCae1vJlco/sQaKoDE5G2SA1e2uADr0fyh1yW1xrJSXkCaAz
5Lxj4M1oryB1wPlF0V5uu+2QvUn8VN4EpCcV0bw8v7J3a5DM/3XO5TY5RAdbrAfES+T42lv6x2iZ
+y1GjH/vlTvkBSOPE/pBVL60LXzQ/EgmtjgSG4K9+T2ENMcUGcnFXiv215qYeG+HRjE6rYEKo+3d
QZkR7+IYot/AUtXDLaWFnoWmoutk/PAIaREcaWgdwN1rEWGEEj068DAGo+rvZIPplLAAouSnTi2T
gkaELpse3XKCCBMkrtrDURTPtVrKkd6eYbmGH3uFcQ5KEu58zCBSgKmg3iQkhDTR3Ib9IhQ8b2PZ
k8fIo+WwClCf/J9k7X8lWaublv1vnebumx9hWbzP1f56yd/JWs3+y7RtDysE17Z0w0QJ5+9krW7+
ZdmWZTuqRl5Ws94la+2/dJt92MzpukMil8/wK1lLHpfUKnw1w7VNJG3+e8lazZNGcu9MG1ULUiOJ
X91SydZinfiHc2Ha9ks69l78UARf5AOuEIsQO8Oush3nPU/1bVD2HyJMs4+LR4rIbNJXd4q/h2qE
fG4sHg8i4r81rgjVg8S4m2xLo75kPEgJL9k0Rnrq6hIdUscCanFVtOoqZ6tNyjkT0qayKZ0eNCkW
K7ipNxtvaOqDrWnlpotwUU0y28aueEFmOoyYm9Nh3FRtTiHKGE6BYX5LMiWA/ZZ1287wPhQu63IM
2Wo7cB5sD7XxcX5AGiJ+xMvsEHQmiCBcp/Q2P1t92hyKwfgaYxJZBaSwQ3O0IVmMiNXKB4l80vzx
zLH1CVzyEPp1ad8bQ1Ghf2EBGFLTkxJBwxlabLqm4Jsa4RI7ZSTIwN8Qx4spAcCgthoHSpZN0G8L
bbRAv9F4w2QcjewNm7DmVItCWmOCuA35NgqIXBFP3IIIOZThBGv0lyntUk4Z5wDLcTh72N1LURVQ
wJ2/9HO1Kga0NUfSu/LbYIVo7+cFjlPqhiQ9xQNV5b8JK9dsM4xdzGSavYxGcidrn/Os9/4MKHyl
Nynpoj6y/B4+VWySAlRMUe2ajpoyA5wM9QyRHeEgN6h4GWvoQfqjgrg9sJYj2c4DUX67Kyyx0NI6
GPZWbyOtMjrNCWyO7jspjhrk67d6Hjo71Rm0g+G9f9z/cSZuZ6eMU3MDzPenYRYgLedgzyMZpoEL
TLDpiv4om2kyKf2V1g/VKUkF9iMZJqrTu16gLW0x28verZlEVge6SbAzsTs0+PdH2cgv9MdQRjwN
xfR1oyNLGCkipSwntGt3mfQHDJkwr9L0zzIwkyGZ7N2GmgjTFqcx9y6mYfJMlyKSl71bIy8GOVxE
PlOz2mEl70h5Mzpy0R0JaWe5UV4dY2J9MvLY2Mh5Uv50t+a2zYhQnwcFLsOKUKRXSMASohgi4JBR
h9yTLWPguxUuJrFIyKS/G6lXJ+/zq4hdi3DqynKiePOPsfs1ls/SrT13j2bbjsvGFckCMCdUmBtQ
3ilKcXBtMGtQ4MrmKXrGYDwWWMo0cigb3UOeHZgIyBXrc6Lle00LdiQj0z1RpOG7Uwm0RHeRs5pw
ej4SA9Oti7nYQXfEezv46JYTYENdBWkOjME1jJcZpux27HRCDPmhsONg3XRUxc0mN2jiSSgb43dP
Dr22hItADlwTYo2zeIFO0nSXJ/GZCcLHE007kFakyJ6LIExVwg2p+IXvTaMqWJh79RhvF3P6FOcs
CGIFcUdzgU8apNo6NAlUsPkYjgMWKMeZG34bRNanqu3CU+OYL25i5Fv5EWsRFUXCjnOy9RwLCyIp
uWPAAr3+5KiwCWfoSdpFG4EbYl/CHa22UNUeWw/5g3I0q00/tBf4ul+7RjHXBsRC3BXu4pBispjp
AL8F32NPyw5LXWlbmHu+HjTPmJ7hSpr2H1RkJD0XUzW98N7ySrP8ZcwfvS1q9xlBsno35nG2LWqO
qONuHy7l4vdjQpV/FioaTrFzp+nzNC6+NqWfQxNomzFBSwNovkBmXHzYRVwK03SPKCWMtV79HMxa
gOFKDuOz7y+xXoZbHBJB9xY9rmsDUPWQb4cWUGVumtkO/UIf7tOouMuqJecRMcR3ZoHMG0gRK0SP
ubSQLa6WE6QZf0pNpCc7/azV07MbtXhRWgFp+twBI5f0+gZmzxZVumlfW+NpSUacQF2Sbc0UtSdc
Dz5MODSt50RpfDcqvqcGcsKT239T1NA8LoJEbriZi+JUuwAcRLtUiSANDq/xUqe7KpnvFaBphxCR
o20MOA+yDxYWNm5jhpEYJ6e18gP85m6F00qYsb4pwC5trCDdQaUCWKib3XGeQSo2YGjRWEUrbWpr
BKowcEIModtYcY/N1XhfQpJABBUnTgMY49TEwRqUNNgkK0ZK3uiVdZa42LD0MIEa04Cta6AQ4ebp
j1lbVNBa80ufzffkzcaXzDRw5DOUbVcaCMmXnYGUObRUWx18atXgVRKY8mCrFQSMs4dugVjOiZ9O
epEqlwnVusUIv0dzZl9QVQEnEVQ9Qjr56wSpfZPC/t1qKM/BhKaEsMBQNhYEoWy4uridnYzOVbcL
yvAK+jOX3iZrEbISXPf5wDLaSqfnMWnarWX22HaRSgEUjGsQIiN+DpaEWUStv2Y2hPwFoz2Wtj1m
gBF6oK5rfBxdJCBOJQir1VLohxLLSVWNv6dhBGiOZTGLE+XcowmjzfW8HpjP993EDTQU0ecWmyWf
WhoOM1WtHZQCUUu4AsJiVDnzYb475pysBl3D8gFdEHP5rhXGg5MHj0XlnNOM39RWyy+d134mIb4K
Ju88ljmVPe7bVK/xZEzCy2hE7l7PEKESt2qEH4sfRbikW0F/1+aa9bo4gbKdS7wmrFA52EX1ms7J
obeUIygfbWubsN0zlZR3krBSYWWIr0/0obS9b5meMJ2opKFd1VIuS7fp8xIT19nmntRyqrejinUg
indqP/cP3qIrmwHNRCIDaOyFKWpEAfaxmQXj4RDZ2seRspBfKebnyUYd1gHlZ0+vXZwtcLnNn2nj
WI9F8wJjGqU7rM6csEsPTWrPPnGpUBwd+LhJsEfrAjEZK803lbtvFH160FPvmQ/6EMdhv26VsT4n
6IjHc3iAqvIjmY1PSxWCSK/VOwMzvI2pDs06NCofmPOl14gtBxsEaJcDjWxyVTnnAdQzN4tPqlH/
RMQQyiKyXtsys5Eu0xRAstRol1yvN03jfMUZ9T5RvHo7qfU5DpZkUw6RvZ5S7a7rp4sBFHbdF+mj
jnVYo2awj4fuxUToGwWoDB3lU2SDknVySGtWOR3GFHkDJDoWLhW0QRoXliyPfoyk3FojRYRO8zC1
KG0vgGHv4xJmhm0XEPzMWUPXL9sZaa+cXct4s6wvxhwHMF0BsVoRvFWVu74TLnB5mj4gAeKtVBNu
lkbkXbRfB+iaW2dR3hb4qVEPITsEOcgyNfYzMOJQOz9GLtiqHuG942Kiex+N/b6v1JMypVBTTQ9+
mlJ/p6raHfghUDRL7itKJl6lNDD3cljDLNUT65yhEWEvFdORAldPSeFGjuU0w9dFiWiYkEIyoO/r
zNinWRvhbwfQH7QSeef+oXFrtI3QuUNEX+eHnZf1COEUKeC43DtxwjJHHTbpVG5l3S8a/6EOeCuY
jcg9tbNCSPa7AkhsStnq95ApEWWUtvgwQYBfDXmBgS5ihCt1BHp2LUr9LlT9MYR3YB3C6VjoxHuU
7TS/XuZnwyCFNyS428BwRESld1y/wiT8yj2qYNqxSgLS3kKh2EHzep2K7NUo1XmreO28qVPSu7VW
Nds+i77JKqqs7MtSqmySaSICdgmD9gVnKa+pnTgm0p96G1OYjeB1F0bQkZ2g0awhBTIW38nqUjEP
b2mozBtDzw/xOAgwpqg8aXiyOqhh5wAxDEgb6PguMwV7mlhFG8oycnF5kSrBT/37nC0tMDxR0CQ7
RNZWPcpa2a2RfCddpGNZ1p1lWVo2so6ewy5F1g3VnFD4UvxiNVkzkmFi7GUBiPjcuZelxXdWL7Je
fiufazDQjgGAciL7EXlJdS2rjzy7Ity8CQz7cZdBX7jMrXoKYiR7cGn7EGTpsGcWwaJvUsNzONTn
BYzvixkG68RwH4ADcXGXmgJNJ/7eR0a6qxH2P81tX27dSgWU2SXwKEUTRN2PJbOzbQYW86iMubrR
GtZHS9R7ow8qR9lFAQ5FBeGTZn+DX0FNeR6QjY0dC9kHLhFop/VuHnP7XhuAcxbEC0UETLA0rTs4
SccsisNLgc7GGlNLpH0UYNQ2OdFt2+hvE0suZ2zLJ3wi8upZga2QK81HrUvCF9tV0DSqYuHhoCGK
jib26xDY6dHW0eU0h59zFpTnThPeieQ+N6lAyKqGbpKrxkoDs4MGa7+wuR9tIPSTWvbg/q0TV57L
c5VHph1TdIPxCGMvBucIayWazggkPE5Ze6Y6ceFECNN2K3kwtR9G26QXs8ZteEFwJ6psELxJgyZG
hkPfYiO+2DrltvWAjtUA6e9R7EOt0g6wjdVgv5bT9JgDE6JiXp8HjJLOlmnNoCRR/KxqvcYgApKE
uuQgqPMGVW4Xdi3MHG+OUVIrUQDFC4/5fIqTc2uD1AD3/MOaSRp4YbDDCaBeunPXGgvJROSWYrc8
4WGNlRgeRUL572JaGG2aHo/g0KPiSny/rlp1OZHHP7SDi5OjQ6HRyhDLQlSLSg26+okOWUQZg60y
RMC0sSfw53jgLtfmh9FzPjmu+RD1k3aYYZwqlBEfkwllTzed3hov/KIUs/HQzfVwKXAqK5xCOVuq
QdKzN7/H3ZLtSlOFHsUa69FQsVlFQwlBSsQ5CB8uyD1lIGoH4jnAumpXbmYHQPFowBvUUp5UCXV7
ZDe0+h5mMvIU9+Al76y5Ny9QhzH2S2eUL/NvnWHYm9nD6TdCK+Kiu8iuFX02PaZ1WOwHJmlkNjes
muc7zECOKhHFZijQBF4aTTs02afZTVielJzXzMJTNupxkuxRF/GjNmnxZlXxF05aRNMSkOGYK3ur
vObTxETwBY+ZXQu5bQ0siW/aeOUmZcGqk3TY93XyESvzwF/S7s6GtpMGj2aoPtVkadAlQecdOVHU
wTLojErj7IoSQDTnbaOlU3qvx+0mioPgzg0mYzPn5tHR2sdUnca7pnDGO9ljiYJ3iJKovm03xS5j
Rb0qCFNZ94QYUM8QFsoFI0uo03P2hFWqwO6qeLR75ICUMsHNaDCFQcmwNVHxPXsJ1CgN8MU2mTdB
Mg4btfYwWrG9o5nX9nOa9tGThlXMxzq1kH4vv2VupkLMZY2jhMl9791P3aieVW14jaZAxQXyc99x
f1HQ29ZDrl4GuwyQmMMwoWi+aipKg6bdAKv0VAf9w3wRIHQPAQKoR9OoZfctUPp7t4rSS9Z+HdUw
W0+d0RyizglfqiU84q/uHmq0ALdZUn4ftbtsAPoQFhHurk0H/gIFz4tqWrtkmDEPaOoOa8buzck0
487rMdPyehgfiWZxVrOg2pDr6PdWqXzvKwf6kolKglrYH9KmHPa4fTz3ECEuWmSVh97UXuSDtl3a
J6DukC1Da7xoSc7yHkmHSVSPuqJZq2U+40eWcSH00QLiTXswIbEiNaRvjbLNHyJDvZAj+twGENUK
d3p00Po5xyVXYBf0q76i9IJK9rihftMSp6WAqbKp2jqO98qDJjtos35gCfytwnj9PIfe5Aua5DbI
Omd3QLCy3iRO5eLrqINrjfotLnQV0QqScjrPSK6YT0j0I8QwdOcYmx9Eijxtl6RgyMkag9HKFW2r
2GmOvAXIvEpv7icQ4k8imzrtsz5xvnU2ynitveGeavcwR0AMlrG4hstdWHw10aPkdhj2YRlpx0n7
Sogx7tNiLgWmDv2eqDgsNvqqRd/W2yLFa1KJEemvyz06nT8SwvZXOMWbvmYVGSmKjZvjMaryej8X
8xuWJtY6sLmV7AHpBrNFO6Or9OA1PeeedUhiO7sMgE4fCa9hmjZpAnUOlIuiTnin6N7PdsHMrrC7
jlAXcXXHxho4VDAeRAG43vRa8VIbYOOXGbXmCO0eC03tbZfb5maK43aNF0eHJifRvEQZ1mNjbMdG
v8hQTO2QASisDtSOkALKXBtSaakdgWO/Qrg6mh0KNlaJWsdUhSPaMBiuMpXdDWEc3lnjhAkkdbOA
YL3ryFtbAfLC9mKdF93SSPoofhoviNf2uNU0M+ql8/DkdPoHDNq7k4Guspf03THKsN7MF4iYDmaL
rpUEL73aT340vpnjEp3GrOb5NGNhqaZYZA2LIDx75hnjeIJ63SXmjBpfRanp6HinQi2bM5RiCIkO
gW8wbC13mJ9Dw9mlbTLuSUXBPPOcgSpoEIOxzaJLZhF7O+aSbj2WrzWspEZDe7Wv8p+NmkAPdb3x
zWqqpzit8o2FqTf8o6BbQRV+WeYU53oNUbvUTKIzdCYSDoh/9fGCiIqjRDhw80niGIBvqj+zkvo5
LOqECB1CY6wY23VZ6j89pOg0aiqHEbNIdcb7Okxz9MXdUtsYSACCMbPQGTPj6QTPaOs1qLwY6HK9
Nqo63feoEtnmW5ck/UcTTsYOUd4GWZP2m5tmkbbiKXlROujcXmFZJxzDtwYwt8e6wQZesTAkSTQT
A720UXyzakh/ttpTIQjyde7dhUP0cc48YsQahZUR6hKkQpjruQr1YzChaDHPqGcWR8yHU1Zu4L4B
POvRkw8tdVglXtvscxhLlWaS6RIXrNHofopkMvX06Wx6rbLDCuiTKgggJW49J4dPPykOgvx2rvsD
abM9SlBveVhVr1h/+ugM8ZC1vOlJQX1yqZTwOQmK/dhaXGMF9Q8N698VRmTlznLrVex1vT/mo+nD
YB6QZw6tdcdEs4kCWHxDC04uHQdAE14xnKImFUXHUfGDztDPKHFOT1TZ4QxpCxNpSTDvUkxP80TI
21vaixGHkW9PLZJRFGtYPtR4bSRPpV14CKggs4/Uu76PYiLUtC4vbnhBIcs6NSnIn67OMpTHs0dN
icetN3IC8Gmy/BGpnNXQe0wALLFRYVf6Q6yb6wjXxDOJid1oesp+qKE+GagXbk08NVdDNCWUghzt
gLH1N90iKNIGt9sFihVcBEN8DW803BMVbY0x5BdZWrx+F5fUsT5UB6t0Wa+VTeOTgxx8Z1SE+JVS
7OQPrUEfNTRtRkYyWNlGoCJzQxzM8mxgJloKODZJ7e47O8dC2mkeYXasRyRW9zHInNn+opge8mFu
+aJmybKXvltJ6GFypnfnMoc9gF8ET9mQ1MVkklHM+0XfEiuTIG3TT2Y9LTsLWdm7IM/RNprzr12e
Nitq287ewxKVfGRB5cQo7mKb4AJER+ObU5OcSsy6NaWC2zhRsTykDsxHS6XoVCb3zMl4SnVBdrZz
ExJnWl46tcPoHLpfBf8gr63wKSC3eS4wt47HT3ERj3du2lUrOzDqjel29jFzPBZpJcrbSIGdZOM2
AnSpoGmtGmZ+b1UVUs9jzuM8JISsc7fZIW/qnHXMgM58bbePlXscqT5bVu8dQJYr952TfJ64HiAt
h9DoJ54Fo2F/zPG2uNS9Wl6Ahz5VkLROSdwN+Izr3cZJKa3r8/hUiGbyML8o+idMMsmJTklzX5sf
EIHqT6ZV1j6LB/1OcaD5wtG2yEWh+LXEWnJAJWL0i0x70CNlelZx3IMkuuBjNC3GTjPRGso4ceuo
xSpe6RN3HavmtrIoWA5LA7TAJXb1eHatawwVjmm+3E8t929ZTl/NoQbXxUm9oJS4xmMjPmNB4aIL
rCGYlvTfxskyHxMuQ48p+XkIkK3L1IsSltqFNe9hUR0WdXa6NoeF4Dw7mKXV3nuam22bCtJI0fb3
JAgRCwhjbHxDMz3ZBWGjReI2m73+7DZ+rRhMBixNV1mV+gW+bIcq5yGcZ0p39qA1J2ScHtyOi8gY
mpQw865vivrskDqM8UHys8p4GS39VDW1u1OSMEalAyUXve4ontReep/Ow/3ihMMxIx3YpjhLmV6J
2Dk6Pw0S8JAVMPNIAGqglmFCOU2R2eHhCc+eEk+nJ/FGKzGWt2z8M4rc474ebCTrmh8YtNY7r3C/
RrMD7nfIL2WH4gNaAZjMBnW/wejv0hglGD3PwNiZ5PSqoj68m1EA25kZU33Csmk75oZIuNXVNlYq
fN5x2430sP+QW81dr9jGwXCoNy+zU+3mXAgVZGN0snAdVt0eHdwS16NpIkyv3P6lCjz3jgTuS6gx
l2TovKMUrCGW1zsHkF0lkiEHe7YMGI4jF0fP6m22+l1ukdvVFmQgej1XWD26j91Eemq00milKAhQ
zi3Uv6Ino4Sawg8jROO/QBAjxAlzHyfFxlCZZNq+/VjY5Wd1Lrt1MI9vfU9k607JRn6P3q2tnbE4
H9GC5gKOsbkYtf41cgckkRApoex2vwQfbKzltoNSLzwCbRLECOZTBsubY9mZL1V6EuJHn0yLeWds
0E5QrP54c6eSxb9b3U/25DakD1+iuigguItkby5ySZWoxvZtuekD4EBwy9eL8Byg+FT4itdnPAmS
lSmx5lqhokMraCrXcYJ/BEUrwVrCG2r2RpKsKERBY44I300T1kPnZZsY8Bp6h+Fj2Hto6EaoGUo8
kMRIEUONyMhEOFXEQBPU/C03XCSFVWXvNfcJ8nY7CeQZBf1AzTwHznblra/eVCCM/drAMiBJuvEo
myhLLkEHwV0hVXNsZ3PYmBMXd04V6xSkDStlS3/kZmlWg11/sJZRZ80SR9WKtUx5SjIENCn65wi/
u6QxJPV15g5xonQ+ZIB8SEIvwNAFCNwR1AdvYebVF2/Bn8971RIFhckEPQbPYPoLaszI4ig00cxX
ANX+xiVJI69MJPlu2xRDT7bpXL7+UYcODKKklNWIJVDw8pvLXilQ8Leh7DnC660xqCSxPCQKFu68
suf+7skhTJLxWOr6y9LVF2CGxjqvQL3zYMc5QbCvR9F4gMxWGdhGf/iN4rOYvQ5LIxQfKXcuLuu9
lS26KN5RWBONHC46wWiSlNj35tPd4KYzrO1FJQ7gxxCfDT0Crj5fwjBg/gFSSHk6k1WnaEy1goA3
MRrWfS4StJX6SZsNZRMJboqi0qQyX0oMAkofrkrvJRGEXPCJuT79wiemogf60dq2XXIvd1JInA6R
86ETX6eMcSCTTQekzB+HzLhiOCVSJrTdY17OBdk3NBcWu/46uCTNChvpH2m6d2uQubzrda3ZDRGm
2QZQfNZVIiNMcVDbeEaS7pXBJo1IUjOezAfTTbXt/wDE/ksAMdi0zr+j815+jP+xp4jdRnHz419w
YtdX/sKJOepfpEyxIzBVW4dQ+wsj5uh/WZZrG56lQxt23tubmdZfMBjJcniOgQuZZbzDiOl/kegm
5WDA5kWcHa7v//s/36b/Hf5AgTSbAay1f4z/o+jzhzImh/Z//5cFM/hf3M5cshJk5FzTVVXXVe0/
+LwmYsxh7TrL3gtRdIvts5FHgDI2ymt9h9WAvSYqrZ1joJOO9PuX7s38Fr50H9BpKAp/9nZk3mFL
OcrHDhfgYKdR7iuwUFlboI7VvZf4uULQsYpeUe1BvaIKnrJd7uvb4o0VhmHgbr/KAz961b7XJ893
Dp6PpsG7c/LrO7//jppAub1DwZnyO8KAxiHOcPij/ytnuQn0Gdyyu+zVxfnQa9pT1C+72jUektH8
1oMjYgIeMZCIP1ux9vTv/7np/eknJ/67yZlyLFN1VMv447+XeTDVCc/1vfvqjSf1Z/nU3JvRWv3S
bfOfqIYVKP7+dJ7NpzLwzVPkrdNnZeuevWfXWS/3NQWAR40F/h0k6Lf8shzSx5T89iUmF/5IeNJu
ABK/uSLbubKenWRH6Aqf7BsCnXfGg7qr3B+hJYxIvOVD+iMdN/aD+RmkVrkCdE4OwjpjAwv0YYVM
Sv+lfs1fh3atGFAjcc/eoKGK4YKGFBAa4vWazEB7l9+NW/U7lS8D/NnKJbTGmRLQjN881xcUprUT
RjhHw8+/lK8o1Effkhe+znb6WPxcdsrTgnnjOdjbPVXr1fAWunvMb+6Tjepukx/zPvd7f0HSENuR
avVTP9XtumNmT5QDROL26zKuSM4ofv5VmFmYvnJovgyun6NL8yrqiaQ64A5Gq/BFQIBe8eTJksf5
YSGFdA4B4rkv5WP6A+sUIl/lXL5YO6TgEBb/mI8vKiybxOfnCO/mT8WbvSW5hKaM9TNB6vds2wcm
/TTcFMk6DPeDu8W6Do0NCFyGQy5kZf9/9s5rOXIrW9OvcmLu0QNvIs7MBUx6wyST9gZBC+89nn4+
UOruqpJG6rmfCIlFkwmXwN57/es30xMBUopChQOXW/Jy8aKKq6mzjUv9Muz1t+LGP7fFSb4DaSDb
u2dhFzghRmS3rChOGKWcgh3ursGNvu+Ji3OJIcHJsXxNdxU+T6GNp6arfMUeWXXdKqMYpG5/a2Mv
6XFsxRPNBXd7khtsk26iaxsezb06UdY6ue7EXuvl+3mtrkJPpV4Bc6MD/Cx9+MeStvtxfoL6AJZw
Jqz5JTzKRwUEeYvhhJATZQIvBj8tm2b/AUZjHq+nvflogRCwbC3c9LO+pHR8TvSJ1LP4jL+1dhts
DcJ5DZyjHLK2Bsmxrj1XYkmeI+/vgJEXgsJXjDac7CzfSqVt3gdv+qlr9q1gR4/+vXkhh4BbmwV4
63Y4BW71U3YetmLrZcrBuDRQAFOv3ORvwwqrqniDG9MTSR/o3DaE/cRH68Z6gBdCGwqv4tEjFZan
w04/+xPuNN1ejq8xXl3nYquDakM6t8UOjaptJLvhSV4+NBVT2d7Gahb7Ma991Td0vYlHwB/NwYFA
cIqVddF2QWeHZNQ5tOy1YSthwm3r7wgmlhPER9wzttivBDMX0paGdXykZ4e/j2Fj4nPKMqfbhsck
xjWIMVDB3I6Q8N7D26XT3T5g9W9LH+l96KUb5ZnyP13LNuLfGzRT+noiHGEb35Ml5G6mTXivItCA
/xk4wdlo3QBX6av/2nwJEB1rm5z4fjs9EpPrYUhiXTryt+khrad6K0b2SAgLwKltnpXu3rr0x/Y5
JL7INp6nW/ERKxSX7D/xVjrj3PfX4+MvfhIkN0iyppp0ByWJaW7hSf/oJyGns6kNulxtGszEcmte
y5nxaMLE/+vd/GEQXnaDSb/xTdaW9V+I0HUtTJ2IufVGkwZcao1Haxq3UzB+Aglhzp+1OCNVTPH/
Cjr9k3lHBpH8debBzE0WTU0FmDdVbF9/PjslqFQdXIIIFgE3QKgXnjbm8abEQ4rFniK80N+wUytd
+eUDIINKMtlrAcDl+pj34turb9VyuhYkJZHpJfOopcW86qAltZEiHpJuxI8MiTY4YrNC8UJGoRip
nrkA4nTYytU8Ew6dVM2pHRkyUjy/LAzzRSWNz7RVq4OKOtVVYmOX6CvKieZBLjsNtS/cAyQNlpPm
hQBBbb4l6cJfcZdjpjVtZKW3J7O4bzWjuwu0Rj7i1UWmFOlgWUIRvCyyt1ZLfIuRR+spYCLDuQzj
W3JgtDMdJIP+93tHqiXW7EAZulDZ+AwIRbYqqnYnZom0VnDUwU2eHLOE0HY1J4dS9zvaBTWOAELk
DEPKs5H3N1HOKfCxtwwHJibdzaqqpSVUMwNGxLuYLCnBra0FQ6+jrw6bvJNMtIwdFeJdovvqMeoR
puWzTiSRLJd2ARUqMaeNVtUXPY0SR5yy1Uhaz9IRVzhI80u+hhIZRXEejmSskQUSpIR5aTAvbFmY
1bUK4kWRmeMpSHWvxCKehg0pBOqcuwYKWzsx1PNUK9NaF9S3wRrVk9V6GIRmtt8Z6abvZYHMcK3Z
0nf1xoHM90J4t2SOLNfmqya/BhyvXZjZR12o/kYrdeazWT7HdIxCgSCHttCRVkf6QxfhVa9mSzwD
tpIpmQBUIazRamIiZl2/w57zTixrJ06kk2iGG8CKG2n8qEbtFpRZwQh7ehz18oH67TU8d2KYec3Y
3I5hDgAdXOkofeAfWi3RNw8ziRl4gT4u36u0TYeISKJIiFdaprho6mEPigRF+Im6gSE35BYADn0a
RyY9TMU52ssQfDmI305hqd1HMp3Sxf1dtfikTXlX4CZA4a0Km5pGV9wPDd63Ig24bnjIy8wRzaHA
EgtCuTB+TtzqopBex1ImonEC4c9rBj6QbjFZC0lHrkLQ1UwU+o2IYBs3BOouDFcZC0grSbk66XyU
8EQt4Rh2w11JQ70tyaSVcVPoUledwjUuU5BR2SKMujH9tBBTGGoHrQc4Ozc8KMcOmTobLD6gbWR0
NHsDt7OC6EusvM2sI8PQJ2AcO1Z8+evIyaAI+NKLRn61ASEoYeGVa59x+DqPd3NPMsLY35vNcECw
tTUNcaXiHW8gR6fhDbTGPDlG+j7DBgwPrkBdR1l2nnDhw1HNN2QPpRSTRt2BKAud2dmBcZoV4O9p
2GrtAkCXGrEJuVRtZT2fNnHWbRqa6KWtSWMHFFXfCgXMB7Ugsm9M4hptNc3DoEEnXjLyIUYzyVvt
5WAz9f1O6mg6JQgjHGSXKMpFlOcFea6NIO++v+hExO7SqGbNJlttuK5a88Zv+9zJBY1cUKmpbXVS
SDIOUVqM6pDgP/MaJz6L1u9fReZj3sPHLqIs3X//RgstwkSXl/fyO08ENnNLrLsBUOdkFVBNUGPL
GrYpw+cIZWgXdvJnFRAjI8t95N1EQKa2eJ5vaWywXGQJQPq82xyLi0W6+xpTa5aM/rN8P2/k57j0
Grc+psfxKL3i493sm8RBf2LdzILN2J08T3c8+9VhDJ3xq15LXs8K4aCczGe7uISmLT4TkaOew9fm
oK5GQmtt/0Ta454luwgrxJaf+Iz0J3Pf3IUb6PDYymHpap7BKLEWZqTPJBcDgpiAwtal0VM3jnES
b1B+42xP07LWceqze3wDIH4ZW+liwgiA3GfXz1LjTMYB33neZrBAdPDA1N7MG/OD1v1n1D/TFU9i
VwWJ63hj/1UBzj4MB7kjDgUJoZMnrHocQhzTk7U2HoorC/ngBhLzg7FGyXGO1gYJtExiOQsN5St9
meN17phv8wuhDca6aryCiIN4yalJmPJ0t923G6miVFn1e3nc4cec4lAhkiMWn5Di1dpal/Bm9QI6
JMNmNFcKq6vBUxqgyq1GPCNPG+GJviMea6QRsJpFe3Edqeyy8haLVuwIVVvwBv1Gk5yR07tUjE17
Ag28yFyFAqQoBgTmEwcdDhILOIBB6QWPabtGt8Li9EQ/3lBYhEKqrp/kcq1Iqxxy7ORAbKLfLUAJ
OMtw7bd8OeacHhF0vq2ZK9pxujs8cY0Tnq9p3dJrVdAKOqa+xJsRvBIDIPbehBsuqXMeaVJcLVaX
n4imlXpfv5F2y8ezZIN5hIOMDOPkAe4gp1CF6Pnt0G9H61k4MYRZJ03b6c9C6fUbbotMgOyPnRH4
5J1xUj9gaWHZTEnWIqDvsX8mjY01o3k1ThCzmvhkRnv9Q/OEy/zgn6mfmme4pVV+214J5mHfwQtL
36f8UG77D2oyMmLVT1I8Tvoxg4BG88duH4f7CGqR7lgnHhsMoouNCWE9d4r7clXfkceX00Z+5glQ
iHewZQJ6yMkmK6ul3HSq+wrps4vA6l5jqYq/vrTXaS2Vnu/Wjz2EWLqqHP+O4xW7Izm7PJMsoQRv
bHHVsK+4qZMLbFTr6p6GKIRfTpNN9/1NIT3h052b0CBp07pR4sWJw0U0KCRxGHe0g4SH7d7fmVSg
JnUNn9SKbVSJyweUu6L/0CUPwbzOdEdP1mm3F97U3ItuAwlGLJ45awz7q5N1njKPFI1sPI7b/pA0
wJ4r7lx0qYJdret9R+7vDn+mI+QfVjbpB2rV+Em0DumBji61LRQ2VKxivi3eyKmEnVPYIWsTLCWf
uK8gt8KG7QlFQUiykRkzurfYUzdo25tDuMG9CfJo8pQShOiwGKAAw2z0ISrt5ExjNHOEwU0U2tjY
46LkIM3PwTcET6NA94ZDRUGeu/ORFg43O0MzgUQvtUDh4oyaE16oyHGnSK79mlWedTXxIXgE/lbG
teko28aRnqSVvNbv0zVgznMmko9ha9v0GK2U+xxcwTMOe/r7892QeSNhb3Z1k16oZ57bVbyNIkc9
JgxjgVu6FgP3B1qiYJOdVLbbP6lr84VzuFDpmvkm3PVr6HkB6UKHNHNnz0K27Y7ngLBZKD7GKi9W
4sm/bZF94L2Fz74zuJTl7W1zFp6rvXYHFbV9Mi9WYb+E22bvA6SwTLj4ZJTB8WHU7u9iQs/XM4P+
1lpZb7KXPTCFtjdQq6XDuCpOwal+h5yIga98JMfIOguKgzmdel++4Yh5ZIRVr8opuk/2wUYl1E7Z
qdC4APShcYibNDmU7bYUb/SLejTuigdwfRaYyC3ywMWwGVfm+oPSgHbJvt5KT0azm8+UdCdmGKAQ
asTorYWkLttWQHfHbgzX6JyU0JLMLf0d1z1z1adqD7l70b08SYqnKNwGBO7BrJFW5Jv2/iYUNtD+
+Zz8cMW5FMkFqkahbuWYoAvkEnSWV/kRWGUoWCwcqCqlj6Z6Y1VhVW7RHtRLeCVEgwiilXmR19ad
FLrQjQrdDqDXJrYaOZFXY0G8DWVX6ezxEG0IMDatU3WqyQFUT5XuSDyVX33tKltuu+Bxfs9O38Oc
6gW77AV0ZaB59pIFG5ZFljfdEI+7Sy5BtFOkN2grsXkJhmP0Ai9+SDGXxf2JriYZ5h0rXjRFdjft
gmTvD9eOBkwgfKGZXJv4+Mc3jD/WNFGCXZNdfzd54bv0KFguFQERs88gEMqTdAYA6WntnJE8raqL
ROeB9dwleGFeYjBQlFerX3XH/lzcRvhwvrcr7MWzR1EkW9vVRcfiAiBsZSpjfCQzjHkYq50UNct9
QNtRdxbuHnMLbt0IWxjtnuOX1nDgHLIuvYxPvn8H5wSySbtVuGPRzWq123mk5fovqAASOIaSV75V
98ULBsr0vKPb+MYs95a20Tbx87LwFFbR60iCDr3VyK1RE+zwAVc25Hv3j9KmXOF8Smi6TY+QOL41
eiP6lMcogRu1rmhhfZqa2+aoEVxctkVie55NGuUn/y7fGJ7/3H1CEChZBVx78phSWyG9N7WDk+hl
94bo+DfFRXWC2/IAIyMh+8auvpRV9wKHOPiadtmrrFyyyEEUMeCPcez3w8Atbad3zHnRxXKmm15c
a9G23UXe9AL1qrpnVCcDNmerYGOnZF/fwdBnFlE25oMOTJnZpFXfB68Ijz75QdLWQ7AdwZmBWMe1
jzCq8lLJ8a8y6OVeuy0BS8JVmF6yT4VgWCgzn5pBIulltva0UwS467AkTgGu7ze9vvWZFifxRQVu
SdU32E0UJ5jjBk/wkl18X/Dsh2y1wu7ZjihsB2IEKhRESVe7kEHsKqop1D2jHJh0fWA1OAbqEXOE
9CnPHf9YK19N/U7bskbKbEOENXqHjIRP1jD5maTB6KJAKodRyiphZ7RoTjwrccrnuGONa6ufPh9j
vltkNtz69wP+SqQYX/tD/2G8Dy8YNieBM79VpEQRR+UWteN/NfqKFGx7oGbegSVrj5BKmbPwdpfW
xm4+Tm52yNYZq0sXzfRwghX+XJOXpK4LYSX1Lha+vV2dIm8WMRtZqR/iliVitK7hCu/VY7UB8GN4
qbzglD7n23iNTKh564j1ANa8VvuigR9rM1OczXV1Ms29uB4/+0/zxF0pBE52nY/hMX+3rsG5PWb0
jN+sbfRQH3ruAt+uHkbc8PMvab6ZCJKF4pEiuduSDhbht/5umOuSNoVFKUMoBze6gNFDRFuyxxTS
UcdJ3M+yynUe4b/sZqrYEP4opIpUIq1v+YMktsc+a4W12Ey116bMtpjASPvvL9+v+/7u+23kAjKQ
Jwl84aKT9vh6ShCYl1cXxlzu/OkmDdrNAMvy0uAjFmh43iumaEch40xbNaprirWM2TnXq4QHQJCQ
Dvt6zFjLm46hkdIckgFFG5i071KKXM1ILpEV7qE7cmxWC3KrZiINfmaQGcknptCV6rYJjuByn2Tg
R6jzOr1YRXLMigpOzMpHStEYZk3UtwgYZWmcsh8GXhu3z1Kih17VNRjPZARIZHm6qmQQdnKVfael
sYU+Lx6phOu7plGgtfrmqxzCfEMJ7QaT4kJuC1w8tWUXFiIRdWkNaC772UqJxvAhilZapaoogwxp
FQVt7ZBlX+PIGC2KXabCoira24rVkamEBMfEpl2PZDulI/mXYjPsVQRbNG9mgBQTv+U4vQiLWWgv
Sv4xbJRnzPR7e2Z8iLsk3OYTSKYqxLclJhxmaewNJic/xG5aEYmJTlvWj6yQh8K/pJH/oipJs2vl
HLCeDrYeM/7hEbNCwjwsMnfZKLZJsKe+vmlLMXVldQYSl7PEm6KMSmRiUZG16hbn2vuQkBAnjrpV
2Ju7xggOfjk+EQQmb/tBoE/WEkYRv6Zdjf+fJX1iUkVZ1puj108xiTJ+xPwrrONOTZ9VsivBUXoL
OkWJBnpua0/wx9s5uGR5rj1lBPEKBAKNYvucd5CBJGyhYZlW2hfUMGI6g/ShD1Pm1SoZwdSsryo3
9lIz4gsg+CAnOKT5Ge3laiSrQjYJkc3mR6E1e+SMiO0qMfyaCXiQUN3XJmz2cOjDjQ+WR+DGfWVg
JdTFQuNUggn2rQ90GILhcVp2JstUp7gOEvSagUDj1FUvUZMhlD7JEmB8yCJBefJGLIGnI8Vaz4la
OEketnYt77v5caiER+SUJ505tLcU0Ma+eGxbirHv92ax9iWa20RCwFkO1O/gaZExUvKn5jnVSeWt
J/HaiupTPiJlqyDuOAJB9WLFrEPq5QOjcmiTNsIRGO+S3zwSvIykmoK4zFmiKkV7n1fkheeqwlp7
sN7q0ZUi/01Fw5hEBLIYBQvmktQFA/8jS322Uump7kAcE2iXcGCx+h+mA9k/q6CkZJBDWihxFRle
RIqnVMN4uQ2X1D8M1KgZw2pdSBHFTIOUpTIuxEU8CPFA2WSQwmKIz0k5vMUjM42Z++vJAg/KCH+K
oCnIJCNbMaJXNb5HJkVqjsKQkopUy2GTEusUEWNJXLVXwUncmBGkYyuP9F0vMQHA5+9GNVwbyrqn
Lo3bXnQkQbxgnbNqGqt1hOjqh/GrppL50khkqpptu5VT1E9KUzIvypYFoQzcQgiUfIun+X2EpnkZ
WT2FbAsbSwxXVOi3BV15Nq38Eg31vVRNC0yGZSKMXDuU2ltrIK+wEof7TG2xH5B1KhkkpxiX07bw
WydGA+vKohFsygkIVicUWCouCpeWu1PON7XKklarVay/ku4xLnB181N6MYzh2cGqHhSTEk3K42ej
tWhfxf50QgvuxIF57Yf4MEONwpMuWZm5SNgstfTYE76jodl342SSzyV9QAGPgJVuRbqdGoqTWATK
qciMY7MCUkitVyKFDYI10C9DUIt6Pis4NFizjxiwqkl1KoEZ2tb/DJeA0r57JPZk0SCqJHWkceyV
E401EcJTg2lRI7+EIwvZsn0W9X0glSf6GpvSgGQPEfHTGmncZ40rQtyHOnksJgVshlgh57YwtW1W
VXdwj05jCZ9kQLwateKwzer6o0x31iQSs5cxneboXs0IeZJATjb1TfqckKOU0P0laOOYFj2cSAwV
SCZnHfT8qk8WYWBQHaMmhPNKRDk5HDJaV1CRWlhqVXO4jZZM5SSOLiLSbDxUso1S0fYdiw5nSesu
qONslXYTE2tSblDDw+WBYhTX4r6oBThRYno79u1zT2oyjFKovoEcUCyzJspI7CgE4XWE5TaFyjno
SW2RtPMwWgGfRtfYc0wpSTIeCrdxhQ+h7qgaP8K1rjd+IhIFQE2cBwH5KElquIWV3RfjwK9KYLV6
6PdpGNyLxoisrHeSRpNQ+KUprVUEX2Ivr8lngCNsJsAdvXKSZpmw2UlfR2rS2XO607R8fp1JwCC2
TNjGonTJTNagaVveD2NKEa23d6MCgusPxqXjPnUmlQFettaK2iSu2aXUTfRaA5Wyqjc0vMDJHahI
94rKjaKQKFAC9KEll+Dl50SPlvvejO4Ezv8BG0M7KZKnxEhCZmJyT2omMpTlcEEhnW7VXtyLlkBy
pZIBIcfkfSa1Gq3CksLeaEhfaH2daV/oCvzYqDvmKHfEII5Wft7jooBbSR+bBlHlS2qZbLnhPEgr
hb6OMwEAYVdNaahPr2pixc4wInstyMycRWmTFeZWjVv8RgXkhmGXoEEqdNQUo4vaa0J8PjnJLCPo
EPn8dX9eQVXDQhASi+PHws2kkmCtlSqUNDOnZM+KVVVgHxEP8tdQ9cC4aeMM114QNc/UdaeaYkqH
pjs2cghJsMdlQM03k9neYS0BrtnWMJHNTWqgITFq7TJkTLnlDA99tE4Jl8iJfONQ6og8yoDJhqZV
mkZ31UTwX9VojzJxHAg2sufEF++HOpzWmEDRqLMeDTEA6OvHFVHTvhNZTbbtA/0JjQ+oQyy4mqQk
NGlyA5mlseLjHlaY3j/hHq0h3QQTMBfMWpPT21kQ9qTY3NUJHQgGdk31pJLHOFOHq5njWxGY0keX
dfURadIaHB9CMXLdVe+3t0GzLVLjDTWn6Da5vguy6Qs+OPJBvUdbwxUqVNXrRvA1SWDFFqkhEnlS
7quRp9qo3o2KxC5J55YICXxz27HR3WQlkf3kkAUkYZBNCKrYBYe+o1BQYUcUPgqfNI7uEA90Kxo0
nU2y28aqaGUnPRSIeRWlvuWOdDSmAVwjaCGJK6wMGNhwhx8nu7Muvt+QhDTN8zrK+3OvrARTpi8f
dsp6rnN116A52H1/98uPaDOmbUhQVEBcTURnyJMUMj8GM/zxy/fvTNQ6XiQGL8GiEf7+UvU8AQxY
kpeVrNp8jHxE3C8gRebvWkGKhpVYaDVEhAtiFbQ7LexB+BY6ZiBRyMYY8rhjL3iQqsA0Uyq3hUHY
B0GxhR8Nxt8tIG76+xesmy5CphgrvCn1HdlINTFTWmEQk6Pov33JsXbatc+WNBo74V9fIugF6qwh
lF28E9PlyzdLkeyzdmVo4m02mKBiBC3eiP4gr/tOSw5plajr7273//wTatl7UU41Io/2N6bZv378
39ci47//Xt7z718u5LR//3SM3uuiKb7av3zV+rM4vWafza8v+mnL7P33o3Nf29effvC+6X2X7rOe
bj8bzMD+SYlbXvmf/vG/Pv8TkqAlKZAJ/sULWHbw+xuXM/hf/4MEtLaO3tv/Kr7+i/iPLnuLXn+k
Cv72/n8yBUnrEBGyQ8cjsmjhLPybLWj8Q5Kg/RkidD0LCva/HeUUE9s41bLgBEIiRALIn/4Z/2H+
wxRx6OSPyORkmT/981L8zmD4K7bgsvufmHQWCbqEjMBihpOoK8uZ/8jWmKQ8kcJpFDeCJdus8rLg
S5upgoOVSBifhORfZDyOTcTU0qfWLHqpO5rGRAh8yCy6GlKzIpa2QRZvhuFmKDciMuLqSULi20Y3
P1zmP6NfmH92tKSikBnE5ZGRRfx8tAW0t9I0A452FHdSaAKRZyX9Xnm2ffVpsspD0wPNg/BqxkbI
xFuDZk6J/J86pxLaNxlEtlflzYxMP6D9pKY+MlB4X4q+nVQgQqb/iEGiAxG2zoby2ZRoR+hIhP6Z
zVSgBInvo34tb5bNTXrm+MvveEVSE2xXFe/La/rEpCODGQO7w7AaVRaNLAbDZVct9KJSOUDg//7V
8pJlkzgvrZcjwJNrtWxqoFvSmJ0nlu9osP91UBWFzXJMywF+HzBG6gXToW5kznLgEZsLqolsat31
S15L6eJbkIUi2Vm+r/i+YcrCR8+mqF01QUK/TDwvrwnxGQIArULeyp8XA6XFj6taXhrwu1h2pip3
zfbMWngrdxn2RvxPOPPybjWyNmLmv+hNlXrLNqIid6sQeAR0tOK9FQlVwbSuOKohs47L5uR43/XN
RlX61fKKJBouFa8u2ommD7sdWvFLBsPAhQoTo7PW7FUMAnhHkrMB9vF9XOy8WuxNfj/VZX9EcNoG
Eltac1Xeb5Y/qQo+rvw7bjTxrYk7R0Zu8n0CbEcFWPaFaL1cnuXcl50v5wCs4FV5slq+Xy4h4pDV
8remAI+kyEuu4rK2U/IHBBYY7IWNLaeg7MRHrTMkrR0FYiCPts73fXETy1cfPFHEikkE+1yWmFgE
Lz8uL25IESwaczOJtMJQe1Vp5qgxQHQMqawjcozf+/A7+9534/klYh/LdjFUXEXIdhM2t2xC5nsL
Gmfe0X7hqHSZDsrvbzVl0JCYPv4AXZBKzuf75W/VslmvVDkztoZBFpCk1N6JNG0z3r4cwfK2IaUo
epZg1sOzQbs3rXqyPMiNLV6zWLItqB+qji6cYrAtDzJ27SIIz2s/Zk7dJbej4F+tQGjRCJQvSZMB
2FKg4nDgZ+nDUOoIXDSW6CbBZo2xJ6v7CPHHmYEdWzp7RigfO8xl3XwJYZ+q9dC2dNVN85rkcCTB
VohurpwkZuk3icN7rgYucW2UXAEPjCCFN0jSPXwXuc86TxnaCxbLhKI3XgcFK0ooMzL0+v9/Dv1P
5lBJwifkh9H9D5Poitis6OOnefP39/w+cZriP0QmP11UNDiEP0ybpvEPZlIdJr0kE36lGEwSv6dm
KdI/RJGoLVOXRR2rVN3617S5uLfKTLMLI97QZZjj/0/TJj6wP0+bOllZCiRwTeGuFqVfKODBMIoA
dQVOBknaulVWR9i6FfG+KatzO2LYqadhCGFHSA6Rj29XJ2PMUiyd5/JGLVGEy/jaCS1IhVnWmBFr
dU7eL4NkGjDzdHmzbaX+2GjoUWsxRzMHxPg3BEquxY+noImyarIgUWAzGlxg+Ze5tKqC2epnZHUi
H5XTdBFOTcSnC4B+ZDPLxEPQPO4s4wP4K/2bff9K4P9t55apiaKBm/IfRAqIkXuMFrV2XVeUK32x
rlLIURiDeZgBQgj3g3OpM/kkFe0TJep+eyx/Wtn+lYDge/98bNa3SkNXl4y3H5c9M06EJfNnu87M
5kaBjIQKjZ44VRSkhYCMm2RbRQMjdYbLkQa+88O9/icrGemX++e3/XP2Kre3jJHvLxcf3AMjLo2L
T5oPGHLd3wY1UzqET4kF18KlUED9DZO1d2+mzjBNoCI0zEX0lBT0ChTIv7kkf35ECmtNHi4JF7ef
r0g7hr6vlG27FgoVOiE2NF7OKu7wNyf+ywqOE9dkHhcy51RdVkzjl900gak0feV3a9iDhQvnNAa+
0OOH0gdF1dtgJwY5DXHqQ0pCeBiDMNwYNRr31KjkQ6kAYKajrqMZVs3f6p3/603xC6P4+9BYbWOs
LMnckupyhX4IwtMq0tkBKLt1U30YfqDYmDK+qwra1sm/RirdX92H3/HXF+SPl12TZRmmpwqxWGLU
+nmnfpjEg6lAaY8x6qDzZaVOKWJy89d7+bOrDumSmoHuEAv95e8/nJoIyBhLeMusm2A03dnkNOpC
h6iM+c/f3Ed/dhV/3NUvHzCKqaAKKIXX5hRZdpcS/tHFH2UM00QxAG0nVgRROB3/+gQVVFy/jGaa
bCIF0jDatriBfxmQpzDRzWHggZYNWP+h0OYbKxP3bWRkcCFk1e6tcxhP3bEsh2trqATLYpeCabeF
b5CRuH2KOcUQw0eFu74BM/Q5bhnXQMZds+vpJIzJodLGb08D+PxC9FUjAVoLvnz0p7HHbSf4aiR9
3kwJ/nXQyIIE3RPGMdGBhNSgvUid8KLSBNv8zZkvF/QHLdRy22J1sbiSo0iS/3Dbmk2gy0XLg5vK
OElLI73kFoQpDDgrIewv7bK+G4AtjN66NimMAYLObghFNtxx1HpPz+/SBlaNiCkVShwMSc1icJUJ
a6YgYjmGjR1dxp4mTg3aT3T0aRGXldA5qmppsMnKgeIyPo7NO61EAcBqEDf+06Q3MWSw7iDI8eNf
n7Ik/XHu4pyZu5bBSuP/Xx7V2Er1ZEbPvS4qI/O6bt4PVfw5FnBJm+F+jgty2zuaXBhqjbhFcDkE
7WuympPYRqtyjvH1KD7yhH9F1C3Edbl1KT2H/ix5kVJA/NEwzuy0wlFafRUoqXG1On9jiW+xYIb3
2UhrfDCYJ4Wqo4phNGv7bHJUH6an2Gb7zGqwoxH4mxpnl7FfSEnlfdsdpARoh1Q3xELAYq0obeGz
quM+nvEjUEJDtqMBl5KuvwTlcG/2+2S04OVmXeQW6h2l/L2ppXeYsGkbSxeQqOQdADUhwwWpbbTU
MHIVAJyMUnELmfYXUuWHCLB+UeO042o2g3sljm46oz/X9F3SBWoyp+F9KuUSqUk+eRKGKVw7+h64
7Zo3BilGGTYdZXdVRVhGg9Ceg4Hk5wYZOXQXulzYwKopPKM+xYMJUkA8twl01pqOQi/cSgW2uoX1
Htbae2HUN5p6xRwNS6JKe5El/Up79cnIwmAJsthmEu4jvqHoGL+wkbrv7vXA7CFOYctAfiOUGom2
SF635zSc/uau+uPAZWoaq1aGYtXSDeOXEWRsAq3TqCnWHVF9ZCOvzT4RHCkar/6Il1yAoyBJ5/nf
jP9/uleNWRfHDtAc65e9WjV3h4V/2VoQHxoF/V+RImnQT+Ms3Ndq8phY+tPfPD3LlPLzgGFqBjOB
ZEkWAQO/Rgg0gdXnQtqx9lL7Fl4DHZ8xvquFtvHqV83ood7RQWipQEtt/hsI548PLo6N8rI8t9Dt
KN/xBj9MREGn9ZieFZyuUTyVtYwNmixssS2iy9fiHdduDOFDGIzsby6zpPzJSbPkMFnnKoSQ//rp
ZlD6sxaLyLXaGSeLJ8xTsgwoO0A1lOTRa0bN4OB6SHEazqeGwdPGVPRV7x9ijXLzbz6CP876XAYT
BbGsGZLBkoij/eEyJJEwS3ppNetxZBUkLsNGUCYeil0MlUww/nRopFNjiHRg1OIMQIRQyIy9LByu
hS7nRBaI7l8fk/xnHw3rYXSti2wLOPLnY6qqQp2JDWrWMjimk6aCB+VeWhEU91AG01ffQBNqKnyG
JV0OmPfSx0wpbifDFw9NKj0noxTYmwZ3arKQAM06es4EqMc2n6vbisFViuX/Q9l5LceNbNv2ixAB
l0jgtbxlkSJFSnpBUIbwQMIn8PVnoDru3WerFd1xXiqK1WqaMoll5hzzCqFTPlCKDHs9MmgJi2tN
vmLsotEEsBr+y9N8L2t+f6dDq1o6QkI5xO81beRiAw5jp90Dxgr2ZKFG/YMlw2JbEleEoZOAwCEl
ZmqAcUNOBfKBuWVwCc+YD35Bt9aa3rs9U7p4A9LoDJOtUt3GC9pgO2OBkewMd6YozU0WhQ7AOv/F
tCsQHx6Ce9QsHGHBJdCyA3jHHxwhG3G4rGpyMAGwrqqEwOV/fhXdxX/2tz85sJiQSsflOPvNnwbg
DqaYP7b7AeFtF8eHGOCCjAnam2vrMnRI6UTsHuMRwUNfIi6u4o8U0C6U53g79HhxKM8Zl4Ta29AA
YjhwFmMRkKP1mFZfCl33MMhpZrvY23X5d8MfPzdx7p9yAo63/bjUPx5OYQU6w4Y7y5JLOeQzZpBk
x2irwhYEZzK9zy0O1DxzG4grrcO+v30eK+/nPz8b96rvn56N3z5nY5ePblRN4OJ7bMxTjpLYnjE+
V7IYN4pAkS3nAkJiAhI8a0jXgU3+vJTi85B2t3/+XcSfTnoKcC7SnEKW/P3o86cBb57o231QyAH6
lT+dXTt760PEMjXszERgSGEvtQRn4RI1c+tW6Cq7yQDrnZsfZn7xS1gh2hcKtUZbTmcZFA5qGwOF
yFLjpCVcPzf7Lmy+SVJX753VD8cgwvIT1p6/4cmAXWW9NDBaNmDD83U8sEsjULXcFn7ykZfdtEb5
dMNRE+Lx8r4QK99Ajuvgms+h3mdYTybHRPjLEeU76OqF6eMDD3om1Oab44bvlqw+e33KtV0FW9nV
b32Hqwvu6SWpmQ420U/fSvPTvzy3f3/Te6YJVoEa2CM3/beXeekMshBI2953s3eyBquNMbOjqGZq
+n/+SX84JD0KbjegUea7msuL/L8O7jbPvBK6YLtXUfmRqnpdSHXg6Hz0SQ9dxegkygIUgFu6L//8
g/9Q8jILs/3ADlxmqObvjTOhMr2SoeB4LgWBDnAqe19DA+vaH7ZDaMzshxtp993KKzNvJSJwXwWi
A1Tl+HsyxEFK+j9d0SfA5rQHbqsBYs7O38MR8c+/6h/e6OTW2550HIoLGtv/fo46YortMDVJionB
o42LFDR9B3D2qA1MTknyAeb334ZZ96Llt086Ez87YMPGaI7spv/+ocFgtLAi+XRZQ/9govzj7N9I
mWxmT17AW3Vr22sV4F3nwJThkx36R7sthw3JmiFCbfdRO81C1odo2oQUmnMyvSTWiHf930qgv/dr
vJCCS6fkdXH/luCU9N3AYpkzafSrboMmDZFRhmjWAw25FnH68c+vxh/fsbRIEE0ZtzHp++8nxgvS
LCp63e6d8koWytV1+al26T1wOKMd4/27Dmadb4x/e8P+vSP3WdRRTLvLC+L67n//4LS1gJ65qt0j
ZnwbJ5gX4IvXIcqcdaybG+3K2oroPzMdG2svIjAwxSfIyp0+PIwKkihapPjmgMogO80zuYX//MRY
fx+K8AtKmkeTDzOw/N/eMuPUizluMz5RhvvOqYIFGkXaLlPtlb7xV5xQHQ+uv8PLvvLlhGMUF4eL
wl427Bs5xT4cwJn/8uFx//R6USHzStHd+u7vb+QuGkLbKc1mP/VRujOLKSZYAusHDNUNUj350Hbo
8FK2P7toMKMNheNR2QwRAdkVj1OxL22RPDta/+rTeHzGH/EUh237EJXnwHDmc+3HDzMnzaUO6n7j
haLcJxSaDyXXhSC1rtBzycgI4uA6Ky4TaL8Q6ZkTuddeMLy19bVUdAiJZsJzbAH95lp8mfu8Ohq4
zl/tOvo51wkACyvej9ipr7nFZc1pZnUhMKqtqQH++WX8w/PlB2RecRhLamnrt/d3bPhQr0uv3qOt
WTtzAjgNefB2LHH8VL14SeL+yTOaj3T81yH2H2otAAAuVnRpgdr5nbST4GlF74k1zdPkc6Rm7x4S
Iwz3duhka7/yrOOI9HcYipFIdeabzqJVidl3/Z+fAXopgX5g2Ub87cqgSjV3yndrYD/TrXFRKdeZ
aQJ7LCuWZta79kvrYarKS+ra7b+8Xf8wyPf54UxzaWIks/zfPuX2HEYpgSL1vpPIl/olCdqvvqcq
ii5FVNvbxAjIQZtJhR+inYrr+F8+xX84ZQKTkZ/rWZ7liuC3l59KqeyCWNTY9+YCkMDRgeHvt9AA
UrirjfmvfzGt0B96SSps1PBwMX2Hc/y/TzYf/XIfzdhb86EIvle2RAenOu9RM7TZJR3RSeWQE3ZU
By+G8E3ehuFPR8ZAYXVY7yMdBo+p8V6mZrztiylajUkSIyF2osfe7i6thSYuqojS6Yjd2iBANT77
YbtGwSNW1MnZxci0fG0ZMaG+UM92nL+1MOfWaPvS904HO+JI8qc2R7vhOBVpTZ5J21vq5HPZKeyx
CtsVgiLnLXOxunixQBCu8ajRE10jIgjW0rXCd7APIL3Xlm2an5jmGC8uLMtQjuI1CbL0yPgrvIZJ
zra+co1HKLnNEwy3JZXNeWKxUX/uPpwKx3OiB+/Nd1772Up/Dcz1G8TjTZ+8SDqIp2oUxnVswmGt
UMthBIzD4FMqgwkr7HSO++RxnifrtS2tBMGDE3wJ27TcOxLZZGe77q0M8lcqGagzaTQ/aNs8C9Wj
qeqCbzRB2VVZOr2QGmauuEKS7zGlL2YDOLYYZxyAVjd9janbiqnT75A4c84OcADdvLizYEaup6mv
ntNE/rDR6P0wM+up9POvXZEYu9J2k+sk+4SldPdTTXjM437MZ0yWFeADleBlXGK+kEHQgXX53OBQ
baZVahXa2yaDXsscMN1cKar6Pn/rjLTfW8tX94dkPPtr0uiKjWPK5IEre/LQVRXZT4xJ7g9ZvhKn
zrf3+YJ0TZebCiTyX/fuj4UZ+tahCfcJBus0c8SF0aN3ud/7zw34Qlb/gIdXvlDFbkoklz27gug0
QjeNXM2sM5rw+YRZdY4hLWIUNLrqXMvmm/YqupcZLmQSkZN1vzcDTN/mOar/bIjmm1E1863HqFKF
9e3+CJu/6Zbk6RLIkh2qxrt0ZSge/3ODWnkNQNx+kKQRbkSbQSpn/H5op1JT4yr3s85Qc3SyQAPQ
z6tuDF3gUrRUp2CoXydegV0sZYS+QITPrg8+FwzCmxFX1bkFBusYlMmmUsanTlnGJ13VT0Mugfim
pfFoYTiegwRrrYYeLCIRvkRxRmBw26JyXr4sKPGvC46ib/WxGYwCUYnMxkfKhIYwC1zfeEIekflK
CKM2scFPdR6IRZOSHwdVh2sL7f4uNb30ya2G9IkB07DVUzJDyfIYv3tDfHbMhHDMWaX4cWTwmk8Q
sVWl5LYrbXCfKbCiErUstZW/bz09v04uyu00GuZraYTzKyKQk4H/4qkwm+a1+EbE5vzqgk086r7k
w6Aw7dO+fI5IDX72cAI20sKqPTU45bOoZEbupFuv6lnR0RLfvDZxbvd7lK4jvQae5DbZWWNHjUT6
UnOR9Sx3ss6+ETQoTtLvvFMRI4Wcce27XVg9IAIBjWV1zV5gKC34Wz4vM0rkKr5cxSIadmnpWM9m
AVvOGB77SqHdnvmzgyEMsAeW3sbUviT6iB9MvHC+0daorgRXzmetCEOxz1YzZjCv+vCpG4b+W6Td
L0M/nq25LG/eaDsPVcv7pLJ9vTGaoru2INNcT8U/SWfCw+tGghmEWe+qSBTboUX/lpZd8TwX/dPk
a+9rAdcXAYnSR0Mb7RehX4WQxasDoMdRBoPjMh1wZNf+1z4+1TbIaPa/eqebuTu0RpR9ER6L9uVx
QEHONle4BQbNser4VfvZcw1MNI09HXq07aqZ09dySr5xkOTfyPLhn2fPqV1B9sW/9RqnOydKilfd
j/2T4yfXeHpVbm29+E1Q3fxCf476Jvwskjl7SDvjx/2r3E2Sa9mSH1NA3odpYvBqMHt94iKDZdwL
n4PlZurcjLnQ7J5Jw4o3KkVUj/6bOFKGSwdlW9PnIMTZkCTKYd9WTZ9zV2TbXJrfNYLwdQ0S/rnX
sXUN3ORTg2DruVtuLM38QBNFCm0NaFg1CMbOaNZPYwlftV6+BKafPiclpP/R/BYUzQDVT8vD6AVf
tFPCWxg9Pos2DlnDlQcrypLv7S9e6PEwGCOS8dF3H0NP0o+LTZO3AgxCRIqIznwowR1rirGptxx4
3kUYvtqKLokxDkbTLfLr6Xa/N8QUMhVBn2KGdDNph32ebrNHXaj45uWvQY04kuQ5bC1OZJ/NwbHO
CsHXStZy3niGZ5+8RTcZ1AEMxqmQZ4f5WqbiBznJCoNHps6uQoDYtmmwH6d03Wei3LGibZ9QcmdQ
YVx5rm38voXn8i6Vc3y7X+wIe8HAm0IvY+g6P9xvBHsDKwtMfIxNdIFQvkUbbB/dMHyfk+6MDavY
pvWvyhh+eKHFNYc5G38AibXtkXCpZkdHHWwqonMSl/BJywQGI0qYa2VVnOxpPjS0ESvhwo8ccC84
6meSZZ+yLHTY7U67aE5+GVOzb6AcC2N0t2Xr8ltQ9w0aKIj0D7M9s3yFQd3G7VtXp6vQbn6mw8Xl
Ok4DQ9qI+5VA3U+mMeUbxl9PlPObUiNJkRmexGkgV6imhjQK9+L33Zs9dY/zuGyV1S2XEKfins1S
6KIkIRRPZm++HR6QT//A0bh322Sv7VM4BBxrxkc5gJ+z/Z9zhxWtdOAnR3jeegnPosE8jLkO+mLH
hsmOIFfLfm7WBlnxNEPpyarm137yHmtvIMiSlIesmY/OlD8N5crtaZlyNR418eurFPu9U877NjG2
02DvM8STYokSkNMvOs4nRVr4ZpINvn7lMoEsJoenjZJV8Gepklp5Id50w3jxyPLLSHj0UvEpdc15
DYMHLf+AVt8RzGvDAuF/4v/wLTB2SYKZE7vjUxmEn7xprjeGnqw9ETsjSRzFMmQkTYJpXF3hm0t7
cCnz2K3LoDh2bXkqHG9gN2ncEq3fk9nbiQq+k9lM/EGO9a1U5gOjkoHQRDBJZP3O9J5BO/+MxwRI
9mAfu4H3F9ekAZMgVqKmafzdZNRXOzPTDYoQLMzKeTQbA1iFyMmhBGuT24D5sAS3CH8GwVs1K3JF
KF7aIiGtH0YMTztTW82OVdWAQnPINlFlPwiDPqJsVIIY1A7Ok8eR4MpfRkceY+U7H0bpYNUXlbPK
Zpwew/xktjD+elTQiy1iS9TJ4kDEup+FRFgw+CcEPsbbNeCK2U5ABQn/vcp46E+kMSXr2YnwB1UX
G99eN89Yy0sBYK38AFpSRehk2774RTbSh9OSFE3+BfZgKgtc3s0OjnyxdYf21Rucb7WlEBg0MDo/
ubfEYBkdBQNn3ajJJEF7mtgkoJAwhoBBGGsF8iDwd1UGtRHIWH4dwmg32947Kg7I2LXIIK3BGK/7
gcsu1B0rBf1RT93FSd18k8L8FpZh7HE13RpF2EzC5nNl1eO5r7guqUEeCztp9mGJwz8Cz9bW/Y+S
C2CqpuSpm5rbkOaIoZNYbmCtE5UyThpwFPdaLCdNFPTHoeXSoxt3P86ROivtVOdE0uYyZxSWUufc
dw2kIPGZkJwK2x924SAJyk1lMjP2gYYPS2S230cNKoM2AosCfY6gMx7sU6c+qy66OHr09+xu6jM2
FiaKyqzhbWf12aa/QbI+KnvfA4+Ryw+s3UmdpSc5PS0t+JT6q0o3DMYrlxSs5XePC714/9MfrAaS
cxppGDn07qsyafvN0GCF43km49fM2rNA9oq8b5F9NMSADYn/UGXZwY4aY4tl5vsQAcOSEdSZYugr
3Kw8CVnKcgFdrGCLYvRn/JHToZrEPmbZXmgbd56/QEa5Zq4MmsCT3xCp4HitsfGD/jApZCPjGJpr
Ry7ZGMsNe0FAW3ZwaAyx1W2RHJtOuEjUirxc5zH7/xrH1Jl027fGCMddu3x1f4gW/JKUMiU3qDgn
VQ0xFE3smSDYb76gWHJ6hGUMosgI9rx6VYVzV0Fm5VmGHVhtLDWXZ349gguI65J4S4+pz4V/CYrr
MICf75Fx1hjvZxF3yLL7L/4QVrA3wYHfb6oZM7pbWq8llECOEyAM98fTPOCovN8dRbplTCcPxDlH
5ynL4vP9XhDPBwPu0ByO7q51Ab/jigNEVYMqHpr6LVat3v31pREH+Zm3VL92HTGjpKDLI+86N5L0
fL+ZyHw56+otr6Lir4f9DmhoSXw4ISIqL3ed67T0GiECQOJpTg0GI4vGFDdxCvq2H3LO8eHByQJ9
imV7rZO9XzY+OzQTM7HPdc2SvH3yzjEOFq/4ShUEa1p0cFt7dOH+5sYGob1/zZlYXQmXAu9K6Oyu
NpTNhzxDsNHKZhfFv2bfCsmUC5ptnsFGbGAreLW5E6GguXb80wT3dz1mvr9y2T0YNb1qnpk/xt4Y
11bHwTqZwU/8vzvtx2Trgrsdxw4MVmDFM9GpcCT8gqk3/Qh358St2jMf4vLk3R9Fn41lYpjm8nR/
tF/+laiBmDghowoDC/lsmvHh/rgTkyhDpcz/bXq97yA4Wf75/eb+7e/3zNFx12mAJ+L+5V8/56/b
+/9aGVC6ih7q5V8P3v+Vuv+697t/fd1IJPhjCu/k//9u+v7L3//zX7+JmPI3Yc/yr1/pP/8wxiuw
1dp9q+DCUXMvv3BmiEMryGRpI0xc5QJ/v9/Ll3v/+fJ+7/7Yb/8OKUe+Q5b/+f74/WaMGnvRzv6/
byWjVuzw2t3uD83E4G6bovreLhEKnh9CVgmku7l/+Z+be+B0Nde82ve7nOn9yQ202Pi5c8JFCOMQ
c+I6GGsIWlV9wa/mEqjjeVgbRbvLurTY68IiulVLqHTLLlCnk7tGHPehU6tb68gCK1p4P7gQqZXJ
4bzPmvjoEDu0kVHvPHaT1e4IwtBXz6cTVyy5i4LhTNNiqXAVqvsRgZWdjb9yU5v7GS89XlkMcmJj
9Gx7E/O7T+tyixl10Gc/F/IrFRvwEw7yxekr120BK9x0OXu8LP/V6u6hIWYBwQqyT53kmzAOcelj
dDa82dgB+f4WyEdhmbtK199DDSMmnLBvSILDcbN2n3NwFUa/MHkGL9kXZJXEzeztzUA8lx3ionKu
D7RWjwQJ7pJggK4YhZAaGZ44VnfJGyARfk/6R4DazyFwC2e/hrPFEjipgk0zEDI3yAKycV5/T57H
oX5K3BC/lONQP0XAPEkoTrHIuWJbFPhPuH7+GgYS7OOOxsMHAzy07imda7oKKGEhOFdWvTPDImYs
TMTgZ1gdTakxkJxS+ZfCUV91D52z/BRm5EM1EQYshpHBoxyq70OZxtvMr3+qqH8xunra9uao1gl5
2xFwySLdGUUjeWUXWWLvbvClNNuiBptclcE5atAmJNRGVjkaB4iJXhlah3j4HCPfgn1GOaOS8GKg
Tzlb03EaKtRIsGmDoFNbPL/gn/oq2Zh1QYw4SSlcnh9S9bNyI71taYF3llgYRqIC2pJg8BjMQe6D
qGlXBRydhXe/tuD42UsaqCDy7MHAm3pow/kXGsfsQbqK0LbGPxdLSPAkhvHJQXiWFOrNyFV7li6h
Gn0KTdnCbnXNMUyLwTWPU5Zg6ypeDX6FMwwDdJ3hwBowhLcxu7m7q+SSLG2rd7pbsqEam+Q88m5v
mPzNnpKvNFjLq74j3FLLBhqDw259qtkoFpKGsKJ3ZwRG0CXTAf5D8kJDMy2xuuSDsZc9h8MTOqaA
yoTaAKnB2Wu8z4ONRy3DkGLkSFzMTdqD8JsR1K/JfnePBXHdlzIBaFUWijo4Y2Qbou+emSSiioq/
yhTQXj47ycZJm+bSMR9qfZRZLglMayXwt/uj/0VbmP3971nVE5EU7tOQ3KZZ2A99xIShJervkJG3
ZFqoPwZhcfTHwHrSaSh2nmiDPdpXXN6Z+w0C70BOuReTKUe9j8ksoq0AF568ORpxaVL2AmYJjVNc
UaQ2EWCevM53hpG3TD8StZHVODLGKqd9pfpHDM7NNuabBMy5jj2+fRe+C++a3N9OsHz63Lcfcpu1
cGa6lPaeB52s4mDOzfdFA0amNMUIzw59HRP9fP4oWSUbVfLVqNRHP2r31Fv46qjkPcBdyLWKWe0i
ERR8jPj/A93ZW5w/P8j53OlS1FtK7gWTEchrPMZwF50E9kCJnFM07KSZ+13QOZHVjGCbS6e7RAvr
CTxtNe/TDnxWaI8/k6SanjgBEcIMPRy0WpOWlqU1JMshWzdz4R0NujkLxfeZIOJb5NXV2RoowBzT
fnUNuMsFvpZjZfWYwGcjgK8anus+HTcRuSTPAFl+huJaqYc2ZY9jDMJZJsHp41xZwTWuCF+ZBbVZ
Ay30/ikanXo81tq6yaihiQtIm9tKufecCVkmhfK1Xm4WLKXLaK7s5Kkj4GBv1M2lDVR2/evG5mzs
nOAjrGMKLJYQWxNqYEK/ySx1L+v4UpXIVESSrsF1bCUrQIaDS+z4mPXnFuH8mYZSb2yf/UURheAM
nTJhuM5JtVST9l400TFomKzYSYEewQDd2EXjtpTy4E2lsWuS+kgeJ8F55btL/t1aOcSYYe62N6/t
UHo7KE2shUHQ9rEf78D1wBKyOa0NUmwYEY0H1+zfp3KOjzIc+F7AEUMyxLiu2Fse3foqUVvV29Ha
b4MEqGCXnxMnI/kiTnZeErU/xmL4YS9JuhnFDpFp9LGa6MLSm35VRBtOnrOfCGNlFgoctTHUBZUz
3A0CWC3YboQbgVlDukmuuYO6ppm/JHbk7tKkfJu79BqHLDUiQFFA2oXB2w2jR9FXh4ip1w7lVTO9
tCGnLFAHgRsv+sqwcSGRBmh3IBYRRGyzzQmac5ntg8bel53NGdXzyQz4ng7H463m6ZviG2XquFM9
VEHcUOka/jYGyfQzI2/MR8GuL51bMAOzS4WEemEn+Vqq8QECUkvFEPhbcqzpsfx8IoobeLHR68cY
kD9ky8ru/FtGBRjlRvPUOOpHkgW86dwhu+qs/ZLVKYRwhi+7iqgswdRsS50MfADWyraZIMLWmXWN
XbqQCujTWI0ZbI+UlQGH9gbM8Uy253AiCdDekuEDUxn1860NuLg4wydrjtDPLSG6arHEDAoz//QV
S0fxCXawxJEJQk6WJXRSRl67ykXA5nc7uKz9DKIhI8A2UmuHYBdoVxkLntz5nueBvXfHhjOWWRfp
UqRednIEz9k2R+Yy01H0TXZuG0lwgQqPRjFjl/T1d0MEzrnu0uCigyDa5WgqUWPZLNs0OACJ7u+B
UQBU97xeW4QVPdYuPWwIY8YKKu2vIHCkj08msXQEZwj7EImUKK2Z0N6V8LR9wLnVPDrhp6FximeV
R6DmIvsRjUL5jDZ+Idh03cbqvzZ9qF6I7euvOk6+8nGrXzqf3AV0JvB6ww97SIsvBJfVZ1MZem0u
X6KMA/jg2dnJAYR1jHNmDLWMdqMerQ8jyWEtAhYh6HaohfxSTG20iACZkkh61anSN+AUDfaGjp6A
UZII0/Rg2/W4kaASbg5P80qkbnHMcWsC8Az0PjDy3VTH34QejnnqD0/KiwmSjBQoe1W8JHl/YARl
IUfLPzpBIqDTN9EO7tlH1t1SRPyXevzOQKIlXQGbVpcjrYzL4ATX2l2L3rG3aaKPptX2fLpM7BtG
P5xTllkjCph9gaiH3RZl51SbOWfkyJKE5qWMwuTgKI+jnTJF8MY9mfaPBOe1mEBEmnm0BECENLhh
9812qgfPLqoHYS2swaLTRwHXhuwzePKYlUgZ3Bkq9h6HVOyBXXtHlraHoRs/CVd08HwbkyuINexU
Nd0hPqskFPKIdi/eO+ZCjK2pYcfyS2PHGHkZXqKqDA6Fsr/LznSOQepctcMYwSGx2hv7Zm9OPSl9
7JtWThvTxPvupdDRL6x1DESlHLdZOnuEKI773Ky8Yxcn5Q62PYSeHkyWjFwuuOGUM0/Q7gFepRxC
WKjNmN6AIkHBssRTkgiSNMJCrgqVuju7ZCJisAJDaDJtvcQlUXQk0nlu8vCIlOc4E4a7IbUaWRUn
xdh4O4dRFRG8pjo2mYDTHk6vcW2Js4NjYVXYSJljXQS70m8In24T9WzlQOk9RsoV6pa98sADsqiC
HYve8QZcH4N13cK5ZvFmme2RE0kj/fAGBh9D/Ml3wRMgqyZK9RehsMNxgDcqWgd0y5RQ9I2p2th0
2WvlJlQLPpdRs3CNre32Vyszpl3R11BJaZfPM+0scteQJYFIvtmMWI+uH3yLxnC4NmJrxWn8GGnM
InnvUyd5JrEaCZQwR9Hd0dE2BxOxtqPr8jJOJ4TTNH5pmyHIFc3eScBqEyEN0lQfyZrD/dkSRApG
P9uM2WOa1vKhgaWK+ER/NlsQOY3xZmm2MrJ5SqeaUHlH/5ioFS9lRePJcO3ip+G8zZDjgCpywkPj
voWVCLc4o41v3gg4v/TerPSHmopwGwg9XVx/8I9NObOHi0Iu6ll8jUscMJZbfi5K3V7DLrM+DeOL
ymwMEMgSrnHqZw+gE/WaUf4+Q3DyVEBeh0VE2NSQPwifXi7yUU37xQJOLNruKaSC+ZjyRj4YycQE
WyBe9RxUo77B+1cxXhhESHzyko96D0kl0bbbNXKWK8pGyNPmE2uvSzGZB/LGs0Mzzy8q7tILK4rp
E9kHa2M26DXuTnUBJLed/af7DWO7Q5rZv1TlsLwzc4kIVRKa3E6YgaLpZQZ1eOV6MHwCnHQi+Pfb
yJiYqfXAhoZ48JU0gvY695CWS200G9RAPK1O+VQ5mbU2ZD8yGiYnizWdAy0E7TMIB/9IxaCYyoXN
oz0TdrML0C5u3RI2m/TIkejjIr04cbvtMn8+lwyKt4ltOittMvM0jYF1jmDdXIt4b03h+JShGxlZ
Utap9sFwZfoURIi3EzX+SuqxZmc0u1vQCvokaFirhLiVIa6x1RaRtenJxtxZgPtG65zlkXouRbKu
UUthWrpMJOkBMCAOT6gQToSgfg/JrOqMMLqA+HrMYic5xCwYmIBOa1K4v7B85xRxCczVaVpsvKSb
bk41gWWevHRn52G/LXvyBOKJZZAlvqNFNY4iVv5eW8kJvUFzvt8YzRisleaJUUD/n4qp2sJJsV4G
PvGndGiJ1ejN4TQl/tcyjH4ZmDcfc8dBKlmqI2IqAq9CZ6RkLNV2zoAkT6PTQz8lMCmovehYdJFe
N0Ud7eXcExSjRgBzHpO7adLMXuNlxw9HVYhdlxIr1Y1Uh3Xif5nb+ZoDBYBvOjZnLRPFUqT8gjG2
4y0B/Dc2rO8TgfPQ3/Px1NET71OL2KzUK57suScGaEj0LQyr8zRZ9mYqHLErOYX25ZiZm8FLV6iH
iKRuDYtDMm+3DtHW69BPKYXSUa4UE4mbiN4D+6OWg/MWVCO6Pi//Whn4Q7Wr06/M1aGL8RYbXe9I
Y+1xemP4G2OyljvHaXYx8VeFlTbXJUxVFMkeJpm38jlHj1hgmA7ss25IDnjsX8o4VpswsJ31KOEc
ic734CF0/TGFZrTqArN+6M9kCP/yexvxZh2KjS2mF9cr3GPf9YR1togVbETIsCp5RbuOvsNHJ9Aj
eENq0wloYx6c5Gj+6bmocCuW43SP4GntFpBDZYCvVgPCd8wgXVSpXZjmDYYFiWSdroiAWUQ5iPCY
a82QJ8sQLnBDrHuWWO91uG3Jglvj9Di4nQr2uQK4EQbVQblwGIuK6CiFznSfh/NhKJXagMUtV5na
QFFi+6n2nlu5H4DT8I9AciGrIUycR8OyhlNYG4fKzLdZzuDK1sx/SKy5NoXxVRf6R0TQLXNL8BTl
PBFJMLvWsTKm2zzI4KqMrLlYVUeSDcoMFposUWuLiAHHTrZc75ePbrkGHNPsHP0lJT5hJLSnJvQe
+VVN2ENdc6mHTugGKUg4yqlkGrfVWOpD5+CQ90IbySUjGWoJ9HVqXHcV21zS2ElGSOMvdW8wqWXG
T5OKnkcRG4AK6CFv5umkSEwhd0OeI7GzrBbtuNGSY1My/LJF0IECSuxVR4LvPmwgdw1co06V6H4y
Dzf3vlMDOXHicTuyZMuz6p01GdFVEfA6bWCtoQraRjCuVolnnguRAep0+vBTzXBp0uxre9wLZ2OA
6K3L7lOdxVAGsgg5RG+4z135Lm03PyGDHVYdwNIFISMO/dLXGwzWBmKSDhP2XmiVuBYEo3A8tylj
9JrKkRSo2Ah8xouq3IM01ZtazRliBy13nIZnXiyQbUVDb2LWzg3E2Qn7Xb5iqzpSyyISb2yfWQ+m
xHUct87FRZVzLMbiMZBddSnLJW+0bZoHKak5vU5fOITnlQ6z4PY/7J3JkpxYu2Xf5c75jebQDWri
fR99hKQJppBC9HA4wKF5+lp4pt3MujWqeU0w98iU5OGOw9fsvXaRMgdJma2lWeOuCNF9pYJSnKyQ
1P2kPToBZHKBl5/lJ5jsTgFCNUvkFOMqaGry9spG3Xp/frXYlC0TKf9k2Qvwva8nemreuEFOtP8e
IRRdZL02+dyduMJBoPdyTDckBw+2tSZC1Vi3DuM9YuGiMNnaDeVbXINVL7qCLUf1u6Vp34+yitZG
/VWRpXpBYhdAFst+D+4y6rLj4pBhuXfJ39lAYQp3Iog+bbt6iLL73JZB9mSzJwPr6lx6zmryab2j
VSXueiSqel3WgPriThrn1s0oZLEWgnGpBNfZ8os9L01WSfkSzRn3bc2wKDAyBgtyvDrdD2YYa8Kt
8w9/OE6dIsnKItbCcjM+naBhK5qUzRYD/xKl+1P5mblLzSQ/jdLrEPJbWxtk67GpMgiLiksJdeRT
Ff2xfFU/mcKdUEMAVa4kBF4P2iX3c1BBgutGSLchQ2wjMRhYRJLhMS+G712h0nPcTU+y8texauSF
vCIA9V7NhnCmHw5aZFgD3Jq4ph5IC4ZBUy5+RRYjGpF3fMqDe6j9Qa88F04jiF/n5AbGZ4GR2MTT
umPkyP1AT8F5dPj1xBgAs6wawj4ioTYxK8eHcEoOjo+kiwltvBFN5Ox9li15sjD/AiDfk1UfA8Mr
9hljv50W383JCM7N2IUYWIf06ItbzZDFMbjiGMZTbLkwJUBcrg275YtcqA/Hj4YTxr56L2dwjDXr
p1F4LPSdRqIikVz3RRee74dicH9LZmvM/tJmx/AiPbKTeYwCKS6Jcj6pKc1fhRJPbmQmt2Rqgp2V
pFcf/Cr3Vw1+Lw/0ropKvs+94ANuo4Je04MdVqQfWVjf5qEfSVh2r5lc1mNd/NohZ6VgKrITKc7H
Jm+LU2zG6liNLux0f9zbDRetOW9Y7xEMkSdL7i46j18d5Vqvgo+oUBTnAzTbMRf5ugyNkTrAecv8
6lD27U+7bvNXyUhoz7oMhYd2mhvYxVeKquk4EsyYz1XxXlEjTUnnHHUIth0j+Dbyc9o0mRCxmQ5i
rXMGplOAwb4hFyLp7OSkTO6i/Qju0mhcDOZtTisw48Kw4uzUADS4IJnbLUL2bTXGwVObwCQ1RknS
5BT+8BGurU0PUqsY8R5g3SISou4OjV0753GK3VVILwbWuz/nYBEYNEDrVA49zVyb13AmDIA94Z6M
6nE15Ua2YjRG9GWY79s6pNXBX85nHD3fiqjwdlnY21vR8C1vpc2EJqmia2mOB3MU4amglj7qApe5
J4EX+3ZxS3RB3ES843XQlwPhngB2oreZkluIZTDJ8E/YsUVCLHtKVlBje5yloFU2rllNFCZsumzj
WLM8dlU37AIsXsDSyV/r6Nua0ftW8F15LK1JUSosrG+/figl0ZqT0sfey9tbGMegD2RSXAe+l4kz
Wie3JBemGSNACGjhkvyWdKR4tYWbXvKIiK1Jd/ZekfS8HisTlPZy4Q803aRvSIIuOts+cu+4pROl
otnIxzrOHhyboe8s9KYwMn3mwwRzxXm5jaU0DzLvr0zlm7VqlPcSeSwnEmW/1BU1SjQgPtI5myGd
Wp9VJqvH1G+3um7E94BByxorEC8Jf8e2Ilj73YTIrb862YnXxjG7xyDrXqsW/RT9MIi0BfTtFslX
7Xn6qyZDxnMBLM8KPaxr0Aqn83TRhkd2iz3m18AW+zkc5XdugxUaRJtoUa9OTr1D3kHYT/4tydGU
RHFdEo/Sb2KrKY4Gq/QotV/bNHxOypmTyKQ7n2pHrjFIT0gWS+fWKe4fUda5D1rOep0AIqgZ5T00
y2EyocLmrRofxUhKgjmY4m1GNb5Khnd8cuHS44LVGIrHSTrjoR3ln5IINcKh/IYUPBNBkZjGxyG0
4psySZFP6ucqovNldOOfXeacmwAzA+P7JFvbZpVsjbiHWJu17rFpVYoJAG/bTLDWrNDSZhS16OBq
GAodTZ09GPh445yoRusBd7Kxx7aZ7GyFyI3L/Q/fml0q8ro7pvUQb7pU5dvZzj0cVAmwOrxO0E/n
P0Cc12mgq1cR9s6hoY9e5XyXZ1ObD8PI5SfzczSr85Jql+b1tVSLsEWQVk8lGp1LJdmyzOkFQ2N+
s60LvOTl5HNKBCThU1fE9cPg1eqUa846HEPtOfAi86pF1d7AnR3Npn5xXIPxM86cY6AUBU3nrm2f
issKY+dtnMJnhv0QSoNkI7AIkA8cRy9ohAnzCwA75k1+bryoeLJbvvC1E6Yb30mZkDHNu4ZZzfDP
xqA7JnZ5YUdLjyX1oQytaddnnf1Uj3dTsLtp+oLkKy9uIVebV4trxqbta3tbLHcRo2B068Upyju0
TQMLLLeYa+aCffccg7R/ChMArHvMVsWvnPHU2hvN9rHVj3VXFJcCcwGNZ259Q5iIgdtSHV6wefig
X9TDNZIi+O5kXc32h5uixfiH6tBnuwR7jpll/7MaM6SLnhSn0mp/0BGYZ1txTwhTZwvE9+YPU33u
0JPzqXBxygudPA6j81oH1HoCNOblfghYUIHc6J8y7t+P2CCeLKj5HoyQE1xeVESZlZ71FPrrrsFv
1LoDKdDxwFnLIe7ot415GA5F3++1zq1jE7rZc4QwDn791ue6CAFQz2ePAcZhAq3PSIb0YANboAyd
+F2ljF3jso0ufOoVDsaGAbTIqx9FRCECrCMlJqAHW8129J3dNjK9JyZ7niBypkRwV3YnGfjyveyX
7hm6gNIHA9vQVcTmW8RC80/tNNwCfffR65n06dbkbyWf4cZW6CmH13gMumjaTlCiNnVf3upZp9RP
tOh1Ls2ryax/oTS+dAiUeV+r9CNpGO80AX6xYVI7YU0OHa21dilCdanlVeaF2pSoMtlDAZK2Mjd6
VKX3M4i9ep94+sU24geVILjt84qEF6+laYv4Z5QontyJQBH29DWb4CFjTlJEh6oA/KPFpJ8G3CUD
voNvnmLwmefpk4XbkEWJTf5t7uHyiI64/3Zea3u/yekDZrjNa2ZT90PmWkSrxcK8QmPaEL3BPuhb
IRp19gpOeCuvzG+dAt+pyyQ4OwPyvr5N/H1h6PIq0wzttuv2bwknN8Pe/B0xVbZnfEhLNcf+UbYx
pMQhlJ8TK6IptcxLkoE+kEHonmxnBnZYw4h0Wlb1Tun8CpAKvbWMcKgGXKjNS6aHKYfxeZq8+mwA
mR8ZBz2nUTbvZIVQIbzPqyo0ppVMHHY3jK881ZaXYPrj+8Y4bhwHZSdQGRjCwuoJalxcB2nmvLnz
kKxTW4NEjrTz1ljm3089yf0OWty0U4XuD2aNLLyoxhLG84RZoIx/TL2TvhXyOZRh/a7tKH4enAHN
RZY9hUNiPAA+2MskemWqM11ah3CT0gr9p7yKknfrvouAU33SEQEH+D5fk2K+dKHrM07Jp9e8ZtKG
yeysCkQYtDnOefCxRMWhar7NESsszAXyhDdT75Vi5hCiZgMs0Ie7vKeFdhFhV4u8fHbVuIcuHeAv
KaqbO+GDBJzekxesNOETy+Aj5abauC2p3nX5h1ED8TWkEexDe3COVOR8JSg2VmPJgj+aSLJhqinW
ZjcS4xvSy1JbT1ePgn9NHommvjOsQ2iJ7kHPtLwyj+13wNjvHYmdz7ywP5NS4WZGHrIlzGQ4EEJB
AGqXRxdk392WrSYL1kh5DzmK4oAAIN1HZx1T8JYtIfPGyIAwbsl/THtnV5X5ciu2nEc6XfFIW9lj
+XHPpeESlz3WAG8/JrfMX5vYUK/Ub/EK0Giyh7lOEG9Fjz3M3XxzRwZl3eR/9I7ZvyGxpcX1y+mJ
1Y51m6N60+d+dsXC4bKBnH4or7Ou94OhLZY9eCCZX/Az1mQH1YR6T/LAmc+qOKHWs54j95T2ff4k
28g5R+XINc2irfF853W2XrrQsD+sX0Xb34IFd58YdvwAUYTQ2lBuCtcnVGtKhodetcNDGcwXHLBR
eAJ5A6B0Zm6wqyZK1BnjK2viyty1jWrvRIOzmZMbkzltt3Zlaj/2oviZhWgvx0w6H+ikEkR2L52m
I8k8K97VjlbkzVQPvtDGAw0DIqBEM+OZMwX43zi1kk8eaMqHN1v9QWgfhKKvv9NZWEeMY86ZkV18
GEer3IUjnhlVzNU2RAfK4CQX3kirmvhbO47IXcM7h9tMvSdMxdcsu38Wwk7e5v7R60joxfg/bOe2
/9Kye56kFWxGUQ9XSBUnXTsu8Lj4LQ4b89yTTbNyJ2PecJ8I9oMt9F+Gy/9PBX+dJHDvn79L8vj+
Jnz/m+ptCexI/zLm/l9E02M9/J8407/+wN8409D8D7JPH9GHuBNLh6+2+1//ZYTefyAw4V21wTFB
b1vs+X/DTIXzH9f0rMAX8Gs8/hzW2rbuu+R//Zcw/wO4MsQ76uG89Zc/9f/AALcQd+BY/Rc9wQwd
/MOOZzvk+toImxbH67+wFiQaEdTrp8GpcfKPsSO1SmELbfHr901IDGiUvQf2BMnOaC9tOrdEFrga
GYj908gc6qtmKvaRrK9xNuuLDH4kDSHEZBG3efqWQuPuZfEHL2V6oKP9Pfo/OmVYZ8Eupp+0caCD
tl8dc96OMnDO0lSXVE/Ij4a3SJn5EUeYIrG5eMWK6jxNvrzAejhNzE9xHdJte5UxkIzARSAfghch
g3mtOt/Z5OUenXZAYe2vIqXZ1XL13Tk9GW9uBOOL9OCtgUxoLS0/PVa53wJZ8j4we5gPtQ0KtXCK
rVx8pUCcmO1HIIukcJ6ayvvyPVI+2kR/pRQ0iKvdSxqyDRZB+9aMM7HRXL+QcuHIELVjnIXA1TV0
34fUMW4poXF6sJO1O0Ro763xjcYZrYu42qIvPwHOQsxID3E9kxUYVebR6rtj4NBe+mU+b3BuZfto
Ck5WpxcGgF+T4eIfg0YWNKcReh35MNBMpiJbN2SVbSj/F7BoelYSg1Iw2GTZymk+q9w5iIIZG/HP
DUiTEagc0uatkyakpsh0EyTTp2cU9mXqQ8LthoWUMVY3oXsm8R6LCFX9EKp9g3HYU1OJfVsk5d6K
3N9NRRh2W3jtKZLZMmoiUTNEQbmfhtw71vlj1yr71HtEmVrzc19azamttxkR0iT7Bdm+SHFNMbu0
MQihZAm2PtEZK/jUfxynOjvR0J3xrl2y0Qgv0QCi4T3vqnhpdZFWG4vaOvkURIZslG2eUKbYDJTd
m3DJo2f3NR7S+osgHG/dx2a+YwhPDFzWf698xGs00Jj/OrJFMaUebeJqh4bo1taPi23mLGHCDFI3
KG1RkiJX09r/TUwHCnYBLIlb0W/LS4cDLkWxzuMgZUcxpfQtabeGM/nkVvCn9QAmDyspAZue/lEx
azgUorvm8VyfIwxJ+IO6Y2nUR9ePwzOGjy2BlkFdo4mdHmTcxk9ednAYK1iJIjaTE2zfWGTsyuCb
uyAeJnB12rAj3B3ySSntXDWlyCWz/qBmK8iT76OtW8GzwyzAmhxgvfQF5a01VGe+ceMGncK5hIl+
lKGi6erSjx6bJMlGHnNxv/QuZv3LGFu1R2r2PZ46wmWDgmhfphCnNlwTCufeTDu6IJAiDSpFqIzO
9Tu8oGBfdGB2Mbc8DKXAfrJEB8MUyhITV4S56bV4qQpRXUuL4WDgeRREobejfcMdNVX5WgSdv7Pi
aB1CMyVCpCURs2t2o198Vp4WUAAKklyGIt7DPUHkAuLc17d4dKlLfjBdDHct/lJ0V89q4MJlUUSv
Zrb9NkHJiP+h3UecNVn1gxlAehgwh6wSQF+lbRdbs26fCnv+A+ZxE+TlOU71tg/hqaau+RWwb/SQ
LkKDlNEGdfJhzMpfvG7IgTlVf83au2I2Qe6kg5wRJ/LMoLzGUEM/1Sb7Lv0+eviVohZjSckmRs/B
djSBTXLRXnkTWja3qAlU7GTKDkJO62dVi2Y1R32+QS2EjPY5bsgHqSoSq2XxINoBdLzr/dIJuv/C
yuItu89q5/bSZRDY29A76nndFZjsvOxRtZ7ehkUut2KIKeu8ZlO6RAl7RnDIxAOiM5K5iIpY65oY
2D7KAagayS5sSLzpym9yVvmOGxVAJMRuKxPTuGjmS2tXw6ao53lrTL/J8soJmo8C7HU4KMVEJrOn
fngj548Y+S2bDhhNO/sf5dcYDhguKix2qis3uUnqDarLC137Ih+tftVjeDEZvd7yHpBaZ3XGxlyk
KxHhPkxSD7VGvyVUHR6r0vZXje3KXW98zaBjd2QU4nQZTdJph6+cwLf1NIYkSaQ02txzd90IdUAx
DDEZN2yyabpkWcI1qSo/hWe8GWZ0toaW6a07w5YHlN0Z+gMR6NYg31xZWcSg1PK3VWifkVXFL2Gp
nxtdubsZxtAWalsOaK1xdmOifWRk/ssUkT0T1EQG+q1pP+TrQr9PThCdGLOglWexuhkmcJ2ttKZ9
BHnzxpi6Wju2dLeibfGu+RVmSzE/oiLpSDtuLsTccfrAh8NE4E+PuVXWnOzkdKUZjRVVBmmjPlWz
QKCZq7xbjdKFwhYW2C4bg7F/2Nj7hBA5eqpDnfZHY1rsO2FAYQlSAMFkT6fZZgyXGJZ72p1vjicb
dttQN2Tdn9No4J5A88puqHgLJhZfhm7eTJOVXhC3ydbXI8mLkHM3vQme17OXvdbM+6ZmFMquroub
qCcuvlG3Gzx1TXvSZr1YnB2chevYbpFe8jVxxzp7GCDBerFzmyVmYpss0DZJc2KSy5gS+6BpEFee
0VnbMcTpxp29OY1DtReSdESqFmMXkKY4ZgMASPqfNQPSJziFhGcQtpEbTXPG+ETEUTqsxrTPtoHy
w72Fwc3AWrQOoWQjyyD42U24AaNsZQcmOBGCoVsldnDtJYEj6sVIpXFIMNCupjR+jXxW7tzhYcdE
Uq+HZKwPqmfORxh24XrWxY1QHiVZ5l6F1MQy4BRCu3cpAT+uCu0e+7x2kYApvbzK8qFNKQPCHAMG
QhGUmS9BmsRHs8Nbb7B6X3n9XFx69OoT5l/cqJPJgLzxuQBZ5SlZEpKCAk/oS4fl1Y8lWsSZMeha
F3gVIXG4hIksuXlJB6Sd+KkTG5XfdjcZTAiPMZGGp/tP74+YNDYnSGRr3xyrbUFezOhH8yno2ZHT
kQ6cZeQhSduzF9oVmxhOs5MnnR+k7yH3rjTOC4mslYvYwWRS55qEPd8Pc9FbW9hsP/NyaLfs9H8Z
8xIMSm1Qn9il8mkXZAii6qpPpTv3hwiRrYc4fiOSGIVrGo6Uonl1zjBX77s2WERTonPYyqFoxrKg
GdNhTDdjAxBu130ik2Z3mrNRvb/IsRoW/76HdT1KxWns3SVUHFOD074xumKM3ponOuu3CMXCLuuL
hrY0kCcrbC9ZPcX7+7NYBhd7JsA5czgR6dub0/2RrYy/H92f3g8lvAI00OGhZ/eO1p1D+9+PJtsx
jmm8VTpKz0lAblsdPjsMFc9NFOVH0mI3VY/MzQV0vK4yMqtqlz1WR/26A8z1eH+5A/TMfZLHB9gd
9amI7b8P5GMwjv7nuYfyEwSI9zEu9itR4K7TMi6qQ7R87cdUMZijl+HeymImU5Xa3w1gQit+dn/Y
Ct5eqCojWyHON9P6sLTVHAOr5K/SFvCD+8PCRR/XzE2wuX+sOaFbvIt9XIAnWY73H1iifkRtR2an
PX6PwWlQZ3K4P/rnwEBbnpTNGyMQ5nn2XK8YHQNZ8LVE9irkCeeIPN2fqin/MmXbbP/5US4VoWdh
T51VVfKv9wZAMG/L/b1qbRfwNcYC+xUg8XxC0idO0SwQ2cz4WvvUTs73Q7s8aoM/Dc4UNiCs8xkm
E3oZ06PUVaPRIIy4fj3vEJk+opP/PqCVH05sPOodCZRvpSGNk0wS41SgIlo5Kd/PxsArYvRgZJYD
OyyGr16LLWsezPU8NPM+aX08gi3pr4b59yH451El+oIoJ1tsR6P73iV+c7offKvichl4sDAGzbWv
bxuu6iEWr4bf1Ev7W6RUvB/FjIs3atVzyBx9d/+PevmyO7jemISzsBLx3LL9LEaIK3VJQb5cPbzl
EqGWf+3+yJoC9m7357qL39NgiHf3D+X+Wdw/KFh1mFUq/4VNBXnkUcYlp/HCnY/DaH8/S//H+dsO
zIVlm43rf/6DjzaJspnooqaa1/cTeeSqgZsGmw85G2oT3N8Q7uP/fr/Yn+liRd5dcqSd+OstuP+W
99+XPMT59M9vzmUblgN2unLCzK8xdiWm87suAr1Kxkoc/M56suiIfbHQM21F7e0gnzdn8b1lZ0Ho
gbftcANMU/1mLBE+MEeApMzzSNBe92XyqQSYS8ZimL6pHAlMEQBZrKoCYpEKnY2auvz6zwF8ONAH
dhMtwlsooj20Hryfqj6Yfk12b+o+a7wUmz68IqG5MYt6VB69mwHAFrU6uXlWujJs7yha8Vx39Usj
EBwZRFgJlFh+TvFOXOBuDqvrqK9ZVf2yfOvdBCO1KgycHsOQfpTme5bggSoC+S3WZPX4EQoPh6+A
VWY3lVTFoRbjk6nWbt1kKNDLCzQhHNXI+iktnI++pfNUVO8rqp1d72PZN2fM7zGS8SEikbn29Wsm
bYm3rbt2zhAc4iJhfD35m6VQxVtkkeOY+kcG2vkqNrtjH5AraTmM89kzhmXwmjmlCXEiPQfI+kEx
T0hzpj4Ynt0+oPoK9KkV4lqoX6P9FMzPeCJhZyYkoDVlfknc8ZOGhAguw7gZfQztSCyaZUG3HqAL
RJvYoNhCXr/4xotAvWSx+1Cx/gzy3xEaI9wMCRfQIv7Z9hQrxoQFxezzS+COwXr09cHN5HOgjqQj
M41mSE5wTs3b1T3mfkmdMBKeIsAuRUN57WsQvXOmr+b4Hvno3zFHXSeKjE5hC6OETFet2iTUzBtf
yreg4F7nAMA1M+qqIE+PWMDLzbjGJvezdfVr6wU/QINt5qQBazCYnIie+6IKiL4ErDVFhxgPggXA
ml+5TU+tM0bW2dA+ichfZR5RowqDxSou0veeYPRR228T0kjE3Gx0SveLxSUhpE5z7O3EJyW4fyyl
Jml9NwPGR1u55wv/p01hFIWQ3jYSP509upcGy0gLob/uEwFRibRlvCy8kWb7XEqkwNPBhqq/Jszo
k+Xtc0bO1HrMvWsxCRSLeXXxoxGqzXRCZXbORb/LNX54LcZfVW/dklK9zcp/ya3wO2u/CDAPSVQA
ZY/m4heSDUpUiSbTLG5DDmifmnSvvP5bXZfPvEoUziEIMysDlkHoeiSw0MKvmTcT2gYmJf0KicIp
92E+GXwM8fA4FoRij/nWPFh6Zl6jPX9HfvLKEbgucA/AUCzDx3Rsv81TdPLdCFJv235TcYKPtc2P
HQvidRlgtphV7K/YaOqznSJgqGbju6rwJUZY4g7Gsafp8fGa76LAo7lt9E/T7rn4Ab5AojxSg3M5
8HqrXflF99i3QbAmHzXJVUGkBLWyUaRnr7Je26Biy0hqLkSacpPZeOEdpRX/vN9QJ+NqLTWgCewz
mwDQBrsrsgNFhyB3MBvY+kuqWPWnIBBjrT35DcAgYVw63NaW9YXPCBJorW+SEms1mxFJJQXKV6SD
iLB0sxnEEiWbPk95MjHz1lgD9N7JoWLIMiGHDjbHil3XKRsaIh7s+JIgEljFg5k9SvSJ61A5+9b1
n8MEywHwEvygjrUSBTrBbPL+UFnEWzz/RB8Xjz76ldNYviPTeKIvni+WSC8EClNZe/0fpw+bdQjU
i7/y5+gikJyV+b1Ksxq8ijj3/qLJazAqBEnLWf5boIHfonsb4fQgU8olcl7gMU5wBb6GkrDkizx7
9k4Qihxm/N3SrBCmRNVbmk6PLAVrzFwO+vBOWCcKWLa9aOz7iEEgDpkWCtvR8CHB9eZzmM2fxGtV
V9t1yXTwDe/WFe4DpmiIAQaUmxQEt+r0QYNlO5YJYwEAD6soCv5kwNC3tCEuwAAS15DjFesS7VLi
ym8tE+sLl7VNOvJpurH6w9iDxeAoN47ICYCMopeGa9CpCps/CRC9zgELWJbqK2GKQhTJnyBDmGtU
l8Asui2QvKc0AeySa69YuaV56VT/IJriN7eYC9RTIugo7xGZf+t18MUtHWfQOCVkdIiTVZpkGP/O
XW/aDosRwhu4N2bUZD2+FLsNWqZXu6wl9KTglsYXqfW24BMZeEE1ymt8XKE24lPJVhtzNezgdOMa
XGWoasn0NhGvgIlIqUeNT79X7kZOwaLGIj1Qpc+4WcqbVy3SPuQHZPQNmAu4IRb+I6Stct0FqI0N
MTgbLbaqv9bRiK9C/FCjj3QVNBmZFu7BnL9UwFeefegurBdoo4WMI+Cl1R1OdRQ95RqDzampk+/I
Vqv13G1C1PuJHqoHZ26np8iFWhGXhL87Y2xuZ4S+K+E8CJKdV7rx+YXtElWNxebd9p7bTPpY3/Ps
0LhkTTcDVu/gMwndKzIJbriilCvw1VU+p3QNuc+wlAta3OtHdsLrXsnDwLJ5bZfjbYq1uDqc1ek8
7KEVIJZwBpT1k93vklNesuEfWyyWXCXWhoegHk6RXs11/JFilO9acWbgvY4JXxSu9Rxz6hegkwp/
5/rDr9zJX2uynckDXGk2CZuix5age5ueKezXSMGZwHk2eYHdHntL+jiRKmDN5okxWYXrPJRrIpXC
Tao8PEz2Y1JO8DnER858e0UMYE36OgdfEyTNGvpgVfIVUMnrsBl8cmT8jqzEbDEo9HG9ZRaMxh8c
yJTm3PzjP7hQ5RkwiYmFh+zitveWi+F4MJwCICSZ8Ukf3lJitqALVS+Z/gTGFaHF3XaURCtfRsgz
HOdNsa7zJQywzs9/hggawIik6jAV+jsZZZ/UTVsrLn6YGMOHvAieoqzeOJq6RaVPTsHraf3h95iI
I5PKi1EGYlv6M/Wx+Om6kzx1lfRolI8zdK112hVfyC2fayIxV13bbVwn+5S2+JyZeGxkh6gald+h
7znrgsC4IqTNth3YxvXY15hRfL5b6ChKBgRU70ZPSliRiJWBoR8BKqHgs/vsNE2GCq7cuqWz7azw
iD5lwBKCOxrZDqOkoXxXll1ve7+VDDOdI/vOkpFHf55GIqwTTzz4VgKjLchQgZWhB+Cqluxv852Z
k6BMN9CtfI0welR5c0H6tMrNEvsCGutd6v4kwrwiUONXI7toE/I5Qm2zd71njVtphj8HcD1ZxoK/
XDN1ghRjDmCIloF5j7fZBzk1M7QIVf1a4rKiv5p6oIVwOrupwDYoF1bI/TlC3I5RE13Xe9F6HfOP
ZY5Qpln/V2Lz/Yf3QypxINguV3qj8k8gueQ+sYiirxn8b6blbzBM/oH03rMFnG9Jmp0wR0AhGasn
diLjjoKHf2H50T8HPQwzsP4gW9fLP5qNbtEetFD9ycyu2VwiLsy7rSzC/hT4cEhhR+tT1VVIKapg
diFIE27t18DBKRDjAUlgDYhvOfACLrMVVyCX+Lnpfc9sMR0BhgxwcMaBSQ6F4Dy51ga/sDqNTduz
cGMzcn/qe4iOjVp6y7CsOaXLkCMxm1IeJOVM3KTZkXUXbv5qxiy6jEfc5cDk5t+HojNBt5PVsDKW
xl4snfwYOc8AbqjU0uLVHWyFuxjR8v1wtz7N2O+z1DMO0dI4Z1kHmWc53B/987PaHB67AY+78i2G
8ksHHkeTPoWeFYJvWZ7/88NKJRvAsNbBXDgsKIq3KvfA7rg0R/MoE+7uEcsi5aI3r1VHXvcyzmqq
ANJYk2WM2jLXRiBUb42MP+cZfnuSzdye7o/E8vT+aPk/GjvoDs5fTBihVl3yGDh+dnK7XnPiLxwi
0ybGIvOQHVCw2SdCa2zcHDzSWRMffTafug2sU5SjSsKXHxrwkfKH+88y4sxO90dYCG0MBh4Dzqr/
shxn3IJGoJowEuuEX9I65s3n/cn9xwJl7hEi26ozK/N0PxBJ+fej//GUgrfd5pJU2vvrM+rR4ZTd
WC2/8D1q/X64/3jqOvyi9VPf4k5CSZfke1lkN0skPC2WF3t/xTlFwhqrIG7N5TWKabZO3nK4P70f
PCzYm0Y955I7cVnwMSGWu//7/3oRy5vkIRLB7IYyA002z0mJfUwjSuZkyN1tFLwi8nqADiMRjsiY
nmtVN+YHKAPmRj4a7jRRHnQ/Gq8JaL85YrAMQGgpKW4zskhqekbaBprJFS7+C1Hg2XoMsp/5WHxS
A60LBxPOZJeQS+r0y3WrN6TGqyifKvSt5PDNOQI2b0KQNue8XWNVnynz6SUMloc6JS/XYlCB+kWc
OzqaDqDFPtf8dQo11h9zM9JvYlMWKcVJfGboq/jJUaXWW23pL+TJDK40OJI4M3gXsICxKeXM1f4p
7jw8qdr83+yd127k6Jaln4gH9OaWJhg+QhHyN4SkTNF7z6fvj6o5lWcK3UDP/QAFlUyGo/nN3mt9
6y4IkB9rvYn/v2jkfxUlj9zDhA7+P2fJ74pf8UfxD93Iz2P+HYOr/gu5xhpYtWbHqOg9/s6PN81/
ieDeVVUk2YGw2/VP/9aOSP8yNILlQeJrkrqKR/7WjijGvwz+QPKXQry8rBnm/4t2RCF95P/WjkAx
USSTp7PgMZFs888c2R5dfrxEk7CbA0A7vY8Flq1REucXLl7AUBYusWjNLUim2NMTei50/ujmSvlD
pibyijv1VRzqFMpiYAIdqwDEHn7ew61om4+uha+8pPInSL/ZZYH20Oiyusdn8VHDVN+MI4BG2H7d
oYTK7mY5zpEkZ70y6hHJVELsgdspHGLZydSdXrteS48IwSD9KMNhHsN9bMoNFZo6IPm1QLSRl0cr
ww8bzcMRRS/rjpKJKzPFk2bpMnJQ2tCscj5BrNWOgKMBwk6A2rdlr9b1N6GhVmXRrzbigdB0dk2I
XMjDVhQ20nKPJwQJ7awZ7yXavc2cw7yomuxQC7jGFRMzZDj6YEkTux+k8kSmUkOPH+N98YvUk7eE
THAjFwExLdX38GKJ0oY9TQbQMWFDprLNlxHuWElu+LOQJI4O5IVWn8ohnsD6DJK2HRvJy6xR8QKa
bChB8p04fLBa/Z0ORDrKxjHPUh9r3EUMM9mv9cVZkFI8a0S/V1W67bMuOgUSyC6VcEd6VhDC4uia
N2rmyaX6GapRd4lUXVultvWWbvFduOcRerqYThVVDKJHOwBoZgS5Qy6ssxVM4kPdfwPbsmQ5fBkn
E9vmiOUT9uEXC1ZjP7LhUurVMWjFy1nNe7jXxm2OKxLpc1W/1NlDmvCCg4SgGteWRxM5vLZZh8Kg
E26CUkhQT9Nf+kpVGzDosnlka50ItLpjI7+VNLXtSJKWLWsvcpTqgPauoTy0Zlw6mZ7g2a2yr6C0
sn2Cl0ZHamxL4yi7rSG029gUnuICP33RKA9RlIEhxli9ieewOAyUv6aiXrz2uZwAMMjZfOsU8qFZ
aLW7wJBaV9arozSBxWzpjAsKxbup/THYjiS+j+G5wICHumYm6VHU72NaVi8lZlA2RCbTpFshkd8E
ogC0j/GfeteqTokq9vsgss0VsVb247YT4ue0Ku/tUmFJwYa5kymlCpnR4p/Q9K2+unWQNtcbNkei
xuqhgL2yj3I12yQE4ukaRiR1euyR4Vgr2mcJ5XmXQKIye0GEAyTA0RtZtpf1xTARHU4F2KYeTyPd
FgMjbLrRMOA4GEPYX4l5dIzFdsXMUtylFylQrDes/l1Ohgs48cA24ySx0666CWaogcV4MMbEPGNs
BbqUZGt/GO38YPxOQ9aTQHvcYIG0K6m0VIQu/ETUukmByvrWkn8JKQ4gRZj9Ymq2Mufbk3uYVALC
AUVrYFugBkYUQi1msE1JEsDDJOACZ6q3+uoO0Hr9OrNYp0pdshUtiQQd8TJ10PWWunuFxHBIejPa
Zi3MB3P5KvBmu3Gvo4ZDClJMFbLasHvotf53KoYsjuVOdbIYfoW2MhQMWigdSItMN9RbfVI4XCq7
LnsoQPlAnk3s7ijLBLhIoluE87mrh9AtUm0j5ss2NQKTStmSegbNK0fVQtOTTIzOXXISFDRmdOXJ
1B76vSSKql1J9DKFXER4Nx4lro7dhKE4CSl2CKE+InypH6LCwONjggXoE5sep3JSM4b2mNozZPvI
HSTlRmrRmxZAFgzz/DAKL5lMfHjepy+CyupHo57jrMpwljTqgwAwm+FvDl9TDOg0U0AMsaS8RHr5
GInWazROGlHToHsXeQAR0NQfYS2fhxiL8ZCWz8QhGoTS0cqN8DA1Y/wbRN74YFnEnaqL+ZgPApgu
oTPvJR16mOijr5ThNVj62xRTTgt1Ee1Dwz7AYhyX+oJ6PJxmu4fja5nfoRQH+1Lun6oux7EY/zY7
YrkhUdrVCDAsESbktWr/urBNbRf91aqSE57wmzCJt06sf2Ho4XYccqQ3o3kMMqa8eO7JaZgusEmQ
FrCvCaspdGSBsrZJmxZitR8uCM8S+htg1kaQJ5deMp6KSFpOptTO9lJFgq/Ub4Wo4i2RhCPcUWFD
vepjQmrgL1L0W1nK6ZgY3xCR9F2GzgVStWti/EIe7BWJ1D8YSoYNDhgP1oCbiisNZGPg9VOPyK5P
oJotxYp5BYkSj9qFArmGMIkmvZhlIP4bVvJkQigh0vAJkUo4zjtZEMWLDhNDmTRUOVlPeWuVU0bi
Uh9bc/kI1CLZp1X6TILZeLYqbRfCQbW1aqpu+QSGjoaRTwJVusHK5JhxqJ2aunhADKk7eYsJu7eA
AhSNQG1frH5XViEemxQtgRLLwCn0/kNv9GY/s7I2czk51QEshcCUe1/r6WRmRegkXdCCtVNmRwIC
AHJt/FwU5GgUYZ8VvfF61focDFiFXW1qvpHI1UbL1ZV3XlwFTd9L8EX2sbX8Sof+M5l7VI04fNAm
kbfHoMSuRGEez6MDdan7nEBIQnOJwqBnqiDjBLJ3Vz+KKUscIUdSpSmLV0kxjnDaneRuLRhKU8Hr
u+xa5cyFwtzqG7lceUXSYwR3zgEZP7hdNSUnarM0UAR9NzX5Cn6n5l2tusIlQRM1Sd8QCSrfrPQT
cCAYYgBSZwnfN2lAdoo19VxvsX/OWzyDo0MhiNWXgpEhQWJsE2kRORl8nkKgFSrNr9DjVx4UuIA4
TE8auRs566fDbIjXcMbqhGJBPXdDNu+MQf4IanhQutEbJxDuaFwBWfgw+ixHVMEEhNp0rPORUmqG
AFbjkySPZU09Tiob1L99uSklUgLV+r2jH7tNW6aREHmy11n7ueyyOxk6hGuqN3Q5sPiE/CWK6TvS
tbfFOas20VCokFImxuxqgtsjLJ8xpllHSopzU2o6s/vqGI/VZ7mT5I1cxazfNjh2n6sreY9+aea6
HXcU5KVKUjdmZ9KwGrAFhcFCl3r5isZExrUOci1DypSAxiE9L2eEr4r9iFHRr2ZiGPNFeiNJpGUR
x77QSsMRLWMms8ULHSsGldJROgtQnwD7wNVIziQuKfGSTfUmK6ECMEXAz9biEQWzzEiLNiMUWIPg
L3g2lVq8JDlaTesOikPYKXEHKFyaPZViqo0CmzCKhapUPLjLMrj5RKPEmp8XBvpJK1koUXYzM3ND
2ApNMCGRN02ZoHQqWQUaE2y8ppYhp4ATzKtzqorvEB/L/cwqnxo8Vc9E1eP5EKzJSpMg0qoq7gjH
SyiKJlA8pemonM4oRixZrESvqhCgTXn0KxckavVZQy+rDx5jNXqMA7SAM1htNwvXYpOJKo+qIvBF
M4jBIa1ftJIK2gZZwv/5+eeXrLGpRDQ3ZbTo+DcqRSJyrahpllHihQafFxCkstb0p8wzcVzaP38u
4g5Yci9CwkPbwSyCUGD97r/78b/7Hf1JrE40i4HB81hILIA2c9Ln/sdn+fl3QS3JC97FPnNYEcHA
//s1tTRHdfbnZwQkGNHRy9r/8Zf/+PbPmwp12rrQCjIclv/+BIIgCyiySly1Joupv573f/sppTBi
51UhdOMWeJ9rXfL+vNpfn+DnqVKaZHauCNZfL/zzu7IBuobiErqGmnLeNfZUXalstZ9LocGXTHuP
P0BzprK+ftdmde6GAdPZnz80oKYo53CVZSpEJURW6O0k0Mh2hD+Y07yqdX6+BAn2cxbzvvRTGWSo
26/j3V9ffn5nKVPkhkUqg51JFr/rs6286pJ+gNAgW+h8R3HHGl3OFkcs6miT5dmTvJ5Q2rsk2K4Y
aCuf0CLRIPvru3/8TlVNCn8DRDmDdcuB+j2yQQv905yxAtRQ4f6IlPT13qHEixZNbNj9RmTw8Rqk
CxNJSfIRWPuf1/nzZV5f8Ud89+d3JXqWzFg0P1glUUI5FPtw1YkFYwqICRnUn98PAzFfcyljHURK
1Rt0dISc1/x5kBXpt0gqyg0dMrQeYVjT3f/5i2L0riIPzfbnDcPJWftqvPV//Chj1aD7fuCKPmpr
5XV9B1nboXhclUSpnDT7n+9+lEQ/P0YVOBAzSmL3R9Hzo+X5I/X563dcd27Q2366u86bZX8tY/ua
ILHCnCqomxfRsn2MgEBFbo03btIjLdzTy7TH+LqbN+QSuZo/zDQ8tmPvJNrmuuxfxo3feZS17Gmm
1I2O/GgFOAp2wZ38430OWMHxg3vjaQ9okDZHAGEOiH9047a/7FtXtxvvbX2xI4MzOKlr2rgviekc
JyfdvYCTfDGFjX6Zv/hF7/KCdFbu4NSW8peU01ZDq277+fEF1xi4OxY6MbVEYrv28Y5V8APvTfJZ
Ajz4PDfX9nfrohdxpT38dhcozwjcBlyVW1n3fAGwwbFApMCnG1/j+qQWFw7Lkvvtci21Lw7PnNLc
W3aW9grAcHqfZuLPsIXF3TaS93Xrdbje540obCjID7lnzZd6uerGLgg9wA2irLPIOfPawSmDXJCx
Uh+v44ZTIgXeqDh1cszSLeLe4bswHWoW+CoRfIsIdscX3kd67E2ft4F6oUHNAwV8ozMp7CA0gbFt
bHAOvQVhyuObtbGKUmjZLTOGCSoEwHw89RIVvjgerBlCDAZDmyWBbp0Iieu/oPPJhKqhDtW30vsQ
ALpgpHKq0Q1Ct0nvIzKTNUCYRkmGyP3M4n99seksZS5noXxdwKyiDsR2AoatxfLtxjs9dGcqOpkr
XhbmtVMfEj6x47KgnekUs4fInbRge6Uo380LWkSCUQJKwpPH/6DFe4S3mI78kNKYrt0gc5fOT59n
WmnPygU4JAQuQjps9UaPXXKGU7QX+KR7ggXGR3aY1HRH81P8EvutxrFGZ/kpXuH9ccCG32uCyTtH
J5+fg9sK4LPkcxZ99N6yiR4HsuKc+XPbPoobb2JkPZa7uDl1gmflkOxcWdjljnJDKf5Z5CeUy5s8
fV5jUvArpPVJvPU2jU8XiuF38MViEfEXY+C5OkXyoTsXGHWPwu4b1TXt+LdhN2UPnbw1NmW+0xgx
qsAxnIkrGgiri/7ayxWEZYQKZ3vle/pWeOd2eUw+uAR6DTy7sVOlxSV48z6c818ANppnKcEw7ueK
UwEnt+zkGQqPhRAwrR6l3A/rh7Z44+EdHSF5PR4qhFc7RIDHxcgeO4fW/y6QBzRfuB45Zb3zsuzF
L58/9q/USt6lZDsAs2azAmjC40LKlm3xbeEEdpb2JlVOXlx47YRWJkXBb05/VSB7WC85SohqhdwC
mKkbGetLapxZ814sp+iZD8dTckNEnFijvXWzBwmZaypVnBlEMXszItZUWv6IrDS2Kpt2PKjIYtL7
LH9jAbe7/oMrGXSsLLmWcIzCExdlZrgrPgN8Jjg+ZM4VGRwt4M71KBXpPjWf6urRqr7opUe14wOw
rptd2ezoCEBkIhiCp4yTo9B8tgGzDwEy5h3IWy4fBxb3QwZmUfKlcd5K/YcSXAeFJSDkqvohnZGn
TO918SaKAHvKq1ydzDv9kxqXHx4oe8xKKPQvUkE0YbIb2ItHks9TROWvFyRX5XOL1LphIQZCgoGL
z9xwTwKftTnvveIMjvplSva8SZtdv1ytd/PCGZabLcd1cD5ix7x09jmObpo/f3EH4zVneOI2YVgY
my0QHQOmxIXoqA/lQfGRx2cOQ3l6XOh30BJaz7DhAwT21rGbMfaNS4nX8KV9/8W4CpOQ88yDln3x
rfGDx1s5Fs/UmWYazw5SCD5paH1gYJLvwm965lw9nDbg8l/iBh40critmrImP88b9a5fYIP/DE1x
7ysUDHJP2XMR8k4wHb6i6T9zDKi7UcXwF/W1l1yU1cEFcCcit0dGTtRBcInsgaNl9E+8BZV/jIBr
8DouXnPazJsMIvwXow9DKTmQfK7UZFpEg7AnYIGZg6ThwYudah01i2cGy95lc9/bVPmSiFkLUiem
6qN+MdFegmh2hSeVC+lbeC+Z3IXNsOdkUcYhuU9y1dDLdwineHyevL+pd+H0ewo88YtDRwJwza7R
5U7idlyfPnmhksKwqyEEDLjzHf7KUP3z8kruY64rj9h0Pox3j6MvPBkPEHZfTRtS0QPTH+fR8DlA
0cf4xTc+TPNmnUVS9Kngx+yCeZiJXeRErzOhivLUlvYCAX+cKa4NpbhWMlfkJTFcJrPlYeGMcmnx
XpFJOfmRjT2XA/gLTofC4WIpme7Wj+yIXx9ceUwXhoOVZF8fmb/MC2fJeuCuX5iJ283ipEfjIef5
mA/8F+Odbdix4okjmtEZFjpH8cWLcBKepD0nif9ekufJ+eIg6PcJNTMWUSYSjjjf8vn5WFz8TKED
mjxu1UPlRfSQbYJCZwRUUG+fs2f5zmksj0zPwd04dR5XtMIYhUWNIYtjZZyY/bQH7rL8yNMmH7Cx
Zc6fI4f4pra84oK9xTVRifKmR4trhouFPSmPZKikzrphFG1f33gwa5ScS9rKDwyV4a5Ytrh2mQMZ
IJ8ZBqU9dx79kiOfjDHglcldO73xKcimQpIZ28yhHFlQuV4rbHgp4/2taY8xE+o7X6h4ItMP3fCR
yx76Q+gZD73ABV15nBea1Oom+ig04mu4nDtPRUi4Xqz0fHgDhs8RzhtXeWD851HTepHq04bLLPvm
bTH58xJsxZdt32yr4Np+cVsHUJkZs5cdU/aM9LLzeGnrNMC03bGKEo48cta3k3lfr1LVyyRf5kI/
KqIf1KQVnXGsQp4br9k3tXjQb2N4w5Kw+PMy3akfEAKg90/Mm1gyzfodE4ataegx4eAd42syO+3o
94OT7wgFCT0Mkv1urelz1XeWq8qcSZuUztwAu96fhBs2nHgLP87RaFHj+6D4MVArieCI21XTb9RB
P2QRURUKW/gdZkaaWrWIUv2K+rbTHyvaB5lsetDvtdOHeWeTDk/EZmiY1kFOhh3ijNM5NJ6uc/1a
5D7q9fgdTNFCRx4+N7CXlHCzmEiFrgODvxzXgy8R78sSDUXp/SXLqSxuWDZVHtOqiUz0Dn1Izy8M
UZhB7PFr2ktIJOO1CLAyipI3ptORpxlB/6sJOmVmtan2gk0J57J81qCJ7StOIg0RyQ+CTVGcYf6o
w3oZmOWpatbasPMUthLJoWcolfN8ZWUujr5cnqAbVKyIkYK5ouIRGlKxcuX83MKTVnrQkCKi1djr
PzO1Gk9ITblIMb0o3KcwIy41a5r1AiPO3ObF719cs0znrLO5dvPtZLnjtSE+6g0ZLVgcUKSS6GfE
8rzO/U7cEQvBYN5jcdxMKuQI5B9Yac4dPz6Ay5QANYw2Tltd8XzfZ5Drmpvw1DQbrrTylfGKK2AS
HY2a9gT/45SzHIJ1X53U2LW81C9HZ2EUYFiZnYUCmLyjKcgOg9XK5Ii/zNhXSHgQH8fhwBtmx8G1
5UeYctnvML2ydrNlOMqPReJQd2SRzowBbFsC5ImEA0QP8RrU8pmgHOVEUoUcurCavqb2O4ekJDzQ
3Ss0DmYHW+ZReq9dbkrDxyiJNj9qDh12GpbGDMjqXlEXezVMkelzralIdwFuhc/VP9Cq0VuNCzn5
CLF1spWJrTsgPq17Tn0eGLJF3cT5bWkOHApzl79X5W4y9ipZIcR/9LC3HKTx2WFJL/GD4LG29DQu
ri0LW/yww6FDW5zHR5EFiXJq3whh5LpmImXV2t30LS2L1aotOKJdnU27/eKWKzFcM1nhKhd5bhQj
yapzBwpPqIJLXBmVL3TqL9SbZurxoYMipf7qvpmmDJLoPCKMhBODCSc3Ap6XEv0LL34L1D0/jSeK
jzQ7W8j8zpK/09yt93Ra6J5EG5ECIkuXXIBnaYuDp+peBN7e02mJjZRr9d0sIJK3BczxNGrPpnIV
35D/cglN3MrAVPtfJnLKay34kbrBeJ7wi+jaiU7RP490urV9IrySTIARb1JOQo1PGMGjLzxj/tXO
0HYCxVUZ+VFQTa+TJjvIFFtX7L3W+q3rjEJvveagMUvKvclf6B4RMEqKosK+7aGLLpb4QUOdj0JQ
UlVsQ1bPOrEtni5uCK1/vIE12ETnn4WJzK7NDt+tMzcOWmnNz3+HT/OVCQ8nEIZpVYR79ViSe4x/
bKAuwKybE0fWF8dEYRniC878K6RIfyOECD8m06BdvAg9aRV28BhAoKJKCApbgcymZ3sxQTkudCPN
ngft1lIYVt2k9nPkrrQ+7bZ+J2idovEA0hVyN548zLmsYbGcOdoteNBzW/kFhDt/Dt5VgSEDWKtp
J/fwRH1Xu1mQgKpPs6KxtqtqkJ2OeCc+ShlchjHpPThat66WHJC9+GO8YZskSHHfOc3qsCPsTT4G
8KLv057xh0sB5y5LVQFGxLY2jsD9Qf/ZzQH6VKxdw/FxyV7VwSuj2Y8inO+FTUXXJmwmV7FL6IgO
jlLrNJfsa1Hc/qF4G99rOBKxywzMKHmYbPavx9mdA9va4x7EtlqQPmE3n/w/umQX+am70ojBbZ/m
kNxQ9qBcOiN7CFRXHZ2J8SLxhBNu3LjzUDuidIs+GDFaMrJEWx+xYsLaxz/ntY52rHYQfPccu7HG
Gfy+bKajdowY3bzuGEqMhINLXE/4YfqncLs8pl46sreMChyB92kAjkB2zzvqBbeuvdjYb5OKtTL7
PWeJPlrBvBL7SKtrpzrlu7WRNoyZTOZe/RxCATzpTxRZPCTKSCxUjR3GXuaqfemGTQAvec2fgc3m
FtZGJJeT/dU2AmaOVJ6sXawlpxjH7CY9hCzorYtwOMz5jjaG/hAesMI+4W2oExfeMVI8CnMXRlP1
jaSSg4aFbpunnrLF3n+zxMaOjhHDGSGatnDQLpJLxZtRIeWfTUTf0Ov8gGlMECRZeq/FrqD54wZv
tS+S/af6JYEF+8pXj/1Ooip7vQdnzY2OxkWgpGAbl9IrD+JsT/d42wtexCpUPubfE9u7S03452Ps
ZRt9hOT8qr+F7/1TJ7pitEfX9qRyxLe849bBui2iR+iw7tpMqy/SjfDP8jSn51I+lKbXtHdONBE5
jB527iQFkZYYCexRIMEIJQaLLb884axax8TSsRjzz1VnyzvDa1+TF0ZR8Y0OWegTJY4yN04Yvw+l
ig6DcGavr8miftSBWeS2dKvV64yBizRHFQvnN6sus9myRhCbHVTsglV3nov8pIj2G1snpj9WCAIG
59X6guijmYjWDV/X/4OW5ohn3M1H0yOS0AshIO1IPoQWgIUeECx1Fd4LHgUICSjuFt2BNX8cXw0k
CKxpzRccY/6KK+jj2W9e0CiUoaeC1hTt0INCTDOLXRUtHVptK9MAl5HdP6jwB06yhf7cKWH9oegr
vKnbFf0WgHhj+COKPjV5YrnJDn1+TcnemT2W+oQrWddFeqDUL+6Kdc+OksQjSJp9GvM/1QzhNG8+
uArIr2PZCxKFDWryXtjcEJ0HEXc7/qL1x64JpJ1B38QOn7KBvafhdS8WTF/bsjFLGZuw2Kqn0g7e
1tE7fOpoDdlwA17T7/il/wRpV1J+d6UvjeqJa23x2AWWE8w7sT2m83v7nVVki6OYYBy3TrDm89rh
vvjWWwxQNuoCVhxHCTcNfn4ODmgfhhnKKJFX29mONhP6IMoHKIBYITDKo+ioBDd5re5R6rT+iorf
mjsW+fcFfouT34AJSMkmqD7KhyZC144Y54D+ieKQdY4uZPFIxTZ7IVuFSGKTCEO4PL+SQvJg/Jg9
VDiN7MAI07I77eO3HiS2Hyrr7iV6HiS/l12IGclNQMbE9tmq36pnSqpfHYQ5D4xgrl6JKA/Vs1Xu
pZaScEWbadkydKR7HJYBjJ1hN56lF/OtF2y/9tneH7kllc1w7170t4hRlJb4mv7uMCtp0zZMrgQQ
OJnmIxXof3ME2AV+54DhUG9yTNWjcptYTzyhpZSHU/ohs+8NvYVLBB3/JuYeDBqPJkFJe/ml+qw+
yy/rpO0bdvbUNS7IBVALKPU944Ym1W6wJ4+lyu/EWusjY3y1ziB+CcnYgms2fe0yVeRqOPG+wz39
HRy7z/ipeqm8dVV2CR4LZRt2l7C2A7L9ptTVg991CxNNXwcDpiQci4X8ZMad/RtSNglx2/BAacDw
ZCwinsrgZrMCYADexv7w2dmLDdMRVv02oul2gDu/ndAiOOtx3DKShA8sb0/WGTH4I0j/c2q8LpTR
NqLqLhgMEG/cb9Y5fKdfFWHME9/EOzW25w8aQPo62j5HLyyhEs4yL2uUjHR46iyyAZCiEL1lDy/G
GYY2dfGLwkiOs5zip02+BPt4Pz9pL9Mv7ETlu3Irn4Jdj4/iJd5Pj1yJv+vkOhQ1Be1nNdwbt0cY
orH9VTvxk2QbZzhOC7Tmc7oXzj0zMpdCcM1cOBa1P9g9OP33HMmifUmj7SB7svgKmNPR9yzOqG6k
8kM3Btt03HXWo1EKx04Ir+HaRYGwzN7/59tRWXtBzcwaUjSsTTgS2iZ2yNPHte8z94LhytpA62ME
v/DzO/AShwodj4/Lo9hHq8keiQQFmRWqw8g/4nf7+y/5+t2fH9UQqFAiPiLGxnS0tt5+Hv/z5eef
dmrCM82pFqG2BJT/j8enciPtkPrHWED3nUCa9s+XcP3x53cB0n06dKb2YaEZ8nS2w0Yf/cc//ccj
fx6ulfSK/jxb2ZALnKXtHbk/4r8m8mjUboMaJ/jPl7BeX+PnW+h8aBR/voUo0EqeIRaF307R4c8/
H/5+m39+R3YtGuc/P//8G0xI8ZapZvOP3//58a/vohwg0s8j/vwlVYkxqKFagVPiqPz8gTBPXuTn
53JkXSZVFd7K9WP8x8v/fGwUoWiwhZnbqg1ZQHJP55U1eCijKH6tNdy4mDdDZVHQq/NdMtRbTTOi
DZ190ZeV+gTwlTJcQu1qUR5JJmI9Ot5bCYsOASHAhtUdMQqa2yOfaEBRdR1Tuw7aKA6FTzPtTq0q
k5va+XOBjhLycdoIFrpa5SVSmhF8jLSyQhGMqNR/ZgEoOlrewhHxDVJrNv0hlyQqxoO6GQb8Dw2y
gjQwrK2iIZON0heyOXDXg1zu5gYNnvhY/Wh90gFbqTo9KaS52lKZ3DGqHPKA5Rmo22KY3UTayokF
Xp61ZZ1eCSMLQ9YpVDlGNm+aae3gu7FUTOA+g6bfWA1I1Yg42TaHI4uhWVHC6/Ihmure6LExaomw
V/HrVrHwIerLQ4E1PAg/R9xqrVKwb2bAseTL0hQlDm/iIYQSS4bedyejlyiAEnEdBMb7hFwUvX5x
RWoWOmVTaWyOUEeyA6D7yiyiWW9hiFgPqBMLjHEgCQn3b2D8nrtJdtNK/oWS5CSGxmuYImGV+wXU
/Jck7cMx+wIdkpPstbAIiEgoy/vvqDA/aSMXh17Ez1mKS+RHcbyBErNgO6IIxXa6k5HpdsWLgUNM
6iRSqUHH1wS+5PRZluA4xfKNzKvrDDgNtzDqqIL0ATpCOKUisdvkHYGUo85ajOEeiigHXX7qLX8w
H3V1wd9g4E3RFl/SzUNIzbPT3jlMny2iP7wwF0lOPnGjOtmEMRhLkCcTI1xR9cg5Zkoi/a6S/rMN
8TQTP8Rqjzm+QeTCEZt149gZUmMLjRYdosW0gw5Ozox01rZqhazi6aEOK/VrSWkXBdot7+bXvGqo
g1o91VQlQ2dU/MaFlNtRLxxGwshBXhbbtDZIgaEMpvXsqbBtLyoLyyQR5l1UJ7/gmKuyIbphPj5V
JrPr3GnYGYd22g1pcgRtiGhXm9xWaAiOF7PqHLfi21LJqYv7RnAHhf1kLj9PPYkKbb68p/rCkCJL
aGVwzSMDgCiTj2/s9ek+hQ5gYUKzmmRjKepvriRPkrpniHQfHSGRAV3pxUCqsRDgNU3DYchij2QX
lLtDjitGPM1GeDeiAja10lGxovyhjPJtesY73TiZBVwHSr5XyZ3shLH6pABUsmtN/qi/RJI66zQf
doS+2qCUwEsY80HWpGAzEvqE9W1m8iJXFPY0AZlACTHv7qVIOGOn3qDwDc6IXw9W0v2WRkt2AzYP
WaU/oSZvEGKivoUUdFoG7UMvkC9MJetoOmL4XAhRbcAT4JH8lYDKI4KpJw+yNJ10OSN+vkh1yvqj
ma2NGgbfBDQlx7F/1SSGuVoknyrTdYADdLcjTIOo0S0CbvPvxoAjZo3M4qb50AQtiwwwYsXwrbbL
HbUzDu+QbWEQxCTXlslB19uXGD4tJ2uEIYeil441zY7MrFOves6kXPM7qFSVIDxH3JscXe01BiG7
kQQqMrG4M8OZXqUeO32fvM+j9DJEyL/kpgt9UWDHHEca5oRZoTyE2zhoAVq2+kkj1FWP5ZYdjXjO
o4yV6hhey99DU/0iupPblgZkvleiRQSgERvw8kLHAO7a66AV5SGj1qbJ65KQjgvoh71l9u/lQvcT
3zEyDcaebZMRSIBc8krq1rtWtU91McLBn85LI29BXbtTn9A1FcSXEGu9nVqPwVhfSaX0haq6EvxG
7aNgYiA+TbSDPP5WpzsR1SrJJjrmiDK6yqqSIg3OqMiLGMosYpplFKaOoGGDk3UykIguccQh+xJK
cADB0n2rOuWtOqt3oZp+pgze+LqjT7NZkh3S4OkATmE/M35ndQkfAbwtonBcRt297ePvLpbnq9Rx
9S/EoQaqRYDROgsieyg3uQkYiPjHxEva+jWdyDJqO6zNVyz5i1ChYMl/axD4nF+6Srugjt6y7lOP
sEWrIszFchbhYeSLh1B/L+cPQtAA/KvbM+rqVVVKQV0qZ3Y2QbMNxoxuTUdKdNR/arJCYLG8trrW
Wh1hK0OegSwpMdzDL32K9aVldWpdkH3i00I4V9H3JEnJHUkVzqq9MBmGL5YqbeBUIBOdinnVUQQx
0fYSMnVVCnpfSHELWw3GF3ECCRGrpO2VQUqWHCll+INfROJB7EAsuGr7jkJIkz4C5Pkqh8grcX1b
IKZCirWVxuopQ1xiSNDagBRoRxKhN3PH7jOiIuaVeYLeKMiGXaHi8RxJHVD2Qn80cN9jc6XNACYZ
rcmUbaVUC/6LvfNYblzL1vQT4Qa8mQIg6EVSJEVJE4SkZMI7wvPp+9uquH3q1qA7et4RVXlSElMk
gG3W/tdv9hGQo0MqCM4H84+Tg07JLZBRUQDRDgD6mU38SRX68dA7fFr6JGU5zVQ6CkB7Xb72bdMG
g05WqdkCAdjkZob4bSgJBuPIsV3zoaReAjls0fb1j5KZq1+d1P/3If6/+hDbMkKv/4OkDOsZEhrb
/2le/PuP/ltTZv2XjvxLIy9eNlXjfwvKHEU4Dhsm37YJ2tPlfzMjVsWP+L6uIENAiIYVcvsvM2LN
/C/HxHaef2Kq4jdq/y+CMtZLYTb8b2bECMpgkjoGGjXdMjTL4a3+3YyYJVlPc6WNN3p/bSvHQVjG
XjBjBeG9z/qjhdukq76ZzMBS1gNnBdmkM9nIdkAh+8ckTARZhrQy4gf6rDkB0Aplb0yc49wOwueO
xPO+g34lwTaudXzxVUDRIqHBkEfbmiCCN5k6UPmJtNE6T42xe0oTLjy4y7yOxEq6VaHjyKTI4dHo
6ZNNaky6Td4FJnpfjGBmYh6egJday1qTv49V3azHaXZhyO2mHApX+YDUOKY3Z2bfzdiG6CnXGWoQ
vVlEcv4lPTjXEpgUsZwbxq5NczQQ0XNLACzunmowRauxI8mlNAHQRs6logiesf4/qjR9ZkNzdpYF
+QNdsmuNeKGnmsYiinJ7zHt118mtduxKO3whHgD/UEIUiLotlxHqicxJHyxUD0RD6MnRAMXyUqv1
GZ6PlqxjXBueFgaIbdi8/P5BgDDGw828yGSKdIhRTq6OwUzxtMrQ7nOeSrVFkeJaZJc0kvREetVJ
vngxeL/2UT+XhjJua0ihrki3axRawZgLVYhZMDWBaFlDi+4HlPuUIyVRRpk+3x8IETC0HrEWRN5s
E3VqEkesT3Q/cWf1dCubjqQU4D000oVBruM1g8RRICUKJ6M9OqWas3n6bSis81TdgrzcXorRom86
lVu9HOneEsUSxGbpcOCqws3TOdjKRn2U2vUptz0iJ+o4cmBWKY5mKAOexHPnEl5GaXFLYtzq85im
QlRvEdi+yyGhm2OLDmYERYt10QOqQu1oiuDy0rI/QyMeiQWUPLXP6y3R9AnECrDTXy8BzRk5Y5lY
O6uz1NKyAhnHxxuMTPM7qn/X6rtiV+LG/K8/uDRjjvPzkOS7DKVN3j5IWo/qQ6SWHyGytgqLGc9Q
m6crYXvgjmG9Kho7WdmJpC004k+BAvvqWHGwpMckY7CpQqElFGbKIJZFsvJqmWi6EBnAPclcLLSS
fUZ6ShtpRK/1RKd10nhprDl6KTjUor2iztEqG7Sy880y3RW12b7OLftRzPZDt8DXYKIPjZLeTTsm
c0P51mO8LcNQAPHYORyah3Ik3s/BMYEN6Cn3MVL02qGiSkKfqigiJGFTsm8pYgObepOo0k75IXy2
8CXcUWWx3VXse5LDBmhJ/exrDvYsT333jLbg6ui62DDF1lmLTTQR2+lTbKw6O2wmtlqyZyEqie23
YR+exYYc48riDJtxQGDKfm2wb7NeSoEjtnI8gEDZa/uWIrjmcbLhx+z8NlI6F1/cW/VbFIjyYKZO
kEfOD6WGjaIoISpqCUUUFREa7WVUYHygLqhHSGMugnDC71zHm9zKJBRUFCjUI9dBlCzPR43LSssl
mtQzNnUNfu8UOMr4rWrVm0rKLgBwtzIaGhShzrHBFAUSnXy0ZdLjRStOU5NvYuj8uoFSE6du0SXS
OIXb34/4wxLF1x1/VxU/7z+lVNB/nV392FGr5aJoy6jeZrwPMTijoMtFaZfoSu2GFRj+0ELCiKnx
MJ5+HuUy/9tE4xldRCNKxUIUjVgJ+zZVZILLxDZrHin0svg7F6UmEMX3Q9SeNWICtRv/PsoYemNW
/XR5jbP2IyR5/TFtelZN4k0MiL4NeMYzKZe9Y1FtFekxwn4H9hSnUJpWuP79HQaODw8dc1NMBLGZ
qh7HUtTQ1NK5c4lFaR0bz5ujg5zXVN2zqL4Zb1iUvRCAdk2ozkuq9FaU65FJ4W6KEr4WxTyuAp+F
KO9r6nzykGdPE6U/rl5sVZwGEk4FZMriFyQOCuWw6QQVFOy25xxR3mPOFLk4XKicMswOekE+adu0
sPeYAa/jAmEf8eLLVBxR7HwoPLWWo6Ulx7T2bO2mhvlnnocJTi3ijCOv63H+IGoLE9lBA53gONQ1
yW2SMTqLe2OpvNfymEE5jDgd65x2ikTmPJpYHATEOYvzFmI/EigjMINGFtZInMpAef9yCEcsm3pa
GJ4MBYUh8gQvVv9WT/Q43ejYq7pLq4PTRtbCzJ8bZcTjrbLfMYpLd5UVcYsrwwmmuNLoJ46YU73Y
XWd7ppoMB2kuF0P9+PO09QkrIsgEHMJZAPtFohJ0MiT2V5Ik+wEbQSjME3FCHGAlDrLq74mWo63O
Edd+pNKLZsE3cqJDZIDicRauS1buNDHCbSw9V2OJSQXK9jDIB3n7lITuivlR/56viZJyk79Ja3zp
4vgdcw5vxIE842ReiCM6dt0Iit9TWX+do0bf9zEY1TCjppES2OJ7G22V34pj/8i+0eXTtsTOkyQ7
tF4gBC1IgQNiYEjDm5AqhiAJtoAUVLCFEYxBL0aP89NHM2qSX2OSiwZdWecCmGg15ZMyolr36c1K
4EA0D3a1siEJeLbUjyIc6hc+HlxFbfYdi43DQv5uafK0ThQa2PS6M3fs56vOxPBHooOj4g9T9bmW
4pG9GHzF5BHPAnDJQV6cx1iuJrAYqqWtgczcJQDtPoLWOA1M6z6BRxia8nsLooPhooddjf7TTKdQ
QD5PAf70haG7CVVU1AIM9QIieoIV1QI0Mh6eEh9mASV1AlTKNZYuUKa+YCsVsBMnEU2JF3UCQZMQ
Yy9uim88qw8deJUMbqWCX0Xt2wTsoSbKsgTdMgTM1duXMFt1sXFFwGZCSMYP1ySNGXSMgQ5zFXIU
qJkFepaCoj05ubYNvpC5/qqAgqh29UcFdWtB31CUbWzQuN6g/4oZ2MJkiMkCsGukFaMxqAWQNwhI
7ynAvQSUr+z/IjbrlxV26ED+AIFRXv1MIVDdjwZKGAu4UAE3bElbbCPjj2mpqj+BLCb5Sy2Axu4p
epopvaAcFDIVcCR5GUyejLUPoHIUkOUMdjkLEFMCzUzKeltqZu9TIOyjGsDTFtAndwkQFDQ0BhVt
Kf0YsJ46fD+dPKBRdLIe0Xc0dFcTTBWfH4HZapvyjw7iagjoNQGDbcBiJ0zRuKZHEFlspBgE0XeW
SMbBR03CAAxn+KR45+x+fD77XYE4XhKe7LOvAAELKHgCE0YQfrZSUGUlkq8dRpywFllaJpBkKNLr
xjbXmYCYuwn1wYMwcCfFcAV3AKz91BWpdKgjTNqLCSGrigCtVYdI5SZzeKoC0q4r2sVPW/aw7x29
MFZuuQDAMbhZNI7+g0PishMIOUh5CmJugZwbyrOBSW16GGkSUP00/ByUHfE/6obKXj2zs/oLw5vG
RXmUsOLSzg+Hdq+2qbLsch7/YD5WpV6uHxkLnS4A/gRyNv41gB11ijOBjI1pSj+AIUMaeSk2GdFn
6UWDIf7tgfz+1bDxHdYnFF6p+LH929r4/cnv10mDdMTuc839/d4/P1C59/jzi9/2zx+//+SfLy01
hloxJ6v/+P6/vf3vi38/2H+8JsvSrab25TLrhUXw7+vYYWnS/P6VdZ8m8j9v1RjKytZGJOjw1o2q
P1dWhoBTXNLvHwrEi3/97Z/vmaJx9M+XvUiVgCJphATQOb39Vfy+x++r9P/50n99T9/I1KnrXDTJ
fpVnvWiJPck7c6kYY59UWrphv9/8fc3vH78ytsl8QD0wL1UMkvEf//6fL8nvgzjdWbHX5MI9+J+f
KAjWlg13qBLSskn0+uJmokouE9v//R6u9zQB8T3zsgnr6JYO4fTbK/yVX8a/HcTfv/Z0FUuUG3hd
NGO8k2jmvLBbPQ28N2BdXWGImlA8XXjcnbvBBWz6GE/auXKHA6JvJAFbKpfIba8w6RCp3J43KlIA
1OoHgu0CnTSV9Ca5KIK8UpztHWyt1NzQyGbyuMk9PcD6Au699fuptk75xT5qJF3/0DZWK1QQO4V6
2EMfRJ+29usx6O/MX84qCAdVLCo/iYtItpXpSvgHfpG3JhcLuVjSiVAQcLr8tfsp4ajObjFDM/Wr
AZ4dGYluzNbia9/tPqw8nFWWNKtopJdjAIzXegS7v9WXbDsMHJD9EcUyymTY7+fGTUl+UPb50u4C
5aLruLThBjj5+sK0UaVE3jE/2LA2PDhYGVrBQFYaN+IwGx8Q4hHRGFSvEpZg+Y4/jV0ZC6/weK2q
77RsJhmaN+Qdac+fcF5syW3v5H0+zT6w+TVkC3HugdW1hI8LU01aOR7C9Hn02JLLR7ZhHe2IB5VW
morxG2UdJk9w/BJPv8Ct0y/Taypfpa9jWwXY1j1XBujdNj8XnyzQ+TFxlRW8n3N5xp3Bk1wjwFCT
o1m0gndAketabvHlBO+Wc0BtVcMBg5gmEUMB7daHTwLSl0RQPtUgpgTV4V0kfo1n65fuYqiwmN/1
Q70QVNNo5+wxM5vfIV9Kn0KEAa/cON0wij5gf4UzJ6R7MogBNDVfUBDz0Ds2uN+ubP+YwV+ARKBD
sOIa6et7+jH8Y8Obxsp9pX+EF3sNX2lpHpO9uTb/lN/8l1T6++OGgQFUBoU+/B/Ygd2NTGCB9R/h
UsBCoPziBmgrB4rJJyKOENtP6HF3+VjeCs88sivCjTTX0kLQovCNST7Djx8HOgHEM+R3RAzQ94Iw
v3GgE0B0MUg78SxYWUFMopy7hOxoRVAdqmtzzz47ycNq0Nf8z+rlEL2+I91XfGxitxYJ8wf43XnV
+AYMCIz3XHw6dISPEJ+9yRM8feV1Tt3kGu6Ml7v2+poMa8m7d/Xi8Q3TCpZDeiAui3fHFeh6Sf3e
8JUtrsUcaZl4J9L88g+ocmQ1s5WB5kCUgdwCD6eR7tGpPMwQ8uoDHAkoYVd8h4dtwoqzfG4TGnRc
PfqnrZQE6+raASaRYuP/93cBNAKMTu0FLMIZ+LZiBgSNlvoQSd2IUFUIGPze9NAsmzt21Yxlr1vB
I4eWP3n1W0tKPMk+b/oSnAWsx3v+MNh+9jTVApDzAO5L8tLvH4fu3GksIfPB3k8wEZM3+PDrxouD
O2Zkq0Zzc6RpmB4v/jVS7hlyJ3RsTAxr9h+3n2z5WJEUewHzYf8mIKhN+SiFZ3f+DI10L72EPoQO
GJKgdmI68zAZZVt4KdFG3Mz2vlb48XiFphhCcTrU5T7EHQ+MA47GVt4YP3BOhIbiCT8aan1PBhAK
gmadvMTHyAWR9Kr9BPMVkIS+6S1ZRIJi+Jkssg1MnWTDOac6UTBx58hLt9Grnei6udZ3SpWykPfP
dRxvg8oMHqpfvHxW9VE99X9LZE/z4SEFeDQ3K9oJZrF4wPR6qRyv+WpfsDN+uj2zF0LWp/oHbrKs
vFHpAmVBv4MCzJlaOBZ4TOTaXE7PHUEtjv41/DEQlnZ70n/0yXfcz6cvPz37b4KDgOZ+I34yPVX3
pRejCbIr3aNb0/t2wncG3BnK9ROpu7jP8QF1OO4ktV/cq+VDQsLgad/jvcQ/lDbxuGAJSxaJ2xDs
6GMasiD9GhK4O1/j9/40LgdBZYS72niVB1v68W378H44G0FZ1ewA3iK/n5EuMnWHD7yteESQGt8z
yKVQrFzRzNswC2m+w/l77pgjyUIuX7VVu+yvis+Wqtu7jt7LKzQkUs7xEEDkzeuL5bNaTDz68Z4K
Bq3YMc7aN5slWyD2pdvcj1gcxmhdfUIJzgy+5B7AKjrBDcea+3umUsVBr/aBf1igoQCJlUevvooN
4Zcr2s3yHxLl0CWY+zgYVnDZyI2DRdS/FcshFI89ocRL1VeAy/zy2bILfkWn/ExkwuGVjyjfH2cu
WFz0nqVnCskpWjHfUKi44brFIch/vnQrjFl//49B0/MbBSkEraC9TrKfwLT0wVlfkCl54ak8Vtfq
SmBArNPUcrkTZUkHCoXMYiIQAckpJuf3p37AtLlZppDaaM8unQ5N6qIl0G9mSxJumdKSVuZ4Le7s
DCwjN/hQioTqls/j1QfGOdtbuKE3tJAX0Yphlf6x4Q8GkCmxdtK2AUOoZa7gW8Z9ZCflAie3OJF0
HsA9w732W70XxMGkTPsfi5Rx1QvB53CYSYn6DJ7GIdmsdTaiIBAq2xZak7sxm6Vf0OXyaMia1gvR
VZ0cueHpucY3EafdtK3x/H+pLYg48lt8cUhDYgy8ZBcO3t/dTb4yUe+xD5Es2mjb5hMercfiyZrR
uDG5M9/WFvYifu9BtMVTZlOvmQbv0Vf4KW21dbONAskHALC9IWCL3VTtkWYXqHx+VL+iLdw8Mmpa
pEmL34XJZ3HysQ5/YKnydqQbTVNakD8fMLJ5OO3VVpbcQhjP4iHibsX1pv5FDFMYZ6BGbr21od+l
C1bHVihSunmdf5WUaKx1kOGCdmmnPjPfPtZbwmg8Dg2SAlhBOfSsPokVoeDhT5nMguKoDzliGoyw
MihjsAB3Q+epWqAUK6s/W/ayHs8x0C9ulq4srzGMls10bejbNAkUJMWWd1/apiettr68hNC4k86O
45LhXBUYtMBrxKua8Lvo4fafj0McpM6xXlmLZRiAZvlh0Lmmxyh/1XBedqvFeJoO4Qgt8Zu4x+Kn
kS7EHHjTH43TpKpBS93WmInGpSclLU74R6WvN08MhKW39Fm9wD354arsrygVoRfTUlp11lduMzj6
de132NSHz4tek862RsDGdgVMhVsREKcR7koDBrtImC5/1MsDswaTjnOgNhjXmyrY9z5cOcOnjmCQ
CRRtWHaUVR6Uh9R/6ivtm7WN/YRCWrGIsp5wCOPUgLngqSTL1QkoV5prxvY7AYytKVSZeAdWntgd
401/h394hSGLcWnNwuFTglJQ1wOLx2tLWN9rY+7A40vUHRoV5OLnuR1C2jGQWly83RTMDlovE8nz
V42pzXa1IPIBmmJ5wl8G7cAZO+U60O/6XapXrWfe8b2yKSM+6gPz3Lpliw4isDusQUxgPUPkBfQH
XXGLVwX26ugRLwxI/Og2QCUkbJLaMAFBI6qCakg0HXbKrGLMeKFmMc99L+odddyirlJBgohrLNcq
s1WdNpN+AFJ55nuUXtJrmNJ/92hWfFrvqBFs/WUaAm7f8EdCbfh7P1j7crYU8oj5zORCc1Zfc7fz
g8TBY9um6xpphg/8KI/rRodyz43zNPEsF0z/PnvLMPUNmM/09Wk8sfde9HFlRDuDcDnP3M8beTH0
i/q5I2ty2lYebu88sa7ZFPk2lu+SviMWvij9zwTzOWUhUxapixAClpu57NPPd8hn/cvjOF+rcTGq
eEC+Ds2iyZak7QGqyFcCOiVIwXwCkyJtrZl7rT3P0ls4fdjoK2FlUDOkbvGJcoWK8NaBMFOCx26F
497r8zChVgighubNggJjXkb9gQIVotyyYsxD9YXPgw8mzt2UGCnUcq/Zh+LuMZSqa36WsgtNnc3c
IN5eG5Cw4ModczxB6B8wflwVn4vaV1ZDvXoUJzPeTPVKCy95GpSsBpVX+hNNN5eQYh5q43bw0qpv
AmSQW28tTlvasVcOlDPsjx1hSa033u37CHEKSFaE4gWOtcSTKYMPl+PjFtHakoLa8EhCwJ1S59Yc
aNKSypBarG2QKvAMCoTS/bGyii1xz0UKjeUv54SRdfYMFkLUFVAjATv06DQDpizgN+wJX66XmH+H
DnmDO+EyhBrfwghveRDDb+UcSrphhCoXCGF846eOX9N1aa2UwESAme7mGU8ZHxs40/Dp9MxoT4M8
3gFHlw7n1h1e0gQYkak2vxbYPCHdSiQo7/KATZ5QEKX5qaOZeeUBPL+pBjHKMzcZchMGw7HIlsJT
PqaXTLuEUNyVpX/Z1vEhB428YctWVK/Wv8dPHWzru5Y8ypHkzq6EVctdDVdatZj7lXw0FibNL7S/
7OUUsVO9AfmeMWt35d4HCR61gG2a1rGMexohutTL0tUIuiIg7MKE33aDL4v7ErQLaneoQ1Ck1sl0
4UOz5uS2q+FBBxbCVkTBxFr3zE8Q2YYL2wP7k9sdmDf2RqOFHRwUfgyXDjw8oO7ozsUK/MrDfeMl
+sq+ut1nva7cz/oPspjbD0lGJoHXXkdaAys4BPmI837CwjTveQhQuLsVQ/QNWIBY8yNn2VWyL04p
xmdg7CCzHO++JOJw/OkMN8n5IivhMCE1/KHsIvOEbczaQS9Hd5Bju3qFPfM93FhLS785JYw9hUE8
ETY2cDSim0QXmSqVP8tDsc82XJDbnY2VAA+WjzEQGy+o+zdOWCw3nPSyTXkoSTR4nf7gCkpJk2Dm
H8mrBLcLwAhGNZ6W7efEqKwXEJgdFdyDZEWCfRiZhEZe6R+Kr0bkAGtUXRn93GPsN+NebCTTmbnF
O3FyXzZXljH8rpdMuIzP15D2xJq1K89MXmYkRpvaAryANX1iDXJVyqdxFXsQFae1gtOPGGXzPVnU
f8hGhZRlEQvuF5hiiYOs1/yVr8qJ6c67FBwajh0x7X/QOBb35FScrG21tNDwuFDYxOeJMNr8wU5m
B+NeHJsp8ut6lR/C/lCmH09r06oYD3H2RkVUFL6doi1jj/xEmtZydEUh6Tm39J0zOXmsA0IQ9Q7A
JH1ni7D4QfnRn9QFlQ4LJHFYrJnAqtORodUdOKkqN8pLRDwfmuzrwAXBgRiPn6e1fBzASjLXBnlC
rNAQuerN3Bx0/4mn/AAcJS1KW3JKAzr6OflClJ8cLSqdjrCbfJof5CQyaxALoDrI9hRNhnO5W0MA
dfU64VeDyAKRcenbH9VS8e2lVa05ZsjIwLLDwzwkxV/EjTfevBsDhxHNdtwIWkiKan/wEXfIFymo
SIpiqzZ23TGy3P51xLglUNchmheqWV07VuEKJRXYh3m0mV93BtA6XHINqtcmHksWVozP9eBnX4/d
Q3XrixEvpZ+whqkBsx4vukUUOEcyUWbdC0FesKnZmWVwa36Q/+/wltmGt8d1ZMPk0EkyROtFthuf
vKjzzg/rVsk4jHtf0ybF945dpwh8QucGSggfriVJK8iX4Y9/hX+Hc+XsKoZXvQLmypLzSPae6TMT
K/OSOL6F5IhA7+F9/GI/420+iyUysab7uNV/i47mB3gTZzZd+lsjPuOQ8ZmfLxVy2117ohrpP022
68pT1W0H8Ir8s1rBuABm7KhjQQfaO1IsouJsdzT8Jzlod227dF6pzbfFghMmfVG/B8NUP9SPFAdA
kJmX6IVw8V4NZnVLkguiOKgiasBhgu25PFMLFJ/qvLxYdMMYqfiqiwMdRZhYp90E9JkoCr+5p49l
HuR+i35uyXdldSsxhqa1REOj3ZNG7vSLdNdmJA+vCusKy3jUjwiw6huYb23BhiHUh2IfHf+b3R2m
xytPfY+IqO632LKDO0Bc96r8u2IjaMDgsFl1MRErLFRH7yB0GF3L1i4kkvf5zf9AZBwoOOI/L1q4
LfCEGOurY52mlmhm6lAzOQ6IEetqdckaz47/4CM3SFveA5FSvwz/lgdG/Q/YiKMvJ1S0a9taPEKf
BW3HGV/gI8hEV2i1TRbW0OcXta9WuEXygzwa0VD4AU5HCY9v642Kl9MSgCU0x9Bbc6NxjWyuIakh
EHVv3Y3/CMRtZdyc16Z8hXu4JdPE/OhJOQVrYNzjwYiRtOJxersNLD/PekEZxqpx4KRhl1/yiF0/
yYclF+BP+Z4VlbcBvubUxmSOWdUpf5PgsUqDtCZl2XfGN37ZN4fLzGNgtP2B7BEB6KpbHEERc3L4
vBGwDn/CZ1E1YZzQ+KGIqhdqtEIDWC3V7CXJML0PiGrhhnzyidqRhZRGGKmC4hTNjgg7DH1kZpOn
xkcp9iy3Z87q9bngVGOmL9M3d2u4UWuxrGEqQayjGH0setSl4Ud/jX84ulAXg+WyQCYBy5KF6GHL
wWJ7z0kr+Uj0MyUm8acJPaGW/uM3q9v0XmAYxmtMzIW2yPLafT1zUAbUYGq9iNymdRvtZzyVxhU2
Z/FNidzpW6GJ7Wk10AyC2Wy55mhP+AZckSVarOEmj8y0E5QKy3HTi0ybMsM840BAsIQZwzLBCBus
UHcdejj78aov5k3TuNTVAZNM++7OcMl2AB4NaA0FqP1BdY/NJX8F/ecoREmhgFlRI0C3zd4g/z9g
dSwoRhRtpaSHHtaUi6/bX9RdVFSZ6QG565txXBghGAxlCcwIbCUGUKX7aNzwaYJpFW3S9bt0BhNl
yVhmxAnpLh+LB6Qvh/EeAef81dkUmxkXiYAka8qqkbA40F58QTkiZUgSH+HHPO61W3nIFuxtH9w2
Ob2F1Fmcv20QGmxV8bCVvyfX/kg+s2jN0sCnKa7TN7+JZcXgwC4jb6BMPeSwpy5I7CvPrnDS3Gnf
urpVWeA+4/P4AjGdEZi9hSmHhEW4T7ODZZAaDQfrzKqlcmc4W5y11XAu3ugkG/MOf7C3mEHI6+to
VzOovzO8Q8/TlokMWA0T7MXeM8BBmmw2n6oGUVxwQ1i7CkqsjIhOTxxH4G6MC8d2U/LN56WcvRmP
WzEvabXRDOX8ml14LcBOQ3GRLVQj4LnzNAaD5tICKw86FuDFiXWMqfgaEjyCkdQvf1pVvLr3R24T
Ye8ZYcfrCHDUuNGdsdel81FJfzvYMcjUQZiSDVj7ZH4i1TajVa2vqZxbbVsYN4mln88sIeN+LOdo
lT+WE9JLBo/I9WtZsjlaQ36BIsGoLOn9LngOOpq5w3Pg2LaIJV9iJ2ConClMdFSSgBXVik/PZ+U3
8xdNYTyDp/N0GwDSRtwbrrfTrrwhKxn3o2ZJQSGoBgU5voaP+B00kb9z5KquaBp05ZIitdSHFY31
iukd/6mnP9zUfvzgn/M+4rjic6M7jufY3Wy5rVwR11VT7gw8EV/SVnwkhX49LTB+jJ+jIvo51nBk
L+SOc790acU9SomRR5rE+crlw1gYVfWAPZyLa54iEOUno5PfaU4n9r1QWlXyO1edAzY22RuwP1/w
8UHWO1GOGPxIBbdmpWTn40iN8axBN9PAAg9Uk1HCM+NaOQ2GaFaYsFRlk8tdRfsiAWjgvcSMp+MN
taUmQI38XY+rYmw9KJlR25sen5FHxKrAUAoNVriThGrEp0X56RQeV/QTB/ATBtJFpb86sP3ejsgz
FPs2OAlQZW8vxKC1F6byzljhSyBX1RC/+1/vzDs43ZqPoHOshulG8h39cURhbk0kNAN1XPBBudYZ
RlDHYXg51WtuP2/Pxo8mnyxWWVwCnXHxQCPCqBZcO8aUPEYuh0GvEb23YhLxE17C4xiXU0xrWFw2
V6sSaoexHiHihrgFfEbcm7n+JybP8NuxIRGMTI9BIB5SDW3TL2G2IVxxdWHGQBgL7Rt5bnfhhsNG
RCwCeFcN0IIDF4rz8ZM3Hs50CdBbJNhweFwO/3u2Z36hCcxjvPB4wIUzTs26fraMA7PC0NdM+UJD
0LPu6QoYsqvTBJZ9+G88RH6ZmBgYWTEZ0AQ2NOsu1ha3ic4OeLBMEN6DF/LYuUIuE2Vw7Q/msjlF
6kpibXgunsWpgSYp+gfQQKl+/UFMZQ/JYYEKEbMcurqOr1zMfAt4ImWACWfGPG8ewnqWoHIuZuuY
YjQn+5V15HpGhhL14Mp67ngMvNbBVZ+xCDEF+FkVQ0pQX0HcKXcYq9A6r+PdeCzhjXKX+RS8jseg
2BsewxNIwUKbv4+F4urKPyDjY3QI9PAZHzzKafBCBL3Kknei5x7nFNwYqjDVaQI621HMPotjH5+K
j/3c0dhgWmS11/VbBll37F9pkEYPfHb8iFS2C8lZoB41sv2GsgWWzpIWmw2YjTjf17DUICYLOBGJ
fLygcsTPpCVwFiFIQe5uuX5FEcNy4vSnoftIoYmREVDl60LfQ2mT1cA23Vbdd/z6ZzCXy0pe0xp3
tAWMsUwhuQ2l1o1nzMccwgtzz2rPfMnlCgZX7cHhoC4PlZUlXJl8ZWDc0uYSNzbaOlB0kC8nUMIZ
vOvf2+8WCxCcUnMZkzbeEtP6X3eYtVTCWANzB8XNCK9+eNnDG8uF/TYRLQoWgvnhgkfCXOT+GC0O
hV4puk7e46i/geFxN9rnospWCOwYhXAKLBWbygU3rGxXcRHw6LhRdK21eAFXJ4fwyY1lBeLrh4Gh
M+gPSjdsS6CJexmh3/iSk5OAwc3vhMQ+q3YDMDlMkzyeK8MypG+nC3xyzLfOd3MKuSYOTgzGZMON
5ZjHR+L6BSEIpyCIrOYCr38SkDCWCl34kaS4P4rrkyRBiA8MggEo0xt4nrhTZDBOljooJ6cyrKTo
Yi0mZ2k9gNQI+Jjd0Wm8Jaun1wjFIFyg18R8ZzI62/gHlipuCIxXyeM3D/Z6NoO0ROflMsg44HIG
1jm1VeMlczx92sn48TXSTYbj+TvtbD0wB3GnNe6AhhSPlgp7JqUFtmGsJTVjrFwnxrLFH0dZiBtu
+jodKccz3mLODqzl0LvoMMKe8mcmxbwdtBOU/uYCzgaTw7G3CrE4SglCdLLycMk0EPNH90hel1S/
hn53xI+76nd8g0fdNNtHw6HCd2icw2F5Cd+4o7K6h9mVgtzjzoBiiTVEdZ12ZRroH1YPciUZ19qJ
ZwnQKtMQpe3ZJF4HUI9AXsoDZlbfBhAuQXJZgUpgUuhcBa4cZAHPNmF6AFEOqz9H/ObFgt+v+g4m
F/TISUXWhTsQtmwszxVuJra4iiFacoCWKNSZoA9SgT3zk+Nuk66d+KXDHVAKIpnJs+jSJVIKZhqM
TDtdV+OX9ANjhWVMvzcbycFT7rVAvsQ9pbxx3q3HqSbD1UE2RYTDGmY5QjuDImXvSBh2bR/PrRa9
0NmLmu0Qb+fSN4b3obuIrhdQQryIE2oEL39sWKtUIKdObDTMxUz29C9gBIc2zbJuVgxMHgVDFsY/
kFSZLOcXZqAB1keRZRHg5ZURvjCUoSi4RRNvtMn7AoIUm8wcr9uT9M3XdrzmV0XxxeQS6jVPjZ28
lNntN1L2mtMzm8VV8MoKe0C+RJaLXx/ESCS7kK1JCHNwFPPEvJfgfn6AiPD2Vks8qpg9dJzYtzFf
5xeojEaa/rNYQMSenYOkrVlJICjjakQmOsOmN05MS8jpYfvWsNC3QT1sVH7Vc4E0sO1+GPD0QELt
xNTtEhY7nwEVp68TFwTZgVkhtf6z8U15qWAazbx8DjwwODD9VkOuPSL0D2Sgc7wRpRNPZ8wX9bDV
nyuAHG63VJ5CKi4Wlt/FiMlaH/MPxgxTik/GSvQcxMPmRQxmFiNWDh5RJC/lfM1DY+UpIK2YHvsj
L2O5bL8ghLBAsd9JxpqX98uRczP1MoG5cNYKr1IOLGN9sn8gdsX+OPMjWVjO8Ga8K3sfYBlfcg8p
zpgt8sQZ9UgHx3CA7UWTgcfKvyoihDlwxveOwmaHJCedRnJa3yS4ZMa3qPf4VZQg2ZIlJH+26Dsg
CKcZ6PDA6I9GAsXXzBnwtFz7eoUTQEuGSoyrt35Y5I9goxzWOa+K7RvmCfAnzKIcdyhoBl0L628N
0wIwmc35AcIUUpFjWSgpdmBPTgGdVNcxjJVZPH5Nw6OG4Eat6SZupjARl0ihpl9rEOuVlyywjUhB
7B8NWaZRSoVkji9PO09RCnXWBhkywv2UYINMmBOMMmZlpn5K6knbKD0Bfk6Du4CcQqIq9eJ/sXce
u7ED2Zb9l57zgUEbHPRESm/k/YS4V4beBhlB8ut7paq6CvWARqPnPUkoU7q6kpKMiHPO3mvvMax9
kPSYY3ifnUNB/Hdsd8XeNimDbgtTS4YzHt8ysZCxHZL3OMYJdnzH4U4yLtwHm0WczAQbzLEwh5nQ
RKzB1kYsvCPKeM8mIMIWln2IsWJi5Ro8d63Tp86TFFKJA2ttIQwhXPyvvkr+mJhNpnXZnXGpbkei
yTnXJIms90AE4DENUbkuQvE4SRIVgsu//P3ncRDMmxgi3+9LfeFWHHKgply+oKqKeTfRuSFammhl
h0DQSpGaYAjU3MpRn7ILlb3414OTLAgxf58PJI8cRqeV14K8FBwPbXdIivR/P7hq6/sNW4khXND2
7Yd/f0Ee5J9yDsa1W9cMgS4PvZ7hkf77+e9HWnH5VTVAUEUuREY2Ayz2y4el3fAhaaD5tq6X4y80
3ir6GS//BHQoDLlHMvT+K2CD//xpf5nyfVeA6Ps3Xv4f/7BDF4qyk8/8/l6/L7ZFvNc9Ndig6PX0
IUrI3//59yG/vDPF74/z++Hvi37bkZvGJHEi+RJvsd1RV7LTtZc/7O+DuTz9b6/9fuL3NazmOzeH
nueSs12FJBbXOumQunTt2uQUcmmC+7XoXnrbUWSJgZgemG84iTIrW/v+tROgMo9O5HkGa78Mm62y
2mdDZ2ZBLObLS3s7pzNQTz+qtHsqv/hv4gPPDXR3aOJoWJvOZzCyoGnLaaHloUZAoOuELBeEMheM
o4ANsY5SRc+zlTlHcoWziVDMubP5282jJHbG3LXkiW20De2oLuFEBTMlUXnTTxc3ofSKldIESUWT
/Fupx96nIej3on6yGYVklOs2QUubRHb51ndaBiE0Sbw+uJ8dcdfZc7N1PYSvnYHEO3E8mdEcbv0+
aADXj5fAG/pz4H3dtMzXmceW1ujxQaGrbOlayaKMz2017n29tzNBIFvZg1+fiPerJLVW5OudKg19
qNZbR5j71tXEXzqZN6oehlU/1gj2wlORgHmei+5rGi026IRjUEC3LWkZpsPDYVrPJoT3MLxmqpDC
faMqtJjKLGWrNp0E9KG1XBl9IVXZ7qY1KEIqQYVRNdlLYw979PRZAAiPYBWEU2GY7cWCBqmhyyxp
EAamiBkTjR+64Y/Wd8aj8/riRtQO9cRp04aIgFkR1zmONnDnxh+RZhJ6Tzhw6qZv3RxbFJYp/ICx
8bZlk/+N6AD52Ld3k0taM+G++IdqBjAjzSpwQYoCiZKBNG40bXmCpWmsz1XnPDqXqgsrxF7SQkTq
hYMWbr+MbqfIcNdoCx97at6bkZ/YsmDlAe07jcNEbhJ714X1U0/JwsEesWebFu/hwGnU9v+SUO+f
kpENrvIxmrZZ8ioCKkN0zOTQO/NxTDUIefA9x8jVGCUAP+kQqlMpLsd70cTrxNTlGTuYgahygmXi
nmunvV/MiEKKQS8WlOUoQv+tc1ykBNoiuDFruIHkqpPb0kmSe2LQlRtEr3Au9EL4oXHlsZrqfZ41
w34EK1PELSluVn8OQ99AEBk+gsQXG2M6tCrcvMQ8gzEWpKySypatykRml4uIOicLoVC24VfdLgb6
E9623PO+yGqk21i5myHgPGLpuibKKkTMUKl6P2b2MQ2FvzcoafMFQkYTGsx7+Qhm2WIKtAwkfwn2
39n7CpPQgMDA2Ift48bVhXNwi+WQNCWn/zn+47sBdo7CnJVOku38VHUhnnsRnfq2O+GnGWCqVscy
Fj/urDDQtDTO2AKYNSBIGvyj74t8a+WavF+cR5XoDjYs2ADzrFK9c6gRR2Dz20sNpE47M0VSm5fX
fRmoAw6p8dqO/S+7aqpt1QTEkpTsBL16Nn39YQKoAnoU28Utby5XOk7dyF77VumcwnSGP9RmKydL
1zLF8mawqHRCbSfO30SMW64gRL7F0hxgtSHgcFn1iyHpjH0kGjTJzzFmb0NVfBEtIgMJOxywnR/u
rZHzlu809sZJwkPVajaWMJ5XxZgSv5movbCtZW/cer730hQOpX/kEqn+lrEDBRTx+tBMz6Kijhux
uQWGyZpRtA3T/t1T086Tg3VcMmQa1sUg2U5LsnGlep7tctq7tnvqeGtoOaL+TtLoeh7db99Q3+C4
MvQEOBUJMd9MzHdNAjMiyvzl1vfc1z4i6DFalmzfZy5nwoZGVD8P1ISYsIK2QG/W62nfCDgcTcoU
mSiMWLirxsWmY3fB44z/9TAnniHqHiQEwZmAEjnIBGVzGrPWvR+7/CkWUUfalSr2Tv4cJI19M8Tt
KUoW9wjGaB0UmfM0zJqhDlIs1VviaMAezdEX2eDZjsCunzmFoeq46XOzSrCc7hv5YWWLPkVtc4Zx
VW5zTMe4B+w/5UUiYcfMs2Tbn+y2zU6FSF/qQFPnMcmYS3EW1sKyKbUhHSFM16JqX7hKr9vOas9B
NVCea8O5OfLLdabA+g2J/+hZ/bpc/GCNpfQ7n+JTrhwXOW0FS7Tl2NmYbDiVVLtlwdil8xgDyUIE
xzHWT0PuqH2CQ4fBw6VFgnc46fMMQmi38cLqR4UCf4D4jDGpYwI1Zq/crADT7rwOVWLWqedPW6Nb
0jRCve/8ma3WgxnpG8qjEIo0wKAXoV00Gmq+twiRw4ytF7Lqq1XUNIBZnWg4ORNRKh1Ly+hpZ2Ns
Zzw5bXUHBet9aobbvlL0CIrJ3S22PnlZm2yHS15iE5hHj64h4Ptr/njN1nIIO6iGJFyFAWFLRTEj
cbFcnNFOvHcmXVJaWP1h8OGCqYCmQjc45RP2n1szTydLFzckjkfrcKlwQXCg79quY0dFOy8gdKa5
VX/VebMmn3zN+d37E9t4n7nYH2pP0CoP5T7jhL6rEmQdQTqerDl6ENiQk7qPGJnIGgH3ympUvmu1
eoa9w9Ju0VUUAcXWksjPbOG02UhCV7qAPlXvJPvApqVZ1CHMMLOGEFRMFIdCIzUZUpSmzUBvThJZ
6Nti3Hphg8o812dcj1NR/2DcvyLkzv/TLm9dryVIpBjEqeb3D3C8LEuUnef0VvoV2obxffYmxKwz
1YBznJf8OHT9dOqJbUQ3/JX4AQfzpB9eUuvB+OjRi0h1mzjXX9nsxY8RkyW7Ic/AA3xxThL9magw
3pLD5rc7wuYDjIATbYCl2XcVR/pCACrvLwGShfoUg972DseNTtIE7+XylsUIMTpcwu08cxt/hIRq
eAlh8r7QjJtFzBa0FDdiOs9ulp7GlhGqzN2NEaAgTUiRQxk+ND4Fb5G60JiaFKtk+N5n0d444zsb
zkMgneKquRAl2q3hPl23cQzZNyqPk1iGK6++9Jjs5pEM3Wafo4Oby4lf0sHg69OgJ/mZ8aBy8T8H
3brvTn7mLLdhNnZnwAS09WcOLHQIZKrVWkztrSuG4FREjF4njDhFmuMkzZeYtan4K5s4P/XxiDoo
L7ZB4NNynXwID8ZudiZcpc6KGsk/islSm3AWr25Q3C6jCc6i7F+wrbNPStSbOYZ0x2HJmWaae3Md
3cHjyo+AIlA1OS4p0ilzTttAGhX3dMyGslIUFOSOLXZNTIvK6YCTC2CC1l+XiTrkWncvCtnipmW+
Dt3hAWY27Quv5S0rOdBpmyl9J2paw71XY95rHod8pBz2Mdzh6Npno+PsvSi6U52d7cZcXc6JNZ2z
UOknStN2q7BhIwfmaSVL4qkK/2OOkLulXn80mIxpWoqP3utuq8aNUEAtlwi0npJhXlM88sf1A++i
yeVIalWbOpjmjTdARusyjhEWK1M59ivT0AeJc++j4ewLJt/+rnpYaZNtwOSbPj1m3S6MuElbJ2EZ
c7nAY8a1pRnFPtaVvHab6jAFLJO1wWnhSryysXpy7VKeO01nt3FABmcXG8IFpy98cZzi5ca2QQE6
wCF21NOuWS6nAqTrRWLDz1+QMyIIo6A+iKIv7scsyrdEf8fXxcUW2TRhhn5+hroaFzCGIeGrLotJ
a5z2gcF+JIksBgJt8kNZgj8KioKeFNllpAu5HE+20i1nrN9z8iJ9jd60qPGONeIteStDLPhA4Bhp
hUtxUhHtlA7a3jpw7PhmDouLX4DxSeyXz7ZNXyTwhLhrJWZYj6MNcF34UZOSOOVdWBBeSFq1RWnT
xku9S4fmiI/xu5tDcF1Lk9E5UR9j0O4Xq1a0HEqzWRpxiHuU21Go6kNPG62GE77YMrkdXN5cBbO8
sxcKQ5+UUyNtZGQz2gwrt/1NU6s3y8pA0To64syS9/t+Ro5OFUHLKUP1PyzDYcH/ooYby9HJWdr5
reMZ64ly12Xv/Fz6S/qvIm86o2MjmTWO1kNTk/1VUyiEI1NNO2b7Lgem6HV4QzEE1dj9NEUaoGsG
a517Vc3YYUG/NbzpeHqh7eBTPklWOV/tmrDvMFBE7SkeXcNAotwDfUsPYduztnTpQTHpBwwXb4uu
0HgieTuxNG+tpaqvBuNfqlBbH2blIpxMmBmOHJ3rC3FcuLhPhKn2YTW4d57Re017RCdxRg6PhbQ9
6robrk+W09wlZsq3WTvlwHE7sL4cnAVHKbK3KWNbtUFEXq4WbmiOsNiHpnrTi2ajkL0qwTI6B0lw
1Sae5Av698YlBR145Ydt/AuNM+MWbVtaf8ubyOznNGdUuGjG8jIyMfJ/Rv3xPC8MqDviMjuxdqeE
ISVac9Ui/087ph9pqim7quJmytxHKzSaxLQ5ZO4BMf+vSZBfz2mLVMMKLoztvlz36X25ENy5zFjI
IhrAY1PdEFb/vKT1ziqT5LH0X5XWn1MeIaJNKSVb2hxAy7IWoDXqOGUf1FThDkFBIpoJvYI8aFmc
0/7kCvujX0AyVG50DKENXEV+INHe6gcVVfq+sM23a7CRSB9XiIZHdqXConj0s/ItMC9t0/hfi/dY
Z8V9NfXdfqwXxkD5dBk6MwlSEe3WwjtPbEjwz4cf3UV6N0TM8uDWEJhSL9EWghLZ5AJFI/yWP9bC
ZEEE0IFnvGcWGr61KF5ZsPRmzMlio02UH1udfWZN+dWGSUdXt7vrRTyearSUml01XORXpGyxDi5o
kGxYXv6MUkw3NmD1qOKPBLei2XZujA5g3ZeZcyd6vQuLiprGDJuaFfx6FNNJ68TdO4nLgT89L1Wj
6SWEjC5asjmga1xP84zt4BJUk0HcdC49l4sx0RD1EM1DS0N87FapWThMOe0tHl9GFx33btp5b3UU
fbuV1WzyUf2tA95xJ4tbMmeCW7cUdKTzcKMsTkUhtV0rsdJ4IM5Hwqmx6CMYnzxIIBG+Ld51bh8v
XakpROsBwpcZZ+qwYGMVsIo5vtFR+5UxphyG6sePTYJCHg9qj4CZlSYm7sGqkBOJBHj5XDJHzhjG
WdDOI9X/rQUuqFhuZtU1+95rWF49SrlYp+Syq7dJL8tt6d9FFU7jAs7sFuZHjXYRqJJlcWJW9NIj
vodVqvuh6NNNatR49f9Bb/WQDfP/BfTmusKDzfZ/Br09fU9//oPy9s9/8U/KW+SCbJNS2oGAZOi5
4b9Bb8IO/itwHUCosNYi2HwA5eqmH9L/+T+gucGG8yJyycNI2Jw1/gV6c/z/kq7ve9KzbfnLjvt/
Ar15vvhP0JsQju9BjAsdjx/I9ZzoP0Fv9mBZGvCPvYezhA1K6UdOHgnsD+D4TRgQK8SU1omJDk9i
YPXLfKqBImT0ePTMl0A0OrnxAr4skhtf9g+uX/3pFVYEyw6RSRKkaOunyBMw1qP0viUyzwziREL0
qk8XnEIa1Ua9eM/MC9AA0K09+W7/p0Zzb6GbAOm8grBFglrINJVkthy139jGTDVJoBzV61IzGKP/
BmiLUjTu/PvOhTrZA4tragPxM8LkYXXuXTkCqKsVYWjEtfnTcHRG+iDJAiHc+syjKNkEhRNemR4f
N7e2EzKegibJJkr43BLSM4DrE2YC5zUmPpjFLxWG9EUUAKGjesvR4UlFDFZNSMrkiKJx6dAGm2xy
yEiar9ux2shYfXRSbMaehIqQHsrkpPsg5O9xDeVOH0R/aHTIsITM3mNjmOEY+ibXrU6cc1XN9jEk
tOj3GVWVc/79SPSkzZe2fZahJ27Yv5C3AbDaNkXi8lt46mT7YjoqC/bLPC1i5QSRdVv7TXIXuwvQ
1M7a1o3hpM1WwELNpDryO/LGF39ZS+CT/3gKhLK7mxHD21m0cZ0ZcLifeU+hVs6hCTXBDpVOzzDV
XhMOOxCEEjTgScY+Ycn49vehl7N1S6zco3b/VtEU7uIlHLBtw9ABDUDEd10529areM1GnGPFvMt5
ZuXM30EKUXNBvHH9xk02uSNSDGuhi4Mbc8dgFfJkmGOc+vkyJJ3ao6+n8BSZpl+VfJ8VK3N6N/Vh
dpMxQarmkQHakGKmYjowbUtT30WBbZ05/I+Pas5S1HH44MbQHx7r3vfuhc0Cv0890T/bVsOD/QHQ
On78feL4/caj33x3ScMGKRg8c7JHsW9lb3YZlkfX1gTeBSp/W1q7Xc02fRVKvLepUfNT7A4vOm70
39xg9wbg7N3rIBaHpqundUpRhZjFHo8z13RoJdZ3ByLCyKm90R0MLV3KZm3bCQnK9eg/OYF7EwX5
cEOFz7i3dx4nq5m/JAi4xLQk71wCVIQVpO+N4RYvo21feNgY5BQ8pKbIP0QsQKiKBitQ7hNpYANC
V4DdrmStl32ZD6j6eJ/vl7jW11kh/Q+5JPtWF/Ff7QzXsTXdRtOAoTgk8yFNJ6LOlaveCozBZRw4
tz7jgyvb9O52spCdRrNJXoqCiXJbNd6lAZK8VIWLDcynlPn9bGScrYASAp4ilHSBx/k1VOJ1Jl7t
TgHEuZp6Om0yhtDkK6W/qj+WaOOHYiEsdJLdsax0dMPBDHe9CKJtOeEOSQVyFK9W7VMajFs/578u
lbDWXb7oJwmD+RBo5zlykAe1ZUJQE9rPPvEIABb2fE6LFO9WxdlAcrMdu9YND5NcEPmX0fTYWGZ6
rB1nN/oRFFtVawJxed2Ah2W+Pov171eEqo92vUZzqdPqmsbvfF/04XTve4M511l2+PdLvJfFNrGz
YxYEUC2mun21WxejrWys9e9TuOMTA4GYn6pKjr3R5Svjidu4KdS9v4zF89zMFLbmI+jkcjZdWj+p
urzJapXc/j6bEqpHJy2TXcE9Mc2TfGIF4kRVzclpzgr7tSJPTfa+/zRPZrzr/eiF5tAqtIPyoRHO
xZ1Vb2ujPBQws7+287I6ez1qcqugp+aO+UYmDnlADI6zY+w8eY5rDk0mCbsNY/+x9dDzzmWMWxgq
aJfrk+6QsgQWSpqlLOghMHS85f0jdF1r8oHmuN7ZpKImHtJHq6btM7JdrqoYC0FIF3TXBu5tYuvs
S0oBCdK2PqfNKCBcwGJ7tTz8nmNUEipyeQr2JPUYNQBA7JUXvpVcVWXKeZj+Auf1xdfXc1XJNxMx
lre5vIC8t+46pLf7Nq7Z8vs3ezHxsQQHROYX52+Ifg9OIG5bU0ETs1zi6DJR7XtNLRdFwNO8xMI9
LqAuRcrFHjaEJOACy7sjrIKEKZtbuKtBLI0RYxw99vEu8NL2JWx4U6pwyI5TVt/ETUti6zJSGiZh
cuBHzp9DnyFiWs5vDpjhjfCS7LGym/Ee1DnUYzt9ZP7FWh0H7c5vmvLk5MOp6KhUvaK1uM3z8bX3
Sc/JGpIvrDHDWEVIgRfWzC67LCO3HU15ZvMb/X4WkTgIRE4EFcmQiT3GGMX75c4PxnuOuuPxH69d
ntaaLmdb2S9xuwxneXn4/cjU/DxGI/QYpkIfp9Ahie7yEdHxaF6WloTLlChoN2H3nWqWJ7tX9L8y
zvmZ47SrvKiqqyqqwAUKQ32hfoRtk+qpR9rFHgm8OkEb4pFsltVxshESmBMJIh7Xj9y5CRonLnyw
d927i+hgX2TJLi0vIo0GeauVs7Ebn1MOZPRTC/BF1EN+4xzaor+rrAHONassuIhCbKzgWywciDw2
hW1lLzPzcfRIugAIGWT2o4kz4gNyZIKLGxP2JrHCNkW7d93uPYmIJ0owv04at5lv+r8swhSpnRXd
JrNHEd2Mr11Y5GftTX88Jqbe2I7XIW0MfLhMp9r5MdOkNMCa967cYeC/7aer0POGgxt+ElzwtOQd
KyqSMYtEMdVP98IHXab67ifOwKCMdPW7gIaIGuB8DjFFrqO/3AkLfM9YtwoFOmfLpzvs5d1O5iFz
OU+9LRFxVTlZd71dOpswmLoNIyVEOSlO+ailX4vahLsVgQxOPu6ayMdHPSfIQLPoxe2cT1EBVgvt
G8uO4RZ577JNt0bI+7HpEM6U5jscQzwvHXOwLAuek1G9oCXYqiBGNDsi2mrnb0ZBl1xsCx7UhCWm
/dQN6SgRXFGOGqFrxMqekdQjdjBpep8wkIXeYxuwNLGOP5rIIrj5a8RtGBYD09++VTiBQQLZPTwx
AGdkhaTXfol+XGfJp1P0F5O/f99SFHblZ5b3b4uHurPU23oGkWay6sSY7tAZwCaLL16bwX6Mw+Kh
GaNoUwXcT/YP+VfGkDo+uzQH0RIl/i52rAPYt9t4sQ79HK64mtYL579F39EVu5Y9lCaHTrl2rT/A
bO8BbO1VgazaCnaADHcFKzEUnOmJpizNFwtBQDE2uCdHJnrUiA2jkkKXD3VonpxsoT0r4Te5OQnI
RLAiRgw+A5OlG8n8wAD+7ByQl24Oh9lU3NlucCJUgGwnEDWI24eIvd49ZG2HidJD+Zpe8q7GYsuq
FqYxoCa6AU5tgNGjssTsc53GACsiO+62aRTeqgi5Q+9e12ENKLDjo8uxO0MxtK6SN3+M6xuyF97D
qjs2S/1ZD1iQlTU/0SZqV0NvUKiG7q5ylpNpO5T3HTdiZAs6QX54XUfzHWMS0uVy2peDxELU8vb0
6YhSujpWNq7XWtr99ey29VXciw2Xeno1yiBdLYn9YjfuTWEj1pgiF/+HjxmzI4BNkRs/KNqaEZiI
JXImDnL6RVXuu7p8HyH89wT1hnvBdM7yoplKvzuPe8S1uk/dYixTI5zO4DmsSGqW4m9+aaK4d3Hf
86O2iPcY7ddK/shq/usFzskZLg21+iJKy8a7QvmGfZJQQmv+o135MgvvWwfme866k9d+K+URxNng
E6rTvX9pC6AH+Ez97H4wYBMav/0DHI3k6HRm+4L8b7MX6az9CHKuZfaBrfRxm6TpmQPzmzD6NRn9
BxUEN7KN7kvSA5rGJcyzmt5tOZ6bTh28zjpyNHKumj79SoWLzZgLsPLwopTAC/SYg5Zsg9u+YDpI
84OmVGBBMSGEuJHqLq4LbsoeFzjjRgKSifo2lrmzRH6Xt96Hb2d3CftvYGHwaqal2Wg1nhLl7UCo
pmuVZddkV+V9dac1jZ1xCUkEhW/ZV9VtEowsWemmBwJ4ZSHgwA6crlr54RXRReW6fI/SYIcuuqMK
UHYCIctjfPMATYGOBcXONdizSmfYBkLfyZnOWdl/xNG4b6ww33ha4ElVChVJdh47Pa2HQYhtAPpW
eJ29mzsfQ0/zp6mDce+FkyBNy0LJAW3AS9qe80Zz8VdQHwvJ3yBapvTs5TGRaiq9C/v4KWv6n4JO
LTJnFyxPSWCDJz+Th/xRju5jENXZU9G4rzFzBDCeWLOtmARaHzQkpyy19yMuqToap93i1LfMX15F
6pUn02OtjrO52BR4jnryVuZ0F1n0v7rcfrDKp4yeFs741gO6mCI7gWQXd94qmVlNEg36uYtw185Y
7YirYWKmc38LmZ38Wy94SYesWfuyvg2LOd/oaCQTNQ4xYqrxaPGbqiHdz65OYIlDmbCMg5xA3hoj
1S6xq02QRzmHFiabrX0ZKbP0X7vW9BH04binTtz7KTHDi5TVrveL9yxvHJTjVPG1sr/E0F/y4S3E
QhFJgi1tQg7E86YUQ/emqn4z9PheKPwfiwqRCmPRP457mSI3rH0fPkNTpLqIVAdJ3Yw4AywMdM8r
fKP36RxvKGsl1nT5QPAMxUTvvjC0Y7vsMeFZfXCVDPJW+fX9HLPAE+hxVqOl13Uey2NEcg7bq6yi
4SB7jwK9na1nFc/Xlo4QuUTZm1+W5ab3zdnU9k86uyVbWVbvYN8mawHNVjcJdqTRQ/oX6PaQgyWm
3/2v578vulHwWjhLSNQDX2cqdIKBuugE/9vX/T7NbXxi8dRtf/9pjzWfMROa5f/8lr+fRH5i4YbH
4nH5lr8vmU6vpg6u1CLZaGM3qY92iIc4rxqWZbMlRHBPh/Ymn2kk1eY7rTjMDrP9RsPjnO2VhUjK
sYZ9o4ZbpmooRxHpZejP6zF4Iyrnb9Eu32E+f3c056/GOV6pyN27xnwvBbHJDF6f2MSOFTL2aMA9
BPkfPYpnM9RzvgHgU1Omq74V52bGQqq/lqUJCe5gF9C+OHUtMv0MvVAzojoNB6QcSsL1qZphOBSX
Bz0X//xoKWPIYqYjBh4F1m5EKvH7yd+HlG7vZjH+c1dMFuyS7A9ZNPiJh3KnjdddREsgo8kUnByY
PXkTARPzEvQpdaUOnTMSvSzlqA6/z1tq/EM77tBc3jdQnLcqr+C0qob+Md2kOUpxXwYlAz+f09ni
VK+lt+CiDt360C3Em9Rp/rHIFF2ZmzhHW7viHw/Ovz4K6P9xlCLroJuq4ii1U+xngzbZyR9L6N8Q
hW6s0P9yAnpw9uPgJC+lSY4KpscA1jHy+89Uxc9hNmFS4Q8+3TCKNkV1Yti4dizIYAgGdL6cXYHC
IPCcE8DUtedbgFCAZzV6mwG30RdYB0UP1wZFCjQO5xg3sDAVxrDKo9QPMwgKLmOqcT0E4XqIrI9O
QDoyYY2/M/pqZ1QRCiU7RwTf5zjLCC+MSsRj/jGsEWN091Myntu6u7EyrCgZTQ/b+hhiMmNkwRG/
W/vIA7sxBc1nn1FHc48s5Cu1IyBPG/V+7tl3so4YLDzUxQURMhrC1OEGWx4HKZhzyjtqbEMNMBmr
PXk2LrsJovBIdPEsnVsnzm8L4m9IAAZr19dg2SiokWxiLEXBACesKwHV07hsyoNPFSXLp3kmJNZz
4ldh6S05mdQXEzFAt14IMsMuh7+xBJja5zGk9BYEVo4UCpm/57Y/BemWUQkreMYH7wzjwQ/oCDBX
vdLIqUmYQNY7cWrxZbN3wPdfla1u98qHyCjbtTXgLqni56YNMDV5xW3ehbgu29vZq+W2997nOH60
SuBQbE2HJr8bfZAcg2oBNvkpQyZJcvxI1Gy9cL5UgFKa6jW+uAoFBJkyS+mwptlT623HCv2q7qgC
OHBw6TOlaCEocdy/khEGpz5IQG95oOx8Fm9P4wqxuveUtoNkIkrFdFX16tNrwsPgFd06z/LPvKkk
dj1OrAWqGMecvaIEYjr20HK4OIH7rz3T7gD/wFNvcd00cfo1z+54Q0LTrnLBehRsY6XEEV8wf4zH
8SnPMEsGIy6X2rx1JUauofw2KDSEh/20WD6HiJj40QKt7zshKwPm9mp5LB0YNxHzL7xE87VvW8/k
JmI8Sy9JkCMgstE/oqAnOOahCu3bxILKMcz3OmmtvRjePE/hM3gdGW+7KSLmsdvboK/zGpqQHYob
I0Z4/l2GCVn7Pz0pZZaI102XA6JEW1HF5zJWZDVdwrLG7kaV+rtbsvckv3NF91oirljVbYVZqA6Q
tASsaL4/bDRY20jHyfvYNp8iKIjXsk6Td+EgvUhuRPSiPwWp2detjO9FNEWrhKNIINRjp+xXz88R
nsAxcaoVWmD26OK4dNj9+vCxYgjnDc2fopsvOuVYgDmKoNwUCGW8KN22i/c3zhnAhnJeUK7CL0qL
x2ppf1IWCmfpfloYQHY83Jc2a04oTpOCNdLUf5cM6z+LghDVj4zEeQBWRkrDx5y3H+MSUWP2K+Wh
Kmgbev9aNBUSHpaVgvF/BvflvfemfIcQ8ElJQezrtRd7a+6u58Y296WUHyRMYdzK4NuaMcJJQ9dM
TtMump/HCiNnAlW+vhxV47b+Gaxhi7oM327sPvdsAWMibj0EClCDmAT/L8LOq7dxoMu2v4gAYxX5
qizZknN8IRy6mYqZLIZfP4tuzPRM47u4L4Yt24ok69Q5e69NVHw5y92UsBVM5+jM0kcQKUxCC9ev
92WzhFVhz0jRfnOsS0/1JqbiUs4Em47RXarne+FSlM10invaHh62myG7dUuMOEli3IxdfiInMAU2
cU4sTDeJIx9qHAPEnh49JAJ0fEnkGay3wQzu47haIau1t5La0IxsZNK13WAv4eWWaubdzki9tScq
aLUVEQXPXI53y1sM/P0RyXS1FlwRMgFopYtJJZuLJTqDMoeXEL+lM3z6oMU1NFkTwNDgyR6t8yD4
obBmUscarp757B09ld/6yZduvensJjGpa57xqhL15iT+srUKsGRnzxhSFFTEoShBRufJzc+J1CkO
/eo3xcdTnshyG41qk3boamv/thaQ+4YpoNtu2FhWQavSOzNWkzm+yAV7b4fU7AYjWzpSLJPZfLYt
9kUiu2Y8xn2hmHA4YljR67XNtAvZjPkZxtXGyuLbZLCA5yFI74P6NrI6znt80FNZcVbavIFNSgd7
2W6XEwSVMrKuRWXSEMyCC5/+EX1ygr+IdgjiNxg+Lm2jjBcY+d5hYu1YCymaTeg9ebV4H72a7o71
RDIxtpjhNzXuc68evF6T5jH5gI4ErPrlcyLZDzmBiFlXEt/Y9GMcUUdOyGAwJ7Hp++0NwkTx5aPy
m+6jisdXve53Ve+yoNr2Z+6LGvjGKZ0ISfB6fL8KhEJr1pe5DtSha9E0tuaVrRDVK8FGOxjUKu8n
j5YrdWlL88kEe6Mthm4zGOS63MXKZnRYRCB4betttj7yIX2eGMEAGAjpMyxXyLp9M0b9IRwf0BBk
cpFr69pX1KHKh9vIoQLlmExyrqMdEH7WVj0uzDQbrPE8exPrj1zXUIMYe5GOYCWrxgOSpFUPajOm
mrBS9KBVB4CaMKBbaeA6TaZuab1m/gmd425Q0iJ8In5qyMvhitXsmg7okDntnaH76lEN4qWYJ865
6Eaq4K616ZJ2zkNXjy+VE1x0xCxD1QZ5ATxJhBXEZxSH3KBFKeKEdZYFDdnQJzEJh2Su0a9kzW/o
/gWqAPaszPnW02jjDpYsBENAoBNtdayCn7TtMasQwLBGWFE49lu7dFNYNr5HbCluLvng4oVJWOGy
tOT9SrQEXcV2+Ry7/bbseAI6NjG8NnSVZ/g5Vl5G13haNn3AIW6Vy3RzMcvUuQM9ToMws4Ivypsn
1AkgumZjE/UzwGg1/R7j7itHc9slSKvNICGBzxJsIMOdWTjlxer6Zytg/9S3N2O+5eO9khH9pKkc
bowydja9ZhDc9sFKNdkTojCaURuKpd69SFGPV9rEsquiErBWni/mkTB+NtHK0QaJgi0TtpwG+Qfh
p/U60v1JhvpcYGTZuD687S4eaa+hXPT5lLyBfTozqJPfAvM1xkczq84y4poXlGzQsng6yqD6cG3G
SXF07PKRJpb+5VfmnrnKS2YhFEec9oQSn7AAvBJrjbvdQ15WZKi2SwTlU9n+Kozaw/7oEJTb/baq
Z+JgJdACSTMvST4JyGhzffK1SWjYPvbSG5GDus4m/1ffAk3TzPUK2tWGsVwBcpcRNOiMeMp3pDQh
3NU5MjBCt9MK2VphBy9i5B1vIv1R9LD5wm4bWOBNO6c3Ua+b27aVd2xoH+Nw+LAzH69u5+MS87t9
ZzpvTS6nfdjBMtZj894q+ltW0qOAHKGPWH3L4mTdeAwKQfFXUIG58jlGdjYq8hPG2KWpnuKPW0Qz
IUs6JTuASxkwxGmg+CWKUBmsg1NPjmuuEZAK8T24JjsYnAJW72BPNS2xSYVlIVFKv2tGZtip0kep
2DbbdALWTWFwZacJyCPbTAQ2mjHXBjHquxfGcJ0cCmMzRKQvsXxazfwcGYia894mSM4fiGAq/GnT
m+NXL7mJcMpbv49TbOOniMnLhsYYt473ndfPWxkjM4jLK40tumqCmYAUv8P7QvZT7mB4sg3oBuVM
JhYu5gnx2qaqC9Ccvsg3Q2IuogKKSZAr0rlzxwj6b0KX0Ld8Al2KtzLC394/92hUN3EZTAelCQhw
mr1VSFTvNlonOBCVLTeaC8wpn9WFy8MuYawvLqHiTGby5BxSaRDbEbnmLnS0s+tHFplKYNSzMutX
wuZvHY8stIG3a8qSS/bKGHIUgNN0jeJnOORqVltU+ccBmy9Xw+ZILX1XopE8pEN8NhymDQkWiiQL
mNEpqLPKmg+zTxkiXJd81BntW4u+GsSBl4KrKFpKBLcZd74GH9YmXbNOBRvyuTVey0aeknqJ4qwQ
kJZXKHZhKUQ0VJzGxww/pfZJK002Qgb2SpdBS0zm9GkjnjgrKG5Mz9TGxJ8fYU2tDXkO+wwjIHA6
hkbbskyz6yJMHsJ+oPDApkR7lq6d6wH8sIAnxdh3mE6uuqa/Zx+76wky3CKpZ6BaSHXSBaSrBHxe
cesVDBYq9tl4cdX9oKPgJcSxCXWz8oxvunOkjOFC0/bamlhm3KC9CW1fIwrVyZ7H+4h1xVVT91yp
yQAa3arcObr4NJEGo7uPNnMsucYaToe4krcrIlivsPGFmveVFEctC4iY3WIuc6EtpIJ6MyRClUja
nmab/EL/Uxy8HjPfEKf+1mKNEmTUbEs7ZOiwdHKYR0bS+iyMqL3qK+OmzhrMTfLJn0xm7qHKALau
vQY1NS/pEIEIPLItuTJc5TI/oB2CNOKYYfFFcgRJ1sxvp36+dmSiNgx3VmbX3uZNxqgDJ6ZlS7K9
NHQAqbuI4RI7JhJstyjeHxy/wFQRFf1eJZV554fgqjzDeaoDuKxx17PtILCBQK+nJKx3s4v92WXo
eNRWVa6bYNiSyQXcpYUWEBbzrTIurtEVe467s5MRiRwWKD/G5mLPmr4EezjEO0l98mbjo44J23il
oX+ljOfBnY5OyXZvwEAADZ+lB2LdoDGCtOo5K7KfXhATh/7DZPOFswdVyJDdaV1WqyDjk5zRpG4m
PxeLfJXxoDO8aNtn/FY4u2mGWoRl6JBO1Z2eyF6Io6DYZHkHJaMUINSVf4kDV+9ak2rPLuJz3ih5
wV1zFaUeIigno7XWvyWoh/bEz40c5iGNirNpxG90B9mJdKjdBYQfGxMoO4pi7TbxlsmHe1G6Xw89
rnxfHGSeA0xhuAwWRqAG72w62Sy3V5oh3bpq9acoXYIo3BrGgn7l2l4xn7S+rRZcYipTjCsOTN08
6M/53g/1BoHnIUQtzZ6X+jfr9T4gRoHqEABqwpaKpnztQHJlZlls2NMBWcjcEGkoV2wPVXijaXx7
An5qTQzMxSkUmMQoh4UBXijriYdBagJasP0dWSltruy3Wzb+puIT8bVwtqJOTj2SGNaBnYzdzykZ
bgLPONlWug3Rh6Oz1k8dYfWpS9syRoIezsPTxKtB7P4+JR+dR4iDQoeyjU17EwtZ7NyiUFvShznU
9bB8TOl95+REnKD/saz+NgyCTcGnxnY/f8hcMGnVHKu9JvYML0f2bcdMeUxRPoYhGD0re+sZv8Pu
5UIU1O3HnMYHKmlTzvKgIs28uyx/M6h6hojFpZzHp2u7CqP+WeIbaSfSy8KJdt2gMVUXBKH3ifpA
bW9z5bSvAtv8DjEMAt3NCHMs/UfQP7F2xK5MB/Lj60sQdPBTk/iAsKZHBb7EG5U25PGs/c6sIWPz
SQWsTFnf9bV7hcs72JIvv6vlEjVi2Q8d6HqmKgwKTSz+cfjCYKrZ0azgswEe6JY2gL+2atY5i6dL
RwOaQf4ufNnBDWFZ8uOR635wSlnHwUqgvs+xmhismN7IfrISRKqUOTRNYyrZfSC8iiBQaPp0xRSo
U2Q5JzEy2R4YdtHRdNdCc8Bx11wZ0tbdN1dC1nQ63ODBiJWH+KL9RtrFJkotMTJi6vaTA+mY8RVc
D9vYlyT0mJb1PJvGdxON7qkFU92YQXbvX/uP1hgXV23kY/hNBf3O6EE4v4RK29syne+iHrtPmeBa
jscLvBVOEXZcLVQdZ0APPQnSNEyQznOuz2XXNpgbKrzwfmQC4ARnX7flC15w81W03n3jeJ+ll71G
uQWSJp3MHVc1Le89Gqx7JyBwCGlUzSSHgrMk+fssci6QGTJ32kzNxpRL0JfnH8fqJWtnWKQVaAbT
qz/LFk95XjnrPuxvu8qBqGVTYpY9DZ+qwYrXdNApIm8fd0gkSe2MtjU87sJQFzJmsqOlp+nGkum1
irrmFCaNeRSzeUPjgG52Ou8JH00xka3MuK8PnWthzkkGc9vRoV+3WQbIfsC3wJfrMknD7zhnxDbi
o8e4tjcEhoWQ+dLGhCPU1+OwoTmyH73wgvaYNcvhMPB1epkm8YCT2Ll3VXkMhsYF62I9LKiIw2gW
EaUp0B9PkAeXFyfNYP9k+XDnCWWHomQ9kbT76Ll63mXkQgEeGoh6dfyPtKLtODUuTO0cPJGX4WWz
NLuWbt5abo+fJq+wBS3d7MBMnq0ZC3nodx+tcqFRc6UphJGTGUmHLIy7febAzbWUi2Ytg9vvFUF7
RAdicil5V0gq1vlQGAQryQYXNWMgviPjLjGxGeUZu27IHL360IR33lgk4g75Z2h62bMK1V2iQNUr
se2qHMK0IiymCbdZDbUuHu4VhwKK2o7QwJ/drwE3WHx3Tfdi1H2wTcDKhhLXpyptb1+zLptV8y2i
nMI0kC37wOqGsGFWSjhYZTVvdR0duU6xmyrilyE1uPo6SPvyINyPy47zO/G74uImyVtVsi7ntKsT
A2ijarNTzkF9cHzyuVAmHR1iZ7nCjBCut9KhfCLj+N1hMzxi9RBVSpBKyRQj6V5Du0m2xLS9tXYT
rkmPZ/hSdL+GplL7rC3iddB12GsXcHddUCD3A5A5KXe5wfE6D3BmPIQksBR4snYBiSMhmSAuMI5o
eVVxsZEl0ARdm6Ay/WEjtX40sQau6qVN7JYJNOOye8yToNt1rZjoOeEF8OJ+WkkuTjrNSPLz4Opg
X34qbJgvdgmcp7KB/TRYhHZmzJUPLQmUTWf6aNDpd9lYIZSSt2VjunsRzN5OMXeA31Q9Zwkl4DAX
z/2wwC4JCNwAibhos6bHa88AU6vh0dR6PtSb3NpMeGh8ZAgtoBpGVMc4iEZeqBtfBfmYc5Z7+enn
O/opiDX//7fZ7N4zaFn//c/Tcg9/76aiFFqLOu6KKyvFrvDzhz9/U9UCod3Pz/TxfeIW/ucRw6zi
Vz8/J1PMr37+4X99+/f+//zG42Jj+8f/57P48yT/PCLr3cL5+nnaf26JXPiesnZ7dSUah+NjeTE/
j/7nifw8mh2LMj/8feDKyCghfv60xmXY/Hn//tz5z61/7+XnO1OODecDB+mREIlIuP3Jz9vyWOSj
feysseQyA/bm57sQ7cOf7/7e5mMHR9X1P3+TIrKiq/Y/f/nzXbRcqf/e1oZqPeL6O/zc/ucefn77
55//Ptbf//vnbgiKRNZjRcBbBX30bdJbFnVDdPP3idS2wQTi577+17dly7EKLYjn83PnRVNEO3v0
nrJ8YGuuM3Pa+b15w1lYwNzhSzrNBfMHvvxz298ff76D93MtM4CY/9z+8/8/t/3cyd8fZ6pQ9j5w
LH5++/cXfx/s720/f6JoZNGBX57VP/f1c9s/d/PzY9BBm7VaL17TAdn/vb8/L/fn55+7KvoqhW72
f1/1nz/6T3f78z/ZHJyCtq9ILhfdqS0oyyzX0Oy++FGGCWO05cs/P5pj5yjgWv/n14O5S2efEJal
42LCrfn5p79f/rnNLAFsOaPrgbn670f452H+/u8/D/Wf/s4KQp7T3/tCX1ifGhLTl5t//sGtBmaA
/9zp//r9Pw/y8+O/vzaCvDpMab/9j2/Bf3pe//Fufv7w73P9+Zuf22IUZNtBOr/6pF/4fzEyQosR
2gq/GKMPK3caUO/dkOz+XC4G59kgvTSczzi/nn6uBiUtvFOcluXRdYAdsILTfci3dgaNAOUrGFfH
WBaxbMsJ9wFuAEJO3TVQ4thSe8t3dOsaly22qLYaxAuExQpoMK0z088fzbAxD5jS99moH+s+oeVo
0NKUIJlWY4v6rxfRrgr1TWuVZ29m4fixabb5dDtV+tsNQxza6Akc4F4gMKalB0gUkgLYZsLwoeWH
czO3zO9AjY9WFWS4GRFF5GOJuAjv8WSFydbOqZKi7JyXNXEqCZiHYq7ia4EK6hwtc5jSIUxqyi+5
hRaAITbEblEgCKAUZopOLEjWhXdV3R+B/8KRG2bzziWJ5zAPPDPBdnWUL5QmbG26xbHbUujYfosX
F6odbmwyI3K2+rynm5K9Cjs9MkYsQCoWcMrQACK/9GMwtSD0n58cVx2Lqjqj0q0g/Lhv9QA/qZwU
uBxC2z3WdiqU6zhiIkUue7Rhxw6WqDhOwA7oSrDHSGkDGmbZggK1VqbDFCDs3GQ31Lx3XuccQj+O
H/F0gqawB3CpPnHsbMxbf7rJNPgmyRvj6+CNmTrjUR1cR1NGhAhJaGGRYpKuqnHP7Oza1maM6AmS
5dTEL7X+nYYUkKZJRTDOHlTDeSWNqjt0NuNvo/H3iYu9FVcg2QHQybbUxs/UkuMOTzpBEl37LZNb
wA0kj6K1XdELKsAFG9N0bxvA6/vBoDJX81qG2XurAyAtdCQOlUGDoAKFsvNna9i7ndr5aDS2tssL
j9A1HjL/bkwC0h5bnvSIB5gZUmmczIIPugLmJIH6sQ1b+ZGP1VxxLnU2O/sYSHSIQbUZz8sRZKei
O6t4/sUImzK5ZTxQu8QuyvBS2v1XncPTszn91sgAAZlPSOXiWFZr1yQoNMRdw5iC3CK8IW7bjhuF
fMtxSXmaMxO9czcxFMmZLaJ8eQmTDDG/UCs0ayAmc7LwfB5LoCSDXQrsrx/1dGp6Dx2dscN8H95N
Vreaa/+zUgVBEmb0MWlj1/kAcgeLusxyzvQT4CMWWLmCmEgj3oVyjOlrj/MrKdgksLsHy/glgwLx
SeIkR0y4wJFT827uQnz3k9qEsX6c4ObFJhgwn+q7NOi8ZhpOn5F9ZbXV7+aawpjGY7UzfBgVnNBe
moe4pIoeoCyZAXSPrmdO6TWcoSXB3rqJRroTOdPX3vzwapeyZ5J62zcPbVY/IaZXYKyCrQiqN6vT
F2ZoxJY5Hbl8GppV6GAfT+mMhyYUgWwhAVqjuQoiEi67iXFHKuOD5xKRoGvrXqSABxf8CrY1pdgj
tXlNjH0KJA7X9xZ6x8FyEFwqNb1Egf4Io5rAsaT8TufX2QbaJ1GHmjhRN6395Nfxk8Z9cFUkHVSm
q8DamUIHH93Y+xvaVdBpJD5/CnIR2r8LUIuAy97Swbugy3zRKrh2bf4st4azY6K/62Y33WokLV0F
gxl9CK0pWOgxTvdkLuLD9Ck0mX3qMSv6d6svmAt1062bGrC98QwKOomYJLh2uwzCal0gkuppsDag
Tzgm1k3Zo45LPzRv0qqpEMJgszhWIxYsbFpEqLNHBAChpMTv05ZXDtD23AvvUKMAYggJylpGyGLM
Nw45IFjW6Dgo9TpEPXG6gVqU8bQj2jZ/qTwLtmM3ASjNkk2UDUC8GpOGDORHE5X9tjXUs0jtOz0u
zekXLZj61kmGlRJBBOyG0si+88T+amtwsDRc171JAmsP7Kkg9H3nA1dYJxZCGl8x1YqnCN87048c
XecwlQ9mWl/qdiKHdCKgnUZnS8PKHnjCsb0LWqx3Zmc329FY4grM6oa5FbkJguw5ctzaOhoBGrEo
EIWRiWqHXoT2aIdjPbWODVN12UrMQ6q85BmNLUce61p8tIBZy9G9jX3SLVxTHWJLkrAbwnXrhxD9
hz+cOibrkSjcTc2qu+2B8aH8Iy1FGMxuEPdN6BuKcRM6xpdfM+AL9Qgs3WEyMKBRkmLP1PsRTMBe
drm7L117783DOYuLpwI6jGuR5uLHyEOmWr0lHoeZUb4GZpmeNDBV+JdVfY8G+BHk2fM0d2rjNu1j
3Mxf5ShebCKmNK3hnCglEY3nmRDMjIar1SJltYQ4lwvLn9hq2kYMZYTbHrMQhUoi9kNi4C5BqfbG
1P49iNSjqPrrUYBBMckJQNrXuuoNctDaSzviCHtqA0dfxzBX1ITPzWxoamWVfZsYDeRbzk9icDx1
YNeN+lAx60sGgcQeqg7n5vvUje9Ry0xQEibV+kSWdQkT3zz7GmTy5NTjm67nXylDWnzy+1knx97N
H5mvMpEjDq3CVdon5Dlo2Dcr3o8Hd0aQUs6J3maW029yDK9uEH20PlCmHlsO3c1t4RPFNXTyV+u2
M9RHBud9h4ShcBk/mcgtjCVoojALaPV4hAi7Ay3CLglhxBZT1H4UwfEtb4Ey14w1y5ExPSa1aG1M
bgmvlLUZ2k+tevbLIYJ2l6D4RUddVyERcjIDnk6cIMYjc3jteVJHs3pJqoxwxkk9B41xxZXvIWlC
CM+95K2PLhYoj9Kz9106HMaSxO5DSwu55W3hIoFUIsFytRoYE77HE4PBXlaXxF/UC127NdtJbMbg
OivLB9U7qBnsApMKZ+/gh7+UGk8ldJV1MTYvqEKugUfd9r6C1jHcVV307uWICfqANlQ6qDcZEM42
Y/aEzEpTy3HpDc8cG5lrCtDZlA2NNVDRjFvfMa85JfduP81H2EQhQAm8AahtMAPhmeF06V9ER1tu
Vv64AsR4o1IaJLh8eDdd9JxOHj2WQv2qFuPKwjdBet0/JTTiD03MVAVBj8S1gMcA3XkR6SukW/EK
DeM7NpgNl1x7J/J6BwLn7DRESpdVBmYALb2CElYzWncMdAVYqOEKYP2KpLFyZo8mv8ObLHkbpcRB
kKOy2vQ2qSXwXJDC4lPd5A/oqSuOOcRMaKhXXtsk953edqGA1Y7xZvDvgm9z7Ptra+rWMEi9gx92
j4YLQ9sK+nc0v3Cll6SygfjKFoy79plqAF+xAiRziiZNw1QEPHm9QTbPyUMRVqMJrCPGZ8z6EKTm
2SGfgXoD2H2RFPUVK3ivK3Tg1MaEfuPrhK6SJtcufiwdDVAWUw6XOrm3uPxs2p5zLQSBg2TlOkrK
37JNaI9bjMsz5yls/QuCk09rRJUC1oXSG5NQmPgk7hXnHra0oFiMaLLpILpQghCs4Z3tJHum1n72
hQPAJIKPNNvjF10phi2+Hi9+wFIj4OT5/UdUJazm4s5YMjVLUSPdrjk7hrVo6N16OmfaJBTYHZ8a
TCh3l0bJb00cVnfllRaxn94IYW0cnjyyES3bIwMxh7ibSPbBor/Fhsqw18huHXrjzFw/aYkVe8Zs
NxB/mWLOsd6jy3Va5tuWXzyhIPpkp1yvvaxG9mox8ZccNMZvO7Q/kjI7hoLpYBJ3V5V7ySuAlEGM
mFjlFKKzFyG4y/x1gCknnb1z0wePudH/YrQD0Oo6gXmF5H0z4ZQGjQzzW0e3qXZdRCT129ikJ4gm
97NDc0ZX77VroFYNEI1BtnmqXCSjYxU++QMC2tqMqDsx5aOVxQDuo+WAnBoiTmG8Mh+0mFZJ4X2k
fU7K1DCRPCGIY3CmR9vEvJRyBsa8w5mbQGn0jF8egpKN6siDzbexJVCCjO/zCNW4fVKSszTPB4Ln
LN4nd3CJ08xJqULYxybJphxrz21GqAqMARcbGXJV/Wq3VyTCCnNkDOAZD27pAopkO8ZFihAJ08cH
Oj37i3d3CLdVBmusMpwrJ27fdOx82gJwdmjrB3MKt1NnAdGNFAjvhorQCzj6S+hvWwoTYOkxLBBq
fKB1SK0y57fDuGIlxv4XQ+2f6+YqqT0bDJh5l6CuJ0FPAldjdm8EHCXSsz883/+VMF/CKlgeHXs4
6MkOmDxY97UXIJ2yYI0FDta5rPSWf9gmideBgXchsmcMxu1pbSGKlJb2qQPSinwKJDyIO15Tqz42
IdliCBTrEtFfq6qnVBXn2BQnDUR2Lqmf4S8zg7fAyQi1WP7Szaps5wutgNfK/Z6QJFX5nG4YWOET
a/s7WQxvsh2+krw7zAy1hW29o+/0NpUzAHCfSY4aG2x9M5ntLQdP5T7oTN71DENBueRnjWPJYEYJ
KDZ4Sz30J+ifHsPuvndNBqFs3VdF4ytGfYRzx8VZee61azH5zEB3iXnEqGHKm4pdhwYssYmZCgTu
8GRr48kM+mIXxdM9DjfQ/KO8y4k81zoNj2y1Xv3g3qfXjsgkl6uCOfK661IKbApMAad4kwLinUja
RDa20k2/7yRBdBWuZ/VU4wA9mSkJuTU5SlXsbMfUYiemEbzhN4CmbQs6z6c2WoA+AHRXUbJkpuE9
LeR2qM1XQ6mT3/T2PhynfTmGu5LYZ3K2ZI+kqvuK63Yzec6R+gJPOAXGIGGet/hj6uHGzI5U0t7R
WJQncIlQyEB6t1qxpd4n4MEJXovaQYPnp9+TjF/jLt5OE4ZkQ/fOOg1sRFfTS+kmClziXoEhWUGu
IYQKV4tIGe25/WtWMGEPmXbCUeNTCwThOG0w4HYkRyOQB/4sXcRXInsaR1Zvr0TQWg2UHFqAcPTb
asUQoEAkFJzc8rsKJamvcUXGQLxzMtJWgmm8qjL7ExDEIYzTnk0beuS6+0qG6SlDxbYzSqKVa874
bWBI9oYEWePNbC8F+aokR00TuV9220F6ywDDGSUQvDrcuooIihST3UaF9EKS5LsM1bUp0TSxBfPY
1nsVAYrEbgCchKrWEplS2t8D6Sx8sBaz6z3Ct3eJmkXOI/2TID9mTvUNltTbSbhLqcLqO8DtrO34
MkcIVWu+rNtlfm/ONw2po/J2ZDXlVIQyWXwkNnwsT/8GyXIJA3xeCdcoSzbbXMvnwBqvpsZAyVGz
iy+d5kY3Lroypn+S6RUIQShhtMLjarpWiC63Kin6XYKAUTBsJvZjeOYcRQ0C1nq5HAowZdOe/yPM
GSR0lsZHS5lPeFANIqfd/bNrox0Z6vCui7+D8aX2nRf0M48yJ18W3N7aQ2exbsMwWSHqQJGEllKy
W6Dg5dxEs1sS1tmInfNmChv/h/M85r3BG9rcA2jlPBqcO0NlRB24zquG+2FFA6FtaLX4ZILoGgvB
YzSLg7Xo3twobimFV1QAgiOLj8NGc1b3UGC7Etejtm+DOLqrfnHhDYGTDbVzPcb6Trns1ERjo9sZ
aiQE5mvctPZqssuLp4bHEZ3CDvjhbSr1tROgI/OZybqMYQlHqK8HbN7j5DxYH0ipPyTO5dbkwMy8
ZxmLB5tkDPz55ziY91mHBUVNp7bhbImwTvskBzrma995n7AGiUIecE05xHmkJs2YlPVfzgnhSjaE
1P6S1QJ+FdJcN8nXTWe9hcvm1TdIHGzQaljldWaLmcZd+1XV46IVeFY9gHE6pAPDPwpvk1S7PORo
oYrpizIAi4qbymOCXIbdZ+HquyomJdaHrO40/YNU7hUiC0KUDUwsEVJ7n4klTwzEt5unvygALIYy
NlC6tPyK8/iQetmpwVtsZt537Df0qZqGKCdlRYC99vZUXTKRjeumJuJBj/hJzGpbl95HZrWnxmYS
G3jJNs3w36ad8xmHxV2TeFueAnBr+JjFpZ2H68KAfpMJpBsJ+IvBuQ8Jl7XD8PdcGI/24lnDsfNo
ZO8ajYM3E/ISmaRBDjbazpwYiM76kn13tIPkASJOdCyL7LsLlzc7Vu+TpV+yAqtK4eA0bkteczJc
JrDQZZo8YKH4oIT4MBeZsyz1zqum976KyMswWciNnFQKOKXuegaWt6I2XzqVI5FXJHI6E61ZM7FP
qNbpJsTvAZagZaZ6nRN6igr6PvcHQrhM422OhmuzDk5xUJxtLuFAUfZdWSIxGGxUNd02GZLXRDXu
+nftVV+eoz7Dqgop4Mu73CCGSuZcXATumBDzh6iv5mLYhtheBR09lVnVlaPyB8SQq4KgErtA/TIN
WJhiK3xJU1SxXg/5ZR7kVTK7DmPqhX9WRntRF0RbEAcJzFTKJNvNkbxSZfEh3Pod6fiNzkMivDhO
OUNecDvIrUGEW1Gek96P9naTruUAo1aShuOk88UIi1Oh9LyvPWfr9ZB+WPKMLQBFH5LmoqIkd0aj
MF/01KOPxW55UZUT3I+S5g2YJnblVHQcxcXZUc8QZAgDKW+buHuNNdrX5RCcpxruNeXRLhIcKPTy
L9j99nTEX0PZXejc3oRtaLJLgFSsIA16aXWlCFXqYvstH8lFK7uYsnao9n5ARIrbsTAWyQPqBdZh
k6YMzePqwG7soZtyUonSL3a/j4PfdUeJH8Qp5nADQeDVq0CJh2+UBz2QZUqUkEb9teG72wYd1Rqx
PXFtuX1oDJe2Xjo5lAx1dJ2TxV3KiphPx3wZc3q7cy93TZUUG5QWhJh2CHEw1NAZd1V2KJpzURoM
CLgDGFbE7ICumnr96Cahfxhn41KxKz9GeUYT049OOhnYNBrNzplaY12liO6rydtPbW6dDIWWuZ7r
iEmEZKPmx+Y+Dwn8mgLwxoaPHH+C44oDLL83JuJtEsgc+58f/9wW5oeU85LxzUaqhEycorJZqzry
x2Re7lXsgzgeX303OTP46XdC4qmqg+lYyjzDcSDfBX1kCwP1SjqknfJ6drNFodq7IZ0+K1+ztXme
VdPuNRV6M7CG6YYGZNI9VGP50XcgoBLB6jMbw9G1NDDy8LeUkA3hPn90NX3jua01cklUBC3eFKOf
OixMlPZisH7hBuakocLOw/DTSf+LvTNbjlvJsuyvpN3nxm0ADrgDbZX5EPPIQaRISS8wkqIwzzO+
vhcgZfGmrKss673NJFgEYmAMCIf7OXuvbYHNkZTQoSpZLhb5QEeCVUmGJac84RyZi+caok3noDz1
Frgm5hdSsEcGYQ/GvpjCi25RsWpc89mNb1qkCHiEr+X858K5AyOkAfkz+Na7zpNjQcRwsoOF/2bd
jdFl0uWntLgtIjAMKGseMh+HO0amY1VYlDTVLR7GVaWc77BRFSdDSF52ch/NrQNXSykbDtXZ0v0e
F4SYSfAZ0aZ6c2o7dI+lT0JNPiJZQ+jGz1ocs856d3Wb1Rv8FHTiZRxQCZUeeENV1BxZQq3MEeMd
CKnbKuq+DGnNdGiIsDWK9EcfTvW1iZu9T3lbt1kpCx9cJAcl/QGBNzDQv4Sjurr+D1RQ0VmvZi8C
C84iBKRba9FD2j95AltK57BGC3zksTnW76EhfnQgZNhxI9bOhAysYMjso1A3nmOX0TpugNTFlFig
QREHGZ4JNYCs0lk3rLEfpZ4+16CCyafBYNAZICh8DVaYY+7DWQoXocjkSySKW+kHi8ohRSp0mpQ9
Mf5OCb0SLM2FVp4mTd4MNpmIKIN4lHkmoaTZ6Y58mTAkpj2lSq+judL5PKqeGW/NwBpOExCWssRZ
x1IaW28CY5zkTFRFibMY0s9KULCyi+9xVN5VbkbQ3zi7ixI8IyYZn2nTIt2hMVVPFJ+Uil9ainyc
bXIijksqZkkeHP2omyfQ5ldb4n+lWunvuXd1p6dolnoTedvcevK+lVRYMC5pzF2bC8YBTIMYKv0E
mh6TkXsPzAuQOYqdra65++6m02YETdoWWzezK+b8tD1k1zvHtqTiF4KUpl/GAeMKP4bBUW0QzwG/
q+L2Hm43+U0z99Tu8zN1+atvw1VoqdsMCXLknrImc6niGHVYaFhN7QF7gh1oQ/3a0HbHUcogpkyF
xyaENa3fuoUl9pbelrtuzI9TGWHQiLNtYFog+XxODr4Poren3h47WBqieHiSGT5QvflM14zvP5uA
zVGR9cIaBnJOWZ11a4rxVZ4rkkAzXRDKV2bhpVH0T8uKon0hBu1ccRTDAAMW2CD3ZAHxxXVJ+bPn
+Wfe2OepO8Il13DE5hD6J9IYzTxiCMvHk1XPPaFK11atQWx8r+KKeW1ir/KWspoVcFhoPTG39BvT
hh8ayyxpP6UJtjFlZN7asdaZCSUCRj6+WX6ideHMP8nbZOBPxCM/YZFU9tqyLIGKDqy4FT03ks/W
MxoJZS9GQ8PPfpMOT5XkHZc2f9KMMZgNPqjampaMdLpn27UNpODpxaEoefbze50SCkcUjW6+lW0Q
11AeQSJsPf62URAtUzKEGvMsS9Hr2UoHJXjkdweLhftK11KNYFsr29MsFoFNPBkyTNi9/L3yRZdW
8yk1vW0Xjc/gGAhAVx3UBPj4KeZLUDu0iCYAAgOI+21H1Gmq8QnY/mshSFlUTnvy6aFSOHRNtwJg
QdlcFt/NJuEjGqO7bnbqOp7zlASdc8CnRN57WRSrBg3qxizLQ5udq4wj2fZwTfFDgsxSXK2xYbgZ
MvOoTJydTCtsjjmrML4Pvv2imz+6YfoOQPaeDI+tbZd3Uy0hA4cYy2vvBe0ej7ZIM9CTRw+y1GYo
GDITZjxS67ubnh6zxD8VBd22DrSvbkW6aGtUhNyFMZICS1PkMjhvQWzR06HttUYZy1xjYi4yMmNl
XbsnloMgmIHoTU7bx0h444lQGnobLH2srGUy6+fDTiu0fVKED42W6LvKuTMtjYmhPj51A4CqWqcq
PFSfSQGRe9nju/OzGgyQC15nSIhHS/xrUDdfE4Iza/HD7MI7h9U+i2DOil03PFsmy4EWv9oqcAlP
iw5VbgfkhONKyAVtA+YqfY2eN+++Ao9A0+1d4xZitdV+7x0K+kVECb7ztceGokBuJu7KNzNJ8UN8
7jyWhyC00y1akBeNpXsVqBFyWEg2axTda1YBhMaGbqOmIicykPq10bHmgxpH8b/I3nXRvzadzoxF
EuDN2LOPsxzWZ/KKoxzYt425RHNYGZuq+sQ7ijiq8BVVhZ3sA+LAHKDvsRYdUh22UOWJu7J2IxIt
ObYFUSZ8yKuxcM8cR0Q7lnhtgqbvbwqsWWQzbZwBdFbQvoxjfssZNmIWLFaYSkKYqBk6EBKlo7y+
4Cyj6u9GxZ0+Fd+jGi1IE0QPpu5666Ck9BrkNoS+ksIJBrr2NpPrMNXeqLX33zT/QPcVGbtm3XQ1
bbZpyN6Ugg+qLJZGVX1Tzs6cyNCnvQ/V7jacNzbVt1Rz1WnZhU/lrbOpPBSx5N3WziPgguGQIhBf
xUggKBDFO0dzIQtW3bgpSsZhryC6uQ0JSg/157oIIOWbpiJC7uCQPrCxJvfZDwOgMhU17bxOiRH2
WMik/cRcaFUNeXkE6v7YqWLamxiQth0wpSG2fHrHdOdggZR7fjy4iB0sSo2D99egE8cUjjFWorJn
5RWTKlrV7U1XOIQr8oFmE37VwqhuGpeM5zgEScnjEcBrDe2Nso9uK2+kyE+ZEUfhK2h+mKSKtnzU
Gk9Clgp1x7eizLx9MGCwzkGXVeo2pSO2wcKOnBjlvFdou44Wq5HAU8+BlkWYtjzZYQ0n+qxqh12a
lsDDvBugZFdfslZhWYYOtoAXq5FClZN3h7OjYJIzvDPkAmNTzp0hqvuyjSnDSEgcI/1Pi/OSnzSs
BPBmet1d5OEaD21B6EKWkl+TgH8rDeeHsju8h83T0KA0syqmG2pEYVuPjM9i+m4NzqES0FmjH0py
gE5p8lYOkDR01TD301D9Z6N/7kXxuYoRUzQcXGb9OMT12a1Q+ODT3KIz/2zEcA2Ua71ZHYHQShig
5aCnrz1TXUwiHBL6L0Dk5ZFglvFURMNnY8LC5xca3XZStGJlfYcbsG8DbY1TJNkNnkO4d5Q8Qoig
b6pw8iMjR0433naC7oFteV+DOxQojCqkHU/b1mw2WlddAY8lxLy3x7HzbouaBrGiFhEbA1IdxXNi
g3pOM/u9moarBd6AWeom8IIzhuRsxdGpIQiqd7GFTyueZ2f0UW4Jf8DSHdcYNjtxKO3maEBMatPh
QRsn49qiBTILm9NAeIBLYTN5F+9mLMAZw4rQ8maizhVzMuBzM8t1WiJ6qpzg3NBLo+b2YlpNc0H/
yWjvjDutaVyScskStQKOlvA+yeHyEeAS5NW+toyj7BJO5QCSt4lRfEtkiLVuwK5kau++3b7EVvza
QFTm6Df3fcn3YoX9GiZOTLZhDa6WImQUpVtNI9auFfj5zBwkiIWLjQoDHVubj7lDs4zwiRH2FDXR
Z77/T+q1wi+58akXUKal6F+7ZM/1LKts/32oh0+1qd6LpHl2xvqBLgQU0kjz+dAb+s64y0qP5YBl
zOod+qganmtpgTfSA6K723QqWfLrdJ2VJ85FabwaXg9mKUMnNnezssZH+JI4wMKy4tgN8txVp1GM
e8UvKEO9lzJwe1L7ItrwR2XixIZlPRDgjKzNwz1fvWeqfnYLn2p0lt+W1s7wOHMypifw6w6p1V0H
gBJ4Z3uaJ9vWCZHU6Vax85moloVKtvZsc2Hw+a7MdxqaDhHR7nVAkkYah/WWpP49ZuHgBEPoNNjT
Yii/FgDCmLinFwkoMM7KdN+Mtr5FNmczu4DYmMm90Q/+pW6KcufX5Sd8YFvdJv+1iK1TxaLUb0oN
ozzogdQtG0Z4jGTRewBxDdNCcxSZxvsGp2hJqjhMb1mESX9LniAWiMA9U9lYD3U2nwdDYzuo7DEo
qjvRis0A1IGXEW56fLQbh2r5uqLmJwHmrkra5etwhKGnRHyJZHlPQCVe3aGgYzXQxBjIT0E5tS8b
DUBJcdtMugG1udvhmgCvFjMpKwipIIcF74q/CTPIO81AfnUwXUP41WsvKLOtXjQnn6hfz9cRqqM4
MgAwEreoPYcsFpMBv0tXMwVofDhwTPoBQHz3aeiVEWAFlyCkjTaaL7Ipby29OaQucSSNwXw3aXCH
MK/W1lmSw9ru7xpfvBbW2ReMmgMJPrTDfrhoHHLLhljZue9qbF4oflml80QHZT9kPr2S+CxYlAY+
04jBN29VNNwGPZLqvkXtYRwLP0l3BuUBmcq7wcQMR3mq2helfoIrA9qsMp/rAd5NScHUTsGsNMSk
uJm8ySbx4Inok8WYsnNUu4+rae8WZJZwJrcIEWlzGmQSZFIUUY3EAhdhkTDLYc48mK85PpOdAl1M
Dc9Yb9JjmIOq7oydahpmJRQb3WxAAqAlF2uovs85SnFNryIijLL8lJQtmaUMhGgRvqC7/x4O9nvb
5VsP0jmRM8Ve1wb6ZSMgw5JVuwxeKcnSsMdARvFMuxX59BjY6ilSw0EnDwxTZrnRGvMS9tqMl0Wj
03JCtGu8tpcfaKm3pV5wwqirdedaO7vkDKv3r0jW75L41RIz4CA+UtS9xxJm8v3lz5PnbkhdsbA6
GZ/dvEKN5H4NWqTtdDovGpgEchgABfrpcLFT5wGvFQXu1PmsV92l9fLbBeX/v9+G/+O/53d5MvrE
uvzjP7j+lhdjFfpB89vVfzzmKf/+Y37Mf97nXx/xj2v4VqG8/9H8t/fav+c3L+l7/fud/uWZ+eu/
Xt3mpXn5lyvbJa/gvn2vxk/vdZs0y6vgfcz3/Hdv/Nv7v5N6YNrSFMtH9fOTmv/Cr0fOb+Hvf9y9
Z1kNsuMlC1/++HXL8fvf//j1wF/hB8r6U7rMx1zHIuvNoUf9x9/697r5+x+ao/9pGxgwuRngvC0M
/tyv8APL/JNdEludKQxXCJtEgpqF7pyL4P6pyFGQynAMcHaEIPxPwg8MU1d//K34+a3Pr9a2mMhZ
QihDNy1lACzkBRZvL5/CzK///ofxv5JU1FBW9fEwJMVDHzGh8NLowWJuzliFxVYiTdGMW+SOKGZ1
aqqwUQkbcnTacIlNV1YlnwpzNWuhVlPTW3t3aqqtDKnTptJvV2ogI0Am3UChtr7vXbPegg0uaDAz
kwA3uA4uJDA5eMUYolKSulLh+xiUhk9DP+Q713gGWhxtvHDSGLVgQCAJ4fcvtBszCZqTxUTe9u7y
V6IbSDWMqerY1BWn3g2wyPvYmxMSCeKMxJS6jOm3xK2zH5VFhzz2n11CUAhat9sZhk3FtpfRua2b
z1HwCaYtOSlux+8w6g6+qb4G+LH3BicIwgN/9LWE8Qd+KuBEk7DYuVi5wbnORJMyN5yTKRipyPfh
Pu3AbJdS1DvGxGmlZx46wjAjHBvGGrVPY8RDEpPlrQ0xS+rqlbzmHwhqy00utM9SdeV2mnte8C/o
qCcODXVg3aE0r8pL6HhFnEhCq77G4tqDS0CI5R8zetVrkdFE9ujbb1qaJEemYMFauUC1JlNn3eHG
4c0YQCkl+eGUy+4a+ihrDPlaB3V8EZ11FZpQV6kScuOjut1WRUHtKkFqoEs8YN2g4p3Apm9JQMFq
7uCMBYkv7jzYd7rlEPVma3sRhayFbXcVDAihctgoq7CgF5lPoAQmVT/KCQFG1RPxWzgHUotg6lP0
05o3z8hfKNciBCWtpnVVSoQlsBQlAQNretvh62quU5JoxyT3b4F5q4MKA/OG6TfGYuurMlJIwn5x
GbCzndHsb1xXGQdNFwm+NmcvEJPAlEI+Ug+oduLeJZ+P6nAfV0eyV9WauvRngmkBExGqu62tIN3i
clvtsgZCCUCVHrMu2m3HR0EQS6s7UCodDi2aLZg8PTbG4HuV5JuKxB2ENLgjDJXu7IwIg5iTBJmD
M9mEm3xffAKqFfQaYbhTt6nMiJSh2kduhYYJEXICsTG28Lhxfl97CR+c0poW0aZ/B15m2vaD2R6n
oqOs2KlvDRSxgz4UM+SOKVFdQjGYGsiTbggvxzSdtTWUV12V3/vM4yFD/eDKnG5D7X1LNbKk9exh
CgyOuCy8Wo4PCnlWbcSx3OomjHmjE1/Q0TzUk15vTGwHm7aukLswIauILN7nI+rSl3BCitQNrC1G
82EM9fTgZ/29q6EAMqgsSdPc1GPqA1LwHv1ee3dCN1uhKC5Xwh6PwGj2qowfRokQLm30el0Y2Q/c
ENS7VEMf0RMcL3SmdLVD6V1dbOyetLQQKmc149aY1WderLjnU34NI1D7GWuJjAFpm5jqtSTtOmde
eStc97EyKgJ/6eVJZUcb6abNuYk/u3FF+1rfW8WkWP1N6X38jdBlcuhYQU4DxttROjCJqVj2RVNu
Gb+HVdQy0ZimKfrilYa9xuu8ztcB7pRdS9Q8ehUcqtI6ew7mWFQwpPXFcb8ZS+sVpdt0MsoAmG5X
7olC4fDzcD7YpvuYyVl6qkJ7l8WG2uksa7YDaHx0amicDH3Thj4N8qTb6bl9Xwmf7OYhSA9I4hDI
WWpPNtShxiuDXGFYmW72OTFr95in5Z4iDdSCfcAyRdMZH2x3bzlkN1TmtAk9FkupU36xHejVfSLK
PVMJFGjiOU8KA/0XeOG2g57bC7hytmFXh3aIn7qw86htMfOVWUTAVn0ciXpbD41dP01gP/S+eWxs
SWZe7/gHY5oj9FI0RSXxk1Kkt6Np3as5sjRHv1b4eG/zaPxcJJT/Q9U4n75MiXAIU4ZpMzmsdpt4
lSp7PZAhqBCoA7TWsfrrJxEl+iUDrWaJU0+2B9EwDcjM1s+vsQzlBg1uOQ/XLosCd8Td7KbqjRTY
g5mlIGAg59IvY7FZN0ATy5i+rOxPuME3E4BQKzU+UfoliceLtG2lDOwdAO/LPHyl+I2+I8yeG+Iu
IC9FihoMJqENAXxIjaVz9A6q1V/hLJfbRqB0ooiyKQoDcAnILddrj1pA0JAdTYwwzUb44kcps6eY
fj3GHHB8ogqxRTSQgh2KQq0NSzZwE0z88SdU1RwKDTo2rxIPwgwpmSJ0HcuyPWgZv2MmIvuOyvKK
GcCmoL1Ey3Tc2VAARpFu8pIKUUF/kWqF2BLCQPXkvqy8nZWygBcuB1Eh91QUv5ZBguS+HgNkXy11
NnQYTG3HU2AazdaWKEgS5wEldbNOwZvs7AZ98qB3R9jF5k4UapY+0DP0Ng6X12HGZ+xL4tJiJh7S
8+8rYzpmZkDpv7in4HrMIw65MWvRYXnht0637asPRjtqY94KPfk1BBLwODhEfFfcpC6hdXU8rSnI
UB1zUfa6DUtct+/fnK6klOlQX/Ne/FF9dunTrkRZ0RZIB4KpSYYtx7dYc/xNI/yQr6ffG661aXwk
6a46tix71qX9DIbuzQ6wPrfVU+0QShM3d4bVP/sdNK6orGHSXBgUPOpj7rmR0S1mKljAEew3dHgW
eDdNiiuKJgmTiJMsuBkIEiXFQfConNtY1HksGJhtUKcmhZzmSQV109cA51NqeB1WTspqnQT54GRW
zsXAfU0L3t+1ZkRrvBG3edc9EdeLDGogPLbh4GqEuML/9PfRgIVEj8yjn+fPVYvHsGJ0w4GucILV
n123wp85AgcZSmc3aOK2yLrPU0TmXASKiazMZtMTVXH2m3HPwc0C18dgWJBS1IMTIi91UyRw9oHL
ZWX5XevkLk7xQriepN5KCT5xHi3XhtqYKvyi41bCOqEDwtFnxdUuxJDB3KpAIrNKbUxHxMjjSY66
k45SF1dXj+nNx1W/2B2XTd/YqJ+TNN/GuPuKVU/xpAXbxSK7H05Vkf11s+yTA7jw5QYOAKacktZg
1CblKfnPjWM78J51frKaTzhdQ+C7HecnmCOgmJbr/DiTY4fWCH5ZffI0HdNpJ5Mt0bkB/bN8PEbF
QxrPds4Qu0hmDhhtfdb/yyauZ9/tfHW5wS56STOUN8KaEiygZ0CKcHOsP4DZ09PYZEfqYDVZp+zH
DpqdlkvLZrkHXaM3O2KK/bFrubQ8x8/n/Hg6UoI4SxYjTKyofJ0iKU559+CHuksilxnvMaLfBH5m
E0vghdZpuYOaRnBxjndUtsWSVJtfmzNlXPz5J+brHhAwtACY4MCmEkJK/AiMcjx+COu5uOz82Py2
b3nG3/bRhkS6JqrDb/s/rjpeiDshIp0mJ/Nyg9KAqA2rwAI8b6jhlKdC9goM73zdUvZTUiAk7udv
9ONrjXwzP+Ep4btdvmYKMdXEbJ87SZyNaZyg4l726XSQcMG4NJj+eUwsl357Qrj7rFdUEIKkAxz+
sYGEUpzgTP3aFwIi3lQqGWEJ8RKWpyLig9exPOHPi76HqyfOaQHNVvZ2Nnovl+Jp7urQDZpPJu13
PAQcM0ThoAQEQR3JbMYszuwEmSdH36ixACg6C6ufX5vvQzD7dXn57CPJaA52EigJlRQGrPk7K0ww
AsslGRZ8GvOmb65xkepHkxYgmuGh4h0tF/0Sb36CpsnGRcjbojA6/4yWjVIR30Ix/6IyG0cZKTYu
5RXXXk8uPx0xY8FR0MzOba4ul/T5qtVFsJWW6y6gC1aitBwyJQ+iyL9qrtOe87AjCos9Y1xT6KMT
VWtF9UhNN6sYSsxm/FaXpMKO0/DJqC/WWIHPQQVhV96XyquSk9J6GKpMpXdxU1a7QnnRNgSTllnF
Y5ajPCSC9p42ORBpeD/7IB85XeKmmcdLFnOSfNx8mmceJn5XCysdqSNM0EoniQ71JN9Mw4gOHQhb
AXAGJ5ESJzvSb8o2MWCGCAfpiRtRX2cW4cfaEeYHBF5Zx+e+FUCvOi+9Mc2cM6ScmLsoltZ0eeOT
B59lsP3iVgdDKG3dPOMl/dqZWbizKEpv8BXX2ygxBTqWMT7JPvvBL/zR4kR/RFLorjQN1hJyh2SX
ti0eP4TdGTy0pobQ6EnpH0dMTVeXtiZhUPBKQEDdmIIZoVFVIYKcmV4Rm025miKWmsV8+KVoFk79
fMyN3QzxWC5+7PztPsutIMp/PWS5X17Lr1XlQAUU7nW5LflJ9Zjvhuel3eWDebdQIKaZXLFQI5ar
PzcsS0DQYHKuZpx/xHJmWoP3lUdUWpIUdyYJRDjCFCtOWufeoSYGZjU/Ud1zHC+Xqlgv6FyBKZLD
3cdtXpYBcNcQji37ynmJr4/yvDywnR/98RQfV3EXj0iCQoymocmpDIZ/chjRUseJk50Kqujsmy9+
bBInqve97I9RMlsn7IzS9fxT4GDnN5JQ2mYJavzc93HDcmnZSHhzAMsyqrptRkDb/Nhl48fji1lH
OgPJP3cVdWHRqOWcX8yf1/K5RIUK95FnnYtQ5zu0pHVJNMzCav4Klq9EOmjaVsv35acwH5Fg8r2b
83lJF/azIaDKouggoWLejG0uTib6oXVXTQScu7gM2hm5X9m+eeqjwoT4BcZ0HluYl+en5ZI7g0d+
24fZHmlGb7o0RSxv4xu8DXoM9cntl7cMyaDEYwZRbbonLyw8auhZipBJZD9ezXkkNjve5XKpS9Nx
n2j9gaxIzgyyGPd2Zx5YuPrbip8G8sAQTfjyCqZlQMzn17a8wKoHYZxn2KCWvz4Q/LbLC3GD57Ek
oEKrj04HkrtvT7hc90WhY0GYT5CmDMlLdJx7Mb/Xejk/Rngszst1RD/IuGqEQNto8OnJYSOnkw+Z
9mThnT068XszD/7LJmpoiB4w2PGRp1pVw98b872rJ6d+3rds6gbSWqX4uI35CFset9zQ2iSVr0h9
5gwQLds2pmsbpBxbf7nX/EQff3H5W8vD/8t9zkI5+XiG5dLyuI99H1c/nubj5X3si0p+rJ5PzaxW
0ZP38czLnZE+MfX4+do/HoNYKDhMhrn92PXzLhqCYcbIpiE/lXSFCenniQhRuSuq+NZM+L3nZKtv
2znGEkUgY8N89FG8CvKDRfXktOzMp+Fz35CrY0WRhBnhkwTt5afcB7NmVYIW8nLILEfucpx8bAbl
3NDcMnfVFBX6tr+PRFSdHEVscghseNVPKt9M8MES1GUYZ6H9eZsiUpxMaLwWp+VFUOh/6NHO7xyH
NKFQpAepqfqksoIIPQdVrZMaRJsQElIR5CHSMjwGVhUpBFReRIA0M1BSGO+MBPsRGcosCgyyPpbn
4CyOVqCf7GZfEd9VIAzah036o2qC8v/HKf97jQWDc/B/11i4hnU9/yOk8V/6Cj8f96uv4Dh/Glhg
DUdQtZfKlXQIfvUVXONPaVks402Clv+Zpmz/qaO0Vkra/HXUXnQB/tlQ0P9k/akM1zUtWhHKdv4n
DQWTofa3hoJr2y5tDUdIgbVRt3mzf20ohArbHXF08RECXHhw++Zba8kbqmpE9mWDx7oFfpiGjDEl
dwLhXXb0kWrRIwx0yk7Ubq2CaDI13sWVaM6uO926XpMficJ8YWSM177Rvg+zuywnxu4Up0ymer//
0eVmdqnH4jZR6OOUH0+7GrjJSswewpGSf9VuA627EdEXfcwRnmA5m4ba2ehMvPf9HBDSCDroaLuY
Tp0tuMJn+671x4l2bf0tLektDm1JkEFEvYjKTNC++QFQL5bVD5Kq3bois5xiTQAmj4CUXvemQ4r+
ZWgpmzOb5ffohNpBGrl7G4FlWYNky3YR4aeu5iU3sWbHdwM0mLU1dTUxMSHeqQRUspH6b1pluCeL
Jf1j04jw0JRoQCis37DoCm6U54ebxgAcrQZ0PEywqe53HebNMD1aqbBCMnQKc1vhTdnCn0VlrHz9
gA4Y5B1n8D3OumBrC4ibEIixTCXN1Yxxerr0Ouy4u451Uh3yuEDfHvZ3EFMeHElBxYzi+MHRX4cu
P3ZB1r1XEZW82vvaW9C5U/K81uRztPsxKg2SxzakZ04U9XCBUY5IqZibT0QzWBvTGB/psI57lzJy
R4d/VWoj6igspZvI7s5O3zMBI7tih/VwdvDh1pxK8kUmurwuovC84omFo4ktiWEvgmSd5d5jE9zY
+eQSFfop9ZKz41klI7qGLpQnJFrIpkroxpt+Xl+OboSttdDcAwuDE96xChImb1IXBpMtGZyV4/u7
viGzAar5uZk3OjWLn5s6COO/XF1uXe633OX/dXW5wUOiBkjSuizXNBRi6HsHmJpRS3LGb39jeb5i
uWW5OKWWuyt9+em3l2FFToMstH0uRZ2ePl7Fx0uxOapBqZe4V+Z38F++vOWxy61WLCjxAEqBoMkj
Pm5YrvroWQn7mG/5y+v7eU9terKJbEJyHLOu+bjjXy4ud1z+zFSTxYNpkLSolLq5k+uXZVMblEFR
fTZUYEdSuPxZJ9ml7mbJoEKSSyPKHx4z9CZxF/9lw8olvigzYR/+47WfWBWlXvYNvUXgIU6Xsv+6
PGbZ2zIBXQnHRArsWye7r58J9cy3pWli7yYlsj6McC608hqimdmi63RWBtOui9f02mW5JMj52k7A
zpC5DM05UcOJOel0rCKz3zb4WrIYkZxuHEgBERdwAgKTCxu8XeYFCbNvCmDiLfHFShf75XYTOe5B
1d3FU9p4zjTCJfED+rsOoNnF95mWL5eaBPxlDVrJRSJSC75gjQNrMiP74meg3T2dz/BjnwrarWhZ
Yw/zPcbKe6tcHCdJLA5h38tzkWbyHPQFE4+AlB9r/twJ6BOAVAunugQCk0S086J5yVDPsReJo1+W
ey2bpWe1XBIOtLCij79g080ZPJOX3kMPJLCDEX41ZqeJUDHTce1zbfIfSf8hZbLRGL4g7y97g0qC
Yg/nOrJzo7imKn7KCnDlVdmncKZoGo15am71VieFnrCWi8IocwFA7EAuyx9hxtB5njcDdTGqipVL
dZp7mNVd303inDLSs1YNbuZ8E0uSIQhJR+9y+ziE+TEYs+ASzZsO5e2pjoO1PqAATwSMlJqsxwxG
wJbSHhkqsz5ZZN8kQpLL5O31HtUmorhq1gZNFw2k/gV82nQh1SymW+edgoldy34mkeWKlmm0W65G
85G/XHotLQACTn4Zk2OvOcEu9FkxiZKvgO5uizW7MG/R/HfHoqEqrTtEHoddgAK5Si4e64CLP6HT
7fC0kOTeUXOGBmddxmEyjmPaY6BpZLGx3VjAJ+g5+DUgu4Wwn5YDqyJ6cCeDJF1V6MWupZWn16nu
6jmhqtotV4mfrnejRbui08f02rigdnuVg5qv6rWsPX8VRmT9+OldhZ5jmyvH2+QxPC2MxA1GtyI5
tmQ8rsk8IFCKzJhbZaf7XIjkGV5rchDkiJkyMA7mvHYZlhVLMNdgl9qXNe8cvQg7d9Wzgu+ZVJcU
7X8V8Jbq2VLK+7nz4/rywOij1Lfc6ePm5arJ14Nho2VlwF9RJr31Igzlernx4wF/eeqfF7M0QaRv
Brv845Usf295fnwVvLyq94q1L0Mo5R8v4i/3r7LamCXn/trXDZyxWllXp2XjzCXmj6uxOS8g/nXf
cmvbWcHewjiR0OmADjYTteQu8xXZrCU6uWTY5l7ED06+Aqt9bUBjQWkvX+Wk6HNW3bWNIuDCXZjs
gWUh8d8OfK7HBPLN1rZAJlO+NzdDZKFHNrpD5cVqUwwIpTszR1hsJdthIou8Br11RHz8rLnVUSKa
DuHtWBMmUjMwKKWp4lMns0OQjZ8aFIF0vDvesxbcoq8z6O1sYluE0OwMolHBQWm+7LdggQ3UYkAw
GmNiRZPYFzv0mgOrJBTaxAIZJzcCzTYhpD8mqOV0jGWbuuHpc0g1SK2KLTWHL30W5RstiCD0KoBl
qX5VJsHSZVM/GmCrM+8ZoySNUSmbg8zFuOmtctjGk3MDBWwXIwBYB6n2LS3osLShDdAXUXEZgHqr
bST3sBxCMs3D9tKmnGoZCHEZS8JR4TfztR8B6CGU7eZOLFuc/lO4xtt/jMnmYYqC29crh2MQkmRs
hkGCI0N6OMWIackdcQzsDjCzrg9bo6yRxhA6tnJqCP2lS8JgWPfPRFsMqAXsAZyLwik+Hquwjg6e
giY4i7dXkY1ZhTxoPoQ+eSlo1Ma4G1uc4qtYfA/tHBmu/iCNAfGwVVxHTeh7M62/SJQCG+lZHXlC
uI1H9COIEqojq+hkE2qaiwY1fixMRewj69xdM8lv/tT550CvanS2Zc1cTOLAa9ML2Mlv2ZNqifSd
0N/1Wl6vU739Qro1DdlBvfb/l70zS29bybrsVGoCyEIXAOKVJEiQFCWqtaQXfLJso+8R6EZfC7qZ
aWfW/f6aQD1cXluWaQoEI06cs/fart76CDB3Wd8mh9rBxyM7fNgjBApz1Cgqpujg6rCTACG8m2sm
hby43nhlrIiVHV3P0ZhNDLtZMIzozPNUEHPaf1uW8CeyusCtumaH9hb7sUKljSmJK2Zd6JtN2PKZ
TueXntuxT6S+G8lV5WVOOFiIVM8FB/JKb5/jbh/LFW8NQsduDaA6Sj/PMd9eEn4b4u7Sq6AlxJec
m/5Gps6NXqv4Uur5QbZcQcuBh1HCZJDJsBsgFdEIGo7I/BeU7NY7HeH5Hv0QLo+svSQj95LnMEKW
RgXHjBvUq/W7VhseC/KBhsTYSDa4bbWsYvGQLBfHXtdk+SxjTfmNPQkmJXg8IKMeEgTVyM/ajU4w
4iZOC42IF+bCJDfeZIBIGR8AERf8X3p7w4yejcZ9sdOWj1QYBUzHLfJAzSBWTnJyKyTtpXuJZhqk
Usez3hNLYFR37sxrFEPQlaAEDA/oTRGlBIkCWTLAkFohVXZuewgwA3gh8wuzxWfHSj4mOE2bKc+i
XYFW75CrW0wfDqMxlhWRZFQgDB1XqqK2m2fh+jjxnqfOekkzsLxDnUs/ahvGWPjhUdLLpSS7xRwP
NFKR5xecATt8cOc0u3MMZLNNHHvbBK/Eti617WQPq3An5WMZvYaKpJixm17HhqwIb+xv4wSonprq
N1Qnd0InlKrPsbEbIMoDZ5LaxxQTRgJHcBMuqbkrZl53yrB9K5oiIY5i3BZprO9FlL2I3MUCFle0
Ymo8AKbk+qh59mcL7ofMW1ivOiJoiPwmwO/uspY4OUZVhwnDgaAXHLnAwE8JKrcqisAy66sgp9Yu
CzTGkGU/g41u4GLe9WP0EDrSO1e4aescunmsIWGBHKHvHMNF5B15V41KvkTZtZ0+vIjBq6N5MhCs
IVpqJhRSklGETilfmvWpDlt59HQASW4YJG5BklBE2BXBlPzsKr0zBgQsHcpsNAGHskM0PLvEami8
G6mgbUa780ckbtL+u2dV+caenGxXJtM7J9Zp4w5AA8plTQaN4bFR2oXBUtOxssOKO9gaLq1LvHFa
dDvNBiShdbp1MRSTFekgRZCLjpBrfIgX960cMP4lNFyZJbPifTVc+yZ9NcoWyEcIHWbVJUQIrcvI
jn3N7gsWdgKOpIf1HqfOftDsHxFc7YUc0I6LvomuhUNoO8BqD9Op/QtxG2aNPlGBxfCToQjzxgkP
vHxjhH1s85hjuma/mxqop5lsIKXHLM3NW1uyKeGC+FWvEp6CC71hXSXYYz2OxoR5xhpmwCVPnpij
cbIoiqs1MClHT7Xq45KNtMiaavFbNaJIgxE0QeV5vpuK+0hqRwuPh52PLRJptaskyBw1tyXhdlAp
jVK/5S64sbziTk+8h3LMLpH+EI3qou+mHBSXhtcX/vyZkJMtlrq3yMxfRsHb4KB0lOCA0jx6EYy7
D6UzgrIsH2pOng1kY6rNutrVJHVGGVBow7C34zpPm0vn3S4UOsBBBqkB+lbGnya0YiSKeOxkk5xD
tym3eocnlrCIJrPIgnGuXQciVWMM1qYeXorZqPfX2qsw8TfOIyn291nJx0+L8VtlZfcjL6NgTHL7
0E/i01li/cFGYFYMgerIQ5saNIULpyFnEsCPjaAWw2ubUlh483U0Iyr/IoILw+0Fih34MEL4HUec
CnGCWWOgYNSIqK0tdkud/Bwb+83p6ZuwiEzblOBM5A98exhCf6CvlUcmb6LmBtLD98PGWO6+fCy1
qMAve9MWey3Zk2n8hsDrg8AvdBfEvJP9gGWhpGkTPUOB+hEvdeZn9qz2yvFeFwe1UBVrQWgud1XF
+xpDUgeCC2ZATO84oZjLeDODx361dD0kiDONqPx0Sui36cFrap5VC2a9fMdmgYOz11gTB5QNaXs7
eCmolXhYdkVmY++15wWKIbM+OFjvJT2aUs8e5rF810SdBgla3nmYWxwe8JnHKHr2iKWC30fJZTIy
XdOzogOI/nCTr2ffRUg4MtI7uU10sJknlaO4WHLQDyQJovcV+G8coJUyAlyUYdsudRKSqyzx2275
VqGl2wwgD6wJTWDe1/Ju9kjazIV1HtwsSCwUkvaa/tUQcXaYBtT0XRteZT7dzeMvYfXkOhRIucY+
s1cbY+oXRfwNUZhN795+LJX+MsetdfBijvCpumBBt7BPnISlj8f3LIP2IbEpgySDXW57Z3May/Nk
ItmY7eZVumyqhXB/an31M0J/h/7WlJs6RnwIgzX148Ks9jmAYcBZdwR61FsNNyMhRpw+Yy852t7R
rj0vICaTMsJDTUjB29+09ylqS0yFqbHLvWq5qsW+7RuIxG5DiA2mWufc1PFzAHj2vXZ8jPXWURvT
KzJsw9cLSaBlux7ZXYF4aybZTuX1ln0SHDcfaNO1o7vRsqB2gnUsWucR/vgvs0B1PCXgcxmeTxuW
YozEqd7dUNdVmQGCZs1rmTK/dqGOpdj1cLvJcY8PYlogBForrck7oU2m78CPPqfTYVTutyyUVNdm
MeygD1BPWzdGnu0KT4hTtUCTLYmXP6J+v+ha9FxWDXTFxWvh3+TxznWKN03Mjz0yB3baRveFbN9o
hjtHWDxpv7cz81PRmdkJc0mO2NBfxrk5t8ssmVczZBf6XW7YKMmMkl1XnWWq2BS16NJHNU7RAdG2
1lJYi8r2rbq5MQknVSlx49GC2gMSJ7xUIiJFlnIfNtfBjB90RnA7LzXZrqaexI4bxyiHE1xRte2m
xS9Mg6tvagAgpNJ3UYGFGPch10RC7LTVty7sfKMf17eCE04onFu3oxOIkR0DIymWCyPALBJXFDdn
UfQXI+blUFThGk1g4oR3ZmwDuuy9b/PU4aeuupdajg9Zbb80lqLi7SUYSC17yA1Vr3Qr4ee+kYzA
5d/zMR5w+uUD+CrknY4MaW3ApR3Rv4NEqbX4ApfdPS8qdXZIaor01KGfz8y9boEoJ3Zw3FsG5xin
FcfGIAVHqfI276bJX1eLup45zZELHMBeneL9OJivMkJ+F45FjLzLvJ1KHKVDnFmU0pEHfsz8UTOK
OnMI2tghzf+6pUpeBJZ39AoTT+fGiLmJtw8K4oM2kZAvA73rbw7asdNkkZOn2H5orf+w8keFnJCW
fAQiyMseErNO/BkKiF+wOezq6GdRq/GmiaAzgEAmPGza6S4pO17tcfhq88QfjXIN1ymLPQLiYCrY
FB1Sxegm0sLqA48+uc+px9lm1MR2gbOqcWTvq6kKmFWSN8DSETZDth1ic6B0uYtc+5Kl3gCCqBDH
cBqfzHS4tl7nEQdPiB1UuSdXRh34rIrDdHesIhJAF/Jfpv44pkWAr+DsVZjSBnSdbK3mzZIDA9M6
xJRzhwc1BGNBmU+LNPIW98Cx8mj30a9QH/IgKQGMtbCVQT47aKcpN7Akn/BpgaV0WIMH9kLgeXCo
Grm6N8mbSbvOPHUxh54iNY1zMbRHZg2MKXSNc6EL1a9X+2ZOnwwHXztePQBECXK6YRw3nXLoxRnM
r3mtg+uVuy5ke1fuCQIRCWhY7RDEe9Em54YyIAW5JrPnSIrZx8yO3H6s2QJr/Jpk8yIZAFil2C2b
HJ+BZ4ifrm4m53qM3pI08HpIbH1sp/tYifc+r1g/8oEjBkSBxHU/5qiGnZQr6mB3DFQ740TuaMJ0
qb2dq5QdK5dbrhhHG4sAsgUc5OQ8tWGp7QwFIL7udXMvWPphBL1F0USpUnovZCQrrnFJt0aS+2Mp
Ds864YeZqptD1MX3NTpW6jeGRzq0kqV5txi2Gt0LTu4Gs39XXZZEm3mLXslY4DTbat9JF6XInqyb
zmganxOJW8NxKBr3QcvxRtB9P/UlxBSrmUPaELBolugF0RhY2njKGCeRqYtCB9ZCV8B2T1+W5jZK
++jSxmV1TfKMaEJqc79sX0riMdhPaOS4Wr7v7WYvcp39Y8LBSJAcRPyFQIZhLJ4skhX8qacsNfXy
G2o8gM+TCQpj+cFRcBGm7pcMjeo5v495x+hxp+zzV2ukhO51ehATvjwlnXu7SX9lkw0Pa3hqtdH1
XYeRh9HXKM5zEJ8k9PrWRxdOxUFrHEyGq1B5saAi4v55yjmZHQ1bPqjFPJUuuQWeeWn1MD0w/0Nk
pnNWTZBKAylgOPlCVxTtDBiNfv2Q0o9EtZ+v9kj7NPZRcob1mH1fhna91ewVxjszprNCMmDAjqZK
g6Qck+OlLYFnmeRfau68lz135molOejuuB9B0I9ORFCQ6DiVxcuvZbQ6v9dsPvi4pJpP4BkHKx4f
vQEgVTT9EIuaDvGsnVq09eGEJaGEbrONLZBFyD5+Fcqd9nUj3hfcSQHbJkibHPw5w5M7bgvY+jOR
AEgr601SRDEcZnZHb9auOoNZIvu+5110g3bqyRr0ZJ+EHeHEaKfbLrvXdfuJdGtur64r6Nm73xoQ
J/vULudNYfiuHnEGXr4beJn8qSFjc1Wb44kBON6idQn10iddNb2ZY4xdBkmsSAzvam4RPtfS3eZj
FNM9zl9b/KN+XOPGYLMlZneVxNFjIcWxlJiOVY1xowhPkTsfLbI1OV3s0sj+ITT3qc3VXa6ZWFSz
6aP0aqyYxB/6jrV1oY1faE/uSAHNA614HLrvaROP58ay3ou+9DE9ZDsCfuONpXckwE0/qDHTR9dh
2ijUcF686qgGrA5cbg7lWBNi8n2F4NCWKMpnumBYrYmZZCr6cxnWwAocnSZ8F6vpOjov5dWUDJ5j
W0Ml0468NFbs2hu8W2lVRiBSfvxct35kETRUo81/9JB6g7hRIL6Ew5BRhQyuKC9Xkh3ph5oib50F
DQupRl8yKnftUhX7DEKC7sztsWqpD43RO9SoKfkAbYxVTIRTDUlTjP4jsZMgyxNujWZ+nvsO57lp
wGNsvWOfNOmqmsTUYDODqjxMHgR5oexcBAGxxgqFvoAPZ6rSFnd22t3MJc1D1HrVwaV1fLIGui8d
Vo8Q5PlUCuYPTnubUL4KkHy20gjV0MarlhhuwCeGrkGf3UuoRf44tq2vRgxKXaHtm9QYSQ+TINkN
ee1z/Q2RIkScuNoPZOLeWM5znsDQyLv1eJTikil1tWN9OuBDwuOsLsuqMdW8u7GRt9MMyk9O2ntf
0wsb6BQciAyxtlbeXbQ1A36SaePPwhn2VawbWMVvh/JHMoOaFuPR7Ng3O0sitSePGEfuZ+Kogrzi
Ryu/otHSaZJr1LMhvNtaw/OlYUtA6g/FRKPLoGkPnhWMGMEQy3eIwjK44FNN31y/enRLD6UG7igT
gA1lbl0S23ly3faANUkd2jlvd/WwENme5HqgUIfL6cYJaXcOSlQ7qzbuCXM+ixQZUE303JpTfDE9
gk1rm9ajSCqCWMgZ1wZK9AlFcVLeL5n5wWwKAMUR38e0J6e84hya0IUeRU6T4HtLDBvxjPovN17x
IZJBf5qawz7noARa75igPbomRXUDhhioSVTelCo6daFWHI0lawPTGq5M/jumOFBr09SgaggdGjk5
jWp4VHwWS3nRp+Fb3HDRFqhmJIfi5R96gK5NH79QiVg7k5sa6xiwljw5gry79LP2HrrdPuzs4dWd
nYOmD+M1IVhgi6Ff20PHmrfTQKh02GITr/DPn0ZyobeMB9SBXZz2Zzd9uNwJDCSCXo8H7o8OvQPs
UcDIN8IaCVmZq+ffQjO1SlPFl2LsSxj29fuvX6HX+6fE7etrX3/FizQU+L9///u7f38tYYq9XUQC
9nF9hhIKELj4Jc2B55iPfzzNX//q3z6ll+MW0kmZ2/31TV/Pzm7IEPr3P/TX33TT8gzcJqVKGzlT
hmEwZF5Ewbsq9H6/vr+ep+yNG13qcv/H07atOnNmSg7//cxfv//rG79+ks4TH/EYktqyPnVM64lL
8e9/5fc/9XXhvn6LaBB3aRnOBPdymX9fUV0Y5SGxjDP2h+dwEDQbJL3KJIXgYbbaLtadCmny2NK8
Axw65Bonl4Edc4J5iqKGTdc0DALWORRTM9/fOhZsGA/sAGSn9ODotgGFnk7YvKjnnBUu7U1SXaNP
jvwRiCD8pmyxI1GeM8t8gbpNMr6Hy6rhU0A921HNl+UzvthgttCziPQhH74PeUly+lL04D6zW11f
RyYzYtdZc7EZRjckuWBYSz/XEUY7Q8lLVX2preUDZinBRo24GU2s0GhJQJltXLHXSu3WKibW+2UF
c6bRuOuGHqMs+8lYhFfdYkFNXRQClki468cIUX7tbvnAlou8cyKWyHLF4Fbi3KTy1Da4URPL7rfw
qRSz+E2ZxxcMxmRWOnB+68I8j33xfWm5vBUjLixXfqRjx5RW99yXZovKnHGNy00LGW06srEFWu0d
aKQZm9iZPyx6efOovaLT0baROd0gzdla9Gw3g4e3QyTtoc660Y9jay+6+Q1ZDieHfk/6VITAK93b
UxdCY20Zmds1qDbnRzVa025o5h8QLnsOiDYLt4VjO43YAw0F0ApWeByZT1VOeVuzku2GgcyG6psi
L30B2b+BDGiaerJttUQEY6ZwZBgp2Q0tA/Q0IUa+kN4B6ALPl51BKxvAFOgM2FZJHidMyx0O6pVX
YRjHfrQl4CT12owmuBQ7eyLYJdCI/Nwy7HlbchD3OOYYR7Xf512k8u8zm5qvIfHY99AvjMQZb9zW
3MF9eGxocTZTSxQh/FyA0OUty5gvJ8QLoie0KS0QZDpwa/WF6LEuFMzIwAdOIDpHq9pOHvQq4myb
fT/v+VPGTLJdsCZWIEbkS7fUJ5H1H8WUXBfgWDs7Vm/AWBxfGLmNloeU0S/Nk1O73V9Czf8AQPwv
KNfXKkHXD8BgFez9SQhgXGQKywI1YFEqoev7T0FfHNpzDqM2Oc4zQ5digMfuZkwWEiO/5jrqjsQO
nwijsXytIL9c6+Nw70V0hQtF7o5mHTt4PMxQDEK5InU2Ck3e2xOuhRhLN6HiPmCAR5aC6P/xwg39
b164o3M7WJ6ADir/64UvSdk6Mz3aI4PgDIS7QK5BOw+XCJMzhXR616XeKgyP70QaJ2B14Bf+Id38
Jz3jz4tn/M3Fo//hgHFACulR5f3nxUuaJHXw4iZHxBrzXZ2bx8wAFE7lh4lucbUAVpa3DzkdaA0l
g9JPzh2RkvXb//w6LLSf//0mIhW1pQ0CwjMcZ1Vt/oF5yKp5ttvMjY6qDud97LX2UfWM53UWwbFL
X4cFllCVO08GdvaLBzYqSGi2DLV9rMNOuwzkUN5Q0GMo8MZLhGCG/QqwQWzEo29HLNMoQo0LNJ1z
aIuT14/dpdYwxsD7NXetxky6zMPKB+n0AUdxCCbo5kBJ3Zuvh2T9VZ8vr//zj/03965rSss2XNfw
dM9117fnjx9b6b0X90McHR3DLLYjgDo/ldnsG5G7B1y1je2lvRmakbMlQbbCrI8FfKDbNF8o26cb
iGK4+vWRJDVRDMfQXvMJonhl0ITDAcaDGShzfAS7Yu2/Xvn/5648zTX0lA/yvkpUCMzsP/s/Zc4G
SBM+x//7T7LLf3BXzqis1Wc2/81f+pc22vgHUQfInyVyZ5aufyujPfkP4ZquYwhL/CWR/i2Qlv8w
bFMaq0racUxDR0/9L4G08w/wLdIC7Gkbjm7wEf7Xi/vnAvAXL+c3TufPBcH67wXBM3XDoWsM1kVy
05nrovXHHYlqOm6ZI0ancfLTMke1kTU1HmJn0o5VHV5CGZ2Eu7Sn3LWfChxc+IwIi9On+0TLTymp
Nseyb9H4tSmp8G7Yb3JZTXRmiIB22Gw5axV4lXHmbXO6zHGWPmZaL/xxKgjVdtBRhpBnRww8x7EZ
f7bmPjHUAuLm32/J3yx7QNT+75+TK7WOvsHb2NBl/mvBoRMNs9v0nCOSN2OLoRDKfVYE4SpkCnUc
O4kHJbqXkUuxgKTpy8WzGuC3LjiNIVvyoDR0FMLWaRF6fahbZixLlibntOUI7pBBiDbrBGb/2elJ
CDdU9Vhq+ncoHfb16yEvSNpz5ERasMTAjvJmMscjUWH73K1J9SjTEkTNUKBKXLLxrJHaPlMOBMmC
lXImVZmjjkkMIKAYXrv9QTRFswMGKH1e75OnxeDi1gdJyXxi5NXrpX76ekBqBAorq9zjot3//rJ0
oaEtRVRirLd2YAIXKlJzOX09xAmYjhAa0DZb7cdfD2iHGjj14T1SRNKRRZ/QcnCKdE/K/FsV1BDZ
hirOtjML8F9uj2huXis9kX4am/2JRiihd6vRKnJ0/VSTucyoVt6SZsRoH5abOCEGWzkV+fJp2AWO
8+o+z6bstIyxt6dafoDcE57qimaN7dDTQXm3WlP4LUQR+cfD19c0HChIA90A9WhM0d9dp/W7Om6/
jrlyYE6xxtAYnlyV40DNzJnIdYNvptkzR8esXZkr0j7B5hTYiPnVvCzGqfuWac2w7w01IXsI+31E
MdflTVBHi4cPmxkGiu15OKH+wpauUWXjK2UOaC1y1Tl/mJliCsYB9RQbFuY5y7jXe7600NElYEDd
SMdtEaQNhIyuD7Wjw6bHz3MeNJGcVdVN+6xWL19f+nr46v8OxaIxsLTuF51kzLWTo+Ed56H2fhkV
8y3GYSQf2e91lg/HarxxBDdVo0/uLlkWcYrrpd3Zo6DVug7Z2uWcWFL5Q2Od26q9yTtw3U5ivnvO
m666zJ9gqnMCUd0Jhk13qhP4qJWlvVQaVWYNu+jY14z2cpo0m5qggnJJT+1w/jJrRau6rBo8AziZ
fIEtWey/sl87/D59sTjHLu3jM8hL8kZk8hSlLb07kWPkvqrVTtQm2SVXRXJoZLSLgQIEphQ0+LMo
4Fi6Mo+mEWGz5J9OHE3usgkwgNbnN7mutczuG2vLXG08lmSz2crYL6FHUpUYMvRmFcZfDoynSWfW
YTRmua2m6v7Le1Wv8TPIVCbfAVMwjy5kHmWeFoeUhVaoyaejMAU9sjUE5PYplXxE4SMZJGc188ls
9p5K7b3N/DMkKCMDz7Ez6/6lTfoPZ8m106TA/nvGMWQQz8R/OKsxBnGbNI9RPQ9nYdGzAYaojeUz
xF4PSoe+bACCtKgImRgj9hbRKGFS1W/WyEHIxPvoNgKLfhS36Gso7ZnkBtzF8gDrixXPaMqXsqeF
MmUYEofoE1yOe2rWh1w+sHDMR0AfNe5VWkNfCyUbZhPYxYAcUDRgCIv7zlXuDvYuQxubyIiipGva
4ZADTbftq3nAeA/dtZ+QegmD2Firzu80NOGnygNaJ6PnuJ6s05SVZ6fPfkkSPQHmnFQWan5mDj/T
St+DUk73npkygxhjqKryNXbRpxuktOtR/mJVI+LoEYvKHDa4zpCKzSLG3JPgvDdT56PvSCr6ctnF
jWbSoOR0BevIa6zn0syx3gHM6FUDL49Yp4IYwtl9tKPyPVx97HW0+7rNcbme8oQAAzq47yXiSb/J
owU6L5T/tnTHnRt1OpExzquGymMPg8RPXZt84lkRBbkmK6gYPz2RBKbpdHAmzZeQUMqAdeLBtV46
o404D2rdXlYI3bkhHmio8L0uqHITrhcvxq/xd/q9qdDg6uVRtipI40wHZKG7u6VR4pYAti00GGOX
ljopVvlu4s0ZRSaCpG5ozgiQQ5rF6W6dXrWzGTRu2x9txe1VWg/MM6YdgJ9LEVtvdAxSWrJ4w346
cwyUX6O30TF5bafmKI0SSiWKgblQxAb1CkkkKJNNzd+w5t69NSwtpi2I55vI72VrtmjzK73zLRO5
jDe5LlHgZnPAT/99SitS7rPwfolatdEjGvgIL+5qqnfgOUeGAnKfQrFAxoLFCmRlQGRk0M4YYOo5
SAuGKiSu36Gd4nCeNN9MI4b0KEkjsWaK44TyJR7a7y5hIyhWMSNoE3reQkuJZyHT5JhpINejOoit
ccZXUsWbMlYoWkgyn9qRDDZImjvR7DoLDpJVoxJYUJXmYskPYZ8wjJc1QbKSul0qAuYWmA/VrD27
8DbQKWjavdOtf546t3gDTib5H4Su7DTnMwwj/l8zXu9Me0cIAHmLfU1cypDMwaoLZvTJjEOYHdN6
1i0XCDek+7dEpzIbH6ZVloEUuMGcEl5Hx2wenTq/2K5CAMj4sPVs2J2Wtl+Xsj0dlLvJdIpnhsud
mX1zJBOeDKnUJjEFoQlte12qGc5bhhUAv1aZRZel5jzmGituVDGuYfitqbo6q+Fd9OIlyUHcR3YG
xifhtjSIm97pvcFwErFLFbWbLqHVBXcXFWOS4ofqHWazJUWhjtigmQG7MZMyv+XVnYjJBurHuzHy
3hpUPZB3C+KFMQhU496Q7msugavbpUYvv7NsAooYrbue+5oC/ERXS3s1LhzjijnMvBYxOd1V+Bon
BcOKenwCKg3vaLB/5TTNqjnpbjJCZlJJRUZNQ6J0RQ8wN8S8I8vXgZFSRLvul5b19lmRKpr2IRN7
YRwjhTGhLIALJHb1UTF23Iz9gP7NSSVHSBInRBYyaM07ohE0SmAVAmyJov7GlQ1byJNtkhrj1MWN
MXGsNbkwSYrGe8GbPRqBAd5t25H78T7rF3v0iCasiqM3KdvvlbZrnY77VCy7gb7K2cWsTTDyjw4s
AaGy5astBoDf+A8du7r0TLrQHXSlvyRedYKuPPvSjZ0PQs+g+LhLFFSmTY+4Q8ibNWQgV6QZQ0U5
UP4xoQMKUND83wCtKC5Iz5pevVZt8d2TXrz1qN3T7gdv+mNlDfeZWMcHeXG1iTsFHUQQrElKDgON
Ak7ac/dV50UpgviVD0Bqei5nppxAuoyMKYWw9s0agxrB2VrMu6WEilfgrtlmGXO6bJJ3UVgG1WL5
yN9TDgywH9xy8IjpLn9O6PJxnd0vk+fsVGleNPoBngO0p+pbb9vHcm+G6n3KPWqp7HXOa9DGKYMc
pqOxbR0Hrd/3vOSVmAeRrOiuRkVEhjlGAmmTIkel1tUh1I4l9J5NlZgJhQPHbjcHeG621bd+/gEG
KiVzy7mdG9miO8RWkKrm2TSnl2lyX8s6fISYb64owu89apK9uxRtIKeXunQP7mR7gTWHhwS5bZkq
6JD47d322Cs+wck6VgVhsLM6clKsrCEm2BYeWkgj4ePU78Vspv5oTGgkux7GehREvMv70stLBnfd
Lmqkr0Kb9FPRna0lf2ma+ta1bFLVGGrqBrg+e2D6VjK5JUQB9q+9bGPp/azUx0gKOfvNwZLkpDhC
/arXdLNl4n5NgD51y9IeqTl/uSof91FRnq0R5rzmgMioIkQx9wtl9kNHOUa6nYOWdiHpNXlI2wIW
m05qVCw+l/KtptOKNpgyaDDJ4KUwjUT9EDNnJgrhmTBuHTxTedRNokL0Ov3WgKcGEAkgGkXJsVwj
VGYMP3FftHulL+YGJcNMCs1xMJYz+359H2a3BnqgKEtvnNr6PhrZQ4sv6lDkFic5kVxCVHt7kTlX
s7dHJoYN63BD8g5jBDqkI8l00RHGdBMsjlT70WVaujTZdGhqNW0ygb8oNHCbumhM+jg5mhlgrJmA
qm3oWQ1KcqPaJegInEE2GzMiPXTSVxOilz43eXVviXE8tsZ1zKjHW35m0VruwS7dW+ImSNSix67V
5o+F5A5GgbCaxaBOE1EKoZPEB7cjATniyD1Zy85aUsOHZ/nqwqCcUu59guobWPc+av2HdioICapY
C3t9yX2Zy3fbIuapY2y0jFBTK0l4Yn5XTs2LCQdyMwgNZkaEIp/zTc6O+ZNkJ/qS2a4uQ3lQGKdw
v9E61G0GpVIjb1NH0djM3gGDTUETGF1f29pPWbNeUtZCIB3AJIBByqmn24/LCvyM2mqlc0fiTrKd
oKyvAMdbT+XtdlLoPM3EJK9vmHzLwFy2sHrRDzw3mnjOHVR5rYekYbx3U8YTUAtBcOdmDnXrMzVc
sRsS8UZKB3dOXGQUVjOGbYAZJfUuQs5ELCWEzBLcBhGSNQEN6AmqPWczrD32cMviSMASeBbDgw3U
3+ZQT+DPMAaffgFAfRsTwCuRaRCSTQ9k7k4qHj/rPq+P2hzQCEwOEoUy3p1o6/dpQp7OuBYlho3i
cMw/VRffyEJ+gkDbAEx3thXoUCg+RzWOKE9wpnCZ5J1pWGdXAeOpfo0oL57ggGC6NA0aWkcr6qm4
C6cFhVp9ilCMfubMV83RLToAwjc6DRqfsJq9sZAcMjFu91jfZ2ViYwrxjbcK1V4bevEuQWcLoS/d
xvqA7lsS3Yevn/imjBLeXdEolkD3mi3ZAdxEfwBKQvSWbO81B2GklXgEjFZ+l2UPdVn/JPLlp8lZ
xC5a7JB7253fh6nTN13q8qEf33PlPSbow2DX3KI54zXkLRHbFfpTzXl3qeD1kVANxP/6Vobaa94t
IK44OOTEm9lt88gTUzalLGCdl73qjH6Y/5CIOrXI5jyKvL6CzNsz+D1X/VvCLO5YRPjXZw2ZkEOQ
FpHq2iqPzJisMylkuGVGBH2tsumReHN687s6JsIFrMZ21rHWQyOMtzaru4YCiUPWDGcwItxWp8IW
sh42pkOwQTWh+FuWGullmRL4bZJknAqEOyjF8nC5Xf8rjrlMMBjC29zQXc/2vXijg8jtOiXbfib0
RlGQzGoBEBS/VlrO/qpV59xryI5mj4XQ83/YO7PduLE06z4RC+TheG5jHhQKzbZ1Q8iWzZmH8yH5
9L0o/4U/U11Id983UBBKaUtmRHD4hr3XhhKrMioGLgfKAtaSLEU2VeFz+S9vJEbMLwFWXBhIpu/V
7NTowEXYrs2MhZLbjtwC0JUZUrw6M8CsEOEGWtIKaI1Z8yvkLxKNH6tkV8X5T4NZQI3ZcZXaItzE
DuJPk91EOZA84bnQbNDmHqntX1J4fYEbPkvbm7ajDJ5Kisi1vSTHxyq8R6a4sdlB4bNjU8gVfq3n
4D002FjPGIUlmkfY64v6rdYsoEz46lShbbjCezmvATSiqDuYAiV+y+CRh+OPxEowcIol0cCve/p/
QS+/REqNJCGH5BijPzS52AhkJDkwXOvJmZi71XTk1YgIrvbc3dzbwKlS21+zRoj2YSuRghaQg73q
uxS8YCNOHsLlioyGFqlVlZ5hLyNLJc5gVQseSOlLFTkvJPBl+1Gyl9DGD9KmeMZ2r0mMjqxCk9Lh
EMHqlU0X7iFDbzxC40Z2lBCCFF0rz9mORUco/SD5a/og+vC2GUMGdnoXQqdD6k39upszVOOUFpi+
H9y0ZynrjvM6rGfk8qMJFTRgiWSQISrPIIx3k80bSJX/PFrlqXXYVwY8KHnqke6CQBfcL+zhjpvo
HHKnS+gE8hpiaaAmCwzBL+qq4baU00ONHfOQZ2F2KiSYKqM59U17aKW6EQ7VfK6G8SCt+dmux8ew
Ta4wKMxN7MU/K8fZe2qx9U3ug5vXL07soB1f227/olzn2ppQEZcsAGoKf8zPjp89djZXy0DVjzj9
ARNPFvoKETbK+ZAISznStaJqIMdkJfLwGyqundEnjKrGMyzjNYHoP61G07WYJXfa4tir/kA2ydVc
rjVb/ayb8gsZjd16Hum4hu7HrAxSIrD0o1by7roe0z/bpaemFM+h9WhANSYtzPjVdtMliMhRTAzo
iZw94yYvCp68zfgjm5GKziQ3DBYG9Qa/lWESb9TCGBWF/Z2Cba0TSDj4Pb7WHpvLPvFpontyXAhq
gnvhpd4vMWS3S1oOi2aSS215F9JxJqq6eqXzy0BfppbXbGjcaCrdLNEVQQDL3PKRyrR8UgjSgIaI
HBpUGVyQ+VtjrHeD071bznjMeReJk7yAcBJHfM7HjDJ1Tb424YylJLDAHKM1ffCODCq9G5eEXeb7
dCDI8wj/BQPdTtgB8zSYAQKe7RpxmmtNW5F0A1P9zjhGhnxM6BXs2uQpnb4YoTUfIEQRRDAj96uh
cnvF1B9h+rDlbIn0MDPzGpVAoP3Cw2ek8H2E9TpAQDYKhNU5JXOQLZwTLACYGLt2h1rhm5pIqWAN
z76uKk+kT8aHRODKG832DF68hI7MB5rN+kcBJ3k19ER1KrdkIklv7hVBw4ggpXpFSNrdYqF9yXZW
RayD1VmofhPnJXCpaAygtOuxym/rTJKAaszf82o0thOn0SoZEDxatBK7gMTpJCHFRM7ZlzZtAnxf
D3WYA28u4vxxNE/ciLwtYjJUGJU9HGqlXlVXPONLV7t4Uu8Ote7auAfpcbGqlHe6RLnNjnC8CeLm
vYsjMDWJY0GxRq9a25l/CSnyqbXmtxEfxTFMc+ISZ04EnBd3xezMZ6mjjVGI9AIgfdU1UbERE88Q
7qBFF1yhcdNiAPdf+bbp71XlJWjscfCFszUdmkNejN1tMmMumlmvxr1PQFZnHlg6XkQPdMXKf4E0
AV7eQWzNJwaVhNwgvGpthrYdzuNqTKmnGTfL2SF1Tz0JE8HhDPh+ZxnINYohvZuwmdCBjE869hk4
WGTPMR0H9e8NSHinYFWX/FylNZmjYbmevaHC2y3HxZbxKAV45oQEmThNT1WH9IUqmdvX1Dv71m++
J8X4XjGWOfmle/IrVAFoMlbDPFQ7EN3u3vfwVoUpOTounGwIAC9lYN9CMPw+Mvs512qe1uzF2t2o
wfQSnrcKxQA3hqQQhB1temGJjqZr5C6o2rc0g1k/CMSnNI7QFILiZ0qY55ZkTbTJAR2BEwbIK6r8
vjUsh2AX5nOMr3dZauV7XsqhI+rgQTdc3KNnw9Wt9a1pxC8ovZNTUI1vXVrXN+y5qXujCk7xCJ3T
Bx1tG6Z5jfV0nMZlWIngHoWh3YFbNQUw+LyhirPTwSUv3b4mNfHmpUCb4lqkhfRLvkcRy62jRY8B
15keSD8zFk1Nihv4PinNrdmII4+JeuOax7h03GPZ/GoiiOx8eO+6Tqt9qmaWGdJgZ2fc+OaQgKX5
arMT2bcZJb5v1POlb91nLWxFDORtaaOFonHeyWJvmqwTCtApW61YNQVxi19iaLhCrzAqOyzcxLyx
OL1hNNuC04FA05r1u99PD9GUPlRTfMHI/ZWkTCIGSK03cM8hMyS+iB5UdmO395KfdVc495Xon2mX
w1MY/BpmFpRQAlZuldQUwKixzEyfIqNXW3CIRHLP/QPWjztGR3rPrXDlGl3wWA5GuMP280Q6WkxO
k9L3rU5+Jll56OiRgLjwiNeZetEJ+gPFJWnJ9q3M7GC/bAs3iR7dLZzLr4mnnqyuJAhgRMWYdzz+
7Cn6ClCODiVz7meNuJOuDoWzK1DSJMmXii3BLpq+RHN27iKGqOiwvvWW/dDiLY8lGed2Tkq67l37
QgXRB9SG0UJZTQg9TPGJ0QORTmP5w0EEznQcUAl1zDFz4BWohTXBdSG4NvgB20ZMqOYshFt6wmWL
ASao2nqdqDnb5n4YbKxihrxEFG5XR9D19a0GzA6T/dY9GcDgVmlYN5yC9JzC928qwOa+89Di2pM+
I3Bv6SbjbNzMEXzHwPVJyY7bn47BccYY8xV+a4wmzqWxmIYOwfyjaKFf9+DzUPSeS1l/dTSsdaxC
aV94O2VkGFzsNj44mDJdPSmWS84MwYkMWCRVyJzQ7lFgQ5S11yhKQM1ipirM8FeorGLrs7Ozemdi
XpfdhnPxg+YqJp82wg0j38YKSKmolGCU2KMHT9Kj3/zMNSJmI0nIhBCSkEzD8W8J/GjgWpEDXj5k
GQ1eNtlcnulwDWT/GpHmMACSWU9G8KUuhjcV6xg7OwgqxMEuZxO4IN6toagb9h4Vw50ORTKzpWtG
27yt2xD7HyJDG/DGYHfTEa+mWg3wZfnwxifffc3i+TYpnHzH+q0/Wa6DNjZeIaWvd76ENmCbrneI
CtbSNngUY4z0sZuxPueVesRU8ILt6CCdycHKWOWbYYkELRjPpP0yt58RW+Zt7OyykHW9N5bZ5htp
1goahcNPL0kc5iC3SV9Et4VZ6XPXOZt08QDHmiCVStfbMFM3hQWjdU5Ue4zr2tqIRD/ojCC67KnL
CTtFOY9ewC7OISfJDgEtpjbLEPdTSg7rJJ+z3GkPY4K8jXQv4i7ASgoBV5In3w/KhnnTBUiShW/f
Z3XYLtZEe5VYVCDVoJaI4OIhMzTFPXbPtZ77hrU+kuRGZe/EQxLF0BkPeOZ93hc/uvOzHPftACMf
PAON6T2QGnRQSSWwgPsPbsHTQCbzLdTamJt2vx4c3z85vviBaznbjGNAGBiUpi9Zd236XyG1+f0s
SnnbGvO2tMOOw0bNmBHf3oue0+1e+eOjPUz1oQsZy+nIbq+9aX0vpinfJplxJXG6X1Px3xgWj+cB
d/+lrrIDKe/QRHT90pCcaEW52OtyCcchGEUQH4+ANenlzyx+I8D2WJhcTZWDMC6CS+Mr5xBpasDe
0s5+EmWz4k5L8Z+CQLdiMjKdTG46henGcVpwZaa167+kc/WrbMgVHrp8nTf2N0nW7LtNGq9boM5t
1CWN/XSl7X7vz1a9JyAdi1+Tn2fA9JWB5252fZqikNIbvg/vFOhUbhcFCpq1MZveZlABE+nEWOVa
P6iQ2083wuJ3xyXoBp0E/JHv/pRm626A3Fel84UsTMbwk8x2CTws14viXToWNz05jYRyM2tkoL2w
AAhmqbBdWNm873s3A5jwFa5NezSpjVBMJ1sCtsybrFDRuiiY61WKyLTKCbqzHoyYltTnk0IozsgY
u04x33saO9+g5+9UG8aqad5yuPDrTi9bodI7RWYSLX03YJDR2WcO5AWs4sW9vdQ3Xoeeo22SbaVT
/9ZjXB4CDlqlg51fx5CMDwNWX+1sReYd2K39SJtObf0GCEEKoEIktB9WOEdrGYiT3zpH7bAJ5p9v
d1WZP0C1uZuHbLj2BkMK0sldLrD5O+vKi+/m6c/ZN4/0eDzMou0U8yoocNqHaYpBgZD94Lr+97RF
BNAjVMT5F926Ts+zb8aREYFeSzMbw6VILjw1AHLN3ZUATT4+i0s6qy+AKlbOYmhvzWDDkMBdFaJX
dyJmdOIncPHyOkgOQ1gd2LqzNBZMtUExQh7kyjWs8ptMwVioQm1adMHkHt7ko5U9+uZpTkZgVssX
UhOLG7KO6SwWPkHFudCi4aCIxZTjoiR2JBOCMkn7U6No5pNCQFJtA3WefXwp4CZ2fuW9JspndxvP
9p00a+6a7BVRDbCJaGvzjF3/a9SVZ5y+A5mQ0bV00+JLkfNZdyzfSw/jfdS56EiWTafFvkoMnnjG
UGdP14YVIXBkCi5w/hl3ZnxPDE3Kc08YhUzqJ7ufSPGp8AYzqSt6eTJahl6BK/a1i71IDwoxtcaj
lA/+yvaz8S4TBEiMHahBNV69ICcmtzV2s7Q1oHDI/s70cyxn9pbMMXW/ZNRLtgdeFbWrwHPVFu/f
EhBFgdIwIXIsfUaXQuBdWewjgVcWi8FDZgIzIuzcoEyWDO46ElImr0PdMw56h8+yFYjb2wrRYu+J
o8RAefvxxfThkyfuFvdrgmncISXYhm5djdxmmck56MLS5ktMReVNQ7k3sfeva7htJNGEt73Z2ndj
3oubeNSnzGbkag8x/Skou1WAZXR2bbw5Ba1AWTZ30VAvxTIxUdROY8cGZIoOQVmKnYWeYIrmc5fm
L1HtujciTiKMjwL8uZm/Ba5Dfk+OhhvZNYGwE8YrodMvisXmlGfQugZxM47cmFRVH42X1EG7URkE
KjJ31oek5eEu7JCLbB7wVi1O6rYK76KRyjvSA/w9OcwPdt4FawugXtRn/qMs5h8B0mnhvFS4b3Oi
Vk3gZqsJrw+wkeDUEyIe2JncJ15RnJzEv4voERrMNlsJLndt1LlxcMfql50lWMjMYFebXrvY3J2t
m0w+ExSHS2BW1X7mbFLExueFRGhTpEwxkZ+Zhk+iEFIUcFvwmr1vZZIwXerkhbzP6DFl8YidZk1Z
zJ0xf66tVt8i/gKEsRVudGUTQkdXBkd6f54y3PhZw26bOSrXPEgYFqppp3wiWluQH5XgQ2/pFlb5
wEItafiRPgp2YvQAL0V3PQsyxnckYe/bGnlgWbDgqMvbRpPPFPftOZrFLmRYuEJjH2+amBlK1TUL
lnOTw0Lcw+LMdwLLYo/SvCYV58gakGU15YHBZnfXqIcoCSGlJYlzMMveIpyy/OYFT7bFasiEx6hy
8grDkukGc3UY9y6Y/9ciF3TbzIBkNz3Q8ofHLmUbQwTwGhohuuGwaR58DJRpinfcG+BmpURxgVrA
zSYZxbOOoEfuqW/NCck0Adlpfq/akk5pjE8xcr69RPa/AlU/sAWl6fXQ++EvA18SgIEyJ3jYHfTH
wDiYCO7DPjGutUsQe+hy350LxmZm4G2VU8VPg0d2ZlDN95ga8F7ZISpMNRBW70IdKGZ5LvokPCwj
77FKE5jJzjvmDxaw5NAMWoG/ccg0APF8SkvrBQk4FqFFkLOQGrkP8cUx++nUeXGDytEEsTeGLEyt
kWSxJRLi48uHGgNpwgDL3hxZQsdojBo7xdQiFqA5HQcLn4TMkSqmn0IdVnZ1TmAaft/ljz7+/ONL
O9bRrjOCZw6dlW/KJ3qSY8no02rv4uW7j/8UMY6uB6kPUEcNQA4Ih3IfGGQOWAyLJ0FwfdaRW+Zt
ZyU33JTb07x8QVOIACSFKwStio5vWjjbuex/f3nJO15vAJz3VBrpk99gGkkHb/79n2AL6/X/aan/
JxmWREsG/5hhSfxQ0iZv5d8CLP/fT/1bTB38C7uAkFwqgeOjp+YX/hs07fzLJAyM/6Gbtn4rrf/N
m7b/heJXmNILPOH/jTct+IUSyZr0hZCoraX1v5FTIyRGL/0XdwqCM9sRKPxdH322T4/+dz11MjW6
x1TQkCeCczeJW7kPmumpnhn4TOw+PeEZ2zLmbj8149odC70TOQqOetiYZMdfwPWBpeKpI73sBqbA
tC/ry9j1BKmFxTMXKkWbtggaCLDz5F276bog2IfYXSih4mNhsctxqBwZe5880XzLnRouaQPtIamM
etM3LFubL8G1jWGR+U07rNqio9T9SmLIvCtTe0B4aB1TbDXr0UX/YIT+zSyJ2h1nevYKvlVW92xD
e3MflAqDd8NB1MVbTXzWAbbbU1ND+WmYlGOjBrI9OAyusIHsIyZRjAcYIpRG/7PzB/PYo7nKeUBv
/d5mqWVMO5qPjoYd/F/BL2iq6TTWE/7OWqr1NNbj2QrQOpIAIwN9bab2wGrdxGVrG9tk4MaAyboN
vsVWU20I2VrStAkSD1gQ7TLFtrJg8rvWlh1tInoj6XjNrrCYhZRMkEmyCuZDj5I7iHAtpYHzOmHc
P/yzFP2zA4cTxHGQoJMNaXPOMcD6+wmSTkEzqKGqjpUtn8wO9uLHlzwgKxtTdoVLtEdgge3c7Dko
B7TEDMT895v5z8eCieDTueo4ALlsxyHghsjVT5p4MJwM/TPylrTR0C1X5TcbFgxsbaO/i0TxjH34
Z+Lkf3oHlkvg75eI4yPy8wML24ElPhu45t6z5jb28mNrJMxMoLdxYi+9TJw2264DdQ15BJoXms9V
1dQsWVtd7kPdnXgZ3pH57Ms/vw/C+g9H5EjftDwu2MA0F7fSX0wQqSlaXUCEO36Y4dEPO4Sqd6Tb
aXjpCouW0SOV9xhhb2H3nXUJld3IkcmlQHVG2xNrVLc/hxFsArF71l6qfP/xq6BGwikVAslD+vjP
B/3ZQrWcSKRaWUTkAin0/ODTpxdxBSRUTxw01rxd0k6HLiWBoRvIOm9Sz2Lv6yYbW9ffPIt5Uh1x
HSYhCzf824pR33vtTSXano6ywVD3Ho0yQuPnPLS39Sgo32NmGBkyxzr93ikQGqQ0ZqcBxwSP1um7
7NtbRii8ESJ5H40Rp6WrGJfG4oHKFeZMLp/+8IqXS+PTiQMRilfKZgLnmPPpFY9ZlCPiMBMcJ/po
G9R/TZ3Qu+jnOJjFjS0B9pCsy2TOSU/omMy1AfEdi6uXMIaie69sGthhKJjvMW4ywUQlwPOx3xJs
OMqngd0c7fVtHzKV9hbroqyQtWIUeyMUnIEU/B58j5a5K93+rVbjfGgM1gMKDkUd+uskchBThX+6
Xj5FIvNBu+ZiFnNMX/LV/3THyK3WR2NrI6dv5JOSveYtn69NmH83enj29a9yUptSWAb2zQnFl3IR
fW79NqIIbpEUI4DoWBCuCwaDt3/4SP7TsXF8AgdRACrzs32oqSELdA1S/3o6mBj6TnOuviq2JJu6
9Z6AFpB2aLjbj8eBGBBueVgCyoiOx86JzNXD1qArWFW9eG39+LszT9m2Q87Hadlu+qEOwNy5Kc1U
88t1zADO49Msp5NbnoPAvasjqzkYQptbhahsw+T7rkVKAgUgQXhYFfDjklfsoN7ln1+29d9vYS6q
CYu8bM+TPiPpv98wmPHqJMKZe5xBJmyYqNzB15Jr/Ew16SvJfQnM3im7ve7oMEK+mSeETOSpPqQF
ATllgmDwD4f0qfAAb8xhUI2alDIuYRyfDslJDG0NsSRchaieFfHYVzP2nH1TlEeAic4xxjR/iAbz
LGTgbjofeIbPdKEtrD8dyXIZ/uUy/TgS12KXQJi36bjWp/M1Ze1qNAaXaZeEa9d5B9ZkQEWO+h3J
t3otuA/BFopOM8NHGsiNUnF16IpqPE0aKo7d+c95IJhUoMUhcNbdKk/84Rjt/+DFNTHhBtLjycfd
ZHk3/3LH770cmb4auZW07q3sLBzscAcdqV4MEbSviPbmyCzOhIeEhyr+7g9ztXLxZd+6SXFLQfme
pTj1g+o9c2X6OFqIVRq9GtKguBNGHpEPzgYbql65DeZiOKfCeO77uF6rSbSXfKTaCxr2CH71x3f/
PzhrLUCgDk8GX2A3/mToGyZs6jXWrKPpTERgdqgs62E6J8GSH7rQAGy4KqVgl9BZNWVF3hNMZU8M
cFvFYNHXRMwd/Cw1/nDNLCHxn08LgePX8+yAPt0MPp2g5BoNag59rMep3Psdc8k2VSnP+unJNRHX
jCm+jySbH0ABW8sbGLOYIpvIQVAoGJXMePNWDTvdTTuix3VBcpJu5QMmnqwDULrdzBzf83V+NVml
7PwBh92QBNYqQN2foI56spcxTT+nxpuC3ubaA8jGqXsfM6fawgAn/dXpbzRgIa3c4r6vAU5PioEV
QjLGcIIEdak0oKmgew8xWxFV3N+WImPgPvA5dtmhdqvuLZjTywiirAQ33BGrJuGA9zKSeyODxNkp
NAnhklkGite4/+ebwId/+NOlh/KK9sinQ5Km9+nDp1wNNS5u4wBpvTloUtfzuohRo/HC89717uxi
uA8l4O4gHEpk10G+w15Y7TwLka4ViT3rbgJZstE9+o69ceOCZX1ggtRU8O5U+VPZQLnQxHwJc9ke
uJ6DdSQbd4PrnWBuqUEldg7DI6iKjKmqazU0zrcqfML0h2xf3Cg4wcRNya/AiTzWRLDB7DIMyU22
1WluHcoO6Ae5MZG6i1AhqsazZhrGhoqMe7/buNrtsBzgdvLAiaw02gvBtfwWt0xdcj3heaBfsMEH
R62MDl1Gw58YDHYgo7FGrLuDBWBsBdRvIENavroRS6ZSTVeOuIPSqXazoUAVzSO7dxjq//wBWZ+e
l9wbQX4FNp53l1rV+/wBmbLsVJvzLhlJ1+P5bK9ZWJoMV3vmxNa0T134A5oZSB2wy4WP8eTlzNj9
QN3HrsXk3BfsO1S+tjNAVmwvuu0fjvBTkfVxhDzHF3N6wNfPTUEC6woEdssMdwFD1RqOdxiRbGvy
bEdwRBoXLLYkwXsTqnmXN9Q/ZEC8Tgllsj/ZLTSr6ODMPuv/mQbsD0dHe//pJhKYvh8IWgcXF/Ti
zf7rfXsKWrd1RoSqQQPQJGGlvoam8pqnfrYLBWGYqPqmM8hkokmKBMB1egCAI1a/H3pAgTb/fED2
747+79dcYKOUMXFWmjaH9qkqzZsKo1ctwsNo51Bz7DZ7KCBvbCwyRYfS+Mof7RCFlzdRglq7qH7K
XFRvtvrGANFkSG43P3rmigYgj4Oeg/jsqJ+UMz3oYY1nHRHjDuj+XVjM41bHxB9jbOO6HrgqELjb
64FJN47/0xB32yEbo7sGjuEKyXd15KO8pGP7riqVXrxUVYe2m+9CwU67jTDS+ryTuxge5XqWg733
muR7k8bxzeiiDslUA3sxpQqGkHOyU/+up8I4xZLjHNintU7wwyRFcmCV0ICet0d5ILrh3Of8KpTA
7c5Fk7lKzehBeiSjs/aGMx4tGrWwSE5VGuq1TXjdPh7aX3zc7bpm+7XD2PNuE4O8zfOGF1WwUFtk
biWWpINpm2uBBOisIkgqfuykTyL4xpsdk3SiH0LTCXe+RnEZdVm29migecgFFqJ/LL8hmPIXMq93
fcu+TJbNJtl7kdgEomrOPFBfDV/P9zY0OmcBRrrzlJMgGbunfJlcoDlJ9pbKv/mWMZ6THKqbTgrq
2SIkM2ZwvhXMvKn1kk0mSZ5ASXfBkjKeC1Suq5qn70H2Hk+sPh+BTIfxXjWh93UW7AXFvomH6dgV
4hfOb/HQ5+kbwcaaOdBk7AMczOw6lmeIF+xZkTubr9wEbwvLkBeExcdWd+EtaURovUpGsemo+SQh
egqZCnQTRcUQPQQg5kuNLX+sCfQy4rtKFBgTnBJkM+oyuhux7wRX9Vz2xnF20mpjGyEiTuW/RBZr
2akqb1s9IvXxiDCrTdaxiAoAzs/AhqKSlOBEomPUwQ+iy6odbsjshhnQYjDNkZwyS3+ibS52HisR
fnJaYHUK0sjAuQwGsjt6jYbDg84qMjwLcUiFFxn/76ZFAcnw4uK4cHwSH+nhiG9fTvrZmTF6UFQB
3Z97OD4WrC+aqe2AYRJpg3d2ZMtYSLcYFlt/L5zmYqZQiTJPAkcntbf3Fpim1RHi5rKUc6piPHiJ
cw9lrNv5C9Iy69kFzQrvVTqiUcvDIjqNRX0398s/4fk3fq7Me7O2zvFA29ixMPsoupsyxF3Wz5va
KhAxepgds9La0+KIo8qrAuqptY0MxEhV41Ij+j15aL497jFgYXR38i+hVbIdbNFKZ4NM7vKcLerc
8viygxfF+uu+sQDU9VmOEV+Zw0Vak/ViE10Opv1ZGNH4Ipall9OiaRIUTIiYAbOBMBM75bX7jAzL
G6Qf9GMBmk+7pq8dH4dy8i7UQFVahIhm3RnDgHOV6PsvAN4HE9PP7IQwfTPJInk56KSVVytHyBMr
pK8topu1R5e8y+yZ1J+YEBcZYz6qsMrYcXQrph8eQoAJBcglG2Zj5aSqWDcO6zwjLd0bE98+zaAV
7SFHPTl45SBmpYQdYVgyDR7l0kQvB5w2x6N6M1jjJfR0txVlbN4bY7+xlheOTU3vrSFotk7ajy9B
1WXI/ebnDDgt9aNxwNXTXAPBwWWsir7E3fyC9ECiV5PWZQ5qljgQ+HFIuPtCz/ZL5ePYMVQ8nAeb
LpenYRJn+ZrLale1bnnj2Q1y1SRzvpQiIlDZBow2CQSKihSAb3XodKsUb1GLIHJP6877FDCfgER5
SDIWeZYlltVK8AMeFWTkyMG+nnaoBD3/oYFD8egZ+EWaKRVny01fYXCw0eRypZS8XfJBKTRo/ev5
q9Nw66l7VLpkrRCB87MYmBrQNb4LVbe72rX7o90awxVDLG9hIe8HEt85+5CW0mbT4QCq7+VobUro
4VyWB9ePnwo9NldTqW7j4EajH8czlekLoGc+StJMNMZaibVbmVZ1xNWBONcY7FvGJF8tCpnC7dqT
jpP4QozoGRjAfs7rezfmGlSNzfJbuiP3eoj6DWjfU65RUib93m70W6mclw4dN4TiSmyIbq53yFdO
CfmxFZPx24/fOra4EwkMCLfZqJstzg+SUK1XZ2y4V2m3XMc5MTFT04KZNCvyopA/fyBJsHcZuGFP
lZAnnAWc4vhTwPjqEs/DeU7T5h4fk1oFLcgPK7Twhw+PTeGluzyya8BejbebrBQ1m/KQIzbWNWYc
7vdBv2ZLQeLtDLE4sRvzaEllHiLMA/hN9BasJ+U3aGtCuvPzlFR4shm6hsrB/1DW00Wr5hkkCDW0
PXzN+7euYHhDxwLsKMhuxxhlVdrwAScwVXThehgSc3K2uOUiVUrxj5TpVTXuTemBRtVx0VCuaZaq
pJUASo95qvEQrAtlP8aslB3rbEi8oWbdHFNDbXVZBDftAO3E9g9OvUj5ZnKWYvF1hjF7E/umWmfx
yfS7emsVlIC4A6GOSkUCut13B1lm5yp4kjHdg5y6U2G01spJeNyaJiDhNA2ITupGfztUA8q0om/O
prdoHhtjG5LMsSqnyj5gWwJtnvkWyurgGQ8ows+4vEhIoHPBkAs4NoRslF1RFk7nWbfN3hhSGG7o
xobU9ehjeqIMovGaO6XEhYWrf0DDb6Z32Ww8ELwXb9uCHcqEnZyYuQkw1JCdyEdDFktKEGJ6ONWg
bPY+OxzA0328CwqF2sXU1RElw0uQ6FdtfBkLD65fgpOmn9Z1ELqP2bLw4D5+5CoIVomkMiTU/bnS
64ZddOn7hxbpB2lajnUjim0QJODtGTNyybU8dBP8yUi2WevMe1tXew/OmomYeeRJPE7F1WD+vaLz
Y+yEx3VBtE0LrG0E7TC13kukwbghGXSZmYX3fi1P2QfqbYG+hQv+bRqjHaitW3sBwzULIq6BFZc6
7iMlNbI8IHI9js0I6/QOCBUppT2kOdLt++9VBBEFhQtGN/tb5OMjGiHUBZDqmgVZZ8Ku6xeI3cBj
4KgXsN2wIO7Yr8NHWbB3xgLAE9m5WYB4BTTwLAEtYc5pze2tlKtxAeixFXAPtgCqh5fJXCB7A7S9
6ote0Hv1AuGrFhxfApdPz1/FgukDcAvufEH3WQvEb1xwfhquX6UB/JWQ/iyIf6luYhZuQADB/++M
BQuIp2AHF2dLWOC3BFxGvQAE86ZFA+pyf0erQR4VyY/QBjGsG6Q2GV8dOIQJPEJ6ezQfdbCPW9pt
iIXBgi6MF4ghNuRmFdrtc7wADp2FdEjZPgyG2kRx9R0w+Rl0ZLuaFjyioiIZFmBi6u3TBaDYLijF
BqZiKT3AKyzu5mhepaNxzcqtRPxLcDKEAL9I1hlqkBVLb3dNAu2dht3YLRDHtMsJHlnAjimT/xVP
r6sd7UeACwsAcqRx6mPUgcswSFbiLemrS71AI8ED3zRG/kMgqZfRzeQ5JVcjjnlrAU5Sud2iP+54
XEMdj8PvWQCPxy8eK685INB/7pg3rGbGGpuazKSVg6gjg2NRFuZBRtz4JGOZVbhgMBGP/8jgYhbw
MWc4mfECzGSWaG1sDOgtTpKjl0XW5rVVRXlfEPkTcyvYeBlG23SZBpqDGPZNFT9WDYTsKXSbCytA
Lol6JH1pbl4pjnhkL3hPL5bPXkJ01gL+BPyCEWr5QmBDyYYfQGiyoEI/vv34g4+/8vHt7y8LZjT5
II4OH/93wZDCAnj7+HveB7714y9K1oc8+pa/8/H9VAM25S50/vju91/E8SV3cjRvfn/7l39q+TH9
QU+tF5CqZWCkWNCqVV3wUfz9N4sPGutff+2Ca2UQXwIZ4VX9/2P4/ZO//7G//JZIikccOsiFPwix
/8XeeSy3jmxZ9Ff6B/AC3kxJ0BtRXroThHQNvEkgYb++V7JedHXXpKPnPShGXVmKBDJPnrP32ven
oWPmp5AHIPv3t//j+d1/+H/7Mfd/37/mHy/c/WP/7aX56+eoPxEQ9WvQ0Yya4wvGF+azUi8PDnk6
D0yFydtCHTB601cAUZdatd9NCrLbKNyu1nqobhWCF+0sEjgXLG+mAL2xMYw3y6fAz8rxo0z6bZKn
XwTbXIqWNmjXOKT/ym1rA/5tIQCPEhSwVFBgXeGBUwUKNqbhPU5AB3uQDYQ+RlhZIFoTKA0gokQY
WCnosAF9WFcYYrDM5aGNkmMHEPysIkFcrzm7vopDCg6T6+eofDmCcQBJNr5CHbswjzsFP86AICsY
sqmwyJUCJBM/Mm39w6LAydq0fLVp8ZhPyQY92drQQSy7CJuFgi5bCr+cwWFGuj8eCgNaSDvqAMis
x3ZWcwiFb/answTHAEZS39eDAjwr1DMq1n4HVWqX2C5CTnDQ+jytPQeJF8jjZOdrN5TIIuSvDitr
AEvbeAzIrX3sgJmON62CTse1wk8rELVQSGqwzEw3FabaVuTN55RWN8Rw76evcNYSrjXSfImq++By
qaw881dBzWZavBoSZ5oBoxM+DnzkLJIXhBMg1U0t3U1V315oTFD3kLhcl9q1nETwoPkHUY4X+hpf
OjTuGio3cS7TqlSg7mR05pUnXzMr8s+E323TllfPCubPBso32kG5azPA3xIC+DCCAqdUbKGGgAev
Zf7YKGC4FwfensTqm12woMJtPgHr2Q5QxkeFG68UeLy13k0FInfRth2FgpNPClNuwStvOVE/+NgW
Y3H19AikwmwBtueqR0wI7jxS4PO4Qx0OMZXvDaAE0H1Nm4kUxVl/JYFmJu9BS/cLCLikEkxyXLs/
5gC4DXoPkQF4vYLAvigUu09gn5UwyZwxMnsVfrZSgdtnhXD3Fcz9Xi+6mjsglTe6sEBkTQpUnO4b
I/0FVKbalpDhI4Jpd9Os0CPS9a8JGipj4BmjM8FG4RH+NPfNjT+tu5RMEyrmylctw2gKkb5TaHot
wgdopuDqMwdwfQ/BHul81aCrjDQ01JYQByOd8G5wYfl3/P30y1Y4fL4pWckJVE6pvDe1+2PA+XRq
UR4vz6gGiz3eYBr4VneZ/XUzpO1mQYyLWnj5cmwqySodHwgZfslj+xdTJFuB+xMI/rmjHaNE8iTL
AiS152uAPtJi1cQIy4PIsdDwB82Gze5j6uHC+cq5jl4bKp0UD1aGH4rOEeiHPD+TabZJWiYCukPo
QKriB2bRnkwVSJAt374KKKiMjVUiYmhVdIFOhgFIFYSB91gD3X7pyDlQ44G5J1rN89x0a6XdS04m
guN84yqP6Jpqt1aFJiQqPsFTxI9ixmGoq3AFsBEP0LTmdQHLi7e2MfZCOD+Ag7Fo2CAaDAdKmYfM
f22OKJCtRn5AVTlJz0AiaS2/9EyJB+dn3HS79E8fEcyFJZHAk6DbuJ7xhwtwXI9TQQ1BdIRBhATR
CQYKdhtBv6byJe5JE8u8jyyTCxApSkIYBS6GgDAPVDRiJu8LiFa5Kb6pMSaVY4EDCigayRYpVNtJ
DZ9js30KCDgF84en1CEPI0/fAuIxGpWTgRkTbm9mXPBB7AaiNEwiNUqVreHM6YsGJGvNTDEOPYH4
3dfsctdCnyF6tfYpQh0aLVWmcl5Ly9v0BHlktC0Iaf5Tav6jj5lkJSObhPvF3qRPXSnEthAd98hc
PJYqWd4hLYRhgeUZv6RlmZtOynMZi/dgxsOXKY9aT+SICpbYZSqFBP4aAq1IuoTKNgoHUmw9lVpS
El/S2jQTDLlxCUtB8tXVNxRr8UXTrynRJ01DBopFGEqEbAKzrgEtsZ8ZXROZkhGdYqoMlU61npbF
RZxJSQHQyHuyZLL1CAWdcNM4wrPOHXdAQjhLpwD9o/ehtRUHFmy7l0FKsXKcN8/oj7qAJKSTA2OS
9CDRysaddtNFKna+gZo+V27wxYMsphJjEpUdoxEik8RTehLEyrgUekJCJTRV4kynsmfGyX2BFbI3
VCoNUR/UmfCLXIIn6rS2IceMnGdL5qR1Nu31bAjdAsFw2kdfiY1vJ7cksXeE4aSE4pBlkm0DSU7O
TDBQEn0MhkxPeWD+hlGs44xL4ItzSEyjYN01pO4QqEyzLOXKTFQmj6/SeRDkNfuSwCmV2+OrBJ9R
ZfkM3hEzMXpxtMQhZb7wgSrkaT6fR0W9MMYaahThQMSAV+yuxUvXbzWX9CCL1ZOjKkr3YmgPhcoY
alXaUNqROyQJIGpUEpEPmGvdq3QiS+UUpTYVP1vVUe8AW2XpzHmwJdcoI+CIKIFi76jII3TsCFW8
HaUIy/LIZHvpIGDEUlk3VWqS6lCNKkcpUIlKejKfJiKW6pg47YqkDqzULJwuLpOQbJsuhMbxikqb
nEhzwkaTTjfTnkEuDDSFLVzctU43j+V7xBwOsTJfe7GFupccqIFAqNYlGcpRGVE5QutB3aR6EBUb
fiNOFIhfRN7RbyMxz4/3eZaUvLAZhiUDs4M/46YAHuRsgERNIc2K9p5axZiO/KrfVUqe1dJ6/iZT
GVf0hJ4ydP673mjmEKfTUlvVL/rihQBWh8yiwdhRpO/QzN57G08kGmuKI0OcNGUEr5pDpBK3BCJ9
EmSXB9xPGGhI5eIm+uWonK5RJXbNKrtLEOKlqTQvAqRZGgj4io106x9jLFx7Tjs06sjlLTsSwcy6
uaaBk12F5x4INiRakQHmtvMA67nC2vrZXjZDdgw5uGGCJvvsFOCqnpMyIKpwfpqiHeo5bdO17c7N
2oHjDL7N9AfWNgxNm1Qlm5Uq4wyf4lOpUs9aS+WfNfabIBBtrrs3kTDOFon7jmva3GrLQ29HgE9M
edFVqppNvBoSvpMeWzdMTrwCowdwLHmA+OGsUYRcM4eMNscREdBD+p1d9x71Lokys4dP2MbXNrE1
Cs5jXCO4FSQBcE6HaM1TmXBGfK4n+cKcIFv7WkCApJ09LcZNtiRk2QaKJwEQd2XPUYgzE0Y5JtdF
a8/oA+3NMA2UXAFeaccV10hvkguJDU+9MdD7hCQvmLwb2gMug+eyc+XxbsWhdUtTukrdeJM1dFP+
+mA/MF5vEQeZXs1gCXTnqtS0hi22sV5jkxlVH2vaqusyk4kMtjG51BURnTXwV9Aw2d5NvE29EPJ7
f/BibUJ+R+mUScwk6sGNljpMPGh1Tq8TS6weMLIcvUUnC454tlXdwzcjOAZSqWcex0KjWJSAkAGH
E8vkvso0YU6gFcsn6lxCAntvb+TBdGymFgWaVZ8jRQ2+P2gKJ3z/P7Yrl6OD7a/vH4MV5Ezk4ORm
1h4lzvdjqv4PjwtDVGOMVSaNc7C7WRxj2lLH8f4X/v1vqy89fGwwZvFyWv3JIQkQEoK06PzI+ugq
OmKVcn7AZIABZiX9+N3Miwg5/GYmCvRw/52VlRAW8/evT+m+deA14Ci645GWdUbCW7XA0lq0Z7vH
j9N9MmhGQa8+f/+iaULxNpnQ3hYrYoGWnQb8J1dQnMpZuw3nj9jTm01htIzRq6RiV6Qb0Q4z6MWE
zDArrdaVyGzFBOvXlT5InK+UFVwBGAN09ZB3Je7OK2zq+ljaYA5WC8iZtIlSsiG8eUc7aP/XJ+9R
H4vOoHD6XnwLumIGF/goJAHxbHr8JQy7Hyd1/rw/ZGwV4UTbagXlXzC4gmpcwsRC7XvN3BINaiOz
kCoOOFEMDHZSD5gMkcwwLpf7NsPzLGfzCHFgWI1kq3yCSJUHP833aLlhDuTxl3CFtrEqrl8pSxKU
MYXdH+hnq/w2SuVReOsZmB0dDZhe90/e/69Q/2z9hkmKDLBA9Qw9Ew38p6V6a94wvXVFwyhHQKVS
HRwzaSguX2vXIuZ0gXSUz5+sgFhRSfL2EdEMBb5nz0QuAKgRrsWfuObDyzA+Fv4pj/Q3wDpMM6OB
Lq/+tnCuXSFZvZmT9W6YxpszkJsroXdAgXuK0mE7LxMIJLM/UBP/rmPq5h+xQ2xFyTjUKvjRTlU9
eNr4iALzrYPThlzndXKpQLzhC6swv9sQMtTEt2fbX4gvH6fW5bDZEMuGZulQ+tVJo8m/9kda5qaJ
KRiqwcCJkvvXhpYylJSMrEo19I/5jPmZQ5360N8PHf0ohg59cqhmognVJwtPiJ2WcWZXn/vHl6aF
uvjuP/L+ab2X3qad7Pd/fN0QDOjr7x+8f93SOT60MPtS5yVToaqEJDZbxZpRwx+8Oxe7QO0igvQD
rk8atnSbykaBQakAVl4ZyOPQEh6jnUrSLU9tryE7LWC0wMFYMxd81Dr/IYJ9gsgCxouwJM5g3hCC
NmGQRE+2pSZhjraN84AzLAZQYoYw5/mMNoYU4NokG++ZW87Q//TYCR8amEnVNG6cWsXbZNHZxbVM
MnHo50k4B0P2BLQio6KnuKnqPDvCNT5NXTldHeDQ61b17uKiYo7RyG+BzHNXI/nEhEXWWG3ivxIv
HPs9ajqxcxz4Wo7UtyYa5RD8/rJxe+OZGL4Ju35M0R2xF/vUGDPb9c5yryTN76dEdLcJrqrodPDY
kXlonQS6lg9YkTCufcKRhVIRxXWCyHxHJ5KzvjT+ePDRj+QRh13OJCmzso9mqmnR2MvGY8+fx3fd
8AdC4fMvIy3k1nTdn13hXzy3e8SUdHNl/Mt2Kv0EOjuMYxBOyfA65uZOzzsH4xt+TJ3id+520vGH
A8fZ17L1TWbDDOqMcv5Vd/6bMK14K9QgoKu9K3fHaxok6A2MmAgWy9/6MsFWO36w2vMn1gfbMjlL
JMkLQOib5yByYt6/FBCdypz7TI7NdqjFyMxlUaGOwW/tF+es8Zz57ovhxoAKU3D1eCdecJzIo2PP
yxrGdQJK0/vT1CMYjgXjHqHxTNqOzDHLQEMX3IKyyJdnm8NK6RCFbpTvlmv/9CpIpwrSvWauNm+U
FloyjZ08no8VpUpLBeW2Z4jUY93dpW15o9VLlcvh3Eo2o0b4RNefK9Kit44GFkqziRjV05tmGT88
K7mN8XDLEAM4hdlDsUwAOkUwYsdA0Lomh0nTN7jF5cLvzt3T3OC4txhe5ShJTKfnnGxOL7HBELhq
k1+atZh0F7RTJXB5+f1lKqdPG/fqKrHGG6z7x9alVyGdJ30c3pNi+KiSBPPztM/o2TtZgz9vLn/4
HvozyDArS+O2sEeSx6rqi3c/xx0SPwIQ+0mttQAvTw7mnJ9Z6HXmSr/crj737vh7MuzfPSN5Fuiv
qUDQ1jkAAdP+tlRli1eyAzhM/JdXzt9l5//B9klB7GCaaXXuTuNmdb/QwHwPhvvDfIE9ldHeYaFc
RP1z1l1e/eT35Oc0zwD7rSFJXJPS+swX1QowmVl0w9scmBNnogyxgB9zi0o6FODQELh/cl2mm0wn
IoqC+zrH+pv03STM0AnTh9e3Qv0c9CKAhQ2MrfOUnyy/fTZ8XA8d00RaJ+XaiYD2odVRMkCPWg8a
H4GizG7xCxTmcrY8iyE9TzzvAJ0AI3jJhGx21UK8dylOSS8/SdmrGP2/p36e48E2yHYsafaRNXVq
wXnlbbMicPAhmSyxMypytkgunSY05EY1BuFoTFdrwB2KwCCb+3w3tOLsTgw2OFw/EM/Erg4qGtuQ
LV5bmrykX57lTO/KU2uW6cC8j5KDntgg+/yY1pr9c9SR4ZiZCGffSEIzJnVv0fsXv8uexm5cAdo0
pkZRXGsmIBqtX5w8rFZcgIDCaP+VYq+1/p67VOmED9nYPfaW9hUF/hOvMNkLE3v7cJtjlp6y2Wgz
bFpw5FovH8CaH+vY2dcmna/R3NTl+EaDyfL0P4ifqz5gQuDlT3U9Pw9yeW9GuGGBURyBuJxBPPYr
jbdncNA/GjSwjPQnwpC8sB6tHIuKJ4Nv3ATdOh0AySajte1SHUWNM6ybKu12lVWjcu2QknzFaOlW
wRD9WEZ92Bg8j4K7MtFuDlCcXAcyLJhX9tY3rYnT4uBTsqPmJzjFd5u+TtZ0LqeM302PDK11I2ZX
ZHlrsntLUveVqQVNtJ4OMtjF37ImVWQw/Ed4CLtefEZ6hFfY0696qV0yA3d0GrxNMaNQJoUI4sDm
OQtFQ/WmkWW8qoPmZ5xktAIbEhkxBG0HPzK2HY399RxwPLW7D4ZJZPFlfkNmjonNaxjQtZk61cM0
H0xz+BVJzi95v9xaFzJblJR6iGyGZnn1R6ctyuY6PMLW4aZETTATFcsx+WXpfmoptqM+b7lapDwZ
Q8RFhKB/W5TPZWtgHBOI2uqEYALc3+sMussce+klDdr3uAIHDQIBfDHd1BWz5G+DocAe9xPo3hKw
c8JaYmsMIhAmlKGG0y1cNF7PDHIaalBaoItpneuFPqvuAeYeEv0aKBm93hBW6jtXf3LtZzFDDslR
6tXIKwzUeERSZMwpXNLdAamzHREL6cEap6g5iaXjJR7xivTRuFv6WOwtDmIbL0/h+Fkxec0N8vXa
5XxJOI3B+Ln7kxvjvgiQPZGYwvpqmk3ooWVcLS3SKqK85DGF+Led/EYA+A9eIr9onmWW00Kxu2FH
uZkSxQYEzJF5eqqc+VEwzzsHtvTObiqIMfapGg3h1GejDJowNsxLYBbf8eAt5wgfxWFiJjYGnjj3
6sGvU7mZDN5evHvu0VS+k3kqTvVEi1xvlgoaIAfEPFedJRUD0BZ9sFU2zLkoyUUV3oOboZ67P/g9
0CeTrGLhBLvc8eZj2llogmjrx+4IPKtnEzVs8EVj3tEfYyu53h+MGeWeFqA0t5ebz+AerMOoXImI
PoHJBWdFsNoW7oSzMAPzNaD6NUVtnyc2Q/zkPeSLeoJ113f6M7Xq8OxhlNaXZ9/JSe/QHfPk9jUp
t5Lp11CO7Ys0JgKU+4UqkdTMnZ9xycXS0R6t+jXua7gB6h9ubMxbQ83waw1MkO1AeDK5vULbRNGd
d91yTZaEfdWlmml0UAuB5OVxzco+J0P1u7NlurPM1j0XC84qoyXZngnd2hXdstYTxD9E514Dj2hn
dKfaxiVK81rQCV7b3mhv4AjLHbmv9FwzyKDjgHd/DjSG66Xkpw0MhpeaKf+s03ORRKj6u9Fq5md+
SmhmErqwYNKdgQiyB6NGhjeQsjK6/MwdNCzjHM9sceDrETOaGpkD+aThzOs5MiRgIuZe30eDddAC
LEYJ5USRGdmpnwY2LNjpgXiSi5XQCDSg79Ezx0THEGPR4Pw7fegn1O5uj/IOeYwMuc0ItJfRXpuy
hYtUzAhGN1KwM6Ud32zp8dblJds1Lo14raGv2HXSD8cB9QXiAUyUpC6nCCo7q6NW9I5xYd+gXB0M
Gn9UUBrMAvPN1zl73A29fWOnaz3uIBRx8gOigz+PDXRj+9nGsOOZ0Jb2Ek/CuyTZVOwW2ZJ2bJ+X
DuT65LWf+aD9CuzRRksKbDJW8pYarGtX8kKg1+HoGuWnosJ8TBFYrvyJFWbpv+15vi5DBWByAEVF
SOCq7mKymqjhrJpts8LUknraxmnjdOOXM/nooPTzaGz3km4eEqfp6mXRSf23OOy+mQdOUATiPUEk
xlgzaUcAQpH50szp/OCPGqdP1n8L1tU0J5+wEZ7qTltNRhwhZMlReM0kE6SUKTazM2BOLNV2DeQC
AdQanAMsWNkrQlj8XWRwVQJrpjUw18slS38WlROQnFTRQHU7+M3t3MDSRoaZRliKNde55JVQJDAs
2XFAE6zNjzReAQhaGcQVuMesoDozMvcdl0x2k/H4ISLKj6Tv91XMgW0Zs3OQgYIdSvs0T72yTMMm
DCiZXANUSpxbMdWMTPbWxMk6K3XskGW8NcUYHS234K7UC/kEznqf2b+iPEiowVFcT4xWT1GW3Hpn
0A4RM2kZG2RrpBU+pcQ4ddnkh7UfI8AqhnJT0iNU17i+6S1aw0uQi9Msja2o2DDmyT8kfdMedMxX
mWMz7BmWx4KMxESU7p4kINhEHrnLldNoQPa9B/bDV31qPrmF4P1paD39pQ0OnqFiS+nkmWb9ZjKF
2rm9/K6ybDz2TvqEqli5TabznME27FOfUzD1RVeNby2BMIs7ojph5jG5NGddIlcSSLhrN2NCsiw/
xND2tBWdc6djH7AbTlREm6BLAtKDlTI7cn2l9PKamwP0dSLfhICGBvd5RV7ggpQmfqyawcY/7px8
wCoOomWmEs57gSLCcgYfh8mAobuyv43F0LZV7tNDZyKxSacmjAL5fbfG31+xspLDJk8fEoxJUYct
dHltnL0OHnDV+N6p46UNq7buwtqmRCwMKJw5lRUKc9yfKEToA9Ok8G0yagLncSBQZX23UNzNfvoo
nZPLBb6OnImwcsch3g9F/7Wxn+5f1coWhWaApxVMAWLvihpkSDoUUIkIeNMjEqMlQgTT33mjG+yw
YVAVZD4xK10dBgIWil1lF09nbiJchCM52UoB4rhLHXQW3wteQIrt3Zqpx9p3PJcvnPWZmS3JntnL
KTdyik3cNHX+nYyxvjdcmsHdYmxyJ/2ubESsSFog1yuvvTHY23FkgFuVSJgi7gAIqpw7F1ntko0i
v6xLhRLAAI5JE5meZjt4Fn5YzYjNG9nopp4h6EUMOP0K81zsfar03TUnzBcoNMMaMD8IRBEdCotX
HF3UscRotepwwPYumtm0eLHFxK/OsRrTM9nbzXDrLSouOOEDoyzUklHbbLog6lf3r/RyDrT3JTV3
RLmO7egzG6KXWM6sdMyQkK9x2u0JzBkD7Y81QKMuBVScYWFCk2OgbrGGoLOCG0z4toAWI3DodFl+
Mxp6ceZYWWRO8jtykYVJghRiNKH+Z8M5dawvz2A9gjh/rRMqah3IVmyyzifMj5Ezci84D9po8yaZ
zpPgIpl5Vn6nvYAGDdZNNn/KnrMYwSHsVilvtg3BLZkzCiMNlVnXheqVYRgJe9CnuOsmSG4TCg8a
nDsPcaFVFn7YG8n3fT9ZhAquqg5zdhtM5yeANhS1Ad9yb9+1FsgevnSilpyq4SMhUhq4qQZaqK6w
QyNCAeqiqO0PtmFVO7eZylMWgBFqMRB0vZy2ZcIh1zcp5/1i1F7dRBL6bth7oevXpXO7Syt6eamZ
uYNQLg5eXk0HVQO7xShu4Kk5OMz2Zx+P9m2gjNQns8XwV2w0yxxuuVQTniVk1laF4zhl+6p3P7sY
ytz9QRv6H0mixcdZa5wNeQJnLe71aE1nbggNDiEnIH7vyaghnyU+4zJPerqPFpzgrKNPDNuH3WLq
T40j3S1riXOy+uiEGIV6CP5NwxF/L3zxIygMcy064zEBAxvKWduMLpukuqh0hXVIevtDIykizKR6
/WivHZ0ZZ5pNWJ1NE5S/8jwFxFrIYKfO/PMkvRUCJ/0g/b0nimBHk5/EQPR9wAr1sBj19gAzEMS9
kt0a/WCtDRM6Qs+7R2FABiNlwqhOamZrxpuOAYysGf1xI8bQ2dOPbHAofTzcDNSPj05OEMgUYylb
whZ3T1d6qE3blGtp1K41lQwSB4qmws2fbUlyfTn9xmHnh66FANvgtL4CPAd2WjTzum4BVY7um2z8
lmMQ5VKMuqfqxFtLZbwWE2vQfSGivQL+KbACENBsx1GhOdzs30ulTqO9x9k/hR8uuPs95hLM7ilu
xUpMIOVQRhxKj6k/nbUBzOtDqYMsGaNZ7HUoESoSJhxMG0UHHEB+G6tx3w3vhobhOqIsI3CT/jfH
QyKW1rJoj7heUNsObKr318l1P7QRbRpp3SDicQzdnzAEfTKOqLb0MX5dKARDSlf2ehgoBqSjlCH6
NuESQJhi/IagN4Xck6FW27ixesQS/hhRtE40MnHV0VHgXk3hO4FozegZsGCZBktNjtxHyqGn6lGJ
rgQ/+d6BFEKi+Zrk2HrJtzL/y674LiuuJoS0iL0NDbKzsp37w3NsyLeZywqPEiSVf1+CesvQO8Pz
DRz4xSDFkhUrh+W9roB+i2sezOyP/iE1kg9c9F1YjRjRoEJQlvBFtfR2c+lw9I1aKNS5/lvHwE63
zA/1liU/upbLzJrsjhda1/PaAwdDooZcOTEiE/QBncLZ8wpgdTHKJ87xVy3GIOgBFLuv5EO3HRBF
oNlnJe9mDnw5X263lHwYRGhVmtl30M2Xe0sdGwlpz5zikUnUtOCyOdRs9+ypPiVL+7KNGkW5yMtb
4/WXlEVmpZXfhDQKbMT8NY1ebhaQ1cJe9mXUkRdM+5wsIN7Hv9bEfjxqRj5ugzH7Jm8G4KOFWYbI
otQcrFORIaBwxoAUU+52f37gTJJcBVOoVUnf9n0YEoFbpI63hQest8RzqI++amf0v1MaOnsxOfrN
r/Xf0/QcB7X5g0YFiudqWc6p7WZ7x1radYxZPdRoUNU6bNNa1IfUMfuLNQ2HcuDwF5Aae4FFDMN/
QWddExsUEGWBmxdCSoV8E20/l3MD8mAlPAJU4rEISayDqq5V305lAPAouB/VFdIa/U8ZzK+mWV1g
ClzHGhxI1Ko0K/ZdnURmet8ccnqDsR595lFdPY4uWKSoEnW1EkwBCdwRi4pFpBy3FHecHfs/FtBh
XoHP2bXzd7Uecp+gOvAIpkm/Ey96qXPxWC32h5yTX0Xh7pOxYlXLwLLR1SAigRY+5OBnQXltjXQI
rVR19gvKXVvdRGLiF3U1jb3FUVbIsnmIG6DmKH7IvaDswHdLTi150bPOihwUINULb3/fsCPOtrp5
wjRHZBNBo2HGwKPPTsPJbP3vRvcPuR3gDjQPIKOxZ8nmZ9T5XLNcXHrvvEw+c3JyrfAzV0E5ryrB
Eg17lJw3Nl8C8ChjGaSw+WXfLmbqVbwEe3Xvmlm3bEuezqT5L5NkuWv1LF9pmoR+SK3Yq3JiskiG
FbiV/fohargZ9Aq3dEer24nta40Ob3V/5u2ASztzZ1DZ2nM/2BrjeOxvVBHNElxN5Q2eFzYCuMLd
SgYscgleq8mDZs/lfwdR3W+XGDwlBomLhnaa3iLvb4wJoe/JMnIaliXAvRsMG2+u+jD3w7QaWgvw
JbtKjb82LAF/1EawJs37CqaQV8H2WhYwCMupvVQ79XF9RmpF6eqHxYBUCMlQGwneSZuJ6UzKWdSH
99+lvrZjgQOPtKpjULv3407j6ebatLiT+vSCI0p16dl0kopQCd+SaKhoh1Qa0xKXxbbpuSh8PE2F
2/LmlexhfVl8m6V1bHMf+5jiZGVptS88OooA6BHYufzZS5DNm7k8OT58qkSd7UsNsGzt/HQaTipR
yf6c0IL2kibYFRrJj1Q+bwMQe63lcMfVT+4ZloG7NdeHzc4FpDqFhPdFRPSJjqN4WVAieAR0eMCP
GO5gyNBG61mYTrpC3uayi7eqXUFIB8BzobZNLo4aT/qyw6KhbRaB+wxyP9fcj5p3Dgxr8NphrDFS
7RHia4yUPWBqagPpRHe3jlpb3xnA6kPSPZ7tsX+T6pRVtN5JDuTjpDHbtK8zLk/GW4a3OyyW9Hs0
uelb2931Cvfq5pS1AhcHBqR2HyPxR2O5IClZAlrG6noc73ykerB5tn/uazdeOhoNBgr2qd4P8Pmp
G3nLJst69kWTXb3Z/l2U32DMpg/GoPoMndKpEOIXaHpxMh/gXM5HYbQ57mc7CB2indbIGvKHjN4D
qMSGJozrqViygBl47T8zzllXY2KG/IgtRmHkQbjvDO6gg50VmzGYXvN+TsKgzRHhzB0jfl2ma5qH
MLihh+qjEV20hRXL9OYX30ITxc2PW4PQKV8Ey37oupvBczxlHkK22WkPdjqKbTs/dHS8FnRLfha9
BZXRAudut+hw3N0Q4xpcGngaMCMMiOFYTYN2K62ePTamAMLcUMO9r5btJOQN7BGmljkvngwL5U3N
8o2RhnBK2+yzS8cJnujKMiRTurpNnBafFgScPXqSv5A+/5/0/r8kvTOGU6yD/4oVD7/k1/9Ien//
3cn/eEvpcVXp/yAU/vs7/00o9Lx/efjqDT/QMfEZoNX+i1Dom/9yHdiAoDlAwPEFfOrfhEJb/xeB
c4ZOYmXgWj7olr8D371/AXQhEBvgrk6N6gb/F0KhSZzDPxgKvsWQ3LcdDxsW/Ld/8nni2R4LaoUE
7JujQnVrfKKk3ppj+gBhoz2NllVsQMOjoO5xH/Z+eZg1gPVGf0X8gYHgMPbscBUmXWAqayKe6Ozb
JQKtEcSW632lWfTQK4lQ7dJL7OJY1bdNtCuyBK1qHF1S99TMC6Zy/WiS0Ip4MNAgobf4dMflffxy
bafZLL3wwn7Z+32jknWbPXMqsn+oHba6GwAgh6qEurz1GfTbtlaGw6zJlVmNX16clGfbH8mMJXjN
iKbTEBfLeVzwcntAzeNEPJTKfWwAgy8MH9cW+pfCNA5B0hFIGbEh1oYIbTCgG8N87hO2Oivvh61u
D5dCt5bb5Nas6Dik8NqxX3UygxU7Q0ujYAhAvhHW6hhJubN9Ti91zGi7SPMesfP0nPdoRiCztQMy
mhmd/9rsv9qZzo+dyvkhC3SqFdMDPc5IFvkV+Pvm0mKLReXtcXQTqHgMOtIoMcjmiIUYeJ/S7QhT
ioMIea1gMFgE5+nFGvyn0u8olRAbTA4piwxDLz71HAGbDd1YOYxnBA8vyHw2M7M7Nxkf8aKuh9Hd
ChefBmkJVUtAS/q+IFdO8YkKXTuNTfDg0mxFQ/6qe82XXSkZ2szhxWJ9y+c21KR/UJ+16DIoqRmn
ne4H3J+aQTozUQmeeKUb9lXi06BNS7JPU9Q4+ydjnTL0VfGW+1y6RzRxBKpbwxGomULQDxdz0D9S
EqXOy4x4wpwYESSckivBPDg1tYgyppEAbIAaZECb8MzQ148M5geZ3ZEwwWC/7AhmxoVfU9CXYAyE
55z6tBAfwDRacN/S81ouuLgOha/LEGr2CP2nXMNuindFiQPJn35iyn3RzbLZGnbbh2OcX8yWzmGk
W08NKt48ch7NInjAb0uw4PjDjil/obd/iCZpEfQzaEyXca/hV2Es6ZGfO/mUKm230boA94rh0g3O
EzZGVKlFmmxH8AG5bnIUrcSxI9dtZY/BzkI8HqKWwC2EgGHXx9EGH8i7SQjrIY7qbNMneH8cj9ts
wmipUQ02bfSf7J3JcuPKup1fxXHmOAFkoh2cCcGeokRKoqTSBKGu0DeJHnh6f6i7Hed6O+wbDk89
UdQu7RJFEkxkrn+tb90FtXZF+FH46esH/BLngHGEgVULbVNSrpkTicxx7xpx9JQ2JtUV8EFw+Rkr
VTn3JAPU2cGggtOcAdGzKarHuH50c6HtSrOgVbSav5MWb0FR4s+lHSQIiBEUOp9FeASAm2sowD0V
eyT1gJFji3kbrEuQ2aSHx1hb93MjN23g7LHT8rF5S5JHSIPxqhuqde/gPJaGde/UKKQxgYl6ei2M
8WfSegeUiHWv7PHQGbXYcs70S4tizzmlfzMamcdPEelMyqD83hWozCghydDtDaqbkWDCK/GwracH
V+JogWjmTc0UhgvvnpOtxQIAlV1UgnCviWW+n60R1p6EWm8B74liOpKaD2+amf00H+OIpcChkxvX
xQezWN6gECKCIcytA7PP6SOWMhD7e80tet8KYcDQZoEaZpq7rJ4PSnjiLhv6aaXL4JH8U3CL8EOq
7CmPVLlp4+Jjwj6/LqEqgJqyeTIldWuogoY30PYzIO9n0iH3GfRHesBeHFDix8h8CeyE0saRvcXA
wT+N3GsPFJGaFCIr/Zz7GK3CtReWmDcjWgOGqr0DuPJjJ79jzX7JZnbc+eTBYUrFz9AVqyHXF5T5
Yuy09Gcnz5vN0HyFsRzupVWmxFtRpHsSTVKApPScT8LK9CtM9E16kgUL86pM3HrtVqxMRJvhbVJs
Atsb883OcIiCtdpEjXBc8e7W0B4DSpptxPIVhFrONIrGBuYuVO2cRnb/p4hDUx2Zt3wp85QR0PMm
YRqUxceADKtbZmIjtbY6hgCv8hiUYyRo3iEMfVZ5eFP6vnHVw9APu7GqsO0mBRAx7pIBDPBr7uk+
rLCCT0GOK9YCIWVYG4vaxoYexVWPESfEBsBrQysxSoTOOAjj+FQ8EdCfaD0Ok92ceu8gBft9/tvL
2jcos6h7ABGaqRoPxn6cKR920+kh0+/BjdqscCwvbdWtI1ME9A5IxmE6x0o9rPHMVbkfeIrqTtJq
iqnVhUH3JrEk1078wr2AZEeqw/nVQuO+j+Shr7mtDUzyZdq4l5Lgd4732Tad4o1YcHSyKRbkHhkf
uhall/xkeRfb1bnZF9LWHsyWJpWITkDH7LhDoiuZOp1vFA4eS2o8L1qn8yUb8oOWcKivGmyBzsZo
uycyJjfL9J6ZR0yo6a9RWTD6c4dXz+CyNEa1HRBRDqWjRl/ZcpfDRlkP0juouFp23wfWVYLuWnOM
Z8UAMaJ02j1Vg+tLBcnQGyYcSTMbaPQTtuWzR3Tdu85Sm65Bp2rMovN3NwXIdfjSt3zU3qsarzqi
7aEJuf491ePM5MJkzwHmP6AMcJ7kkdGlKJm/cv0+wNzhHJNWpLu9aF0OKGtm9VNaZrdVI7WC3WQz
Ike2N4De1D3UutgajG05uMcmnZZQcPQrH+VzTRpi25vmY8gGJF5kJSw/pOyZMHodNZU6VZrB1ALs
z3NYiHgZao2WET0FH2D3Z6d/o4MauRqZJ8fiaech3QB5/qDX7iaCOviuOPMvhVzpXu8VYI85uvUl
PIApF++Qo5gcAWWGt+d5zfhqE9HeCJU/G6nzanXjlh/sU6ww6AHGECPaqLYQe5Ii3ZbSpmZfGka/
HeMPS5vxMerhVxkRq2Ysi2NAnmw1UAvp8orpmP5wEXu3vugwi7j2nbBNsfXCgRg3qQEKXcRLnrHv
su3sA9oJtVwtOTYVgllVJUwLrX/Mp/YFSui8LlWEJ6UN1s6sDlPotQiqzMxnp78pT4arOWHlQrVO
z2Ui+SnOXJ3LERGEAhhRfeoQOO8lhgjLocFojMfkOE/tIY+ja2xU1imtrI8/AUOjnq+xxjHMCpll
hW9T5bEiqne71p7JEZgohQHKBQT8VTAyvCcKcG7MFKdBxmw1Rr+iKsG6Bq7xO88jkhPEL9k+uIea
7ZNPeCM5VCSCMzcZ12Xwmi4Xai2SrcP7fGC3kkH8BgpesNaRIYFN3SiOus1QgaQmABOn/bRVE7Pe
GhvAgrKaSUummArHIat2JDGzVHxqGmpqT9zP14T+2YTi3RQl3Xxa/IBEEZ+w2JjAFyq10h4KnSW6
GObFolY8Bko9GA4lQQQLHpP5HgDiNTDTnNM2nVhRZlb0DiLaGzOtAFWZPzuACMrGvE4F6AidUiUm
hBK9Sn8sGR7d017oOxFbdM/lPjZgqLPEsrgnptrNy6mhe7Q4evtjWV8dad25xF2CdIYB2I/dPtNs
bi8Bmp6pYT/xrFnSrNRre1akjuTUXP/KTSwGUcXerqEeSfYlgZequXTFhFvHgGBultGhMqV6TuFp
0FebdGcj62GeS83l083r7WBSI5R3Cb2R0Ejf3UYH5YInVKxidwy2M6m5U7/wqE0pmZPLkIqocVgH
5ESPmfabNSZhT97l71Z/cBT1tbJ7qXVatkDS3c2muO9D3MMmzxl0HnYeg5n81DOJGrHQrBrQICuX
ddUxPPZm2uxum8mV+CEd5I4ASzf7JPWuqFFZFbLq9gtfAbNqGG0wIZp+HwwvNIbsZqc4T07CIKjN
h7egSr56l91oko4PTdT/dLKRMD4gYqrcuugcNu4sxkoU9azHPHRXMrCNQ7h8i+uvDMzmYA/xZyP7
k+5yjaZ8ANZRJj4jindyi4fS6KSLBvU6WROZxZQuOr1adqzIdKO4a86mZgGuL86FYfI7NQ1Vqwns
CXIiCD4RQj+uK3YiBLHIMtsT971LncTHpqs+OEVd7X56AUq+1WmtXAtxyjP13lJ9ugtJhTFzIRza
h4TB6GYlKBfpJEnmMOtpEbYr79Eaw48Fdzp6NcF1RDUBLaUOyVx2B682YNIa25DjjWMOZ/IxWKyM
bu31xAky90iC9xAzv1zR5bOzzGiN/3dvB9GnZ9zGeWZSC8oDAbzC8mrY3s3EobBqNvR0P1Mn88Xu
85fTs4aYAUy/6pcwgNak6xqAG66YPV4fzgbFZW5Z/pzgMofiVETVS4z1vyJzNLvNBRYRs4bMoeGX
NvZobjgq0WUbJSndFeh7aILQ+47Lj0qy/FoxNu5teTQIIa/zQOAR0MYHy44wsdeXZBZvuBYWUqdv
9cSwAlZoLdhkVnnSi/AeFR3r3bhMxagT5dXkcqSgYwzFFaDTi1T1PjNx3oap9Yl4FpTledbAQMYq
ffZMeU6q+mFytIsgOdjYv7qq3GhgREI38J1GW1d01MxVFd+91TFt2IbUnyN4l13CqmwcglJAFEvM
h7E231VZPeuNODP1v6ezVTBvdhd0ypi+Wx6ybq+szy737tj/4hmORsp2zO5rVFCY2OKk8D4qI6Oc
gBE9FH2XFJxia2cnxb0juk3eRF+Qpq4Z3lMjWLpUhHOxXGhdVf8cx0xyc0SD5a0pyCZZIATQO72I
wzt1kgwNn5IyRMEbECxHx8OGMfiVlkPlIRQKJiGSFWYHKrfnbvAT1vaBO9LymmuD+1yX5s4Lo+eg
OvdD9eGQFy0ArAc90LnSctbz5F06MbyEPaS0BuhikBDpgYlkWje2FS+oFxnbKE7PWhRcUrvfhmjY
K7MH2vNY0dFyKjSjA+6X0huepxcscTS5D+ynUFzOOEp1PAjNTi/n5tAi1PYMS6gt4xxVLnQ63qZM
tw9hjyXebmj1NPFf41Tdce/vjqEEzhDqDyM8tBU3LjwPVX62B+0pLoksRnG91wLzUrRNveYESNox
a8cNpainIhzv5tRh3fUA2pTqB/QtOzlmHZLP0Dw62UOjnFcPty6VVQMC+4Dtt2uYY8DOgxtOVzoB
t1QL9qKrOL7q0UfNto6iB+zrZU4A1b2TYbVDuWIbF0pSKkm3pU3NxV/AtiCJBIf56Mze8dPp5ac2
HBrgG5z5uFsQriIfqkCoTbIjj0ECacyAL1TlZxX37iHHUeIj8IFmo6Mj8ppLFarIb7Xy1bZJxWBD
WmGN/6y1YXrWYyYxAV3bAdNt7MvPjMHO3PouANiwJ+rOjpD/s91rD50cIPMhwWB4w6FWeVstFg+U
snFfLOd3g8bHlZS0LbYu/VR0V3NdbkVNhpv0BuScIj3Huuvex6FBdktEW7eit3OOo6OWZts+SCuf
yAhyE9edZWBYjSrxLkuE+Kb6MvsWg11NTIEOpIPUnU0iSJdROv1R4vslWsoIwLkjgV3e62HcPhdx
egAnvqHZpz1lKJ5rS4/I0jIMj2Bb0ZKDB4AcCbQe2pmqU2EE3m4MUfszY/imsoi4q6PhGZ7rfVOx
bCCBu5s8He7k0Bub0REnYXHkKMenhI41tlsB1d7tu8H4bNWysRlglwymNh0sg1bK0GpPEyOYTdsF
b6HJjLNmSjKkAPk95upzLQFZ1MM9cRiAghbiZEwrFieK33nPB5TSW06SVv9mtynnheEpyzDVhDUe
tLikfhc/icsjOvJEo4K9FZV27TJRrPm/000kOPjllrMbJaRnauE53c3WnnuqswJXjiDQE0dgK77C
GkhcyGmzQ2pZ+2m0j3VE7EXlzsZkfomOgryRG1P/OHbfJQPO9dCUxMfbAbVKnlVnugcDYNLaw7VX
io59QT7eEUZ1mew390NSX5yx3BlIsathZEShtG1qqC+M+z2f4OR7Hm3HTznQ+exEv4iO/OT4j7Zw
56h6cB2GnZX+VINv1ok2rAljXVo9vMpYuw9cOszgP+QE8RRbvAEmYLdUG7v0RkC9v1SZ+QXzMVlj
Pr6Ly/AMGW+binr5iEroLw6ha2izmh+m2gFYfzAXG7ye/OCswZCUYRRGviyS9pqV8pneCcQBKhUL
Tch1TsFf2zvgp5UN+VnXzgFx/ECrMLzbCkIc+zbsyjsr73WfFH3QvuBTRY8N7U3lJfmGWL1vCtn4
RY4yWpAM6ZpNNNTet6aLm72kXWxoDn5u9fMOQRWncL4PHM4dWgxFwalHCEWYn6sQToWDJXNTOGx+
xw68JcPQWRxUcEcdw6qt1RfNloLBIIYBjkxXLyMP6ixfwqYSFINk1tY2mosk5LMHbOFracLeoiRw
N0TNX3+qw3reDAOxK1LM2pEPCidCzjpry0X7/POFFnH7iNEcl/ukuAD//GXrUZEuJB91JonYMMO4
20oEq0MiBdHhzrhHkLG2pcqbY1Xo0RppRoARqkra5fgiwxAGQEu4lcz8yB9luHT3ujWHDVxc5hQT
r11SsdXc74c8n3ayIEEpe0q9/vxpaNnUuBN9mtzAqC4/dOU1XyaNmyatTwEpegzNy6NHTLyOuBHW
Nt4QOhldTux/HvfPL/PnT0jiJW87v8u//45dKHXfldg3Fm9in6uSlBgT9wFMii8idB9kaHEsbPHX
F4Zo0Iw8+1UaOSlfy0LryksPc/3yR8eNgZiphY3lLuT1uOX+UwjrTsU632gA9/Z0wlOaxBMk6K2O
UdUHjAA70zcKnsafLx2fms0g9I9//5Ww3CO73GqnRIek9u9vVJP861/9+TuSZkBPW5b2f3+D1mu5
lorNXFmxvIVQ5zhKlsd/f/HqJcD8579jAg8KuIefeHwKXMppVlRq0tFID1rRhO26DYkTubl6cmDU
nsuQ/XCvcTcdELBVHpxyp9APrhmTK+jnjdEZ1MP0+QLEqv2sYzYfpYfSwAmRdw2jfQ4riadpLDyp
tuNOcM0LbvwD1uDHLKA5omKPlHAvXY0C7An7nPjOSaDU5TMiry1Syht6+2cWWruHXHHgTGDddVO8
q1s335ASCbTxCf5q6+fsblEhbZDu7vPAx3BtaKiKU5zfpqQZduZEDI2L8pSY8isWyxgZgxtcleR5
cdjfaTABK4NEPmv0cQrx580M8DhnLsmqoIPl5DUnfY42RjnVVKMWW/iu+NtHCdwBacivHIoopEeo
cexKf4ZchQxDEJmemX2hT92xDPpfSsuxRjdiQ/tjSfsUNJgr50Qa6K0KJ2XQcVwCjcgiSXdOQ8q4
40vJJk6En5x9s0ulAaGwQeYztAHyaQ7ruqi+lSgfGv0+NMVeSY4qctphHrraufWSGm2/Smv5k2v2
U82hOlPVKcum7LBY3XsNEJeZJWdgNbdUedPKomM1dQ8EIWqGJ5gvGV0/N5NzTNLnXhToLXJ4CDrz
0aupe/KSez2e1jSLvyDGc94vsIr2QXGbTFbcuZz9vuvf4VxcloetXDxlbY5xywYmEcXJdwGuj9l0
xSBueguUvskDQhWanj+B/H41NSY4PaIscfK3omNlLef6e6jlW8sztBKEkRb4h+xE8yua0LBL8VS3
Szkc1JTQcFbm1BAyS84+6E4XXLNNR+ncfjh9ePGo6rVKi98yIuDNfqLt75PQ5eRmrnLdeq4C9j8z
H4+synAzVfpNtRCFxMwpMe6+Mc+wveKciwLOvVIcKt3UTk2LO2cMNpaet6xnLjEdOhNFvWFt5C6v
CKEOcf6TmmbGxKSnbGfCRFLW2HfhPHKqgEBYzytpTM/AZL/IH86npkKDMrqhWOxM7QMJQFrpBwzc
JXm9VosoMfV2VodM72pEf2VKMkyRnbsUqJilNecrnVlGhl1yk9ctjISZp1Aw2VteOgZF8oPirE0v
tff7vOSUKgKGEE5nvWl4GsLWfiLfvWNKaZ4FI7ikb8F/CjTvwEDwDejotWnLXd6PuoxxA0a1t9LK
5mxM7iuZ9A/WSnw+pfzVl7XLWZbnrHCYZv30lRKoWGnZBqJTuKPseODb9TNWLwSEyWZjIx/CogKL
NCiaO9CFV3Fi3RmIdXvbKfVj1iafU0FBqmiusd38dgCyQjuCTJqX9OlaGi0gHlTxlEGEzru4lqTO
i0i+z5XL2+O5WPg82kDUY9DJ7yHva/z6aK50bWLXgohg8oflW3EMfj5Nm29BgrV0zRc75kMKwYCP
Y/lSO8aDN9Fpa6X9sKlNbZepFw5ZON6Y3fskdWzfHOoE2kToNylHSvgGz0zUTS5SxF9vcDi5SQ21
UW1kgiWWNC5b5zheq196N6u1lWPahyT6prn1yXLKV12z7s0YwiAyQhLNr02vDsIcHlojJMRu88iU
6vhp3B00bLz73o6ek8hSW9eul20qwztXM3chKHquIMXCmSx7d05bnthNjY0wIohJQ5pX/ZsWkUUP
XG7mpxRsb13b74otGEYbyb00XQeV+6g8+9OlqEHjsinwKYpyvlbq4oBvmUxkwDHgWly+AU9jcboF
b8sFT1vypos9strhQZracWxw0GF2vqYpsKMp+Wj6cO/Z5ZZfbV53NlqcN+iXBdK5bBaoSJjGW1RW
+IRT7TFPs7uq/9So58A91x5mi2ZqyCC+TdM0VlyGh5a7kU3nz1YXbkTlgtN3iI5LbU+C7R6d6mo7
FJtk7RV0/aoo7HWZyYc/jzuR31npKT0idouPzikfI4ImpOG4uc9suUmnc3XaToCvkVgvo+ttZ2Y3
Jxo9pq4h3txi+tGAB5YuXUUjmspqtBDZLAG5sHtsHD5Lve7g4qlhExfBo22kazkN9S43Pzx03JVt
WV8V69YA06Wp1S1RCdmr6GQV2r3EER5HrIqjdyF5jNiPUBS2ESuYKT8aylm1yXlvXfe3m33qJexe
ZmfPBd6HBlqJXjgG2Xim7rW+Z3HFDwwQdTXq+3mo35FxOSy6CcfIdlew0GqF+kjC/BEzxUMNDggK
0bxv+yCDpuHMWLmmu0gPj/SuPVu6+VqVvGZgM5Ys+4GOYWon+V2mEDfDhPJeYaWoGMPgn6VHTaYb
pq/HxLI3jAM/MKyDjsuqW9KPxJYfdav90kP2OILS9qHZYbC/40a7y9qejioIdhEjG5OW2BKZ2JjR
JYGf5L6CAp/VYKCTiZlYReCx1rHITqU4U1u9mXTzTc36Mr0KTmXQYsecNp1DaUNoMUvRrcWY/ivp
+tcmhdEgsJXLaEmaJ/F1aItv10VBSs3uzc3UpmmbTzWZ7yQ+XoqMbUEX35Td/zIdylf6Yryy1yi2
nB/BLah49LMh/YhaufWYTqyQS8nr1J8W72fgjsTdGOiPEAJd8G57d3oKE629JqV+V41roSvlM+uT
D1lgZD53mmLNuQ3CAB+lktSRwztadeCpigE0eGnVS2tl9Yagv8aYpDPwolwao/JHq3AEBNwoGIvJ
Lc1jZz1nXmzywmAnSMAmA6wcRPir0eytPqkT7bsML1zulFhITiivF5ALNLJHB3B5H0OfmrzUz+5k
fCCaZb4x9MRb8TRQu/21fL6DMiSM1tq4+XPafkVLIsu0n6mtO/RRz+pjM4Ub5LTUsmcrtwZfYOOn
Yynt9qHTWg9Nl3IAFdpXqfgplvZSsGrqjepWds6+xarNV6wBe7Ow4bjbxnSIkIz/bPed9lvY6FNt
qNUrTzOWW/ND0QdsVBRLJmQfI22/AE4oJGbjs4HHP2vDevZyLp+CuGxvE4qw8F6GxiHl3+01DIYx
0M2i24ZlanGwuuhpEp86JiWSyqRynpnIQLTLy+DZi+03PWIuEAbjeUoDjJT9yW7AvBqqOQVdhLG/
qH4mBRpFiPlaJPOOPgCiZnl6KjkOoSowCmlxoDoUqRDH/pBNPJPFsNZ0sBC6bhJytOO+yI2NyYSf
uE1o+xEyCI5oOexKzXpVczwcVIPnEQZBS9/Aq6IGsGMTuQuAQQACSq9sgfAoTM4bxpt9TXzPZ7tV
+9RC8IwkM+5u2gBzVpusu58QV/tOjSwZ9vuIXAEminWFN9fcFlr0qFQI4T0AAD8kW7sMH8qoeRNz
YmyGUc4wEDc2OQ6UUCfcEQNacB/d0QN3dGR64ztMXBkGnaqGU0XZWPdG0GPZdMcblwJN0OoirGE4
YPu5ak5yA8hQoFtzq40LbmSKwhLAFOUae5has1kz2DXzzFmiYK/0RArRfTAL81Hhs0IwLWWTR9YG
J4LXbYekUPsqPMApjEFlFUddLUQciODsF80BncC+eBPGkNKKzxm61Y6Zs77rjfTRquRnFabJnW4d
vPS+5pB97Yz5NEahPDAya3W82GGbs7PhhpUnfYpl2sWkuYR/Kx2wQpXglULNq7qcfWSkr2rcp3BO
V4MoHtsSPl4vbJ8Z/kuLAZSQ4ht8A7t1CHY1MCt0ET/m8fxYSGS6mpnl1IQ026RXtwTDgCbiaMhi
Jeq93WXDNpu138BSGSnFBDbJqng+UOcDLNbfAl7TOgumnZnoN1N7z1L7RzdnfyhEcZIFzhnZx3ez
Ec6wL4XF9l1SlgKoY85eKFs5BYVXMcHATzA369zNCviIGJc76p2Gpr3vjRHo6oR7lqw8je1GvEGP
dgEbqxksGOH8birW0UIz5V1jb5McGsg4iKKRD/YKsiOxp9F092Xh7NzxBXkGjRCqH5ic/hPODSD+
KngaRufNEOMLcsQNrjo3OOXB+s/t+7HAuN1M30aNIpt1bGlqpjYhPcZ+3sGw8OixqfRul7rdwnsM
rTX3UC7TrLkkNgmzqKxB56Y4xwvroDy0+tBNPmaY76LL38DXc/F370Cbt0VbM5evwD4E7nBmIE5k
jMmBrkL7ymyWXNKPTfjITwOmHl03JqTSxAbi4L6ZnQcX7AkH494AceYYe3sWD5j52WghdVpyGzXx
rh9EuqpG43OYipZwr7HOw2TPvS+ECHfrPPIGjIkxn2QEvSXYtaXpMrEi8peyv+I1f+qd7ybJ157n
EsMPkLDb7s1O/KCq84UWzd5mAahhWVp5TpbtggBwi95xzBUNXDBi6oy7wZnYm9ab0dIbKsnIEaL7
bQYOYvUIaTW/xfGCxQXCVZmkADx9HuFFk/4sfquCoIDXhcbaje1Pk4DIKs0Te9PHxmNk6gAcBlCd
dAC8dZ9uKaJ9qpgmITF2BCtWFqHLMWk5chXVFubTLU2Hm2upcyTseOe69qqdcZFb6hYHjdp5+fxk
C42YOJ9fNnxZsmlFZa67MWq2oB7EBpfMTsDrgDy3N2Q7+My3nuYwWGIUDxYNcWsjiD9sV8SHXvQP
jUakqibHvc5GuiyieATEYVo7r+idR82iio6ymUSTwyZCXsFOCQWzpF8iHk3sitmeYU5AoHXo95a2
F1XfXdOQ30wkPQ69nhluWG2kPn7/cR//f6P2f2HUZkJgUvv2vzdqnz/i4ucff3m3D9//+sdf/+Iv
g7Zt/9OTtmXaUli2Ky2PIsrhp2n/9Q/NMf6pU3pHJZhjC5tCN4qi/4dB2/knqxedeI6nU2MvdJrp
Grw/0b/+YdIuj5na0h3d+OPQdv5vDNp/7Nf/uU8Oy4En6S40afH0MIj9rSezdRJda0eNKnJkHe5v
3O6Bz2CvWIkv41i/d8/aIVzjArAO2C/+0wt1+Y9H+W8QWS4c6tuGV+ZvTdg0trqUYFuuQYWkbljG
3x68LKxS2TqJB7y4Kyo4ZsY+AwoD+8sdLWy0h7n2DyD1/8eH/VsBN9RTq6859e/rNzbfUf6AtskR
wmdDGTQni37K/L94yL+X1P79if6tpJYOsJphB4+IAbGbr6hOcbMJ4Z3H6zZ5+T8/Pchz/8vDuQaW
eyiLQndMA5vn/9xb2GRaBWCWYToRmuAY2QwETbnAUcnOFa4ir5hGjGNJhdlsodYTEduzlzNtjhwL
aUOkNBNA0Eu0wN1y5Xo+FheGTIqhGGYca224DDFlo2PTcvTXwOmNVZngbpyQ7fDbfPdL1pA3fiUH
p4BisXQhyLzdpaC8yNCj1ybog8TaiXQN5KzYtMVzk6zpSymwtyztJX2/hj5MVYd+MEvx2NEGQBUD
28dxoh9gubVIO78P0M+PARjXwqxfU4+UlhaPN+kyTOU0+8TQN3g6d7EgVVrF+2GY9U3g6CFO2uUg
2HB/rD+aaeTKkwRtZuYIxXSzdJttS9eieVpHwIuOb8jm7AylLyzrWETdAejMlyyJvgUISV4hf6yc
EGil3gmM34apWjdNc9as4XUSg8NOnFeWnazjN0TQUwMA2gAixW5Gzg0wnTP7s4uZXdoT3sC5Rw1n
D3EbG2JGVVW/66HijUGNL2JtO00asAOci7hq3XEty71Kv6CY/UiNfzdI3glBZ42NAxs5mJmN6+ZM
FeZraZS7asimTd0NAY7eaK+p6a3QjjYwyU3bko+AFkzGmEqk2BiZxsXMD8t3B/5HEoNs6qafdEZK
seXaCiE71uNtGuLIz6Dz9QX+h9SZf6TMb2H1zRTjo2tUBvCMQwgTSvIWmj+lTM2coXoP6KnRHEae
BRwnafc3q8p/9KHcxG2Lp4Kfk8vxpk/Ww1RebEUEEls40d/ZjysLUgFTDLhnj1R6VBjMqcQqyGOk
ZbkxRXM3x0HhU6wxrDuNLTSFSSneZBxQecOr5lLtNdi0Y8AnXh1GFyowguaP5rhiBw7cN3M9xQNA
a+WAYyeJfzdLkC9vQPNEWnuXSoN6D4k4KrL6DVAE+O2y+fZKdCItcsZNl6bHPOX/1mb5o2cxcP2Q
a07Mtu/Z5NiNZUDs8osok1rcucC3offgifVEnDMaIQC5pn6k+J2dprh6Rv1ozlwmmWHclYlHXYoG
l0DqoIgzLTqAuttAWoaOobh+VNpia+BkUxIZjwNmqFGKKDpN/IMey/nyRnsui44KPig7vfCzaI1u
WeMDXoxB1LsKvAuP3q6NaDiHlbhS+PYfl28hULkDOIFGYmMmc7MrumCy6sNmXrWm+5jWQUYLAc8u
0Awk5Rmbolx0ZcdOD8t1M07Fc5oP95PA7Yh89m4oDLDUw23KErSa6TBm0zwSIL2gfwm/g0/r/U+m
UT82Rfq+7wCCD/PJEbgaO305/kg2fGl9ATFK1WHXnN2qvWlFTelXx8v358pDjFuz7qLahBUJaD6G
WazyXZIEm7gOwo21fOJKCNwMeEmbb70ehYKCCmpMTJHse4LznagofMIiRfckn062Wqta039yo30S
Q3KfCsNf+ivJGvBF0jTgNx1rvFnXW88ebr3Da4zt7t1ZOskcr7vWk41K4E07twiRt7Ro8vuXoK8F
8Tp42znV5KBI2OuxfvoGSSJ6o7A4czm5JRbwSbCYMTZeO1V8y+RLrTD5627FyTC3r1ZJTY3NBzJC
ZJjKCUIC57dA550nlk7dJkv+n+UI7tvULHUAmCA7zHl44OkyywOelKfIyPAgSWj+tA0LVT/xjmQu
iz9OxEIEjy4nv1XCm2rO4qemQ28lPW8/S/sxQuK3+cXakb8svPIam/G17smK1MVNE2m9BdoB5z2u
//z7cW63i1TtieGm+ulWewtxJHgApYQBJwZrGCbjbYEZgbl7QuXesKjC8R6oLij5PbthWWPq/L2O
rZsqNn1YOdAuJY22JM0trkbWMphE8jqY2dXQ82vuqd/e7OCy52C9zGmEyTs6j7xcjZZuzR7koQ50
yofaAhjF4TyL7yqYm3On81LkixbVwdyJeFlhCTv+iAepojCZlxVx0aI7cBUOaAox9x/CIuO5zjTu
mh5SNpyMHzJVrJ1J/Jy1D4iSaoajkO7HnvVT83hqHAobnI3TofHq9+UlmRS3GCaRCdHunKlbNlHR
Of95goYGall10fHPBW9V7btqEnq8AGt486bhMf3J4D7KwWXnNO0v7shkIQQGnoQ33As4RuhNfnXM
5syt/R0J/61OI2MVO+bOdub0buI23jlURnoxyX/GU+tWyE1XZ5+zYVd+sqxqxAAYlxtIbdiZ1YrI
BgWAQ0y0DlLhMKAkDPW0Lys8tW0VQHt1mmsykUIp8UZukO12/52n89iNHFmi6BcRoDfboivvVLIb
QqZF7z2//h1qgLcZ9HTPqMskMzMi7j1XijTibAoeoQjbgsSwsyl4KORpvCKoJee0PdWFJmxWbHm2
nnxRl52AZ91UoeyBC0dPnNEHvsLASVBVNikEXnN8rshl81QND1OaUELR9v7twsLPG04AUIWVIxXi
pjV5C8QlY9jBA4geVrMFnlgG97B49G5+tozITgj0ctllBb+qcpmaE3l4THDG3B6a8bGAkmSuf+kY
UBHSWi8Ord63pkZZ0st0rCJA87UxMKki58iYGzi3YZu5osaP4lD9abXFrXL1CmNP4gCcjoxYjuU6
WZoD5tnyIL/CyXRMLffREsPiSPrDmHT9IUGlotWaN0AbOy4Ckk+1X8dfMWGao/bO9AuBeDnyV03y
xyhhIVnV1/gk7LJZ+t2g12R/h9ZlaaYbiD7ysHr42ME6CcZHh2SvJTMyKzCIKLypqDD5ODM9J2mW
Ie9Ca14GAU+TIPsSSsyGpr5wVqCsoCEtiGzaiLRrldS+MlcQvIXqHgQ+cYljt0vqQrEtmF+QmG69
HlDCZyTPdsKH0NGagG7LpzEP29iwaQKj5MlHc8PGdxdQyjUWcJWEDpLZVqiUhckzSMtlrYWVkzfg
+pmGmVtBbY4y5g1l1ItDu6QvocDmMwDxc5UlcSvYStogbk1LIiRYqhx4pVBgDYUBbBug5ZTymOGA
Fm8Hc/xejKrYJ8o6MtIkd9BMe+6GhwkUDsH/CnAeShaRiLNTNPezwpneqCMO+vaH3W486MN0DBXQ
Vmh76FSP/SORmP7HWvBZ1hxA/72ImE7VMCPxmi+ysByxpn2gkWW8BwnGhp6MMjCKuBuUpG4p5DyS
gBJ6iSC+MswCJNdVW11ZxzEVASiWiHhnAqgH4hBqNkXoJo3Ux6zEdyUysIqhgNk3slqgyCDCWEFI
6Egl159qUBp/mkzcQAr3QDgGnL1JjUueFn8FCmdHMORXgN3XQcwm+8QmS8v0Mxg8VDTlqlOcZIie
adp0XdDRWyOVJAorcdvJ5b3I4KsySfxueTSZAf2AJaXFM0TfKmFG2PMYDiaZuMZZLo7FjddJ5i5w
Qael2vSziKuEr2CQLkQl+/aS8rSw5dYCaqIMNsN/K4qNIkaBw/OC8Rdui2PhMjEakjLYPcL5KI2o
iOS+gGKiysWWT4LpPtGym0himJOERGlNQnDNtJ8w48tudWyNEOZPMKwzl3wCGsGkWkz0gtzZDJjF
xvFX2g2ZO+UxFUgCIdYiIBf/AFCgGq6paqbBJig6ZbPUeuMZIcKOXoL4hl/iOWai2yOmwQA5praV
1YRUjtpnnqN9BseymM1wzeOZbUCDjRwGPgo300tW3Iwydr9Tw0E8TukXVREQYZlpa1Wr3IVzmpYK
XImqCjnRAXWzjBOnU6qC0kfzClF+WdG1dicB6mrC1WVRnpkhCLbC4AEs4YqwidJ7JZKBtTJVyEKM
fEtieNJAcd3IbU1YWcJ+1Mm2FaXsivmQOEgljmoM0a0AEFMvu97AyIqoER2Nqp71UvvpKVgZlYGb
ajR5xbFx6KvGTx7Kv4W6pPtG42pLfnyMnJrvVVdbFJ56vYMJmtqtCCkEJsVrpg93o2JCLZWIBzV4
y6HZsArkoLs1Ef4lQ1q7ZwkEoP5Xa1axRdVS2M7JsyJmkQd+aNxxRz1rAE/kTIdgbCqlJ8lDfWi5
WoA1FMS6o9hME5c7pQ6ntiV0rO0pNlAyRHTDHSoFT5/j1g+NwFOaCRVqa751qaQ5zPefsBDe6c4h
ZBRyppDKSic1Qg+6ILdmVH1wPbnEzlXrB8nWGpgNKFrwFJwASmr3Nl31HgGcfIJTEubTqlhquOsG
/t+EeM6SUQ4hEMWOf/syli5CyKR7owWcEL9S7QBrY7cZfEV9hTnaAQu3nkhs6HbcrCA2TToz6CBC
mYvOzWbFHbkI5/4w8Vxbo3UZFwDdMS2DqB/pR7YNuhLFNL1OlB9w6UjHm77UJpsdAyhZn4XnhKnT
rgChga129PNq+jI1zWJT5DmTGIK7Y1BQu5uAkPh0We4dTtwk0R1DDa1dNxJ8Zaq4LDt9oopru+NE
0rurJs241ckfWnKEovIKn6LaZHlaxDVMYeONhibQzl5XWqaSdKGJvlLLkJ01b4yoGJvV5jKyW0LG
gDAcYx0EzrpbBO76Uc1Ihq8qKkOHDsS2MEXCRAx6Dy39hiJ1hQGBCL4auyvEZWuZ62ytOnXIojaW
PvsycCgjRhAWqQtpw5FXTYwo9EJ5L6QK8/UA/AgYjCFEWNEhPX4zT96r3Go2lVZ/lqpAXTBJsEDV
fS2Sjk4472JOvjDUJKem+U1c6n/pPBMLzGdoIeDCkiHO7P+sX/qFW70t3sWZuUpZSLu5rG5lLHxW
RLXgH6D4ytFwD7NqFwMtb51rDuQs695FwDovUqmDhmuaH3FkalgQcIv0AGOdEde4lw0c+P062Snv
PZ4XiMBM51dOY6KgURCRk9kzAyj8XulTodI5TNe0tsAdTBNMeK9Ix8AgXqJgxKW9CJNR+IuuRV4g
5WcoFQRJM2OLAgaAeRFrLuJ/pFiLp1b9v7yt7kMePRlF8PKHl9IzRIwwSxDsZWyqhnBQRE1w8kht
QFWVr1WnyQ7h7CWjEhfdDReeET4UACwbAM9yqPDYZyGvgE/3ODXKrY3Vk6JjCG/EMvGTSvL6TJkA
OvBqMh39iqYerQVaJsSbkxDQSUn42rjVKqh4Ml5lOK9kIyxxM9oYlQqFmQ7mjax+Fgv6JxMD7GDF
95ILoTphlV/1FhWhRDfJnSvKu47wXafnYk9QJZtgUEE0rodrp0wN3aEVzCTqLzqXJBK2BTtvcLlh
f9Uh5Yu7+CqI6LZm8IbMAvtf5mO1k/h/IDS0WoktY7+7/zHGssUEuJolPsURJKlaCvZYUboNVOws
T4utXpaGTff5uZpj3KvUd2AqG3euX2U6GABTwbkXbG/kZ/uMc7G2rWDgujr3Bo9jNGfRMUu4/syr
jECU79nYvhlFt47okMEP+XxOjcZiQyGaU4l1f0Z25UUaUxNJKuyxbWdnjtnCcIjaaaGSRB2lyPqn
4TR1E2kgqGJh0y14HvN5JPe8nIAXNDbkXXLGskp57RPj2END9xai6HwVyPOhTJkbJYtFplol7LBR
342Q4NRS1m5KrSgH1PZpsG71qWjsxaD0oFq0PHOor6GESSDh6PwiVkYLIkDMZ4QC13ZRvqK2eYxt
dZENokGUFU5nzTPs87HxZMNQeZytE4DIZtePGQMe+ZLVpXaYUKqqYT36Vc7pms9w64eIhhMZBfD4
/zur9d7K7JEyLYmomvDlMkBvI666AZ6fFOeaMy71a7nkft4jBDMjdvYJzxalFkA8WTe5yeHqspQS
tj8ugD9CYYXPsFkRzyR/XqZxfA0SIrxXHI2dzdG+WsGbpaE0u3r82xeT52F98VhPgr3e0nVtytAn
nqfD1ZlnSNVotdbaa1AuiouUyW705qfKhfcshWXXphOxSSmnQqZZ7rh+gDK4IomwEy6UpodQHm0+
qsvRii2/MBJoH+y9UhRo5A5aL6bW4pNV+UwLUOGuhlk5x56PQmSfzc1B1/JbJNA1bC1OzHEqubGk
TkKnjU8Gi4EO4IxVs7JQQEat5FlVFFAyJDOO7B6zwbq+ul6JfREBOZ6zGjwTKycTYF7N7beO33RP
KskLnPtTnBVuG8aRgxSQ0uhdb6TxGDpU3JM/Nc2uzAkx7Eaaj6SW8KxI2e8fmixdbUCaxrWcgG+4
vBJrnsU9Hej4/mhIHhgt8MpQ8J8yRbgMSePp03QsClRHyySnV7USvgroUyGKNlmsPq0GusgIYHTL
USTtww9d+JUXUGDGKhILQQMzTY7Qc6Kw2igDQwWDXI1Y9jOIEyepIcOvZc3xVrhl9eMtVoqjoFJA
WIuk2bWV/hQT+/tsoQ4rnstlcnOjCuxBE7GNGDXRdyvxjvEy9ihtspWVGNka+VGzItpzGuvPFHQC
Z1a4mVwID2NFYYJg0OxOjCJ3CVROxgb7Q6PTCbLIFGd2jTyGkNG/nyx25qM1Z6D6NR+vnH6PmFKg
Q+a3eP5csHv4dFFOuoAcAUU/u0n2FZMXZ1srqqVdpE3ea3jijLUJuNAbL8f6MsqIByn20HiP5fPY
qWTKN4wDAolTQkLkZWWy7uFpv4wCDehO3JGQYOdD/hB+tACQ+NIZNphDw54j7VbPsddVCiI3QfW0
IfLqqtr1av1Za7u5SYEK15TkrRZ86UHsBXCRuVx5lkpoLHgOrgUS0mvdfFUmXOoZZkL0KZuik46C
Thu7brFa87yPvAuzbD7TBqEBHjR1Q2+0x91ZNsOPJdNSZtx71tETamnIxT1pZ7e8T/pR0WfIPPIk
uJ2Wc0U0OPM6cnYqvT2GVYBAsJceQoUMzSR2fliLjEhAgq9Ft5BkGa0pQauURM2LqfIaoIpS6/rT
lGeGNr1w44b6WWGIAvbyitj5yJzg1kpsdqOwr2I4YYvcfE7pXNljVW71mLfWTOUnjcHXGOLAIqiP
EXNY3I0ngZkjmB4LQ2eVwPKV8s9WX56QbL+rDb+RCs3BanvRmaFb0ACrXF2o7lkVEf/JYZkuGkx5
UIP0sd7+eIpVbB1z1gLyovJbEcCndg372R/1dX7JJekDJgIfC2YZpppUiSlqOaNkJ+/zxa5rmHlk
yv4HzmtiauDMgPkyb0VyH3y1TmBt5mMOgDU6rbg9ibKWNNzJyVHK25p6L3XVelKCDqEiRSBcVLtA
kL6ZEGf5TcWdW2PMoieNbg+dDHRpN/NI2lYQDL4IMgGNZG4AWE7GWznUW2KkPuQEtGOsXFr6S26i
Ii+r9OlKIWnQP4ckm9NrkvVT2kJAmlvjddEQh+lD7Mg5V6coKhEYFeeoA5X3R/YeEip3Mey5dGKx
+wPqRStz8K/Iy0K6CCqCpk4EhiLEX006T+dWY9uPyUDboAPhNVD7LTMERshEFYLz8kkaFBOALx09
PA8JQMa52slyVeMx6KzbmPti/m8crK/CJDiSYIeNZtXv08Bu0SGBHMyH0Ez8fQnMwcxCTqyFMBq5
GCFmFDPTJleKaWIy01NeC9tO2WoBln+JxypTJIXospuZdXyFCRvkFJV7EwKrbfVcSwzJeAxSeG/q
ngbqMJIrVu3/Liw1pEN0OEN20IRbWyRQomrjOiVFeYQhWN10cTco4ks+YpVoGxED1BS/Jn0d7gUp
a7F8KB52sehQMqvbiI3+rNWjijn5Slsgxg2m43Lh7qIyYqprvENNnt4xKdTYQftd2WWNv7QAWFYw
FDHbwB2VRzRPP60ATlug6X/gsodOm2wOYcotQHuMYLB2bfpp4TRpSw7dkC9CDnR2Kj4z00DBREbs
o9GecyFexdAaPJ/XmghLUgB2S2PuwZBDUVvvqX9nIVQTcMzyHQUAp8Gkn0ONI5ss2bMi0AAG7Stg
zD7Viklui0ZKoVAZjz9ObTMh9tHIBkIBw2wUmJMp8uX9bfQoFopNOwa3TgMZhong62/pEslLiS9m
Gqm7NX9NhnRnMwq/GQxZYAbWUczRPMIld/J0OMcL0WUrL9MAyLnRq+FjxYWag0hDYSWTUq/8Kg3f
u5x8NbFEX7mufnswBGbAjyXnPiETCP1qMMNfXlfDkFkPa32N5XrdqtPFQYoMOqektGDTsuukLJ2y
KJmJzTRC4VXqFeNehBvbKQZTaVWcZlGCQTFRFq8HrY7WRpP3cmJ9WiNjUtiQbpWZ8zZJuQEkBqJN
USKmpVQSJLUq/Y5sCG69+qTQWCT5baFBl7lsPzA/M/ADdIcj0MmutXAqL23P6LuBe8YnlAzjvJfm
uHcK8AO6YfAMKvnC/YQXKVNvyAuhBx3ib2uFQ1J7KXh8BdecxF+AIpJrRZaxH4y91Ok/CwqyvdKG
eFVkVXEio5vOf7/q20FyWKgSA/0p9qwA81Nv4h/OuArEIkdEFw7jVlVIhwLHUtoVFFQE9tUzMTrp
DmmxMd1kgWcW1haGnwiLQjHNePpMdutQepXj4MC8MttLg8CTHNGmIFtAulQiEItyHEJ79dRFCUaU
gPMRvdl01Qj5omGRx5dOzP7h/EfoqDc9LQXT0QM5e6sTBR02uqZMfQduNt0WbaaUjK8RnRkvXDAH
iQZjUtlkaiMpuEsDyBiCwbhfIcY9/5jHsKeVnXFrNE5FhBeix3qid8nZWoMP6gUSVRjXr/BB6EZR
TBGqTPYyjP7kbeaV80yC69UaarsqtBxUtn9cp2Op0VmQawXia13FvlHq3yMDeE0GC4HUAPIc2V/F
mGTvRllfx/VAA5erVI3IgZfAkVASnPcx3A8pnn/7bjgkHaYmdBHXgToCSXX7XhS1T+v/J6jik9AV
Ep5nkdZbhNgrt5hrxCECdSMMXsNOED6MYQW7wFpfHmUN2nsy2n8Wc3mEnrQ66fdWndFg9qbVAmmQ
CzKjVZiDMXBYQ/uQY3nZi2mJOjOm3C9onUtxfawKoCpzDhKprtJzXtVksst1z4UEup3CAAud7Sf5
5MVj6mnFWilRik37XMxVuRvBHCBNpX2vpGSJW8w/Y0Xco6lDrFaBdcJWB4c6nH1uN2sXfBqOaqVG
pJ+7BS7OZ5nyrELluRGC6AH4LnA4+EyugbOKr1/doag8Mx3fB7qI+8BIrH1YmCeSrLpDlUufWQe8
FnCP5I+sRiCH3OXA4+I+MAYsEwLDT7VIj0o6/8oMRJx+mJe9TG/JV9PirYgYdlokGbF5qZMXTbjd
9fEg1xaCxTLwda3jdiTL/pRAGRGXpWVOVKJjD2HOJLCpUJvECYtm1U5IYIQNGqVzMT5V4lw6usYR
ysXGssEt7UxAQ3dDdaO+BoRbWtdRptGpYzJl6kJ6iqCkXpcMl1QdJVyyOQbhVHYL4CzbmHoorDGY
SplBLF0oUXaAldz//aPkFN8rUhHJsMiX//9SFllgUqviU6gqFfZi0Z7/+1+ZH/JHf/9t3TWL8vb3
E2LxkSBmzBArUFlga+3UAYgw3yP9eH5sknexpyTBsxhW2m4pThj5zeaSjUrIkC1UfCobyGGDbKFA
WawbKCjsJ5U0kzdYWVsJ4osAOXNKwosVNcLnXV/dMi1hGucZ/wOC0a+iM/6ltzkUpF3cZblXzcGl
asdDGlnLlfcQ78WK5I1EA3mMbLQSB+siylAcLDN051COb0T/rjr0KEUA80/T2MdyUTUQtkGkSvn7
niQO9AW+dUCQbZpZRwIydoXWlV5SVe9plHZ0Esb3JJfsfAqGk0gUkz+ahMOnFFrca5RT2KidN2d8
hwppLlM19h5z/cJW+jg95PnkWzGfSA5ZYSNjCj/VJQHncTVtq5JaT+bKlCeFF1vKoYmDlJt1es/z
svEgnDxPMsKMBDfxgu6LvXn1/+b9a1eSqppWT3MqMKaVuyuELWJbdZAMQBZBrvSIRxfyC7ps0PaC
jJg3klJ1p6D7szVxWiuskg0BGbBR/tJa5JKuZa8WUvE8NrxRCyq+3j1x63RK6w2e3YOYr086XiZy
kKYY5Xh5HjCnAV1Ioa+FrbVnir+rRabLo1x6XQN+qxhDJ8lzRu5IqwDwcAojI8bmOJqeYSjtuV+4
QYXovBUol/6yWDgdp4TgKMZqdB+0/hmVDhDYZfagjlU7GoBE54jWdszsjoqUIOn5Hza/9BVBBcYl
aT9E4bQrWrQfccS0uV49p7NGL68YCN7RLbn30oLFjlprU2dER/ZtxOirSkOXfEF50ws8/2lV/SyR
YnhVZN6raqQzUTHFrWdG08kqQxoiLTmok0ZCX4NzXtZzsrrGXzkZ0ezCobeY3RlL+Zso2os2zt99
VCMriuEhQQFl9ubQGKIZSczo2lnCO0T9HPbFg0WMeW+WAm7QGblX0aI+6VdTiPtbHxOQKYc0LEUp
cYjhLZy2DHRHl0ZjVxDlK4BFBPqlysQ6KxqPymCcAksdfc3IaJpRkG+bLjcPBEXFu6gVrP1ANuau
VtpoP2q8DZY/PE/AwYdSLIHxBcAh9T4AlpjKIHjw8nmpgl20DJiwg3xpazU4o4eS3QbZ+NWQgsIt
aqXYLkx7ULgAOe9AJ9wl+pCOJmnDnQ4sFFNBE+4KXP9B4AJnhvn01KmM1huhix+1KoD4bmrx0Vs1
ph7VQBDeBITSGyUX4EhnyMmgfCcFFFQqT5itF0HzMlLGkAWUNi9W07DCtbh6CclstyexL166miFS
NenZi2QS7ZWPzIXFpsowWLXJC3QDHFJzE73QC0U0J6XhSzAzX+q4pD5PBSKCLLHMZzYmGvJtZTwj
ryptwomaK6laLolgMh1u5FFmgyLx71/xXcpnjawrd4rfegiLm2pkth5gKnLbWrhGiabtsKWO5wCM
ybnr4vE8FpVy7CPmmOvvd/XYwZvIB+ZUhnZqpe5AfMpW6nXzpUvN525cDUnLVzaNsdOn63gBu5ab
m+F7snQ47yLcSWrYGg72B0K+i2SCEhg3btvn9NYHvggB95iD1g2jFHOBuGmwDA8ra7hkNtqI0nyS
uZfQGEkVN+3yT2FejqIolRgbElIdq/M4KqWfYfO6LrxiaIzHIkz2VlJn91xbVfw0wum9WuxnQ4Eu
itcfpI1xSEcgk1LLRFCtUEoAc10FO0JnlwBgPCI5mjjS0QUYw0lTB6YnY2DuEe3gFW76excmh66B
4Vm3I9MaLb2SDrztmzHZT6vmK1jY5IeBefKkZMeghKHULfugNnQo+TE3O65THALdB1i6ZcuQrQWx
3PyYQULDjbyhddcOswqgDnYxOIw59VGjMRtd61qmJPaIHJTNnU2ECLRj3XA06FHN1E/3lxAhFkIw
yFCyTJcnUjC2xKlOwh0hW1YGUqQzTFwRmq6fEi6bFE1kRgLYPUjqSAYeLeCLUSZHJl+HtsHurQZm
6VVmTLJL1kxblp/GC7sIw1QjYiWYZohpnhuk5RVzixTEIOleyyJt2+s6Nf1UOJDvJRdcPZVDwmBR
TZ5bXaqv4YyHUKEpxra9+EpZA8PHZxXGL8syLPeQNgKxJ2hbCkUMTm004uQhfKu3RGuPJI7kbkVl
9p+xlYSNnYK0JA2OngBvciHivVuuxiLJdOpOpiil59aEoDX2KshQjNCFYZh7ddCh7cZRvsnE2R9C
Ya3L5AtTQYSqivIqJJjdsuY5QsjMyiIMpWJYDplBWSn6OQkKf4y9NNtmIZagqaRXS0rRUQxamgLJ
jD3SGi8ILSYIgmgj9HzP2R+4sx4VNmEYr+XEfGQWAXjEOCuZ76jjQQ0oPWTj0ql96QC1mzd9Jed7
IRpgyET9EcZEuTNxdEMyKesjN7NzuASD17PeGK2nxDVG5YOyTkJtpB+ayZr23aTC7W4GgjDV3mUc
i3kMTcReM4TGHWeUeGX4Lohgwk1axv7c11fwixwNDWFWnKFvskwZFAFlpfmzbVYUqSyQVdhmiVfU
JkYbQkngea1hOnq4B6XO4Vk1t1ahAh64EDh5P9JDxd7uLNO02vjFIzebmcU4HA2j88Ypa4hg1y9/
hSOf5KbJdcGP6mVrwKKmXYCCYNB8NKn6TdAbQGa9lrk978eDIn7SoNowkANknsIt92pRRhkuhOcl
l6tjC+qBTK2ZLEFdpa0TWHQJEePZQF/okSbJC/zgbJ8uxU4XZf1g6R05f1q3VZPkqpUzXZIMn6JS
q/3OiEdqoS7MpENY9tJhGZgPEnZPI3T9vb9/ADKTDsFiIUvTmplmdd5qTq6TIN3o7TbUDPGAjM0U
MH8nnhrU+U6ZZvEQr3/w9yvsmhlGX1iY9QQO1DyZhC3chs7XZHsBEco6hRC7QSVq3gag0hvlAfJw
FzvStXgzP4Zv6wgDQY1eyQIUaPy6XKvUF8oF9VazEFR3vJFJEnwqOOzH2+o1QksIBoW2CqHuKhiw
jfQeDh6QtK24zXyspd/8xqV8wvp8Q0aPpRdYRv4iE8hxXt4NoCmpjchOuxbWBl5K82wcY285CaIn
bF9Ab5RE9nDBv+A7sh6MCMUvYyefE6jIT+mXbnhq6Sxk0/mTU6dO8VM9Uhpt9cmoLkPk6LfwRcVl
Vn8N1YkNAc83HJGWUWZxkFqXEE1FdnoiiQC7nFBG44albc0ys0wfhsumybyEmFofKYx8r7+AMfXb
PDuZxkMQvnnriPM85TkFhpu69JjGn3qHsATPV/QJl306q8i0GrvaY6BMH/kTt26VUDkyC5Ersnfc
8JD0u+IleRE+kBLQSsL24JZ+r7nKi/qVAf8SN8pkL9G/7qQ8W3uwqNm2Bz5lbEOGiZvhQNJ3Dvtk
k3wMn/mwUW6RY155c7Otfk/++FrhMH+LHv2L5DWKjdT2hAm0Ij35iVMNCZFPxSm5yEWGs2psKrvJ
UGFsimeAkKhJhEdC6iixO4M7dE7QnZdLOzqEexbMcxj40K7cZBrB0jYZ80/jFvtL6THsERKX6dYB
7zvfzbwvjvmLdNEexWir+q2XtzAxgpO6Bykw9PuJOcSTeDMe8uzILBxhJ7Kua+et3+MNWOgNJ7Zw
zA/micYxheQj2WXTugJCKo55G74ysBu84l9zqt+F27TPUOj7+W5x1cMzwkk3OuW8mdcYuAMmU1v6
brnyfoJ9P4tn6QeSAUJkp8bmcGk44z6wQ7yyAefKDsa3BA5Y9VFidByqZ2sXIb5ubWMHs0FUdsmz
Kdo9ley0N2gy86g6/aP2ijN1OFqC2RbEffSSrbpqh2+kZcTSOO1R3iT78Gl6FvzkrPnxznhuiqsW
76CPBqHzKt3ka7DjbgrOsnjtiEX81xxym22wpVlCb9ULie1FCfpO1OYbOCnagK+9pzrCHZwGcQLd
pttGkYeaJDpPn9m+ORnXyv+cIrs9Kj7BEfmmdginek0/MIQ8GTc0LuUbVFl60SHmX6jxbgSH6jf5
JWoU8UQLCtdVzqJy7bbSgabP+MFWpnwx51sF9SjAfbrfGbK8s8IHg1JzWzxZX1pqE8TzLNiMTIiY
fXQHc0TusMV//iGugdw2kIxTvRN76F8by55s863emU8S0b7fgLOcxu8v+dPq6EGKu2zEbfqUjVvh
Qa8oAdv0SjtIfJDI+d2+JZ8EadSu4Wu3xdg0r1XmmE/UicsvbM4u2+ZH8Um5WbcIXgmxa7uFBvKZ
T4hiPdmn5qb9ElSn87luFC5jIn0f7cuL/jZ6xkdwbA6hX2yr3xbzpZ181eukaWPlB4PpCT8cu+em
FzdBuWVOd+iNe3Yjzzz2BmGTPdO3fxMVG1jtingFJO+0W2KxECMjrRt/Q/FEFmjScyRujB90nPOM
AeY8Iq0hMIwd6IFnoeasYdGA5IMqYSHNczTunvkmUHZ88pvqJfoUDLxGdvtNxTq53bxZE7K3FH6R
226la4T62E9SRz/0x7jhy2YxFZK9Hk2r9mFjXqobhGmzJPKV2c6BqASYOwigkdfpbrsPntUK4p0t
NncEkbBohSeZueM9eUbPLdAK3mQ5dC5XOs1bjHfqlmlsZ7Prfodn80TkxuCIbncUnqYrZJqLwBCV
G8PJOobaKfgH8yw5CkDsYP9yIHEiEjBYvGkP42q8h08cCe/GTvkRju2W5y+hqKdhkONHs6Nt89Ls
EQPFKEVt8WK5mBns6F3/DQ/IxEOGrxv5XaLRD4OfpcqMdCsREb+JfQa51r4N0SnYCIBF7LqWaz41
IPp+xdAV9smHyFd6l3bSpe4/k2P+GrC0uYOjVx43nU3VhkyGAFPM5t0lYyubg23NfigC5dq1BI/s
8tlLfq3uBc4YXMiRI1M9wadl0CuQsaI5PFkq6lqnf893bbVlpISmwmCd74QTI1hU1rOjIJZhALJd
blHhA6kr3NDpRjtyDaTZN2XeyF73Yp0k0a8OmCA1Y1P701H3LR4T6SK8pW635eouX+N/4SkpHfNH
HHY6e+qVZEK0C71j5D46YS5B6nex7Q7MOHPeYv1MEPk82nJhTwdkvpFbnot36407unSsV6iPzRhQ
+KTPjxw3+NHO6biRryAymgDSk7jpviz82Lh7xFMTsC04wk1/CoebPu2XQ+YAc7NDDEB+fQo32Nlf
5cf8ljNG+aL1E+3NQ3HOVRf+1Us1u+03jxwxy90BRumdT9cDIx05fGDGeOGDWGqbVM74kUZby7ol
46aXdjJjtI62Jt8Sz/RGeRXjvW66005Lj9Jm2Er+gkjjrdvC4LHMDWQY/QcqRzo5JLmLh0B0jNPw
25GWTu8LhFvuFy8tgkF7eBbeFz7pwQWvlV/MQ6wwb3KL+Z4RHX4Itha1/6Y+Rlv1S7Vu/QVh4hpj
T/Lrd7BTBNuKvf6eaFth9Npn8C34F6GOIlHN+fAOGBRnF5Lsmudz0fqjHkFKs+Wj8VuytiG3aRvj
xExeu/Uc98LTzH0jtrWX5jYik/8q0Fy6cJKnq+CFSGpQ1hookzdq6fJgksTum9u8A31xYYW117za
SUAIRJuBFfKH/pB1jokVqdjLd/57A14QboPBne/TcDBSb9VWpgCkNsyR9MhTCs/U9tTssX7jppCU
z7p66jqnNR8UkkJ/4sJW/WvunfXUJduAa+hHku+kGxsU8ic5fqYpWNzbS3wp8FTux9oNn/rXtPbT
/5F2Xr2Nq2uW/i9zPcQwk9+gcS5kBSpYtiw53hAu28WcM399P6zT6NklCxYaA5xTqNq7thX4xfdd
61k0XgzWKIxDc2sNz2WZf8jWjc+m/2Tc9eTQDEtuxSgDTMfLSO3bUJzjOIcKKdgDt35Tb1kk4q/w
0L5Z1O6cdqG9Zbti7W+abf2qP+TxaqAjjKb0qGU+aNkZHih/dPxkTjSF5Yi3OlnZKIqSbaYBJrhL
rTkWQJ8kyTtvPGaf+duUO4p7E82DzdH8yzMW2D3S33i7Ev0Lb9nwgncRG1ZsklqLdh4L4w1nxnpp
3ZWEX24ok57SVdBsqyPdTvcZnOB4O/7OduYxI/fixnXsk8fxa5M+4UG90eobqAHxbW7ApcP3NA8B
zTBZeUoMtkOh3JQoUG7iR85xdfruATShNHrbU9d75n1iDsU8wPa1idB1g0p6oOPm5s9Ge5DukyNO
mV6fcRynex0iFf2F2HP8YmMrMEZsPY4SM9vdys/oVo4Vt44NiX4Gvfa97VQIpqkrQug5GLfo6MOn
YelyRv3FwJeI09xwbsXwA2/0Jn0Linn51eyqucKUYXtCVYcg/wnEp7RxHc4t8+QQbbVyDp5zEy+J
YLm1dzleMJtT8I11699xcvDemDMxTMpNjgVGX9XyLD+a4yYPl5PfNkLBviBRkkwH1HSKsSEMJ5n1
W+rq1Cl0qKZI+ZcAGeh45kfav96bwoLFiQraO+vsNrJX8ZOrzMfs81V6y/s3OTu08bx4oersETy/
5AQVrJAoIKTmeNaXpx5iv/3Q5AsYx/GhJgCasw/ImU8eBrtqxDGeC81anUm3yal/tMEDvglrTvCG
P6PK/jkA2DlhaKE7qYCmvJ9oc8viWXZ4jO6DOwVSsN9tfQ5+6pJCsK06/iMTNEM5viT7+wAKCtQx
6+cmXse77L21Z942Pnl7UpwywVmpQbDzRSHgQf9Ff4aLKAdWe4FNRuxQLBPVjlh8E9ynD7xt5V5+
I1f4RDGDl8UdxR0BUDs+khvO4vI2m/NwpW38Ru2Oi0L8VblbBCRTl/3kfbIaJ9IGRVW9t58x7P4K
f5cOQHF7nS/0D3dnY9Z0ufNxRp5lt+IBLyN1vXzXbQibIipm4QNGpofFfcipZwHzqNyEC/Yoxkvz
QqmA/bp5ofRRFzdwR7g0zL07/UF6TZbyhzwsyZ0HcCfdR6yHCD/5yut34B76R/mbXasr5nCZiKjt
1gCVtYX74W6rZ6/choh51+pOmlubBJubPwcW3NhreVm8CvKzemYoX/ZvJPSSMRMbfCAWWom52y8B
YRzKQ/2ImPMZdEaG/xHhJ3MVRegSbNg7p+rwN6sf+HWT7LJfAwU+b/bVAoliV9AXE1sXivJzc/C1
XfxpvDA6H4J3d5U4wiWPYy621l7BX/hJbwHRhRiffAqYgFWQws/0N2knw0acaQtAlwHgoZm5pXUy
928ZVn21ACyz8bHA3yvHabGZRGLc4ay1cp9Pl1ibDsOKep63Hx6VlxciGpR6TtmHpi2eczbG4i1G
y37TL/U9A4eH5B/Urf+F/dV+iLNZ8Ds8tR9sAtJRWaav6WlIVhn7xMFd9WvryBrFpAC/sgl32m4A
uDmzXsHlkQY6Hvlh/WvtEWO31gGJaZzSbvw1J2L3C+U413W0t+EXKQYgJmk3svf4t9ir5AdWeY+I
sBm1SDwwp2yfvSNHF7upvinR9Vm4D97RZz7N3Of4izHcQgjjKooeUz4EdyxHsO8lLGcz2l3Vc/Vs
vFbPLI/+g7zFSHBP4M4zd1f9Nt0pS2u7jg7ywnopmW1gacpsyeLJYmm8crZ+bN86h27Mcw6170aa
A0/JNkAwsdu9cGGHcVjtcnSSJC0tZVp+NPuexIbR9Ks8FBJlmZsIURhJ7Sf7Zei3Yt7u3Y+ufw7J
yEhWhkxmGHfLGap+x9pHlP6ZNjh8uMSBzVJm8us0gfp90W3z3+7SUJ1RX8Lk75ulXDjeir+YrYzt
sM/vWAXRHIrNwJstV+WDselXfAPyTlsQchA/4jH2ZxH1oPSJOI2MuhAbJc2t/XR8xkv4K+VY5i/6
hfxZ2KuoWrCAP0ss5JNwYZY71m3+Xr1gp1C5eCoH6TEwJiR5y1Rq9JWFCLoTsbuRaM1s/vwu6gmA
MaJczKtRDudWyZRGvI+h6c0jCimjr0kmCF03JdjilfXlaBv8+ecRIqwkqguGioi2ldLai5CAL34W
F7sgxDCljfGLFGvVErAan9us4CHLBrxqDKuQcXRqZ0WIuyTg7IVKGYVo19xHclis4pT34+ctVueB
yQCZUNmEyG5uGjobeLxHDRlctdOVnuNSn/3XL71d3oJHNleEzcUbcD60KHUOlADbio34El9ZJdqd
kBq7mSJhKcKiT1gkucRN5c8v5vgICt5b0VygiInAOF/UJTDj2LefEVmWjg9seNI9YkGk8KzjPUXJ
QYkWkJhshCfypTwqFl3u2YgGFKzP5b7T1U81AjWVhlzmTPvg8nk3AVHbaJkaYoO4c7kS92+Bu7vw
hi8td2/d2lU5wnoN5rGX0FQrpgpBbRgoZ42uOuiV4YF3I9tjf7BA1q1GrBZUZmicufmTXj0POurV
6fcExBCbEVSfUhieRJwfy756qKUxYo3Ub7I+fu/MnBLq8Dzkkraqddmhsr5UBus+Gjwnl9S9xsVT
tO4DOSlHy+VyZKnGDK4lN5ZSc9TYPbg0dxZdbT/lzWgsIw81kNuPjx0YKR4HB5hMd6kT5Z+2RO6t
1TbzUu4/bLD6G+H6OPp8x9XKXZX21brBZcU6E8fr0uLoavVkag7+vpQwnWDGGFZu0axaeM83U3oz
zAzr1o5Fv21TDpmipRhYJJSDpJE8C6F+EH+pLWwVfGaAOGPuKS7+0eexMX7rACkRiTDroiZekjoU
YaNoNhjY92HhcxtW7Jv/9f8QP5fINSCA8r+wOTbiJcswAY8LhRc9A7rAiFPTVrJLp9PhQ2QCTEHL
fqG6ZEOA9U2SYlXq4SYHkQ6iYnj8+eW/812mVyetTLZNOkT6Gd/F6o2+NjKrJKC5++32+lyuPEoH
IVUMaRIouaVJtUvGK/3z6ypgh759bEXVLEG6CCIJdXpjH+8PQepNeJ//LVdm3qu9QkqLl5APh1Os
NFeB1d0PJl74UUZNn5S32PBuTYGek3YyN9tMW+ui21x5K9NnPH8Cimqpmq4LwTs6ewJKZBAspPFW
XBksQlhIYCGkLz+zUUXe+US005+cgDAM357uWftIYMFIrhOpnN5wZTh8y7hlNKgEJWuarRuqOH8v
RuAqKhlF9MqLFENVyAY/YQXiIX/38aK5kq1feRLapQGoYvGwsJjIpm6ePYmIjt2Y51LpmCnlPqtL
Hsm0QifJSasZa8SbfP2WUr/lOVE1SbqqcKIWPUd75AC4TOKNFrvANimiEfMJ8kTlrK/DyqUks8R2
i+OqLJ8g2S/zAWUqMU+oThpa4AXkCC5EiMMWgV0ffn6ol56pqmkWFll7ol6djevB03N2Ja9y7ISN
0AQPMyPk7crk+TNIz0cO+XCybcjwtyxL/XsQE+JaD7VQS6ctjRNsmgNM2m1nUfyumTE5JVirSw9j
Dm3RE/yms9d9aNzi/yCQvosPps+Iiqv8vtu5ur3j2a9yW/8S9cQsyd/iorwlLhaEjlms5Mq9lxv/
d1YCcfz5y1K/0bMYdZpqGqosbGXKfv77cwhD7xVP1bgOCI6mnpVBKyCLvqHVMiQ807EMEiextHUP
7QnY+Kokh6CMnzylQ+AYQRgx+y9PqF92VJLsDnNB86AVjJ137yZ2eWWOXFw7NJ3GHZuXpZp//v0/
1g6tgtJsBbxdRtZNo0C1wXB1M07YKSVpH+E5o0eo8rfe2IYatUsPARw1GeJO5Prae7k0ezQWbllH
UY8w9GwIeAhLFMkeSicy6J5YwM3nE21kAI+I8bhYeQbzqW5psXu0MTo/+fz52V2cvpowVF2G82Yy
EM+eHX6Tf4/BHkHRvFQIaIraAJHo8Gg3IeB/jditaebhy4oAgkwPp1WPoU1dacLJ9NjksLH3X+4E
RBkR+9+QW/BVWxEFV+82j3PYPTG3bFFj7x9Ore/+ghOxxUZJwTRsNxNlqZ4wVD9/MOXyN2ubFrux
qtvf1iU0qAwgGbhmtjUaSuymhisQ1dqyBzVTh2iJR0WsYwrnIeSXn1/90r7ICJuIZ4QfqNrZnqD3
rt7oCXvCMHF6JEoTHYRUJm24UjzrMTRSCiRdfeUzX1q1dBliEmnFgG6sM5xc1DdpO8Rd6Yw9zxLB
zZtpZ28/f7Jrr3H2yQKjVvGJMmAR+d2OZknUd3Jl8b04JpkMiiaYFzS5z8ekCGG1qDWTolCWWkcL
YGAVET0DzMjSQ/8HE6QHC6NobvHLHDA10YxHPxzHu9gtiA5tb1sZf6itKvNuICNSt6gY+IP/FkxR
AhUK4FZjJDfS8AiHhMroBIzyrIc8cH9NwDHbRaXx8xenTFP579Vek2XDJstIlwWS/bM9RTfyRpOA
BTke4vRZzTY+0+NkoSKCugkTpplVxY+4u2k5gLvxpIKuSc7RNxfp/Oe3Ii69E8sWHFYNVbHOF53C
tGR7yLXCKdLfkkez3VepX1u1Qh93OPRl7W41gBW+tv35db+fTlBN2gjrLBijmv3nG/rHwis8pR7L
KC6ccfTn4PaHWcWXTXBSix+NRbd0r52HphF/9p3z+WzDwjhvaPr56VhUQTAOg407TLfhR6DM5ij7
kpfh08+f7OLr6Kqs8IBZzfXpk//jkxFIjLkM0L5jU7sZXXUldZgZCvfKWdP+fuzVFOsfr3N22JK0
2HQRjmQOSIpaItAUzTe3fAJEemQBSqbTV3yIg2ydVSEpm0P+qodrwqlOfHxqDW3TLiUxaa60ZKGh
x1I0X16GnIRmI7EnQKgJ8tUpQekdCrZCB3DTeNSMdNFjv8/ldAU/VFr0hoyiF7pPA3d3TlDE0Uvw
gaku1/xQWxtF5S3HdplN0YKdTodOaQkLEJ6OAD6rF342fuAzl9YdF0o8kyQ0GvTy8+ajtWXkBWTH
cyFOce300XsHNlzHY2B7fY1ezX4lHJtwWq3JMTcR3JatkSEpJ3yMG9vzX7vElBGuQtcxev3g5f5v
GSbePHLpYFtkspO8o1jL0jBe5KUajvdcmgs44pRcBQ3w1sRuQ3goQrnefwrG8eQFdz+PFOXCxsSB
0jJYDGSUYcb5aSmOR0njmkY2JelE1FS6YxunB61Tj3YpflGNaGfyEB2w85ARGN5XwteBNHVY/XdZ
YGyGVD9iXn8xFDDlfv44SvGbYhJGp2r1lDShrsbBp7BTmCRme09lS5zs6LvNDabEVe/Kn2WFv9qK
Dtja6FLp/lPW0jqVpkRy8SvuuqNRi/1YN0c1ouTauks9TGmIJGJfFv5Cx0ZYE9UJICe40XoCuju8
nOEhUfUdXpKDWrdHLHNe+RkO6VrTlM/BU1auZO3hwUQzrVTfm1RZ5T2tx4Cv3XXpYgVBTKlpUZQj
4go8CzfT+yQiJJpXVnP0TeXzz3/Xmrsqqw6ob+dVC6FCRc5Xx2LTa65j0BZspgSXsHXcnjVN0V80
NV3js9jEQXo7+uq9Z+h3XgQbwi8fpTG7xe0yJer4j34XvZZ+Pu5qIplU15Me6rS61RvrUxgm1Xy7
fM6wI95HrcC7ld5jjcseuIMyplwMV1dGyIWNQhXQUik+GagyrbPFxE2glqrlgDoaDFnmlcOmhlx6
YwrqkElpLINEfBJNaSLJKJGzyDz2qOppgrpa51x5L9N2fraAaqqlg5sQsDzE+RWFKkvbdnmSOeBA
kKdvIkkKJqNasrDRyzWm0m4Q3k+Rr917b9UfSiYfqxJlje/b+iJrc7qJtuStu7q/sokp328dGjc0
2TRVxYaKeb62l97QSn5jpo6HZYB6V24jlaXxgrjc27p9+eomI3RCS42dyoKz5ZOD2TSye2VTm+DI
518RfFv2M9s2+P/5XbEeIrtzhwa8rP0IESBZ4f9LpMUfbgimjlkf9sM2Jcq00bJ1OdE0yLisF3or
kBXHBNvK5oeRbGPsBJTl+3t4f+NtRmCi12IsUfXoRhUoZ92yno+mdK+1MZ8lqFWIc7C19Gxcuo05
w7IR/88vJxr3Iw0kg0FtQ1XPzmFVVOdxhKcKQmuzr1VB6718h0E1a+PyVHTpKW7IKSu0EVhM9v7z
yPt+gtan3VSxQEJbwjDOzplRm+NuUkLsKDbtJvxK834YTlTrloFZ7Do1eRglxEM/v+iFMcWpHdy1
ZXEw0mTz7BPnVZY1XtvEDiE+uwEtYR5V76PZAP0I74yJHp/ikevfk9A6oKL+/Pnl/xwB/55tuqzx
sVVFV0zTOD+YeQFxK3pcxM5o1Dq9xZbRYapI7wg8GvW7MDYPLeYA2tsGPWkJtEVHdaJo9Vkv289l
o52a6V/bQXQ3VHj5896mYpK9D8OD1tyC8duEGRZ9q7z2tL4vE7xxLh0c2g2Dtz8taf84/xQGdWuz
SXjjmO59DTfwaH+GmPBBUF65HVwaGBpFP5OviZOQcfZSPlJh165F5EQRXAMLh4dnrRKjubXQeWMZ
40ZZi+efH8z3AzMfD2K6pgprWmzOj116DlhTsiOUQPx4kb9ng3ICyTCXc3IKpq88csnhVK0r4/H7
sVKXuZJr8nRY54XPJoFRUcSoXStypKbZDHHr6Hp0F0Dl//njKZe+U0Om3KXZkAXV8zIux64+CPjZ
jpcaB7PlDp8x0Si4sVVmxABqu0hXl6FsELsbgsVilS01nFbNsA4QBQKpMuDAjdaz5F4bWReOS3wH
Crk37IWyyY3w76HVS2qfhiG23xIfEIG/R83oWQPcXR3U26Z9JdUakU8II0q5NtSMaac9n4/T0mcZ
QMLYac5emw2kFlCOIkcYwCV0jH5UQGAtkH3Fup516xqm2wyDJrgGSCSpRgokeHtcdd6djwl+1k1Z
PcAHb/8Ab20FI6DNpNYUvMd9EkGsYScguJFpT8FMUcs5zjhEIXmTLt0qfYh1TOT9RJD5Ax2rcx0D
PW4SfGLx5Gg7/WEZSIW9MDrgRX/+OkA8ATsJ6NOUcltMOLiue6srY1O2IBnGjDjj2PeWvq0VZARj
AZaCX9T1UL71wP2krHUAcYkbVSneATwv8+kacGXATZP02xdri6k0o9hCPx9wYwjD1ddZ6IZOenND
9HK+sTCHTVKiRisAorgGEZQpJBJMU5+4cxZaXt3//CYuTi4iB2hfCBX+/9lCkugFhwcvI8eiRmyW
8bHlSDnZVn3l0nah3sgIFib3XhZ1k1rf3yMYtxtpMEUaO51G0wltok1o+YRJrYp2wxHqBPMAPTjP
ptaMg9+ou9Jtd509Xnsj308qU4VeoU1kU/zk2//7jYyhjI0YNKujVHAvGn6Z9+Wq8t6jZHgxJisn
2UK/ysLYT0b4xP71P//C+RZ0NnTdluXzihzTwGwjn9WMKKnP6fsu0ZclpXtlsVa/X5IpgrEy0meg
fK+ez9q+ilJi7lgxzIgWg4DzPyMWE3WWdYgGBcoDa1ao1U7QmmLW1YxygOQE2g1LtYQiHmF44Obg
jIIj79S+C3TxnMDMUd0pMR15YKUgcLq+DF9abYih0Lnh08T5VpaxzdIG4ddGKDubjdTVGynP3/kq
b1JV3Q3y1VX/4vekarDuwF7Y3zo3MV+SZVL9Iqv7TiI3k0Tx/L2hbAoS0kZZEwe/mviXDvilI/ey
6ziRmsUmSBHA/DwwrGkGnC8HPCiavLqiEU5yts+JRgXw5BWRg8kYlw6gfxvwAwTKAmplgPYLk1RW
V/c+pwmOBAdhVyvZfrVs/ZSgrcm+eg/rSpC0TsVxKWSDBDXtE+XAL61QULb3xq0h3NuhVk92TzEj
ZzDIWv6u19GT0OpjkmfvoieqDlD9rEI5qZevpW0sCk9CXct5iVI1JUhxGpXiQYPWlItgAg9/BRnN
dt9OtEWmmjs8xg+tBgImt8qt35CU58pLOvxzl9RMLzOf04BrLsNeRnHay2At1Z3PcJhFRgBr5+3P
7y0zWfz5lslKgqyT/Qrla7uqfvHZW1RYWf/w9p0f7Uu3mkoKCTtbUW4IkDzYUbvpaHLOpwlRdh36
IH9wDIWAuj78ZfJNh0I5hWVKnGL5QfTbepT1kxRwyqw7FuyiLI6wOO5Hvew4lgpyTP2P8JciQI40
PqIEc7jH4eVksMiiiTNlxSbKaMn8bBlcdm5UN62G7nFaizWLfyVDwAcvlePWaXESZN5DXdHPsqQr
28ClA4Yi61wjMXiL6Rr396oYWyRXEX3EFbdWZkqfPni9u5HDheIVj1k5vMs5Wh03PohsuHLHUS9s
QQqL4XRoplmrnZ/3VYVZrWPfdkZX+QTX9gLs/8lS/EUh0mOYvzWK5mjO8GVOxjID4Y7/ImfWLnO1
d0JDj2kBUM/O6frlU6VqVfUIKFSXsGcfbZYs6qNfxuuf5+ql1ZWalmJy3uc89u3a3UJb7Usvy5wu
RNFmpeuiob6TdMcySkkeizZyZy01H4cWKs0h5c2hI5l1cnOMa9QRlo91xr+LrfEj7PWXxJY/R1hw
of2oJMN7VMlX7lQXH6+i0JakF8Od7nz31SURBqVdZQ52un1hdiWioSevzreyHBw8Dltp3C+G0FsN
tnE1V+jCwZrXnirPqmII1uq/xxZLXldXesHYIjzlRmU0K72+Y9asjGxuSOERZ/3GH+XPPJY/qVMv
Ibat0s7dG2pzxJo/i2obGTPwaU1Ob39+kpcuu7w5rjMaZzBubmerbuKWOsB5nuRYZy/gxpbDaLyE
Bsul51sz7qc7mQg4oomNvemJjd57T1fewYV7FU9GFpptcsGyz4+BuaUHdZJSXSqG9jg9n84UjlcB
Ma9fdNEeZTl6yhJz10f2PsBPhs4jC7WXsBo/axLDpVR/SYHsEwu+wVN8ZXZe2I4VDVWN0HT2pG/d
+Ra+ZTpSh0YJ3XCvzr4MozjFFQMo8IqD3RBZ9/PXcWmwaMRsqYaiqlz3zgYLI8PN1Goku03H1ueh
hodnMoO8Os9N/xj6A/+wvzKdp2d8tvPSr5cNTaMDratiWqH+cXHPx64vZaLsJsfy84iOsccbbtW3
XpZeK3xbl572P1/rbLwJibRoXZ8KZQI+1pT6mIcKpC5uOErwXvQZADYbWaOurXy52I95ZmHCsbf2
IJi05hzL+mki+ia6tfTo55X5sJYz/RlQfUInn3QScEvxuMqVJgDDI68rKT9hifVB6Gs1xVooEltr
mzfl6Q/5GIlmQvsRNl/+paeKM2icC40W7EpIGKCvrIvUWqRZezcEn55qLUSVoqSzNjYebEouap85
dTas5EJs87LdiwToizSsyrHaS11xigD4NBJWUwygcXtLSO1aa3CpFc3vMKxPbcW79FLyHCGYJO54
NGI6Jaog0ijDpH0TWCBs4p7UwV/22idgm3hkAfPFlV+IsnmNKtMpQZZJgzbcANIW/byVCcnRINIs
C/xofwiXgo+y1FFJ4sYj7BBNkBV6xTLpUUrLyXuONIvKYkUOVr0dvSGGhZqyj5gFST4ZIxC8wErX
yP60hRdsmME4QWm1rEKvQ7hZd7DpAEV1Q0hARBM9NAmHRE3ogEFiOeZHTNR9ZImwEoy931v+CrIQ
knEq2DNCGF7cAp11KLRVSiyQLeUHMHp4dBj1o50eQJ3PtZzzmCX36yplKzSgxkX4hVuyg0T0JbAH
WUF1sl17a9jlVxtkB69MD1JVo6Vw0TzpWNqzj8pWntUY3yJxjU9hv4ZlOLNMcLc0Dp4t4Ehujskb
SLHwHd/gZ0XurUyoFSnHa803lrW0noZEbxYH4qC3tjlgIuVNTusAkPQV+taVFsE9dP1dFzQvmeX1
87QZVj+vDxfnj2JZCouDhmzl7MJqFlVRDyYLklq589JkRfa7+yEn8QKVkE4GfTOKLR/xyjp46ZBC
/YPbK2IKtEpnL2v4AwwVb8BFRvtHkcU+jRLq+emVlejidmRwwqTDSckZ8M3fS5GOOAh4vUidbhBO
0zV4oiDBJ7h1qaZkyOlmeeAfRKneBsTiFMr1k8KlFZ9N1TL5jqnCnl8cRZ4USd4ZdBTwcMQFitMG
/XsnmTv+8R6hAJc+e+Z64wOL/8IPULyCRNzJJYBkm+JjQyBPXZf3kUqklm1u3USlg2UAS3YJoukg
Z84SJWUKVq7jxeln5tUPje9t4IpvxdACUyBtqjVKHAop1XyPoBACNddJ18yHzDxpDRi4iOWyGaYe
YSzdqCW0Un+YnE7y8K6lo5OOBO741o0irH3iywj5P9WKMO+xxYBPrhdBzMFDkR9KO0PDrmMakOvx
fXqaGWQw/F99NLdD84mrVJSYQBsG8FnhoYS3BLmXk8ibK3UIF6aOnc+6ocHRmyteQKGmDW9tDqlk
FYTgFKhCVYlVz0kD9agygHFUQAjHbrAi8oMUAgTqdZx/YaQCTEq8d9C3YPkRRnSeTqRBrZ/yviuW
A5p/K6898A4Ch7YCh4Leo9Wam0rGRBmX3qzp8di24dMY5S3J05NIHM9n4PICE1bw5zl4ab80Na7o
Ar0bQ3Wao//YLwO5MpI0alPoh/SY1MfEjLdDJ68ihbia/6+XOr+itTm84Qzko+NbkBRT+MIpNXYw
iTddLV35WBdPySb3KnQpyNG4zv39ueRCzbNCL/lckVP5pOl56cLvs+V0bg+V4VXxiBfDyQ5u+MrH
vHTqoUpDSYqjFvews1OPWSIrSGOWF9KzewjoSYLlpa73li+2Ss7z5c8/f7GXX9Ggkj8Fm36rNgCn
Rt0Cx9ApwxIDWHmCKvOuuMNzFpdfNXsIVKfFzy/5Z+k4P2dN+lhqnaiVrXPxz1jlUP1JUHDCPiaq
mJDDFo0jZktB0KhczsbaPFawmciC6+KjbZ+KCIpjOXBGKAlVNvC8R3l9kNioKsyu+EyTmhNpMK7E
gLTBkDKoEySPWImxjRC9UehyMcWNazO3zJuxHFeem5OebjPfOlxpZA1Q2962cHTnzJVtEMCXonlb
3SjusSSdvK1hwiVCc7JEfexFcZ9K6TBzqcQiaJ77tQ9NWEjRXCU/gdpsh+t4cp8XFdAkBICEhGU3
3D7TGzj+r6ENdcIAjvfzt3px1DJmNVpBtKbRoP49arveJSvNF4nTFflXPDwJaCORO67B1+1VfVE3
8xC/43itkHlpAMEDopBJQVf/djOoWmnwc9VMHAjVX+HI4xNj9T7E9XsyaTD6Mj/A/Tn9/GEv7f50
nlC8y9Mvf07X/1h5ZFFGCJIhH0ZsIRm4mhuBTmva+svM2IS2chdnxWk6n/z8updWvH+87vn9ORz1
uM0MOcHY3K/smDEW2tW+U5XnMmv3P7+WuFChJoXYRCTGtZRV4axUXnc2gR6EMjlaGj70fdvNA2Tr
HtVYtYxrYlzy3wZhbnSfxtUg+3jZbZgZ1A0VHrTrVtbMqBzN+4wz6Eem2d+FnnaAVdknRKArWozI
T1I+PRMvVqUDy3ON1xCN5EJVkeX1xO5VMAb9EHCOMT7WDUiTMTqyNsLuhTy19NM1Z1ps0bhNKtza
JLc9/zGXmDYx5QJu+Ezsoww3UiFx31DAX8+4eVEwzjjrS+mJmI0KSwh1Z1dZea1Bxl1dkaZHMCRS
qkVqdK/tqHeEwHHtUWpjhdxr75oeJOcO+CWZJmzBNYyJ6MZTYQhHWn/QY38znZuLUnu2ORH3FWOD
SIWF5/fPujcSg1WfwqzZE/dAanskbfvIWHTgZwPJ/y2N5bAw/HpDxmy9N0qftCjMryT0XtliLk0a
MQVQ03hgtp6LOuM4r9Bd5tTVc25XmfbcgqOoZf3ZyI0tDd/nmoiyKyu9emnwCjQZuCEsWsXn44n7
pUduIQuEGVt7FeA9sltXnSvVTQEJN5jSoZSpBVcFwjHdkEjDxN33QRg6Xpgcy4a2Zq7S9k1I7VDD
36mbv6C3J9yqHSe0RLSFxQsvoQGoDjZrEbdYgBUDGsTP8+KCU0DHY4HOQ2W5oVZ5Ni88aYjRVMYw
j9xkiX4Kh7tMxbsvlb2e8KnI38pnAaY+iTh28B4+YXtCIMweMirkHkZESdSrtmEVrtMjqXrot7A6
rUgtwIkLv51Ij/ip1ZauqQGPzyFe1hIBFLE8RUPL5L4Gre/8/KG+J36DfkQ0oEyHKZvyzzRi/rGi
CXOwk1rVYqdXw0VBUR2Umn2qM7O9KdV+qQg3n2cJ6PBEVU4+fAXu8Cn2Xo9skDqNVkHENQBqpe3b
V9ahS0IMRNu0jqZTgvWtMOv1xpi7LYttbvu7Jojfpbg4+BnGaEPHiFyTcVLC8a6M/gT88c7v61uD
1tesdbl51pX11C0TP/2qIx4UlHpkbsnXQFqB1fEjmtTeElqD2keXfl/5TuULKyjaCKQCCNxo7Jx3
NeXQ9UzKRgn67JIgpQi/XzOwbLjyhuRnNCJ8u/2YBevO34gO9EAWRuOtkGE3dP6nPBTqHQ00utsx
xCDNnfI5mwLVmzK8eyPTZYh/kQ+ZLrq0voOOCveEZEWRU+NITWaLEbTSPISrSm4nk22AOm7YwQOL
FYDKNLOcOBI6abspdylb22QqCTmaT1146nzBTfE3ANSA9MUUKNp24pq6X/gUH56rQvPRGgppIRc5
ylNJe7CN4DlFhjTTGl2ZdTlnJVuyd5H4sDqWYDNsPj1DnrsGp5m0dRCyzQvzDWLpl+d6m96D/eSF
xtzTssO0n7TWIzGYb9OhsI6156osT0rTfKr0+uibP7eBqtD95wdrcn3yOfN3XbsWeU2D3N9CrW/n
XtD9vnVlbS/YDTw9jFZUC7GklwWRKcI6EIfM9REiIEtsC/Mrr50xnrijg/yWZsPHlbFwaSggSNNk
RCtcas+7agPNhLiqtcTpwywGC6nNwPs+JF7Vr7jP8f0E4tDqEiGe0/qFzyZKlCvKkguHFgyCNjpz
Y9rRzwu8xF0XRTId0ETG4+vi/Mm0QAy3ouC7QU7qiKFYjPhIZwGs5Wuz+MLqT6mEng5lXE6I59X3
lB570yVB6kQNIZJ5Gjp6BsPMAnQ/1wrsVRlmpJ1tHA3mwDJxfeChlePmGbnPfm2v1DTcu02hrrVh
igBsBRBCcrlkY902vXsLLXNOYNIpsAkO5Wyx4lTDmbAs/72L/Z+P/v96X9n9v68J1b/+gz9/ZDnB
q55fn/3xX6cs4X//Mf03//13/v4v/nVLcltWZb/rH//W6ivbvydf1flf+usn8+r/9e7m7/X7X39Y
/Cdj57EcuZGu7Vs5oT3mwJvFbKpQnqZou1kbRJNNwiPhE8DV/09Wa0IaKf6Zs1CLZKFgE5mfeU0F
rmZ+GD7b+fGzG4r+ehZch9ry//rh/3xe9/I815///O3HTx4BasTQnj/6337/6PDzn79Bu/Mp0fzv
n4/w+8fqEv752+2Pdi5+VHSEfu3vT1/6/NH1//xN85x/IJ6tQKI6lWeK6wwR+fnro+AfBPDwZACs
KfQHZa9KtH3yz9+s4B+UoViWSEktFz4bL1YnhutH3j8IwalQuVAKPN3Trd/+dXb/9hz/eK7/Uw3l
WaRVr3ipfy04BQoFobh/9EAoKPz19aj0IWvLJF/29TJgEz8uLA52Ry8DjaVZK+FSU0DKiVLXTRM4
dIyxxipyz1/5DbpJs/szAGFvK0tPC7OGP93K30/2307ur9MHJ+dZHmaDJpf5d3gAwOoEUjdSfFo3
HBVGGIsndBucXt7TRgcfULavs019uBx3RumBNnSt7r8FcH8tPnISPqkd3FqHFe1vAVwPBG5snGTa
z32DeRYzJTUpCUWm5qZ4EYX8YlXG1h1E48937JWxhh0JjLRves4pFmioUzR/Eh6CYVlv43uRluta
Ly74vtsaXlNBxzlrif/fsLNqgiN8+XPKr7JDZh3oPr7JSPtrPXMYZj8dZ6/HWsBDgG34NnpFvWGy
2hcR3m7ZhCerX6YnL8n0EKKaE6K+N7rLW6pzlb1WnAkWxvX1Xi85aq961oI4wFWX48EXhNZgwbYd
Df15MpP2mAYu9qrRGzfJglvQn7yKw+Ap/dAHGGrUOHuuJubdWB+Q+xhMnK0bP92nFMlWy97wWuUq
PpgbAssZy/aMKLdgWvTrRxMY1zqyDXz4FiWxm8nN7KGOHMSF0v1uMJ5f+1V+O6HmHOmlhBKiIQiK
t0PnmxmiThFro1Md7KF+imPtrE0xcoWCbYrS5clUSE7kmBl7qbnPWy6+iHyfCKS+eOjc9JPThN5Y
7tAJhze1OHnowOJ2kTAPLUfdSbV1S77lZmcEqqn7LUOK4GRMHlMjlNzZ8IoQ0T7VnrUxkLVFqBfN
MKv4HldeiqZig6B2ZCMmYsZfQSyyg8SPazX4ToK55nCJpf1d+DRBGjXAI+WHBaNAR+7NGtcBbXqZ
Cu5dfgJN81Hodh5amZ+HsxYHwNru+TrcM9tB+91sJMJsMwFYWq1di7QyzV5tfGxD7NiRJEPqyhbW
jZeZ+apb6nNDfQixuwKVpszdVQFGMVFAvNVdDOVU6N/btrZqmm7e9bJGlwjJPadGGTHv43LV1ean
6yHy2msIVsC3Q7wB8NL1LdVG/Yt23KrzOQivQ+w7SumcZpknv3VudnGq5K5WTjxBfmkJ7qzG8tZR
GTyTgtLCSpw1zdtu1aIHNMf6fmYnq7mNTxKhh1RxjyYr+zY5+eX6SWnwmEZMEifHfoKZ0hFUIi+1
kI93+YIkJuoZYzLSa3Y1BIFk92LrKJLOmf2qxfmmcaMCd3FK0nYFGgeLvb7h3nk1r3WzJF9eHd9Q
dH6BBrpyNQed1kEgietj9yXadJv7AZpQJlViFP2kRuPQY/JoyX4xo27uIoOBWElCIAMby96m7VVU
Oh0fZMqkMJiWaz+8XkGcoj0oqvnJlqAq44CRmrUITekj4B313JfR/pIuMN1W3liZfJZLWaw1o6Go
zaMTOZW4joyzZlpqtS5/lMB7oimEVYtivqTMH6EeWVmoTvpWfe5o4W2oQ4UBFtJjyh5mH6dsO282
A7Z72Ex5MTY+CNx6MeaaeSuK0JHLWzYqhT9dafwl4/2SooPXTWwfkwksDVrSuCNGDf2tQJvvx6V4
pedPi05a7wC7oR3Pc76NS/HSIv7EzPGJSkmN5ZCGMqqUr9UMVKfWHANdNYSGdcRJskgBKC1GbxoA
1Afj9AJPn/y64ItlNWOx08MA7gIeqd8U3C/unNBJFzo6JFsdQZV1L8UNaL5ulY4MJR6zl8SwmNRC
09AbwW7evI+1V5B/H4NDJwKo603bjNQYjbXXI7YRDK+DwczmZ3Chrs+mHhgfIigu86KTpPs7LJLQ
aFc0i4GXBFeUACduDpC45HRGbdzqhv3eliwReC3i3su7M8wo/WYTr3N2PwLmWGfIpa/snFf7+kSg
EOnk/pgNTtqnMyWP7cQcMaPX59uc9VRk5TrdA/ylcB9zdRV44MpEhHEq2Du8o12J5ltS8YwEBQZR
X4cpXSZw33CiBOKBXhtO4mUhO7NnxbDOL4bVYOyrDkSUwhs9HZ3BMpHJb9Ndoaevnd/cW2jbIODG
Y2dtMDexjB8XEw+tauHVGDssyYIfGTmgaOLv1yGySGazQo+/OoEIT5HowOfirW+MKNGlj2Re/gr3
+UtQtOgFGvmXqbMA1R2Lx5BBATdMrFVGo7h3HJouI7p4XYwA0qQeoOXSxWvDXAT3OEeT5tE6R/A+
hCcjQ62cw94wP2IIcyvw3YrcV5+tCGkouBCCa+A6AajzYT8gjWR/6wolBDFFh+vAjGYWb4xdvjDn
0UMNodfZopInlu69TyMKcoCqESp6uo4iK2BaoSb2w0rQBW79jRexSugmj7NRA7yDhk91vryZTdzH
h0aZwUJT9YeFAdsytlusLteaKy5mgWXqFOfbdnTfVG0oMJlUSjVFi3YJy5LyoI7gYtWgBH/9rC7r
Yx43HxX9HABPiFOjoYNiUrPxS6bihcbelauo9WpHI/TfKn111ZExVUbpL78vrepSs6xSZsCgHjP0
EUEGhCaBFYnawk0vYEqGoeozyfPgwa9CiV6WVRyz7mRNFiJhc2/YVb2mwvWTbjWDuG5eOu5t5ONq
6w140DQOv/ZmDMpsuLj4sLS2ck2aOn2dom13XbENuALhECSfWdJt6YjJsIDMt3ZKC/ly52Xk6sPR
Ly/XOEDDbRt+Csskz2SFADvzfXU3o5a+jjyyX2v61jcsKllON3Lu8q+8Ht5q2zuXjrZ2BDwcjDvp
QSEImuVf1fRMLaFZT0100SYG1+zVKnS+GQWO3Sy1LIPurgTDtxpqJjJzKQ8VomMJUUuo7pmlxz/G
FOEYFXpoeO402rwuNFahRSeQBvr6gchSGgzr318L7mmKvZLHbLOqO27urxDEwKZwbEoly06RsGNY
9BjGzrUbkGDe1xbOTKa1TRJe81g2T2O/vAYuhWh7hZjRnZVXmxT03MqGKrr2JgTOSIr3tpuEXQfe
HqcFuq2RtqEnBRg+v22tu7nRfpKUUA8reFWGqM93hW+eajtQEk7Tt7jA4KRW0ypknI7Yh7vTivoC
75pJFDbR2rxzO8B4FhY513vRDXoe1iUGqwIaBYYtchWXxFeWwylk0xHIxqjM3vmmjFYUS5TtLe+y
FrMz25t/xj6QIddmIqVgjLUSFDlscLTPwAZRnQ8TltwN9Y1IhbprfYlhqRrA7WJbexWy+PJ8llYn
YPzgGY6WbPBFvrF16iAJW5bguTK/owIAvR+NXvBeXYJtCpHyvFtUHD/Z+Jf2xfPVENvCBpdlI94r
UkpnMitr1ESQaMT5Z7b3WEoQFiVMoOOcUvzMgRS4KBua+N6sqq786Ibh0WyoQTVUhUN4cac6c74p
8O9oLRAL3zo130JEOaU+ltX2BLxjkK9UFuiSj19RwasDWgwlevTDeAVpj5v9fU+gh79H8uWr45dj
Tn8KaJ0u5aZwy/PQFpcsq861hm1KCkAwUgC36zoqzn2c6HsP2rrt5pdCOdFVgnVIa/tjmSUacka6
uSkH+zRjqqDbk76NDcZqZ2G2AE32YuTich1+wYiafodbucBvaGl+lAtKyJN/C6yGYaTiOTGV52sY
lJpvhUTG8ToZZ4b/fI1BrpN41rG4Gpn+EFloag65QdyTt5TTgGbzKIehewla7BMq2q4rq/Kf6zI9
T1V3yWqyGpPy2nQ3JS9WbYTxQpgRxKzOpa5Eorr84xr7ei6sxkhjDbe0UzkSg9cKO8l8gJxhWnyB
xOXtJuAuuvwtIL1ZGSMhpKtHx3RI8SDML0nUMl+6JaYENgL2aEXaR2Nuz/4SbcUws/75ZNpZ1lHh
zOHYqRB1UdP/ksN+atwKbVEVbfi08TzjLRqZYNt23Cedc8lLFlJwNk9FkD9U2LQQAhQXr7NRZmzX
cOjJ3Y21Lv3nIQ2ep8pijuzdUz87l+vquGgkrqY73JUyPTaE4CQUaR9mzhnb90vaEdUIb/lJgBJ6
KoovyuiZ2ifBINc+yeQmiMfzqOKGoESkOkZJyRfZ1y+gF+ueY+fJauaCoFKxTS5uqHwQBDQ3befC
Dib4j1Pnh1l9DimTxCJcaKmIO+9qLf+8jn3PlekujdIAFxS2KFIEIz0MmQeimGronkoUhbxKrS/4
WiZV+l3FC1CHnwufpHtMiYctN0e8lnvjy+U2hby1cqbxXfSXvGHBvD7mJXnIB0rEQRYvUPGTc2z4
e9AlNzJh7mmG6mJ2nCseTrsUvN2O5gwspO6DXoSyMWGyzr5UikQDRk1oT3JhtruOY7UON7a912dO
qxwI2/PyPEr/RhoPMxw3gkNCpNkcPgk1L/RZhm1H06N0iq/eAlQ2jvNmblWeKxMK1DHKcqR8x1Sb
HiU6RaCebmq9TG/rOj9pNQ/Cxlq8cRdtr2nNm5U6L73u/0iC4M4rxLlweb+EQW+8cIufleONOwqy
+fY+15limvE5XdyaSUmOSItrKvkDG8piI7BYi+R6kaHp4E29UHs0Pcxsgwh2WZCH16BS1QCMjnRd
OAAnbKTVr0mniLcuBVfCPAJCo06xkIq+e2K+GawaPyiN0AJw0ovLArkKPG0i/2KRXOiOilIgn25b
a9GY865OjZuhDlDijyD7NYYW7JPYuq+K4GuMPDSCZBFmuZNvg3dTNP0uGnlrhjjaTqMOnnOoblis
b2KfSKxbioOp8IJBu/CyOy7aohh2cmfA1rc8JDXOPW88NGOGaqWLFD59oSdeRnF0grQ+9l6NjfxU
iCgU1G9XelWiGTstnggzH5HVAOYn8sdZe5TnqkiEvhlL39gGMPLctBbHP/6pCTyPegX5bCVN/Lvr
WKQhUwN/xJDHLj1nTykPj4VmfLHUoa8nEZkEK3taUuJ4/eMQQV8QnpFuTFr9x2JM7ykmu1t9Hsbj
SCB29BzcGmLLG8J8mZGWH7SmOl7/0Q0TG1Y/2f/xp1+bgL8OcuCr/u8bal3CF3UzJQOOUJxtpj/v
5vrtPzb+Y2dYR1ZYb/DP9W/XX68//fG34LrnP/74xzb/37/9Za9piWDsSKXm98srrxc5OhkCcH8c
53p6nYfkd99j7X394PoPXsvHJJsFVUOt7cCgcLY0nO3yzzcl+CmCdDpcbaAMHVyQhRcWErGlDTOj
Beq2bseYBzLKqEPZ2apgN/J77LkPQ+0328goK5QgO3Mni2nX9NVw1JPL0OMtxL2Ux2hAp37qoglj
ssI9Dshz0oT3e/fIeTvH6x+v/+DVnYRWjA66E1sIIFNIIovLgdl1k3eMi8w/Xn9iOvWOqfI6n3oD
4kx37uvI3gpMH49aW5tHjGrNYzSPD/ibI8PikmHSAvnIWX/riITjECt7+2kg+/LKjWuU6HsUmKRK
Pdvx3nKBOqlIqUkcIlA9EAFCFwl9K7fKc4Qra4CFgf1SaG7wc5g32Wwd0Y/AsAC4xjpGX9kwkdhw
3NLdYLZ6OwpS+UPgYC/h61G+a0yQQRF8IxMlha0yQeuTO6dDsy/B9pM1Ghe/wbd46VMCiI6sc0Sz
Lh8f6hGYttFVd5pfdOuqDe4iHQ3j9CXW46MsgKrRRQRiK/0y7Iwl2qMHscUf6TZ35U3apWAoPfej
i/JzbdnuCnjIgDT9QkpTUO7EkXU9OIu/WqL4foKxYQ3xedGAYmoC+4TBfBr8PD/JIo1Z6PxqizLi
pznbH36Fm5vWYKAxyvIn3u5gA5v+owFSOo3TZmoK7K+deifS/uxkw11XG0TB5XQDspx0xWXibRyJ
KI3tH2gT3Fa9DMcOCdfKklMoh5+FMY+PXddZG8tGrKEuvQ2YAoDqDAi/8PYiMorD5EhA1Li3tIUl
7qcSszYGkEfNzNuX+Emv+hqeYqna7S7q1vTQcmo7qEabbfI4la5L0JLbJ91pfTSqwLHH9oCNXQc2
S/pPjuovB3A3zYTmeQV/ij4BLhiI160XoN9rsJTUfMv5biw1Y+9lM81IJLUahN3Wdg9YBnO+pkGI
wu7GUxD0Yo3T3nwAExd2NdBQqre4kYwXA89bKjBjKIMnM6UMDVPsZMrRoG4rb+re8sEM+CiMV82+
tsDwly5JZh31PzkD8hUjCna5VQOsxgFkhPnapNhJUNLwwa/vbD2BVA8rOcZtj9PINmWKOFucAlsJ
THGXL94NPkWAL4jwgTdTj9PXGWLwo947hwCfN2tE7nfo6g9Sw31cmxebpXGXE4nRH9Y3Q5TXpDHU
ELOWQ2EXSzk12YKLOCW679+N1K4ZQEBUWx1KdJNuTUTKHXcJPSnsrdP1EEEd4+I7RYx/vX2vy2hb
dRr66Z2BzYMlX90+OVNGeHEjfzdYTBYY8J2FG9yWhvccRZREWh9OlpHed5qcn7VOfydxpaTiZqdB
E9+MZABQ5w3nukN5HK29dWHXGJGko3+oggZdnmwPqw7npRkSKiXUO6/HaSeXcOP6VtLFng5kKu+U
ht6TJbsdDeukFZC70+rOvbOTbIA8Qp/EkCmLMa3KLrrRCmRcXOiV1YQzfZn/MAb46V0XM2wjijbG
XTWBz+1dylWxK9ET14H5EZfv28b7Nk9ecW9i+Kuqc5W74Mwsms8yKBF0JjJazPkmr6gilLhoRIos
mS1TGy6Re26tut03kCNnM3nu6/I2yDCjmgdVewyMezmOt3MmhyPsBwxs83ZN4ZsXtYhWTuYf/C7e
LFGNMapc0s1QY3804jxJbeGQOB3OcxBlqwI3UFPOh2zS0kNf5mfZ5zVzpzFsBOo/pwdrtJ0nLSU7
y9xxGyWIY+JHSgSDTks/u6+O7eC0iS0E2Yvoxo02oGtoytd5Ds5EcmEwYqEJNm1eVf5uSbsf0XLr
lNkzgjk7prrnVMo1+JF1KmAY0NxbIzjyrR+p9zbOvnetY4DNQWlOiClqwcohIMlFDGffap5qVL5r
WkHRvAeMuqV5SoeDHFGpaSXKyroekfNyw8X0znpEipOziPnO9FB0yYeFL0oaibsZ1Kw/zCudKL6Z
SuDyRZgbGNJjzieRytPt4SNLJmoTjTDXfRngO+a826qWoVFhpLROp0QLe/ws6+hu6czbWtTPvWtc
EG+8p7flYlt1iMbyHRjPHkfZZ82Is+3N6GvJTS+sjQZHQcaIqo/lTV8LVkuUGorNBH8zrdt7JAxv
kyZ/njWmjUCI22wM7dF8T0zCYLNp95VuvMrYfPDcZhv3PHooCJS1nGZlG4TlYJTvpq455VlMH2BA
YBoBbO552UL0W8zvxlSfjSK+MVN5b7rUDxyPQvsizKOw+zAtsBHSi5s2JlbDPRensziDJr4YFV5O
CWUqO1vCrvAeLXKu1ch7WSzYESUTeuTtq6Zbp5J6RGXbr+rRqF2hPbxvmNl8KmNme5v5320EasnY
wWW141vkux9T4z2jyBCAU5km76XgcQxT/TbzDklg+76BMnDy7kDswSw6jAqHjlcCnqzwDvHiHmut
PAbGEBp5YVJzkbfU4Fc2VDGfEvgw9QdtukwzCvUWpdPCbzboqIWQ9n5QT3mcH+cYR/hYx6+Kiqcd
Ib5fAMRPluBRK+lQMC31u6JoSFVPi1YtoeTGIyb56qbeQ+eXP6olPvbi7FPUKboWCHJz0TLIvVai
/eiYyfqMyhJikPhcGKBL6NzfWhrcmNt+Mm+khnNVmwHKNJr8cXLmT2pi3whVwqauP9r05GcMw4rl
ak394ADqH+nx8jSVgFcAvOtBd1qWJtq6Rj6S2foPMwUOTzoJGbbEahVB7irPmnVheGd7rrBvI5Wk
KFreRKjfUR1xTi7lNSNojxovs7RPfeZD7iruiKvjcHa7JUQ8+YIa3Gc9oanedziiG7Eb6samKTXn
hCHjPqsrZoOqV12mOuz96b3Lm3e3Y9WvbAahntNidSgq1zdI9G4Mqtw+6KEEyu6EGXMyAtADu7fu
HOxmo6omjXLiN6kx1pTwepQQHuAQupEanInSd5ZQH3okar2kw0q7OWhe9mLN5EdNae7KySa9SKoa
21xSqhI9XVta3gkr1RqDpEcq3A+uZlnrrGChdzGRLkwsue1ZHo3MeJwJklTlJQ/BP1BQJh2ENiLm
Qe4zDbOEKbd3zH4fhhG9OrGW7vp6fBtQONlSX5pW7TRcBA3UBASZkZ6FWN70qQL7VrGmI+2MDykm
Bxortm3jdCS+jSZjRGbltyGgcJoDFN1WqQRVQ7mNxfXWnLEkj+TwNuNxN+iYf3miSdYLwAdlxfsS
Fzb3pGhetHG+ddPkpdR7NCQ9rNUWEDe9HE6Z6eyka+K+Yd7nEXUTDx94WnjphjZIugJg9oXKTrEK
HXpdK+Enz40TnGXpK28d18rf7YX4mljP9ahKzSW5cF6mDxkKgTKy97ZZv43DvdGvHd94bxY6r/w3
g4sgXl8P0qQDJ7euA22V7ju8bLkFwbuix0tVDGv7FdghyrD2SsclWH3NZ+02f/8sncy1TXjfIgjG
KkfzGVsoBojOIVx2r/aWwvNpamM3Jj9aUHb/+qqZ1MxGgEXUJgG9qwn4MYcTTrBXuxgq+pxRtJ69
YTOzOyJ59atpVaGVvixoILLfuEEzXvGI2DjiGEOC8H9k5MyEnNVkVdBrhnWaP2N70woKc9TOgirf
GixIdeKGNT9bYKuuP6vP+K+GthkwclCzQdiMbQhSjWbYtMoXT3+X+1ZoK8vC7Y3/17R3ySqA4+xa
jcGIg1bA968fodioflavY8B+siq4xbt2bwnw2gik3TMPrQ0qdmOvf6kTq9Bko0VJmTeVD3VmUpsb
tz3fgMUU8OtYBpRwKl6cXW07sFBNsNvKE6U+JqIK1bk6XVPgqBhdLJDB6uB1O2yuF0Dj2spxQOnv
p6YK1e7UeanDaupyoFher519NM4uJttS3058/b6lk22UVEzYtJXRWt0edXnqFv7rUgPOypyI5qib
NQvJBIyvlMaamOwN8/e2yRht/K2jA4YjeKh+VtsI+v26+66TttiCagabdvmvzVEK3OkpzjzsLg8i
fKD7tUEdiwpFk3hb9aeYj0Xn79Um8BrDZSBDgdVgG8WH2pWOGxZixryr5Xpu23cpqrPapdomEHfF
cq+2UOdUic/k7l8npfyT1QnHwjmoQ3GIWzniIUrynHXG9XBqd64cwAfeWdhZkaI8BssenWuil2zj
VuKmbNE8oInlK91Fk8Jii6Jjb9HVQxZqVQ1tE44mnY7YSr+AwT9bvFWZxOV20dx6l8S6xnI/n68N
/LrPvlhun7WJ4Vo6DUIJ5XOcoWynl/p+oGNuSpN2cIajUk8tWq8YikCj8ZqPph1whK866PbTRDcb
GaV0W+XRypVOs3daINlNdtPEP7C0liw25gPZwns5TiUNd+/+CoOwGwbqWN6xSFIsU00Ru3m2BebQ
MP86KAWzIJHvqgNEvsQsk4MVV09ihDaw+KB1kKdoiHEoNxTHTowP6r8yaMxNrWBiCgrWARoyYcdv
x63hdXSwWEQQDUcENRrFNvU+QIHjruTM3/qoxcvRoUStp1S+FyI2OEHmxmq9F2vJ3qzK89du06Id
paDCrBD1ZXb6pzwmHlociuyuSbfJmlkz7JE0Tj94U+UcZrVgtZnSEGgoGuPSwNwV68/XcjeMGrYU
qRdqYVuWNwjY0qtSHRgKdsW6tenHpOhdaHa6D1qRrKmxMrwpCs/lfO4HpJGzQtzGyA6uXNUy03sQ
FF2Vf9htiqlxTPZoSs6/+hS+oFlrFW/gJza61hMx0dw/yNbY6yUNJDPV87UebZq+/lbVRoVObZ6F
kTIHtuztYtBo6f1BrO1Bf4K6RZfMLC6RGJQrYQWIlyaFiCM0ci1ynWtzkth5X3nUDqqEQrcJrm/V
R9ZuiXo6sQXLMEIDcK/mneWKamtivKfXhX2oW/3UBhQjZonjoFTNTMcUN9cSfnEoBad5RV4JoGIr
vZbg/8ZtOsF00SNq2YZqQ0sD3FshnuKIIPU60H0PY5KhcjetETgb5MiHbUkmM3tjuqs6mn5VWXdE
WPSdBzXkaw2nk0U62dZpbtzZsQ6zxlMdRh9RIOJGzff3lTPLWwDlIW0V5173joHQXpdo+kj9xdik
Qba9HrrB5H7l5lq6mcwKi0k7rg7Yi4H/UtxxGxDJZIm7n6SCKq/0wDHysgJzU3CwqrrNllSGXQzL
P2VcSN19LaCFrmtJ4XQonO0YELcs6X0koN6nM9/0MmeNJiFv4pA8WwqZIZmjM+gCkwZfHiTDrkK5
oawoNSfS0yBFREfLNosQ/HYx8GzTb04kfIyXgicXJsW2MnDllNMHEadAGmRGraMSpx5tKCif33WD
5kQiixvyQGc9Twt2m7I6W4n4oN+drEDeBJvEro9D1JyHLrkx3OzLL26DgNCoKVobwgVVZ/UuRANj
WyunF7Auw7p2mQMM9BfMkSTC0PubAJ/SmDrhlIDeKlFwRrAMlMW1naoaileUVCk4H4I8NPvTiyut
W4N43yuAiPSS8KjPiAY7hhJlmyRIdBjEhEa2K2l1jQR6RXocfCD8tIuuTYO2oC9H+HHJFSIfwh8d
JH7TbXF2FuexBEFIs4fGDS8wTvR3/WC9OhkJXKXtdFqO+ShuRrfZsBxs9cyl5yOHfBt5dATEgI2x
2ObRedIHCrhA5pcFXFxlEZWpg0g60VVkfCtqcekK5ylPwAEplBdLB9EjzbKlr6gO8QKXSvK48As8
CfVP1T+7AnOWkXmYg54cC9wEteLbeI7o05Kj2QnMZiyoHBLMa89+iqm/WaN/arL8Yhrl2aoZC1WQ
vGkSa9GOprY5ZN62kB7v84REwqCHTsSC3y8BXoc9Gag+fUti7ExVGcgZQfKkidOuYMkRDU35s7FQ
I6q4wnaqJ3ISK19nCQ5nbgywEkWFnwDELJqqMPpiSmRaDDmDCNwP3Vbu5VDgB9UUwU2p+dvaMW/s
fHyEzZhSOmSAuCPJOoZFSnegIowo241oRLfxhfVUd0FzpMkWpgIxKtcA6SEypzigCXdvCew6XfOj
Hrp3HUm4jbUQA1R4W6QjjyCwyS/iNToEv9qM4PePSWS2gOqAzYPpwSwxh5aLaCQ3UrWZhpbswcYw
G9rrvqQ518bdKyLauwzpu3Xr0dP2+i/MaJ5/gadk96OqvzT5gE55ZQ+nHG7Y5tryK1L3djENHL0Y
5p1CeqIXhxGqQd2kHgHUdC2gkbi6qI4dzi0gcGjebOY5/VJNQdevXztTPuVGQLGGfGOcGb0UgqHs
1e4D4+axarWVrkFtufbOQPGvahF8b+XyXU5MQCKj99kECZOwUcfwPrL/ouFwJV38FRVsoHQGtBrh
HXDn/056ak1eNDCwPTQDMBTzcG2K0vn1/QyL+sp5WgCH7suOMqKtRRTNgvUVu5AN3KRKo+uu4FF6
z8Q3sbArrFKTMhpEK86aQjJ6MWFRFHiH629ONKnhXly4J80xiV0Ex3v3drbIcPT6mBUD+dtIOzJQ
DbxmaI4koI9LzH37z3By5+9w8l+XbXmonnt/s0kCxiXKOmv6PWnavmDimBbjNvAAj2oszXjE3Ob1
l5gnP0RKyVk1voEVqaEwFyLjhSCTAxVAuCLA380K5pOABNjQWfoiCPnRdCoAW4J3vxkBnPjbweHu
XVdRCmxrXIpOY8GyZibl09hGvAhAkCMt/VJhU6LGKXIH1P0tnscvrL0COFQVpaComc9EWW+yZcZW
M1zpYpICtPLg6026z5NT/dmky32rIcz8n2+a9Vf+jMKQc6Gm5fpoGf7NzwlKTe6NmtXttdQCAFdH
zws9ShTdmMtUL3dqn3pTOWIq1M8VHkHX5SBsynFqaSFhufFEgM+lo72MlXYXN+b2Co5ZkAtdLQuT
h+fOgjSuOOV9x51zGUKJnjxQJn37hWazrZfRpI+7kCIpcEMs0/2Stw9QmFhUk4OyTUwoSqs38D9f
vvf3MWOhCGLDwvBBMv5NGyAemtwMUmyYdL0zt2kRapEfr72EZaLUYvpbONVcwfS6iQhs56enK0hP
s3iUaalA4ApNHs3RvYO4u9V4Gya//eIy1ZXjoauBWF4DhqnB9gKkgVCLSmyXl9nnzlTI/VVFyQEx
VirBQDD/aIh6SHpEwfILOuRkCZA50oqi1pEqkN1GegJumQ+SKptAeBTT3tOh/S/zFYeUSbs5Ol19
cH0EHSDnk2AnqME6qX0QCojlx/iHGgVtIIvyEX5e+S5oQX/mFz0CexTPLznQhMXrkH9XqyvtqpqA
HOP1a6BsZkEIjpsCmH1oQGKF//mJYFTwV1IV6p2WCWkF2yrovAjC/PsE5sC8q4sZk5lMoAw5Eqzu
eh9DTBMmWVnJO3dxETLF/yesmuHouo0ZtmPyxZpco76+Mvv4ZVaDr1Y4K2zKTtDDbpFec9H440ta
Wn1rMfEMKvpXvyalzjjYCAJ2Y5NtNMP8ocvlp5fGF7BnW9mlz2ZQfPk5E0epPVH4YEFtTXoooMry
1tXXnfBuM3u4LCW2wnMT8Tzct0bhONHbSjfYB6abZC42pae9RH2CRks9yPvAmzb90p+0pte3+Wgi
Alk5p8qQzskB7prn8Opa2iQJu74Zy+kYBWPLXyrjEEkzTMvmvqNWt0dVNSfw6pBjEJ0OmhzsbFhL
yo2FXm6Y2iBviIvC4P8/9s5juW5k69JPhBvwZnq8I0V7SHGCoEQS3iQ88PT9Zaq6Q6W/om50j3ty
r0qGBwdAZu699jKecAE72fAkM0zR2awOBrpjfcgdv8mpkWSR5jb5Vx6QYuOzNzk2VaBiUqk/Nynk
rEa714foqyxy8pXQvZnthyooo6K+czUmmE3Z4yMjV4YkbjWe87SEzUX2xVGdvHppcwyq8Jmd8k22
pnTRJGVLbCjOu9cxcF5Dvd5kDqnIzRAiHQmaPTDkRSxUXIFGjbBUg7R/+C6JQVT8axs58g4O45c9
TPeiKM6mHrs0iXDoE4sqfCEouYyuUZMfFFO1i9+rqP+hmfJnxfQQKEa9EkmEUxSYY9nadsh4U5aY
iZ3eV1stoxNNRHlpXO8p02DwSlaXrDjbvDUlGSRfQyq/+Hl89CMHKewvflsv+45yYNHpRU8f2YhD
AofUB0TwYqAOSaCzY8ZOGQ5ddsnlmm2B235twr2366fegM8v2mHty1aYSnbbQozctb11j33payh3
IW/hw/VOXBNhvqoFHjd1vHFKEqnTAQZAHSGAEeZdneI6iT7NYK4i6doO+tjmxY/GO8fS2Gzoe1YO
8VEOPbmvYeuI3RjNc0BbhIf+wySqhzqp7mapmyDgaNXRHgcth78e5rgo2OGTBni+CQ0CxS3yhVTb
3WkAJ4MBFLBQ3huS/lhp/EM8suJkvPTRO0i/pqnXNo7PhtFwejAzyi3/XLsw/NPOSs4NN9leakgS
Zfk6FstW+AjZspHBNZPx5z6rjHMPPQ2TkvU4Zsldao5HUnnGQ2UGAD0eRkPjQtAIgjQgC3zEqnLg
PNEDZ28v8Z1Db3nUMjff1KHOANAfL+O8/HCy2XzM8OvFeuuCa/ZTvSBi6bxnH8sxZjCFjjAAxCmB
76kTAN/gIwS8VQLIdom9K+PWXI+mNWzp0EmIQVjR9/ne7ciBnvCy31TBJFHSjk7VZnDXSWIPJM3y
4LXOVhGDOmQ9M34YPAkyceLwBKvsZGW12GVaeVqWxN00k26hGl5uTFDzfTxoEFnK8lh0s3laguUm
Lu1siwTmTuuNmh9XLyTUkL1qLzqErtd6FuRnOiLajU77NZn8rqOBMVQ4XZ6gpFknz2v/+hVjQwMb
+pNm6veLgQ8u9LVDrVvmJnatJzeollPQXUfcZ8GXoKKQgOuQESl/2TEM6rtkX8XZBF9RaGcT/1oo
D9NBhIt2TrzUOzXLl/qPVv6O+hWKOoagjQ3NtpzxhfctBwKgf7NAXj/Ythecw35J935pvSQiyC5T
NOHtsxSbwCgcRlOzfsbs8aan/zlU43IbeV56yNPcQDnSQzfPBbEYGoEZ1ZDg3FE5zjkezDtIdM5e
XaW6CsvDQaO02q8qhMMSVmUD+SFhpOLPxjqkDV1Xo+Xguj3szWiOj26eM98RGVFhabB2Ej5Orwgi
1nVM7HKAc4Ph4daSOcAtDMGzX1xFD73OdKJj5jXuuZZFSGigEvYntNSIze7tqOsOo+PvPQNIJaPu
ZNAyXdGB75Zk3kym+WGNabZNe7M526JrzlNs/BSQ03eFzBqO64n8YL+IdvjkbrNpMI6eXTLMASU8
j6ZNeGnE2JC9+DGM/GuWDKSHhzp0lhDRUeGu8YRAB2+l53G+d7r5tmxZLnFg3JnEeZNeucAf1Nr0
MD1G5WKc/OS0cAH9EpUAQ3iRQHIa9q2Rn6J+7vZ64dIlC7G0J0fzWpAMazUsDFHW6WzclTCcThDs
02NahXCPUS6AERpZd6ItzBCZnHx2ag6e1NuonxFB5cXVzZrWpodtXp7EtwkMcbzBgEBpxhJ8gxjG
tcZJMYCzFiVKVXUws7Ry3bQI9S0vPigJV9V1IMDZ8BVhtC55dRe1a5VSmwG9+iOP3We7WJ5VdYHl
YrVhTrYfTcZ5Ude+kria7XzGfTC58zcfw5FsmbqNLvUMDi7g0Eqwvw63ihqdT1OyjxFUzQ5GWE32
Y46is6Jnl2burj0KacZ1ZC6ZiNZGV7uFH7VTV6kI0xIiWsLiboo3kBpPRmzcGjZ57gxV1ksfMP5q
n1Sd1MwcH2NU7OMUulUeBs1aw/9Ykp3xtG3XTrncy+NTccgRv8Dqb9j7+Ra4aKYPxI1BuW2zt1FS
g3Vo55TpzdMiijfJh5Xsc9eCgY6wiVHitGmRBCSIIMOK6GeJmo/RvOHUp5R2+Un1CDUHv4A2pLrs
ECFaGXO4Wqwz4n9ScMVV3/M5HdTnTEA603pBa8XvKJHMEtX66k1x+4eYzt1Ldtjfw1PPxr3Rj09L
lwzHssCRLrHimyYfq53e7pRmSxGEcYor1o1OLzrAs996AmUZRMovi/zrFeI59GQW/a2YFh/LgOJk
dChf00pqUAPzMGnittGDp8hZmFWad3S3aEPc8cmBuVvkydcictYqI6hee8qklbvr5kBZ8xvGLWLV
6WJrzuJOePahnF2EJs5BNdCeZBv3rfcNtsS3sWit3dDC4uq85pgrNE3qAQPtSDLVnS4dHYpoRhJB
rn1fndqg3iy59ZhLQLOW6hotBY/RsQ0d456ixbo4JrwpOv2hRfnC/ycjWOXslSEuf9M61UVGPj0o
mjmdrNDKGMggyYjCzyHGJlG9EUtsgUVSRq5Ss76liB5XCmyZQvoTb8hfPPxfMEJ+RZp2jJivoCvO
xo2ejiiJuOj2WPTQVeyJ6qmMqIvwDN1Y/bIg0S3eWk3btbn2oj4gckIIPewPVjl1q9Rpn6Rox2Z/
YLcVL7L2VPhBiI9RJ5xoI+vzVjSPGaNrRDLUvgWgTZrS1sdadUkajVSM0XvIZ+tWaN1N4sGCDhuY
zi0JF8RyQ6qV/gv4s68CvUY4k+KP7OL8xKXpvfM0OniqRdOLjoX21vRYIN3I48E70YSHwF80QJ8J
kSTOS6KuzShFYEUln5D76Q9BtR3cJLh0UoqaSCkSHh5cms2cTrWIGj8i8OIbf4g+tOimQnMOWv2s
W+FXrS2kR8KfJERNbCavoiYfl7ux5FpDXKWZHnnd2h6qb4RAbNh9kLpM+TbRoh9GyT2UVSoHNtkX
3tsyirdDNQff9aL4MkzEAnLddkZ87+IrMXT1ZxZmR0MCIAXIL7pe/ZjNzccAcmrJa5yof2uvx5Ui
WDouMYA5VNJ9FEsVnpamPhaWCV0ML2YajcOosXSC0HY2mobj1GAhbuyFvXdi2LrWlH4pRARX1k1E
pPnaAwjc2Azd1W+TA7sKB+PRz/x3fwpuwaC2sl6Kh36rD34ouVbcASkdqqK3kpi57dJjkdou50yq
33/tZREPeqzSt4CgP9L7PjE4FKDRNUrqvsQzHyvzydjNMZ08JHG2wxbdBJlokzVSVFv7uuppcKTm
rsVDZD0IbydFK7Ifly2JM9NeU5PxIVm8FvBn5oqAQ6WvT613/IMQDEqFh+qP6phTO4prxDNdjqNk
8KSEU0qBYciXSszac0lac4mcWgFwCrc2ZdXsERecdyPqGwwV4JVGSH4p/ArJp7LHMltbLNQMIPLQ
TwYyeyIY1QBA6XOIUuRFgP1leANUWtl1EHi+TlrcF4+N61D3UtkPBnlDPpyO4LZfun1RmTiawT05
Jq0BGcv1meIk+SmZ45Kj5bm3XR6Gc07t6GjYprO2Wg8vYvzs1uTdaIh0tdthcR+6ugzXmGcx4+kG
UG/r5yx32YwedOyacKU1EM/p19CTuTWLqDzY066OobTqiettbWtjdjxFpYjVk5mTqAy2yGmnHJMt
o6TRL0a6PXUJdsqOO4biux3r6NNZ3Npkf2unktOVHSktaBaFjWrfA6DVW4qDbLS3IpzvjNmAgIHq
AotbUgVr3VsRwcR6aoyTEoiO0cF2elqjboPUUyu/qQGnanLNAd2e5V0IPmHODvreFNV3q9N2UbXc
tiMLValuQ495pSOmfmf96IPpKdDaadPZCNSSqbSPqY4NI4lfFTKIXVd4l5rYGAZqAPn1rBPDhwdM
FYM96CZK3/CgbDrmXptvTPuKuba+LsYBYYlEfJzIRvPX+uUFbPrkBWgP8Fz6aubxq8o0+J8e/s34
EKzz/C5NYAkRnQJ6wLJRmmWlPIkXcWRHewps8V2N3OaZs87v5u9LYFxSfSFMfElXUOEBxoJMshTK
jQjS70rxhlKUczXuf3jh8m2Ctz1W3lMnpisWlVjEuU9jONw0lbP3Zf/aA1XAGkOzJX0diEestoVU
eclxsysQy3Lxqp/UdPwaRi1KV3GVAfkkFYRzsUJxEPw6+dK6uWuJaYRGmuykGlOtrsyad7Zoz35p
Ql3Knu2Ir1Kl4hj0cOjCbpXL8k50bM9qyRVyIqOGGnJQ1A8/8IisQMB1sccEMrfp3TteLiu9Sxz9
o+xZl5oW7waXnTMocDuQyLHvwXXVMZNVR7KfRT+0lHxF6VTwayRtNOMKSpQrNVH9ol1CzZFWqOzK
8hlCtWBWnwI6Nwzzm7o59h6zidZ7YtDEySJrpEpnZ+p95HLwr4/TVKR4bGG5p2ufgz28duFIXCbz
SpFFpO0eEpflUQNgqLdBa5J6q9aFwhA0BiyMfPiB4JN4H3oPsmaGtJlt1ORCDbA6551stEelJQqQ
Nq80SI3OkmIQ50czQOJyjScNSkMY70rqYbBHrhWfKITwubNm1MiPz4CgRI6jhR6HqAdYHwCJ2BhI
OGNaLpF8Ieue3lnW0r2FnwI96FFryrsAm1dYh+XFyNl8W2qmJNJgPMD2phCaDpY88Xwon0i58ztZ
j1m4EBdY10i9IN4QEvuSlZZB6anuchrbLyN1pz8B+CiJl/HsLW7KVerMJVuNUyzDRZ3WN+zPsx19
yVlfEsNPWcRtPaR79bMcOdVdaiapaSOeaPy/Sg1JNG5eJ58nv1bCYuk0J3d9YDtsoJK9woAmWCcK
b54iA8IpMwk5dYF/5q51qj0muPUuRXsoxm7ZyREmVDNmXj6PpWjukDe/tjS3iwiekT4wuADLgFFv
3mR5/KrWkDCMcedNDYIVr9pG1bz1OxQm0qNGSuLcCTfG3I/ulJDWlwJ8qeb1tI8ckAIVU7BHW0KZ
IVemP+RvAEf6Qh+sdoqegbYxT9uMQmlKTXkzrmrEsRSYEtTu4xw/958O5tKryebsCb1bdDlvJS31
KgC6wJ+B8VKZf5Gz95YU410SzMgtI0PNv7HhFxbcY6WfJMQecLfm5Cza8jJLM4HCy8pdPe1t9ACV
Td8gX9Y5obbvJDolyxZmZMkGk7idUhXKei6RVghWgfxVKhAVbcSxil1up0DGgqE29CnUmtrBIlLY
RRW0LZMQ2DjlrZULi7HPySH6F5u3GuLHPO5sxM5jbWMLWn0pwgAUe2amZbcZrajbvDWNZsAoL+6S
padAidw3tDC4Xxdv7HSvejDvZDuTSG2t3RZ3sUd1LIffctdL634L27+kOYqs1TjlHxKDHHtqSKXg
5vy4Rnjp4OTAe+1nSIN1tD6yTq+Bfnt0okvoHEeXmDf1FeIB88igJIKpIorWIfZB4rSlfDcnP3xS
vhYZMmvOSNi/XXSo8ATIar1fZ475hvsrQ3HWVVKBp/sYlU8agzOBexF/jl8DbUhtoleNWs2FDIym
xUZtTgshVpEhHubcFXS8NH89jyWo0cf2zmrQEBLzWqhiBSXUXVmSSeXHX/KOyk+LrYaOTCo6WlP/
hUkXtrlhelavHCe7lCDIi1PmOwXz6zSmxqZsio8+T25k5bRklGjUtrs8TVAVl7w7jFWuugEMg9s6
vBIsX83lRfQIcD2ADlcWEo5pG/h3LGe1Z7RSl56mEJoy9JMrdCznsJl2wOJbLpdGj2H6L1k8lc3U
e7TOPliugcNS4wKTVtMyr6k2MiQVdLtRsZHOF8BEjHekwqFouk+dgYeGjcnaHNhIii+oo4C7oXfs
jQA8hQ7MloJbpxs2cMlw2MPaCzbG8NNN07183dWemKUJH9enOzUPcXVU/7nHSIkSTJWZeuxD5Xd+
+hUSiL64pDZey75fhidmmutRaO5GYuDKssBPnB191K2yKjCkKD6eQXkrB7FUQQ2p1k9seQg4gHlX
RU5OVbNEF1l72R7z0DpabqcxC9dt0sDi855n0dbQuJ8VmKBwDK2dMVkfzEdljtHkM2zbrIXtiR5o
yNhG/SCmh7a8U4xvtBXz5hAlscfkN9q1T4vN0U1UJzgTsXd9/TXbGCARIzytheM8xkzAV6W2HKaO
d6AsOdj1YDB2VXbopc1L4VU3Wm/jQeLO7/74qVTqociglwTc8x6sxqdJdeqE9OmW3XzgKFjQdQWj
KdaSGNDREQHD12viQWlGQmDImH3ICgXHdYIhanGKjZ45WrmR03fdA30c5FE31teOLVkiK0UFHmPU
B0Fn5AWQ/iAPf6kGulvaR8vqr8M42WuT55Nh0L9XHksh4xKNqe3YW5tpnGLac8i3Iw0G+R2fWV0d
51ynBHRJlvQk1VcC9bDLvs9J8W7GbBFM54b1uOjsdVC2TA9yhoZIJxFbu4bINebuOQn1GUqdfV9I
xkc+DreiMRfmNcmt7cPBahZ4cIUkT9URxbvDqgSc3Q4cLdHs2iv8jZOVACXd6BjZKspFh9HsynWi
i0uRshYB+3G4fHoUtnBzUL2UHgnAv6auS/FaCNQYToMLUOPx8yYMNVmhELsyd6vIQ7ELl26OaE9b
rEmx+MxfJ8dSLIbWGN7TDkPkhEv2mjfLZCDrQMldy5NczsSU807iMgARDj9UwzBVs/WtAlB41IKq
5EWZqySZuCG58lGemwIOOsB9f8ahChm5bOFTpkOewTJvo/xn1b+oLVTtZ2X6lrg0BVYNl9J+yYNk
HybgA+4wEWXQNDces9cdbf6bRkSlUdT3sfgc/P69FszV/ZRnlpuUbAmsuvXkIcC0skuLHaQa4ymr
EIrxmvz0Nfjrm+zuyig4+Mm4GiDqWKULyBPtxXIxh1jaA7TgNfCXd3YdnDUt3BdG9kOZchQaO1wh
oWk0BKtGkj6i0H8KOiqw0KIC89nOJfrlYQqgOB3jEp9GP3mFcQi4N60UzFkz6lmjJ9wHg5cclDGU
YnqNYmVFnAOKOCCHf5kLidaPsk8oT1RGYR+ubJF9KmMhzG4ZL1UW+bDWS5/an2mbP0sDI3ls6lWK
SKNqPvyqvYFE+aHGdbD99nNbvyyktdDtdjXeLtK3AZRTcoaGDrZly2Q3louv6aonJJpHNQA2PCZ2
ADQrOwju8AL8FkL32yLKYKuN4Lx34aNsn6aJ8h4bR/ipUm42eNLBiuqwkBS/3i5u3Cww10upfSpw
2HSlnHgidQOrFyYkEFkdnrvRwoQvG9JGaA5gEBHOqjOfQ1TU7wbIb2v1kjIYHdbO4K4LrL3lIJ4c
D9iz8u7zcsPrYQBZdPUFmPAiuUqoFw6q9lO9W6XdJkW4XXxmmrmbYMcP2T6rCM5rIWZbGDRB0U32
k53tu9R9MUy2ZNimP2JJqY2NZhu0JiNS6hCr8R+I5olOyVC/dIYvNox31oHb3cI1gwgvrcRklzZJ
SyT0fjbJHd8l5ku2BNYBGuCnhNcJViLTt/hFZO2k05gao/a9+eHYZbnpnY/cmVAUSjsJ2dlIdDTh
BCxb/BisyUOWSMuW88eelM9KKogNNSQd/G9zr9/E1QJVwKI/sx1xwq2TbbT03uWCSAuoaSa6GllF
KwIc+Ztybpp8F9/ShoaikF80lhVA13/TDm5TlNtw8nEJMdp75d+VLRzXib+DN+/TAZp49zFu3bpQ
wzEaj1nLobYrZ4TTJiOrdY0NtmG6TxIdJwLzo9Sad+loJXtGBh/PaFoOIhd30lOkSpzLAugBiEzN
ONlMT4NHbEtfURGiw2QnZ7tjX7krFv1JeR/m8vID7TLpmr4VGRriVrrR4SRS7EMLmm57BsR8VyiL
MbFzxO1CI9o8V+D8CE8TaICJtZG3cF6ymkseHnxJ5qmI/WOAAgmGVsvKy2uuq6m6olDKxlOt3EW6
68keTGFPYBQni+olt4uflsRP5V326+WmqP2TVzOuW9yfxSiQyUDR1YuvWbrFefaHmUz38vGQHZnt
YsabtMUMA1zeQ54G+QclMxvhUR/yTG3xgISPA50xnvxj/KE5CMhiELKykrdZVcQSTlf99YQ7PENk
ph7yb8+4w8EWp2RWHWCHvQLK4+w8y41CnuBojjLi3lbkNEKSqEmunTWp2wTZtrStU9AP0zW8oUv+
7rRsvFrjUnDjU8OdWGSp7Uv4Hq/Lby5xWorlufQwrhvhP6iTZIDlg92RTinPfD+tqUR4Rb+7GBYW
S3GywwjPNrao/iYr++9yr1FnP3nwtxbEoy08UXveSSu2XuaSmVHyFeKDgUd7QoQJ3oZJWb921eNs
OU/KQUoWva61vOVlcEaBJ+0HLTKvouilu9Xb+HutWR/1vb3L7MrZNDUPVFYV6rDRfNSg87yDEumH
slSVAwXztsUsYWUPwzEtxyMyqW9Q9K/tiAU86vqncnyICybJSCKehGlaDBJTtq7sTdW3xOhp5Iqt
ktYh8FKMv9A4wwAMcByUjWZk/WJB/uUZ/Dcn3J//39H4d3Nix7Z+Y1xt8Ez+w9G4bd9/xn37yRzz
77bG6l/+ZWvsBv/BLtgHY7NxInald/H/djW2/uOwf0Ky9CyZdylN9f+yNbbN/+AGTkft+i4pP7bF
H/1la2wb/zEtGb8DJVUaHmOT/H9ha/ynq7EPQ0YPICEaDq6i/8P4NrBmrDpqrT7ozXhb2TiwYy3r
xTVhcX7Fa+YjI//tJv2DV/E/faJJVKoFXc2C+vAHqTYvbaJuJgr0cdviV7Ba/PrZdNF00A2MYdz/
F1rmnxQ4+QX5ILJzyfW0bV86//4WXBBhqMo0JasPRr7DohAivTdf6yV7d8Vy/fdv9g8fBUvYJECc
D9T5tL9/FJbBBpXUUh8k2pDl2ZfkrCbWVuKV//5Jf9oV86X4JMe3Zfxa8D+eWucie44djj4CvoJt
4LNdtDE4XDYl/+3+Gbzzf7NGlp/lGhiye4GD97ZKhvj9BtbYuFQx38rKGuR4ln71BSmXvntGGAAt
UuikkPhHo+kQ8c5ix1zk1opwijf/WwjqnwRbdSWmiUd8YBmu7f9xfz3IYVoXjDUaP22nk/vn9lIq
PV0Nbb5C2n9obe8zxFzk32+2+oa/08DV51quC+Rswut15HP/7Q5ohlNZnlHxCmkZs4XuaHoDTOfx
QXTTA9NpKBHRJS2XK9FJtJta8t7YDZMGbPgSuwGF9N2n1M2e/l8uy7ZwRVcxI8EfC8ltqt7M0RQf
OrsFEsqdA379Mpd+ZAjkdx/Ucgju+I2UpkpC4F2V389ZIbBUHR59B+No6uTRjd7//cL+8TFBBWZ7
ojZge/n77Vr6FO82+OMH2AYNVtYmKtR+2MwzZeFosyIYsnpm952s4f8WTm78SUJWj+q3z5Z//tuj
8knZGDTY9wcq+2+Y8VB/gJGvogklUTNdJ53zW0+nw+i6P5LkuWzC/xYM+0+bAIbz/+fb//FUxqyI
UQFyBUtMx4Dm+epO6bsy0E7ZEv79Vpu6CrH7+8tJHLzv817iGGSaigL82zcmrMTxC8Tzh0qvd1Aw
zi7TnFGXk24dbMbGRAfp65AzZcSrdDXHeIHn/vjgNNahC8hJJ43w7PNv5nw+ByHvjqUFp2kMdnWr
X+soQW003OJD/mBb/UOVYgtdvciyKkjSd9eAwdsO03XJdwH6zzra925R4PDBz5F/v3eliyOl8Fjt
q9l6nGe0tBUIQutfIDedhcsLmmFrtnJQ7Kys/rZcGrECL+VdcUCABvhzLKhpGB9s2z0OJpNSIz7g
x1DAzgNo1YPyRqH/ms1cSczvYzvdJQI/ocg6hdV0rLCNRzED/TMr7zqPTBcdl6R1UfSWBP2OhYgO
c2jt2nS5dkI/2O1H1qfvuaefMwt/6SHY0b7DRhyHrRmkX7JFlN2zfJ/MgFcYIx2LqvHectqfvtyK
5Z3RMzTmsdnu6hEMaTJ/ah6edbokV8eJVJneYEcUrka+lzG5BzgpT3nXw7tEVsb9VJtH505nXHZo
85taW09z8W7wmXbDDTLZ8caAke84zw9GQu2t9++jxpfzlx6uVgcI2MXMCHgPxi4g581gNFx4PJZq
wnW3qOCJsYHJ2x861PxZtjUr7cnBjBxud/GFOyQRzjAavOjGhNEFRa7AxjLWz+FQ/yRtYGVPfFVt
ZOvBl+o6JMNtGnxOfo0SxB+vZK5cfXPBZCBgX6yDk4iNb1AAxlVIeCgWtsv9ZKFC4hAO/OEhQEhc
FFAGs4F/H7TB9j6T7qeYPb8HDregDAVj8A8xTGdbz9/lR5QLlTIcVdrkfic/L5nFWwuNI9DydyRl
Z0feKYqf26nGgifTr3g6biQslVX456TF++DBDrGmqxCQy4DG/Cq6tyoTZ9vGeEhxiIVCwTsVOR2D
1P4+Kyp+uNXCx8H0hwFDWNAiXoYSyzMSwc62m5MeSnmxcEXrMu52ok60dStSKTSGGTmLb240fPoy
PMu0eFiNG8x7kd1Wn4WxNe4cD2ukrnRPrKuLunoPZu5qMoYHee6mokVl8C7FUlgtvI+QSMfZvgQd
QOzEGA+vZmuFhPIqX2XCIFnKunsLWZXIwrA4pAbPJuG032N9inXYcLWatN61TdUes3R+NpKyuUD0
xOIhj3v+B/Uhg+GwqXdCDyfeD8uE35V+U68jZKGvVC7cRTYr6GleLTO697qS9AFPJhHJrUSaYY4u
3MqctVId2G6ZZoxXFSKETSHynRDLWQ29RVSFYPBB/N4N1BF2VrE4yWSe58d2oSZU29Ygj/pYTjMn
XqE6stfTlLtwp+YrAsxqA3tF/8lkY8AFRV/oZpnyPqz7DNP5qhZwlNn6uibC8iN79prsXRP2QSTd
mwNpaWYNDLwuRgS7RYN8rEMBdnuOrGCkBJ58RIPA+dZe/YWg32PTzCLzhiudXQa9h8vCiIxbTgoy
ooYIwVKfbxrNusXhW1v7M64kAEbQ9bwFU3sb4XIznfUm0TbI+m90hHkkE2r9ftQPTjBsp8YD/yVq
dTeSKUJ+QZTsnGZCfdFXm3kyr5DhWF1uVfODxMrt+hk4lpX+i5VnYMNTd0awBXHbVCLMN+HN4kTO
Bc4C8yyw9y3gm1/Z4wkbc7gi8XiyLHH0OnbRtpbHZIXgToPRtXN17Ym1hULHlW5wdLVm197AsME4
NC6LdVTbjyCBUF6nOtjmdfqMFRUay9IutkHOjcsNfZtqrKscE3VE+PNVEe/UC6mKF7dPv+RxoBf5
F+qSg6Zza9jiug7zwrnTP0SoP6ZxiTTAuB/D4DwzkgFArzDh98m2UI9o7vArKfZTgZWdfPkJuMYR
+GRJDExLeKHKtHw3iJDDqg+QpwW3nUmkWju81vE0VFsMVT57sB8SPF3EKcF8HOHNGoFV7hIgo1WO
YTQgSsg8JWqeRc8didpk58Oq6AKNGGJh/HD71tmESwb/Kcg6MEImG26KrgaaJ8kvkbbHKpOpy8T4
0jE1mA2ISpN6wZljcmME7dHJG7l4mOPsMGG3GSDw49q+VJu6qjfmvCBPwrwBkdW8EYbfwRYOjklZ
ksoFJ4QBfbxmIZsMyqqbsnaZRg2U7f78KfwOa2T2rZkzE4jr09UB5wrBTRoyTD9yK173/lTvLIcP
G9jMRWoB3CXDFsUSg2357KqcNTQsKETtK/rOb9PE69IVDbZugfmOZzPkfD3RICALWP1M3OKcx+55
xjv/8Na0GdWXmC/ZNkCmqomwl/8ZpA5NUoAaatZwms0gt9U5fJjKiSPGqvQX8WhBAsSesJe1bNjH
6br/nHQUJqRoVAh9SMirHsrOvZYTSyAO+8elhLAh93LHvV10J1k7GLCuo9F69UrsNNQW5PTo9FOj
2MY1pAfPZJhU/6xb5wo6/ZlPLFvL158JKNM3S5kSoLBgGUmcJxgdER5czJJvcBa6CNoDZgDEUdY8
c8uOsJcB7O76HldV09l0UYkdV53gYE/MqZui/rU5FzfL7FYHOeHzTIMVTmHQs5YRWk3OpS+TeFU+
mp0/PJaCWYwJQG8u/s+5GO8Nzx9/pJG/jjP3FDEceiMvQvd2baeNxEfal2Gw6gPNd7JJx+TVbwf9
XATpeNF8ImeTPNxbVXo2xbAX2CjcRGLC4B/r1XVnRvaGZLd5LSXyMAjAoZBc70ui3BLjGsAWcoEd
1+aUPyccpThSQIiA3jSLhkNQz/e6WMSWFzrB9V/G0xd+Be1G0zduIubNbM5bojWOTWzdIBN8LEcX
65831ZPbvPbQ77Zd70nLO4NciwlPC+tSkjcGym7eQQ0pN0ZVfctcBBCO5h9qPO+Z+JJ/nMfFNpn9
q5HM1REDuY3IumUdFf2dbjB/czxydMw2OhPBeBZ2L3a9CzfD7eZhC4sB+xnRfWije0uaN9nGZrdL
cJPZT3VxdqBtsSiyhwDXf6e4+tC/oTewPlGKU73qLY6SUDrgUbnbIkTSiunZl+P97CaOD70fjR0U
VzIlqm+NZWByZZfrRGvI2Es3uk+9NUz2q60xN5sjdnJCVCi0IhoTYXUsfZf1Pwf2YSgyWKNVvPcs
PjDADgmNqSN9fjgCBrNHfkY80Dr1eC/nrRMQZrfMASqHOanh//WbqMl0LLgqMEMXMQkOX84hhswy
erO4xNA1sT/tOZGmXT+3w94Pmm/M1zNGP/W8KTt7Y3SZt2292aGOHb63CSttWcYBb7KGMsrPN6Wf
oIAkANbza33jeXFzkB4yctom2rEmgwgXjLHHuFfD1AiLVEh7cThv3FpH8cAEC/losDW08AezGF4n
yZOx5ae7XbfvHLwgHRcmQ4N3azDke3XSlVZFk4lqHFNOJCRTZB9JUCY5CZyA7SzYh2X5YArb3C+I
4xM/sg59AGOYU2EP4QIvRjO+CaDnwF54zkNR7Oah/ZELLdzNESxaQk8wz+oCGUGE5TiKdHPY4QNL
UdQl0d5GaOt37pPvZcmO7s3dhclw487tc4BN2nomG2JFRDfWCFja6Sa1wdL7B3+KKBBLynSjt3BR
4yWACUjxbpgDyZ8B5psYffiBcUVKhw3QTJmuUSY7iYxdqPN3eWD+QpeQQETVOkuof1IA4RVrHTaY
/YLYEwYtbCNXFgWZtwzM2rVzpQnOd5M6y9XpzHCsx+GKTTCJA4RMlK1ZbJEaPUu7zJe8Q5MR0s2k
Q1fvGjhFU+AyiPOwPzAmrtTiAY0a8jF3Wqt7slj+U1VWd+xJL5Uf3apSt0tpM7EymlYtEUomPtPE
KnQPBo5K5mc3871hA74H9V5WygiDrmWO6YXJENwt9WGf/C/2zmw3bqTb0q/SOPf8wTFINnBucp6U
UkqWZfuGkCfOU3Dm0/cXtA/KJVe70PeNQiU0WFImkwzG3nutb+myWMXaR4e1g0UwWI1QBbazhTmY
/4kMgbgsmQ5Jhp49YlfgS8G9lgHw8Au+VA1oafK625ls7WTBRkOlJhiMGA6o5j0pL5G3tSlMd1VM
fIzN8L+3O34/uwsGoiwbJDsEOM8DF6seAUGoOXgbE1VsdarX0qmjEHlMSLrYfQ6a5DO8ITAbUsO6
mL6aNsd/mBsqTuo0MHrJqeYda1WoSEZFQnIhB7fMHtx+vOIYf8o9cQXF9b1S6aVJu+29+loG6hJz
5vcO9+l1FddILqsGJEH9BPc33w4ALMhmrw9anWU7wwORR3rE2epRrLt2vguJENoGMXoFGzk+9aVL
qAwGtKUbGnqUppY6slCbgd0tW6q2uCGyBfVF8YUGCp5jQwLbzA1VlaWi9T+ZLSD4mPcUac9yhoZd
k66kP5+TPNt4VQB5DvX08rQ7D3p6aYSkzlAtYPA8mJZ+DwCl3JCPioBQ+S1M4T7Fma8yBJDA5v2j
lfvDKo+MQ2gNj9YwnWPJ5rhzOfDs7CnQAG4yiCQ8F7NW/5jW7HvyLDyFeXknSiIQHFC5mHzeL+9B
p+a4wKhJnVDPQa2rRalqC1Uf69H0YiNb6fKuhB8WI+0LfGPlWiholirZytC9uNpVd9hqCZ1m9cx1
SKYBJ5d6EmZTbnxV2hYiv1ObKY4TOmlVrFbJfO6cZzfBf6SV06kwzYuouSYaZ7qhf7647nTO0vbe
pA0xGfOJkR1ouIJ/oX616n84YQ/J69kmu6DqJnDunCOFFT34tPQsUxzKzvtUqdC4yhgvBoQoxp3x
q6VK9CFkSxa8LO235ckb6p5T2ZyvZk6jIuEmBdbseyuKzVDyk1qa0+f1uyOdZ1XvYhtuOOHTWFwD
7DQrY8RmZ9xGIxa0YMY7PD7dWnPutR7hMVFUasHoGKJlBCPqrDbuiOY9tiQnKYdHqyl0vKy5sNFg
E0yt13nsrOqnpZtch6x00vmkeYLmmUl5mdrTWd2XEd8S5lJ8kz3XtCrq+5Ite2cwrYCacLERorSA
fddtAAOvDr0tWwx/21IJcwYr2YYVM53eGzpsF3XVzqo7xsDxK3A1Z72c855V4xdcLrSdN54IUfiU
jhQgaqGFPBX3X2XdA9XpdupdjebuIErndcyi18T4gnmDlAeRogMvWGa0+wnlKBlB02aOedmqBdE3
XD3hOD467ru0i75Ad54LuipSmCF39SNpsxpuM45JH9zGefygXqbQVE+ZRbFqxdXxaGa6sPKXxmXX
mFSToDiL5Nnk6qgFjYoBe9wWFme0WWYDVsvgN2jRxwSBhQTHmN/XGu7UKnusSWqYB5LFIi5/MPsU
92SmY07W1otc0kBKhl34lOg0vfriwySSGUkQdYdq+DghqiqbroYYeNZRox0Z9ewNNomuOrWXB9g/
NKdWsZJk1XqMEHuKSPcW11GNqJuaARMDi60YxgdXZNN2aSxE7zIHTALRfQR/D5x4YUwB3vo5SWac
4AYST5OIAbUT6DrDYGdGnz2l65FD8lk6HpYPAVV21z4zdz29E+Go2pqz0gTwhphyj2aIan1pnxFb
4VspzL/gbkDmMjWs6j4HJzF5mbzEUQ6faR5ua0kKTBegVjDY+OVG/qHtjbvlemhJL5FCUtnD2t+i
mN7Abf/qzMTypPXEX07bXTgSqui9EGN98NqZU3y5/NABWAG4gqXUDtDBgOM6GfQY+5KabRoxvwIw
ClR5z/2+r8PvImThdrJ52w2URai1jnLoHrMB4F1lAvKl+b+aDDvETjISyKIKSbqwS6UVqlZZNrIy
FBWmqzb3Np66PzJwWS090lzjrhvTdCscGLBUq0nEaiBCdm8Frv6+ghDcRrwhTsYpWc8mCymdu5wp
ehRXB8pTDaftUNIZjPY1IkTkF/DU6il+akQNYeg4WPhdZJppcHHRjlrlLYJfBgISq3XQXM2E312z
vPbJcxvizuoblpjMIY9D9sZ1qT2LWWAp86JN1nCIWjd/lu10GRIUUVPQaeuszcmYc9xX18jZMVxD
y77aY/596dJoGi9akpRSV9B/BThxWB762om4teE8+HGzY6tIimHNaetQGvsOgLAkYXuKI82NUBv4
qiWXBzYnTeJ981JKXoncCyIlCFLVEKsqpJ3S4tilPhotQr0GfE8PZZK7O7WULPS0ymeGFBnFiz2K
790IhNMjGaqki4DXEqnyQz5xC0lmOkpz+aGZ2/tKo/QOypQiKnNYULm9gVmGJYWrf6mZgd3Tclb3
tlSwjW5d8a2GFIxih82Rak2ZDhcmSTe47cp7ugwrhtUEcTbdRob+Du5Ywj9BtWR3+auitXjTDjp4
d7dcy41mUqNW8/2ym1teKFuvaVM5NmszRR6d2dxXb7rV8kttbd+HZnwLUSo3XvXZZ8C4z+o7Y9I/
EitCv4EhQBBC0ohx7ViRFdBygCyEzGktbHbXQ30sixAYBGf9mD7WKVBijQSRDWfIvimmj/jc2Ny5
8XX2b4OLzL2KgvZsZdShrTDJ1LhruJeylEoEYUV+SnhpJ3s86l5FUSCnr4HlvmgErO0oz/dOCOTM
9qcOEWX+oaoxTVco2eGUKvXSpATReYG0qf5CuKLYERUKpfGIh+bjHHouvFZq3aBtUBOG1bFIXWCz
Iuk3AMywhMfm3aj33dOk58952qMvdEjbUvJJzd/NzvhIiJa2dWnfrWOdgDiCDNFulZp8Dx5yHp1T
GYD7KWcLB7WVJfD07DNIuU03mt1O7+trn2bDSsv6apea8JQE5mY0pJ2KIs6aXWawbUi68b4BTHQx
UYRGPSpgEgNoKgVBfwiT4Z3sLHHMY9xFbLcpj16RuZAf6z07+LucHJVXU2mf2tJXPdIwOcwVSZ2V
nr6gs8O0jejpYgBTQTRWPBDQGRpgzvVHUXftbvGg541oT6l6gExXozbDF2KqUA71EBg8dB9BSRgn
zgXx88Ep3VObTGz/dV+j0YHXYddP1S2rSQFZHggNFwTPYGQKw/LYhBW/PivuYZOF26nXCCvFyRkZ
8PBlRL9YKKiDUYctHUJWuwCR4UaUmJqbLPvS6Jp56nL9Y1ExUEDebmxziCarcjDy0/IQp8FHX07+
1rRq5zR60a8Py9cSrM/bqE4/xySUTFk5HTma9omETfu0fPTmUyvqrH3oEAhcQtex7W7cCh+wpVYk
+umvh2oIMxqKVbLt64AWTj3GDeoh7OwBIcpa3x3AbQHljuqhzlcuq4AVX9LQesLPB7Dc73ajNY5b
PYovC81ieegUkkI26rqi4b/96xtJwB/KUjoahmYZp+WBdr/546NO4XRQJ/Edd1C9Sd20uVrj+sHX
dIZ7lf7YpIb+WILt2aUFrcEoEMcIufglNeNnS8j6YreQRwctzg8aqVQn3qXHsg3XOcmDT7qQF749
XoVBzIKVZsnRz0CMeHERr8mJBfRfSOvmGJp5iyO92ooEKJDvI31sDafZ2ewIlD3Cx3GPn4sTSn1K
o73GJBmul8/GwTG2dPg1QjLIBOg6nk44TNXjbOXVI7xnl9Y4fYrlayTWsv3oxIOt3Y9k1N1wK9EU
Q0SG7tHWy+w+3oyUhopHFfV092c7tbkRQQ1pOk3Q/lYfOkX01RhDlI4KAlIoJsjyUa/ehV++potm
14f2B6zXEZbKoNsMpvtR08nCGf20PkOaCM852BNEZKdePSwfjX30RONsXjUVd3C30cdTKLLvCYP2
bcrY8LR8aXnQU//np5UEOEnQdYZtIif4iTmDSU/y5ETQCIxb2nOWm2WLMSSzr9PNb4OeaRMP3jR9
4XZkr4Q7B08wN8tBPjlIAwNZTgfyAramuopddXW2k6/vcQVc6rwJOf0wAWhFu6PjjufX4CtmaLL/
d/RtO17dTqaKBwkGWoJWiFlqNlGt9qdyO7UGGDF1ieN/gDXbVqTGxTrAqRhcYNKd+lQQNkJQQ3vK
1EJTBuU+Tjt/bwHzNSAhBhFoWKw6OjXlPhvNa+QlW0aJ5iFod5Wbeju02SAmDYhHovfhY/CrhO7g
28i9+y5pI/iHxryO55HY1FlDriiKLzWk4NO0tzudp2DL7kS8Zse6BgSHLSEf6p5NoI0XJltaEeO6
CGKMpLNun5aPlgcSrX9+GjuVuct9jztndyR2BH9bUfenSNj8kSH6+dHyNSd8JrVhPtI9Jhw0GGmP
R/GMLxgL8srEXLhF7G7Dem4+YTQ5O7HLLXrqH6oo/pBFdYMYWG6iSk4HI2yfzdTlnR9X0TTpmGet
jMbDEF6C2DuZ8M3WhNxWl8p3aNKJ8GhT8pDcgWuw0j8Hnr1P3HOT6IeoHD/5dfV+dtqXdGTHaBBw
PrAvpfI1k9NksoUPJ+vZSbDMd7FMWEmie72ghwG4gL6H/Uk3JX2CvvlasylvZdbtEQ5X2+8WgOHY
AJM2DJ5zjCZTbA0XGRkeGk+41aZM8fj5bvMhcfLPjfA+U5hAJcQe53ThZzJIXydbIvtvHovQYVmf
HeYh4y7UoqN6Abo57Enx9bgkxggWsPI5JRObWzzubIxMPLegJmmyrKs+3MUsyFCxWNtg3huWe80i
VjspPsWZ9VHO/BJJ2LU3cpsbOpCWEa1Gw8lfQmLMmGl470w//IzX5zMGAfpetzgVyD9DdnCOQ/k9
Q9LGLXmZrdNcmwzjTOa9Ipc7Z1agiak1L0TAfWAVukv1CO6TwXgKve3e7LoHs64w7Y/ddJizdpVL
zd4SmIexPuYGN2MvYBbXr+QNguWwZTcrL7OgA84o6jvugfFHl8fWOjIs4R3zMiJVCGTJu96VUE6Z
KdsjMnnmdYHfmmRbHvJA3gy9x1ZL+bR09BI//K5aQUB3KKh0OixeThS4GZDpoNAtzvBe+mR6OrpS
k9OGaAMKSGvtUOiYGnWLncDca1z5gGtpa4n0Nfb1J4vNIr1DamZS59YxkaxeT18AST67RqQEHW2h
LM5ezdrTVge79k9/1tvYSmL2N7WNr1MVIGvymQpahv1GX9TMc2h3De0rxSYsJmqVytCjrQGMfWRG
4lb5Z3Z6JKDUGbeznP6EajX5DNQ6lO5+lMAdY9dNgwKeba4qg+VQhrQZbeX4G46hSm9ly6Paws11
TARTZofisguotxGBD/30XVicBF3CnlB3D3HpoAin21Mmwtg19UfoAq8j+W5rbVCtg2wHkHxiy59s
8k67oI3f/vmgGErQ9dtBQUNquLaj9I9vdXkhqCaPlshB5sb7DjmRTClZ1VOKSS413PM8HEKfZOwR
W/Sf/7b5D3/b0IXJHzUQQBE89XfBV2P3Tk6rPztUauKdB9Rf/CEjeu/QZtBM51qa06NALTKNxnvP
NY8+UHZVhTEWfQx8cmokUnD2EYyUWxg3/nG0afn8+VmK30RhsEF11/E9T/cti6Hh359lIWHYkwzL
aePxLKOWAtFrmmHFMkwxidMGgYtBDILAYIfh/VVJxuoh/a7EHHHMu5hDk0WR4e1KKmK0Bq+WquW8
DPWnWxavGBxfATt955zY2SabsjCJAALGbG4fFgliqKu6XbUD29q+1h+SCWTwGFIULjoNygRc0aXY
uBlM7J5C3kyzap9www3n8Qwlnz9mRaSh9IziRpndjYkNJQqree70jwQYfYNic//RF9mjKtjo87wK
OTxmslFOjBdTNRljUR+dgv0tyMCZ0aO0pqdsjA5/PtaG9Zs4loPtGCZuBxc65G+C1WqMS82j9YFH
P8X4pNtbNKpUv0pvItVKZjdKFZVXR3o0/QocGoYCfKlXo7d3xICW3A7oKHsugVNaVjWw1eLh0PTa
PlN37mmgnzPnmYsXMaR/Iv3+0Q4YAFdGeZkbP9/1+vw9n7WexQ2CtqgnaAbqPYnoWFhhtM6j17DR
EMIZ9Ktx5ryqgWIR0yRLBtZ+8kJIUCZF3MrZdZk0RK3EPFQu3TfaDCU+qbXgFrpN2ochYjCVkhOG
aTv74M5UxMy0X3MTtAMmqHU1sfLIwIV34rIrVN+PMh6WeWunfcuSodrRc9CMFkNu0X7B4KOmDHlu
slPAAANOIdKL185kHJlb+p58BUZewDCLsCfXzXLVaCSGeFfoz2z06FfR8bFpzaWmvGg0udAw8Kod
v31ceu2VVl5tNz1GlfatNBW/CIDRpgycj0bPdi+wZwYjKQWWjq6sCZu1ZNxL5vOw13KT8OakrnaM
SxKwTNWxejWtZDoNyKbWaea8d/gmE4JTWA6f7SEiA6PYBXZ3Ry7tsVIiAeKROAV8cYC7+SlUwZjq
qdbHsIy+acP4CP2wv59EBoRIIe36bnxvBQ5iDTw36dDKE4ag5385Xf/hjmIAQDJ0nACOT9jv35eG
sENjYmtNerDUS1Z3A5evsYfzv2rtuXATilbcXihyYnh5aninBmalUtLZEU26us3+Rb/7u+LbtwDt
mA7XETBj03zzlIhUG0QVG/EhI/GoypMHts9H1frOBvyrcjoGSnFWDv17Jb3CV/0a6PWL5Tn/cmz+
YXG3fPTWJhYJG0nkW+l5F3fg84syPrQqumjsuKrw9iYkJqJsadcoxb9ISrV+dr4IyfwlRHLeqP6G
UPox9BTrhrxSCFbeO72L35l2NG3phAUQxsd/UeL6v8nkfVtnzUEh7xuGZb/V4bLBthmDD9FhTJNg
A4kH9mi80fsmwftjqmE2Zf2cgeFxeNsgGJ4jMxhOrm7LrckP0qC+TGk8bLvYy7foJ9y1qbpRMWhY
z7LjDX1WC6gxwryy899j0EXwoA85xWNBME3V+81xSMfnfEpKqBKoYs0cxF+Q2htfc/z3PrWQqT+a
8klLM7ldeuKhFnP3kfPBTK0NnT5/2w801rKXymnTQ1YXxOh0cbTjsli3KCufRW4SWexfRTTNd34/
r+KJuYVmwZq3K3FKJJeNBWgOV5kButPXXmTVZEB5epqrvv5hyhDratZB9RwXqWhBT83ztXcRA1yC
1leRGT30ggV5LooncN+smlY+EZ2jHX3deQCG+90p9W4vrEOQZPJA1gAN7XJMSHaW0VrM9aX2q+ox
m2AoipTVKp/a8SDj+Fs7xOWP3cf/t0a9m6pv//1fr1/JK9zETSvjL+2vBidLOU9+Wed+s0a9vJLp
B5SmLP7hx376orgx/8fn7s2yB5zacWyMQj+NUYZp/8e1cAehd+Du/j+eKP8/Or0kzzU81kseWZf+
xxPl/IeQR0P5Qkykk2pf/v/giXpj+MAjxPLHZUwlo/aWhv1mASSfsu60phO3FOEY9It0OjZteGxD
fViHnVLNKXyEh7ii9WF+i6FURNIS9gidQvL1aqTT/gFev36n/bvm/+8rzfLsiD7zVRFiCw7QG4dB
6IwwKKLWvgFSYgxT2neZT8RN62nOEUDqrbSDR8cAE1OUSbdZpg0wl4xDFzawmXMv3qYhBk4VIBV5
TnIJAFxSUqLxtowhuu+CeJfnZIzPBFxYoLJ+OREefpQF/6vo8gfCt9vmv/9ruXv8VS38fPqWruoo
gU/qrZtGsukcZGnYt9knUFHOZXKtZ+IAU5dAUwzvJkbTyH+IMGhaw8cJ8MlDS85hLtzoYkV2fIEW
c6pbr7i6JRgdDcEYXb5nH6qT2viRlhPku9is5ZEewqMJn/AcMB3AKJFsLGBkJHRkt395TeqQ//01
4fYyDd1jSsM5+PY1mVYcFn6SWTdO9GIvG9jIvXTDHUnlR+giMC0iA+kt58euSj3Cu8paOzlGNF1G
Oxj2sVc/e+NUnxGD7vykNuBBvDNj1DhmktqPQs00wsKg5xe22z8/9WV/8dtT59rBSmZwVVlvzqYC
pBzp2kRgYX5d60JLHidjP+Q1sZQ5sWEuYOJzMQMmgxd313fZ+AndCWDInUPf+UCT3N9CwsYAT6Gw
szri5oaUXSOdqnXNSzhriXlHRGLMiKQhpEUW0b2nWVtkaNwBbb9BJtZMJAClPm4NqHecGwymbNDu
lJpsfY0GtnvOEI7YBpWhS+KgUtDutaEqCVe4d0IA+pldhoc5mKMb84xNHdCy7DQCeeopvMaR8O+W
B0Kj3F4QdShQfSCGu2NjFx+dWGt3BgMOO0CFNkB1+uSXVN3eEL9A0+nuEthOW5aKcd/oATCMxEgQ
ALT9/fLRkPYPaUL2qm5pzaNlmuVVr4Njafh7D9kv5SbAbMxfYqb5BJ/PAItvt6spkfVxbHS5GbTq
6yRGXw1fPphFiLBk9OxbhEOSsYs8/Pn9Nv/pVFWWU4c2g6Fb9ptS1Bs8qxvdyLxpJix8t4PMiQZq
HzTI/TFaH6mRr0x+vGM5Nc9RjDI3zT1m22EJessMDPgA1b7zNYjrcr5kHXpsjaQZOa4sf0LSKv07
3yn8l3952n+v89Wq4ZrCZ2GGycgz91WF/YvNSdAAT0ZHGrfZ0RDViOgxTMW95ab5xhS5t0P6k/DG
A2jzXK+4s6PmFGvpU+O/6r5unoVOxR+iFBxoTh8byhwNhsLWqglPXZCVf366xj8cZUtZNF2h+ywL
b9fonnFEWqejcWPvWT/oU8MwNf0UQ2uK2L4pQlBNNCLh44WNXKdgdhYmzzHswOOfn4j19/JiOW6W
gVfY9nSezW/lRTDhyNB13qWu6J/q1LAv8iWLEnEpYxTjuta9z/uPaVnYT/Gc3jGMg/o6mOb9cign
YF94VbKrVPLPme1ouNb0xDxWNRAI2RiA7xNaShoCDQY8BwL03KMZ41bBDH8tamqzwPB3YQBeUrq1
ftG0YjppSfZh8cP8+aW+qRZ+vFRLt9lSGNCQflvJyLRgOKkH+q0Z4y92N8DX9uDgzNJyN1niPCpR
iyi9m6aRTYE6DWKNsBhI92JLkh1oyKTt9oSJyGOkEtPbHIXFTOwke2ltg0wrXP35CYvfb+TUNLa6
Z/Cf67z1CxtVglTe6s2bbNCKmHnc71mk97PbfUGA6d572Myh+6ED79zU2XauXp5zmdjHBk58lzoP
RkSYm12OXxyv9y5GRECs40EkRfG85gY8sIRa1Npmcj/MFg5I0VtHz34Rbegd9MiSp7SEcFTwFw4d
Q6mIxKkNWXPRTuoo/3vDJTUsn/ILPVrLD8uza46PqW560HdxSXiJNA7a6OYrUu6K2QNn5PVH7gre
fTLOgLqBOhdN6HxXkZ9FXBk3rYNwkXThqUyMJ8MPred8BMdtmKV9cvA2Ecg53gXC0k55hERevShT
Egf65+Nu/70bt5woLjgmDgP9Sp8F5e9rSQLys/OwcN18lD7AjGY6WNFcnmdXyoPQxPio+f1Aexmy
9oRHFvvBdBTAfre9lstDrtvBrmvs0+wZe5ugnq7DseDgh1snegjVoY5gm5TTuQqfu75ZB7j5d1Xd
VRthwYUPQJfQOraBuwuflPvkngACBMQe4pXCPM9WZ955TFERzgTDnZliFBrSQ+WV2VNfz9Yapt4u
jzpou9wHQYG4gIac1D+aJZCTPx8pg832232Na2Gat3Wb4+Xob46Uhr6gF0QaEriDUoWmNeDw6AOh
dOW5qQ0Qt0LxjAZZQ+ciK8RBNhxhu0G0N1bnKcgaCB7THWP76Ufl9WX83+G38h92kUJtwX/dtjB1
Y02jcKDXpwMuePPM8jY0Ez2dmtsAg+ecDGnz4DtOgTrnOag17yJdqC6oO5CsxHIDo7LYB/XsrNCh
auvl9K2Iojg4k3RWralZd9Kz6Zl1vX6ZAp9gM1RwIVT1PTpkbWe3qLtT2oabtqOHUFiHsLP1x8F6
GQT3RY1EaOSgwj6kbvuqFdlwNEhp0+Z4n2dOvS3tAmosDdWpnv1VVKO/sht0R406+S2B+6qHupfH
1QYEeAeu3Y92ECblmsAJmDOhjymHSIrN4FgbyzCma5riKJy6C+K5KmNpZu9Rslc336c5irjeg/HX
V+hX/HAgC85HD9aAb0bJb89bC97gBrlK9i82eRP+9ts3hfeBCwq3i23SAfHUzeiXm/Tspb5bx1N4
09KhvOba3O9sjbBDZt8Qm7SL49Rf42CEIDlP3rFN4hPequhdO2vyODgIYiL3szfK9OpMnW2vTHee
N3ZFAApb76PrSi9aD+3U7mDyNutEfM4ghBEp2QfbCQvYlYb3rmvT9EE3PrZtbTymwfjc9gIffPmQ
+Om93jOF44Dp0Pvll7gT+3xFLODKc5zoccBb/ITH6ITrt4PkAzewsLdjjwPP45JGIB13d8XES+pt
g71qEq47P9Q33HGSc5ck4WbMHt04I242YpfUC//AVG2NSrk6VZGH782bir0ucUYQc0ArHSPUhcHW
ePnxkdndxpzBcDAiwI+D4GIQk6qnY3rvMAHLS+iwlibdvZuRehyi/mocvdhW3og8OjUf/XkIbth2
RAelbgg2bZ28GINL9JNJxpWEmz6nARydeeJMy+Zmj3NvldVufB9GHiq9pOr3btK4e34tXZcGDm07
BBRjnY2gzBnxquBfXY1seq919gGHrHHsqADXc6OHWzGapx7c98WvsFPJZtugxzjIYBhvgYeQ32DG
d528ktlq4IutNeZfQIxPh0JGvE4kZCPJTJrDs2Gi0IXy3oqjeq2nsO56awCh4IpiRYp4uR0NT80c
viUw18/60FzzPtP3wgvGjcQCKbBQ3mxEsFzLXL1V7n41EshsMpq0O6DtayfQcSr3vvXQt8mnxppf
C6+IdkmaidtUTCvuGcax91B7yOCDTCIVuQ2XtMxj8j45IWjW7rSqKQ818/2dUzZf7cw0j6OLYU32
nv4OHNqR9Kj5zNsGKNQrT2yMjQMch3CdNek11kYilauZhDJmLOdsEg8Vl8oB72R7V22of4K9X0QX
BCjfPKP06CU0yV1mTAQLCavZRUHTXIMpbq6Z9DdE8Mgjnt78bPoYG3VRE0rB/dYHhIlue8jvgqq5
w5iA3tL2xpvbiA4RhLbuC16WiNvp3stMTA5eRPMcGO+uxO+zcoecmIypE5s+oAoLERnoRnqFrVpm
XGBj5voHQ6+vPs85YMtVhs1IUGEQgh8jYiY26ekQgAzRzVeBT/CIz63oMbdKKEd8Sd5Hc9jc2xns
+xk4zhZneXaWWRVuS8euNhFhNaOn43bnpy6arqbus+a9jBqvv58PVeODHp9t/SFrW/1hmqfhIWG6
BLU5bjlITULaRQdCf5UT042pJQ4hDAentrSdSx6J1y5IcRO58yFuR3FvZD046hIRT+BA+Qo9EJTC
tUi6lP6XKULN01ufxsBD1Jg0ATDiFnc04xR9i6R9PlkwzXZ44r+5bTJeffXgIhQgF5GmELWdew4i
Ygd6kLNTHoYPczu0R80MHkovWGv1bOOZae6kDMK7WFgM+nzZH4xIvkdbZz6J0DxH2jRfY33v0nuA
pwBZQuO0/RzP89cp0AjDm/N0ZbR+f5krg5wgVkoD1c+5cp6jiloonaN0nWPUsP3ZfVj2MmES3zej
Fl8DV17DKIgOYZUH+zBlqk4rg/1dD0WBhUBso6YvT4PrrmsRuA/QoT/VyGuyeoyekDpt0XM2296a
PzgR/Je8dkms6mooXmD93g32fZVAgE9r4551Ktp0VXJoyOehJ9IEOzftN5ZCRhDvwI/1ozyg0fsW
tYZ1xBL9YJWEmTV+Zz/DuHrWonncwtYtV1PsINTvKOlOv3xI9c7n+9HMCxJVs/rUI5M9URZVPz41
mxHn7/IdL/HvWZXnne3HFeosb9a388ha/eNzKPor2JLe2q9EearN8ecDSO47023c3ahxWKEky18e
pH/S48o5uiSlZlD152YLUuZroPvyZFvsiwQG0E3quNMpVg9uOE+noHJxBUExro0Yon5F8ufQE39k
5sck1KYtip3XH19GvReB3N6Ti9WdpHrIraA94WshMdt2kg0ZTM0pt4ONS0lPPtoIwnvSuua0PEQG
0FVN56HNoi8iH+SOeCVod36jjFX6xBQvew7t8FmKTu69HmWgTzLdNkFEecomtMxWFPkbqzfis1tw
scyyB4I+T09mxEKdmznk8QHfxOgc+6YteZHpz4c3n84DAaqzVjsQWhtkUXY1IvYu3pvaULA5CEr0
UTzMbl/9+Gj5VBI2flADFT+JaspIHrgXV6fl0+Uj7L0FGXvqO8lY7qShIXJyi3s5Gk9JRrqC1qpM
yszV9gOL/cZE3iMj0yd3Jp33pSjfGTZ90B4nE6bo6UGHU8dgpD1LXBFb1/imV+JuGMDKWLqDSMzt
jXXqCTQvuF7XdlgHm9EWKNnqQd9kw0BUSlJeM/8dgsZ4F7pBuiXF7XXwm/08xCj5bVQ/GD7EJmAQ
64qAyLEqQMYFnIeAebRbGUNoNJ0cKPoVp0Hq2J20V1/h2jF2QcKlwk3b7CiTYStBTENmsTdhP2xd
tjgX1OnF0SmJ0qu592e2QWpe8Vpo8W5A+78BiEu0A9JnkB/9BU/vUqtnayPTnoQTp6ibWtqZYeVs
csOF/oc6jtbQocg8Toh88EkGYsB2StUDt68jBs+GoG8+S7S6OC3/bvlo+dpf//bHz/5fv/3Xb0Ca
P62xB0Trt38zb1hSceH9z5+pMJjs/Wk8//K70+XfmDVeUaNwTxUmv5/PePm5Su2KAhCxskGNjnuY
512yPM3rtG95R2ZqveU3/PXs//p7P15MWJns+ZF2ocTfODIhCa8YoTxzhZQe5FxoCRNS0vZrkgR7
bYQwzD5t3ph+gFhUBHF3Wh7wqElsuzr6p6RlwZ+MnTn1LRIgr8aoYmDgV6mhCdkfZ12kGEvgLqMz
VRDjyvwSJeTExXrknAol2UzJhgf5yHx3p7XR0wA2HwOl+vby0FEHnTzQyGuEYjYAcyu20Z3zbe6C
zmlKkrNMknm//LvlS8vD8mkO1OEAzHXTqF+yfN3JvJ8fVZmuvH34+P/6AXby/4e9M1lyHNm266/I
NMcTGkc3eBP2fRNtRkxgGdmg7x1wAF+vBda9ynolmck014RFRpGRQRKAHz9n77UzVmImD3k1eiQ0
AS6F4rXPcWcf7IbFM9Awgi+zadZ0TfYu+Raq4NmGarSm/VQeAugrMJLnu3ilZvxmBVUEzQw/eNwo
R6/AS4SUuWVFEdbVFnlZBivA48aHxvTXvcdDYrtyFgTBofvnOcA9/v6cP697PPvPw8e9IWwzoK4e
1xgwS2LVuSZNBHM+JVI4ftNcs7+ETBs3JjMACqB8yA9/bvDyO3//4Yje72//+x8PH6+TbVz87Snk
4nkjQdP//rX/p5dQDvQL10hrlPz0Ov56dk6M0r/uTtbAX/HnlW2cyq3NkmMLnNBMpneBF//7j//z
tD//qBbzOf55+Lj3j+c9pmF/fva3N/74P/94ifJrDdPt2beqW0P7VGKJmd/i0CE8w5g1f0xVMLXy
GT1ufghy6MW7xydTpX2R7ybdJQGBwOXHd/bnG308RKbIBgyNDLd/3X/8+M9TH/ceX29c9uFEk2V+
Qd9DliOTPJ+2VhLvet2k7leTX61bICw1G3FC7YoDWTD2tH4cAcNkJu23Yb6SEKTC1cZp2B0ZtWLj
0yJELYp8/zBBPDwRj5um9cwZvIrU+HET2CHSvTaykRY68KUnmx0GB9fjl0JDLw+2aWA8NwPyFuFX
2FqziXVPIchg+vj4XhoK341Zly8Vu7p9MFcw5vwFT/I1i+X68QH+4+N//OxvX1H1OEz/+tT/3A3S
isMm7rpPrwt/uFrMFMuOy+NYTsNsbK8Wfu0Wd6LajwP2w1U2m1vKNJ1DMthx6d7G01pvEyfkNztB
AGhhnmEKNKhr1+2iNV7Mdov1tFiWlJLEo5E0zgjiPNRm/W7fNCewTl5xD4w53hE+S6iHRBqS0b7o
IuNrMlq0baX+Yqs+3pvyQiJNc/Rzca89TEA0Wr7iDeDUcZYgZeuZ+82ax5SorZt1adbOOe6il6nR
XEoE8YKnLNk6tfdVcrFCfJegE1R9tNZi1voh9j/rpsCV1il3OQgrIOFHO2ZBRWvM0T/9yHOgMiTT
TnrGh52G03pEpoUKFA5UKKsrGSGbpivUMoCttCkUG3pNjN+Rln8WWl8e44QOlK6zeWLCZFIbgBbA
rMEOP3VNjIKQzXxj+DExAN6oXMPSFLbhTW/XkbtqC9Hck3B8s53S3Y8F2OQgH0lp6vxdYCOzAAn6
VBdh/OS2U70leuW1z4VcMxzOVsZYEaA5lt46yZX9/aEGtIwp3LZhvFecDNewpFsVR1m/qePy7Cf6
uz0KmyU2wL+UD7PfuLkUoweboil+aIVenPtqwO1eJDv6oDcuSPgYJifao9W9JInT7zMnvQtfz1+6
nmwOW4ivwRz1N1KGdcsuoRa47gZ7CY58c9x2DowNOfUJQr1wrcaUpTBB69ta9Az4Pn5MrnXp/cqG
uM86GIDTnpHAOXgEHMkEcOptYSwJas0Wh5w50CnvvOLNI1hBs16GtvG+ZyEMm9DszJ1RhtnWrZeV
HLpTiuFyYRttfTPbscNdjouAbINTXZKoKLWBOjsgURcRWY8zfwdsenyKo2Zng7YDx92RIDTMJs+R
GWUONZmYJrLasoSNHgud5rmXCX7xvkgYYiYI46DnbDt5lx06+64X3gmH11vYu1geyniPLSID1UEP
Ubfx0DUBumqvH+3joLTPjlArcR+H1D9BRkE1lUf9MTa+NPLjlkiwbVZXxK9ikj7m59reW4699W+Y
HibT07hcVBefJvY6KL32Zw58Crqb8cb8hgqWHfrGMPDDTnZ5IY59o4PrXlp5UxyNxn0GHos6/fvE
yPlN+l9mNT6NcRHcjVh8WrUYbsSRYmkbxzMjvPxiuwkXMR/1eFMO+nIs27dmaOxns07PmdkkJ7ws
P4C8o4ztIuc8amSFExw0Hnzy7YCMdi+elq1hPQ5rsipJfGvLN2V51Z796R5RhL6NreHUi5H5BXmW
FXMTh9zZY29M6AzNhL+OD3jRBELbZeP0mlRZQ97kIgnM4ZZaG9wO7Z0IrGVTOlxe7YxWMVNRI3Mp
kTLk79M4bCH861uGNnC1+yxcoPbXT17kAD3MmB/UxRgefWDvhW0NtDXRKKfSJqXWEEc5+e9Db2Yn
VKnTsje7CfUWPcKRPCqCL4R1pPDCNJKbyc6oraWqXFy2Rbe08+TbqPjL2e3jc2gIsCiVi3o3C86a
W/waZfEtqtwNTyk2gPA5uvWuwjrWdU9ID57NxqSfwENwVZXFtEWTzOK//GwyLkXlXbCHtRhQtA+d
XfFFVkSKjSiAK8uJD2k25SfGrj9MvXzxB7JRUYBvwsrdlfZ0TvLqG+bFCxqzYasHzFr94UOXKUJP
pDRrMAggyRg/GtYvHVOw4TffjW9mUExnDRtk0+wrtzMgjn3GrkVYWy8+ldk5uw64urST33aaNLsB
GyQpOXRzcbr37GVfWibUCyYNzT4fn0gI1df94MBNcorpWfV0GIlvWBZwxrcuu9bMSbRXw9R3rnsy
s8R8iSxvNTAOONm1idnM891lrgF3GT3YSWOo78uo2fT2+D6Rfoa5spUXuy+SdVnWEHjdZ12JBqQl
DrMhGlYDNP2tFrADHDU33Cb0oxbOEKLyVadCz7Sz3a2E7Kpns/VoaVnVNepUvvJiozvl01epxubu
0a7rTPVMKeesFdODAf3lN6tNz5ZF6o+VRM9+6ERbI0rqQ92itFsUKnrVsJTfXZ1G2OQj/5mc7t6P
P2JTNF8aPuxVVc9sppSDlm5kwTYa0ozrDiO64xCdPqjk+yhZ02A0VMDzGPRxQjS7brr3Eg/S4ycB
ALSjNRS/0sTPdo7oljm5VFt9KE6esLXd1FJDmVMcrdqAE6YqsdlX/Dsi6atzmJDbp2zFedHlKa3h
NHkdpbNokOEuRy9PyAPsGg7rnImH33AzFCTk2NmhiVEuckws8VAcAa1xRjtVu6rk+BP0wWUsDQNz
Ufxd0xt3HxbzZTunF40WkPObopLSq/E3mRxo3Y+IHjqJQ0bLgQ/I7cHSS3s/eJq7xlELEEQX2nOW
EhsixO9i7NRbZSeHVAdzJ4IsfmozjDwtBCASNKZb5KffLXKXzi00SIIZLf0g75rLENCpxSbhQr9l
7MJWXrjbeixC+t1Y0SVdUROoaemoV1orHL4aOJ/GtpalFYqD5zhzraS+05zXt1nCFt6rlX8WiY94
aDIXRHEOl0bdw+qDf3Law3WSM0DkW+RA8R71qCK8p585UNa4DODQEJbauMuqcF8l4YVLXbMbos+C
OcgyfQ8zUIGegy87UoBLG2ekNacz260CEgT0NloSgpF9EyJ77bGzkv9HfyioJTFhyqEeGF5SuyBT
LsQwrFR4HRq6nzP5H78RiR2xR4ypNXpb2sI0V8LyoDvfGd4ZF93ttnyQVp6rD4tkacSp4a+wYTJX
Mme6D4NGWSmjk+vfAAs6K7PInsnMqlfEDver1uDyTwnDUTFOV2OykgM+SQZFbnudMISuHbCRMbtm
OshT/BI43TkMA6zR9jhtIWQhzxU7K/F/xvUAvqzndJUIiNaJ2160lET5Ydbag5Z+18VvqroM5JBy
yR8inHfoql8Mc57sztR/WlpMI9l33lm9COUc3ZUh0FVVmfsaTfn0PQqd2bUzG/SsmpqxT72jSJ0G
K3ytbX3XiAgjVT4u5gNLqP6m18WXWxGiBq7iEMR42UcxabTZgu40hZF/qpz8ajgudT3qkTUx7ETE
pOw0GmrpE1vxzk/dO8mYVF5BtusIJd6mhod9tWh2cm6X6FPMlM2oyk2WoZ1Xg7PCJd3RFgZFGOUK
AURC+nOQJs6Hj1ffi3KwjplTn5TRY8MbwqMuxwiAr9J3MsUJp0Lr5hW5d7MLtQ3Q5TMLjY+MBHe0
sumriOkDq2l5rLkYtIxjVkZHG660sK+hbQsOdWc9JWhmliAO5K7WIJ2V+GawD+e8emBgl1HsRxl+
RKjoJ0QJ9IsFqQrJa+VqwULqMltLV0eI5Hu3avDHQ2rqH0OeVavMYEFxGaoWWE8pFSR/QWVhrBh+
1rZxHcZNBQx7C6YhONYpwIapvpoGzRajLvbp5KZLmberOLfdW52UHxWWyrirtC0q+nahTW6wSJi+
bR8ppZRVCZoI2e8jI39KRq3f+16XkmLo/abgIZ2lwYbR+GLaD4baO6xtV/RPexIdqCrActHCHb4j
k3ZWGPHiV1tPr7loD8MQUDY5YAHihmAtojboLlk2J72AbYrlqYgwZ3vpp12N7q+iDb6L8gPX//Dk
JPo166yPEmnp1fXh2fipcZAmjE6zgulCFgVQj8S2d5rRHctUVWuoHu0yKgzSeGp2wCwsyC37/IIW
6xDNvzO35UwoAe5hvPQgr4kZy5m0Td5BRoTFe7r3lHL9zcbOPmYlHmsS6RN2KzCp9aqHFiMGb43a
9je98acI+ExklC5fH85tp3KwL4bGR6mCM+VRe/AsZ9skRKDpMWqDZrj16ckN849aKONmRn61wGtX
kQxfTteBb2JRWc3sNaaPb3Wwp4ggDkZ5G6XX7VM7OJTi2akzcTZm/g+JkeXZjPp7ljik+zjx2Q+y
EdZS0YNPqA6hb0RL1/Oi7UOeGcYk8ggtyjZcX0Elmi1DDrthGoQXr4z6atXMxXiqDZev3mJ+04El
fshLoIMvPV13L2psfxheuRQMqE84bXc60K5955QlgGuSJcN4KvjN8epxjCOTXeF7rPYqVr+RIW4j
o+a1qWDaz7BmMZiMq+OBmlIXx7rLfsE4mFbIcHSKozLFI2DQbsyNp2gRvkWedmJKU17C4VOrEGp6
NCFvCKKTVViz3j9uUsSu5zof30nn7nZUfvlpysmE8fAjMc+HEgIVZZ9BX41AQ+/Y3ry0UEBk+q1t
BFJJ38B84FTBRqAbWSvFHuQxdirN/pCowDonQf32r9ZApll7qIfHkh8O6Ynn9ZsRuekEEeNUsB/B
Imrmq5TFZpf63k8m/jsuBt2xbtM7ZBDjGCaO2ATJeBwtly9ct7Wz8BWEkdp0ViT3PAk1/mJ/3e60
0f4yhwKEllZEOxWVUE00Nu62/Y0Bn7f3Ukh4xF78LKdKoQ0qiBoQdnvsOpjXnDcA7cuUiZjWzqOV
AKYfRpQEYJxVCPpCYAx2AhvhUij8q5mf13tawOa+ljyMKkAvVjmCdnAJSS/BHK/bAnNFwuBjy46Y
1D9OriVtm+yI+TYB1D3dnCzXVrPQpmuY3RRxXS4Mf0CMtC5QX61b6A8MIqx3u/ypT9RHY6lOkt3Y
njr8nWOmPbbWk6SrcU9T/6JVdGmkruebLtKH22gCKpMkpHKY4swOhbjbvnakv7BoRVKcM2mRPptj
2dABNLMljMhm9SkRgi5fmnReD2Yyx8ZmMxgMWdcmLHKwtyJ+b+kpnu1mTqwOAa7S24rXWQQ6MBoh
CqHDxNMFWhVihJsd+WWjCDjFxnrEHeKgdmtMfGpzgyST7c8q7oPzUIU3M+yvURz4b4M0kCgXunFk
3SXavsKujZ38pCMMPBSClMCcIKWdj1BwbZHMsRY2kYZBWl/yrKy3MrUSopGqfK1Z2LhhhjmaNJ/E
mPwqFTPWsC2GbRrY3cnPU39nMyhbFtL4rbW6RQ5mTkJ6U1+VUi1g0/gwcZQuh8brdgVEZibTDLej
IDMuWr4DZB4BflYJQkiitJkPDYeSIOlbNCWQH/ajFqmrap3XqtLOjjXGG+EaRGP7+h5xx3iWiS8W
Mg8B8YTZFX4aAWvzhiSs7eSCI+p96iJSN1LzpyIWNs99E8Z6Z74qLom+dOKXvpEMfonlqFuz/vTz
ftOI7IeJA539uPlc21q8SwNUFKZPslFudfm9c6hIJD73QKuCdemDLxzh5tCsKG7IL2GVNZwNWRWt
KcbwyUsnWbv0HpaodZIVWsp5y4DxHQ+eC6UsUm5/NrHg40kwoeA6wY6oP0Evi8G5aohQlfrIbn0u
ShLDSIDvsEdgfMmkvWp2dYT4cooRO1aWerHskXfImJ+BQWCuhwQvhkwPwRC1G6gHK2F2wTbpjI4J
BhaGVoqY+Z3+3aeCskHRki1XfevTVCOj00yeAHEQL732RDMC4cSS4JHFutQFZPGoIoe7D8MvYac9
Y8ankMvFJdKK3/mIqdFiS+6lA1KeyM/BzSC4bDt42N4E+q5hq7dkjqJtyF44hEmbLt1CJaAzrnMi
F/tG0GBOZExbr33VCOCCVRNre0bwFmqmyV3IwJQHAN0GbW3hHlI5UqalnbmRZWwwcBIYN+8FQklO
1IZZXqBdzQIMZ9+IdZjokFzhxdoR6qbsFsoh2gMusvYA4wXYrKjaln39nGauhwj8jMvRIUXXw6Je
CMi4c39Nb58Sn4q6qfzxSroZnDotSyDWwRKsmmodmjADBP7Yq6VurEbxSWvdb48WTOYqAVXLNHbp
Bwl5gGImBEEwLzndJjEwROz1VRum3VZrfsUNNtAhVuJW9P1PO3eOfhaoNTAJlPoZIRDuYAO5JLKh
Lm1kE/VIdVD69943xn1aNexZrSGgS1r95m3frTp+zYvQXLW0TKG9NOwkK7h4sqeLomYJRxTon9JI
khV5iTqyW5njLxs4dqLCuZqdfohHsRkmULUVIu6VMxH1psF52JkuaBVGcMzBLRBxppG9en385A8w
Z8MwHtaipwCBDZlvAP+JTZnbxFC73bFiiKBfRBmMB7uyfnVILE5GbuNTT+TKB6m6hnHK4eY7apnk
2kBiNitcTKUCPNAd2CdjDserQ4HRo3FsK/tMUEJ+TNLgivN247lwCFUFHjryThZYgWWe4D6xk+ln
qgHTyPWO46kB09zFcUDNXf56iOFJ5vvCSdm+w3En5i+yvWCr8ybXESc8dE5gW+arPQzq92TBsmXH
hDhO9Lve+KLgiq+EvNP3a4bsbHklvr2YZmOZWZukRJ6acjYv6TYvc9U151J5Jzs0iif6tsA9Y8dd
UU29ygSIOuNm1AOx7Z0QHH2IqmqOdYhHonMFoahZYC5IrJTrsW5RPHhkVJuNc3ICZwlPC01SUpJJ
0elMtn1m+34YvRA/c0Sqiz6kKI1lAhcRTrzV7VrdOE1ZJc4BsugBp4oYn8cswggeNdA7ksZePlqP
SVhPC03ezHSgS68Bihcy+VazGT6BwH/rA+YvHprPY5hWQLVm8aKvrUwgNodC4ZlX/lPlAkR53GRg
srdRmz9lbmCh3BS/IvaoCIdRzy2UVnwfkwtVcnkqQIC8p/g+wyBaF+QfX60i9V8q4T/DwFPHEKgb
YLf5rE5pxg0ZLS4cjleUcO3VrAgJDfSMa/xa92i7aphsXB9bv9/rcCkmFrK2Oltprh8Zssj9OEFL
jMoIYBaafyPVTnXWAfUekvTefJltvcWRnr6yOhunYoziRUN4oGYmzzrK+nVujIxsDDGefaNZalPa
bocW33TfNtP20Vswmie2KNpOV1W8nQgErSPmH7rXxDv95xBp0bHuudqnlvZcSB6ZHUZrafjnMU/3
Whm7SO6b+oAB7jOuO29t5A1nlFfDU/Ho8saDCSwcQKsoht2cOoGcyATAB26fhk28G5Oc5NTICHYo
RJALgShYjrnnLXsHUBSbEWelBfWz3lrDVhnRRkaW+1S449aSaPVKz7jkRfopp1lB01cgY6DmFUqV
yE675FiVtgd/i0ahEZfyWGvRthxM/RoV5RsfQbUWEyX4aBk3K+LtF0wol4jb803tJc6yK1yxsqiI
t2h0m4NHhyUCKOTXjnkaM+1LU72zLUh+3LhlQyp7/EYqy7CLAuzXpIP0NFbjc1Ck0TLMenkicR5c
5tDllyb98kscnZ6Zf0+4mgIOaFY4fsIzXHq1LrDLb2wj4Wrk4IW1B0wcmjKsb3ZPczgF2FNmAegk
7cWqZHWBpjYuXWEE27oxVtHgT/dm6ItbMPwGoAOXOGJ3QctnvDlRkFzxPYMtKL41egVKHMsY0jwd
GU089WhkC3mGCWuue5v9g4nBXvX2GdORfSbm40cekh9beqN2Zdj/7GeMPmjXNaRdLzw9IGyxaZ5Z
c3xIxDmcIXMdtBHZkbg0d73/RN87fda039koyy0zQ5AT81ZHVcRH0xk5Z6RNELAec7TBuT45qXUl
LqC8+oabX7L29a8HZs9xgSR7qcUI9hw4W0cNSj5CO5LGYwHXj2WnfIkhrW4tI+xPlrTlou9glapm
cncPw4WpqKDMlh0lo6Jy6+nIGxPHO9U9S6oZauVJjcl7p+jk6YZ+KxlYtVHnrB9hA25lNHSizN1j
p8hbQPWbaDu3lXy/Cdd7z5YIbB13a85wB1cfA/boNO+GZLjZITvOMLg3kTFc+Quo0OE3ZsrM1ikx
SGs0v1tSS9nT4iRcoQ51z7ilv0950m/gsthAqQ1nI5r0AwJNe3XdoFjWUruHbZ+gTx+HHTpGbUUZ
6e76sV6zqb5nICfPzA0ItSAzmzEHY8eqZdlXPpo9AdkHguMVpWK3QxKTLKqOxYFmFxhs/BdwP8H8
9GCqdYiKamAdJlgUTZZbrJMADpeNIb2tkM31PX4z3hOaRAmYvqMhF4Jz6Uu2ZbX6QQMz3Y1ijDaB
yr2lUTUuIFPk/JYprVOljGOlT8mVfXLFViC2l4D7mEUUVYlZNKThKm3jhYZ+T6ebHuvOdtX4IhKR
3EMuWSHwnF53x2fV2jxDJ7sW7TM41Lk8gxEYTOaJ5gJGo4QkuLGEBxo0kEgrLDSjEZkvLpxp3PPn
XJjYayzavMqrfjlk/u416uJLARmfRtwq1WLn08Kj6EJTdztLcmHqvKMxXzxzV+92Ot+bVgMIqUaH
4g/uVZPEzc4sXfp3+RHICAmALsnXA8agBQpq/8QQ61CGdXLr6WcsnYFWbysTeaiQWzDTdC7wruLV
xIbr1Djme+B8DqEj3/iyXmPlwS2NGxI0rA51gTOw79QjsYmE+dpb5Zcwa3UJvK2Z+y37ZzZAVeBT
fzj50xRhSB6abWF31YcJJETl8XNuqmKtdY68TWW+hylBiHME4HOezKUZp3plKG8njZFvz4xhD9em
QWRIcnTHl04gQB/LzOcCmY3XMhoQaDnqw/Ys3iRp6IQT7TR2SqdMfGnIcbdhF64YStQsm527YoIZ
LsfMiY6yhNqmwT5/yyO59iLcI4Uh54TcSa3jJqYbEqJgziYRgtqwqm1Bkrcv1bEbe3V7CRErHW0R
LfLkjdKpXiFmTliQG33dOdPOCyxGJZpj7c0if0UqPRyBgqvjyKRoaG3r0CnCzxsEK1vfm75cKyyO
umnlx8c9SE7FUaXGW1gTuhRY5XQIBTePewPY4GnQRnpJWQtFgca2g9FW2ugEGiMYl6aJbMyDzgYp
o3xS2IeYJPM1F32ELDHxdWDRBX6FdDJexiZslrWLjb0JPZLgi2g4N4zvH/YyULjF85T8QIh1rUXg
fLTsVyLf+KgG+FpWFldHV9WY34k2qxzNPVrpbCqIaQa25XQ2e6nuVvKJLNF+luRii5HElFiHDZEf
ywr0g1GaJKRIApvzbxGV/5bxA11d1OssypO7obY9MDKj/srjQxwO34Sec5mLPGDVnsUmEm75Qx8x
hCPtaRXX50koog5CE3W5Ao5Ve14FrKZ/ifzEPGkRV0raUN87/hCgRmz2fee3IW2YSDancaM7s15F
Hnsh3nJjeEKe56/CpPyRxFO+NQKN4BLbmMmlZxF4MFgk7l1fdKskHtkYev2xYVx09IP8VBE4uFIV
Nl5RUnVbssOu4ZcHZsavIb73A2WSs5JMuemesjpImI0PnSwxPZe4Gq1NPAuXC82rGAdmhPV1M/ka
H90afbe3aXO6J7GygHTDJjXd6gUsVL0OPa4ShR5gPGc6tUyKESZOl4eLdqBh3vgGbUUF+aRv0mTd
5qQPAbux73HsZOhT7X1yRgMZvFot4GObq/3Sd1CkwMuhN1qM35GG1zvdPoSa5pxpZVH2E14Ut7r5
6mXur7xGF8W6uc2ZvORdW6N692Jcl/R0J5vk6mIsdwirFLS+L/puNJ7rfmcpXd9p+RdGl3Lbl/E1
oiELj8Rod23rrFtHbdMucX8AXyqhx0+K/EGzuXqRalaNrWUr1dH/BCwBDZncuFWU+gaVtmlc616e
E4FtOS+/5TPXGjuRy/WlIqK7gqSpAnZ5LqKJ0S/q9c4Hj7RtHXfYDKE/oOjLAVwV3Y8hMehLBune
Gt3X2mBEUrupthhEglscputaVoAEmVtgESwhyXq+cWaDcm8CozlUdkN6u34hsiK/SdvcWLEKz61n
3MYummjUZsGKC+EIRQpDvV7ozMOYP7H/mzWP6qIJV983U/v08BNIYbwg0STaRlIXCZE8J03Z76bC
eZMCGo+s3BGXivbTJvtql0dpvdZG38duo7DpMXVaOplBlI6U3wmZkce4H2cBqb19OAb/PxHl/0JE
mTlJuN3+x7+pI/8bEeVSNjL6b6vvaSnBMf0CGSbH/U/wGH+98F9MFN/5D5usYhtip5iRKA4Ou38z
UXTxH7rgENJNcIb8B1crJhoZ/ed/FzMYRSeNgdahqdu6+1/AKPAodMvlZZ5l6tb/GxjFtf5rejNm
ZVfQQbfAZhgzBOafuAjhe1VLIWieqOIzvTo8bjKJf3oprWkbE4tMGxFHhTarDmlKJojs/tfjxw+l
Du6sx/O6anumwGNDJscSHwUSNGNfTj6moaxBrpIqgEfoUbFL0VVAeeXOMt0mxZDH/vHazarYxw08
UD3fxVbPgB993CyWRIdOwP3juvp4bKOWJA0j2nZhHu5rYkXoDz8VvQnUIMrfstL7BK/0pIeZvit6
AiNJ4UjLeO2Mhr0P+tmiO6yKBGSKU1evqBtecl11J8Ya1HDm2k9jfeGMabVJIs9YuSFBTKHw7ipO
jrS14X/QQFmkaAMpvKlcwNqsB8bO0jDIzBgZ5eAvgwdf1D+sEnmQ6bg3hDbfai99auvwPuryHSOp
uzJhnPEO4UB7E82O3Gi3Whxj/7CDU10g2MA7+tsZGOrT/QACSc+NxEc6YPLsd3S8cnUW0tbW2mS/
M9y52mlxByDPuNDJMCzk96JitG0yLp6Ad+taufG6z97HrWMJE98Ty1o+oA2ff6GM2vfBjg5ihkhR
QSzsHIpGqga8C6E/ks0CaN21h2mBIg6yRvFUarRjgpLGPbIlkVinSBafVTjDM5nkLTHUkUNjTMco
bj4qz3sJxvrZqJub17qvfmS8tR4pXqFKdn7u0HgI+NwTNv713UQEp7UNvuN+OWE9VqpJGGXXP2uJ
4Kq0ip9zkcNmGhp/sM6cYi+V+kHz/gflRLbIgZSHKaZQYoXa7BC09qEj93DQ8N3qMUVHQMKES2qZ
Lsgwwme/6Aubtriof5smtiW0WtM26piEh3c4FtdMGr/sjG8rq17yHtCtLLjaRpH9O8ewaifOMZEh
83mXSCRHVdC0edNaYq/8zOCzdDsOvCYCF1GPSHPKcdOwkaEZsIhr3LRK+V8VA4lVo5prUXxTOiNf
oOENmTlwfRDlPRvvqclH5RuALnrhwIgPTtbg035InyqdpVif+cJju8hmWYc5Zbc42xdKQ5UqGBii
c3NphfZgK6zJ7tlM4ZeZ+9XoT3+SPnhBAgCRRibXjlnmPEshOtDmlUZOiwBlJLzFN2rSd6vwL5JZ
whIqKBNNDXxpTlCZVpk/hdRvWncgb5J9ZgpUufKSHS31dCm8qOSAoJatqldbOT+7sm1WKSYnrQ8A
TTTZs6eLaYMObO9Pw9Xy6FuXqiRx0IrByyqo9447ew5uhRtUEBSCi53VuzxM32ufgRJoSCZpYqmP
xHmaMXo++QK0hugW2vii4Eh2THQ4hZO9VaASFkQ3OVpD0yhRrLPJrkFP5vElg9AUoY4A1T7biCpA
MjjaQtnhXQ7WkRnAEcyMzYeqF6bOMNisFlk1/uYf+MhjcdMiQhXTJv4S+bCnZ0xPo3kOnOSL+6Qq
KWfnaRoLOFGH6Z75V7qxguQU1+ET5XyPlbIvwbLM7wcHD1+UyXbNEumwZKSPzRWreD5Cd0iL5Noa
6GTC+nciNUCsl8JvXmSjP/mIvZbS4JxGPXPronPWuNkiztq7Y8VvSvQbrUW9V8tur4jgWeilupnF
+IRcJ2OV4PBKPnvLSxaw/X+33hxVQfDeItTIh8r0Zz/hYDZtq165Uv3S7Uvgj7sh9K6Ymn4FxkBi
Q6aepNUgICnki1EyphcjziZ/KiImrM7am1hSoi547qP+R2uVT3rVfw4Vf6Q1FReBRWYpUT7zzlee
KxBhFXuSQIr1/2TvPJYjV7Js+0Uog3CHmIaWFEGRmZzAMpm80NKhv74XwKpm1rXqbnvzNwlDBIOM
IITD/Zy913ZgYGpD/WIQG9mZ4qVgQq3E5K7xUFdGTlZFqgN/RQcNTNcw8+e+p7gZxX8NLMdomu80
s2y2TOTxHjWC3mixciIPOGpLLBppMXGFM7S40ypgrIRqrOn6vOj8edN14q3ukyuYWPohzext7bf7
CjvBOxmgf5lt+BC78n0aBS7G0OWPRAgNCLXYSnqshOnlLhlH4i7qxDlI80MSi29+pH848yq+ENo2
nGg0h8K5+ITQeawrndFgTk+TOPLb86ADzaAHwXcq13M4JrqJn2G/0/XgpvvY67PmgqBySLIHkflo
qR2N+2Apt3XrEUAg1maDoDnNH9Mu/Qhi6zrZqt553fDTtQiIdAdq/JWxjuaray6MowiJWZWFHxP2
h67Hs+Y3PqEloH57WneW9marGF6z8g4VIRpN0HcbYjzaNfOVOzf337scjYMCPIXY7xfRk6/DEN0C
7CpFF2erBicPDFccisrRv+d+4+6kRROe2hEpRTQkHKc7wvmC85A8jCHTiZ5es8Mgn2v+JmT1oMvp
ZmTtiK6lOxR+BdWdqn+TiKueD+4GatO+j+0DFaJdJZ1vA4GC1Lzao2eWQLlZy7MGJJp4MH9QCArw
wlq/Mqt+7FhqBlG8JygkD1GQjsOHNzRbLXOuaW+9lIZ8yik8rpyh/RHj+NxPbn9SoDvaFhd7ASaq
wsMzDw3HBhs1ViKCjIs5efompvDseiR3k5proYDG/G0/GGbtr03e5ObPXuXtVJn8FL0J5pI4vXLi
RNRjQNR2dlZIfDeOLBnvBjKDC6fak8aH82WiN5lLzhuWWevab1j+TROB12n1XaLHQUHO66XOmZv7
o39hSrHuC527G2eIJep9kCPzLMXJ1sWps/nCZTS9eEN2rvFucsR/RAaWi3iyf4eJubedCn1Fr/3y
hENVSN7LOPSgU1pXnKf2SlXpW9NLfV+UMd1Pa98lxLjqeqLvegrBe+HBQYkkjJsWcGYZ5c92ySVu
Z9VPS8TPOAtmOWf1YUH02YFOsxKdjJ6yJy81TS8IlWkPF2gYdOul6OZwp9J9dah3l+5L1JGIazn+
tySxw5nE+cN0U5CvROsCyL7Zmf+R59RyYAVzC4qnTT1+sxsX+Z2AGoryqNGIfbay4ZdVlmifAv2u
tH5NiEhEnz6T0EE814/srhOE9wQGFfg6ZUREufVMVyJep5n+TZtjAyzaEMhUgl2n+BW9wNleQuwD
sb3SO8q9jJgnIQZ6YG3frQo7g77bPRlu+S69B8vT33rp/lZhweWj+kuChWjlifhKbhyVMCLYPPq+
6DseFD50UoQWenO9MhusqgiVNxpda/z1wb0J+Uekx1ZHCDgkwY/USn7FFEoQ692FVnxrzPjO8PWr
M9JMzekdWcpYNSrbIEjiRDQp6trh8DrmaEuzqXqaXAv7in0upMTNnaZPbQpqyuB/VINfrCNtl8X9
Q18EqFUGQCpJeKYhwLiLYZHhb6Pl4lkzYf9pttjWHhCKPBq+08j0GbzKB5+JNTTUNiRdp242wG+g
vAb3hTSJ6KakZiLUSH7nhtGALDgFGZUB3R3f4xmxEpDJUzvk+LiQFEYlz8zINVS4VF+K3XydV73/
HCk0i24D8AisMfFtkECmED2u0z3Oktw17n8+O0xvvib57CbgAyTyBfq1PwMRPtsuslwt9zFyjmD/
hCq+JVhIdnb1nitxiynfrlIC4wa3/+6E3e+xbT7Myd4w0/4VeagcSp19RTvl1mJMWVH7OcGX3nf0
Hw+G394MM9uPsr8YtX8Gk+avx6B+A+zoMu/ABlbsk4JaURwf4sj5bsbZ2a+qv8KGW+xopG+96W6k
QY11YEI/mcmj0aLpcGv3PWyoXet5fzUQGnoGOhIntH8hKFz7uUMYZjLf8IY19/Gi1d110Neobezs
CADI3I96xe2/fRKF+8uKCdnACrdnwB0ykBWGE68SHR5H3yoHNT2wqj67WdjbPP+xL5ekZJQ1MU6T
MNmSl5FsnKR6xCBO996b5Z30viWR4iJ/HoOA2//aRwuOo3EKWGx4mGTmKB8tFmcmBFiqKDdVcjhG
7iQwA5n3U+jcU++hQ4pUnB4yKpOBRZBCsuzC6oaCVxU9bog+xBdToHM3N67uvYtgvCkrlYe6rR7G
3njVS/eHX8YXLbYZX/RZWEFPx6aJmyqbkxcLTK+Zxy7immoS+/eoSFAhZLYeYAEkE9591Pmryns1
DT/YAa6NQfHo+lp3xH1tRdRDjVeq91vblaQydxji++wQOxmVSaxoQq4IzmNWiz+zt2NugBGFeS26
tqoOySoeWvg/w8EaGaOAcrgr/4ffG81xLgEa5Pptw2cNhuEmdyg6qtH1T3Z2oQdJOGDmvFgiJMe+
w0Lo3JXs16Bs102RfiBr3hsValnzmzC7jyj0fwdT/91z5C+8OK+BYL7tuSfW3w+idP6q8A6goRs2
hHrth9nJrpghhV4h14Z8j838aBBPWUf3g8H9MiCexS088oP9vUF3vjKZLKDUxS7cj8U2snMioory
WVXlqYltSSImi1pPr+r15KQ/yWEkPCQk9WQawh9hfS8SBbqj5DbvaeGliZKbOVlq643hR+yiagme
Jfc9UkPe2x6n5CAi55DT7/mygtL/pMywPI8bn3qybUTb5WmWVXuY5eZ+mACiHXKkgYFPFvvi/ySm
DrtngC6t6o8NFuwtCOLfy++lJP4QJ1oFmz9sp4tRE7Mc2TM2iObljctrQ2m2e4Jlw3HdteVp+cHi
ZP00oqKHIsPJrH/6/+1X7rnS2jpX3Sa342KVVSjx3amiIIhJWGFVxKUbeLOTN9SDt67HKf1PX6qI
s12TqKdu9qpiKb/v227YAcubizF9lBxln6xQgBWn1BmbVRNGyPpmt+vy3+bz/yWlCjb67MZdfLjL
VmmQhMyYyIvebN9FBeQfLE7axYftLcZrYAPsr/mh0BBYJbQPDfpFSMWRiC//Gz1oSFV/bC7vdkY3
InxnplF8bk5pt7XpZVOZ5vMGpYa1r+Zp3bdpME/Lnlv+Rh8RqlZIwuOWXbrslaThnq8ag6rLbAlf
9v/yG8vW8trn6bA8Xx6sFMC9asNDJTzgSO1t2RWR03DSLLvm62xYflIPNEgqDFWbZVcsX/LTE066
oclsm3LHKKtfzaC2rkoxy8z7l8ZzN201Ye0yz5ecdZRA8uYYWCGC8mLaNOZ4W7zGiys4i2kHT8G0
C4BPsONZAx2CCd04Pamc+ML5GPzxwX/fdFIrh78XAiqd3/l59EjDYA4NZQbrAyfH4jkmmrRAmGlt
hluaJtHnzh0o95HQ+nXVuKZDI2rZeX/fg1YV3oFtdbVJ7YiBNGAgueGbRt7a9msPY7o+mY6bc4/7
1wlU6N1DVvc0qefv0vnVfWpP+q7UZQcLIONC701tt3z75e8sv7ls/Y+veW05zdKXZLOcCQioqSVA
XVq+sjnYzkGgOfo6feY3oIDnDWC7aO2Mh+UMHlrZH8ZcEtlabXOHstQfnvn/9F3sIj36oSAHPbeC
1fLZy0cu753iK3l80Gmswq6Pn2fS8h8vZc75xPh6rXDEdh6RpDk5W9+p+l3okB8daJyIy5m3PHxd
rX+cop+by88nyqAHb66DzDv781fQ7e+110Yh31qOal4Fam8G9fHrCv86pZbXlqfIrx2sM91ONQm7
yYl2y88g4nN+LO/4+v2/n4LL8+WoLVufv7M8/9z828+Xp3977fO0/bSsLz8qMmZREpptQLtxlc42
XtT8emcDT5r3p+nJFn+vWpmjuYsV2UdSsRqah9XeNp2t7dxj3iAAO6FcCYQyZRqoI27vk8fcJc+q
bs9yJs9Qa0SCeS7UgBLIMxtqRHifD5amY7PT2oM24upfHgqvoM9o1LaO6pgXnXR2/Zd60G+cwqEP
CFp37dKqpQpK4BOFHd7/nzdz18er45qoN8sJ5/TzKOLw3M8PfoQaDpvQvGnaBQq5ebM1EeNGtb7v
raEPdp60g/PygyDgRmG77c7OGKGz+a64PHjzbePr6ddrpAjO8Ir5x5+by4/cBRXx9f7/5edffxmR
TYFS3oyHixzqaff163/8uc9NZ/68P179/Og/Xvj6gl9/5T+99vXpy08HW77lfu1iPVMSm9X/+k+b
88nxtz8/1XmAPKt5+fxzXzvnb+/746t+/ZmGEtiqN1lLLe9ePj7m5DJS/UeYk265WjhVf2ySlVyd
zGz08HLJlf7f7RcDg+5peVheW7aWvszyVGF/b30dnxLiT+ZP/86zGpcXgwTZ0twp3lI05zYSzvdY
vgyD/9fzJCttUI4Bk9Bl3EfqmM16R+70ywkQzPdRry7rHX6ux6UzIxdGUDOPXjo3uK1ULGrqZRYx
xdQ0YKxRp+WCdGEtnIbPnk61TCFgdOKkSNwt62U6QrkKQ327NHSCmYGhtxrherl9WMhQqSANgmAw
GDDLcz3PIX7NT0evfsvoHWyNmSVlzhftssVMYt+HU02lEqlJhBNuF7C0IdQthwIONiPYoAjBdaRX
6oRl9p9bf3utrnWHVWgPRWkmgTVG/8+HBUT2+VqsYyRAjAgrZrW8oROe2IcVc8n5eEaUeU7LlsGO
+dxaXot6k3NAkp89jnF+VLVi9itnlNkwkdb42X5bntu1+eoXhb9d2mtLty2iM5Kuqhlb9tV9Q7ad
rFldUzGe53XV/LBsLUf6b69Z8/yRtc97vNwIPjtwn9vLgcb73MG28FCFc3SXQ/zVkbOXW9Hn82V+
OTH1Iof9sDTjIr1AvbdsjhkdEcZkYD5JVH10EX7H5QgKGAV/HtHlxTgvqM0yV22JIEqZ/EObshnl
v1BgfjcDwJbnASCjXZWlL1KNFaiipujRbcYoX+0fC5ENnkR9+nr4T69RgTloEZiHhZ22UNSWhyan
DKAcKyHu+194tRHL1SkOqC57ui+IVCaocop+WYFXHqlBym2vuu/YdrkGl+MULIdo2WwZQnwzAPqq
FOf615FYDszX0QlrXGiaM47r5RB8PTjz4PT19POibOwCF2rysRyG5QD9p0PVzsenL8ySFGBUCXPz
tIRLLMrMJpiWK+3zEC1Xnht3cp2PPS2R0AGuN1fUR2fEPJLjeIjNuD7Ns3MY0ADSmIXSTEjKdxQI
3baf91OA1f+E/KVLET7z/HPTC0CL6SHr52UX6vN+/Nzf89by1BAda0dSLT+vjNh0typxvy0D5HLt
AP7ClLRsfl5LWPhANlM/K11a06AKhrXF0V+TDsTCSoOopaPHZlVkJoch77f0Lyk0Lz9dqHN+Pmhb
eypfl3OpEmD5ivnh6+mytbwmwWIceyYQy5kGbrumf8Zo8/+lFYsM4v+SVhjGTPv/n6UV1+gdfOfP
f4uaIV9o/qV/yipc8x/CMHFQC4+wmUUF8S9Zhaf/Q8CPnhee0tY/FRf/klW4/zBmuYVne5YNZsbg
D9KYXxQXxj8II6BNgQTCISzGkf9veTP/Dk5GGmmRbUnLzAbTL4Ru8Ul/gpOrQRsakrqNs+YbT2jL
iqs/dTBScPYWdHspl9Tc8YqQFlTDegn5731djeHZg9WxPGsBxZ6y1Hsc01o8ZmH2vSomZIfzMwnj
CMVjmO2MMngXmf6Rm+qx0DRBSaq21pNRppuEGNqT2dtbutgZvgZbcksjlVLLWih2MkMUX+XVbRi6
HyVUhLNjdzduSVSQiap88WPEidqgq3n1NhyLPrtnXz8omDiI6u1oZ9t+oRgYKUTWbeafQaQeKA2o
e0FN+s7X96QAB4+GbLvNOBdOI6moq009MYLcNTLyo1g0YhoixTEnxiCmnum7Jo7XXBybkPY8VGrx
ODHFWeMuewBaqz1lsfxpSaU/Dp2o6SdofOnqHV53/+Rkot9PBPRssAmsisoc3wJdZ2HWomVwYknL
O7PrnTAHAA2hRsmWbuQY691TFjBQVq53cVsUz2mYZMhDoPdy+GjzW3NjC3DfxkBDsBZGDMZXdPel
QGeZIwgyGq2DGDXsShFAaDFa59L2yntyJ1wBRIfsuw6fgUrwahembwMDxmhL6zehea66i93YT7Ye
+ntavPG6tI38PicDJ3Ey+zI0I2lYkXvp1XDCBU6AvCQKvuDtd7GzgXxdP0TmX/lkaFQIYyE3UM8V
bSXtqLuB/WBPHJaQ5rXb68k1c7rb5OvOTfbNfqQdfod8csArmQLz7aV8RKmw72QcX6kcv4HNibcI
06qzP7IETavXIGuKs9HhRAr1Ei2q19OZYzgeZ+jBkDhybSIiOnZuoA6uaZAlMDf+R914ULQ1130X
u3snZyY6WvetUfb/R47r3yPuTFdwnbkMCTo5dxIR1r9fcK5q+9Svmf71Nurkzif6MiPX2mpmkXMb
XZXehkdpRU9NGBjHPFI/mGEqsMRxvzKCzP8/UnhMw5w/8QtozxDAdW/MCapSuLbHSPDv30iLUKdr
bQEnKAj7Y5pkWDUkrPq07MklzAQSgWSeZuIjdFv7LTN07dEv5bkGBFl5Vv2twOeE39nYNin8hSrl
fhhlfvDWi/5iI4nNBHgNHEH4Ca04ePbeS0+O0AW88dy1cUaFFo2MMBKsJ7HrQ7yQqxby5rrDPKqg
8F6pP28qCIK7puUXA7tEU4BJY15H90erZEUtHFJKG9lO984YExaUHUBuOoCqKJTnJXAMYZ/Dzoq2
uoFWOK6D4U7ox8bys19aN0lsIqCMbS281mKKn4O2uSCgd86OTxfRpS+2xeptHYVhXxPNCK6kd8Gw
LBG2t2XYXOFPPZmj9taT6npza2sra/0VAZq4FPimbVMTD1NNdcJnEkX8NGBtr9s0cWk+6+uwSHIc
7YN+RA5xow4bH8LGo4cHNfYowuFoaE526Pq/sGc2ewK/X1jKc3FHJJtUlgaFxAvvxlznMp5TOoIg
vthx7G2t7EdGVsE26nO5FanXbJrM+Om5sACxyNjoW9tvyP1rrE9JcowBYpSZl4Kp7WgfIz5Zh024
0TIFPW7KzmJ2QS7OvTqxuse5M0Pc4ZGvVByAz9RbeK/bOFZIeDFkXIapxSkD6h/jRYUFwzFox3S/
sR7TiZvxck04gYkOxNbMHMojmnMJkYydO7BrrqPUOQR+oTqZHA3JCdI29Q/iD/W9ZrNOSgPb3ouw
rTYN/P61BPm/KVv+KL6JfoU8FwUZ8Drlj986NN6rbox3TSdoMzWjhw5OeNlmUCYdLGgPqVd6W1oy
BGCGQpzNaXzmf7qHqfEEAJzmroi6qzLsu3SqiEluB+MuFYTottTLHM8FPhI2iJ49AXTTx7hpmK9d
hRu54epA5uM7O2d2TRN3vzYLrzmHCI+L2TogfecR62Oyi3saxW5KP6SaTQyBjO5rw9NIVXup5kJS
6mE7RSz2U3pjtA9wGtalAXupp8GR+E9aS54r7vbqKggnbTMvucl8HdoNFhOv8PbeABMit2oDDYDb
7QdBKESpnqk/DzdEIytH4w7gK228jqBccjHkR03Y7Woo5ZM1GOJ+andoEq2jssx3mojlejGoJpH/
TBblK8aebKVZsHo1LJPQSYrLWG9KY1gDqxseUuHi307yuzKutY1v0i7384hGFCnTnV1yOYTIbuJ4
HLZOSLNYjR16AiwIBYY8lDiwG7QuyjFeMhdw4ak3rp/sMMiFa8VdqhrAtQU1cYyfwJb0kTmJwsKo
kz2JYGk7Mjunwl28BN34S5RtfRBW8BATAL5aLN9RPd6GKI/2lUjfPA0R3zLyVFP9FupA6LpQm3PR
69cu915UK7WVAT9/T+K22EDpjfZFLc86jZMNSUbk7k3mXvrPTvud3mm8lsZDo6Ok0ozBgSEXNBD4
yNvx7GZLK+/Q9np0KUKZgpXR5L4vxXsZpeLOes9IAWHOkG1aKqzEAvzVRxnnokJlosLfEb2t7QLn
yH3/IbTrg5FDsrM6TBmEZq6XMa5MBBeDYJLBavFSDl1zHhuCVYdKW2eGBGDd129FT+1Yy9Z2qaJ9
rTdvZYaYrZ4DSZCVuau4M/fJGGtrb5TWMZ6vXFOMp9G0p23ZQxbxoWbL7CZ9y9m1Om3WaZB3DazG
3XJFZnQXwzEs7qDfnErFhKpWTn3o6vaumIrysUNeEoipvpRjiVamwd3FjQMYRdV8ZKZLxELbkkeC
2c43yzu/NtwHTw+8B9cda+xkPWL4HoxnZ7UYeDcV341wwTmYtLLf8EcUK5Q0yc0GjynKEasQmrmi
iELEL7PBMMvoimqzKdj2nv3UsumuZTsrnRwas5uqisyNE2vxJg9y8+qPMVBs7EWbfraQJm58JJ1M
P+dJDwSndf7qe66/sEkIDnEj/dzl1ofNaAwuBJOEMAaxtllv7mhuTZjgEAzFvoRlHbhybbXB78RD
EFslkYGCpPjBOj4+1Rjd0OQ255zB5K7G6AT2Z9JYxDfGhdXDMRXwzhtdrgyFQ41UzHKHWu6uyO8S
+OFHRTPFytKTSk0f0jlmp0YIgqat9Kc2tYj2bYxi7eQEFPBxv0Y6E7LUVpcOpyvuloab0T32HAoo
ivY9vXYuk5Z28DR36nIsTlv0FXe9HlZX13UFSS/9z7YhRrFquAi7pjG35KWM58htLjZj2s7tYERJ
9hgF8bHfKb9RG+IfuEHMIKXKQifBgjbC7QsW0qlroO4xpk04mh3N7/5xMecuz/oEvrpwcLhyq8k3
5OiIp5T2t5wm/VDJDucr1ZguC2hmg6fc0CHwtkYwHMG5+DgL1xL1KPJN/1tWttZ67Cp6koN+j9q9
x05H6N8kgXE6ZbrtxqDd1iPLEopF/N+BeBnrNwxnDXQKBthoHmrbIC5ZtEsdar+KjkY7fscNH15M
ettUNIxdr0yTe7pKNjbd40NY02kNw1vTuB9LqFFiasaz6oxT6zFrIlrCY95S/zbicu26joHWx3jm
68SHPIk+hkBvML3Lo5WEHMGBZEGacC+qNOx9BNaH4HO0X32lps3icaOgF91N/fCa9GRBMRTppP0G
mUQiW2nE7VX3wkr+inSrPIThCExPrAUlqschDO86lXAzmIz3wE7PMnGrvRWaKM5gV7jjhi86wJ9g
5841r9TJtRu3LoF4/Q4x0wOhVONBUI4heEbD7himzlF62Q8nrXDaR/bjFFb5jeIgd8ChFdsia0kR
wSsTSW+4RVCPt0bMYGGlrbdKyCpYuUG9Ax9ivSgH8XvdbyLaFQ/ZAGyhs+NoFxZVfl4e2hySThzz
dtiOZ6cOxnPYkBeImzVuPcnd36ETOnXHtqGvrxGHyTjMf3IYqkHuaUQh8bRlcflcQNaRM92Q8ESo
w7A3cV9Gh5YRgjq1m4jZIJljPlye2iKUIpwt05MfrWKCWg+d39ynNfEmZd/AuYRyiBMIbW02whkj
zf3D91E4aV3X81bY2XYQiiPNMtLuzYaOBz7G5awkvmN86Prwkujy3iur8iGskG4qwE87Uw6/QlZI
67ipCYOtdXPXe8y8SzGWu9Kpvpms7tZ4AgCmKFniHkUO3+W2+Mk34+s1JTnKzOk3pBFk+7iDMTKk
uFoni5zoeehvXJVvg7akV24mx8LrbZahhKUMvc99CydjkVvTxkGcv/cxJHGmTwdPy35R2lR38Sw4
txnB3CMAnmqLac85qs6+wc+J4WSl50Dz3gckHydRRx8iKn6xxBXnQVXOwTBZN3QuTOASjtFQx5iv
kt4m9MRK3nqCOdNRIgsydYebHJcyr0PrasZiY/st/gNLoxo9+3kD82ihZrh0rfnLIJxACwQ6n9E0
tzRlASznPcLryLOQkPgA/kKBV1hnbiVdUFgFjsdVgap1W4Xuoy+cgDuPl+2VQt8u31xGtjugADeL
QoQGOh9lCQ0a1HXHFCzYKxpHBAK5Xq+mmuTQYXijBb+1HoEBuIcxazFID+adVzPVyLSDoYka1VRW
gVpj+sG9wjq9O8ag36VdEG6EV9mILhjbQbYeaYhwy7CDH3B966ekMZ8aF1BxW6WXYOydi8XOAjaL
ScyMg4QDk9crJ4hRmUKX5KhEp6qEj5oVFtlx9VFMRr8DooHJRqkCPAVEnip+9SNaetgr5RpFG1eB
Z08UGRgAwEz98hNlXSRcy5USztlI4vGuOXR57iJKTRHIh5510GtNXYijvxaQkM58sZ/+MDmP0kdW
1k4Ni0RT6ld8Rt0uqZhbB+IBmIO3ihAZbWHn1NzJIvHKLPcpxRXtmPVxyJs75gDJxZXkNEXqfjRQ
KqAZGB90CjkGUtAT3gQLkFxsgMApWf+nV5nVuDSkl+DMHc6yEvJqJFJ9zubwnziICIJr6jv6Ttqs
HLSa4kHD3H2b6Va0d0blXXSQNH3sGuflYQIVIkRy72Mj3dZQALZtA2rNKfSDDVkDLkD/OzG5kvqO
CaPJ3Arvinbr87Y4o2br9mouu0XlXPiaPOjgc/HGg5bJgsIASDHi8SyEu/bx9TNO4SQGlUG87bxV
4eLxuyg9eQKuRFmUxHi4RXVhhuYeLMO4jyI9vlGfzO9lm7FCYyCghA90yuS1DTrhn2j7kweuFbKV
9LDeWC2Lx9JMdk5glvdV0vtIvhvDXHXGwFwU8tyZqX5yzl1udrUbq7WhT/6pTg0YjGZDbk3jxu+T
HaPO1fLsRgHUOBhja2zNRgvQeaHizpydyJGJtU12gQDGlUUg4Ua0sQsYiWVEBxx4TYdWwxyRf2Om
C6UzGQlwgGmGczvDLkHPqSqj8d7IAI8FqR+tu6nKzgm1B6A8CWSGYlyjKbWgNZIQm3vG2YUkBzeL
ohdxGHfdQB5Um4NdjHDcPAdDDkJlVqlqBFI8M0pPl7EIfl96xFpPeuVAl65qhgQjt4/hKEnUdRpz
DveKH4sRX6xpdWe9mFP7QMS4I4nP0qjeigk5biRR6pd2V+CYykwg5NgKWLHvLOnFhzRsMdQOhXZM
Eve4/NOxleyKwMvXY23Ct6mN63KuYNk6shp+JButfEADjHt3LkKWpp2cJ0oZG7Qjv327A5hiQDxF
yXeP5WhEW/nA6gtZaqJORjzUsOTdkfmyE28oBjINVvo1rF5AP0yXmmrAtdbsG2AD3CwSdXGh6Tuj
8sSlujbNRzyFxSVCbgifAwp2p5nceOss3tdMvTYyihwUuH69Hr1jK73g2hE8QpUwuTj020msAXU+
tAOaZ7eB6BzwLxmkBaHR4kgpVz1jEx0OhBU3B3gudyC8wEkAZbpCG/PX+P6jO5I4FHmVVn+19Ljc
6MqtNjkaSHLXYJpPnX/LWoqRiRD1IWVA525LH5S80o+cRK6z6vEvheSNrdPO0PZ+a+Gu87JzOjQQ
A02cVD3+mvPyIAoTCX3fP8nOdM4ddiemlEN7WCYgrlafwINkG8Rfxsky5kC6CRshAVMk7OnpZgmL
ZpZiZbGxQaX5UXr5bXCqc59rFiDJ4mdgqYLZA9FjJneoHeLJdp0EB0XRAzyF5R6R+mYH+OJ4q6cu
2uHcrA5+fNeqRL16afVSl/q1NXrvJc+uph12NG3jAH6MYVxRaO70QXMO3DIQBgMdXlWotR+mJo2Z
77qPreMhD3Om5OKhx5duZJ3x/t/XWH3PQ6W+WyUoFNfrrzZe7LU/o6akmE5CFs9EYOyWhSQGY9aN
bfa9cSnoKMXiVsuKgysaXIi4GPdqzr0h3ehnpKaPInQxdahvxNCtJhv+nGVBkwl0PNsu050sHaY1
TH7YuIWGgCRF7zaR4hRAH+Iga2tr6I4lMVKXQusemxyZtAwgjUdaz8zT+ynnJR5BUOk8lR5yGob+
HA1KVaO2/Y3PXf6UnxUa4BZXOEuOyqTe5HPSZgHSRUE5u6VVs2OgUTu43FxeognOIkLy60iz2rOO
M3GGpawAU23bMlN+iSEwxAbIWruw9OdAlrjey5zI4bLQt8vxZ+o2bnxt8ta2KL9pHalGrjmxFEq7
eGfYNfNm6xVEUHM/ZinqfYPD4bis7gMTYBTthXGMBHQQZV3H3N0ZAFz2mgcqTZQUMutEUjMxVHnR
hL6GMR3eh+O2T0hpYz9CMK/14UHlXOhaXe792m42mT3+1Zt2dSWzYKVat9gZVDr3XUBAZaj38pQN
OUj2LD5QS8LK2DMQ1uAEmBK4cCBzUqmILKNG0OFOQu2PS8J6tnuWM9ijctiWIXCgFgB24IJRNMM9
y4R+VdWkTyz49AifFaySVat73Un5OXshoIrJTCc6bS1DD459Z313E326q4V9W6hukx68ylBKDq1H
SIxGda9ZcJfK/53EHRhuikWlngFnjyp/7clqWPk5ZS70vKm2TmKH+649exGoDP/l5EZ10dJAe2pp
7oD8hKIeIPdu/eo7bY9bOSTddurS7gDPbBVntbkeUQSfslc7pBpO8BXOlJqplbCL31YdncYRT1SL
QWiTa5pzkhU8GSMsD96ksxqAfHEIAz9mioUBv/JC7CQu0/9I7NNBTSvHpmxjC+o71N/bbVaFiqS6
GVhivyU94ciqYNzpTdJNur4CdS9PzLzEjrDFDmB41q+Xbx8bIt/2VeSvip9h0/VvXiOfC0aOKacR
FftXa+zyR30KNq1L/IgFM5llpgF00IQJ5ODm2+apEW26jhiMyHxuSsM7BqKJzgNUBQo9k01DPvw+
UM6KqIIulXuL89oRVXVnNdFN2Sy0vSl7KBqWuV6Bb2jhZXaeCx9qYu3go43r6l4746uc1ktForUY
wyGWgZKLpx5pSQ+9kf5XEHyLI4XIRkdN4oqBiveEdlKHXgpXy/JPHhBePOMsKoUdPhFZ4a6sygpY
xsy4JIwaT2oUxWxZLbYS/MLZmR9khFNKD5r9MmkJTWIpC4WIM3WCs8mp81+Endlu3EiXrV/loK8P
AZIRDJIXfZPzpFRq8KQbQi6XOQ/BmXz6/pgFnNMl/7BRgCC7qpRUJhkRe++1vtVa3tzTNWrzXWg1
Cdft6XNSxdulJ0BejK+QJ/NHw4dK6y9fCrBs0JkWyl1E2qg/kAaLU4ogNX1oW4T4Voq8VvwEViQO
CGzfANh7dDOWqEkNnXBAVYuOP3TPtElvKBbI20krfWlsDB4EopygOL2ZRoifCtMS3YMxeGqG+Av7
//dSt/4Lgefg5los2oDdygM+2mZN1yZ7BbK0BkyDLzkhLQYyrL2vmJtCJ+ZC79zWaG7/ShuKb05F
FjhVFW5knY/7Me2GrT+Se+p13ipvrYZ9XOFQrSfC48cyf53NnGhCLz/i3sBfN3bMf4PFTgmf7BNH
oEPvNtV26AnIxY4aPCRdTX/GJr+hG3CjQaB5xeUGyobo0MR3+8PguN6tTfK3ukJT6pn2q5Y/Gg8u
ixu65o2UlYs/xNlO23GOQhQPnhzoggmChZRTBDtRVzQ7rEGcyfT+ZHrczr6YmWh2gbcKx/lrpoEd
CuerKFPFlgr5yMXNsbUGKJoI61l2+3yfMwxELwY3nr4mUIMNQg7GkUxpL7MvbyE6Wiay5vhl0MHP
IJ0pB+m6XTz06yZL6Vc4Y89hQu8mLQCUzgMbCx+RsY+ruLn1sueI4lx4OqyHJDaIvwjadAdgXB/n
2EMt2tnrsIi8Z1ggag09L9zNqYezfwQElSTRV6Odwr3bo+nH4ARVvhHGqc9cwOJL/AjU1HKvCihR
Y6CrbyCvPLgw8wBqin/LnslclJSTRBYXZZTppmT4CJmeKgIJ5uCJ6bEj5uySdOUe3uIt6KL+GBqR
/dBnWCsVOac8hzGYOijYrmfilna6T0H0rg2IL1hLJKE4NE2oieoNI6zqQToTfWqfs3xXRM3KDZpk
QQVPUUi6kVHSBA/kwBqhozMBK4TMJflIhAwVo6G9J8o3mrCMAOd66rYqn+VDoVq4YsCWcfEbPI0u
GrixzolKt1JGNkAb4jnhQKLr5nHIc3ExrZ82frr7WDtNOOH7afcatHH94g1fTGXfFBGWAMPcmSgB
768+a+l+x7OH1Vu0L6PS/plmzo0I1B9DV7TPIURflGcbR+oBvyxq2d7Cu8tCtam1eMdt/apCbPmO
6ac7AhnDfDX5hsYrNYVrvNmPkqBonIgkwyThY+LgXLJ7wjbZcvsuqMmP1PSbjB8kKskNWiGSVTtK
Ce1QkxvNQ0tty3vZ7CzohqZyMR7w+ESQiKlvoDobBgcRMhC8IidrZCAFmTyONGmRAOBqnfr8h2Va
IbOH9TJKUdY87KwC04yVwyU1OJozfAcmnEw89HHP+MDIFsdJh5d7V8ZZBbM7tnlkOLrIdJ1UOO3U
oC+wMIOHKFL+w/27MDTwBRIn0KqxMxF2if6AvuPrEHqfhpAugSMCRmI6Chnt8+X+3f0LCn3z1NvG
oRjr8BqCmD2MbfRDC3yWBFKi46+C4diU/YRAZfk7eEXRFXVbu28l+wTT1mSt8M5sh3KxHwpVxtf7
F0hX4a5Dj/PP3wUzwKq6ZULigve6mqGXXDn6z8BU81s6Fsn1///9/TvLLBVnAlCpnrszY4N2Cvqu
5ETM1QUyCRVaqf9mI2eJ1eBwOEPibzcKY5P0o7nj58PW7LvsgFeeBKZA9PRYUvPk+/LNnnyeHgLz
8KFmh96AkiQ9DBT2TDaY5XP4NeMJW4ZXWlhwguElpTV5Qa+4sUz/WSloHBMO8oPNihC09Pvoxd9y
3tk1/EAOztk1LuiQCQhrA5XXqirjT6VZ/SyG+LMYogOV/4l+cstQYqJ41rRyWvAEGMNov9fyTJRU
BzyuXcIkT26ZM54efkASUKp/txj+kZkNdk/vbXCcSeZ+ySxnH9cQketQXbBA2VtqO05tJLuCGQmf
G+aoqeOigvcBsc10zlYWVZzrr7pSodMw8GVFTrRGz/5ejH6zit4667vLvIhKSmKXgTxeaJOpTR/m
Wz9Jr8IuvLXslbkqusxY2YmTozOxrdXYH6Qsx0dZk/Ig1bfZyk6TC7NhtshTiDz3KVOEzMqqvjok
xlO2dj3ZCCa9NTiOjKN94xgEVcRhlU505HRPoJ4jXJoY1qKsuxqEAY3RF+FULroVzgcJh0ajlfTx
2uziRvxANAzfCnDF5lQ0LLt6y6axpnXsrLyGn2lmS1XYHFJjwgBdfs96Z1gljig3/Vy0MMnUOnG3
XAd8fYtoKHe6jf73dPRzDGrRcpDGu+tbyloTiUrbZsfUivNw7mYbu8NkwDyPIkf8IKL9E+c8XJG9
8+JX7iae4x9wEJBB81zUZrSGT0m+TOX+NcdarsjazvaRNzxnVXot8+CJ2bHGN2QT5p2OeqdwgdrC
5SkIKc6kNwHpRgGgtfPqMSby3ZYWT2SBsY+cv/30R9q5TE2Bs9Cnw/dD7zgmL0FBxhDTRgTFXlVF
u56GptyaXXviv34Zet2sjU6f7WQC6lhA4hgy+RLZmKwtRQB2lYAZtdFMj079xS7T/Yh7bM3e8bfj
mgeO7Ts7hXo+tOmRFZ5mfLRDZcknUFjFFsvws107hEbPzg5bA/saUGvfHZgohG5F/xcjbx9WW+rM
H9YIpKKm+yiDYiMK6H2m0yK8iv92pcUHGXcbhpXezgUV2PlY09rAbNkk673tFI8NDR6hRsWUPvdw
vplvDCW/8b7G1aMYoflHipuqbD2O8y0D+s7YMrVmjylpo1QN6bng8Fjc+XwCJBGg5AtGA0RkRW1z
oOYsmLIRqgYWck3lAg2yGNjty2w3TMmtUUtNmjrWwkf3N3TQ2HBssKUr0dQvyubY3PS7IiGDr49L
5oYS4/OSMTnnCJMytsMhrBnQA2muRraK0NWXsI7TrSbwNLVpNpnQHTT+TjR12xh5E+6qam0Z6VPp
JRIMMxGls+FvMWZWq6kzSA7uC2ZlBf0t3xJXxqFwpa1ZYy6t4tXgm5h/SXq0ACHXaZ0xECaC3ah+
TEkJ6g8m8XpWeG/z4FOJ65qEAgGEsMbm2CcvHYa1Vb3LSwnYFZJQPr2jbHpPWdFWLrF7kHDGY9bU
QD9BceuJlg8djJUexWecmdHKfc07q4U0vgtsD7qv2z6UOaPaQNGII2yCWFzc/Mt5Uw4QwWPVrzBC
EbzqDYSsV2+4vGPyfyKPt6d5mUA3rESBkrLMw5MT86EqE9Jpkx4p7L4kSfrdioZy5bAYF/WED2SI
9oRfvE7jWYvgm81KtCG3b9x5o3wmA8iNCHntpIc9IU6/khITbUNCeKsy/Nzx1CW+DfAuHTmolzPe
g/xvF5P/HvZT0HsYkupvuYJNOYueUcN8KWtB6zSyaUYQddXlrbPrjf5mYW2jjA8WE7r5PQ8AhWeS
uXmVlBf6pT9QB7yFZU90TOv97Gf/bwju1lZnxm6oPXP1v/S0t39UaP+n6KgJY0ik//1fi9L1gzjN
dQX/WL7r+8L3AIz9S59a5mBesiog/Yvg6cn7UqkKvmCB9Coi8mdv4+ijLWFL1v5ge4d5psZDSqEP
TI/OPDFHsIZ4wvYhp6M/XNy/kWSLcs51HYwOtkLk6xKp9O+LkwEO74hZAshITxzrpf2l/LjduZEk
HICU7SbziZXtwFCXBrxRL3J3cwzTh8GsAYF9PcwLFjW3Li0+mb09Pf/hAq3/8O4pl8vzURrapvlB
2tdHpeoaPwxOOJThXJY1p4ki2uEJX8C5jr+OmmGE1MfEEVIx+iYFzUeU199fxi8aY94m1zQtPkdL
eL788BlasmuMEOnhCTUNQ4o5XZex2sCofyNhCfHS8mFWwGmDMsv+IG9cfvS/tY045j0+GU+YmHec
D2pLHfpuhTpYncQykm4YFyZx7G2dAT/tvPzGoRoGFDKlt/n972wvn/2HV7Yc1k/uXFNJxzP/fW8Q
sJOURZY7jKBi/Yjs69QOBjyvxjq0YbyfMB2AmxxfyVD8WboztGx5m+6nPTJB6RjGP/MxS8FE9vTf
ipGgnbk7E9jZPzhO+Z4rDvFoHf4kTxXOr5ctTM/0XFtIbpmP8tQpp+XjczI+ia6mv2LMp2ERjpCF
ZG8WAv9NWHjgcfUh0JOz0OsAhtcFAW6NArSf8JFQO9vlZQnVcQ0c/3XXYNOwwTO3VXvuzIp8FfR7
rjD2zI0Rkc8/8sEDKtXAuAItQOmB4OJS2RFaOVetaUUT3NQksF3S/IGDt/X6+0/q17vTcxQFmWe6
rs2Q8cMHVRZSm7zT6tTRN141PMArU+it7ruvDcG9q3tKBCyJL7UCE/P71/51deO1XcvxqUkcG0nw
v28SAgZAxlI9nixTbYuZKAhEmt22cgNSuGib/v7Vfl2uPMf1Lc9xlO+zbH14NQUqWqOWVKfYNv4e
yuoTGm9IPnT3Uyv/OVbB379/PXtZXj48A44vhSk8pMVYFj68tanONZ2Pklz4IHC3sZGABq/3ZCXD
IuqWZscyIohL2v6h8Uz4QoHMi6gvjK80AZfxqK5deRRh9XwXjeaVn5CjSVU1BJt7FmzKgjW3ofMY
NvrEGdr/w/Jh/7qAegqMq8sbJgXffXjLCsJ/piFTEiIC2cz0LIp90tQ3q/PC0+j648GyjK+CQZjy
uVwEVeAGyCFeVQY498FDIVIV+ybo4lUmcU/OpYJaXn0m5DZ8nYtPgUO82e/f9P9wO/uk5VgWbzv7
/cf33LcHLIWVY59oNdDgd5h2OB5EShSARwsC4qZYjA60wkOYOr9/aes/rHncyUA6aUC7Un3cD12a
t7x2bp/AWeVrXczTyvJQ7oD+PUMv81dB3U8PVksOlExaZl2LprYezXGFxq//w91uLXfXh7sPg4z0
LGk6SgHw+/fDRcZDIQg2sU4wA1mvFvXQvGh+btx/0X6uPlGV88BxPjRccJO/fy/cXx9tH5eOg6DO
ZWDz67LCrMszgXSdKtP8Rk+wQjkipq+Ot89F9jzHjKCFk9MCDZYRjpmEaJFDhiSRenNj+xCQTPK9
ttzD3JXOYy9OdO7XsVVX8I9QM4QKeH7M4PJxlNZtjjhikGoEcKOzzmmv+5PjzKvO7kEkOoWCocHI
rUJTew3jcCvos6wwjDi7XANZbyAsbWMI55tE5s+9aA8dsMIzQ4llaSDyCCQRK9hBVqhmrSmM1iqy
kX41HNP92mIvs4q3BNKbPXvNLvEZFA6kX4TgjLhRNrEbjpcwsdV+GDWMvsq4WKKf3sZBHIwEVZKR
p8+1AYWdQ+2l6YeZuZjPsLOhoko6c15JcDeXws1e2jC9dU1kUZ0RwPH7D+w/bNhgbClZfbY9Coj7
YvbX+3NchMu59P8WMdUjKdqQpgfpnefU2aM0+J5EjUf8rHn2QmQYZNfSerQoZBqHYLGkeCVw3jkS
fsZwmSZrqNEV21229y2gPh5aRoYlFVAF7XxyCHRb4VCw/3Dhzq9PvG/CxjU5HsMg9+534v+6cJI4
kK1wBjzdZaIOGpPZmH52Yeh8z/P6zTOmU5Y57kM6zwHWJ0LF7aK7tT7RtFQP5A8MQLVpclQoHy4L
wpvus0A9WI/re3ATgan0FZPPIdOqbc+Uby+DGstRxayhYaxl+V8FyLV4ZRm5PIuMSb5Cpn6yxup2
P1m11P2X/IZYgYXRH+1tBn0QOYs/nGUunkaDWUhWE6aA6HkzZjGTQpbMg6aDVw+TvzPePFFhSslj
sbmT52dO94J3+DEPoOrVuMEOZYvOCxjXt9/fFf/BruOb7NGsIpbgIbY/bGGmbqK599jCMg9Y9xhd
wXTpLXI2/EU+8Ydhm0804hgJpqWEWKNdixhmRBGpX4X7Ov3D6m79sqUCaV7WVyxErG3y4/XomPRf
o55AjEHqProNkgrX3Y6lWV8BqSH7f0rbAkAhXnh7NKtdNKNUL1wGb3FUNpcutqI/nHR/XfW5JFxN
wlTKZ7f8eICCO4Ymm+bhyY5igcxUrejRMzBk3pBGFu0ZG3mdq8yJjEU5HRVk+dzs7TPIObH+w8f1
y3l/uRa0xpYplsOr82HNz3HnVE1gknYVWvgCcSccm1bvY8aAq4GYBI6rNtJX5p6bVpH95HZcmzFU
j2EK/WnSOTDSKOD/6eRGU+0iOgWkPI/z2x8u9NfdSXGgWIoSzE0UCB9Ls0xE8agqdzgZte2DncaO
lBPdjjrWp05LvQMNWMiJaP4fg8A/ABvVJY+2HwOeMeJnMWNCGVznUxQSW173cQeY0Msv2TQ8RLsR
oe9zpUeCEn372vpt9cIKkZ+ZWGI4ImDVJj72UqZNtZlkWpOE6n8jKOdvc0b+WU4i2Blmm6Ozqgof
+zyCcCeRNBcXYXWkA+BlnoOyUDV7gVJfNq5zdDS843rK3W1r62ZVYRY6OxGtbZRpO9l57r5rskVF
5hYHmgUCeRBm77ks4g2M+OmRZ5r8oHk40RsNkDca3rqUTnEeBWPh+5eqndpdP5Vyfy9ASgZ6qF9F
e5lxS+IOIUNtnpAg9Nu8c+1P1sRxPknDT7ldfcsaSlyyU7eGbK0jDs6fhAXNp15gJKf38hBGBLWp
rvMf74toQtPwbHr9y6S7b2Y5440gSQSl1SW2jOfGJlQ7JAckd2X4EFZfGPiTp0h/7aTq6XCvpOOg
/jkWKNgTv+fdYCdYF4TKXq0sZo/Lg0MjnfEPZ45fb37HotLHb+w7wvyl2I3BU1aouZpTnEJQSuv1
/QxdDVsPD/DO0AwQCFb7w428PFH/OmUpx+Kxl65kSOGKj+fNNjTtth8jwqTStN0ZpXzIut4/k3Ga
HROC2TazJ/ZtG9OlQZWVY+b5R6/gdIQT/f5a7A8FDnELHLVsdkLMYI75yzNFbruwdO1IRtPGq4bm
dOEhYgsmMspE9rvHviGPREY9GLKbiMqA4uZyJzpkYn5OUmMX1QQnFt7wEMfFdw4iNI5t4nQQOo5G
ztnJZ5Q/R0+C8d+mRJm9nssagFOzLcfR/tNK71m//Dqs8UIpwe9iC2pU8e8DrMyYVEpE26cI5t7G
MwivIAjXPOVLQuHq/mcsi9bp/l1aQAirpvg4uMF8SmBO0PpevvVIwstXmZdnu0kYgG7TmTBnvsSc
4pG4LyHdNYmAy185RknzkNbFKtTtfLIBuGjdtsSSIUXvTC2g6GKgeOymY61nhimJEqfYSYx8SZj9
f9+aKFOMkMYzznFxAkwPZlg1P3N/MqD9koboNE23rvOGMPR8LKOVCHpkS5nID+RdHhKjYq6dSBLB
kGsHcEfmHAItuZR8O2EWYiBxKpYv9+/8JqagJMaCr7iTOawK86lwSJro6uSlDRaaZaDDA7VodhiV
hNpsIrMZoxfdsWmxiqGY06+kMSI0NtgFInveu9GnKA+dvauxszFLQC9uKAK26uj17sz8x36FXhDL
XQhse8QP1E2MZapM6psRv1ttTXpOrq+zBDzb1mQHCGxaK7MpiSRfmMgAjY42w43nxOqt1yLqNg1a
Fuj8KaOCjAGrNcn67OMJ2mes0vcQuYubiw2952BXEUByP55NQ3WTCSyTKky9XSbb6NBiFLtfJTPw
B6jizZE81BjeY+G8tKlNsnPK3UD5wmQeidBGZUZ7IXKsuySInyguKiT3tpzXNRk/73AFb0Ggzdck
NP19iHa4ln7wgucfqjXPkGlowb7UVMYmArqF2k8+hEv8lk4QzJYpCiw1KHW823XYtgxA+oyujBoY
R9YW2Nsn7PK4tQ7cg+GSCIR4VRjFPoIuRBwu5TQxAOWuaf7CO3toxWC9DjIVq1SHBh5QWvJT6eQX
VC6L2sm5OCnKsxAfxb5F5Er2dmKt4pb6ydcNs8dAvSIYs7cJ6pp9meOHTDsIW15sMP8JP9MjesRq
RRvKkgcvi6yjnctDSLGPRn22t21QnyYSVhl9pIW2yB11Pssi/+o1IcLSLsJXiiv+aHf1zuhd5yBC
CytfWB6VicW/inD11b39BeEsZ+cik9uhJjWwibYDL5p0xItzmatWYY//p0NppsgOvfq51KjUMZI9
342p0yLLHbX/aqPvYghDL5NwxuJSjN1jaRHSVhDtuvUG5FXEwH5BCav3vcdtdHcXE3bd3mTPhIno
r/ivOno3w1nt/cbKgBOh75vMzF4XSVQuwbb4cciGHtVsP80oY14HNOKrNM4ixEn8MdPdA0Yei9XW
VOhG6C643YCoJRLjLa459Ys+aXZ5DGe/0ebFd4ziIHp8z0mGeXHE8Eek+RThwg4EKU+Cl5/rl8km
yMB0zG1ipJi9lJetEnZeePaMPMujnFT1ApkhXEO57BieyIzMACasRbboj7DebqBZZyaWUwQE2UGG
5ZKNHS5b7wSLrDWRQNbRhWZJdJQJq1Bj8kAUojN2tUibTQsMYdMzwHpQdkMzByCqvyQaciv0XIBA
oYez4DzsId2QchiSsBFVFzOOF2UKhpMMYeXFL56oVNoLrd5sSwPSX2s3ETvSdd11ZpTh0ethuKYq
1K+ca9elV8gnTkxYVvzmoWg76+oLI8ET8YxxJ19hhmKNaZo52/QtITvBEvHF7x+dVGGDifbGW7Lk
IqKgirgDZlCurt6RGubdjLCxHiseJiKKzDWAneQU44NfGrjDqdfGBQZqGoQMyTrza1mN9OSK4TW1
iTgbMNNv2ip8REDsvaTpX2wMTFgb4Z3anKqHSlKHNrZNxLxy32Ky6IMeIdTNHy34065j7UwyKdcp
SLHTmIXnfDxN5I1iLWnfs6mo93EuoJxXabchWyg4l6X33Jijw1v6HnXh0ccnc0p9RHAT4vddzFgb
KC2gc6fu8095+qlrBJByOzzHqMkPPQgcpozJ2YA5TJ4jtOKoqNA1upJjZcWS8myk8NNAjLtW6T+W
renuxtqs90GaPMmCVl9b8eCXVQGx2sST1qEwP8Z5Qfb1lH9iy2ehQqPKu23S6PObDkMS+rY1Z2If
C9LYbzKGwUTBEYkWlsN9mppUqIik15wrPLjxqvP3hq54mk3n6ifiZxqqzQT7aoUuAJe0MzrbGNVU
ETLvJiC2PE85x2UdAP6Vb4GebDD1ZDu1nsO5OUsfUd3zMSQV+caQHpgADzi/jH2YYRTALTZfGUnS
aDNnf2PhJt5F2Ja3uGLyfTBrvBK+lZIl9mB3prhStqBVg0/zONQCJz+yVrRJtth69Oz3Y1tvStf2
Lgjoum3plNEO6Za553099G027UqdjkfiF/CcLz+aoXC8thZaC9Idj4djfBlYhbYuS6jHGvSi7TBZ
i7AbEU/cpCOcF81SmbtNcZunstgP5Lqt54VgWPcpFp+g89Y6MAnlHjUoW9fBSzmBYMU9Bn13QJU3
j8m76X9W6VXGnftNwdtoHADveJpgrI1D/4JKbX3X/pZpzJglct5hdqMqTLLo6BvtVgeGfMgLOW3r
vr5RUv6wY33wen8+WuZGcpSiMBp/IOfAfZg3T65LAopZWs5Bdu41S0Pit7qOPMzp2ySrYJOF2cVu
TP9g17m5ngVSW7jvRGyEg7XniLbt4lkRN+YEZEOYMb04qo5Ixms10WZoG/iMuamOxJwRIKnly30s
07UiPSqjVlx38UZizAr3p7q0hT5L7hmWVnQ7WXopE1kf7bRjnByEGK37ViLMG0b4uPPeyqvhrIpy
H4eRdXF6dZ697Icm0vAaIAsSNHj27Vzf9ChSfg0wq2Uwd6fYIupgPheTX13RlyEplpVxZPIM5MWs
CRXn7YiBNNAKgiAwJc+l70UPDvYJa7LIJa3VhpQNZ1MHw/vdWU5w1crTebSt5+aiPUjSjg9Bxm/b
9X0Y0lbCWHV9utHasjYj0tbtGNMjKmlEb5nno2k1h2OaVBFpQ9ZTRXck6f4ynZ1GjCDJGDzGaEpA
nFdkaZsY7mWB9V5VWN+HxcKIQxSfcC0Y1EXfkRaPh6oVNxStxWZKauDfqgtOFHno5LFGry3t1ZcA
e+Y+tp33OBCCLJZmMSolR9vMvgbjIHfMQ4nfyTEvuHh9YrNoz7WryJmt1qlMyFvLtUazRwWaVsNL
IRrz3BH/yBCVAJBJFjSLm4OF7dfmaP5Mb++V/HfznM3oVQbi4bI4cxhv9/12ckV0RU6yG2bszQBK
3IvVtRhPhj4+0X+0tpgyMtKFwpyC2bkpI/7MMl6fBppHjzObsUDeehRexALSptdudvxHWicqRkAZ
MxFEYMnYTzf9G92/6kk93QEnYeqOt/s5FNH0LvNFdOG8L1jGkXQbuq23Bk/+xqhnMhhdAl/qjpuT
rB8pibtA5NFsQuH1T4Y/HE18zQ9tR76kHzpQhhyV7gsY6olJDgSh2phmZoR3MAsQqjTxd7dP5+M4
dDhW/fy5tlI2tNx4MUNZ7RPR+Cz3pM/NzoAZPA6O/qir52IGlGAZatk5w0NQ8Vpjn37pRfOi8/Gz
sobgmW4ReqgqtR97TNa0hwDMTEmDmC/18kOTUrXgbcKa189ngghnotsBD9T5YLxNInvEiUTwkPsz
iAiLQFv1Tj1sbGq7vcQ101EN5bxqU+tYpwXnG8m9kS2mKhxgTYXzqFfkKgj8oQelve/QAWycY2fd
MiWbgyknHIwMGOn4AuMGdKd/RMANcALEo4xTMRetlJ6GExyfT9qxic+siifU2OUxJsaSUUD35Inc
fR94wPwZW1CXNSD8EEc+VwrNDavJMQ5JMBzHjhgGrJl3rXw15tEpkV8VIboVUEwkyVVTWZsWydqp
qXR8jPLpRnx5uZNyDr6qCLXNqFZDmfS3sJc8c0kjru7Mrlwj/Z7iyL4FQj76zogHZBDZZcJL7ceZ
/+oJPI7I+x46Lc/VMNVPTlM1T32PIrKvoOsv9cP9vh3QhK8H8pm3TYfyt3PF+DwOtXVNOuF/Zvfx
t86EHh6jz26qABL06GM3tdvVG3+YjrNBnUeF/Vn6gzwbuYnB0rSLPZ/Ml7EuHGZ0rLZBYq4rH3Vo
Uefh04KUqWrE8VM6SgBNYnzJW6AFQ9ofVLaEJhXKe8lA9s8OABTLfxnAr/zDFeGxrtfNHLOtL+OC
bgl74m7DvFgGjBELwC2NrLZJkRKZsTToq2I85iaZ614tQdT0/QgOoN+WHeeBTJMj4WXpvPezAbpB
VsoLW820hFwhQKqKn7Qy/C1TFXvd1Hm3NuxxOpoWrohgdMQuQaT3IEqxQ8yTnnOGTcfWbS/2GAED
ZcjiOTVsfUKmMfQiYU7Tat8uWb6jSexyPU3tvgzMl4IZwHmiIX1vb81N9Bf8bjw4OF9XeUduFBZr
lmZbvTKCfx2K6VobuLokJ7ipaBIcjw5G0SZCoV7j9bT2Bslg63ZhGTWJ8zmO8eDoJmu2weJqwqrf
PFa6b/ZF6OOzsrwzC0m/x1/t7WyaX5u4a97tthMgyfqZaQLKnVUfLmtYMRmfTOTLoUNloCZzAwj5
yrBs/JY5WFCIjcsyxdF23KpgQN4eVgX1VtFch7ZNT1YbnPI2K8+eTr+HrTb2WTji6JBMwUrBPOyO
SGrRz26RbUVk/fjrmBbUFSbOrnCammBaDpJBUn+fIn/iqI0uy4v7VRPkeD9t5i4qHolWY8Bw7sNW
nPLYoWFWOh0JTF58cfJzFczhA1mCww4TgE/CS2wgAQdzohiyOhHvYYGKak3fArvZOBw7t1aHOBiv
IYLLw2jbP92ayLDc9C7kMHDSlHhS9JQMhwhZJlEg4k2iON4qKgqKJjDnPe/fwa0/Dx5Lgy3Y1rth
eL6DoDgbmTz4S9iK9w9mAqm5dQ2meNXrqH4wnO5Vo1pcN22dbytPkWSn427bh1b2QAs5GMrxMjjj
yaOGOFUgwAjQKLYoflOoWqo+u4n9aA1e80x9zu25GGTz+Np7EJlTXz7iyz2XXTYiupXhjf79pidz
eOuGoblpCSlGSRzpS60JlMhq/WhV3fSl26EpX8G+rh8bhOgS1xrI++bqds457CM+efAQu8Ap34aa
//BuPXQG0mHGrnhMsQptrBD1pcZVsUq99rPuxGuPDRmb0QTsRK7dJAATBoNozcr/PTciPGiZrR8G
XvPoD85no/TfOKustPQyAi58jrk0NfZZXWCgyZIH3ZCot1SZNYHp9yZTVilxLAila0jTYDdj7zKX
rqXfZ1dtL3ETXfYSiL8tYFzYw/XEsco5mLq0v3jBOxTF7+GIZ0a6A5ntNkHdmUXZP9rC22KztIiE
bEmJifJDiDsmncmtkD3smMiPHnAO/pAdBzmXxsBKWdohZwtHEIJp3Gr2aypoiVlWp34AOi3ejFmE
D2VUUO141qufkbcUqm+id/pHm5S/2nSzc6Lz57Cm8JJEMxySYHwaJmmgwDLSLdklHrkdlXeMW/vc
dOG0bQbhvPdW7JAp6xxVWohHatELt3ypmvFIp9reGDEe4/sJrmR1tWKmFzGqY34lH0EbEEa3L9CU
tOF+Nt2fkUU/ClcmRu8OWcAw8aw2KFYjl/q1HFh2/EZ8bbjXV1E4tUcx9yPOKqPY+ua0ZZmIdzGZ
3PbECLS39PUfEOQiIAP+NG6SwIT/LuhKjInMSMSi8x4QSdb3HTrjgrgmjlorM09efLXYKxuEg6h9
956Wxgb9GxmbRtBycg4UhpnkAdfYsAqDuQC9g0Vonse/XQWcbzYTn47gGC1ewWVBb35USyQ7LBGs
5/38Hep2pHH8+NfB7oaTGuxhPYqo39zxXVAFYCeNyPZDu61Og02z9i6aZFCcnhTNy1XqAHRxwnEv
3ZouLGWdV1TNXg4cu/2McootSPXoeQuM5au2T7d2WJKT0KbvXaviB47yelUr8N4e56ZjVLZPQ+uL
o2j+h70z621cy67wXwn6nTfk4Ryk+4GaZVmW53K9EHbZ5jwezr8+H1mV676FIOi8B4USqMmWZOoM
e6/1LZspZVSXoimVvPk2tR5PREgGa93Mu23Qdy+9UROW3KT5irwsap+2XW9cp2ejN8wWlaZHaBNK
db/M+G0DSaIoum3NbqvS8YVxTmJDBWo3pFn/zZLiEBm4nm31jIlWNYfykEPrZYgAL4ZVA7jpcEHi
SfhQTaeUNLuhFfrBZ5BtHUteTap6OzmJdu5rACEkUuDY7nu+O2xEnXmzkzb+W91DTXDqlrO5ArIB
2L/wVLePjwbor9XkWLt0biaS30PgKa8NIFy1o3+iHwh2IBUJYsbenzBWaX71nfswv4h200SRdpJ9
dRb9YB2UEQM4tfSLeyxuVhBbLKpFJdUpnC6HOFHleg61WwtL3pepkHdpHRuHzGgoJSrZpT5bvWnc
mklwqp3ih+qkzqbsjGrnIE6gUAGPn4qv9lAxVR1yuh5FXVxSE5ZbH+Hm85kQMJgfkDSPdxF5tVYy
OrN+I7qO79LKMa+sNtXWDB8X2xrBBfRVsBIxQ/QUjtaJlWg33lBDXus1DI8Y2uktmlWadJU1eqbV
S76NyXij43LDOFwC4S4r/VZxGGwNIZ29D2RmVbY4Gtkrm7Qi5jO3ggqD1bfdAT8F0AUlnkY40RIF
Uy4+7D7cZIMg2F1rmdcUQbnajayXfnx3QtxZSumzxRRDelbr7NV38++tSdFkTB9kJsSj6Cbcpugf
wXqUV8Ls3tnzh2tMU4Tkof69YbZaG5bITxJQyVbHte1R1oapEBh3tWluJgbO+4LBiFCco8miaRsO
xltZjdETeoNvjlaCh3frD5N6Z5A8OmQ8nNpWDa8NBmQNTdmJ6EZMR5Rb9qR9ffRREWJtSOlc6Z3x
5Psv7IgeMipGdwUo/XUUJjdNm6p0MqJxO4UhBlMidfYs6E99Tjldif3xvi5Vvj7NaOLxrlrP93tz
VU3UpEIrkLd4vJ4ES6BrvTwpIiKHKQeMexzDpKUbVD0lZivXVVJXL85sRfD7cripqkK97bX8G366
8jIW8jNvoZGJPk53Sa/Yz9MoZkLdpJyLEe9H0k/GVrD12svWjVlAKfIcDJcWClKxs8kn1+0YUTAl
thUEEsYqawYVmOS/n2rU06TiTRQAR3GcsMjg50Eme0DJSaHLTVUvFPl9Hw/PZPENW+ja8uRr/ZU+
l0assetYbbOZy4p6PKOjG8+CoWytDANV3XZ8TNrAuJBNpPiewUurqp7VbtrQhG6r7j7Esrm3OtKz
lqtj6bf3qnswiB29SYtwV9iF9hiE/cYWavZS013ZpWAqtnWhNY92lR1Y+K87C7e7t/HxKnM+QqgB
Fam8auX40gM9eQpdbOCO62y6bG2mTXLKJmRkbmYe7Ab6FLt4x2quirAFPszvxgFC2ikt6Ri/A/i6
1trs7vj38XHpvM7D/84/5usNWssdvJAr8ywuzkP6bL1TDRYlia9eTxpCDsmFttG6YQURraOVgUVn
4zIKQwcY9+CN61Pv3ET9PTp2cgJjcmmh2xjrzea8Ob+ccZZ5r45HzLI3bIaN2JrH6hBdokv35HzT
P8HesOotySurKOes8IhyNb6rSDsFUG9ukmzrvA20q/bqIb0aLwS+PsgXQqpoRiZ4omzYT4TVzzFL
OMGUZtv2O2r5uFdRguAgUc/hmI0rswwfwrbcSoBouKVoVLalU+4BIXY7P24NrPi1u4r1UTk4fX7G
dlecnTZ86Yts4Itqbehb628JCwGP5awCGjSx96D1T2nS9a9FCQygHZTiekRyd2l79WkK8q3su/SZ
g3g3dUTu5VmUPlNJXpk1EoTEDCu85YbxrHcWFbOY5WacX+kYPnJexP1zvbE8PDbj9tL0axyZx0sC
uMq/v9i3+CqrsrfW5hwksFwsPPgK3OfPq3YYU0cscf0sDHx7DhbwK1kfl6vLUSI5NdosO2m00450
vk5KeMqo3G6XkIbfUjm+rtZ0R/ZkMK/jOY2jyOw5nWPJ5NDol22H1Llb7pl8AtIis6ZCPGcB+IRr
2zQIt8ud/py1tcQ9zK+gnwOTvm4vc5siHB6crzyPJUnAn/NQvm5bjsDazMM+c3aKa1mbf6fMma/9
ySfldnknZlSyr6Snuwq0EhsOOWa+DIrd2KS1vFJLEs4K8G6TSebQ8jPlnP+xHP12W1wBcNLqtF7R
J32c8irc1rbAyCTnLDImNIhQc/YEO5/8KLF1pgS079AxCoYeEeIQolG95KB8XSy3BXadUtIrrpbw
heWCfiy105+pGYM1gLtRkEjoKqN+Z0ZQtuo5oWL+RT3t/Z/awX//MfxH8FFcfuo05D/+k+s/inKs
qeA2v139xwN2/SL7z/k5fz7mr8/4B5z7upDFZ/O/Pmr3UZxfsw/5+4P+8pP57b9e3fq1ef3Llc3C
5L9tP+rx7oNPrVleBe9jfuS/eue/ffxLZH8DifQ/iUvm3/DrmfNb+PvfbhLyiYvsFZD/8vMO73//
m/j5pF9kf9f4w2B2sDHWaK4OqgmlXv8hm7//TUF89gf2a8s2GeQFUj3u+kX21+35HluzLUdDpmZb
yIZ/kf11/Q9MAJwGFr9ofq7zfyH7C039TRfKDbqNFNzVeBmazq/7q3yEVomTD2zajgo75bSgYdSP
5dG2E7ZFfvjU1ySfDxP6FiJZ161ynyATIrdSG9aw5SlQscsZ8bbQRqSzOoxJc0Tn5KmxYRxcOkJH
FV8PUbHITgOQ1604hH0eXbX6rlTNZKV3PnW6unkbKpXFrSx6POXTSnfgo47a3g1xyCMhd46TnrlH
ibx2HYdQQEWBr720zKfSzJJVLdkhI76yjp0c7ONy9HXB5mMQEb1E+iU4H5T9cpeA3IELcH5ShQ+c
Qmggsc8nT+68YCjH4NdFIEtx9Gs/m+3IKDnnq0k2A4QmCXXvzwcvdywXaBzEcTlafspyRBGLeAEK
F9rA3JnVn1iqppXiZCz51TRj68CFqrUEFjNS7s1YbKxRiKMrFXH8eQQ/NCN/czVOScfYZTcHv4WE
NE3plZO5pH+5rkKrNLK3hX8ynAn9syRPzNHJDP+6QEVCCYk8RUp1PnZ/P+rMdefiYxUmi1fa/CeQ
YNMGtYtlYrWRIt7lGDDoKWcX0Ts/rJLcm66a+g2U7W8paEo4WeXMNoyZuu1bv2fKZ1xy8Dk7kJSA
tnl1YK8dR3lpnRAVT5duaSQjXHGHaU908AljCJZO8EFrY6jEddAI7Xpgw0/5qwGX6QaWuoWhtFfD
MTkoDg1aIUG2li2dczTMOk7d687FBsWrue5lznbPYC0O7teHCRE34i3op26FkjL2ctS715XCVa1u
WECahX5dQiVjh4epKEoR85G7OCTueIJL4G5qU6JEUczwWnQ1Z2cz4ZhNXTYhhr6H4pSdjdClCJDV
Hb0WKtielnSNZyJJ3lG0x6gLDZY2O0uorEee7hsnHf86/nR5RWC5eVLTCJ+TMz0t97llz6enoDzy
BYSZ+QF4uJyDqJWdxlu/Hp1Rv9bmV93I8AmwGpGyEcE8833TfGFF2c0oKF6G6vRoBXEN9KChzJXk
OMR63lZvRXweJupzofyw8cVsp7HSjr02xTtzbK9x4POdlwbROnEMsFla8i+39fVLHWJLboJplSaE
cSgoe/ejgpQYysmxnoPhJL+cqKr5cLnx64JODVhYOmoMgM3KdCPyroDp7+JmvFquiXn9kaj5iJXN
xikp6EQSRbip6tvJDB6HiMYI54a4YsVH07w+0hgQlCGtSxpoa11FrIWCS9kmQXfGTDIcW3Mq2cbU
xhouHCwOGuPaAQVEEormWMYO1X4n+74EHfZiJBZ4pqo0JD3yR5qzw5bD0iYxSUuKveqD1Fn9SCFz
HY126I9ivujTV8PkL+e4dFJzQX5eJi0+C5I2JG7T/XKTW1fE0WuEDdW6BtIrZ/xpITF7UdmF695C
qKAWwArqKmnIQZvXZ8z6BBJZ8Y9koHkX4sw6xvPFSMv059Fy2+B0uzhJzZ1EXE+p2DHXk4ZtngLL
vqQXvWHzzzrXd1+pzaaseol+Wl7SlAWvWlRrm5+fJNgwr3BIrCV5qz5StF7TtyBD0rWrtTCnGc9v
UGDJK+CUnNirKg3JKWpgoulzYKi9ZGKpNroKfY4xatTKOli4oCMxHSXSO2JyEe+hWKa4EuyjvNpB
7A23mWKN2y5uHvVpZDQmoHcrCkLVfT70qKtI7lZ6uVLZnZFNqOYbpkr+jI3urvuIcpwYdfhSckLN
xQ6bqvLWjJT3XO9o5RLs2+bmXjEVuMys46wl8G05XOIq5bxAW476CuoH6i5qhooa7pZQyN9CMkmZ
uGtUtg1LaOucJHW0YBlOK3dev/rtPHmx7sS+GUsvs9khRXHTI91OelJTwefoKRZqivboCTvxg0IS
O/DWN7b6hDIg7egbQ/Lat1Sc5IspPwKNXIgqC4A+THMcFaxPk29q7trJatBCkKWO9YlcCn/2/Eg6
O8SflgAmlkcn7HxhBxFrw45mY2dxuXcgPO9NvdnW46FCB4xWpbcB3yrTxhlHZa1MxrNIiUPBBfbb
e1+udgi8yFOlvTDK0Pn5MUgKLUL1p/3yoSwXS/qoOVinVIxv8G5RwM4KUKNDDGUSXeEVk6sSFBiB
WwBAkqqcHcl8giYmRIERHlMNwW3Dkh1UutK5x+k82Drxrgrl7YYig5OzyTRhOQDxA7thIZqiPkCh
TSOmN7KM9siO0I7Y/sRaPRxV4lgHEwKbyypA7cJ7tWGAaDOIim7c1yAL7HavsoepaDQfl4uJyEdI
MXPWnm0SDEinJCYnLexGapjE0mUxzDfSDfapxVxQYrgq5yw7a95cfF0st8mpvaWV0GyX4W250Odh
7+uqOg95GagnL2Dpvw6LgLmVVszy7Q9UskhgKDAQLBeOS9sm823TM43mhCHMoVOh5Z41+NRv54uG
ItZOSBpR8xgEEvPaCtG45TmeVSm6GzYU06Yx1O/L713G2+W1/HaVeB1ll1vZ1pr3KbbLdqpxDn5S
krBJeIXhof94liZyWnQ3AHnmC6mkxlpmfCIF/fWTZlcQXxrzM2P9tRlmIr6ggD3l5bAX+QNFGSo3
+XxmhkZAbFTHd2n5bv7MgDasOgOjEjU/E2B7Hwx5CbugCzVqRsFLWiVgWQgvccg/wLPHwFzpyRXY
OCgfc2zcEkOcTTNd8iuReLnn626NXn3b0o6ZN09fNy9HOFHQhwBjm6Ms7T429z2dzeUaho3yGEMW
On5d/XmkI9jVe4b2ygq0zXJbgTmKEWt+CrXYoqO/UaArYV+r845zkQ+I41L1FHf2BCLZPXQlweyB
nY2bqM4/ogziu6bo2rEqCRjUXDBqcyJhGgji7+ajeD7KUe8ifvzzxq/H/E+32ZIcI/KtqZrPP+Hr
IsvJXtAq/J9/3v7b85c7rMn/9ax2QJygKDpo1fmrV5ZZ1N8sh6h3clJjB3gwoiARamBAb4diiyoL
jbVeMCz+OYV+XV2OuonaprfcvVxfptmvq5lerbNuGo/NUEceSR7DZplyxDz5YB8l7Gq53s/fIwy7
6y4D6eqFGgF/y4WjDlLl5GqdfVcR6KSX7Wm5GGwbpTAz8iq1IklGSQklktQwZmSGaCiObXdEYOLL
fdSRJTwGctNWe2Pk0wCigvxiORwAD6JbVjRqDb/d9U+Pitq4VzdDxly5PCrftGpRHiab0WfzW/Fh
udpmKu665bBMZrnacsiupYLANa9WlhKFFloAmJbDUUc/jhL0v0sYQsJMKu2hg6Y+B0xjj+F+bclB
/vnD//mWrx+5FFu+6h+DFA59Y9Cp/12DWe5brpLkAejnnw6X3/7zhSw/cLkeYbwYVz9f/vIavn6U
Gud0PVyrya9se2SA+PONLY/5ehU/X/bX3V8//V+4rQDwb1dq3W3ZCB3QzGDWBNAcGChp1tVGlvq0
V/sRRKwxrCayEdYDfTwjVkk473MGvSl/iiOnw+JRPiWl3rGYBRJEnoGx03z7IpOh/MZW+JMl+mtj
h9VmCgWQtknJt4Xg4VoBVhmeOQFqMnwczFzF4pT4R8vFyxq24+z51ddSWuMmjSiwwjJ90AuAXiVK
SQ+mcONZXfcw9U5PAIz6jKB+8qA/06u2r6gyXoECqin45Qjw57dpDOwC+hZqrcLEZ9nbhj7KpmJ9
SqMsrvkukLMRyzxcdXWZ7iAtffhWiJAaev8qVLsX0QzRxrK+OXFDB6yMCRclGNOo6y2pd98h6Fde
t+2KAcxR5UTwd2g/2611zPi67NHCEmvJ55ZKA+Fu0zL0RS+h0+TnMHzvx7fU9ZFjkUbQxQrNvTx8
bjqSSdCrHYyKDWleDMdA1wELlnTpsQ1HQUUPLWjfLT9dl6pr7oRPRQLy/Dao2bm1dfOs2Na7iarK
mgsYGR6NkKd6bTLeJQM0yGRLs4XomxJHtZFam3Au6vrprUtp4qnL3tS2o+5caTdjm75i71ipVZ2s
9Ui9VKM9ku+rC4+jepWip9omRluuAuv7BESCXrArD7gaOkT3RnCI9UGi+AXcVFf8ZS0lg5EEmTc1
3J3rNK8qkpg1OLsnObjxVaIgtKNw0oDebnjrWrcDpo5IGBTlUBuQ9cuQOrzuvMac6Ue6ybx+o5u2
ahg9TIP26NvCZ0WiXE8WC9CMgmsOfgdJrn/s1RzJFTacfR9oAA5rY6enBbKsyriLDOfeKdNz7xKX
Qw4AShotIPQ43jXVgDxZKGjucAP6fOS7yEKa3KMyC7L2lEex/6508sT/CuAwXmHZ1wXYRgY4acD7
wH1e7SMWWB6pOXFBJdQ00qM5qTduVKuHJMAJo9rxSe3G8QYLUHLIlPRcVjhDJeerBpVgZZTWrquq
NWnp6A/6kZOznfQtnbtm1br0AkBJGYFRHWXTvIl5kQXOYzj05bNiOAyrXQHsvQRUBSffpPnGmqgx
rx2aY17ahZUniLy9grWo76rOvqO+Go/IE1PN3+Vm8q3SzTdTmndkZKrfSlkAGQJgPXYQBp2qVVc9
PfMdMvnuWlWvI+wDK3tgF2mImdDVkQeMQtf364HkHbqBLVyfRLu1ilZexvyTgOd7uu3WFSOrpw4h
Y98DAUMQIu/ARB8INzQoYCnvk6Y9IVPcpmG4d5GbYbkmOws2dbNLUhRgI5JHhGzy3Q/RK/mGe2/a
ldxXV20sjR2cu8KrLJwjUUt8C7ih3rMMn6+beZyoarHMc4jCxa6TkViBE7Pwer/9YJELanzQ+7XP
4FRknSTELwaJbyPXlO6RdJ5hW5jxufK1ZmMFyXewfMwB7rCWIfVxjGHx2q5YhMKPXIkyr7dJSKiO
T/pVbRFib6b7sFfvUaLj5pppp7bpbhpkfYlqV7ekrugAtHvSBhL5jhRA7nzGqJVKJsYmIq6qNJAQ
Ro0853GPilC3ti0cgQIhWZtQlbJg5DlCfY8scWWOOnkuffQ69enKQMaKsyFA28H5tc3d7toX9ZNe
g9cbYfFtx44PWjx1XfoJmxWNAoEL+6LzclPh9C1fKVPwnjqVT0dLXlx/2E9W8QApm1ZTkby3hU2W
wYSZPiap2QsNPbvPrDnYz11jJW8vqX2SOkHGskjvOgAJ68CwsPoExH40IFG27qivy7hsNqE2laSJ
vqID/w5hfOVO/WMTpEfqVylfkPTejbpHZWR3lolkM8jwalSGm1xYb10OSpShJrJjaMiWDouWyoaN
EWhQP/sQI0CvdZ+Olu8TbDIU5WxAbxOnX1TaYPhwBGjzB5Q7ITR3euHh4CLATgzSvLXMXbUJ+rdS
z8XaZX2EAip6m62kaVFt4rZD7thiCUSORwpjtHeYqtJd6rbXqa46G90NiP6LDJiWufY+5iCZ4+ib
YVQ51D/kPmjz3lrZ0PacifwiQWoVamgXyD4X30l/EEgb5r4bFeqiW0mrNc6BjDa+GpBmPoInHe2V
1dQ4ujLEIZMSvhjmNTGi56GEUQdTjUan374YenIs2A1v6968ai3LOms5EY9qkQOfNEgaSR1U+vzZ
4qwZ2KK5+bqlPOxFY3lbpRp93q6iA2oglYz0jYin5yKMS6+KG2vT0fVfhywaPYzuGKT65NYCdQNN
gxpJOLwawlDXCDlZoqVPdTgNrBnFhyguASyNlVGMPXzYkaHwyUoQO72WYfxoTMprQ27dcfBblExT
lxzYrp5HPwddEoQ3eqchDNDynVneAPm/OFMNcxzd77ZTBrQGdK2CJsDfTOQSOvdq23b6Y1OF0NZD
5mUKCHeGoj/aPgNkgnT+tgzydod4X6fMo9wZ+MbwTsNr6coAwWoWYRYHWjzEA3oMV91NjbwkpGkI
O5pPiOkUqWAdCpViNX+yzLYPgG4ZHQxcbZptXyl5EB7AVuOJqNOtH6+QjyYkdAJHDGz7sUzqK8jA
Fzuq5FXRGW9wWTytrI+FAR8iapDUDT61wDB2NlabJZ6vqfk+avwfWjg8tBOfoxJXBEb5Nf49DJ3U
JWW2ditWsJ2400wdDEB8BtDnkTiLBzgktrKUMfjkmBidLn9Li77Yki4DhTjuyIKUECXJ/YKsjtNe
sATUXXmjjnVGHCKBhbq9i1HfBmYRfLDnoIqPtMd9rpX8DtpD52kGUkBHLS9qdOwxVJCDl4LVhpCN
YABHhNCJxevv2OXOJMJkW8PxLWGHUfYkln4wAhUS7PjAZu++EDI59RGO7TSiSpYPjObudThvQ6bs
Djskwclqt9acZLoe9fJWi6AAE96JYlhBONsgy6xRPqo2otlpqspbt8MBUjvaZgp0zDQBBi9iZ64o
iWPoT1jd2uwUlW+KTQVOsvfCnzAWQFidLdWm/BJErn2D9m1oEDAyHFWezmJ+SzsZ8dOcijkzfmp1
Rtoyg0dErTHT5sOmTSM6MMghRlKkCjHeEUk1XGxdzTYqzoA1NfCIvm6JfH1m8BtklxJysBcBpa8c
eOkok0/bRLTfMiet1Tb/gZflPVJYa6U2Tr2ApRWJHepw0w/9JukfcpaEO1GU1sZK20PZ44Mrcm3a
6wwNDIguMpVmOIVJJW4mB0mhQW13lk8vJg2zwzXPHnaVmfKcGLOglh/rFR0FSkhyBYlQuEW6BntO
hKOm1+p4p1u4/JsUgqg94KTVjVUjImtb0Llh7nhrrazcLkbOCA0TnXz/NHsNWWiFn5G8xrS6zZhf
WUYCZ8nKO926h+GlPZD9s+6DXm5dx0YUmKzNqnqRHYXzthFPhmBxT/L0LVrf51KXawp4t5qDt5T8
s2YzaHD+B4l1D3jBXSGUbjVkuGdUPvExVBoqPoHqxWVLHiQZvCS8gUylmDzctRbSZwXz+NoejnYb
xisjE5eGRifii+EH0Q/junNQrAMr54E+Khm1np4ce94X+PhwdJg3hg+rtFfk95akubVWTnPuGeak
kb4YbraMdK8VvqEGNmv6MGaAZuwoe9cRua4zXFjsxxyUtpGCt6cSlO0+RJg10Cf8AVMmziNIWkVt
YR2y6Q4mYVHukcyBWrDLcpO65H1gwsZKG2/pLV4jAYW+VZhkbEOrCXv9Rm2ZtAYDXi648DWRi+DN
o/Z7y9i/0pGW7cLEeiGxtWXAczY+Vk2+TO0rzfmHBNC9QdLxUOFncbQ6xJKyqSXwbX0cXsc8490J
97nLyONUbdUj9cAiYrFku4Y8hTO731BIu7IdwjdoMVHSpwCE1ueQ1Mr8LklOM+Mbv4TyroLEy7oj
/N4oeiO3AD1Ardswbp76uP+s0U/FeAS3VtB9GON0zkjM2BhWeeBvxrbNyFdpVo/EwBWP4L+EN2bu
czJpu9LuPtpseBRhcCgCwkQ6+eon4XgIXBbLuWvdqTK/DpXhIYl9NFZKcyRXeZcXJC/nE7QD0AOm
wxeyGBAIdfpwTaz5scAgThHoVUykNJU9UOCpFAECahrNQZZJjzqZdmpV4mMtIgyuGuNMayhYE8qR
e+GUPaqJz+cU5+jacLiPKTJAVhrrjOz0hjUpo7BLuUZt2qcp14szuxSR+IjnJz6ycvQhpdTGdgyb
H/RtP8N2mu+i8BgITm3LeGSUeMcyaW7LTN/hLKn4YhCL07iM2r7pIMsZghP0UybRwFnHdNa9oKG1
4JrdBoD7kxWo3RYqauDc8e3pzTJhlwKwfZxRAmn0rk4hSR6Z+ULqlBxxqOSJtDGzvNm1SdGPc1La
CqRN2tVe1NnUR6YIBCjFRFkXn+FU4csOR2T445uWk4xUIcH2/fkFqF2+18IavAtS2Er51gbDnG1m
n1kjPOuNfl+L7qLnyq2jRTduzF8piwNKqVn/Q3enXdUwP7GRr1p9WJF69BjYvgYKzEWsmDjHcGxi
D4gEO+QwuLii0HZhhoKbXSgrgJTUrs7NYCA2BhVmRrVRAzIMbVsnldjTBKv3lhi2FR8FJT0weH0B
R2U2dHvhWAlPHYvWixxDOyVUGCLgg4za/ateSbSD5NBO1kCPTGLT7uOnUXsNhfYSZHGM3xFXSD4y
OzfGKuo0edYcz04x5orBuoY8bV6VkPsHAw0ccgpsS+oV1SeA2AgA96lUq3OXYght28doNP3rugfg
RMhzJ8Rb0Rqom9uuhVZCKY9EiruxtLdao6obAu8/3Zr+tFKpR6Jbgq0kLWMT2ilrTb0feUfkipKI
QSVxtNc4uItta94NhfLY9p9uSNXb0h57s8J04DjfFfMRtiCznN5lrPlssG7sFukTYZBnBLBxLeDi
iKMVza9DWNpns1QrqCKBdsrHjgexUq1ig5VDEqHGRdWkSUYQtbFXmSMvoUJTsEoMhge81iGpWq36
hkOhBi9qVqtSY+TjNYc6ScYVPXON5WjtqtfzHnVWTnmar1V8IXlLQPieW4TNnqVq21jBygxgiuW3
VZHH7FyiRiX0pE/XrQsTW5vcR8KGPpus+Jw1JZC5brpZ285OxedvLKvoKexddMiRs4ITwOocSmIU
oqaW5nhtRz+MNLuYoLcPJC0bXsa6s5t0Qukq/RpD9aMcNbrEVg7MB6+E9pT5LfFCRcdgjBlDa8If
ShdE2yrZD+zuV01WPjBpIlidbu2A0zPb6PPfiShCQuk6KKVWygfYVXC5poCzRQ2hPtmRAH9csjZz
72BKvBRxSgYX8hfdOpSxBaxSJ/SNAjT5M9eJicSAUEfiqMIL9bjeI8j3Ypu0T5FZVLJ/ICzwIeqm
u2GIboNoxMNQnhuZbev6DJDipeAt+B1xa9WPMmSz0SsXaU6cXsoJFyt6m4lgATam8P48vrgsaAPt
Rk+CV+Hrj5NAEahP7a6Nq884tLGusEvossbZmsqj4477kvTErnU1r466zit83q5ZWd+NqbslbupR
9yESsxwMjXtnmh4qUg/22gtNBT1lgciuFOcKzpcm44ypDQBimL/WzYRmVK2/T7b93coqSgjatQop
FKTwd71t3/L8rZcAjHMaHJnqP9JGuq1Iu8is/FPwYtOp/AzC5D41iwdMYdOKimXmabn95nI+7wiW
fclZYHtTxJAUVyNM8qZ4hXF7qGv7Pgdw5RgphYLhYIz5OhXlvWnGV7VUn21N3vd2hpiaVnHh+LfO
gKwUHccnCXO3bvDUG7P1WjmFDVgWNf1RqnSValu5SpUWh2xnr9QgNLY1ub/AaNxyLbTqWYku5RS9
JI38yIKzLmukTCUolKBxrgsQU0Ub3vgaggVFv7Y789MkRYD46rlYJQgU7ESxoodGFYmVdgg53o6O
fvOsGxLR6bd6CJRD1oy3is9W0FZRoEVgIH9Sg/5f0PcwlsjyXt+zCJoBjrHoR/MXbZ6Gj+9/E/Rd
R3n+IYvmr4q+n8/6pehz3D+g1DJ1mAb8VJBsaPN+Kfpc+w/8UIjdHEslt9G0EA/+UvQZ7h+6Y+im
baAEdJHfILP7pegz9D8MoOVYgal5YMi1zf+Loo9f81fUlupqIHRpSEEJIQgNxd9fBX16mLhZY+Rk
jqtKETLFsJar9Su26Ia+GSWxFFfA0fUPQipY15aOnaKoqsnxsR+qWGTBp63pvfmOhIvpyvCtynnq
y7qRn8FopMXrZOud8t7FDuuaeEKjMqFewAZcdsyraDeQErLoswlEZ3eVyvvatEcBoEXKp0jk+H9i
WYYt8cmo9GeZtUaVCzGN/8MM2yGg6SYCcVWGXXqTIGei1twr8NC7QkFVaKjsCU4tYUFYnXMsL57q
hCNYvpawlJ2VOqbYCcI5YBfEIojYCKb5dxXlmeI1zKLE76S0X1euhU7TI5PJwLbA0lX7EOMAPEZK
ZRzgMgZZ6YXV0MzRdagXcVy20jqRNJh04U2bw5ED89ZQB6DN3lIiJmMhMMk4yeLUjLRXO6yT4FBZ
cBvgOKWq7VV9ksSHPsx62CGhcWf0EKNjfUJHQyaY1qxwv5bwZBiQ34TsW5iEhpuG103QZaxfUpuq
5F41mA53xIUPA+UHy/VfyO8hKEj1JQInabIiXo2RNh4hNugxmj4gYJ5h2aN7aSHQ949671T6PQ90
y3crHFjkuX36QwVbKBllaQSt47ouSR4ygWus2Ik33y3cHD51ut4/Z3PdSDDNPOQaPcRIw0OzqWLo
+ViZ1cIhgHhAGUlB6zZnf8u6D3PhvLoo8mQlK99+bG1yebZ5VzbDrdsS2IyIOY7jtRCjqh3rmrdK
b0aHHbbWpMDgbEyNVV6mQZqsChFBItesZDnzT0RLTJwkoHYLSmmSoxcpXX4h61JxPk2716WnUCEl
Q3vAYEtAWYGcB0FIbVPA7KIgUq6omJMpkgkLD55RlpNTQhPslj6C7G1WgLbhUMbpMTOWaaqYVBUl
w32AP1TsyZzLxNYSFn6Csuy0e8Jh0En2idlX1ykg0+BaGYLBfqJO7Io9q03HOfqMKGz728Bqp4QZ
s+Sv0tOLkv/F3ZksN85kWfpdet2odjjmRW1IABwkStQQCik2MMWEeQYcw9P3B0Zm/pVpbWVWZrWp
3iBIRYREkYDD773nfGfCbzVihViglNhoIM4IbLT3xiyXF+UYxrNOHFtA0gJa9tycrsJZ4nuuANAH
g2UxCxN4UOeB8qKg3n/Vun6ipUSkIpzT9HuryK6dNWnd4edtsDvTuPXcsjrIZh4CB6hqgOeM1uQq
qo4B2GDcmZ3eXpiuwR+pcFJq+QqRPqXUKzpbHqbUre9Kp3Xu50TkBy+iCYAa1cZQYJanzoqnF7uN
Ix+L2LIn0zQ7xqMhTyKKrTextFGyS7zUArJv/DLLafmE99g9mJoyn+pxip4mteJd0fXqqakUY0rZ
J/j4Vf/k1vH4XRU6patIjRf20PTjCYxJLm4x8w+Lljb6POnvZdWnR6PNQJ4sXCrkg+YhghtGkG5G
iVm6FWynNM6BZWKuIMU2vo/rKHWZS+kY1FghH4EnV9+q2czYD3vx1bY7uJRdFgXosQeAymQDrMvc
HftO9oBcICd4IH1gGA/dxeBUPCjiZ0MTOvBVmZH2KdNl5lvVzZtKm+HqjhkWukpbCCTNiN8Fy3ay
M1GwNmyaSCs1ryTHSOJWE7N8yAEE+0mWid8lk/GXbiwpc2aXbbIN05q+gSjlyexX7SusStK/lFPg
9FsWUkdEkjdXEt8d+np4qZdlpnMO1QGYhgf/UgFEyGoIbohfMfQaAuGqhAm4H/Vhfl7tdgztCJK/
jbcKYvHSLMcolu5e0gk75KUL6Ken+NTL1sgYKDlQmnEI/hh1mXGGkErSCQIWQffYD91MqwyzYh1E
fD5HmTbWiXzY+SSbQQuh0GhhkxjGuU31+ZgXkwWcRc4XLZMFd6uFONQhRhFWeo5fRZbzo5tMjZCk
Nr0XDOlC0rqhFEmjOUxubTOh9do9COTuwe0GUCBLk3yJ+mK5JCOQQSlFFsL+mQ9DpmWBR3jI2XLL
YZ/hpSeA1ZY+YD15GBOTGMhycd8YuGcEu2bWHYhsHIs5bRcGffNTVELU5T1wWJKrLMPEVtcHT2xg
ngYB5rRAgvMiVx6WDpNoLdcmxNSb+rQhklCL9erUyhoysB0ND87S0IUolvGMsD7aMb6bwoF1E22m
g+ue7iLDJRWR5BujWQBRzci3cA8zVzRBmGt0aJsGi68p8stAJPRPzKPUFBkql8ZhnlW5dXlAiJyi
5M/gVZXkIzOPmU9aTnRsto4gKTISDQxn5BNfFnVKQJocq3Ik49Aw8APRqTqVMN2+OpDrvuSdKx+1
yBl9bpjOYfKyIiwHIiEo7XKfy5tFdFgiPK+b4sRKlrA1Dfd3Yor4jjZ0Hmqr1j277oJR3aKDkE2E
2elKBwVUrhAkVxd1xIKAvSRg9jyuZF9kapweXa1oAm0s1YPOynFYySUPCseO9uusYuZsRhFUqUN0
k1hHyh5i2vENpjPeRjQXYLwzPAJNf2m8IvVL3Ri3lGfGFF5k+Ea9cjqM9Kh3tGJXFDI2Ppw1IaQX
rp9fQlgJLN1eT8h2osBedTqSzEF9oD1YgXWujNKsFsZEXe/Plcc5nNJTGbKMFL1qIokxE+Mhmcrt
BjLRtOZ+BylAWBStOmcpHRm/mCMAaNmKVI/ooCzIFJV+04niPl3G8VnTMrDX5VodV722T8NCjIxm
zXzs7QrMsWOZ6Q0cDjjxrQAu0hyklU2DMreVtzOZDX/WXUM4p1AmvboZyVYxjxORBW2TPCm7aE70
IxKwzG7ffW1GxGbGtDYPZpFNBfoGUzp+Fk+TDNFr9tFlTuHk+iKNizFMdNu1jrM+T+u9y5uEqqRF
ffA6m2uDMYpR1eCbXTNduKkX9d7QN9+5bdLD29KmxjTMTE+nGQRZl1ZMg2dgROx7Pzqu+T1eFd2b
6g+U9r+7CvqfZFjSwfr+5/UN6LKxS/+5KLr9p7/KG6QynulI27IltcXfaxvr35zNJ2S71Cf/qGoE
ZiRdt7dyg+Agcnv+UdUYNhYmwOMO/0C4G/r7v1LVSNbgfy1rHPxJUO4IJDEcw/rXEJROt7N2bOPk
LImEcM34qaEFesg3tSMj+gFSIPp3C0Xe7dntYCd6wLAJ48iSNyel/7x5/24HF60FNvVNris6uA5i
WB/ytEQwQYc2HQr7mLn1t0FECXgN1MY6TvLEKH/ZPcPTFBAXyHdatN4U0jFnRiboFaZldk8Auh9j
lFL2qD+C7aIfB7TxnogHTuyp2VfemAWLjiAV5coLI//80Kzr3TgyKLRz2ztFmrAoo8oJkQsNI0Qp
PX4wH9k+CHtIXI95HtiTc247b/0q5nMFxAntSwGmm/9cRd/ZINsw4yKiaHe9kXIL73O2CmvL0Afi
8166dElcndxg46a9ZFyCKqVRwaxxFx9izzgmJ9Xp0Y6YaCJAkdZKLfV2hkAd19/oXeyrFZM7HcTv
HCcYCHJGxx2r3NyIX4Z8xc3OKrhUMqCgyoPeThDpWwyWVndEe2C2cVBkCBQb9WXbvO6HyOoCFycL
4SiN0eQHVM2/7cx5ZvwmT0Me4wJgDjMYzrWg/+w2y2nQs9kXNgBHrLl7k8mwTuF3IPisdzHcxwUV
QyAcOGAlvnxqxcYnmja6TBE48ETGUZC1ztXRHH1XDVSWXt4/shUkPAyM2g58YLdzVt6PPMqhO2W0
p/VJ0dUj37t+zvRx/exlOLfTr9mDGUb4XL3TiU0HQlX4lHxWUNTFizV51Nfso+uKe1s7jAnjS3qK
uVczh3cAeLhsKrlrdmAUNW7FiVac1/kJSHlyLJpi2OWO+eqVHW7dAWieci/bRoe9onPnsFu9iy3j
l1pLqoiIdXjS+XhxOlxTxcu00IQvSL4Ev11XkDjpdL0deqOjdnGusmNkAkGPGyhKWJKX01QvaZB3
+tO6wsetM5m8uhoRmrhU9vRb511bCIwYw6A9Mp7x7ZwS10IUOI/MEgC6unSyZ4S4NvHiiy9JWyWq
igzHWCtqNFtzcsbu8jMtnphhe7wCAcud9hsloPVF1R6vXlpnApfLfW2I2FfzcNKkvh8Mo3vGxYTX
QbZAabnO3G7iHbeAS6C/2o+u+bPAdfANfHHfot8wS7S0MFB0kr9NnRwNx32N1+pDr0YMAmmKtzuN
6KjWz3HDpLqm7+YZFagdDRe4tE34RcshS2DhWEluHNgsAxTh02PWtRswD/heUkc7bZGhnoxM3Wg2
kHlL+iUXT0u29cB8HO0RIsrDuMZX9LehtOwQZfS6LxWU6aEyucIl6b7w4I+NI+d9uxWy9PSDCnYN
dkigo0W5VyNsZbpJJwwI+UUyuJF0twMmHakxPZTLl6HXUNE1iOQ19yhLLX4x+OeXjJhaIdwPR7kn
mgnI5TTnvi7N61xyIrOdUneNtL4LcHPpWjcHm9TM/T0mpGyf8hgkCbiAOP2STuhMx7xLwhhyZaSP
8LDIYNqwBcZaI8qvIOYUo0bdUuacG9Z1Uev6qPr+XVPJ18xkWNcjYQnWvq1PXeSGNd+jservXWbT
HrALJt4uPJh1YYpvj9Ts4jPWQe4AwCpTmhfRFAc9EtoE4fVI1yIiMfdBuowkJsVczsI0v+tm4r+a
ZU18KTR3Fy0madrdBvmod4QFtOyS6UUNDSBPhkqXQcMBs2bkjhb63braj0bKHLW2mQnnY//dLMn4
qT3vV9qa7yNo6pOsUnRHsnnUFwOlCx1kP5GiweyHnMQ0M79iafOX1D4lGUqDZVk+cS4ae6fBEkO+
+VGUTCREmlyM2LibVGxwJ5rv65Rkq7aahtDNy7PsQFwUqbx2EnNYdMwAmx2aAUFUD4QY7M7y0O6y
YX1zNttV1AM1dVf357SofS25RejReJ9M7bV14vaY1XA5Vfojq9yMTMdkxNEELydZvjpD7gbd4ma+
5c48gNpnWutnlzI41Du0ij2ZOodGEwhEZG4xJSimYy6m38tc14Gem7grvQWyEVS0bG73qlq1gBTm
9sSt5UmYL21dWz+d6c1Oi/fByfOXKfUsxqPcNWEq090T06/BK9VTlalnCDUujrl52dHfv+tRl+5J
7PiW4u1xcyQP0VnUs4+UhM+4XP0xwgRhE5DdFA0zltjzaVSKHZKaBgme+lFaX+Myjl9EUtHm6FlV
yoeFGJ+DIMZ5P3vizeifRqAygY1qHS/92FBaLevO+67DMdQxr+5jd1KHhfaCqMv8QSYJCzNtygGH
UOjoBRpIqJkk9elBXLcIXEhcZjSCX5AOWShUk6Myqo0gsecvdrK+p3SW6B4ibpgsZp3Z+K1mBhDU
YvgAVewikY6BvuvOhDIkg9xVh5AJKy5+u99ZiDP2egLoa6HTTQhq+k7Nl91ZBH9b7pAHuSX6AJcr
TmkXHbbltWCmFi3bAa9OL0QXBtakTtS1xrXWp/IUV3ysDgosyIO9v2RO7tsNNuO8JwcKC2bgKAbr
eWPZh5LNBuYa7hS9iA7cax8t2NEuXeBdwUT8LGRx0kbkoHPsNfeN0+G6shCZdjHT57GwQ6cWb6NQ
TPMEt5C+CgQ+mN2cgysg5vlHsijf7qwHrUfR40r4nY1eoLtnPYf2gGhce7ZddcWpSrIUUIYOTbGZ
9toPkt0Mc9JePZE9Us/Fl7UfHhgoF8M6nL00XYIkhRrJbP09b7h4TQnKIY6Jgm+q/p27DgL9pYv8
2eVm5ljgvTqx0hxecxqPeocp1Y0fa1SJPbV4BFkY895sbcDeczUU2BY1YtUV8olu7r8ha0/33cL8
prP0X+nAPgMCF7kELUZaJw4BL+qYa1xxsihpA6skhLkF7rUnDli/gsssyJwovsyQdcPVyRHu46N7
6KYKd5ZH9etsMBs6IzkJIhHEh3dNN955lWgHPCIqyRhBLo6APXC8g0mP4DCCyre7uqLgFwmoFCs7
c3mBjRATaox6Jb2zivYWd2s8WiUrGBghs4yQteYpd8Em1tBY5exIJ0kuLyZ2C9kF4w4vzEv0Ryvk
rc6z7QPSobEHYdwrQz9SkkDfTeWdmNHhT5ZJ9KuHV68ffLAg7mW0Xjk/ifeeUMkutsh9sy7Pmiqp
lqdRP3Hz5swwBh+88xDAs6nYmh0NJZI7zyAZrxxbNjCIIgEX9UGpM60cCNaYbzV2Pm3KaD+uFFoG
WMdhk5MAYNZo6TXSjg0aflTAawBqiATybeksSBBHnvVoNOa3mZj1HQqtu9UrMeXn1rfKLQZcDb16
HRj++pKW3eH2FJUac+uMq3FoBXcQz7tmI5vTxbJOAxcH1g3IOFlRvwgGo2HppOv9JLb1u/BgiZuN
OtCOotU81c/oyHcDyqwwRzj6BnbgPNsN5Xo7YCkw4WQKUV2ygQ27ZSX9fmnxJT5pYiL+qnIwt0Lf
Qwi7Uhi0GURm56pTY+wjrUsDg4+8zFi5yyaNOAnrN0aX9mWN0kejXL82mgnjQNeIa5/8WPqt29eb
KRThnW0BH87yLYWQ3TAw0/tV5t/njLZCkWQ59kL6vIUn70x9sKF/No8eXdlAR1rr296CIqoIXVzJ
+M/l+ti39/FsE6LdGwfTM6k/UBVTc/RfV9inO3gpQCNSNgWifqENEQW4WaGlTNUdmgn7nrRnGhl5
B1SOb07ynXTlM5izjz71GJo6HwSaJ3uRY4Eda8ugsRbvs4lldNY9cskg5yvwzitaAl7pBZJoDquc
X8RdmePGK6dZ36Nw/JZACTx3NP4iKhgKh3dSi7NDjwt8Lwd1YGn8ASvYfCp0uAy0oXbsl07GQGBS
11T22bSaY3xOeic6JLH6wdDPvejc2Pcb0zdbzOhFy9RP5kRtiP108FPtWWHbeUssuzykyc+ezNkQ
cfR8v8K7RfgLL/C8wkCgr/3hWSWt4eQREnt6cbCo1QoeIntXpiAdcLt2fVd8ap9LZuzaOa9+x4HI
iH110BahzhgPXrs+Qgrmmk5crA1oWsJiRk+0eiH6Mk4lQFGCXOmik/Gp25zi7hjTCAQpKGL3h7QR
7U2aNBEhsjICU/0So4o9WuhHdC7SpOo8X6JPjlfv2UmwgMTQquAWcx9w3FNt6gAQwHJqImPiNnvm
Z5lZAXG3QZpp1U/0rntb6VzaTduyw632fDhcydTAQTzlD/NCHGCcPtK/LV7xsbNAW/z+ja51ZwP7
Gpja6ERAlBV0lWCvzPuyl1zd/iqalPadXh9yZ2+JpX9s7OllTBNukSlRHkKo+yjH/oJNlSz5enik
Y/VhNEiUhRzvlalkmEoiaUvwcEVdbRurHjKkiSide3KAVnHeJf3yhE1k2leieCsdRGU2xf0MsSXs
rGUIKkedZtXYYUp+02Es4wnjlPw6GESiJ9E0nbRCTpCQfvQugE/LKX9neUuwUJZedAUHk2KbXWYO
yDyT/YmYhFcv1+27DjcQ2BXu8bNBE599wX0lJzZjJbpGwwAqCljq0jT9r8bW7KAmgt4qnBdshikw
K60IgLcIzI10ALyqaS9tluznqXtjLpYGHutAOBNOGuoCBbnb7Tq0TshhvHo/VNp+Lhxw8KbAFJB+
7WySYgiNy1hM5UsybCZDhTZYc7AJAVwiCJUtlgNfNea18bGpX32qfyGlxTw5JH108Z2IwNYPDSWM
CAif1xK/UCwmjTdah1Hmz+Zi4hZe2nBi2hbQgyB6K8Juoc9VfSdy7PDLSKRJDqQurREoafnCnW+Q
O9uqvsg6/bXKLZzeICB3BDVczMV3dr6fUgINH6LhPp44t2mCtjtRooihN2k+eDHfnv23vSCkrNi8
tRjYkGjyK1RxVO+azWdHfyBpoIKrpUE90z1q7iu6fivIInfcL7g6KhvNdys0eWadchDtbM9R7Bjn
26PbAS1PNG5Wdhs1+aI9tV2d+d6W03Q7tJvRv94Ot6cs3rggJJaVqiwA02yHpJhMbkdd8oBlITtI
MyH5o/CudrT5Gbef1m8v4XZo0NKdkbP89SLEAG/HAv4YzFv8k9oOt0f/r6dYufDCa/3J2V6g2NKl
euezxrVxuj25fXmWMJFz1f0SHUYWtiCU3svKxml7sbdHhkofwZ9ivafLXf75Ww0DNKd9fGLwL8+E
JMk/bxK6cXOvSz1HnZe5Z3sYFXsReH/nMbkyZqA/M0jTX1C5HceuCm6u/fof/n2P/hySYOz8tJOb
278Y2ADIQHZR6tuTiR60GwaoJwCLDFyE6LsI4NBGuMPQCqbxbGz/b557ClA+JjOCcdJhPKmrVp1X
JpJ/DjPz5Y0T8PcvKu4onCXY56h1rzfyQyQc9YcB4XX532gQt69V7NYhQ2dAmDfXPlD5P4dCU/ij
3PR1ZizEiFB/jhETnOn+1WeVTOgyR5X6N9/+Xwd9s6izyW7OrQcgzhVxD1TdTk+610I/0fLmeIOG
FJtlHfU+p3fckHTTaS2fUEXcmluNf55qudB9byRy4Oa3zkp7Aj2AC0W3PwgGmM5CjwHNJun9H6f2
5uO+fd3F517SB1VYd9zV2pODvO2AN8f0zTvd4vzhfM4HJnflh55dwLeO53y2CoABaTaeNcfNgCRD
RrohSv46FBtSJWeeG9Zz9XT7Oj8fQxOQPrGiRY83AMYNe9FUIqGLB6pwWfSGICrnbFh5s89QnWBW
24gI/zjgWhzPG94aseb2xauxYTb0FoxNun3DNgaUMi6FYA+9Pe+0hcSkAsMnXpLX2uK8Y2oBH3QG
r+ewTDoTEm9BmVRVTGbdGK97Mrx5U8N23WMslujmN4X0BXbERF9kBSTe0p11MuM05dolUv3J7Zxk
p0VEyK4ENe0Qw677iVCnvbKiD9epn+KkOyihrJCI2ZfW8L4uZTUxGg3BxkKWbLNrugCAN/V2uCSD
iUvBtn9m2ovpyRavOWGLgAjeFiu+N2APhyO7dSC5kxeWC7qquTi4XMelokvH8PWh0EwrZIYmiNom
VKOiaDiSuSZ92z1rssyC2ijeYhfQPXFEXl6gDhw9MspKJNPYeV7qhpiHuBx+s6UbT6PFrhTGVprD
qce5iNbwoIrF8slwZEi2tcuZDOyw16vN0TA+ZjXf1tXcmi5lfSG4otqXqGnAQYGVKiZG3AO22NH4
uQGQi4G4BbyKOa9c+zAF50W92A5XFVbOaI58NaFTtT37Uyve+tJZfauzEU8XFFySuILRzrWwnpxT
j0L6DFcFLCOah4tTdQSGqDevUhcgUMu5rSnPTH4z3MzteO1H8OU4plrIkjUe7h0ZD19JfnrVmKAx
ud6qzErBb4os4PxIauGA1R8IdIad4ThhcS6r7mtqFbATbJvehiZPjq5/jJAkdo4tnaCuZnmKp7ds
mLpXOlk7W06H3CO+yysYJLZYlucY5BMk7tByuL+1CFQDRx/fleWy3WtpQA32JwOb4rut0FM6M3pZ
J/k+rA4OvFXzcIbzYWjxOBNkUX3nDQcEk+Hjc4jAAv4JfuUQK/lTleolnWIEAzVOuOi6Rs6Cx4u+
J4C5w+DRAKEtgSh3Tg+dA8u9xGqLvpp7cFZ7wIHtx2o6RmKGVolo92DUDhoSaNF78HDJASXHL5QU
1s5gQ85sYeuuqacVQM1Rl1j42pHKTmBMxAFMikHW+gR4fKFCINlzpsQkBAZowzd6Bd8myNp+vM1G
JzqMjEK4lSRpfV0g+dHlAAptuExDluSL6jA+9Ejwdx79VYCRyV2pX7vnVfKL5+Q8sgX/WA13CFEi
6BSkikZo69tzDfzWyIkWkoqcwguXFmeXZT5k+FJxaFgfJpKmYzU+1yVc/NmY39DFmmGshm+RNha+
ZomC2p7TrM8SOhcZG5+afMmk+oj5YKjDLb/eBKjZIGjbUDH25Ad2VQvxYmHAqrfbEKqMXsHmbunb
bh3qDqIz9FkXLq7dNsrA/jQEprsUe1U6J8MomrBIkcE4TPKfzSusjsI30MZtra2EXoxxFq37Gbs1
Ic9QjSjPrcdG4mmysgi0Jq2+xdYIMcu+LaZLMk2DAh8VdhenaMKSQn/SI/GOpfcbjW2ov3FNvmRz
alw9vmNtxcU/kLTHL9thjtRmSrvEJh4EP/pu5N57sAZscIvsXrGZ4sfpfmoaf0YJejI1axYpJK3f
Cwy+bqH9sMwSO4USvzvwUBO+97c6JRc8wcZNJEP5apPQwlRNMY2PchBIpmeHZEGL/aLoP3ssw+yn
oePS6N7ZSdk8ztquqJZzk9hfpnyQV0EQXdDXnHlR01p4FPt4n2v2Z9XXXyr43LlD8lHeGmUYu+2x
hYWDowOOULrAoFtZ2GURZ0EVY3WNuZ2mEyv4mKjQHZZ7sjwfWLBAsqYUN5I8uV1Ba5Li8iEp3iy1
SVG69k2uWXTWDBW2XjzQn03Xt4mkaX/ARcVJYJ3IzACWbNCilWFjdMux0NN7M/VgUqSgcF2ELDp0
P/oh5WFZ0ovKY+TfbD9NdBROsnyP0SodQOxjulD2KxvPryIxNNpY8wHVA6adpAvUgGewKGMiT7s+
EN7XkbjEvTUUOtfM9EZYEt1k5ywmg2KkIZ7DWRyyp7ARLuJgAujawR3MKfishlK5/qwL9bVlcrDT
EyJaHPWZ1hNM7E5/7mcY44PUEAVE3b7ENXSvxPjYl8UvmoGmssnwguyjTPpizC2xRqHdOmXb125/
cTtg/KvO5Qb0QVr1Rl8zI+GaXcrtAD+gYQOEn6qEMGNhOz4Cq3mYwEcLr3vGhgQy2ML2iBlEdePB
rtkZ3A6RYLtye7REA/a/RMeI30e638yBi74nbSSjlVFTd0tkxgcESJi/UIukAkYRPUnGdGbkM/5E
vMjILyYF6+yYxKEVUX4pC248ntc8JjO3cWhWrg75BHoVLrVTLsTCDh981exNLctrg0apZv/KTbJn
h8Im1gbkJbO+Pt2+TuyqPCA3pah3n1ra98EKTQLG9/MUDXYoNpqmYcPVtPH8DbCx4N7SKSxxLKCH
yk6Oy0bI7on5Q78zgSDGYiKFaAISH8s78pCLu1WHVmnGEx0Ryqt4gbq3m2wspW1cW5vGlmtP9llg
os4929vh9uh2APhNSXV7WI3gtOpQISa8Q8xf3M25oTMf1n81o0mQq8u1TcxpQ2WVAryO+5+xgIU1
aDZw4xr98e0ppV6zs7Xh2C3Q/2+fkUPq1p9Pi/CO6WBm3X07A7JzpUcwQpflPpnoJNpFKdxrir99
uv0oc67oncc4zHg70Lo8CcBcB8O0S2IorKBc2Ab+dTA24mEvU1q5t4e3v1nsNow2JmK+0RGTAX+6
qtKHKmk+boTeRaCMwfBC+Ek1wZzfztM/XxtALaqNw7hsREZ7hc04S8VAlbP7RhG+PWIePZzGCoMf
ULWN5HEuVcyVQFjqjW28cS/M7XBDOa+riX0IILnvGYC52q2K+AvffHtqZbPc6RMm337q0zuptENW
0adOM2IOjA3ep5GkAyX5nHodvTxjxmDVtC7d5g2JBJsZuqXTcY5tW/3bwUlHL5SxA0WUsm5I3V/1
QpeU2/rJYTSPrYltOFu4ihyOfb1tw50YKxxUJtoGm6aDgR2+k3lDUI0NykLdRigmN6rgXwc4K8VR
B8C0hcEWEBvmMlhT7TdK9+asZQlM2+3g/eOR0XrW3nA4R60Bft2cjg+5EQ1/BCT22Aagypsj3tfV
AeeB7OU42OZebTViuVWLnoUaconp494+CNIxEZ/c8GJ9hyHVZXxN52OYGOKzJW9qvOYu+VB3raHf
DYyAaFCWs3ZYLdjScbbST/VAnzkDk7e4qdVhXMzjuLGayiZ6jjyvCm8/ZyrLmGuLAOWNEwAvMDKm
p8HFveg4CIfLqKbxaw68WEUWrRwJW+DqbTTLwalWv/cbsM64SV1Si32r5+DE3+CFf2G3b0/NqhsO
hjechq3IU/wLPzIEoSk3FJexqUW8pEWPbo5UIPAWD0PC4MlVNIWN8bstl+cMbnl4o1k7G+yMfEPw
FLfnM1L2A4Ay3gtVj3dOQRQYrNPdTYIzE5dQ/HmIg4ZSt/8bVPz20pP2fbGL7nQDhNcFzeG9IYeL
syEIFUw8xigN9XGLim9tPeA/6V0tFuOUwNHdfusFIPjfvvvtucjTPz+bUVV7vh1kP/NC/3qu0MPu
K3N90sb8WxLjLZgS99DfuGJyO7s4Q/R1n6zaMZq3xWX7WmdiHXSYQvi339h0Rsxlt/ch0/r31dSx
jCJIFluRnkDMyY2zA4b/PPT9vp5y48+1eXuJikT5HeEYzOm2srwr3e/RUn8ptvZI3y7xAdD54+0Z
QUo/1VyqwNl4bBHjw72ZRP1e30Bot5d6u15uT28HKDjkYYzJiEOAnvvtlc+L1iLylPfIBh9i3FQO
csJD5ljbp7Ig3zTCPKUIVNN4UmVJ9IvBJV+S10kH/Z07mAZ2qYQZlXdPWhEWbfNijK5x9PIRloZO
+RBHO3zb5DHSa8FP211wol/ZQdCMZOWSxUCklSpgarTxsjNs2tetDptl0s6QN+heN+pHQ19zh5D/
2W3kezbYH/g9HtpG93wqSvNAft3GarTuC5DIhybLuJ2L4WyRn9U7zYeFCN1vLfGsWeYG50SVsyRo
DPryW+zJdQ8Kogyw5+8r5I90SsROGW5+aFPzy7jcGW10qQvKSWlNfirHB/SQ3+q+YJ01L+OE99XJ
6x+04/tnRa8SUykz62R5LiJxHNiPuXELsGqpTk6r4XJ3Bfr4wsYmN15dsqB2zpPuINZszHwzNKaP
c8HOGKk40cyLGRiAa/dsUtmoDNOp6eofXJHrLtpADjIloUuKfqaGkEC8euQPTAuqu6W1iNUzqtNS
teP3Wlwt2MM/kqgjT2HZRjw1e1SFAtWdxFtsao8ejYsg03N089PwW/fY17eJeppbQnP7WvPC28VI
05lAJlwbc9XhPbfdw20V8Tq4J8QnwUHN51ie2uWEDIF1bRn0R71YtdBLKu88Iws/3QSM/90qzv//
4PSGMFBi/p//iL//Jzj9wy/1+fOfjWx//svflJ6Qhv9NGIaNQtN0TFv8RzT9pr78u3NNIuR02Qua
pgXYynH1vzSeFn+FSIO/N6V0Ld3+r2g8dct0/kXjaeNIp6GBcc3w6GtYWOuaH5/PqLL7f/9f+v+m
WzUr4mcMCCYKzGdnBU6HCA/mALvlZARiRHMCmb4gIP1zBASwH/LEIr0Nx84quy8RWIudsuI5ZHjF
mFqSGE46otZhELdZr4eODW0toRFp+vypU4kxjIHfyDR7P2GDWAX7Z0WzAUs7lL7Z+dKV0QIkls2+
p1fXqK+tg+6e8XexUds2JDVdl7Vrbk79zNxtJFvCmY9dNrACzgTLWSY5lbF+aJHohXqH20hMygky
qU5i0MRZRw8F8GHu34a4e7WM8a1DYvEVy1VoVPOD50b9yRtBSxtqmsl/yeqza7aPCYC33WIhZrFi
/YejeXEQof5klXD0u0ia50KM5RW+PNHVyeR7cnRBGzFJF1nxBEuO4MGyo7kivmLbCDN9vfOs4lhH
cfNBlXtNxXJBtg2VWrVQn6vp7AIvJOB122yJ9SmfPiy214hU7J4YZernadWfwSSQEbP9DxvA0M6F
ZIjctErJNxs9307QtBG2y8+ebdB3mVL7KL9CbSExsmZQz+BpSg864wKioU3e7Ob3OGIMqwkBI7Ci
2SG8hdVRRaFn/rQ11ure3abThn035WQAp/XeRtMFx/FxEkMZVPmjiegSo99CNps3/Xb66WO2yvao
RXEQZynSvorlfJxRtWdp4nekOhMAWfTgIM2NYdHurAqgAmEIK/oJtU8YGVGMjN4eCY9D9yCsegLN
Bled1VgCREN+hTuZBnS24ixQmn5tuim/GEtHL63zLkByNkt5bgRFzFZUgRK9xpmWXsiN6fztvcGC
oL0Cpm8K3aAPijSELifXgbuM9LKrvPHh3BZXBlF3BBAO984L+pn4GPd1ubfH31aHQ+T/snceS25r
W7b9lYrq4wS8eRHVoXfpvTqIzJQOvPf4+hp7UxLzqs59UR9QHQQAkqABCGysNeeYtB8+8sikmU/Z
caPHHqVSNxwo1qgvgdkgv0TRyM/jEzvgFQzDYCAqwJ56hj0YmqmlZEFNYE61KubBeElKdxMFzi6q
reQ4Yu9EQ2EcY8QVy9w355WG6QGnefDk2UO/9BCLXnutinMzU5FQjc02bLi2+trYX9XsxYFbg20Y
cbHqlQQWTmWkO+RBXHUsFVNf7d7yqXfkX/CfH1JrPfVUp9Ikf+E2oTm5XLeWjfFopGH3VnX5Qxrk
T6qqwOHsU2sH4Znkn/E49kNwBJxU7qewdmgh+gQeaMOMMg0ophXUyrti0GwdGohkKmGWpcY5xPX7
naYQIWka6nUdkR3kz4qDriF70Z2suMp0Ki8M1MXAm2Id+RjGtZu5p9DUs504XSE3zAyYRMGsvKmp
dtWqbvej6sri5Kgosl3C5xJMootQ88Njo/IbTHpYrFSlLa4ixVW3oV+86VbpH4MqGtfDSMHJwpt5
8F1oENwCmatZGdMbH73yznaQHsNESq+MlOyjLkcVENQIb60WRAmGW30VMtZeV3aor/w6d9ZKT3qV
imJnW/dQf6B/oDLy/Wf6afFjlwFyqlxMrzopeAmcukMBAboJmhkP2XU7kQWASBu5aw8boYizU4ib
9jxJ4/gqt/x94whfLbucyMiGW8q2ZVgx0vrNrYckiEyoI+0a3W0P0Wukn97SrlLtb5NSmls3QGRB
wvaS9kK9VDTkqRoO14OcGGKuIzSDkpGYlctyLjdsZE+0Xn89Pk0wfuWyfPyyeH6mXOnUWF9pEPHM
L7PyodECRt+M2q3chHyKXP/HFvGpclOV6E/uu+5yr00gCvfV88ydRijuRs6zSsGsXJZz8klycnlN
4nBELOTDbiNuVC4PXV5zWSdfLR9wMKnRQ7Z8Yg9TxMVy5T9/AkV+LvmE89vJrXyZPb9Mvst51oBC
yt893V4+/JdNXz7YP37X8zP/+J7yNWMNxXN06pobB36Zy3bkWzc16RsWSVl/vtX5C16++h+b/vPp
f347+TZfPunl5edXftm8/ByUIgjtuHxCLL46SK4UIaqu8EvL18sJd3yNupbb//Ih5EOX71Z65r5M
Lazf2vgWWL1+fsH5WaNpYzLoUdYD77Lp+AGp0X3rKgZHtiwCcMRuiImjGsu7TNCkHUGTjssU9wqE
HQ4XufbyUFvr6db2lcMf6+WiJV4st3B59LyVhrtmyi2XLfo4T+KSYtdYJdURiGssqm5RDx52IWdh
q1U/l6eISm6IK3b1ZWXuJ/0+KV7OL5EPyNf54aRtRnW4AT7icR4Qdbwg8wpNlLM59QOlTl3vWCXc
JU8NN+hyrjYpJxgdd+UmUtmVLgLO5+sIhxu1Mv7F8i9aylNBqV/rLUWnTiOQ0Zu5XCXsM8bA+d5t
vGXT9D+c5gdncoF/nb5BQ8aNoznUQ0AbUIkT9zByYovK5D8tXp4nX8beoE+EFp46VYdkoDyOTePs
zRIikjp+5OTDbOqaCjZB6ijWTGN48zP7oaCGvEJwT/6AqHnYolQhswXkIviBpQlfdjcNW4MhzsEV
pQI0+za99LghyrXr8JJTqJETLOeM0WT/PaMauDOLgB/mV+NdFXNysWyBe9E/2CsjmXhyMuAconzL
1RyLKfEXXIGJ7UltUsPFLpVcfDnBELPQB9/ZEXv4E5U/irmOklupUSUuixK8LE7KaGuP9i1dmeg4
Gfi5YZHC/YKsZ6e+sktpNSgYhfemLEXlCgq+zi4IPJwZOrYG+UEVUVUHx2mMgxIoNf3UWMV+JdJP
aj1jBI0gze6rN620r2pGJFzO2FXxeJ9pyBTCMkz1tZFgs7Cr1sc+bvt71VhbQo0i5TQabDVzoCyh
uQz9RBVPEu7l3CCIcYZR7EKxnvIr2ClNLbBm/NKnSGWPVKp48BFgt1pXfWn0B7kPOLKrFss7giwG
AIQziwqpIyZD62r7Kr3HvoDpTFRhHJmX4qcGOcw0HS6U/URWXobf/P10zhkaMMyTSSUyysCqfFdk
fxLVgx0EVbwoG8rQksskkCR2I6O5oQAQdCyT1vg5nGNy0d2oIu4mRhBgimPvcgDKuT/WTeSFrsKR
TqorzoaeQ/yOIrhXMcc1IaMUm8RX+rJsO2FEWDOMv3MwwSUwQOYWyIn8yl45wBueB2TZ4nCSX08e
cOfkhvN+EI+4/t4MKSBgEsyomvGF5dxlIte1iQJg0DVeZRaJzPXh/hEltwzycUX6oFw51iXBl21T
reS/Th5Ccu4ykb+BXORayXA1NlH+crGX+R1SlCMnl0WkIm/4HJBpTeptG2GHB5HEmes8a5gj1FTX
ImNY5PfoQnsTy6NaTP5YhNSwyYyAImtl1ZzMhq+TSQkZ7oh1+PGrLYfFwR0MOhbJoP9oQZGuc1HX
lpMwbDA6+Oyvpqr8nWnm26Dp4BknJv48GmXy9+t//5xy3WWxTQkv1Gtt71umve2wMvUJgDBSvPXV
NDg1ab62vhihFK/iQaerE1has5245skvZPKXtgqovYPaN4scHDRsp0BPVzoWKv5ZNLh0hQ43gM1e
1W9ckfmjI2wF34hGi8Z2t0pCla6QEZ+CKH4chjZawyBP11qNCEx+2C5x6bFAYMTkrts7+X3O/wJF
XfUARxZktdH9qoLg2GHVrwOEV/LoaI0s2VB7fkxEPfy8p8Xc5WBwYBsczId8RJ9Sg8NcjeLeyEzf
Rw2FnSeq+46YKNwMKlULylr0pGR3CrxKdCCqOw88j0ZU5e4iNaTR1T13pQeTtE6DVZUaPtraEDCe
rlknQtrHLViQGPQhzF2nKe+qRKmX5oyOl8GhsgAiAlSu6jrgCioqWJfmTu8UhCKh196FaNO1stkb
sY51Kx9A/4vuUivCvEwo8XAwxTIsdcQOCZdaz+78A2IlOP6aC1baZRitigH2KMfGusGdaqc8G4JZ
oPfXaUZ6ldN4VC0xybt1/TjYW4Pb3uV562bB6jTx3ZV8n2EujGUF9itHrSpcIiSRL7W2ZaRjk2bX
IEGsxXUefSElcQ3tQ9Rqp1JTYQXLdfLRmcQ/Iv5aEls518xz8OT7qY8oIqC0a37MpkKeUhNoRyx4
DlyVw5ijs4uq/slSGlCZGaEC5EgC40nmZi0/GM6oZtsl+qnwipuausBanemfKsTysdGw6l+1JpjW
7tASv4vdvXfJfx9R0gXiTCknuaLQlGnUH2bDf9Gt++XcqA+uX0U7clVFb1Y2YuWcbND6nkaX1uzs
vdPfOO6IuT9EkkYqT7nOiQ5enJ/Av3ef2O8wmzrQAYOFMBHhEh00osea4fzdwlKgyUYC6ypbnHTF
pBcpIj1FlhWgXfQ8UKin+jlQWkClEepRGhb8PHby3IZ2uibzAk2UE00YDXJ3ZZTO0kW9cz48skkk
5pDaRcaPUpA2NJAsws1mdpBzrhsJzvjvlThgMXQ00zETwVlyvS7OsnLuMpFPsy+vlctyq0mUh9tS
YweKbX55npxVdTtZW7b99/m1cl0WD/sox5GcW5+gRrt1kSIMGYo2WCEbVlaNFT8QoTxfebOW3OP4
mXfxcB/XnkIxHbVP7YgSGgAWNNNIlIH3WZNHKl72PJfwpCWItxtRiZQzYkbIyDY+7vIl6PJtBhyZ
koW5rkPMzHUOCJyWlr8K6vE4ZGn96Y/gsIbS+1ZklOaLiZqS31fO0mxQQVFIrSEzJuMB0I2CxCj8
1ARaxDC/NYYLZCUY/BsHLNaVrykIAJJoenfq6DSPhf2kU/vaUWLqNlpv9d8S5SgfH4wUebk2pIee
nMqHSuue7HGGLR7CzkEe5FyjY2yu8waHiii5wM8s7nPdV09BWgSLsonwsMyEK8sHG5RhY5e8E6mJ
OHDG6xQHTv4Em/xabpVfjUM9sswrDBzDjUVdGHMIb9cS8BjGZvYwlDXWIdNP6JZjo1I7xvWFSj9j
9Oa3SsNKl+dWt6twMUEWC/fyS0ztoCyLJjJORNVpt9z98IdgvH7r2jWn+QleMPIL/w7elHaEAgZf
WHyVmZoChO/kNVPqGbRyq201iD+vlk/BUXyqbgpBvceQ/wdAZ3cWutrzxzUDVDGEBxi3fTAB0jQm
XMdik5Nj7vrR0p8n+uy7YgKCSjjy8JYBgZSbDAs3XrcNtJrGcpKHrh+/yfUkOWK8CfzxRp8y0hiJ
3kBOwGfQQtKjU7V6ojJY7JuxBvELduidfE353c2Kwwlhjb3vySt6jJL5Xm5wKC2cDZj9roGcofIp
XLJZxEe0XBTuathwW5ik66brkoNGE/+8A9Xm6IX68G22UawBE/d3uupYwCFTEi35NLDAsJqJQ6wD
L30jDzu5VbNSP6lG6/emOkXH0CUBVn78XGN4qeMligp7qWXquJmq0tyHTuHdxQEFVlIK8s+8Mwmx
CvWX0Z2rDTfKAS3uerwLRozT8hldkO9xL8avSmTGGxMkzqHkhHTXKBb0RGyyn9Fobn0rml67KIe1
bVQzQzWqo3iCMGlzoMntZFOHTyEN3xht6es4MNyD5vnN7dS6lDbFdqyogCej9G+pRSVMcayM8QMI
+RqZ2lI+I8iKFbBe/60B2L1OymwgLkfTbigTZ0v5Ljj8aHtN7bdg0tndPgQtx82qG5AQ9XkbhM1z
226532bwMATvafEpL6hDpyHpovJdULSREzQ373CSDBKhCWzLpki9tnDwnt9l5Bzgxe57SuziKgfB
cIKWUF47TW2dN+H1WOmM9CSfoJZdswIyFV21reOhRe0Q3ogv7OCMiSfno+9ge3u201wlbjtzCGox
Jfwm/Ux/fqBCQ0BpDsYVNsoC6DU02KQetA/qmvJbj5XqLjtFCa/xk/mnKGq7VWUgG82Uo3wncigM
JNBFe132NXgWH5ucj9jovTdf5BOaaZzgYVTmdatN5clsMGG0QateFyiNKTFTplbK+jtDckqRQ6ve
O9BVubbhG4Jr09/PLjafXrOr71jnFqndme8I7JRliuuYdq9VHHM+47qPI+VZaYP789a88KF0C+vZ
V1JlTTcrOTqaYl5zMBENGbr+u8vOkk9NDGx2tK6rezImSPsk72dnYFu+RyxPz118NkwhGHv0+t10
BgiJSVVfgyYZjonVkO/Qlyjk0upWPpV/z2OH4PuZ0kqyaflLHKrZDW+GwjMZ+eTNh4EXzBRbNbip
JbXSVu60CYYcgyeUILYRP2C+qRc5o/zvGUel6vXKt1jBbgQNSGmC6xDP97FFYr2OMv5e5mxey5/H
1t3nXq2jZ7NpMZgFo3bQIZPcjI1CQIBZipHRi3zmjO5s0fWadjf6+GGHCfdw29fHsau6hwGSxPn3
noJ0XZje9E2JS1DxXWtdYWEMT2OH0bjznfB17pIr+V1InnlV+46QCPIZN3Puos5XVfVGc5SBPjcH
nNZfyR+o4k5uEcxzfdc3Q7LHhjVtIXpYD0Bw0Q+JH8a3g41Lu+qbr3KuRp41XDm6Upx8UyMvEpPT
q5ZpR/lUKnXvUQitoc3QPTtwklFVj8Xezj33zp4zKMalYX52Wb3WvVp5S3D+rIa2aE65pYXQsJJo
xSCy/cjcu6nLrM9RwXnWe45yY2QqxpoKLhdd7O6lHqCFiW3BnPhbAUjySH/BgTDXjUg7uXQ7AQhe
PrX12Ufebpx87dWzZtDgdjge4zkPbrKmQCMotyEmcrELPOXaVTmYNHFqki8Tr5dPM4LD//XG/zfB
7QbEVgCr/743/lB0bfgfq/fkD9Trzxf+7JB79l+mCasKjbzBfRWO/N84JE2leW4DgjV/sZIuDXPr
L3rlqktUkq7RzzbIdQe61Ib/9Z+mDjvW0mm5G56GCZMG96/2/W2RTvTvCL7/HP8fafY/l/8jp01b
RHkrGuCG8z+gSGwD2SUIJs3TVUsTDfUvDXNPbfIWpr5y5CpJz1DocHMXIX+H1XY5Nsm+CZCzKE3z
6lr+RCiOT5UMLVKm3KaT7yzjipimGBkWwlpno/cz9rodyJ4pNYE7B8Nt0K1SvMxwkUpC0MGqzCp9
ZyOfV8S9p5tCUM+1GAqdZ00Lsnxhxmf3JPG8AoXdBlhzFnVHwtuIX6hybzUh6ydrwtobtbb0ufdc
ppr3ptbOg0cCAcKd68EcP92SiDLarES0TkeaixR+RrRE+clKNAAmoXNFPLdB+Sq5L9row4ghJcy7
vFTw16vNfWJxrkcy46xLEH7L1ipoNqdrPETWSYNsQZcFuiBQ/V7JQYukW9Ucj4Qt5UCQ5qa7RQjr
IEnCdzm69coHXk5kPZCXCM6EiRwIGgy5Us+KExgLyBVgGn2HwktzB5G9QETGzYIX6J+zZq4Z1WLm
rfT7Kk2w+lkP7cC9hlG2FNdpibu18q21+seyyt/bVd+32aqZ4r0GhxXwC/dgFLlRyddPwFLalTrA
2iZDwuogtdgR2KfAvlIcp2XA/iy8v32BakwZsisr4+sm/AqNQhFay/tbErGLZalz01dGIUiPvR2X
920+7twZbJ3WJaeZnIilS77pQtGj92oCfaFMEZoIN/lepLecsm+soHswuwAbBInjSVdWxK1ENeQe
nPIGXoNAdGpjRbn2Rf5bZI0fdZacFGL/oAelEW2de2jWpf2J/eNqKNPhgFcIBVgx3k8j4ASi1Nbe
BzCCI5cFsIWd/2iNNB/Z17ofEZQT9TCHSKVzx8rZaybIBAX7Ra3B2A/T8KkT5iScBVcJjoVj6fSP
hWs2QE27HfyuZAPelV+vaTYNO5M8aPg0U6y9ZOlorGyj4e7eTU4UasiWqfHsj3dNmKc7qwmvjR4R
m+H4qM/7/DVzy1eKJ3BL1GfTSV7KpEyXSW+ixnK05yTPP6f+SvXyK53qkpugk61MQESa7ZDsPG7K
FtP7YN/PGTbpkMiEqRwONaWlxs46Ipb8W3Rk13p+7SgwjLXIup8dRiRVAbiGW3TLqDvsPPPCKJJj
Ow7aknwHNAa/J43NTVGRi0QgNwACliQ5f+hhevWwvS80bU0z+UeXwHRKXKgGM1JMIAPZUwn719N7
e43+k1gp8w1zWb9osfmj3RNpD2m+ANB+l7bITANa7rQ3DEgzNS4dgB5eHVIjbPMNZicVvSmy4UG4
SuXcZZ1CQRBTSCrqUHLSieKUnJOZ8+JkvB5N9/Xng0L0WmE9SBed1Pyf55W5tFZZR9nsvPxlc1mC
86wEClLqpNGOQ6vtODDPS0nNz7TWohhmlV5AOx19m72TOeDprZZCeIOx0+2iT+ilyPE6tQLyGswb
nbv4XUY0JvUKLtZxodHMEb4AwrLaQzDjTpRzJMjeTlOibS6r5HraFtfRGDmby/Mj8SL5tIlrCawM
Yl5kz1C2IEkfhTzp6Ns6EgJXuU4VfWb5FDnBkGztA3V7WXN5FgUaXhUVgFNVE8eueOV5S63cnlzR
R/F9QODTxq05uq2+eGjoJm8SpCOPA+P9acKBlMTvpcjU0BtON67xNhRP/txh+6gid1sVTnWrNX5F
RA+D1Kzvt13VxlCOisdhmrjD1EN9Z2v5tSz+dy3yK8gJ+DVQ1/Y6cWHB/D6G/X1EJVKfE7xoSrkx
MnQ3Y0UkV+abp3HqH5Hg04Dp4af4DjBiHWzUoXb0aqcHxVPDDcOSqKiTUpbduo1Lh7xU7tjC9tjN
r6MG/9mdSMP2wTsYdJosRZi5MBmKisE4xu11kTT7RFeLA/zc96rRnJ2SG9yOTMWHORrRQgA+dmHT
u080HLFTOhCBIvz1JfqqveIGb9XU/cjDrrm3Vb+4pXy9NAgAc5S2Ax7XRYe5yG87H5Us4UDFiz2K
ykh4n8Whv1Eau15jOBLRL+pr34YzTMPKPSQeF9wGXlb4vStJd9PDu5qjazNkIoERZTAtzyleTTl8
Lz+gooqRj79xyb0TFKQ9EIlwa+s+lWr+Z7FoZYV1U+U7uez24AB6b08FUUW4Ikr/ckLEwk3fOwNW
Ukp6o0x7b9tmmNeu2ZHwgQWVv0jDP9JxeqyW8cEevQwvg6iZz12EqW/0yCqRGm4x8UWXP/bEwShX
yuWpVPVt2U3bcISIu9RpxBzkpOUETCWTI7TGe0J7eSTzxVaUfA9AhS5xElaIrH/NyXWXRWcunwlA
U6D+sQ0Z/jydbQFI8SPGCjsNjjqcPbJp5KNmCUI70gm8yagCzWjHmkWZT9FeWqTlxCJidQZxRhda
tnFcw3qx7d5dy/6NxahAJx9uLw3D82/X8GUR6V229ANE8pkrVCqj0OWfZ0ORRC2XlYGaepyUn2Yw
N+KWCHYIvydHJD8DWSLIjlPSZnfD7C4R3FcHQgHdhRf31lLu11m6A2SXzCrJkqzg9ci9HOIw4Bcu
z/3ay16WTcRz40S0f+QD6ZT8sCbanLJvUog6rJzIA+GyKOdwYU6AGyjly/0uG4pyEonDQK4rIRZh
z6q5s8vs6knue2B8SAzkrCYV+RjPXv0cUK3jqOVejT6kr9uHC7FKgrxYyF9UerrlpHWMZN3lAMQv
6yLhyg7iRttaY7uDnYny5/dEwc71ZVE+INfN9hv49HaPM7dOucDxm8rDTc6hixSKDOhc8ni7TC7H
4OVAdPBmqfyxtr2i0psIUvcmyaHmyh6vnMg2J7d6tGnk8hCJ9LGo+iG7u+d9d/6PAtbCEiX+rtwO
cGpLKHGKrqfcP05Ap4chy69/6mUfGqgRYd90O7lvkNVTmz//c8/zVlx+OjGcB7ljLrtI7rE/1jkk
oC6rFGD/5d8qm8GIZ9l38t8rH9GVkICTUH2W2IHzn1cqHORyE6NNQibmZHuGfUJRSVtQ/mXkX0k2
8uXcZZ2GRNZpdHM7ku93aJDEJ1SrLacZt41oc0pOgXzs/ASxrghaaP4WgX+S9qCKnqhDJ/0g5/5Y
pyD9Be8wmAvTdak8RNw5bJw0CgiOJEfdI89NNrAvrezcAx87e/U3uQs1YT267NHM9DmnyeUSxPKu
iZWF/AvKv2TRhECjg0DjTEnFeU1wRLCrERv83IXzNS4+AaJmdyLQNlDPxj4Wcv6NdgMiErJ1uJa7
2M4GhnzyiaWhgc3Lahzq/DtzGZp+6fX7srFSV9B7ki7hDkS0vL1Lx//LcuPaCrIOMnwm6bs572HR
2JLKE1WuzPpW2SZtvFF/n55l61suyjk5kbterhMtRT+vPLTTv06XqT+jFpJnzvMs23/LQaDGy4Tu
9rmTI76MPSUE1p/7Stiksb2fHyPfkahR8YxRY3y0u/SHLt0o+cyAEvcEQE756Etkyx8+8uatbNPB
WvzZsLu07v5p3bmdd3lOQKuSP7T4Vf54OmQi6OJz+Ldcn8o2II3ho2Whe/nysn967R/rknC2VzPl
3UX0u6+ops67M6Cmkc8tkAHBHC5XWt1+B2rB5SjXEAtcrJRUdyF4/F53dlaCwtyote5sxyGlLdcB
e7PFvpAvCyZh1ZQvkS+WK//YjFz88hrgiGsrNsgb48uHtfGihTpFWPHe582dn9uXwkfl8mtoRp9g
EuNxOZH+z/Oj/YxOPuNAIXuC04Ts855bvm1YDfvGLqd1T6RZvZPGO1vB4RqFLsOCPN9K95L0MZ09
f6XUn7SFlhzmh0KMDaTlr5KjBBJs2IV+9lqrJgEeUtgVtv7GLYeTNJP5pQ6AKoMddZoU8mwQZNAs
/z2Ri64888qVsZdpnC7ohUdiQHWeyNO2nC1bg7sUd2rvTPCCm8HovmdmSSVSnDpUMZEeLbloyitC
nD+5DiSciRs8kmapsfQqaJWe0ar8LnLVxcgYxBr55/isWs8ay10jLlzI8pHliUuj65VQGMTVLxBj
C4ULA7d64hqI5j9ZksA3LUNkP0j1xFVzEmMROde0WXjoOBDFCdRCwWLh+Ft3QnYCURfZiZho2NrB
KnTYmTj1juKpcq7GIAkset4hluODCCELGhTO95pQt8jlAdTqbiIH1GwttdihcYBAI1QxmW6ZnCX9
1xaDLgJWMVgkyZibHDmnWsDVlMWQGTPxAOJ7uhXaCjlH+qq3IbTgKq6sUF/rVwRT8D8XX1xObGFw
IymiW4AHxb2ZC9qiKoZoBffy6hKcL0qmzs9WsQC/DCHYBaFvofMbqBSd+dtPSnBbWcUo6sGcSkVH
G9EaZ2M560s1kemf8OXPe+noVKlnTUs5K02cuCumbd7FO0Nc1KWTU86xj7guXFYCFVZWXV3BxRNf
4jLJ3NjZzg0W4d/rLSEeawNiF9sGU0ppWvVmVJQ7ubVeCMbk3GUiPaqt1rwAIXPXckOpvHbJWXvM
+OFNEtiNurd2rcnNGMjYoNvRfEPyyhhcTip5qFkYeON03KmJwg6WDyiFwc1BW737YtfIo831MsKB
5bKVm8yGrQFapDTeYdAd8yyYGAyIg09OIonvyfLgb4p9FVV7XWXTureYwVzsqzIfD14wjAfYJQk3
+7+Xs6ACTYuk0BdQpViYbgu3x9CPaQ2LqlwbRREfzqI3KfhMvjf1h8BnIhf/x7oY0bmHAzyDOKDn
xU3VZ8N159eQhPU14xoKRX2Eaoa4jTkj2pZOzkPvzvEhUn0H6ISN298r8q2TZ/66nLNqM6lztK5V
d77VsnuyG52dSYZcWlYPZTO7x3gsHmfTF2k0FqZIw37TtSk8DVW4rItZvcX8UpzSYFf67hXD7fiq
m1RDGjC0WDiIgnA9aMDmIg1TimvckvCtPrv4PvZJTyh70zv3QHpFFQbvQK86hyGhUDnGvb9DEHGX
YB2lCe+0x3LoT71h+7uhEvrAwcLuoY6r2VauOofbj6mByImcL1gqAB4gPjQGgTPpdY5GYa14Tb41
J45ou7K7fdt1O2Lds2VQWXhJnflEaK5CKXh6GQzPWEJpxCxFRNNCNG5AY6vavtWHGypb1RGabQWM
k7kuqX40RtZvLBKfTkYoB7kEXCXKGEK3J9VsLlFXVh26m1xg0vLAsQga9s2llZrRdZriydS4G99k
8XJOIVCqhlnsMPgEu5ysxbl3bjidDY8k+bqbSceapBHjsTBzFfpDOmQ3yYQEHAkbZZCgWVmxWi1r
h9a3EXQnTE2A8UpAMIapk8NURMVKcd0rA7fQxqmgGobUZiB7pZQK76xSeUzx2gKEiNZaSyE1MzrR
oz6SFDesKbVuOwRq2KqZ+G2YrYzRW5t+/52szLwAXuzOwD+JOHskZWy88mFl7UxrehpVPSSCK4fu
0bkW2JLZXccdkGFzrFF/gdStqaxPsfphNxRx8/57GZChWM4qFX5vN49oQA27u4JOD7vJQOdUAx48
zWl8X8F83BpV2G78xiBj1RrVu8bkYjnkKYjFXHD1wVq6XCmWSTWio0QHk3poSCiCL8dqIosBGaap
oN9zrKBcCEc2GNliPgUTtDWbof/GmLJhX846OVFjsJgHnMzpriWEyEhEQVqJf0AaCxcdw76lSiDk
okGC0QgjjmEoMaUm3rgUuQLpRHNvVMppYUeORTG6cFct8VqEylY/yJ9hvGmg9ki4wVyA0FoRusXF
XgeEMrakzOsj1nSjRbaba+gPPI8kmBTLDLnqcPNo7XOALnNyoXw1O6LATk6V2+7UtMz2SVJ9lCPN
kkIDYft/3bv/TfdON3WDRte/797dwGn6lwST8wt+JZiof1ma6amqkLVoAsnwu2vnmn+5mogRgT7i
/swr+WVz1f7yHFpzZCbiQAUq+yXKxP3L8BxVc01Dx6Gq0Qb8o0v3/+vamWyoPDf39t//6z8xvXqe
5uqW5VA80nSTYJR/6dmRZxj0YQ43mOoUVnBzws01NtzIYksnp/3DoLoSux9ur91TLab445lI4xv3
lRS5fGOZZr9sQXyva7MHfgxtsOZxjyYYzMD+Ni0ya6kNIyNI+NG73OUy7tV3pYaev+xdTorkD4kM
9mRFnZWbjNDbz/F1AZB4OaWUwCz1LUnARzs0EhfNY15sU+D6u0yDsTs3+kFrOn39Ze/9QyNT/4ef
RAcjbfGr6IZta2TY/Esbs3NrXxuQDOO2g9etR8YySJVr7PjTtlCUrZ3rOszV0l+Ps3GNJmFHsfib
QueWnK1sBXpohtEOfKzzcr4N8XglitYmBsCUFLCieoX7AM9+hepZnu3n/74Jy+77Y4e6hmG5mmlb
Nu5o2zToEn/99H6op6WNoGTvM5QFW2TAS8justFWkQd5xRbbAdCzF1Kp4M2WcIIqDPp7s3ZfilgZ
tlpNH3EMUhvyYVotySwh4GXadYg07DEm8lac0Ro6cVkl7m4dOhdKBWAxwB4UYvu30qORyvTJmUiW
+S7SKho2Sv0jsxIqmn57rNIoFTSSI1bKF4KUrhJKjotwdF/1PnhySsKziwiUJ47fRW/vyUOOjrZ7
G4Tc0gNC7zawC5/mEyGd807p9X2moK6L3NleKs2auxZ4rsRjJRDA1Nn8QClYQfXqPyesIZVrknrh
gzAMSe7S6nUj/ByaTRyV3X4HsE8mAIUtIAhEy6e4i0OclKlpv1QD1zANuh7AeJE9/lxWrbAmKp9t
l1BrcVrrRjT2HJ0bfxWW3qL1Gf0RbX2qBo4WCJ10EVRnTx7EY67j56rHrFy2bEQpgmoZdeadmeWf
RM/HCx3qvxPnKZos7T2ZHsc+MRfJaL674V5zieD2q/Y2styjqQKsn5FdAbZrjkTgbYI0foPjSMob
Os+iNhktmsIjmTVXNP2MDSwtIFOzzrAwf5+TyV3aVkayIjESXV+/lhaq6GKIIM12YBerAt22ycWr
hkGHo4zSNOnWVoxfOmKId6P7XbUkK8zwNa6jVXeXKA8unIodEGds6i42Co3rcD8eMqf98AFRWuE8
w7c3N2GUvyt2Jqrdg7PyCYzfzMV8F7iI+SECv2X9E6jUaplW+XM5md9IfP2A0gLgsntFrexyic+/
N3F0p4c1aIgINHPSqvyO/YtdlW8zoy+TLJTWATU3K3CS3W6FCPTIaCMnN9x8daJoTTn6qlLneknA
zDaaYFkntYIEVQu2Tqnh7EFhtETnSICrOVFZrTZzGCyStr+ZeqLT9PYUFvW2VeKlO1IqSOpPR7+j
S3novOyJFIwUPPP4rmjWGoX8ITHi9QyasHDhwBUzaA3qDdQPK27SnW8hYqKVEnZ7C+U0Oazh0lTN
FzdxHkkBP5gKI9eSKh44rgwBaaCCarWX3KTc9BERQDZRanrzRjIJ7P10Y/FPWtAC+ta6OwOXw6Jw
bJG5t2s0JAu407UF3n2S4siQzO1HAJf0UNIP8M9/+3yWOp0OuWm8K4xwljpy/ZXTxMtm9MjysV5j
9qcWhzeJHx0TwgXAGDyN3JpRw7iFePLpW3yB3Hw3J/JlHS1ZQQK4d+PyKvbo+qtBjL3buk/Net2a
aOQ1Hc1C4Nvhcs76bRZoP3L+eQsX5N6iN9OnLpk2sI/w+dk0TCw1Ak83F/XCGGmfNCQdNU5xT/Dd
BlYI28CPx1kDpEiZGjdFbq8KUHZs+W5ySIQfk7vYnq49iHIlKkmtpBs+WYDGnRScoOcBbWyuJ1g4
CzsozKVR6HsQ9Pu4DhtCPj50KzspefjgTW1NKuH4RDaGvpoJjFr4g3p7ft8EKrZvw3igyhr8N3tn
sty4kmXbX3lWc6ShcTQ+qAkB9lRPKRSawEKKCPR958DX1wJvvoystHpl9eZl166MEkOUBALw4+fs
vfaS/kD6gKtfPM0dppeWS4kWzxHLwNZK9a0xk+4uou8joTubZVS/mC03myYEaKlZxHFj/K1JQeKJ
VLrv2YRsUMlPsw+fI4dspwkkVgJfx/K8D09Zl8g7h9kRS0S0C7ENLMcZkc2mgS7IrXdf5YDsE4kM
rBlgJMBC3+i1s6/MEAKjQ3BPEtvNbnDiazjZBrGAwxHQhvDj3sGpaEQ7Q0wPtHCOZW98g3UOxGyl
Drr3jlt9i2R7zhL7vQfQTyuaUAQQny64BazjlyUp000pMQINkR+nsRe4Jeb7evCQAvbuFa8tM1+D
cNV5IZpY4vt2Wd6wryQh69cb7PxDnhsTbC2w4JawHvK6fQtj9ei4zDej0n0zkIqnWfczTlwQwzBY
LcKDYP7SW+QBnGW688XY3p6aZfNcC3lBp8ca6EFXj60Pc636URUEaRsFsYRoqQlmuaoA9zEvbChJ
niW5bPytrOHJQcmpouLT0ZV+Um06Qe1zLlhs1i6toitujTVzevsh6oWznYviWOXDVbGdRRMMMcll
7ZnXOXdmfBUN+D0rrAI3GxluW/b3jD1tkIbmj1oLv6Hsv7PCQaLuqUqUlWBKhbPqz+/Idag2pmlr
m7GdIevPMKnlLO5qMkym2XtBQ8NG0EUhMkv2LTIOPtI6+TET/zE4tvXDphBJe+IQNRN5u1CEcydA
frLWvRcevchl4FSse+dxgSUGFSGikV9zZ5mw9iR9+ygSZxPrjD3of2MmqK3+ITZ12PmFrO+cMtHP
hA//XDz92qgRQtAgFXTOdlWAtb5LgsWgozC1JUEdTvULr0yLBavSUXQRrTGn+8iQ0L8AY2JHDmmd
XPsoiS5jeHRVPtIpdR+RLvJmi+nnwo6JGCuwhLP5ygiMJgD4WG4ujQ9S5Do5rKCRR1rfeA9sVsQ1
FiiMniEEX4/7Vrj0P3LHWfY2p8Tdzs6hQYfDt8UTLvfiwkGFdJl68ZIrG8Vz1n9fD10fAqFa34/J
tt/xQfzEnoKYN9bfaStsbHB6G0e43yKjeClcHDtDb4DvNN7d1qx3LkqbXuQ/MYTppFB1mz6xgczK
5ixz7XEaxg/BgugvgnFMWL46tLr9MSfkqWmqNwxmAT6L+9hpjsPsPGu0LNK6JSswu67kS21Q1zBG
/28DR4PwK+FukygRoZ+K7NfbX8fy6AtIG0U+58f1x1qO2JmZfPFS51eXQmaYlftWu8nTyF/oIFya
MnBu4T0csAeyivnFxYTOCWIDwui+9ZKdkjJ/HMbPZSSxPCK/as8oksAWa+vUpHra3XTsi9k9Alyx
/HEqnqyVR8Ct3sDk0pT169TP31GvD6dhMg5KE8q3cmx5pj1XwCcTF2JOclLVssbvaOlBo8O5kdB0
akcgG6G7JeqiP1dyesxdc/W1pwn8B7NDbWOdjBYDaFvkAYK1+pKJ/GpAStmlzMx9CBtfXp8aWGZA
90KQ2S9J8Yq7nlpBA0kbC++arnFBJT2RoR9Ibsn0FwO7VJmU29Bm919FXP7GdKQuoeVUEtkVteG2
XEDseCkHPpum5DKbixmw258wsyewo8OWZIlBfy5LxUIYJU9NkTHnkprG7B8m9ViQ946Sf4P8j6wn
HO2EKXdhawW154AvM0mA0JG6QevUj42rnXNh98EMMwieulj9zcWdWzQvcUy8UrvkqPri+DzkJiAN
5HMbrSlGbmmE0AMPodlxU+NYJMEGVYeCkoE0M4D1w02h8+fT2yNjJgLCgZFze3LSgH5otDGD25N/
fYP1mLeLojLCBvfnJW6P6EaOO3fUHpuVq0kcD9K7BlsOCVnIcJyjNqxIuzFBZBGv0gjNjOa/oBJ/
ZEm3F7p9WivzsUxTuLTrEFONLbPN28NMD9lfhDVZWh60HZy6ZQzjsbQncLNwuY+1aRyLVovR07nN
PlEliRCtFBs2cNGJ5ePFFRG06Dm8kq/CYVlffn2Z26Pbj4huk9TbF/N1WOMJQwVdyI0p0rKmOMwO
0eAYVXi/mumSdJF7RNSybXBuYpMgdFm2OvgcOaAyjb3lPpXrjsmyCXXTugMd1OXMKRMTCGnEDyRt
GzttRiHWNARZ0b01/Mjo0vs4RC+vJrMN6ggOPVK3lwmQnq8YDaAOjyDapUNMh7OgmstBcEfTCjon
a51APmE/2ST6nVAIGkEkSOWaka34LonE24Tk76Katbsq9AgFSUBedVmqP2SxtiWCGLMR0B4RyeSS
xO1bX2iKKpEEBLhJs1E0d3pvLY9aQfFAzvs2Xma508BM7TKDn9/ZKrpAFPpOf+FraZfsWBRUqV0b
nkivyzsigJMCpjMyf/GMtPckyR3GdbokF0bT+CJgQmz7AiB0F9v5x8KC5KWWt8mxg5yb9T4rvNHa
NlH7VAjRnk2jdbeMjF6EQRTPtLCZ0mkdQokv0fTT6oiJRXowFAmjZmkf2eOLYzeG6VMvIbtHXDKU
GuXn2F+WTJOMxVjAOq0oz6VBJZY2EbE0c9JvYo22nYHkivCdMX933eipCsmgNrOU0IBkjK7TUv62
Gu7fU1f7oFH7I6Ft1mkep+9NVgA7ntzljlOETDqzJ4URH/cBCBE1puudJ8aQ53EDPzR9nvua5kle
vtOFYbtXy/lBOONjlqWkog/RJ1im+VhX4jNXbnwG7pFtlYPNvO6T9J7kkeRes9AhhJFqA4Tap3lp
5qvmaEaQlSN3y9x8pgfpXdHHlEcNsBTYQXJJms55VHNr+V6GK5EwKirWMvXMS71+GHXxOE82jCpp
YJdcevM1cZ3HrJ4KJm7qroOx8yhxJ02pkR88q+/OkZpeczeHCCKx8CzuoxeUjKueW8OSl4QI3Jh2
aczW5HmeYSumrW2cplq8Jw4KGR2Z5W6yLe8IFKAH/BvBoybojyHbOzHtdcAiZh3xYcpjTmy2ILj0
vm5sRtAFETBOrtAHW48k/egHDX4+W6S8P+SdCbPwaoBUoEZ37hz05Q+m6WLRzM1qr0YItKIsd3ER
/uzHrH42lB6k5eju5xim2WLYHDBj+T62KoOVuCdfqYKUm50t0j3ONmcuJrudpluvRTKe4ti2ji6M
pR3q1m/h6hR1yyEwwrY7T/SSG9C/oKI5IcaFJjMDtHNEV8ZlAAhvvi/D6d7GI3r0HPWUzIbcVfbS
+Y3I7IO+sI83bDSqfWdCzUADfQ5x8YzEzw9tHfnRMPxK8z5+GJQHDcR6GyWVjFpaJJdz+9Ry5sZN
VJyMqAqWYbGOBm6/Gu84megLxREJDPQhkg8rqcZnfO1brc9OLWO0p3Su70MmJ+Se9SUbkAJKKYj3
UjvXMMQCwyKzQSxvi57LnUyLcp+k+YluKa2X3lU0FDYRrrezmLLhvMGZ0D7ZSfFIZKpEse8JtXdo
/PveYEHyVqV+jrX5gXo63VVt6RFfTNj4IB9ARTOYKTFjRe6MHnwxT23O/EAvTLlPeunc287EXaYt
ZxKZwpMYnBK79sQo2NDv2m9NqyXXQWH+p8vxGNK8NxUFY6Hbz3qEZXeJsEyWAMYbExmzS3Xet1VL
kT2RlmcxsFM2s91OeT+jopj3yzQ0Z5UvzCIQ89a9HdAr3dWRR2vNEa8zUQyH0cYbwGyaoKNUHmp9
GP22Ly9thnwtvXPHlRnXT+Fpllil63NRITZY8u5sVp3+RM9y43WcnJt6BrqJPBbPv7t+uD1Kkkvd
sCRrjeayNVofqvbCFhjzfRxrp4hAXsI8YUxL1A+hTi9Ja/FU+LkG/nUGJegXWq0BKm5+l5oxb2+p
Pin9YoZcctgm2QxG1RhAEvz1MFmx0BQ0YM6bo1dOevgANs4KFuQJ1B9cawPanklly0lINvB9kYI/
td2ZODMRxO4A7C+cCPVdv3T7MHfyTQ20OrK+AnMsVn336Jrj3x9mFeNaHcb7LRBoXiOCbo9MFPzs
A/E9/PV5P+dJgCCh+IsQIFpG1n9Z8m8a7xupwFERIdSUa7cnhiTy/EqlDlYSCpeb491MHRnoK2zg
9rXwVrr8edph7QcSkX1wm3d8O5PuP33v7QVuH/58w798qusr1WRqU5NYCvagf76lcalnSdKE0vSP
X+b2rIGSFiX56sT/66FR07K146gI/nz3P/2j2xc9zRmZrsKK+de/4Pb0v/wI6RlkjBH/4t+eiFet
V2/C4v7zA/7lO/6rV/nzTwzFlYurktBEzkduhNFGCJUjlFnlsJoDwL2r4nR7e7pZAUzmJPkj0/YZ
HCAWkn+A8W+odZqnKNpvX/TWZ1QHIxh3ZbWt55nNm1MUpH6OA6vorL3kpXd1JMg5cz0DuK6+8A90
Wxu/NZGhK+mKscYqdVi5VGHLqNgz8xfZLycSHJq9ZhXxfM67lqYAg4W/hFqp0D9UuRzbcfoZFxXB
5bHvRCEq9JqMIxetEUlq5AfYJrcMdN2cRdh6qNPt8RV1QbJps/olSdzfcUW8od0EkSUfKyP6AZyI
fO8xw0Do/G5JtxmTxwZbJHNXIJK1kxzZdr+PCakKjArwSFtMXLE90/DpNzqswQG/gLOAyUiX+qA1
6isrCvCOtcKbrg3CdyNs6W0/31mV9jt0KICl8VJO4jXNpmvczPV2ML3H2wShDBM6vPn0ZZEOEuE7
8x2z/taKX2TwoDb0xodCHw9mcRx1OkB6i4M1jvtfggS32FJnN84QhEV704g+zPVv1hhXQPg1De9M
ckxIgRjz07AaUf+lg9opEhYJfS5ftKw8T0r6PUaFrFkNE+LBtIe3hGZYTDM9b97G2cZV260Z72Lf
J9rPzhN6ILvkwWzUC1kIr1k1qgPASHKbZXXp2+4AnfUEBz3IiFo/1aDkD4Wcn+vIGe/H8LfL+JuE
jQzSNGE/c4iBpXOsuyaycthZPXVnboF9XrVbgnnvZLAbkGSqWl60acgC8c4txZZfZ54MJH0IQhGJ
ZuaehOiF8j/Smue+eZ2zefptsjVlkIYkFh7hhLU+PBpDeN/Y00GO8q4vEej08FAS81730qswpL7B
7/viqiCd7wj/8Mt+vGs8++AkcyD7j3HqBO1N7WuSzSVDzLavIvFWp2+1mX5T2Mhpwg7W3qvTNRql
IICPGByaCM+eaYaB59SfFabUjezkduRGsrdSy/XnwUp2U+PYO84eaKsmdpoIaQs+tVRbR17+UDOE
KKwq3ojaVgfL4Cr0PGMnKgr5aN3IOFUVBk3xsyVz3l/MkcwbNEpoJHBqMXLIunCzpBzAeirpP83s
Bdmpn7xR+vOz1BJkR2RPE6HxIFwiVfHQkI9CWmlUhU/Eq9Wboswg5FPBepZDOq0dviaVuy/17o1N
2ZG9hLNBXupthE70VCTsR2RiuBeVnXKlL2d00L+qZIfD6qXK5W/41M12rOoTQArStRaU1KE0P9YU
mA3o8WAh6dcXdFR9Ey/v4oILT3H0BS79e/Nblbc0JQuXRlCeMJHAm7ghf6HecEvJEBCBI2L+pMTg
oYsAdOdy3GSUvc9SPw4q8WkU1XBYEXnAKQN6/ZGzyO3M9VqrnYJNy6kmAHf9P0znxM8pXWlwWtus
Z33V7BbbsOJOAygMgxS87mzwAoi2JTJrugztwuJYwbYQ4MJ9pVsAO1LHr+IFvHpeBckEQKNfHPg3
ZnQPi5imDu1fKgTSuybidGUZ6DNCizxi5c6nkkbx9452z7mrsni3eOTmoM5VARYXyfh22pLy/d7S
HtlaBYgBq21eCM0EbSTyh6xbaDdp74Ui/QDwqyDegYad82FCNeD35UAa6cj8yy7u2a0w1QpfRjF/
dLb8aumH8G4YH94eEIpJHFm4SRf1q2cO2WbZcyKrrTuVHqbP6HUdSDPtIrcck87ec/J9OzXJ1ilw
orsZeJGp8ZSPlgcuH7FhG/gNqT9P6dGChRiURSFItFv//N7FydlQqbeWTSfP3edNyI5ZsB9UlsMP
tEGX2/pjr2nTdnSaL7OJu31qztG20Y8dg7Q2LzgFTcHMT/wePXbDjX22R+1BrQ37fr0iy+EI7yAK
TPwtAG/jTSy1LzNOL1lefbVrP90kYIbpR1ud7zwJsBW26qa2tGTvgq1QfX0MzfkLjRKWf0yVhvE2
JrRu+jn5HqrfSiNGMiutoKva+8lgvEtcLQFVOG1pnerO74yWwa6uGR3QkSEovIRMR8w0OyfycdjM
oG/2yHxdYsyGZN3TO0ns74nB1DjNvkgnBxGdL3QEMUbhS52eltb7yriHkg/xSur0uVi4GkzDfNCK
UW0HQ/zouyHZcH0TH9TxO+UVBx1arh+WzkOa4VF0SiDCnuoDrnaOvuMlPhVE2tzeCnFlsFb7oQRz
MjUzJ0Sot7tCas8el+WmqHvD74E/VGUo98oiq6mHCaj9anEJ0DdgsoNFS7GIRlwDqnnL8oe8kksw
LxPgnsi3rNq8Gwa0PwqrVzbc63rZ4NWbYZ4Nd1InIhQOSUtALsUBAUyHm1jhf3nz17n+9e//9oOM
vzIAqtAmX/1/EtlYxmov/3+rcu5/Tf/n9Kvtfs3/xbf9XZvjWn+TOv53DPKIJqTlQrCffnX9v/8b
EJa/2XjpGXMIao31iT/KHAvZjYtmRpqrnf6Pn97y/iZ5NZ2JhYmPUf//BNCb7qq9+WdtjtSRBCDm
kJ7Hk5Tj/1nKYTZtiTbPxvSpuOXG9OCWnllWJLk7p207kUuZQJnDRUo3Mb5qrRMGWlIUp67oUZWF
zTWS/fMQNbQl+jS7lB2xwAkYZObcObF4AI3WkPB014GLQX/sfIhChecQJkxbKXtnzIt1Cm00GDrm
/UY6tCTfSZXBoAKLhnVMhHwYcAX3Y7EDRI5W0JxT7BLW/III10g/W69KkeqZ2VZ07n0JV/HCPunN
rBqS8DTGDjlVcNB1svZzvNq7eNLEfsjrR6/s+3tvzK9evdzN9sgwgQ44qgyTjF/9DfWOto0zSSWm
5t/0Bejw+ABEiP6pVQTURYCZw0MN6B7nvyoYk8vwOpTiS5vSD6zE1b7SESg1FFloOapjnzN7YxlZ
hjk7udwBN7qZpP5dyx25Mq30LqUHQNgbQe/ElNPPV1Wxm6tIO5Kwfk0Xw93Raym2+KEZpTVLIKO0
2LfR9DrjCz6U094Lp3JvTrxy7eSMAdczfyYcE4WBfhq16D1CpgvvVF5bZxUYuVe838yTmBsUMRp8
ItuYPQMzrbl/DYKNVkK+eF0RII6I9gqOgSCBqYG5MODFM0w+a/V+C+DWH0n22ZYcxKAdiTkGUj4G
TWd+iHUsq1slo8P00E8Exq2GWRbCfvA9Rg1VysLgqmLn1rw4uWDnHF1wLwGPWRYpMX31XOkJx60Y
Wdrasd+unntR6Egf1++YHFcjiBgSgpcy7JQpXytU1QW93T32/XzQTQ5HC78FdYGW+KOIyC940zXF
mxIf557fE/ipFxDYfaDx9EZqFXrsJd+iRWfHMrvtC3FhQNzDO4Na6+Jl/WWajAqekzkFs82ezzKo
FDNU2Wamtppyy/08cnhH5juuepZt6+xoUjFGz0j3kis91Oi3ZAhwaDnpsPRd8DuRZR8esqXxgsEm
gm55M2k+UOTne85hRcaQGfoh6Z+Ld6J3AVR8aY5WPPmpkqw4mFJ3DK1mNLAb4Rqk5VbMctwBDcFk
aQ/oDd7L5aESnnvG/a581Az3lr0oRmbuZlLI4DJJud9MCef8OH06zjuDg/Fl0L6RAZ6ubyqNkwHq
fOMQltWm3kX1HKRsid8HvGAna0J2086RcxRWlW4LupdxalZvjZvtwEs7e0Vb/6Aq3gKnoe9dGe1L
xKlw8UK99vXe2xlh2j4BafOL1iCKvuifqnYw96EZjpSrHSy/AsJTnmceYis9gCZU78OWNFMMrUaS
sdkIK4sQeGRlNSdPsRUjqbAaA6xDW9SX1e4SjzEdHsTG/ly0sFrxgNSVPFj0Cx3P/DB6m0YkN5KE
HNd5WqILvwqj/8cZR5Ffe2WH9ijauDPrLJYcGgfDzDadtzTQu+GXU6ESSz1sZpRh6NtNdOWZ5sh9
6Nb+oqZrHq1xC4pSAO1U58uEiBnG8JvKGMs9bssn5RJPT5KWJLsy/0zG2KH7mf6sooyCP2qubFTY
C9h57xPcQbhSSw3Ku4DiuMts0HxK21EAjpoxHMRvIi2TXTjxPntyOczQkpY1edNOJEmi0NygN8fQ
GtzxBdkDgyGrXrZjKyxy9rw3zYEEubCBfYKlME3ar0zPXqNl9hjljEe6rQwgOkjgpbuPmuqXR7ZO
HUIFxYe1pWb91BRydNiMhx40xdHpyIc2q+yz7bQtaaq7aUysQAcHzAltkFNfcwG1ZvZQ9aAZiHPi
OkUUwRzVI4dJnfPWLZjw8o9U5BUcofIQLfQTPAKW95ltBF7pzIE9pWKbHlZ6w4dp4d8nQQWh4dyI
TR4VV28ol91kzRdpcSqU1VY7UpD13OOEt/IRh7vMkKQbYNmfpjANRFWHu6HEZk7IJsr2qoPpmkS/
Uo147WG9qSY/o3i8i+pm9DVNHwOaONuOfiPtnGJGcABeqwPw1o9Cw4gCPFFoJJaUVXSf6RYyGzSx
Oyfxficus3+nMsf9Ujrfu1p3Lo3RmTsahDV1fajfq6TZW4LIkLawUK85uXEJkyX2B2vMd4XZN48m
e7GO9vMhauunzBX1A5PP5ILQiTSKwtI3JkBYubhPdHHG48STa0bTqTDa7KntCJhNWVW0SmtQd2nh
09ivEqa0Odtuku3AYv8E1XaKNDO8m/tY7ZvB/L2YqX0JC/6IkuhcgpkaJIBd2Z6WjFtTz+VZmvSH
bXDN28Yb2KGp73ok51222OtpcChi9HQqDdkc48AV67o1oPiVaXcvaK1tiQ/WtnPDvQ69gRZz3VcO
ggRatZYipi2MP1ntcfavL6fI6VXtj1GHkDFm7Ca9ke7HojfZboCYjco0eZYLM4NowFYStXtKM/7g
JH7tmjbeFT1VfqQjxrldjAsDmrHu2S5NSHArKF22F9EXFMtBjNC8U/opjjK+52Yk904u7wmzmney
fTM7zaUToHebOWKMRUsbORrexAxN2ZKo+4FO6sFwwi8PohKhtmwkYLiQFTZ1tLOFe5AcT9K6UtJ6
x+S510CIWwMtF3cvnNxECJ2ASZf2Dyg2V5ahMShvG0NvgvO1Cio9UTKqycaRJpIGyq6czK3XGb9Z
mIVhzPfpMGu71hnuixSP2s2J2fegWor2u2X1nBjcbbOwvnQGojhxo7zOxmcRZt8gpZmXkLJwXcqs
uOyhrymS6CiQ7KlxA8Vq7ho5Em9oByXumpMRi2oz9aTqzYRreQm02/R7l9DdKFNlMBGNr1J096gB
4t2E4M1H6q18bDpY4SttxjgkvtXamNJWZD6WeEjIlffQLn17Vxn2bo7Nkx6TRM1NjtoEkjs3hm1M
9A9D6yN7XTQbWhDP+pm1MPFTJ3I3NUa7izY7vKHDGi9EGMtWeHI6sigiDcLX8tB2JA0RciifZ6//
Qmb24tTh+Ahvctd2qfdclC/MO9FpmQmKWCOZmJ3RQhnsS8XaXLA2PpeLxSHKenlo9dzaR/0u0dFm
F4mbPNaiGSA7LNxR0W2ItmYgE07X1mMGmTXWzzQsl5esusyq018GdUq7aLzePkx1+gprML2f3G68
CkWvigV3PIQR+0j0iwsQllDf121KkiWcQ9vhlXqo/E8a20vgf2ZQObbBPTDhQDSldQwZDG3oP7No
2+GVJbG6x56lE9gcN9vYVu5Vj0z3mAk3R2IC4qhcejKVQUPe9c3y3VG23ELl0CByTsYztfJGFoV9
1e3ZvoJE2uml0T399SWJZI+pDDFtM5K0uBfXLOLi6JoKJCGAO4SGjbmfNW3eWvlg7oa4V6+GxuVr
5CEh3wz9qcPFlz3TWCKWKHDMHglL88U4mpmWMsu7Uq9DYiWd5F4WTN/sTTrixsow0y4TUbyKnuqk
Z8FA1m0yYvwq9SPeGHhTvG8bHC6x92wYALyYbb/mOUisympn36pJbzDRVrrZgztMoa8t2okgR/ok
kREdOtJT6B31V4vhFbKK7o0kcNdvCZWDLbCdhhBn31CHSFSTN5pW7UGYEzBhDcIKSxytzYlM4aQy
vk06VLJ4ava5yQ4gHKp3h2HCVrNYSuLRPPSwcRayCWk3bdKh2VcSb2GzV6xaaK/KV7Qxap859Hjr
+GAPzr5wOEIG5QIGMJPgz9J6KqNhVxjI8huJJmxgsdv02ERRMGzTesDUl3grmlyhPBvda6HKnCSh
1kXzWjV7G4VFm8j5BNfxE7TIGBSiJx7c6iqwleI8cN3AVlYIGJZ6V6Jt9DgiBu3BZUnfkyGlQKzI
W+fGuvowdG2jHMSRauiDdJoz+nbjz/Sjg2r4RC3ibta4dC9rL7Z1dWzZnV3a9QjFqVBGrb5g9r6W
hWwemqXc27H9SXFO8PeC9tRRSKHl9NlltfXE7ebckgjkZ+Zk+Y7XM6s0ovbCbkoZOBZyy7QOI/JE
ODfsK93sdxFjiiQtotk6TfaiI9xGHnb0qE02nrTZHFveL9vh2tDZTRadMoOuqQ+e5u20YnpSCYQZ
ZXLpKhhqMf1I8R7Z4s4iSHA/rhhwekxHI5oX5FI6RrsyfbFj452UAT0osszZklu+oZ2PYGKM7spF
US6O+Qum3AuE0g/PYbOSqO5lLEMStOb+Z8S6u0xIWXt03T4jynevYYOa1U60XRT9KuAMqANG92NG
sxKMysS1ONIRtUUE1BPgqcyLiRkvFIXEYReh555+AUVQ89dFHZrHdLgkyxhEk+YeO2+XR5HFDL5e
l0FzA5yFWjZKftcR9sZuGcmQpCfe0M2t458uPcl9n1fovzxTHVIHBClE5y4w0LmicYsnpJfwLRlC
s00TMdtbfDzb6YalHcJXJJWuP2btUS22yw5qkudWpb4ccMaZLBLXcSGRkTitwJOucQjHIgBFXZ9l
VF8co+gBk4rvpLxjlIvNe1FV7iGrooc5z7Vj1/V34Tr2dhyAakKY2CWkWzxMi/PQKDZ90qh+UB58
Za5JZ5b9g3QOLurAA+yds+521yiDSkcJBxMO/dAavNL7ER4txBzam13a2n7i4too5AKQd2JW/KJg
mWuZgqYNHu/M4CbZYb3TGN4iNUqyvUG/Ebh1XPip27t3i2nedUuSXez2E5waOoVVqwsvKUmRJpb0
2e9Lc5i2VIfNUSbcHwZ4rMdhGhgIwLxFpkVJ7TXaATAO1L4eSmlzF7MeHTkj0bfHxl2ouVbgGs5x
MAB4l8Y6eNJqrtFBvhoCXzQF1q8yrT+J4srIF+M8MbliCdtaw3KR9PlDCuynkPrVbr68lghCkFnl
oSB53KF5TpHALwcQYF8Bf9qPBLk4bGTEAicvWvTvZmmQlElA58aeLJM5CEt5NFA1ilBY51J0j5E5
GH7T5t+rZF/PiAlJOKx2Dj1q73keOucgdLfa5iuvscYiFOtxthmQQwEj7vpNL6izlwgX/7it8Vls
5u5MgFjoU4UZOm1CPJeo2pJx6oOGUaSbd3K/SFCPZQqYseqMu4zpxdM9qN89G9c3Vq7f48yfIDP5
1FgQ1VJ92KQdF3cYDbSoGBsHyisPXQXbrZ/wv2i6eCnIU/BdQUm+6LHBHOlbHuv6fujV3jDooKG+
oGBYfgmT2WXiJB8hBXiplXJPOfJj7KvOty0W9qe0Cj/sMesJrImYwOZsJuzO466xiC/wy4gJh3Zr
OXXn6/GnACa7MT2F5X7VdnoVE2+rS3ZLT2nI1m9bFVGxG4cH2x1eEJWc0SqlB2O1+Kai67eFYT+C
buNqzwTK+iZlAMpeZqA0wHObhSc7KxiAuh+Lq7ffs4dS6DbZFG0cwDLud4v2Ffe0pbrow7B4AaTU
5Z549cCY6mgrUe655LgFI+PpZWT3ileRzQFh0TuvwQGb0s7atrPclsoWO3aUJP2SPxlYAKUnQABb
/EifBEjQ+dZpxTC7O5cOYLsC1MHaX6ONVofX2ca2i+j0220XlzbMpDTrPmQx2y8RIiEkrbngON+2
El4X8qpUjDEA8xb6t6pcuZ0iRQjy02TSttFwfPgdnN95gjnYQVqI0gaZt4tXR6Diq9e6v04XzqIm
PLM9s3dhz+XbUBWuPTQMQdamoFVTuGV9qOCoMxWMp23XTBCTC2c8dr34TLWR7T06EhGzRy5NIILg
19z8BbvPezvHOF1ctsRlk9MLM4NobVXOY7uO1VDyLYWDeiDTgmwCPBflDVRA0VxnzyUTJC0ew5nh
E/KanPO7qIOkDh9yNk4wNWHoRWH0NYGVh8iWQ8Cc87OZolB0psswxual7aLB79l4b+mSIARWKwE0
i+fnwkq+DQ1Wg3WrkXf1uUuUd66AU/hz1Uy7wRhOYQg8Mi6MdVyrXhIs3BPnCIPcEocXWiHPsM//
O8H4n/iKLYf5wX83wfg2V7SAo38eX/z9e/4+vjBW6i+GYk/Y+l+ziH+MLwzD4ClXYgaVGIX/eX5h
/03nUnYk/+mCXSHu1v/LA9b/Jv+DvTPbbpPbtu4TcRqLmluEalkuYzu+oSVfEuq65ulPZ/nfW9nZ
VTv3/w0NkCxLCMFac47Rh8t9WCVgV0br6v8XZ/HqM/2teaE6NC+4/7gmrmL+z5oO/LsPVSwahji3
Hq96/R51qByIPlV2zH9N40HNvd+OzL/w7OprFu9/+m9/ZPWiwFARIPDfKIH8YlBmvZa0manHPTIm
pFVsvoEnDe/0ffkCONd4r7bxz3AfH0k16hn4bpwNqItXceG+fERIQ3NiBbttu3Jbfp7v/96ia6l/
WHRVB9M235um6xQD+PL+6OvMohUZXAhxZ6+ZM1W9tAC0WLjjGppkKCCGhjCyN9Q4HE8vXuwWET1V
K27jkn4jUTdyLaHB46HcRSSnUWmrDQL76AynZ7kYKA7vAmRIElSirOASnTnUJk+qciP3oRq18L/O
8BySVfUSt/RV6xqIuoOH48YectoIi2CxDKg1BTdhXYLhbrAhuS2BL5/sIXV4wOs9fqJiLBOyQ4kC
jQY/FJ7bQkJ6ZjuxmBuX11vePbdisa/M8HDb1YiVEkVqTOpxkNBWT6srYc2u7+2V29T3FRT5yQ69
eKXTmPaoHYoaCftKqPnEG1kSciR3SPzRYgzcRdZUtBHD914fht0fmCMJPHITLAiSetQ2l7IT2lGi
ZnI9Ao8ooUdyIZk0AuqDP6pUXiT5SAJobEmduW2XRuZusyl4q7P60NWUY9DiwARqyOhZTPVOjWFC
yV3dokCfYXhswciNvzoqMDnYmr+cIWH2s27JXXJx2xR18k6xFXAybS1PflyJ6SGgiLqY/OQStuM0
4cVu83h/+5RyLRh0PHNyVXVSZhlL8nz7hJqE7chtG6MH01O4UlWE81oidpyp4iS9fVi5JmBzI/zR
tvPK2UHv/DfYDuWFPa2LIwDlcAcP4VU+lsVBiPKe4aHWIvpQWkwMa0AZ9GPuh67Wwefvy9fPTX2F
POL6Ws8Ec6U4yTV5dmimqh1Gg2HZul/u4htnIuZyzoeSAopctzzVwZpXKiLm406LmXAKFfvUubXp
GSYkUyWqsQ7q/TSextFmNSwgA8Ug9b2JfN9TLAgNG2nHpWXB3GP9X/K0Hdb3/Lm29I+5SeD2b+dr
JaGE8k21OIx3mHru5Lsp5Vv6+0Kyn1zqYszrea/gT1ZY4GJC0eSkCRwuFfma7iQ35WJaH7ht/vGU
zKhQqSK/p4IOIkldc7XCPKXOYBaNvbfoi6Ika07yUabrDWEm/7BZBDiyXER0vgHz028z5MU6RSex
lX8CmhHQeda/315ernUYZw59Nnw+C20lvzqqZSh9OF7jCmaT6ZpyTe6bJbutaNbw3wFqvNy5CLpu
Zu2SGCUf/u2ZnfpTGZT8mKwWHGg5YGbXtcnAF/cuV+ewwC4lV+UCbdw3KjoM7CRT7faA/Ov6tvP2
avI5YHaFh2A08eWRB+r//463ZYyMGhXtqY8gKtQyN0yaoUJzvURhhnHBphreKN87iQ315yeXH1pb
CXUuqLrPRw0JyIskG+/z8QjCXdzob+XKvLOA3yG/Im6dF/l8rnyW3C4F2LPbplyT+z5f7re/KVYW
3wyUT6x0Pp1S+JSsP7J/9TK3fZRqAP+hlP1hryxAnTZNtCLKnJUTCNb2m9xK1l3qer6SQGP5ct+4
4g/l2m3x5z5JOsSdGu8VjkYugYbyOQWQw1kC/9ZX/vP15J/dXhVOB/S72/afT/8XLxH2RqSi2tJn
Da29qv0iBKfaDituToe9aU9VBolZfTeC2NxKsKZcSHJqTWXSzhRtqvaDpnKKYkJJ1zI52VSorNRu
pj1lND0XChaOqT5BCmx2kvx7W9xYwbd9BXDWNobSOq84NXW1whXYMzcyq7IYu1xlCou9AxAU/p31
lJcLGVt52/xt33rXa4Akcb1aWReJHdAoBBqwdjmE38+Yv1pzDSir850GBMXJ+nKXNt0Hh2PAz6Je
EiZ6+9giurDgTqvmA9f04dm4N9I0/fzvkhD6CYmtDaJUp5SqmUMRYRsTIIEJHuKTWduHIo67LTOw
ECMuV5khXxO15aoEEstF00UklFs4Xh36udM4B4dq+EseIGBLRXkoi2o5ttpVglHlUZJ479Ru7xN3
wUXcAvXNR/NXv/K8egTc8+R8q9uITqcdkuTQzhg2ffBmISDLL1HCj1dSXiXb1bV7CgRDFTzhbVmD
beAKrqeDrhnZgWIXb7hVMNiOGIQFt5C2tlufwdIjGRmvHWNdgF3piT5E2UCFHMgf2pthdKzNUDsJ
RRefi8XokXhb6YHW3gGluXOloe1F2vJS5wFK4DnHh1k9oaOj4iHsxsecgqe9sB8TmhQwGibhy6BJ
uVgvtp/pq7d96qo0SVeYrowblYvPM0CuxlbKIJjZKM0J6FuarVztyNY2ars0fhMZlzFgFk+lDQT/
QhaFM4b33WTSsUb5500a41art+/xckz7SjUHbqi5+NVOar6VUFa5kDjeG6i1QGqxXyxnX5TGj4qM
8yIjtzZ1FJh461qd4MYVUdT4oF+aU84nIFJ0Afj42zYCL2JLP3enbgREcn2uw6VjMJsML+3fdsk/
/HyNvB8AAbZUIjwCFs1Nu96EpKUAcD9mA7naI8n2gnjofNvoGRGp0m0gn3qzIMi1ab19ybXbA/J5
n38C2OxHluBokvvsunb3VOGIrSi4EqwLdSkMDt+6yskuPLEUuc+YDfvCus9WDB6umsswC/Mod8kH
o3DsYUDytFJB4TzUmCGyvqFC5qhbWqPOESHQA5ECxo4zhVu6Fh2zJhj3uONSlfjQdV/X/AydECpo
xchc7jJzofgqiev423nG7YHb5nhfMcI1PJFtBzoG49ZRaDBi7ffsvXDI5dyHya7Tz8LdmhQQ3oqf
5NzejYjCuTvuW996ya5MO56ULdLpyPMHeIRA6qZ9l2xZgRNfW6fF8OfmqR0vTQxjyasSPwmxR772
hHvhNSTqOIMgqSECezWSe2ILc2CJyrlM7m2YJBq/GeAjZwfBgRLw+74UybWeLj0sCgqgrp8H5045
Oi4AnMeQQqnrh/ExBaGG17yBssnn2lmn4uKQdsode9P9tZCPus1/rTzEbk/NxFY+sOOTiDk+03cz
k4RAm3voBnn6poEnIYDEj77Q8am/CwUN6GbQXvpoCxXIEJvew/Ct0zFWduCFDX1vqzsrP/YVrRcs
TV5t3COlSL40yUOrfs/ucMV4F/NUfXO85Apmjp/oJt6QZnFC6vUxX1o/+UV85DeaPcMW+t8DTAiU
gtMHmtaNc9R+AGvejsf0HdbAa+0jqDoA7o/uaa4cOo9WyIO9teiaPjDpbDxab35+Jw7Vd6I7ou6K
AKUjlg6lBpoVKvNwDS764FckPzLC7vxS8QL/e+vp90Tq7ZYXCz/DNn1UruHP+Uf0Wv0qL/VlYua/
abb5e7EmNPr2F1rP5lV7ad8N/2d3WM7H/iM48q7i/bKPN7xhxiGn8uGkTweburI3G1s13FKHTtZ8
Ck/fF8hO6vcuOcTR0xhutRrZ0c6qD8EO5JlHGFdO19i1N9YzEiKsAeoPo3ykJT1/pReiqFsLA9rs
TzkMgc3YHzAc6clmoqpJcWDC60PNeAPrtRKra+ajOV/sR5ePVRwRXj9bExaErbuNj2L0oXToy4GQ
82XecoVE+2F/6XdLcIkO7qPmF3fhbvqg7tn+0C4hdv3WTwGLYeec/PkZyw+M/G46dNQxg2PSeqX1
RG+++KbTx1h2X8nhSbTHIj1U5XXckYqoAPTcwqZSuUOoAM29+bv9AyffgEDCPGMJtfGTMxQeN/o9
7Y70tZ43Z/NlUDzlLHa42N9MMClcAYH6cCZdgMmovv2VzPiZCKQPt6P+uj5onA3jMHzML2510YyD
eqGB/5h9iJ8rpdDx1O9usSHm85vKWVlfBJE++2FfIKik43TEU4t3gKzc2fFiwUzZ094K5DY+rSn7
1fo+POYPUOSO0x2uEoIiquLCzx/9kkNG2jNhp2j2+x/hpvnp8vMRJJ5Tt/ZRJmSo+wwsVx4vT9Ro
h8DsTj/RPp03SCzc/EB+d/xTvRu/KX9lD3heNkzSXrT38Ef6UgOEKCkWbPCqbYJr+la/lWf1ERNH
uINxfsZqTrLlgZLv8p4djevr/GQ+Kwf9IflZ1B6OKR2Ml68iOPWtE07ubd15XGiaL91+eNQOxlk9
EhuC0iTyh2/Mjom88ifP2Crvarmxd4Hfeb1PpubocS0UG2YFKDxxWdfC79YAA7T9nvI4fORHYkY1
l4+ItdEjGtXnmvpGdkrqhc/YZVZXxhYtDRk/zH5HD0jGzjkUj+5XjB2v0xZ88iH9yPfmVkHx69zj
USU1Dx3kHr/gqWg3I/oLFIvlhZ8bzsurfkC4ab5xHl5IJRIepa9TPsKkwJa2h0kQgbjamfvp8a/g
EF6YeR6Kw8IPFZSz8wB98og2juwWXDsLV0DSsPCi+IAntnQzz3hiUzSPm4IzNTwgtgkHP0OTzM/6
wX2vQbpOHpzOWt/hIdQ58wmxvdqHwNw4nId7Wjn9Ptymm3qffB3vyuYLcy/sRSGv6O7MN+rvdDCr
fKNfHD881pdgB8T91eA97+mxH6Z0c2/nG/tcV7vqoHNPgf3sIx2kHBnQHdv+nO/Ti/vNeEBFd4ck
63shNuZ1Wvuut9ufU9QUfOQtUueykQ+rQ1zMJ9Wwmz1MiatwiLXp1hlOsHJNjHVu1I8jylJcPvi0
nHcrcRhbHwwL64BOPIyvUwH7BLrLtXCdlcg1NIq0mz5XXTVWt0k2nFN0lnuJZv/EvP/7v9bTmlFM
qzEp6WjLl721wSfbnp3VTFjYmEkjF8rK3xdJo/YgurPhJNfkA21bfSioT6gjOTB2xsYgH2jZRWkK
E4vKlTOSCLwsBldKuTqp1B5bs6p9G1oMYe4RA86xDkrQGxDDosrG3ERoUcJ1lxoE/g+2A5uHbPrD
c5rOB6txGU7LwO9b9HcXrZOC23aDIWsfR+rZgg5GClQzYxeBhq2uCwnil2u3fcIdxn3e4NtGBRgL
Tn4LJS4mxxUbXRei8ondUvZBeB9aqnpy7IwxiFWII7YNYrnXsbRc0FK54hVForNWF24LybS+bWpj
xFEaAGSshchpnbXJtaZyuOTedhorFsSOm+iTyG5p/UY1FuMgy8HdWhKUa5/A+VRTEeQhbLXEc6bq
QOPpHnH7wOGM4Ks6B32FkEIV+Op0rsf961TP43GMyc4hA2d/KyCpzurgTmnSgq7pcy+uVw/rQiVG
7xqu6oDCMsB2J6sfYn8ykWjKTZWws43DUMlFaY5iWD1F+YTvOlrES9XABaEHMJ3oA8DHFpO+1wkI
D8kwB9FrmG8EL0Pnz+jNb9YsmZOR6gMuSafynb/DzCXGXC5u+4ZBnY9acClGMheEhLoYfTn7M60y
tW2vNrOeNQbtMKyFOFmiW10cWJ6Al0iwO448mgCfxeNbMVnThg+IqFxYldJAVzlhTgcywNw34spa
fyeRFCH4SIjirmz1t6F1BDM3Fiq8OpDM/bZtLAHWgtqy/ILl4rbpdCXIvpSJ4erCloR9GRIAtwWm
jQDbscGXT4Nydihq1wbW/c/FyjU3q4adpHX4ALsYktTdqmoSVOhkhTXRIM9/bjvqlH+yT/+/nei/
24kswLz/2U70FWfK7904Tefnxo5vn44h8T8OvS4HRq6wXUt6hv5mJnL/x6bZplqGS3dEtbTf7ERr
O86k4KNaK4HXsv+hHWe49M1coavOpzvp/wD6Fbyz3ztkJH1aumGbGJ3wJzmW9UfTSWA4RBESliAB
w+x+ULPuKdAYTCOmHft88RdiEzYzOcF9GPyiFEGTOhsd/7eD9i/6dOJPS9P6LhxXkCHncCzog/1j
V3CAFIGLAuhRkbn1rjLxbLr53cLU9mouOo6avLlrLERFkeZZIUD30Ox+zVMV7bEZAkTXGBf957e0
Nl3/PDCgNOG2qLahuWSt/eNbwpGt2ZWjFkcNBZaXZgrZlv2yDs7sH3mXqA/Z1B/qsu3wvITfDdMu
N71pWb5wNFznyhNVGJskqLHfE9sKijXjImG7C4ohVTPBGALVrXQwTXbZhVunCky/tJuDMraHURPB
SQmnL//5E+Ez+6dPhHGMs83hhHKE8cdBrhWVy17bFEfVXdSzzmUS2T88kgqYol5hpdGCJt636aQd
RGXs0TR5OA6ssqsu2PZfsEdr94XmvAWa6n5eYP5995NT/c+jbXKi04HW1x/Jer7/3hbu2g5jhEMW
UxeOT3Qf4dip2ZFxxgyV37W81kU6Mev1V9PtO1gfYAi1sT6SDQ4NDnLLfa7cQ1D8r+/rn05MS/Aj
5F3RGlf5ov5oICd4jioN8xXVt2PdFfZGV5njmwoT+kowNTE7b46YoS2iSPZaOL4S0l6Sa4nxczEX
cZcP0X85Mc0/OujYfUxc46vR0OW7BLT5j4dqboW6hME0HPREjDtoCMoZSOdW1Rzlzs3i5jmDbabp
4WM9ZslLIeBMmjgDQRXFu7yhMqMG1XQtjBKx7IDcfJgy40RiwJFMMPWtGakUDbSdFj1bvMxBGm+m
xgtUU3GxBnQtvbEryH69E9N9ItXdq857qbQFgSPKf3Cj2yGYv5d9wdBAcacdjSwC1m3IjFV7NPXy
a7SK1/HQUJdCzw7N7KqPjbIry2a+NgX1XJx7Sa1tVWwD/mRXA6W2VSC/SuUtt4n9xaWuPhbj4M8o
6v/zr0Qz/vl3YpsCdYLgd69SJ1ytnL+fiwhUHUx6XX/QRjIAtLy8End6rgvXRVGjN0d4XlQWa2yC
UzBdQcMt54U81YckKh5ALJIG2CmpXwglPLsDzvLcnnfUzzEH9z/GqOSzzyiM0mAJzlFg/1XVScz4
fXY5vhoCcPiJ+OOqr8RDbaKIUlQ2aS1GKY1sDI3JiKO9uATfHqPWVq9Kw0KupW4YnjqrfxhcqwZ2
MVvbdkXDyUUWuVd0giXzMREAICKWvC2e+Br7a9ZN06HtTPEykGL8GAX3eNn7h6LLxV5NGcgtbU8S
VhPdu0lFhuaMW4iTZ/HbED13mW1MrG1rcbfZCAE0CrQG7nZSpI9VkRwNY0nvOrdK7zTz+9xrhT9N
IrzTENHtlqXPjthvfRV7CJkVaB5VrQEiOrfGxRpDH/e6KLuL5fDuO/jgdwKMR66F4WOevM0QuQ7c
2lovEst8LppBXGEUaMo8A55VHxyzVvyBUagvtMK9jFHdoJgv7VOmUswRZSWO3NgRJ9Op8EaYl2fh
9Iiyori99GBck26ZT0pkTJc2q7D19PoBK9e3Yhi+OFXpnOR3ZGWrhzvShW/T8NnpuvrVhG12Qt0P
xBkA6CXBRKrn1LwqEKq2ktkX7qpHt4agaXfOGQ+LfolEGj8GyhA/4jiAyqzWV71BvK0QQ/uMmyng
yuwUG2syqKxZ4cWEVXOtnWK+YosdfQ3jjddn80WzE9tAlVY/ulacHJHCI1Ssuo+YLJ5LOwmMpS7k
yN42UH6Z0wn2MbUguK9Mm8N86wyGxj/Jkgti8uTSEuRyCMbomi72WjujEhGVgsusMz0lY1GcFFPE
95NKwwTgAm65HhddYTXZcYhQCAKMUB8CqyI1LCEjZ+6/TU09P/QrCXDo8lc3Tc9L3+mHhZnBk6HW
yn08Gow32NIN9QURNQdZlO49YDfK4K1L7NNyJJvevpcLE+rO0XWw58nNxS2czwdSk8/RDaNDMB77
iMIa7RVjs8fguFzkk3Vmz9iDCoPCENEquQ2Jvwrb8LFZF1m+qnHhuuHkZ3OuuZg2ejTdIQLGu8su
Qy2Awo/iRPzLSFXDifaalobPaRFhrksNdcMFRnmSCzUxoV7My1VdnxE5an/InC5gqo/QR6e2ui46
pgOn2Zj/klt5A/CRj+dPDBxpgQ+VB/Iye5aLaQi+Ootd7GYu2l6LEpXw9EQVTOqNLaiInHiqmgpK
NgJWn9zuGTbhlhvsQvYs7e9ed18FAYxePrbjs14OPh2u1wr0EMgGEjx7M+koNbak1PYwRFW3Va59
m/Zev1CrmQIw6g7mudj6McZp/KWbOYnVod0YmfkqTISWDiCTozCiGFWSYfsIFP7Kyt59aCi+2tqH
k+vgCj0DH+Zrb6GNtvq9TTfnYCFOKQq8MXOHbDvAIZL0bnbGSXKc+F1sFWQfGICyo5mZ9bYdO3Mb
5+alb3BrxHbT7IG3AtSyUTLNDiV4RGbzPstTLDajSt0e4fZRreJfGpe2nVuNhPB0aEqzketEo4GW
putUKsgc9cLPmyl4jLL8o9OhYxpcfA95QrA0JI1rqXQRpd3Ra9Uh38NZNTYKdOGks2aPS1f9YEUF
DobxhSxdCwkqMOnJjAJmwGXhZ5kbIdsJ77Io7j+PZoam+rgUBAmQO3HErzZ6cfJm9n33oHaWn9RE
F8jrE4HC+svMudy0746qVI/cqa7kjo0EQ1JyFc70DM893vfmeWIQQUwYexm6W9tGn5BTjNMHFZhl
R6TQtddGjPHQSkrLcXwcGFShoTACHFoOkePUBwHlZeAFvobZ8myFoXGJQxg/BbTpfVpQN5xGd6u6
sYIBfRMJyM1uJPIz39+DE9LX7EL7wa7gooBatbf1nCobJ7IPZlbi4BMOVPUl3RcBtT/DobzHR5tJ
rCIIZIrJp1eiArSBIr6rStEwXu23VZLkm7Hoy3My6AnP6qLLpItzFznjxQi3uiiWq+iHcwFi6G3B
POvmhj9q0QwrNUsPelxdl9WpyIQs29t1Ee8MJTot40ztangjhZrhyhS8qHpKpqpqPqfh7Bs98n9O
R+U17EPHJwp47/aDjYM8XB6c+rExQQ4FbRzihJ8q/r220NTHkpQMy9mZMBRFMx0w4s+ze5VI3ZOb
LXcxLSECHWi71Dm9GydnBI4flXyD0r1E6zggR3DR0a60wA6dllV8ROBeUv6lOjTNVSxllACrO1Cq
5VV1f0YjTdEg0N8Z1JjH1Gx+xkmpbGoIy0elc+9Fr9snc16grFu5uWqvx0Nv69OTZSziXACyvdMc
fDKLltp7tZuaB6IjKCIXlvENE171Nbaj1yEdzZPeNs5mNCpsi1mubCyh60ejR6PfB6fGaqq902Ym
nsEhPaq1dYUma1dklxYrFUJpoR2k1oNI8hJ3vF9VVQk7ggZOZ2OOsRPoNA6IrKN880oXto9V796V
IUBBtY5jD9qzuun6WL1z8xQFeC52kfsyDHXDZWCIMa+uCCPHwEeFY7FesRgd0SIGn2xWmu4e3ApY
LiPOzxOhIr6LFWNH2tSm7gf94Or1fdYMzQHOZtsq1bEcquEAXr8xi/JuJJsBnH/zq4JV5I0hN/DE
rDYwaY4iQb3q0P0/ZKWuQ3/Cem3w5W1cQR3PCmkPRKltg7LgUki69ps2VPommvkIKUgOP8W+e9QS
zqb1NbogKKjAiXrPGXTUe4BBSBV05rdhB2oA58WYmltQptx7wPnuxsy65HBlkGcrJJ90pF41Jm65
1t5ymmh+162kpp+ZES8PEZKK2LaPWgd7oEno2hmzc+qrHqZE7FBBplbhDdipWhe8Bmw1xCHONqwa
eFOjD3FKf2l6cCDgiXNwa6BIx2rXxe6LRvycFy8BVW3oHbwdioNuAXnbcpIvpMH9asyQTHQEnU8N
Pou+nXVatQoQc5FXO6F05SZShhHk/FCdM9xXL5nJT5cEFW5NXXK1WpuxKUTQgxJNNMXWzb4fpgt3
Fg7x4JyjjnvUYKbTcw9RHwIv8pzRunOKaDxXljl42WwFdwxTNR+pQv4uouAB3sfwU7fRLLTqndNU
00YzyOZp8sI6a1jGYJn0/VYdtNPENE7uicfROgP4Aya0EGWZZDFNUflIJf+qr87NQP/byO1okxUx
Peo+pNivptWmINDkbNkzQtSIaZLRaGwqwQ9XaNj1xkrdxWZO43hQzsNKs5drcmEDQEA8avcbMyyJ
palVQznDRMXiNRgn+ZQWSMVUE4U7Le4vu9NinwrpVSEK9WQplva5KDK+vXqoAzwz9kKeAIIXesGJ
T9xldg8m/asKV4QG6BW5avlo1A8T6PsHxeTuUwbVk5pp5qGmguMpw1w9yX29OTV4GwdnjzBTYSit
EEY8R80TXC+8aV39ILcCoYmThT7Vk5vhwSyw13IaF5ApcphajlltOWX0x9TS9Mc5jUs0KQ0y3GVG
hk215VjruKQmS0xXdewu+FjqZwKu8afpT7ZwQHLPILWpM4OdbER9cdz0iwhG+yI65+gYZMkQihPu
CGUST10q1KfIEoTE8waDzjUIK1aZgWnhltIUXbN+/fk4xRbz1YHpRnlxuP5uTBcSv6ko96J1VXjI
NAVGWPxYwNdtuzIg7VGzpXhteQkTpLMyk8+tQdInJCOAxKGET3rvNPtFx1+B5Wk8UZD2sDQvJ7lA
eEXp/bYdzVCiHOS5W43jzC1ztn7Gop1xmh3wpWCmq83HrOoHtCBdeWZcTo85BcudVy4Z900CRzFs
9lNbX7VgCXcaMRwKfHWGYWrhM244YkdOtoACsm0f5hetz96b0iKRRw3PStYcVJdGY57HlwGcC19s
+KiOydVd4mvTMB3pUC7UxiERPawD3uosCGzKcsElUs8uoI+PjjkqtDKnjzqL6NNBFMRShZBF1TdJ
Er9YBVOvRj/qjNEGBCm0nUtUaLn7F9afb/ZiH0Zn+ALdpt8My9dctRaf+AhSG1+iKoi9oUvKPfwM
ZoAOGK4R8ahox0NidI8MTt6i9Q6TGeMefViLHMivyCsXCaygo9ZED2lhBXuyGjActQBqV1NWMJYF
14rwohjzEcM2HtEBraL6reyfGOcHiJlnqL4ToxqA4XSCELhuTFiRg2HQQoXhccgsflO1iM+xWjYb
1el/otvvd5aZfgNjW3mkl7xpgEePhOFMASN0J8wsBCZ0X+j3JtSUTvZ6uZSL3PStJrIOInF/tguf
MyE8AesacU+dujXAs1sxcThdk240hPRwgCoHe7oKqgOZSKoril8lGv5N5UlBl74r68GGjJB9n9ye
Qfxa3smdTZ06r6rmorqxHPrg5Pn41ry4ntnQki/jFIczfd54YDpUIt4KONQV2RP+onDfVgQDgS6t
v6Vf9aTKHyo1r0nVhA20VpCR4HU/uHDccxmKvErXXPK1QhNNoV0f9Lz8NZoT/ebE1HYCkPBraOlX
FNbHEvgyFVCLxMwsMphfRfoXy63eG2R6pxiP7MVwA5jR7phctLo9t3VlA9BYR19F8xEXZfXGV3Kn
ZMFrU5OHGjf1NwuWMJbnetm3ownQZsgCRG2o1EyuIUza0zMMnslzQBltZ1uPrkrm+vgkm2uXZvau
7ZTXgctPETNrT+bB2VYVty8nqBpfE3qzCZogOnSZgn9MhVpx7au43Ld2VT3GZI6ZGMBzIs89w7Jt
JuXWqu8nFq8M8suQVYCZ+y+q6NSLOuoVHr4OIEpRcxC15mzUXXOuoApBXW9I1kJWeXTN7gPWJ9ga
pz0hDietpRFcv0z1Xs+E/RBRoC4U68FJjtAP1W+VOtabJbSNc5K58yFRi4+asdSeaJlHdbHuyNqL
N5jDzL0j0JplgwsHZ4TclL2MFJUPSpwMPlXq+r6sY8IPEMAvgXPhW8MVa1JPwtRgb52UknJS5kCM
FutspPz6CWVJ650YbNQj630DHMkXdzb1IwOFS5mGI8EXvPvMSB4dawy+lEmxK6v51Xb10S9CetXq
3NcUqnHjLHFS+GJMH4Xict1CdHkSuChFtWDUHbNN2wY07jmnkb3W90PZXlOFOLUo4XHJniYEN2Ba
VB/GFj0rAVQoVOLj2EFKBygwokGh5ycB1VZul7vAXr7IYPi1dL1s5GorHSctNtW4qz6cPgu8SX0p
URyQdAE7fFwbglWeabS2mVNWtuFn9Xdnyb5jlnNOC2NAFDma6ZzkdqEBSori6Cjz7atVzN+si1vc
vSEWGsT/9uFgNQHcnj3abrubx+jZ0Yq9qMZNPVhf7ZQo2tbINAs1F9amGdEQukBIF+sTqEydltIB
JEW2R+OS3dStDUe5GJJZ7BBrMQfXwb4wWLtgi4iPmQKU17rvK7o1fTw8FtBHUjdxIBjr2YbMUdKE
EE4peutw2vfKadHu29ztmWkqztYmTw17UTTuQjyjT2BZC/q+S74TY/hoEw8T5M+xPXwhlVgnZ5xO
u2qSrTGFrjc1jXaexeLr+8od7ee+oa3iDs4bTc/yxQVD8rLY5IyFk4c1+KiUVnoadWe+InInZNJW
0FiVxNC4Gd7kISMMOlIPIdwbvrieSsZMNKMRKFS0uxyk3KTkJ0eHxOyGxvPEhauq0pNbLj/4ssHc
DgoBugBDceMkHXbM+V0bO/dKq1/fZ3DxmChuknjhbty0JTPA2fCH0qGsm1FZ6bOwvDeT9s4py+Jc
A09zOZN9RS1cnoXNW58wHKPP0ZwlfQdM3ZyDgmJDELfkJtMvg+1ZXHVREjvoOuPOZoxwzLpweHQV
9HK0H7q/pjTa2wsqpKUznm07Kvf8BIpDEEXFK2jLc1EkcJ8DqneGI4brlEfZlVs0EyU4GBWD8W9h
RY2njzelPRlfsZ89WkFs/wS34A+EnWF6tu6zQB8uRZjUXqPOh9pore95oUPO7TDZ2SqFdFypT4CN
qQz2FHmZUNt+iXn+qBHV7Ns5hB6QG+iGCi4dM9Zo7i0duiQKk2U1Jnu1nvaUONpTW4AU66LeuoZ1
SCBAVgqfuB/lYhPQ5wN/N3wm+7/Iwz0wobSOkGLQW9rFfSoG8UKd7QTXh1s88OazyQxuBkD83HRB
v1230OAiwcw7+9rR4/WmfFEOjdEDqJiLl4g5wibpmQWHBLUhWBjKvYHgzQrmBDxJqTxO4d2cmDZE
QDiAqmL91TjtfDQ/iglkIaxSMU2KF5uqdkaawYFxhXEcE/BfTTXYd2OT3zlJEV9E5pKepE5nupMl
yRrz3SCS/lHLrW8pkL7IgEpfUvF9SFQsUFrETUpMjkes9VPfcjNuQxUdp7P8aEnxOeDGB8lKcdX7
X/bOY8lyY8uyv1LW48YzaDGoQV0tQ0tOYJGC0Frj62u533y8mUE+0nreZiQMcIiIjCvgOGfvtelb
5RtbpYFL2NyGMLNw4YxRcyaYcYDl0fGUMCN4TaCdQMp6B8fNFH2otRtZlvIsY0vbyH7Q1I/KMEGF
FAW3sBb1UpmUq7AMjUMaob+cynLT6TrvsbGm6xnML9FU5Tt9Gh55tSZBWOEZKOnnTa53QLHdaUCM
2enbJEDUSJLyPV8R6dKGET0nVIdx4weL0KhfvRagTU8bqZrU7ojM6kSZ0zoBdHK67Da3mvo+nPOO
CnTQnpUMoqDJLa0emnFrTe+TN9wQv4RkLmnXFn/ewxTlb+nsDkf4HkfkE/ZNPg2vAS73u67yT04I
qsEYbLICRlo2yWTfemWqQCSxUZUHze1MaTtw6NiYQ4cxv6jCYxt1D7MN7dG1vlXGCFpRj1dDoDDZ
jk3iEAxCocD3UJlUXObHGQRzA3OVbQWrcWi/qsMUHmfFgifZjwUSXEQr0TYrxu4cVr0On5FKmjKf
AQ9b2FGIe1LLMlzLykGTZfbKbyvBhQZIAMV43yd9h8gPD/lEDugCFc5NlLnOe/2M9FIYz25xtNRo
p5PHYNSjGxhR+jFptZVdmep6nADWJ2QsQZpYah5PkZ6u2zvFjDYouMxDSEFv6Dp1O+NRozdXlq98
2zMLV+PNbMT5by0pg1F06AyCzm2FXjOTpIZIltpXb6OAmZBD5+kubPg6NOpWOcW1wkX14I58mIHv
+fnsmr626+AWbDQeQtYBXYkl/ieStxXFPoYFeLKu8J4HYsq2FUzvpVbnxrNjTnAkc04qSdAISZeD
4gsQ5jj68ffeSO1NCVL0kHcP2Ny7t35S37qWO6yTw6QJNV5iEw8uRKY53AddOC1D+vNTRmtMi22M
wiIBaVDV/sZGRlyWTPzi1jzNQensvbF4McnAPFkNAXNTruPoLEnanUCy8CZUkntS1AxCaUfsuEbs
b1VC1Wc0+qOzi3j+P4KaRkjqkaBVMGf0WwpHSa+3qOeD6mwpqPFGBO65VWjnKLRf1MzsQAwZL7Qq
yC7Ii6oBe8TUQhOgbt1tqC/pvPt0FxWkNxHnM8IiW3N3UBCcBgmFExy1Pbfeg0zKKM2EoNBoOmlM
KE6GWEQ638h10B3xeVibUkXz19GWOkQ2zeYy0p6GLG23fgwEVamOVFKzY2Ago2sG5fcUyzD9Cb98
MoAV3SrgHi33XYKmGqC0TzNF/3ZI3iO1b89OqkEN6vydM2gqj4ixf+AvAi+V58R2KtHYVTP9PIA3
RJ5n2TEjqOUYgnxY5nVgLiutyo+jAmJKhM8rMVO+UBVcRMsGqqIH0Xc7rlIIVZZ5sGHl7L32JQsK
Ogda7C9tJwHlhstxptyqs1qnwUxICf4qn5LFwm74wuAXHNHI0hWAdg9fqg8o+jnxZC51wrL3MXWh
GmFjvSs7cpT83kK9ipYClh73l1n3QW+YbTnchBace4SbtCTy9lk3gOrlsAsnOtq0mNLcGM4BQmOP
r+SkcW7rqm5uW7GQXzspn2B0KMnOGW9pWjJXr1o3v3FEm9qECXq2xls9sMId8XLhAhRKSv9MS25D
seZEQCELHrrzdrB3QKzojXr9qq9TxvycKKO+OZlxunWZxpLiNlpIypN0H8KsxW4Z0mV1eAL1jOe8
TrlNmqq6JuUHKXAe2OehhUECN+WcELHhNTkx9EOCp0lN4Z35aNMNT7MpxmbNNi3mj9AxAp6QM++x
06Jz3tbqu2/M+Soc7Hytztpd1/Dgn2VdiQYlGZdNVBHfWBeQvNT0t0FDTC3IQmVu4RggUfHFEyrp
jJAQ1Qie6lY7RnhJj4HV6UTjOh3QUfcrEUz1dvKLYa2E+pFQ0Pod8sZqtiGA1ExJb7SSLA5zJMKx
srClUkDBYuWADi20L8lA1G+U0T1gEpq7VP+yTqnpbepUdra9oUMBrBrvKYZK4gE3GJi7nsaUekIP
3EzTasBXanFLiX6NXLb8GHv1O/7Jr1aBX833mumppDxNaQEYgRFhoaC4JN8P8p0Bc3VrMuVYl6CZ
VnqW+fs0gJHFm5t3fJM8mzWaaZdyxrbJzfo+58kU3B78WQNMX0WpjD7Ub30I2VzjvrGgGV9jO9Ce
aICrqxSC6brn2W1DZYvHPtqdyy5qHvokM/cVTF8BjkoQcxfjCxFa35VmZihN1a2M8QId5K3yWSfd
W3wJA+cFeAXDdGuN7dcBWco5qxsVxm5VrCbsu8TOkTbYAdw+z43zEhZF+5SrnnkODf0lqe5t+v+P
dmJFT15NWHSYRxpsWg+ZgPQdD6DmKQuo3L7EwhCmZbkGAvDHZjiZyKwiItsyq+WWEBHyBXjBmZdX
xWdO4jkwzXQ1IsEwPYTaF2zAT47shLb2fpjOFJt/mK2v3mu5pnYRd4+ipQDORz5eSCmra1FMplzi
gEe4rOcR8U9BbcQWEoV070c+mYNCwCoXnhsRTWhXRw3r/77BPJ+0BN/H88QFpIhYQhfkmpYUNt/h
9mvsWGG66IWU+LIq9aYSdFChVl6EjZWt6CvjcuemBUmWhdy8LiyH9MsqoVcrAQ3yAvKCl0tZhNvI
tdr0ViTDFDu8M/W8TBNyiq1xeJE7EzkmL5Bc2A9C4vzpgkmJOAsiyYuUtBY2OXZLiU+4bAuxaxAS
UDkgyljlvQH0KM3JFOx5yKd3RyCoWLtu+qHCRDVomSv9Mi7//J/GrpvX8w3aPMnieuU0sFJqB8ig
5RVCIUi+vHJyW1FKXglSGg+8+VUal5F58E3E7+kQElvakjZRUXTeDoOL6dN5lAco5hdPb8r96Ixl
c5QqZnldZ855d8hVCHF4MoVGXa5podus1bj9eh2S41L8LNcaz222k1Psr5eT45drFiOFP7NEP5cR
RXaggtcCo7R/rMlNuaOLeAKHfGYuo/LRo/m5b8uQCm5vp2sJZ0irrDkwL1rogUEQrHiPhfLtdn1Z
02TTiw+V/DhJFINcSMCBacMGrOYoXEu8iISK6EIGLjevCzmWkf2276GBx0kLhK4l7WIt/yFBzIdE
LianJtgsqUfkIm7+7MU9Uif0AqlFAxmdS70QuiYoYkZSbxy7LBfELVIYUKe1m+Hd9khtSdwnxe3q
Be3mLZFyI7doewPujKyB8FnL8wcjoQQ7jOuJVv6C0jkB4YGG7GDaMkHTjy7AqUhLtOXEEx7BEAAn
I/0202OXROfkm+vxvEMj/NkmRsbIWtFZ5DONFfnVnYx9nzdk7/gk5DSGcYYnxqNShVAvgLxEFfRF
r6zbVo+DU2DiOZpFsTnyT35ihweHX3CBZ2NqvlCLo1dOY3SBAAxIFq8MF0STsYCLN61bgj+yqTKp
bkJ4T4nVK5lp732CNHwTdC7RE6PoDXctRHk7vlUd72hOjb+kWte3FT3SDiRz072aaX1HxWwLzE9T
0ZyHk/u1tF5bOFfLovX2TZB85duaRMaBf0+AWUhx0WtV09d5pntPXsCBmIK1O3nuIiitZ31wPhR1
qzZkpIwOhFbMIYvJcxRMGvQL/CYh0meigxPqPCxwG4/wtoZWl6PXx2CoYEbvqAGdAz/6rYqIIhs6
CJyaPu7hkN7HdG76jGdL37+LUNkvYVJtw5wYAqcE4+2Rg2l2eHYcCjJkKmwGCqhmS/QVehQQ7IXW
InVwQWrjPjX4yzU8iR18HVt7ALeYvkK4KcOU/rmnvRf2FjcEubAZU/yy9jcEFdxH7U1eTMa6yEAi
ex3cXOY1qxasN8+0aYMviekXjUDipk1D2/qIbeALVhC/TTrtuh6dvdp4nFrdI3oGyD7aiAdKVGf+
7c2inMjSQkwVbxySB8ba0xaxBcOxtPMXPp2/a+2qnamTxg0Nbib4pK7y5tLwYPqzSQ/DCLdzH4GG
6dQvPEA0fGR1rV7x3sYulRPdSF1+gbW1LV+nFmxHWURfonKY4FmqKxSS/hqKY8U/WHuYHOubT5qE
NWBsJiO7bvkbd0AR1r6eTTRRMn9bj+bOFORXVTBgVUGDbUO4sLogxAJ/mzAhQ43NBT+2FiTZGDIf
/PDWfBrBzGaCNwvHDzWAwNLOkkYLlnYWfFo5BDNtUQt2rSoottYIz7YBbKsLwm0mWLeOoN7Ggn87
CxJuIJi4CvANOuhwcukrIugEnTuiLt57PCQuCsHVBWZHXJhg7ZqCuuvzL2gEh9cURN4Qgl8hGL3K
BOCUGs688dD4oWtBr2TQRqMyAd93FKTfHuQvN4r+SS7a8TAKKnBcnCJBCY7BBVeCGwxQenhysOmv
YqDCSjx/T6Oog888RERNKe5iyDZG6et8V6XeznFm8TFRogcIUIfQNE4FjVm3t/pjNVv0CNpOgUz3
YLSG8zBq0WZK5/5O7fTHKq+/hmrmsWuiVj0Z+a2Nv5sHdW3Yu1oC69CvEdsUxBNDlC7XmVdvC7Mx
bjSe7PoiJzrbIXKeOfgmpoxI3W+MmC6aw8mJX7Iydpn9D/Xab0beBcMTQg9yMPsBl6BLPNVQMi1M
1TP5O+bZ0ifznOvIFUd0DRsbqDOf5Bj0INkXlP2dZRSE2snUzPuqBzCo2MG4plyF91V5NcbePhut
exrRXe3muYpWWSYo35RNV3XUCrV6Fq7Rh3+fUv0RZUX42FKeD/02e7aH4zQ3HtRWsumt5DXTpuFE
Ill5jhUoyEJ1U9VUJSNCN4K53vU2P/7vlcWacAz8BCMzXRfVlWOAmdU10M6frRZzr8de5BjlLtHc
ZEe8cbluM19ZoBl8dhEtPo5ZA1VhnjaWEHeMdhv9w6+g/8ntwe/AF6qqWZpKI1Dy0r5+PMCTa/77
/2j/1yOjtIsR9O8yBbmT3+m3ZEBjDB+IrOJG9p7qzM8RBJQbr+jDG5OgKE/PtKVSFv2yqYwMZVwg
osKnk9prxKe4wVNLc3nP46p6I1Sgshr19384XQiuP/3hXEdVcU+gwzdRvf8qyMbNkBpxMfKH81qb
AFDN3Qc9zkpjRvZepObW6l08wL227+0p3PLYlLzPxk4zky/RMJ38xvQ+RgzbbvjF1tWXgmIOxR/r
OwIVy+T7iykw1Zi7pgAfm0XRfPiH3/9P5gb+6iL7x3aB66mWFJz/9FefmhjPjGYXfNXlTN1NQJpR
2/CPsGqabJO6R5WRL5E8AVhLnbfejvh6MM8x6dLrQi8wuOvuaXC/WElc72bbffNEBaSKy3c+eXfx
WJbbsSzI/clCuL2xeWO2abeU/4j/bwF7+vtEKQ094E8v9+qj/fiv7xLkePOREUX1P+lHk3z87P+6
nPFvGKPu/ctzUI96rmOIdwBujov9S3P0f/G4rsFotHRPB7z4R5iUo/2LihiHO9izDJquuE5+wBgt
doF1ZK9hOKaqG+b/C4zRcH79ThK/D9obCw8EMVIm7bRP/haSRCYqLKr5fW7a3+sR7UM4W9ENIJSU
KEBt/kA/tkiQYX2rcpRidqgZ93XcxHuysPptQVN2DIfxPgj7ed11GUZ7yyoe67pv7jumLb6blo9y
EXSI4pANWtswmMrHoCrNc2e5d46jxWA0eoCFTaIiZBRnANmaDp05IrYgQ3mJHbLcGMSjn1FQQDel
Jv3HAntIcXbDlrn/FCmoWAEUra675Zo8Rq71vaPwfXC5iBzOdTQCTtZtiNAYVk1YaW+pg+usqrvv
JGjTa+y696kec3wylg1NKEkPJIFkWxxo0aOp9vOiImB4zfOXjQm0qM+Z7ldnkyeZnV/4z9chOS4X
17EK6U1TWd5BjiuR3ZyG7l4xChviQlWOR2CF47EBu08EEGu809IdmXV/Gnf1BG9GUaZUXMXRcnHZ
LsaEffJCkTvsCUHsduSYMUagtjgrz8d9bhndwqkb9DhF09wH5MovzUkJl7LOSr472idZ3U2IC/rz
qizJmiWFDW9pOMmalO3hLEuxcm0eimQCo9fE2M6StdzRVoAxcosQITVWUNondfWOipCZV0+COnce
961EiktK+7vnl8F2LPDKed14E45MNYfJKd81DZ9GXps42OPOfNHQpztDWb2Pup3vHKOG5CQOGyL1
vihMlGKxTfn1j9OroEe6bQThtnQ6y1kR6Bsd0D7fXTb9KDFvbF+pQE7YhBvlqkIF1721bd3nA4It
qR+Rjlf47W4d4VOwxMKztWPYaebxOk7jzT84OoYscahcdPPs3ZopCscoG35cI/SCGd4B0pkmj4H2
ikUPM+k0AxUgoor316cd8pDrWBNlMyEfDVnGGEGOjWGGW62pXuVWN4tJn1z9vE3vgF1d2pIzlfJk
kncUzq9H5nVGqdXqded4HYx42vQr4BB9G7UPcoF1dFs7inOT5R3xcvBRjnUe3aMziL/1WnMzqWEG
uyRCXVJ6wfPUZLRChKdQL8N5SzJLdvTjoTw6UUDLrvC6Y6CWyvDMlMVneqljogkbNQc8MAFv6Kfo
7rIAXkVkjgYo/I8hsaa4lYV1LfDW1x0RjvC7b/o4hj/OFQdmMezoOE/NZSxwzVWL7DXWkBYLL6xc
mDqvc2eH5vo6Rtb8yYsV45x1Y/uAOKc7qa5yOcmP4mAPExKuRaGbJ6+b81MCUU9sRPEcgWq/rkq3
E1kraG1r/O9yzyB2UyAN8UmEPhUJCNSo/tXwxiWiRsUbfo47vvcIgg9vWjFuBRrjvguENZ8Sc3s5
rpv9H/uzRv3GExzdPsJMFQr3D02dTg/OSq5fFoNeQkUjvbWqEihM4iCcPy914tenQgyNQYbl0Une
rie1IQGtny5KDKs4ugj62yrQDF5GjHFuSjaVqndnf2brMpR0zSYenJ4QH8ZSrcnvvEmH//LvY6/j
1pQ3G6h//dLgMw2aAKvXbPb+eYh5aA5HK/vKFFBR0vkLpolqBcEwObsTVsjB+nFX+OcDBBOj5LHq
p/nA3WWe+l95l90VUd6KabQE917nr8I56hlM+V3+t0wDMOuv81cA+tjYmpkJJ53uXcsfFutCrZ10
y6ME5dCj2lZZ+0zsGUT6DBTnuo3mYluKv2IHRGuiqXcLh1B90Hqr2KtTbi5qsVOOhQEkImfMhZkh
ss5aFu8zsxbQmDj+ks5WuASity3n4CPBIvqU9tV4X075Rm7JxdBjpO2yp8tGGZ3UcI7u2nBQnqzW
Ar3hed1J7iyzYECgXtd7ualWOXUkumhO7Oa3aWqRKTfzUF6mavyKzuouCLP4m6ZGb0nSac+FHRnk
UiXOZtJc0gt79FEDQrWIh/VtnRoRXopeO5vZXK5tX82pylHJC5sx2U4iFxk1XHKALU+OWd+bD0rH
AqOzEJ06/n4aY7HZpzcZKXBySx6GKaEilogfPTWO+XA5bE/PiRKsbvCyuo25He1Y2Xpt5DwjDri1
66D/4gcJlRbdm+/misDnzgvIu87G4otPmI/WrbWsgTiVlkx/SOG4+fs3ja7/SoPmTeOgALEcEwqA
Lbzxn940TqyjaGrq4NvgqNoq7evkoQ+0+d4AeRPrED6q3sNkjITZdie6Nj7YfyMesye1zNqTk4NE
HYJ4PBpobyFFmDDtlVA5Mhf1Fn6mQIUuev943SHX5Jg8Tm5+Grue+2nHXx18HWOGSbDi6Oypl+a4
zU3rTKdZ2WuW69NWNPs7knUgbZuK+TY53SPKP/N34UMuKS1+7ULyzkSAi4WHM4FshkPuMCANQ2sn
tkOmCNnCEaOXVTlqt1az1cPodDlcHCjHPX3AkgQE5DTEdryrdLXZl35WYm4FN5MlhvdGaMztpBX+
90hBQtdX5T7z7AwNBE+4qd7Na5wDDY2JjM02oxAnV8e0uo1L1GbyODk0+XaxJhWa21ziZNwarC9j
lXgnPGXZ01xQq2iK3lj7sZrcYzlK7tUSWS+Z2P2qBo95b/RCMUC8ClYRp4KJy5g8zlSIBslc8vzk
plwMbqUcunh6uw6ZY5+dqRvtDf7kK72Gfc1PiWFqJcZzgpwpG5G+yAWBIcPap8O9yMXU4bpDrsmx
Juoos//V7q5OKCDqobL6dF6rB01N89z44Pm3Ptle8N1MR+0G3YX14qTeMqB0/KTNwfAYToCrYrAJ
JfCVU+nRGsZwqn2xHZOsLFd/debMgp+DeHsIQvWRm8tXeYCepN9Ly2oePSuq9uaE+rlUDOUVp96W
Roj2xfMDKDa6N9zaiVueuPvMK7kDdFaebINZJyLLNKhro5E/J1Menid8zYT8hPp+aEg0Z2ocPlZ+
excVIYUs0w4fEd15u9jpEfaKnXLRK/XdVGvqWW5dj6iMiNPFWX9cQx5BF86/XKONCQ4a9Exfkww+
52S9+y78abEaF5oLgsn9dXW8w7embJ3OCNeV1Skvfh/O1JdNa2eErvKiGtRxTZe7gdxrk62uOK7y
GCa58jBk3dYSR/X5XG3/6Wvrl1KNSWtdPE56Hph/IQryPnEc/DAZIwVd4vcEYcFdgdtpMcR+86VM
wiOJQGgpkhstyupw0Qc95mhHf4baTSpvrJzC1J2zZURO4Iq4iWIj725ukhoHKvDovvu88DZxi2Nv
dkCz2Uk+/AOGwvi1Psavb0FWsDTLIO6ASp149P/Z+q9oQL6L1DG+BoagKuDIWJDv0++SzAUBJ7e9
KAzvGlSOsBrbAjiVOMit3PI8YrFz2ikh8zA0wrtZhW88QYZayVOwnfhUWWfkIvUQ8xiQkQNY69PK
UOjEyDG5IJnQ3jaRWiJzYoclFk6tB9venX3Ecn//gkmyyk9zE14w0C+iqEbVjNvMZ8zJlIKfnu3R
/4Yh6lx5efEyTuT9ohZ4a4ySVPkB46NNZMFbrPKMjt+ORyhKBE9Vke1nvzTfoHpEu6gwsFuLTULQ
vqVGU98ZrqLc42N4vJxd5s7GbEMUT+LalVfcY7wyqXjnw2/ROMOwz2iSqvxF0NWJ1ct26/xYS6yq
zDZY35tjS5TLmsiTflUURdzfAiwDoEZlN+4sfgmz2yeu1deLsU/cY5Q6zmURj82AU01sDzFO07nU
tUWfQWOW93vTD9ZRi6LR1PBKjHox7r2irB/51vgmD6j5PkPPqrgPM2W6PXE5CVmwXvOeWuBAIy/5
aBrSWZORL/WLKMJT1U2ONQofma0/w03/sWlOAEBjQ3nMhPsy1qLwLNfkIqTUvqCi2G0+7YgwPf5D
aVKWTj+9/Dzli4Kwazhkf3wqrWpGMKneGNvfAFnV9o1F/GnQ2/V5zNRb8o2nBzDeLMhKB9WthxtL
bModAHHWsW5Pl8OCBkYlciyAGQLLpql7mnjkVNzHSuLfJ3XoHdUue0H97CPwHPz7SSuRgwUeKdRp
4QBJzUl6S2x0GPIMeeAcBK/coqyjPEOO2wtPXFUO5IHpyqvKLXmGvCoxNfryepUQpeQytioUHuIH
R2gaqqDZGEZlHeCpJebysiq25ZpcDG5oHUDi8hAnV0nCW6m1Ye06LJ6bv/8QYvv/09cmpT5T8+BV
6DR/PuNv9ChPkxII9re0xEkd+VVym9XpA7KQFGdZQIqhWIBDSm7jCBxpUbrlRo7JY+Va3TrGetAw
ZHzaMVZDu+/D6e3T+IRB+aYcHj8NExCfICGLT22BHvV6fXlYo8TGQk8N5fLT5dhlAah+DYxAufz0
645GIf9AbzM+On/8Q+RaThP5HPBEdx2//jBFw00MQuUod8rxyGyzAzLsdIt1pOdhJ2QhkWyX7c+r
8gAf3jYBIeLYn1Z/Oi00ClTff7qYOAFXgLKyS8zKpNE6ZyEbPMs1qJG62Y1nK+4eozF4NILaPYGC
ImtwgIpuhe0EgbMI3ZPcY1N4PcnNiYrcBglmtUhiIOueEg7Pja69zl4TPFBzG2+cwsFGiBL7HZE6
sVl9oqEtdfOnMtWPcpzyAWTO1qWHE0bau24/CBnvmy1ivEuN8FR51F9cVSNMZvX3b1zd/hVGJO73
cMh0FcYf9lgedD/dMOOi0LAJ6dk3yjy8wraPtLXrdPecDPWGxmJylFtFTJDeKsQMuabG3C7l4E97
hng3+ml1lkPtBNpyZeKsZdIN3+R68DgH3uWYpkyy00QMcYvCdwuHsFvoSUcu+wiXeB5cCCguMz7H
WXpO7t3LobzNm4NJE2Vh5q57r4tFOdv1JouVbCXH5HFJ6wJdtOFSyLEhDY4ZM5C9WxOWTdKedZRr
14Ucs/FUbPiKpisrjnP0KkVrIlbl4tN5P+22aAHtFI/H98g3P1//02l/damq4ZY42QCH/vybeW0L
8Ia/0XFWR+VUOLlykmtR1ODpJ+vw0/goDruOoayBlVyYYjJG5fx6/qfjBjMo0drb1urTjqKoCCeW
F2yCvFu5/LZgWf8YlFe0KQruPCqHYWeZRx8f1ZGiXIwM4IhLpG42CsR8qqosXBJhBUk2si7HXc+g
3nhPf3/aXoeup8lrhuY28h/RDavEaOeYu5V2eGl1690Qxf5ktFctlZUPu4/7JWWTautTq70bg3Rd
2271mzu58yqd8Gk4XeWcgC5ZK8Sv9rtHaUoWOqABYcIM1fRxJC9251Rxu8tj3Ntp5d/SJd2VrlO+
KE0T3JZp+575RfUSB0l5In5tosrMZheFzj5Lan15OTbDGVF3c7xOxN6h3ivOKYsKkBt5N9wZY1wD
7rPnbWkp0eNQUMSH4+p8U7332B0begiIJ30lmh+we7r7PiZssU4McUfv5ofSdJyFjfB+J8fwIs13
U+ReTpBDtDe6TR5W3eri1BJX8gPj3iuL8CyPwKnAP5Ci3jrwK3I1kWatehTjuCLFF+A0WriSHZ+6
16RVFC/4ppQLuff6zXjdgW11Y+lU4q9Dg7zI9Qv1+pOuY/JoMmJ/XN7faXt53wZOy3289RKRR8Md
/rItbu6TZtHF0fzzdeh6+9f+YjYgj7tODj5d7nouf4L0x08ztSH8h8mCIR6hfpmyWTxc2eI/3bXo
LH7C+Bl1Co8uTpqvZh3sdSHSx2RA+HIVf0ccNKsbq2rK02U18F7bktwivinVr2TEPxV8i79ooaGu
fYQzx8ZzmjMTXJO+fkFyeoKLxelQaeuN3Z/n0fCe7EzfwNV133I0crveASczOqH31prdR+k39l1a
BOl94AXvlPXv//7+Inqgn/+tGqHujsvkSNXsz5VTzUtcYqLV/KsdYxSuYwxIfuILl7t9J7dU1UVL
ROVimSr4jMgDLu4DjYcxuTcb7PqQ6pnACTnmJqkwMkvu2pXAVhrDLSotClGCx0bH067JUmdVLiwC
Wux5wukfWD5NCQLSK6Wvj23Sqmhj2vY2hHonqBLpkxtWIHW8UigKclhZjQutwbeAOQQ2CyqpylGu
ybHZ1ON95/jb69D1MHks/AuCfOWgUotrRVF/E2BjfGYSZm0cN8o3M/iRl3YiiiQ1/eYgN1GYvSqK
Z93KLRXe9ji3L9jvDIxN8z3zsXj39y+T9rmNzHOzxxuS6YHK3BbJ3qdipU/+y1jWlvIlUqxy2+XK
b1Cj83u58K0xpUET3/Froifh6V89RyqxT5MNJ8mK83swGRmqeDwqSkXaausHNjq+ZR/10URX+QOK
gI+tmQtqYuGa+ClUs765/gw8FjCP+L6R15PjSlQ/ByDP2kSf77uSEO2k8r1j51saaRAtujzf1h/S
OMPbPvTDx9BquywtzN/ddNjmqe1+6IPtLQLLCx4nhE+Er2GYVBOnXfc1VDnTLm6u7SBzrvhVDS35
uUVU2w8exrmTbBFNXt6dU636y5OirlXTZcQJjjhBXldxMX6Jn9KGqZYuyyn5+SdYSnUXWcOwLKui
fciyqjvXUX0TJWr7IIf4UExr0HTJWm5qvVdsKKMEY7GqJsc+mX79PU/K4m4wIu9+NNxHzBr2W203
8waIYcWnqrPfqrA7970Xo00K09saKsaiFON9Nkb4It10T/LXhHI3jVZU7oqjOaUbux2U83URqpiF
5GaNDtBPemrsj6HeG9ju/r3QRWpw2lmApv2gMfcEIa7kmDxkgpJ3DJtQ2yYqT84I8bpX/Wvt9Mar
2lbTOatUGtdiE532uKmNyd7YdWS8ksSD0q3Pg5sf5xRBZT7gMrS3IUTAG9dALJvyz/ja4IFXS/W3
KCsWA5mAp77uikd74mFfxc1WTRbK2EgxD87QTs+IH3YZPZffDLovxL2TEFLgA3iLkSHI47OQrPI5
Lk0mWJyOl06c/J4bfIdSyP2hzvnP/FRNVz/XrvjUOZasWnmu7l66UD+pjKxgKOusq4svbsMTjYH7
/FYTi2rGytFm6Efl2NCVNc1EQvDwp+Ly+uO40C2Ho5/6p2ow2qNLKWTRwYjdkrXrvfbBsI57ff6I
PWIqBtUNTlDRpoOBYRpLf32XWzY3pNze4ygg+1kMtWbsbXurgUz3x5jcYc02H+C0P/s+h1W1RzZC
VmgbdJU8GmUGsgvaBcMRNbxJ4xkdidwMghKPsV1Pw/GyKkdtu9F9YaH7ZbQExJLG8biXO1qx93K0
ONvDw7CI0VYfexM7sKn45aOJC3/XJC61vilXH4LaJgBldqCGx+A746YIT3Lhc+BpKnPEv5GZr65j
cs0Ve//jmJEMydG3n65HyUPpkU34dnoPG22j0oKEP4PHTiVpI0V429k+4ZLiYcUXjzJ22RILqCFR
EUOTkxa3Cj45Q2zJoabP0wONCRIBdT++052B2z6PZZhkpnfyuIOdGRjY9ksbl28UHnWmU09+mpi0
/QzIoeIwXhjM7m4S3Qy5bzz0tfkgx1HDDCQ7O8Febuo84cRz9m7F7gIB08KLiVONraZZ9FMY4ttj
0Ws04KEQXkbCzCDXGBpdaNfWbZJn5TG02qM+djUvAQvF5LVJwyE+zJpdPxLHpR7qWMO/KvaGc4+6
QZ3KvULk8GqKg+gGmUp9aMa02LZ50j3oMyETPLD6X4YK/BUK5e+2Xb3Skq5fIR4S0yFOqsimXNqB
HW/SIOryBdxRHpTkqpPzzHRZKPThl3LVEOSIMobiQQ27Mla6Zbp0oYhrMdtE3ZYBSDxXyXayt5P3
dBwtdE7/y9d5LTmOK2n4iRhBb24llbwrX9U3jLb0DvR8+v0I9bTm9J7di2EQSIDqKVEkkPmbjSz8
qFne7wDA7F1QOe8sItIlQk3pyQ/d6ZmE5jmfN/KBn1sPSaMMaCS48d4aJlQ8zAYkoKXsZKsqC+cq
z1xsQzy1sM9uClgYB7Z1oo7+tJAPWRdDLFih0ad87lo5zPpbQLazacDeBqbvX8/nyDKe+haJgwyH
Pt5RGXQKr+gfnSIuVoHQo9fUo9DbJFn4aRb2DydRy+9DMe47N8PD2+sflWTqlm1Cw25AZ8qDW9nZ
MfbtB9XBJ/wWUBTLPxe59hFNBsVsGVBaTz+XVbeRHG1/nNSj72baUTbdJp3w3JrborbrbeWgbjlz
uWXXLSrb/DzU2xQ5jlsMx2wuNdTpJRKQ5rQQ/YQpxpZOHjRS88C+nuyCCpQPP3QF3xt9pnlAUITF
qdS6V9lq/bx7rkT8zUK4dqkZpABL1/Iv8uBVcb2CrcSb9k9fayfKpfe9dZDV9vHe7yTOvIfrfvJJ
ykVXK3ZgPMszvE5AnstOOVjNu3gn4vycoA++AwiSfoyGt4VnRO2LFOu1beNvsjuO0B5KkCtey2bH
jb6IeZhdbORNXrxGwaqU2Y3rFHuq6DiuaG76kczaEght9WtXC9j22YX2pVBKj8wiD4Ic9vcVSVDA
YZonvvoQYRfAdwJoeTqwBaP3+fd2/docZzsIX8HLZT7AjTdmWaN/2oMy5cugr4JVN/dlMhzEZXtA
56s5aHh97NpUVx6qWMmvjqdky1oo0Y9mWjpDM3ynxjss8VVsLwUkJiqryAQbiPG8DdnwKEdGwHnj
3nNfLW1Euyz1070Xqn9dK3DNhNRyeXV6BA9hvTrVWp6aQ4JxjzwdzGhTlm2wUxHCwEPke+vwzdQe
tu5OYFevVQbNwk77CFHASbyqPg6FPW+QNctW8VqM6G+4Ya09yKiX9bz3fUtdyajjIgRZ2zmWpfPg
OuORZiKytpBNPEFyHNpZp8hmzhfmpKb9FEywTMy8C396Hugsv4dcr/qkLkCZf4n9PFhGmps/T/DY
Hixf8/ltdMVeccNg22tLbEO0NHFwJkEhoPcK/cXMG23ROOWIb4F6aIWhfEl0c0eGL3ix69C9Tsb4
QMIPdyuM4z59u85OOgy9F7S/ugerNYNlkZvICgTpeCgs3jBjdpQHjXrf7Uw2W83JMD3kcB+i+Pbw
oFk5qaAmGNeIpT+owDsP8kAeGBnYEP2BRePalHcyV9koKG/gDtyHF3ko0OmFQ9V8vXfJs0kREDai
QtsqWQY/yzTGLxkyUwBxkpfGiaqD7A/mfsTcIaGPz0MnjEMPZGclgsRHjDEszqRXCzRiOFMdUZzT
bvwdhXn2u09GvRQoTO+L6cOsQxwWR9U6G/ZQnwQFIGDydfWtE8pyKu3sc8R7c13rWbezykp/Lo3g
qz6xAgYuug29RpwLmGRneYb8lrNik20vyRzxPSkuYRlx7ZjiFkhxHsf03QNy8lhbMHMc6E4yIPtu
V7D0Waap8DemXh89XmMgdKML+Dpq1vBPbs2xDvpb0ydxjalyeexRvt0XkxgPTdlX5Eec5DqVXU8+
VuWfznZ5AaO+vdaNE68SLbIokMbwwZHbJkOXWQvxn02I/v3aH0lyZV99t+AmrjLjRdWL6LMzzAG9
SBDF4NXtNQqG5qFIVZiS7Rhh46eWj8A1jOVU2aSDI8Rr+OXiUeGZb3mUqztjbsku+A3pJXXaeImS
uFjnFqVw/iyEszBBPEqb/7CiOrmlHT5pfTdtGhtrPSDN7WeYpcDJ7PZFQxfxCLW8QLOv6j4bjFsX
Qwu3OtLt6bnRTYRH3fZTR6RmPUQ64JF5OvgdBBHz+LFS4o0s3JOgQNxprtvLgxPm3u1MBgpZ1r+P
MVM/XOUIGmtKaz7rZrzuEPJ8T/l9HjLgVksfatR7bCC22YeKe4vyVWKdVqFvKKMq5kW5kbkviJ36
17wC1xeP6qlQ/RgoVuFfKVLGp8Kmmju3ZJc85PnnONjGxQQoeJ0Ur9wlqXdVkzxCtjkrdljL1G96
BkmiyYRzkM1UH742Y2+dZStHGVlFOBIRJ4a6GHM4Q/usZjYSOVW1MkrbRki8t49zxWrWbuFUtuUB
gr6/QNogfbgPlIG/mq1TGGDDMBX+c737Rf7q+2/XRBcFz9Ien0UVtN2lhTK/NaAMIQznKgmMktxd
RmYMmyR5H+3W/tF0/KxMI5ptpetLFaXKZ+2hcD8ZRvDUz3dr16vjYUxL8tBFr621UU2QvCHri8x6
drBKitOCp8iXwIovIlDKF9kfhdHv/lxLLxbrpCe9+9pA8LxWA2m3shzEt8bC5iwegjfLr1ms5+zB
6tEd3wT5BzlAsdP56W8OlwiPqqM9tSW/j6D+lkNgGcCmfckUGy3w2EUgLUz7J3tAXVdOdeP4R6Bn
5fMQ1LN4r5Oua+7xzwl+jxxgCMVfDs1UUpoznXNpAKrO539Vn5rbsMCijkIfkkIxSh8SEC4Pd0kO
eXYP/DXur6YcXKHCh4nUgC/mLB9yv4CEnt+b8kz26SzoQeZN5SpC0Ght4X29raux+XTFuuja5EsN
j2jjwuekhO4mX0jyLDvfGcmFGhOIhqp6kMMw6j56JFFefDuN9rmh4JrYjOIw9I5AwDGpD/dmN/dh
Qgu5U4Zl+zbwz5R7X1kMPeofwkfYh3n3gLxg2IhoKyyULDV8K6PE4C7QPe2lrePvYWnlJwxptBcx
utYS2eVp2yjIzSkRrywkGJvMWcqEEn8KC+GLyP9XyskdokMVIWMhM0iuR+YtrqP3WwbpPuHWRvT/
UM+D1alUV/ykw73SqUvqXUg3Rvr0+2zuU8y4+mUa2GfNTDnDdtiWzAfZvB+KAOB7o/289/w1ajIH
azk1+DPO28VSFPVTMmPjRrBEwPkaJE/mJo7JJovLxFt5sBNebOHm4K6UT2yVUboyJlxOi1Q7KVqi
rpTCyz/TCvffxLd/jIPzZtj4sCBIYj2YotYPceaopzaqVFzpR0CRZabsdScDoe1rGBYYtgIhsvt9
GEwT5iW7lo2tpcFVBhqlby4qIp7zqDE2fWfhjKJfk7Tb1x7G2w2ayEagJj813NlCL/2FTv/PSHWp
9SB68wC8fTqFlKb2YuqzDZpT5RPQRCxZeEF/S4eUEUxijXRtSs/+UGszXnm5NV5aGyC5MZgPWiTW
IQohKyQSmm9Vt5aI56hyneWQVQgszag+DVrOWExo9yopKrZmrn9rJuUSNgks7iaCJqearF8TTbyi
uf5U53b5ZXCs10nNiicn6fIn1XFZKFQGAulzUwYUUW8xm+7OsktxMmrZlMUa453dMigArfyhJfW7
yHzILs5sguEFA+bFePKwNcTtMxry72ZxQMQOqj1Mt0Xjaclj6ivVjn96vfEoH7+EDVqWckg92huj
0fpPqBz2Kqgc/zjhgnPsed2tWoTsPi3on/JzSYhzo7JGfSotgd1J7vfnwZ5+HwrATocs6KBT/NPv
uUNMMikG4V+xbUJQ+J/B9zFjT7mgGDWIzYn1GPlqvImHKnxjqYdL7hBm21vTrd1lGvI/IZuTFufL
2E+nvWxaiYGYdq16B5Jp4ZvVUO2vtEScZDRq/A8S0s6ZR2n0xjb4XA5OC5GPj2ElsgmyIHmSEzUD
5Wzc3B/bcVje3tsZoLM+UbSFfGnLPnT8qSEK+3Tvkv2A5PqKbHJjBzs2fHHzZIo23ADX/Ko1HfDR
akyrXZFO3wEOT9sWev6lqPihVIVBKXLUEE1Iau/HSMlVHwsgHJWBdQCZZDRWrXypTlX75PvzRlAB
aguhOT94JC82yNg2j2TV0WgBcLpCZs1fIZQHsqUCa12ixvAkDx4GMCq4oPOtBWH6LGxlh114chvg
Kta0MWKEzJymWAStjulIgtrNfPD1BpETeTp6Hx184qkO/LfCd8JDX0MqM5PJe4v00VvruROu9bnp
9T4eTo3m7WRUGOmPMjfds5xqpd2iVUmXkfgon4zUug2y3VI/logUL+ScIrDTbZ7lwYOKMphvsjSZ
elMc+2L0EMssnWrW2NUWRowUKLtC/GTUuICVJkOFV2gLOd6QXwEmiNoqSDMdei0aT1rr4rZpZI+y
Bce7ufxnv6r3o8Xaj7F6mvZyrBHq9W0YmNV/XUP2yy70mXuUJZrXAud1uRmiiqU/dC0VZUfPovdh
Sm/9mTroDzZeTDuIv9H7f46X/Z0oihcRsOWwDf/Qdi0o8vlMz4CX6ylcHSUhWT6MCt7H1cSD6c+i
0zIpbkx9dZBdruN6V3nLCn+W8xh2VVkpgvJK//5/Lu9kQG+sn2WthayL/mM9eV8KtkmPspkl/dw/
SJr0n2TAkaGyMBJx5mYY9RfyoyyE0lg/BTWlHtlvJJhmqGLi3aba+QucbfL1vE1041UJs+hglibs
kkxVPpFW+yKQ+Xo0PCM5Rx7+JrLfdlnIsTUvSWihoqkXnb3vkVHYc+uR6P7D26g1FArSZGy2wUzt
YL2hXH294i6nJbkfZayK9dTrw0r2ZY6lP0xxWz9oWCsAzdCvYhDWc5wibGF5otrw57WeSZqrOKUb
+OmWivksh/yZgKFMyFYZx1nTU7MXnKWQJsOLSJ9bieCZWGTxS6z0mLbWzr6zJ9J2ORYz58zJfGhG
2XWwZgPTIkSbOW1Qq0fTD1G+k1QZkwd93ngllvPh9129k11Sh0xKkNkktZbgHxMKNJTwUBFGZkUJ
RtSjilbbG/5wujVl/tBMyhN6z0jYzylFMek8UF006KgTblgE+c/yAMARdQC7glbg+c9ToiE1ZhrO
g5ibrc+KxSyVL2bSOKjVo0/J6mq8yrFF5OH0NLXK7WposZF3dtBoosyqPBt6pz9P34detQXKD4W6
sM2o26OxYa094dk7M37LQav8QlP1VfOs5iMIy2Dl5PYPO6pNGPUZ2+soaShimPZZ1eL6UczSXFrY
3rpy7KRuI5qhcXA/IyiHzZNcf1bNH0tUUWZAGXRg9+gg9SeQoYmeVaHiSD0G6LnrM+xBhm8jK22a
VoOBhtK/ZspBVoDddd8qy4G02pOojcfMNMePSWWrT/qoW8smfIEvqJZo1zqabqO0hpya2wA7j9go
zgfWNNyMUweM9k9fHuThjgppBY2xMZEcxUGuU0G6Iq/Fi7CODv5ghwfZlIepCHLKSmmB/XY5W7jP
A5FgDBEonU8TECn2Up7Kmc2a+ma5bWq72qZhVz8FVQj/1nS6HwCFONG7b2h3AQYQRn1B17XfBxqv
JwwFAdp1yhdKE90PPdb3fqI9ZikS/lmQtcGm7SxK6BHVfjcX4YlcHQuqrp2uRq/2D/osadbBYMhS
S71auWq8ooyK/C4tGeth3MiYOo+cY6VItFvsf8+TMYw39dc/80wvBVsd4mhQJ2W9RFGEitrotzsw
1/2G10D5XBgeMhgzuMdWgoVJTjC2m4c2i8xvPSihxdhm+lWZRHHok6p40ECwf6lYm5WT8a0N5q9c
JZfRdVFyBnSpowFHQMPlx9bYMYmeH42oUXGNrIYbtEJoVV4bt5jLECjRW6iRNtF7rdhqTYLiro+4
kRFgUBPPNjZ12v0+G2y07BCU2BpFNsNg5iH3qDy7TwtNdNzgQcRnlutI4hj2R+Do46ZMkmEzeKn/
MWQa6m9m9pXXFA4mWpbsbR7PL/yZrjYPvkUQYgRexVP34osQqFbSqmtvVLoXJU4GMud1vpTRTq3h
I5KOMDBUQw/Pxe28NZInC3rtCzx5EsEYLaOq8M+VaiQp1sXcZDyKkIY4CD9pjxnurMugw2kcSTCa
tcOXPx861zaahTy9DZw7EyV+07iTNvdx8qyagkewZ1DtS/HGY7/+JeacA8yGHyx5O/y+vPSltJ0A
OGlb4t4WqQczwjqoVIZzIpzhsXOy8XFIsf21AArILnmwhgpZ4Lq9yBYZ7OHxFpUTQsEKoUO4+H4N
gQjOKa2G/f0akemOBy8Ub7Ir41GCMGIPSGimAgPXdmYBXufQzId7M1OC90hFszaQjGIZAOWuNmtz
Zg/LtjzUiZ9AVqqW8gJ/X/Vf7TgKnirddCGkW9lWA1G20hxFfTN1YBh2o3X4czcawvyYULXeYO2r
SUt345xcD3SQSugGFus0D7PXEO/VTdraaFnZefoa55W+s3HyXo69mr5iHhMe7dwQi1szhKWke8Wr
bFUKWFavwkF68hL8tGOjAprI2f2gRC4lEtmOqWW5t5F10FaHuEGILCpbDe319gVbM+zOg6ZHIiiu
92JA/lY2Y9tKD7meW4tKzYbXIkSKwTdN+KDzYGdAMRijThTPbKt/7SPXOiEp8R29ov41J91xjuPx
TcYwSjQuXlRe5cQk8I3riGSLjGEEZD1WjrKWsaIsHdB8KA3MV/Fy3nhN/lOGBjNMXjWeRkEcjcs4
2eZOZr7IcTmWLLEgIyo/28GyjzI73lhtjUZDa+evfj/iQkWpEux88TqFzbtaePVZxtwYUKweD8lR
BvmZZ0v0huK9jCpOVKxQrC7wt+JCRUeeIB8GdW3GGnX/0j2gMx+dyv88jOOqU3vtKLunFk17XtPT
72Exji4o+rdIdEd6vZJj0BtgzNRgEpbqvG9vTTlRxuXsuI3VtR+i6E9GxtuXdq/uWQ6Qc+KVDaTH
So2j0brDUqGYvmp8w+Ormjv7SvigMOUgNwJXrE4kF3sd468/h2kI1JMemykSg/pOm1syKPsTTBpH
eODIMPWTGeI3QjjXYLEv7oPIn0cPtWjnBY3yq8NmYE3JF9xqryWrYrDTozyEATDp7sZWkkcX6bdb
KKvypwhBL/Q4/oyRp4oSZ0eHP3bhjMMlcTBG06Og3FdmXL9FFW93rDoC8jE0hV49TYkaX2XLbDGg
MrrxmdULW43iiLodUg2ofK18nQJ5NCnG/MQyH8MqwRM1ytCM8+IwRooIpJbRFcUaxTP4eplDpT1Q
qZvd2prwLmHmTkdEvc1HeR235AWeG9dpvl4RI8FmjT4AbD5CdkE/mvZj0vySXbf+KUWzJDTrpfxH
yD6Ug6D1dkH7EHZasdY8fAFRofutthvMBnamb5ykAK+Yd11ShVdBgiLUVOMkh5pV3yOW7fzuuw+T
s/6Mlf2ZO1ZHDReqJQYh4xcMv7DDK9SPIXKa7dB6DSJb/a0/8O3pwxVTs7XUql17ZoVLSGeFR7OK
+2VTVeamzboOVbasfwo1fPsa81H2sELRERVG9d2ZPD9dxrmqUlOyahTtnO7JBMR31dj/36IAgqDi
RKG3lJPDLPnZAaxd2e2YvLVDhU1Qpj8abZpALEQZkU3as4Zt5mv4VXbWkds+C1zq5ATk7rPHAmNH
GbNZ7188ZXyXsYB07UnXschBWlJ/cjssXybxQ0fB8iWuAvu5tNe1guzRksu9Kp6vnMw5Zqe1s3ST
osEIlWbnGtMGsZKahwXNbPK945/r6GMtrxMnrFf7COpwrekXY94ZVfNuqcyNZy3ujZNsBWpDLqgZ
0AMu2Cx5kS/O83gZLObxam39PZ78bY9CJUEEi8XZGc2LgxIZ70TshCZ39i0trWRR9qX5xEvKfEKu
wMIHySt2jQitp1zTg8tYRlsZlMNCbTBx1CUdf59l9c8F1K1HOUcvjXYzJRhK3CcNmnhyfT0+yTk+
fjx7d/5gc/7Mvz5YNoMYS10Rvdp2p12EJeqVmoT+G3IpvxAgnH6GxkuhGCnMa5jHGJlPn00UYFM5
GYCPeM2sK2FNh6TwSawpbIIKEJKPkYO8cO+41ptfZttgttTD/+e5ng8iQDvZU0DI5EWaPXsuCwk9
so6yJUc4Ve0sPM9sdnKW12XxUYzeNwfT+oLLFmyZk6oFqeX0O9jA5UJPwuTcuYO+y5zuAiJiUBdC
HiPfC06a+ilH3LogIiZn2a6oMoGMUw/a3CX77YnNSR5Xw0ot2u5SGDVbkDSpPqfaEKtK1cZ9XRv+
ey9QHtRR2+pVH922BruIKKnIQaZQRJKp5hGqqEvMDMunYj6YfqMuwiksZ4NDEkn4Ij9BHYxbN3iC
Dlc8+SRhQXcU3ULG5KgSoQdoCui8951xMeaDlVvdsreaeC37asT6LohJGBcndB7ZuOj7e1dltOj7
a496zboA4wKml0DF+cHjk5QlEEx+THZiHeVBcT1SXfK06CpOCxO3y4zdEUqg/wyqh/b3cOq9FivQ
f5ph0O4GKrM7lL+/89z4OSDWQ95zmo6aH0b8govuGcKvQzlfxTHZdjaabii/rA6TnECtvo3ovC1w
PraexzDBO11x7GNs1No+Qk9phlUHj0gu7GMrAKdlrYyhdj6RXXfXWmwNG21uKhTvUEmy3l3Dd3Zx
h/dRkVBkL0IkKdLJN3AaVYx3zBBeIdxZV33I45eJ6qrsrpMwPkiPUdkMDN9bZV1m/r+TjDLBBG4S
oLdITpcaYnKhpa/KpjH4NYzBJciDBY3yg33lp6mCqulMy3qqcJOQ3UKDSTwKUT9gY1V94IY5LMqh
tykwD9EblZjb7EHXSSM6WXvFnms/UIz5JBWDggc4oXVajsGnMYZXvweTp/AYvZDGr5DUoR+1G23F
D2NObgbhZzWt+9gqP0I84FloTKiQFoPP1sXUHsBbHlWfBErHjhGHEawylLm6LXpSQGNnxAjFiuSF
1wvG55S5RRQiTuc21kYWx2F7LXuqPG8NqPfDWIpgJYcZcGFggYn8YqLk8TiO1oe8bFXgioEEElCm
+VPaB7f1q886RY/KsZsYqxd6u8nnv6gn91nXPFGnaiEvOpW4C1igA3b1+M3qVKTyNWN8jpPQ2JbU
JotNqLvhNocBdJws6ghJ23gbtQlNaA1N15ybDgrDEPcHkquaxp0n+4ro1ASzcjcty+w69CfLZKfY
o3IQZYGOVp95L1E1KhfLS4+ylRjm9DJrnswht+vbQ1GgdkmCAm4NhLVjIajTRy1sPl/DBBqDmvAj
c73vZWcpP3y/XlKsQMy3YaHj9mL8js5IihxFb72hHRPNAKPZRGfoHvpoEM+TMqCWCm3v1uzg6V49
NVyNmtaQ3jZAa+YQFh5ChE3Ppe6CWgNaxYMcdcOeRp9Vq8RA5EDGlLAcTqFZQVkkGNYJIxLtR+KN
yTGBUrDmcylqJUazLDv2F1OVmZeyxVhagsD0ofqVq2OGfgBFNYcF7kr2a92wztn0I6RelxiyW2De
BsP+FAUp17r+yq94eEhDyNU8Wn/pfoicsluh7ot/grGqjZEncBKxCBqcvTxA3wCQKU8ZyGkx2s6+
mg9/x/819D7faNru93zZKaffwqIhX1Dl+qPbkjcayqT76qjAQhxkyxfJ2a3QlgCoHV4iTwm/6kGu
L6rO9F5EBf8ZJIx6IT2ubTz4oyiwifqgxDVSwKqd7gWOKo9ITnWb0AtZMQ+N/yj7etgQs1Wsse5y
xJthMHAfpujvYI5XbVogzx+jsL+6KCxdBRSGZyy0NiEPCHarLWL1kw0Smeee/dAOJIlAMbRHX697
9zSWwBg8nJiskQJkDvbjqQEksVVDvdiCu1Gewp7fUMm66dVAc5RfTZ1RW/PF+1QOw0LHlfBkzU3F
UxaVW0SvSP4AMe2cJ9nd5APy3mUWrnzWCu+8431A+Ua3lVFMUn9BUvXOMii7ZLMp+oMJ//11GPpp
iwWE+4BFjvZJRuzUdr71rOdacHLC+iUZXAdvli6eQQ58OO6M67YYvAd9boKxE1vh5wnUTJoQE5S9
gs/xLHAVvaLcHpy1kLy+Yn3mRfh+8xWpc30NVqx4kA4jhj8jaR2BlXWtIB9MceJsIs+b9rW30Jt+
WCvCOLaW0z53M8IzR6AGgG+cHMYZA4qaVLBDvDYBPUBUjosbTIVYAD7KVj/qqCNkQC7dynsEJFzu
wdnZ15CKP/dtPXzXWhxBuzz7ghFTiKA/joVCd1XsAS19KUeUqMopRfy9IWu1rF3q8f4EqsMRjr6a
PGSb6tZZ9Mp0tqvo6Is6/3BiLQQtlrR7y/Czj97ElZnX0Gvr2N25L0NqCDXDutTyH1iJ6htDjGIR
BuRHEP0KFpMGxAV914e04jaPdIQpHNNQzjHIzv1Q8prh92+96IEWLIyqLB/NNIy3GbY7J6/Xfh/U
tHqy0OTY3fsbkJcp7se7Me91GAjD8KlMxaUF4/zLz5KVsNX0ex6R0bMFYCc4iEjIt+wT1UHFDnfi
g1V8rp6aEtcKHeGWb06pr2PdGn8Zgb8fycZ8qfXZV3MMvKNlYdKhJKJdqJCN3yIjj/dI84xL2cQ3
096AWaFKN0f1BH2KMPOtNfg08Ubhtlg5muNuxzlq6ySMbLMiuTNHWQzB4m34JhSSE28TmNeiKpNH
eaWyhYNQ1P0LMJ3xBQexGfHGBxg6nldlgSneMHwF0NX+8t2dqTb1T4rB2WJItPLVhk7zUI9mfso0
kvtWmOWbkTwvOX845WNoFV8TV2zh6DW/MnwwexItX2I8SJZ5JKbHRI+gOCtZs8/LcDyZalIgd9Hq
r8ZcqnWhbv600TmfZ/MI+JHZifrWpKkDmMAruONgiKdQUTcDOgZXC7/2pR47a6vm7wiMv9sr+Qug
US3aVQ6Ok6jV1OS08G2mRGIm4iAPMnRv2joa/6qLbtm/5uQprAqt8pQtr4/iLOYD1kbpShN9t0Jz
EquaMAHCJsMaFlD/ikTs6VixM0ZGYbW8euwkGqTeXd7Ft4NVBKyO+mZd9Sl41TmA9Q7AjLzWPxHM
8nd4eNEUcYyPTQ5gdR6iWpOJPKbfUXzBopWKOEL+8nQMtPl0yutN4eODJyNV50eHrvOrcC1P/zU+
dC8jCZZHz6zXEdmRdyxt8xM1RSBlczNCzHdrGDwcNL8L3tVWN1YkTaatjPKmxm69aPuTjFJUR7lL
UZ+tsaqe50sOjaa8yUtGLTYrsikvifUX5m5zNGB5c7ukbKKVsLHMytnyG1T3dUO2KoCOhUiZGi3u
ffKsnw2frF4M2S0iO/8a89/6WLBsa685UeExoda/NmUGPdro3GsbOO7VhcuV2sV0vPebA/5HWQpm
Qo5gf+te0xmViD6xTYXqn6m64E+j2/h+yXHD3jQoyvJ8xlAjbN2TmM80N/59JvvYKv2O/jXuv0UB
Jbi36xVpcMKCc4UBj7NvBviEKBHBkHU9DNKW8tQ0cbO59d4GyLEU8/ChcTsMJOep8iDkfHn6r0mU
S5x9qWEXMYZOBlEAp5KoA6ibpSK4TlkQwNnQWFYKYDpV7lF8/BMYEyc4QyZfymH3fi9BY5bnBXB7
UtXuQoYbUz+BKu4xw/rnwkqsR/s6Gj8Gy3J2je+pa6fGvEpPvGHfWWaOVNrcntx03ONR7JsP9zhy
98TlUNl5G39r62aggwsEBIrq0yJWL7mbT1+DwhYPapo3+zCK+mddaz5kvy/KhTWOQ61DVGeZl+pB
8JjVmnLNXRTUuNmblahthWVHaNRbSo9YDwYDorNT1dgHUJa30XIKi0vvkpQvskHtj1m9paw9Slwn
2ScPRgq2GAgvTxU19BedW8/J05kli4NDbpLkSbBGHXIFP6cEamowvvrYdDyWWEPjop28mWU5fqAg
gDrhGnNt9bV5Fb7TvdZ+Z3CuJ133KrHOv89tA+HJLJgu0LTdZWwXGEsYpc7+CtkkIEs/hdE6Rz1K
h5dIgNAMVXZPUewPLyx1g23LCnwlo0pdpKd68r7JYFoZGkukA7gERLyjSaw1I7gYYwei0aw8XPE4
ZC1F7oXljyj0K16MD9XcvsflmVO1WxXX133bJmq7aZTIX5X4dC69uOwOVkeuYuH7SoubPG1nPsiz
v/rcFP+4BZlJFmIGghq6Cd7HNSIcDJ3g0rr974PlIBc8xFO1/isAYQDVp8pVF/cA+b3gkpl5fOJ+
Wf7VL6/phwWOGCFP8vkTBlvvj8InkTwTeiTbZ9L6YmeZBVytf2g/st9ikwYVTRKEJJGIMTg/Fft7
1+3MhVB0v5zsk9f8M1Z2/XV1PQwOmo3BqIkdFs6IEdIVlt9uvSSLS5gI7UiZri+KXecm8ylteZaj
lLow0uiohyVPH8c3zghamWdTnwIUdcaV1inl2R59hIi1KNdWsYLZ8S1qsn7oO29RT9woYJX5vxNj
9D7q3Ea5iY+kbOa+VayQMql24Ibjd0OLf+oztEkGE+uJX4nzyhj/SoHxWmlK9A6W0dvbHXKGclAw
VILHVaWDbuD6/KzTJXjI+iAHD6F/EpSjH13bpp7GPSG768wSyNLibiUn6SZ7OeXLDfpQ5p9VYidX
CWlgjVI/0gODJ73ekQ5g0P/qKbTPOOmSK2Dh+oaX+L+vc/uc2vq4X6MfIItBV963+QimgERzeBCq
P1tNhArQsPkAs7GZfSl4TuTY9S06pY2PGYTVozxrZOc02WzO9SZk5zYPkvGo1pvf42+j5IQko6KO
8BfQ3L8uIsO3SbETJsd2X7AjOiReW2+61nshwascQnOwxEmeRn0ewLCic+QHyUMDUgNoP6cDYwfR
kfsg8smGxL5ywA+vxYfoPHg/GtePV3MaESOguegoK5H/vSgpQwACqoMciTH8uulFvje9AbkQCKqV
PqNJBfvzmyjZrf0nXKv/w9l57VqqLGv6iZDw5nZ4b6atWTeoLN6TuKc/Hzlq11xn9Var1TeIjEwY
FsiM+E2v9DhD/Bk9ROhUL6RSmYYaULNKserrKys5DlrcBttPXbPWGB8vEFtUWS5/m48zoOczIB6T
9ZA6p/6ufdiWZdzlprZ1cY7NELh9yN2rCxtlHzl1xm8njHvepOY9qfAgSrEJWn7GPO7BqyZxKLzO
p5IdhYNJ06hTYfyMqar9xUum9ijPJOPcV1cN+HFoRByJxXJ8U5z68XoyVLtmTnlWPMljYgfCbdfq
+4g1FuT9cjgZLferzvc6ZqhVvMgR7BC8cB+zVWscC+WA0Q9WShkPWJ9xYCkHyV0/oPCoxZiBfU7E
6nlm99n8f5iw/d+HNEnTLgB0ic3QsfCZwDcEIqivPnBm1Ibnjd3fgtEaDoLHvAUwjVhVOG9kYM29
bOHkXV9zQ6uujlf9HKwKVPXfkBwx6kYKkmQqd6OFFHHSlcoZldVo4Yfd+J5O0CkH4bdPQ59h7VEq
/tlrO21nak160BFwPjXuFGyNoq1vimnhVJxF2SvmLyyaO8t9S8XQHRWhgo+iQOIC02QTZEN2KjHT
yyPvpPsBnUgF/+mUI3R9jE+mHi5UFsZqasW3Yi4sxlHsXFy7W8uW3CjcBQ6p0f7sxiCJgaFG/RbX
c+zpbN9eNXZqHpoAsnkQhcrWHCf3pVNqFq25fmwtMIWUtG9edHEsK0EMkU3C0/jeIt2LF297la1H
PPAOrAWVEwUIPGGLvPnq25F1kCPUNE3vLuLLC0rX1s50AjyDIGgASWhqLL7/nl3FTG3V5xTOP2NF
kyrrycA3Wp5GnlBUYtxSVucTzcda82bIk3aPDVyBM9z8FjzVYG5gay9mM43B0kaZ4hy23fbzPQvb
yG8F6dO/ry/7+mFEQCYDND+/bRlCh/3x6T5Dfz/h5zuITZeSSBzYu8dL5iw3AKowffh8zdhx0MzM
qcB9vmoXKf4aKtyfTyhPWEf5n0/4+LYirPUen+5xbt0KmO/w6eRoeX75CRtkxD7fZD9/wqx9/H6P
r6UvIYFjcfr4dPJo1bEOSuCCipq/CHk0JjNfY722Dp+ndyg7YmysxCtgeNUzuKOZ76qW59IW7hOl
sudGd7wPyDcozmEVd8g1v3ovtHxZ2kp2KXTPXHsTVgKtg3H8XNDMdTJy4eRzl4kSqp6pqZ8Uzfgm
O+WmAoxh4Cj8GF93kOZbEqAbWQ/t41Cc3DL5+TkeLyXmjLgcGKOrroShMNerZpn2bBhWTezilRQU
+hM6UCd3aJVzPLfGyukPYcwfR3bKYbaPZD2z7RBVSIb4bYgchYvk8XwOudHbclhnnVP+I+Ynzcaz
neb6eJUxbsj5+/pCvow8qjUjXEHsMjvI5qCNzQVw86Mljxpa5IwqG98xOULGQvzRoklzbzIUI/iw
Q0yiWMpOGUMz/Hehps1RttI2Ds+O3jzeqQyh7U4edEhCqn18IBkzPpKgE4+vBLB/uVXjDBi/8XXw
zoaf55dG0SCwjkF0lXtWmkGd6utyJ5uOhY3WotJBIERmG6/+NdpL1GFfw3b8PIEcITe8gp+Pf17h
M2wnJbaHf1/hsyOtxJ9XKSChoB/PfEjt0EhWw2wNlJnUNpOOjW4pxsltg2TPdB4x68kbjlSdXcrt
dXXxPKwSBjVs7wboghX1HPtFCV0crI18+GI1fYjLvTF+x2LqXLud/9ubZle4cGBO2FFVZmoWLFJX
Z36ihj8cU/vVOoHyJcywCTQMkb/q8HpWGWqjd6hLLE0NQ73wdrWtHXbO0VE6d+/lbr0fFP65RuFI
GxZmXpr/g4trPAHVKvEBk1uNKX9rdNle9gyGNzOOcmrJuJNl4+kRdQxvMfAgWIOoyPkJWn5lTAcb
fM40RcMwWmN6sqzyuZyt3fOkMZ8q9Ie2EbaeUa1F5Ey94Kp64EHAFyvIMXYpHvFZi62trT7FavMq
426QGKt4qtsDt1YNTqWxyktH+QDPqm08HUtKOWzoz4UukKDtzXDPpaGtZZgV4rGvBvUlvlsTvqE4
Uqd4VHoePMsN00SSkFR802M/mOmxacoWjvK8i+u0v3Ut7dBrQUF+McSTtyvX05hnr55N+UwMmCO4
jp2+lgq2CnYBvkM2O6xQz3Gh/pYt/MJdFNK9szwSzRfrCZX0JUrBPIvnjZvvQJa0L7LRJ+UW5fb2
Lo/N4unVDCL1Ilt8EnR5/TA+yaFpDwhQUKvYkz5QXjLWn3suhVLFxLSJyNWzMbCzW6pObqynKPoT
mzL4XChcNwCFLfJ8cmA8u9jLPTnQFlN58McCvPHfeGnNiYZOTbiRTm8JbivAqqv0vVNGHfl/nvyy
aZTkPI3YDHAfNdN35gBvqlXFN+jq05uwVnKQlnvp1Sg7/secwdVj+Ey2xkxgPiR1Lcr5ig9KYO4d
NW6OWN66Z9k7Uf8GhxS8jqCr7pbRXuo2zd5NzY2OUxvVpOM5qOimYmODsdjIg6xSVUD5RiwecFg5
ot7vb4KZMSk3sfTlkcZg6WyNLoMGWEKyo0jBTEFdP8ektcZE6HeRGDXaw1GyLviGN7KzH13/Stnx
0ZIhXBaDZZ6OXELz4R4l7aPWWlS8hpICJLKgr4oIYpYJnIlEsLePIReAYP6tWc13lB2A/UQzTdx0
yltiVtbW9qeZMzeg0qfwyPaE3czMag/veq/81jjQp7S5jK4JzKKALv2wZ2/TJCvU1zK0KbWYuk4i
2/QwL7cwG1KmGU9SRmuUVYvXJmVpxp+y/0F+bfU4U5Un+7LvzG+JCVPBhhj+LFqyXm0aZWdDLajc
JUOwi1THv4aOUaywRMzeI1v5mTmO9Ssd7o/zYHp1V7Ba+RBW3wK+6pS7h+oDDqgTLk1D+jpha/US
4Qfx0jU4QSUO/Lk5FDfmtIC1AbJ67qxEVm0K0ulr2cu9MTl1Zg9EdO4tURd+aY+f56IeN2e1kvYk
+x0vy9bC4U+mfOSe6F7GLltVyBm/C8vVgF9ExkI2jdJyNnYoKoSs2+adlRhWTskAfWIebGT+hsJH
96z5Wf0EteoRHuwsPObFjI6eR6UF1xz0kWE7qsI69kqbLkxL6c+zPsVKbcJ+adrTcJYxuQGKgIP9
vJnw0F1h6cSQ+YgeIdsR7Co9sq2rCJZ+dsuY7EUODvRUbh/VJo2Xop/8S2MHzrktnGE5GpP7jRTc
IRj86a2cMHAo/KbawsmMvgTmhLdE6n5TIDSvcn3Ca6fT4hum5Bq0Xt35lsfju4b5REBlA1fIvAfX
iNnm58Zp/XPDROcImbFyF4nrJftJscOFHJJGzp/BQYQGsanm58SG2rSwSdUtKqttuP5lm9XFpsr4
eiIrH28NgmaHqQfKI9kB3Zj+qCeUlSRzoKUFpCdEzQlWwehFP1RbRBfJDpj72nnk/8dx8iymNeDw
WUdXdYIqoDQU4n0r8Z5Cq/ee3Ab4iGvfZWRUSfogk9OuZJ+M2W67Gbx2uspWaiXJrulRLgsxgcuX
tt/cEK0dzvF8ssLX3c2Ei1SkW/ZTiMcKovcZCxOjtZ/0YnLvqQPMhT4ZaWxLWfvw2Vdp0aDaGCfx
2oAActZAZbt1HS/jOKnftCL/sydj0KzE8ziUSzAU0Vev/23YRf3FKe1870BwW8uwH0RHzxEmxV7u
VljHIGWQ9dHXeFJ/QNnv7mEiistojM5Cjm9yA6mIwukvnqFmd183f8m45ZU+84DKRraG68xzq5OM
c29t0c7MxD62suBLbFKcn9+O0ivpNkWCbSubvDvr77vDFHzAG5h3gcLMEVvoP++uYyq17HU8hJFS
iau++FU52pWMbPFligtrZSeDevZbrzpWeA9t+j5KXqcOiAJ5muIXbPBl0g7mVRh6thKm4SN1GWAC
Mu99bjKhjFu7S06eLf4Zl2NN1XwLTDd87ToT4o2tf/GHCh2yPAnPlSagx6t+sdYz33kf9PTqR672
MzaKJ1Bx2bsR8LH6ulCOsTH1Z9QpYI6aYfMBVn4fMM//qfnlV6y5zFe1VvKNW5J8N6JWvfTBFM2i
mf7XRMHXex6KHBKOTl7ZvGDHrGw6UwQHFSr7FfWoYalrIxfxaHZIcY8+qLbJdPZG7O1YYCRSLOh9
yut20U9j+tUqo+9l1vjfySRcCgQ6flX6tFa57YcLrzsjelLEC2EjfwNjZAH1A8ffrP7lheoNMzXx
3eiiX1MXWjvF9vqNivPIsw94ryifkYsonru6YgE6+tpGxrrJrK8Qx3Z50RePEcgVsnpOTdIYOMyN
RfQU5rF3LSMLFPO8BxO/WYm0iNati5zIOkRxjF/AO9Y6RWker6wbrSp5evS2Pryk2G2jdeIgXkS5
W3Ce/xzyiPGtPg6R5w+1QlvHQ9RuUrdTFrGSKlff7fVjOgKUS4Ki/tbFb+CPne9pLfwl0tvamV/B
PpvIDi/ruUOMPzJ4yN9iu4/XQc06wB6BqJRqj7xaEjvfJ7OEkSHCL2WfdJvIjdW9UlrqkxuHWEbN
I4bOfjHgYL5GuRns0Ad1Ae/Z9avItGc5AEmibIGoH5Czpqm3uhLpfAXUi4BiAq9rvjhgsndKmpWb
GiMYRyThG/r3+j41vX7tDqr11R7FKnLy8d2vMZ52dXxDZLxWv+NTnH4I7Ny2AvjRVvMi+2uKqfRX
wyWjMKSqs61En36M6XfZl8Bx3rCsNnZYtkzvo9GsZFyzWKjGTaaT8xrCNxLKO/kS5HecVaREW8NO
lWVthVidsZY4yr1ybn7GZIcZ1v/HkN70TPgUwlz969gBpP0BVXccLZH4k5s6BqdcRaXxj1ie9cWV
NxFvqSPgRfR3cDp3oNbvojpt/fxXXG+h3IZBe/5X3A+K/CxA/HeJPS4bWMvLvu/fc6up79VMTnTR
8Dn+DcF6b+6Y0zxCVNlqkkiwYhWWtaE5aqsSR717UFiYTJsDgicdvsalYZZnj5XeDlbscFRbfk/K
4v4+sL3ymBVht2tQ+TxbPoo6bVJSwVBw8UvQQr6FcYMmgF8Hz5nWoRAbMxmNdfUCDKC41rahbmyt
8xd5bvksrB/fhTru0EhgZWrb+VXG5J6fetYBZtBFtgwvxjQdqFN1bihIRWmfXx+xuM6wEMzUdBWO
o/oMGTw4tFMNgNU3x4q1XrgEAN3fZa+VttXKibAHlU0jcftTORbfizpTnxuzFhfEFk9p4KPaq8cR
FV0r2cmmaWr9Ii9j/9Eb9dPW9BL/iepp8NLqYiVHuRPzl9pkHq/CVgT4hdbMaE3UCXs/PoW12b5F
Zr1MRgM5ZodM4WR2Yi2bok1+wo0fb27WJfectafVpoBEPdNYl3bVonvJQRluVQUVk51a4O/q2Fbz
VLtkgc00OgsVQ8SktaJzx8Nf9slN0Lf1WuhhvbZtbUoBQoubadnqNgBBss8jP7vKjWZWyUqtbAzt
jCJ/xCLMmmErBSEuoDZwxnmwjMk9GJz1ThUUOD9jvhL6K9RetAXIw3Jad+lAbWTW4Mk8kR1iSE3b
lPaN45Cz64TgBuW9errh/47SAw8M91dc+b91MahvWa1MwJKa8NoWjbtDHz1Ca9E2L70Gf7c0yupN
i8uI+kbV/QLLaxmG99uo45f4Ja9VkyfUaD82beagUNdl9yopsDT93/Fu7vxXjNwG/iNikVrh78oK
Gv3igWeGkqFOaxNgwbmYDA1sZPwLS6IRVZdxPMq9z41jadlWSwQsauzdvHkTMg+B9Tjvxkb90ulU
iD+N3mRcV+Dpy9hj8N9xsvdz8FBr1TpVTX+Hk/q4xWx1BG1kR++6pihoB6rWPm6C6D1Msm+R7TVX
HtzRuzlXwdPmLfCdgdRw9iwPmapGP1Ay7JdyUMoKFuQXbA+ysDxTRh4bUw+zyBoc49WOTW2VJWNz
TTU93WlqlYFfMOxTFafpJqwH7cmBJLbsoZN89JPzRJJ9BvIz/aJotfBhskc+05DQNOoldMf2yWx4
gmSVpp40hGkPuasEu6lSp2sZ5uNqxMj0re9ZJZdfuOdkJ9MqKQHETb8gwaUmK+Ct6SmYaVKegAq5
kG25AZIXg3AQEx6NyX965DnkcDnmcYxs6wqKrX33MTZmdg9n6Wtt6IvTkFdXGYrnEAgE6xz37VaG
5KY3dXElV7CQx3zG5Z4+a2I/Yox4DP17fqTBto8Tqhl5uixprm6YFyc5Xp0iZeNbUwMQy/C2Fomt
41TF1aEteo8UvAjPbmMYG/BtyQ0nKxdzevTzitFqKRgb1fzMLbEqMoKVK+CdmYmpHVFsQcQgm9VC
tLpNNjIYa7lbPXbdAIVmn2zaeFRHHQiaxnq6CETz3PUpSHDTJ1mdqdlWFT3CiENp7sesrvb5nJmM
UWTcTF6d3kpFprL14MVUi2xpq031BR/hEJ1QUosdwqSwOXOmyuPWnxdRC4CF666vkBrzC2fruOPC
mgEfXaVEBxbg+L3NTScU/gK+hHKK06x7+ztMOKAL3QHGTBEaf4b5je1jWsYwj7PJuDybPQ8D1/LP
YcxCbHACU3pK2rbeKqlLcT8Z9efItut7yB3cbkOrWvo6pIAORYJD7aX6s2Pn+q4ILJj882AXq5fn
HGrPPNQss2KpgXXbyaGa2qYHoQDXlk3TaTG89Cp91zuUhJANUp+zEGVNy7OStzJg1SMm3f7SxkyG
+fm1b8mElETYaj+VvGPOlSK0Ta5i4ZLmihdBvWWZgekqeJp1k2TVXVEac9kIqOZ13KHRJDJShxQB
vkEiPxehIG8Ru7ugLtzf1Ode/SGuPsrMKpeOUplPBii5TYuO6tmOE2MvxszYYZrWXeQZkfrJEeXy
Uc3uhvBbXTA75dk1544fZ6wy0DvzGc3OK5fjLFJoAovayzXOf1sF/StGRaw6hBmp7cnahZAU48Ic
cvxmxmydoT+ESrdilNk9asvitRLVa9Eb+mX0u/yVd1kAbrTIyMydk1Igdeca9UH2OqKJ0e+0up3s
pepRoe7k2/hzcixpWGvTkOseGnEBQ1OBfzfSDzdST9bsQWI7LE8C3/uSm/YsNxqJixc3ADM7zWd5
3kIIS6pu0RhO+2va+IFS/qrTdFiYBpJYatl/QO3wTr5S/9m0ohnXaZEai391/Ktp1w2rLciRMj5F
BdohHhaC2WR6p7AlDY34OovW2GKFX0XDT2ZkCDIP/W+UD98wFA+/eBk6wfCK+mucDtaugZcD18Ut
rxkF4RUy2/bWNkdvyeONr33eCAgGR1tz0ZEbDOzFZbDAFRVj6TGhMm35PL+maBGZgXnqm8Z/8YN+
vlD0FmNGmlnn1etaWFhezINxCbC3k2EitzE3Q+Gh44wZ8uNUTumJS6iIV3noxKr4CcGjpTMPtVvR
L5n6RJuU9QS8yGBKVmXKwrMwlMF4Fxm3n2bFumEIF0CSB5wfIkQHrFWZjP0vtdSec6qM3/zObha6
Y3tv+HmNSzx3s2dVqNEa4emjlznoBIYjmq3xVOwHkDgon2hKsWzr7sBUwwXPTq/mmOlWsdx0VSR+
/pzNm5HKApWGu4yofnDynGmv0nUOQ9s761phTfh2Q59WbT9bARHq1ZXsr8csI1eMXnEj/HNMXn5Z
mYO7yEP1JXFgX9kNv/tI+Wlj+3m9lMpCUjgongI0NIpyto4H1qpODY6Iqf7mmHw8N9GvsqWSQgd5
/YKnanPT0Bw+1EVer4LcsT7GrvjpZFZ2L71GuSAPTdHb6rmO8HmYs5F3qsnN9ywUPy2+sw8eLgLv
S2ABsSGiJYrNN9zm+0sBiWkduS5IYs/BMlPrm30dQLf20Zsc8c7BbkedTlwtX7WJGyQ+IPi/tV2w
sT0Qlui9RT89fhijVrRdosXKjgTg97FG2DwzESCv0EP/w2VBITLXS+fdHE1/i9VJvrWrUtxDuzyn
/qhjymWw9K+zH2qLsgtJ5/DmxNW9V8J4PwyRfUTEG0XIeWOl16D8VlRhGyyCHr5oEXW/e32jGup2
iCrvS1j4/bo11ProsoC4BrzFZSyYZBkoOGxw3Tav9SSCZU8uErZQFaMU7YXJohWJA+1TvRqamL5p
s8Uq4in5wnfKkn/UuClU9z1Ea/e760Yoq/QQznigxFu7RhnFV63+3bOBa9Vm2P0IrHFbBxWFO2G8
dLnpwdJT7oGd71oTsYXRQXRkTPRl22Iy3Wehu03QJD8WQzPsbFc5+FORr7XRO05p0y1Ukh4kYsSw
6SLD3hS++BI6eYvDuxstmnyMvqPLdHOtyvlVcvEg5YwHLDLoG09p2wPSrwcPfvOFAbOZOQyFSz6C
S0+AgQxBGN/lBoEy7agkqNLPoURRkBXLXGtNbUc7986ondW+/DK45a2yc7LxRf0CfTy9IuysvhaK
9oZKoXPR47I5j1Z962OgPGUWx8fI+xWrIj+piE548TDuAwd1FeD9hXlSLr6AqRgi69uDytiCTUea
aW4qo32dM1tPtt71F2G3ENcVQG2mEkerWhXhUffEWWuFi2b9jDicgYmhxx5ThJ9JGYKRGpEvkHG5
gYwFnl4OkW0vbL4y6c9XnT++DngLXas0fm21ormQaOVKmnoqfH3TvaluHi8gWWTbOup+ulRC7tgE
G+dhcKA2mmG0ZLZRnNi7y05E4/t7NzjAlafkO2l9RvSaNe69KCkXj3akO8NibPQUUF3ercvBrd4q
IxZrTCHLrWzahs3jx9PQlw0m+G9eOS77FhooWTYjPz52HVatR9+E6becQRXHJDCfKAUry7DHhDD0
Dnkz3qoxtq5uBqq1b9emZ/xkXVct1Lj93ptWd5vajLJTgcxnHX1MNddhrOjLUcTN79587l0HlZ8k
9E4VZaYFKlTdakggz4gYK/JIEf4OozgSTlzOtwwlz1s+71GGvmV6WkHiJCQ7uwKiVN9zr5RNVTez
i6LV3xNQPQW+Xy91onY8g5CFkk0nCqbz6JIs4zn3Auazf8pEsYQGYb+UhZotImACFM6Hf3qrTXMz
TQyeuqH97b9Zq8kRssPj8bA3Rl79r4Obg1L2GKW/K790D0OF9qMr8LeBdZPtIhOGFfxMmMk12mQs
uceNURrVdXJrB7KlKsjhBDevrYpdwVT9mLvU5UIu/x3PEIpzBVIKCB5OV0SZi7UfReqTmBIHl6Fe
fSnTe10zAZ3teu9dF8e7zsQRPg689jpGc/HFS+sP3c/PasWVnqQDbuvAmchyGUvbwXLdEJa5E/6k
7sBK42Re6Olas5xqr9mcDXD3/MjoKyrTzEshJK91tbZ/uWX2rI3YBDWFqmJbo6x7Ky5/s8q7hNwL
P4KOd9iHSYFEUyR29dheXC6lbaK7/Xaw3PGmOm6wQgNaf1cpUOp2Fv/O7TOVLKDjXMw3e2idDydE
57TqtOaJApPYVGlbgHWpwUaTxmLO1dyKxhTLvHGS71UxLMOiTn+pYY0JQh6lrzbQwE2H9MlxmgxU
WiywvKHXa9T0x7Pemu6L63kat+wNWa7qWxRa0DtdtTr4Zu+AJ+x/aUHCjdJ1gOJbjQ0QXsRHpIjj
NZmb8ZJ5drnoLOt7rJXBC1TEcachnLpF9NR7ZY2OVGQe/EDGAgBhno1PY2b20H5qdVPnnXhHF/Ug
R0R2C2K8Ij+n902xFUOzU50g3aMJYe816g8nfsuE0l9rX5Ge8FYRQv5rMZB0H/VoPOWkfRdD5Pkv
lmmSDqqHw4w96Q0UgqsBtODQpucIoB6Mmrpd1xY21QHf5crG/3LPw0V5E/EULtzOpfw99zbCxXHG
Ml9UFfFRCg9MiloepDWQCsPs+r0QZK8nV8s/vNT51YM0vVVebN4KI/yJWXsOAdpblOCol/D4UFjw
VHuPidS4Hbokfwr0OXNdiOaHjXhWFgntF6ucX5UaOa8V0k9rTUs+3LEuV9Q9vVs2b8Aso6RK7Wjn
24quoPnRaKupBrMU+rV3kwM9zwaaH1PE/oyVymCT/eXGMp9FDkvJK93cx7kfJ0ttzHXEdeh6ks1K
EK7doszPStBgQDClCD91RnoCdfHVATB5jgxrXYTNMxLU0VKf9NPUeEczI4/reK52LjF1X05jqK2s
th12Xtroe3xIxms5b6JdPpJyAWUQ7crAi1amLfR3e0RPvx6G35DhprBnxY6s1WtNvn3RtF6x7hFI
4naZBtOBCsIyNBULo6jS2KkjILa0sjVyNYGz8xMlX/KX53rV0i+hpyMD42ICY6jleJogqy4zg3J0
bBvDqrcSMvTq6ECpE6JbJK14Riwo28nY5wZW2H+GNK7er3unNxbMRs4mpYJ3t+lJwzhm9DarUa66
zDJuiRd6mxBytp9ZWypS0wmCUb4LLBxver1C8Sdqz31tZM8oKjCvxmUP7JU57GVMy4C+oC4LHFRx
bywFnF+aThpqmu3I3KfAYJaM28Q3VVHGQ2gW0wE8Nt+OTwUjgtR/EmCPmAgmX5SGskMPCXfdIcC8
y6rBvavYe6qO3rHowWke3iu50og1ThiJZRpk0QnMcL6PJhIWLjCPVeVM+soIPR9xl/4pIBvuWTYl
/ClW7HMLQtGHr3ZXiqC4M5ee2c7YRkw2s6YA9O6rjREAduQhk7y0rV9x+SKJnpgv/H9sMDpLFN7z
mytmX2Hx6kBGvpH5zB6birr0qkIhbD3Oo2RHXDX+pS1/yAZGp+qagmmycpx6uqEw5S0MrR2oshjT
7RFTLXurp64J/pUhsoPVgnm1gEjOkbKPk6VqYeDeKqI+DZ5TnYRI/+ylSC2sC5L7s+g1IGU55rHL
nYj/Vap2m5Qn4bm2cPdVVKvcZprnw6pkw9/A24vWIX+fT2ertnkAZPG9rZSEy5/bIjNYB0dYFLox
NoFCUlvOXcZatyDR2CBbGrs6y6TGp0hHVhfU33ZS83xVVONFIAd0U1E2WBp+GNxD3vWW1FxKtbBH
NT+Ybi5gohMXXdNrK3QFTR7Tvnn0Sj3btrH50YVdcg67nyTB60sqxnLjuT5qMREORI2P6KbcQ1MZ
mRy5+7lpnctQDSOpU+xHBlu1MZpw0KtW0g8fVZSvFvYWC8tU2jfu99qyjf3guXJrnNri2r/aKn+K
KEG0J0qOtsCbVxcWj5a5KTc9oh6wIL1iKBaySx/IW+f9SulT/WY0T5EUZ4LujvcOX/BDu0klHbeH
FUb5YoJUwqpXn1N9GLhJgSW5qUKNaUFoi40WqMZDwKluBWakg46+0CzhJMf1+FqhF22fkgIdgTIO
0pVwNPPQRvD1PcBcL1poN08spxfqkBUvKD+ugUkq93mi7otGezdSrzrVWeQ/mlaZZct47OMNAi54
rOTdoKwxL1W2KTDdp8YsfkCdACOW9/2Bay1a9FSq7laRgJfz0mlreT6Aq1p5C/G2eurHbGmKunkJ
xrF+KTL3ViImfCkDpX7xjN5aduMouMPSdF3N31KiiFd+61+souzPXTn6lxyzdfQ54/cgi+t9pIYl
xI0gebcTcpPkIaOd7E3gUYORp1Qme30F46o8UZ5V11SfeH7sZHhwuvyUhgXIJhaaACSnEPEGKpiW
0aQr+BD2q5UmCHjraIfDqLJfs4bcN0AzdeXOTWtUtW1Z8HhXEsd6zWApAQnV0rU8Vve6YIvCt1g/
jhUgh3naGyj8MpgZXrMpJj9AJ41TJd0QIdoO/0s2dUwq1yjzqxs5OO/BpJvIjj561SDJSd2E5fZx
7DD4KwR/1K0cbECmWNWh6z96U7sRKwea/U4OVqMe0FM3l2Hl606hsjTbNtmCG91Zjtddu2B0Nlk0
lSc3ORZk6F5w++o0tX+ZmTQvWT28UZ/zzgXKAjsUHlDXN4b+Ktp0D6XdOzqGghqLjLXat2qCmfUI
dUafXEyQCr5a6hHSpbl5pDpycHvcpuX4vI7SFevnCPty3E2cvGeKF1EnVuMU2zpqF5k2/MhLq/tW
lqGOTbhhXeGlx7sI3aiWcthNWMmrULEKs71cP5BT75axNwTvNanjjYHOwUb2ag22H22V4i4y9xYm
kL6m6G5B5Bpv4ltTZcFODwtEy3vSdnFm16tGqeotyGWeW24wjQcPmwprHVvOf3bTedfUskpf/mPA
P3bNTCs3ycz2Cqwnf+yDN5uPB2l5XCnIAL0Z/NvufooR0dxSrN68xsH4JFvxlBeXCnSebIGxsk4G
Dj2LSOqe14g8ucOA3vl8Vgw6jc2srrWK/4e181iSm1ei9BMxgt5sy5uu9rIbhqSrn957Pv18QLWa
rR7pmpjRAgFkJkCquoqEOXmOrRh3k6++FKZydBQSAhczE/7ylPqAKUXQYk9NOBfDKbLX7xxFEKur
ys+m/RIsQ9iPYK1jwzX/ejm/Z8Fo1Zr2AWGCHfnd0xd3tv3N3HrDzaTl6kXV2e7qdICDMWvkcIJs
IhI6QrKohKyQrKWGJXgwEIadHRSFpE17raWFOGTukad955DB0gtrL6IfYmTZDc3fAB4FiCy2MyDq
66gNe8vAnjiU6lYgmTfJNOenooleCnID8xM73/lJ1hbHErc43sX9FyHL8MDNILyX4y/9ZHOJWa70
X4S8G2rp+9e7/OvVljtYQt4N3wTKr9v/65WWYZaQd8MsIf/b5/HXYf79lWQ3+Xlo/YS+Yxg9StNy
G0vzr5f4a8jiePeR/+9DLf+Nd0P96U7fhfzpau9s/x/v9K9D/fs7dYOwZnZoFIj2TkztIvEzlMW/
ab9xJU1Ir5wzwmuva7szk+Jt+9rhTbc/XkEa5VDXUf5T/HLV5a7VARWa7eJ5O9J/Gu8/XZ/FDEvv
wYyZnS9XvI76/nN4a/1/ve71im//J/Lq7TTfW9XQ75b/7XJX72xL8/2N/rWLdLy59WUI6UnFn/yd
TTr+C9t/EfK/D+V6NdS5tfFtUqzo3Cm9YEgEbHZOXwvpSaapOunGvTRLi6w1ssMSa/t1fJbumgOk
o5ciy2YMwWNhdOY6aCxyq1pLeSiiFAK1dnxmFQyRrWilJZmEPfgW4Zd95si0T5y+/yP90u7DE7Wb
axixpE0WzQhbhm0CAmsh27+BLvoOUo/0rnKV9Di4HoLPA3m+rp1cCxgq00uZw0AqoowkQUlOeiNH
Ac4WqDdXm3TrifmzB0DFzlkHtYwcqgxH8pxLXd1eA31YJTeNFbnwJFvklxQzEjus7MFhIqa6CxO0
XF34bizy54fqzmTTgHP7mOwe0Zwip7qrtLS607TO2AdmBXRd9u6NZjr4FciGN72d0QOYnHdfIBdk
RNmxsUtkiaz2YRlLDh0ORsOmZnC+jhdlVXcT5ym0vL8uKcPycRgvOhOLa5g5s0Rz9IOn1iNJzOgF
BULd/ipWDz0yKepvhOs7lfyreRr2Fn+3M6Dc4CZshJa9b9FJGmX3xV2BE/EUzzxlQweqwi0rkk5z
mD4K51hWTnhteFrkgYYR9hI4LgRXbF5de0jj0k1x5mTNoUe7fdPnGtlM9XZIs/z8vuOsTeGxi5WH
d2PJplXYF3a6raPWWGjVpwitzeoQ3EZdFtzKGmCvAN3WOtj7QGY518a7OGTc4M3JZSazVIQuPa8D
Gf2j6yYp+6aReZLFzNbZCWVk8yRrCKZNx0zJVtKZvYbJpm+aQU7CCT0KkqMRm1VWvacCL0NtLIR4
rKv0215RtFtp7RGT24KpNdbScfWKcFkbZpUtbz24kbFLBCdO9k4pofQAr/ESu3gTLXxCZEhnw/Y3
pzEX5sHU3W+L3QZPqMOnlRec8vjqXnqWi3loGIKqG6AwEXf9el/XZk6qHqmG7lbehOUEOp9IncGw
5fonWVhFgWL9tVysQ2JjLcgJYbdQxGYgWxC+nlC+m9NBeTOAWZVsGKRDqlwHvHZ6M2A9wvWqwNCw
0WFGP5uiiOOyO8umrC3FOxt5etDGshBbL47/aYCl2/Ua+ujtCqjtchY+9XiTsUREAVnP7kM1zO9j
K2d1FSMoIR3styVoUCNSK7Qq4aV1T6QCzPlKtsGevhgdK3xGaEHdSTvoMe+09FhiaylsKYeRfZeY
d80yGMnG8NrjrCZflC7nJKO0YHIz4+QpAqB2dB02DVS+YZ+q3jjICBK4PNbcXnjvCBh7XpBdV9pp
DaTKgcJfwEl6ASfpJkA95VzaHD2KqjS2wiNrS4zs0ow7Z0S+aQmV5j81IwlRWUZK1fnW79vpYfas
e7PNhueKBfepNPV6O9Vp/i0wLY6UAFixdTZB8iaOoNTE/1xZAFeTCvq1uG39ldJORwk2lihkWbSN
668ty8u2i03ClnOy6rYZ+K21dFzhyb7nx3vD5av/BvQctH1yhHnx+zWwI4u7iWDMReDKP3mV551Y
uZr5SlZlARe7BYSgQdP+aq1J0x4r3doZSyRkpz4ynCKGcyNkYkUhu7tVGwGwZFugtJsRxtAcQnV1
Dlpkc6Lmti7hfZY1WZRTRrZtboLq8JsXR/JaSwNADjA5m3sZrBoGctBJCCdq6zR3Y55+jH3PgXw4
BXKqpKhhvdpijrLupCMUtb/ZszH/mL6OkfTPbFuWN61XJhe4/5NLVzubxmPrE1KvF5N0ztUwgydp
tPIICe2NOrvTsJIxzQCCmnNPlOFzLyE/UIyV9W0T7WU17ayfbqQX+zc2ean4nxJe8BtZV9gyHUcj
g+jO9E6ZKEZbg5FyacsaOsHoktjN4b1d6b3Tn2yjFfonBdEnNN1FzHVUaZVt2UcW/UTqyVp6qmpS
D5wq95at3ZtmWH5s2W8OVYDsdhqaH9j1aO2u/BgEuYqC+gCuXy0+akjI31mD/SR7xKWbXuqSSWNp
sltrdzxoTFKuz2Ee+mdZy4by6xS49k62hqnyz0EDJJmX+6+Q+LW22AZgpqjh+KhPCO/iuHaW48gR
312uJVtnk7eZ4MT/rd8S/NI3UlGhcKKdGkbFvprN4EFRa1joKy/9zO7dF2s0tX8Q1/Ysk6NfN4if
Uidpv3h9wpFO3IePYezyzLRi5Wy3dnp+N04H6dc5HGr4bvgS32hq4xwHpWT/CdqBVYt4zk2EvMR0
6WAF3PUx0EuwCHb9KU4Ub5vC1rVy2CjnwDRLtvCOdTedKDise1ssNhmiqdo2qV3luNhlh6Upw6Qt
Lw37MCceWm2/DWmV89srLP2NmOOINsvufcsiESpF3MGBlXwvm6laZrdelt4CsE3KdZejZhGEqG2F
RgvP14gCl2ZE4wpSrYGD89+KAr1e9F4tuL1X0hUPGjzWsloGGSqwFdtqb4x+VdhbY4hBuXlNt4u0
RBMpB+GTLDoTAgm07h9kK6ggwFkiBhE2EBE5868IZk3gHzXkvbUqbzYcOwaXWpIkVW3KtN0vxq00
Qp0ZXiZJiJSKIGn8e8zSZ4lpBO2SdMSxERxUsHowCJXGB7hCEl8rP/QNSnS/Gr88lVIpu5zsKJJh
xHPPCIptDJXDWj4Gl6diMcGMGwrHYrs+R4XDnHw20sVjVRbLUItj6bYMtQQXCDaxX5vlPNfb+Ylc
/3HlcuJ+mhP0YvTMCThrJaUodfyuWjdwlYSd/jgKJ8QY7rrTQGbL2FGxrXPUCL3bwugrjlWis1vr
0Z30RiV/kTyDxlw2HU7mb81gPCMcpD7V07YnP6YBSQdkQcidu4Wx8Ts7POYIXdxkDixcrInKZCOr
EItPzcotQHaShlrv2ikfm1VlqC+hV//SVdaGSHAwTKxVZJNddrKZRkB4iVI8umQb3/qtoT1PHHqu
jcQxj6CmtOewdlzY7gMfxekSqjDVHNa2OH21kHw9Wkb1o5pVl+WqsIFpDACBdfVxFuewsjADzTxG
bftDtjpxZitjI1J3/hgrxly6y5ocVyuU+ghLV3oek6Eif535lMbncGfWAGakrdfI1mw939vPVaHc
luTpbqe2R21uDMr12GTaaZZF2gBwKoSc4Eoa3riEv4Dr4xRk/UtNhryJNpLoc16o9QH0Tn3SVYgl
X9UGpeSgbBZRceZYJDxLUytVCZuMozNbzQUF/y99Qhlc22TOKaMO9BjJwjc9Rq08W7YTnK8DSM8y
ypxDd715vY2pbzgon4N0bUXlT45SyydOoKonRUm/ctbf35iipanWeAAyiZSViCgrvXoqom4D9fl8
L+O1akaIeCRFSjoVy24e9Jate9FddvL9VANwhNb39QJuml2y3CK33yjL9cBWycpOvOIsg0ERzEd9
IlNIXh+FCPU4uRxLQlzt9ManrqmNi6MAj5VNJ4BUeW7JypHNynOalWomziUPFPXTS5++14yLksEz
7lee8WnpwyQ2vtd11P5COC0jJ/2egcG5K0TBEaZ2F+qZtR2Feulik47MLNBJSFD5kU1ZyJDQjJ5G
0ImnxSRr5IyONpszyzicHbonP4fy9/Vy10idXHN/9MC6iluQxeiYMKjn4X7wlfZssfYsYRvQ27M+
1gd7CKaDq7Ut9LSYUt02yFqRbVmV1msf2d1uOEQEils123AG/9y1xR86FCo5n0mkHLSOJYQs0j7w
QV2JdqMq+tVIusuLewl8Z5tFj87uvJfO0m0aqb7XwOW/H9pKPTdD2/O3YUtSXw7GBH8jvCDpJkFx
5rPWeQNvWhORTjsoPmvuB0iRnY8QndWXJkYy0BnT/HPuT+XWDUgvZ4kN0XOtrpxC1TaeQOYjBZ2f
LYHclDVpmwGiAysWHlkUrzXZhCYNt2el0PIM4sVbDEeVOfMNvNTdvRZm/b2uWf5mGFC8WWy2WgWX
pvT30jSQdAnLrKB0NSZ3PEqjLGKIIfY2gA7Bc93dL4X9FLd+cQ8602GpaJHEWTS1B+CeC1axrV4y
CzQbKaabGHrNQ8lp9ceu4RNqYgvJYaHETP4v2dV+155N0RxaEKxkCPs30mu74bdh8qZb2RUE7F1W
69W99Llmue9MO32UvkhpVyBw0mfN07wPA/LDMLx4tvIcwZR3D2CzORc+iFTRyqA2uNY6L0WEQOub
o3SMVlDfe7XbHWDSYj4ighdHFypHVTM7BC8Ik7Hg2IJdFwBMWWLl6IjIVUkYXntffWENHEMxtK0S
BP7OG0J4CNKguJOFaiENNbcI6MomgsYvjqZsoKZR1WC3BOfCi+TEsAmTEuq511GSUSvuglD3tkNX
IhD06pA9rIFdu1hxIGMylZ0N0/aR69jHXEM1RpBTqkJgD1kutIIlreXSXtwIF0J4KdtT21aHxiR5
OUzmfcH5PyxPQX/vGzrfN1EzkkuMBuAdZ8ovltgvBrHrwx9IBghHX7Y1GQyASdkt3vpKSp5+7MET
CAHtcfBa534SBVm5qADX7I6lWuTch5nl3Fua7+zbMXFWi83UFO2GDKezNMmuMhYam1Wb6yEYRUaT
Ti0IoutlFttyGa8n47iHm+bshU5/JDGb5PS0nD/ZTLk3mdmxHymaLmxUpO2bD2OvNE+J6ewDVZ/B
mvTBOQVhuo5k03SSbdoFzUF6o2r8FvviqB50zoeKb6+MglsF4nsWhIhWMHTVaPkOWo5oL5tzXIGi
1ELvIptaDeJTyT/lRtjd8qZKr53QZ4F5GKaGrYwqDUtZ1TV4ftnMHQg7dQS3zYqvrV0WKC1AB3Rs
Siff89A1njhs4EkOkcC/Ihv6bQjxv8MROK4dpL7v3sWa8ASgxUJsnqLyzvRxQ/Kut2nV2Tj3opA1
WURIUZ2dKvQrONDxKMCtVr2RtBBu0kzq5tHw2vjTkLRe/FzmXfupVLufWhftXKeqHspB1Z9JSwce
WTfMFKPQeB5Be2wCa/D30huZrPdRLTEAYBA8ofx9TnxgUokIrtlDvCcF/CSdsn9c/UhdVkPSEpbx
l6BWYLgW0UoJsf8MsbxqWeom5af2KAuSr1QrfBysvnwkmXNmL0mF7HL2k3TtpixXc9OEGPU1vu2L
vRFa1q3u6D/9DEGycdDSu6HgScl0EnZ80Ih3nSikY8xz+xiM2YfWrn6ZRIc8d8tLbcfra3xnB6c4
nC+dpCgV5POythTtH2xTZv2nuKVbHPP9L5R23JhpkICV9mHcmUwyhkXOqd6EOoxBFLLWl5yTrGT7
nRssaHQII/9G2q8jyC7v4hbbm5gSro4dv4efmlrpTDK48JsrLV1k7f3d5CZ7QyPTutVfA+WIy9gy
zggVa1vxVIGpG42A9eDCKs23Nil3luCWlm2oTSLAwwAaF9swGmgYvWmLjp00yj5LUbtOfCrLQXkA
OGg99U3+Qyms4Ua22HLVd6zNrE3P9+YJ4ZBDlBTjTd65Gio5ZGpMdqyjb5rrd9Imiz63ILl09WIr
m6Uyg92t+vnIni3f/64OP4KGjshQ0zq0Aot8Z3pTd0mSxiNPJQpOimB+ZVA2rgEIhXMdgEEPwjtZ
s3TeNoXWwY78uwOVMXaPfeuTtNtzFkNDIUK09J9m4CBJjpEVbgg5xKjzmFNsFGTJDb0OLGPriQMD
/0eKMMk5a9Pi7IzxQ2Ra2T5+NUl7ZddhuXpfHclox8oHfe0t/W+CXkeTtr8PWfrer9HbMtgDcnK3
2uDllyaNeogWyDQoyTFZRXYf/syBeZJE9A9/mc8G3FifZq1oN77mpndFAZMg5H76YbIr7c5mjrax
+65ck7rvcfjQzjehCTx7V4ekEjmNM27eGGVVFkYAQL1vDR+4FphtsN36fLO4Jyjuu1Xn8zGhm/xt
cUTQw6LEhualmhWPvG15HENHKltkSpjnppi/yJYshtIUX5qh3urNVDxKmxpBBFPPLj9uTD6i2RzV
RlvpM4UJ+hN9PytGt15sWda6q6kHrL4MNCbffQ3t8uuopIOdSJOLV3IMacs9uGX9dIx30sbkKFpX
etQe4Bm5K8oJiQ9klh57zx4v8GZeYtEiTb56nGDh30GaNm9kUxbs4f8EKB+zO0lY2ljenc+Jt+wk
TS3Z1nuYDfp1DTE0ecLjBJLMR5pxLPW7FHS8Wc7RbSta0q6Htnlm7nCSLVedTVCK+lTtHSS3VtJ4
LRpVv/N1pMKMDqY5aQsH1bg1p3jVZHW8tT2luo1Ki9NZqHkPqaMZt/y/XQDPjvahtzlAUXsz/NdU
ausMMhSSuXvzlJtR8S2sSFx1YaWC7EhRtslcOTcmDCUnr1HNvcOmyH1PPuQGChb1k1VE3znhqv9x
4j3iGsGO50y9d8ieu+883V4XVYDN7jpvVTA3v+la7yS9tpLAeJ9OfMXRGrUPKljIY4rEzcbQa/uG
tPmfUCqEJFBoSHoL01IsNhuO9kOhduSbEyHtyjiVPVzWv7qRu/n/Mtyfript4g5Zd+nbAKR8LY4v
W1F04uRVFiQbbWIAvzeLSUYE+qTtOl3lDypipU32l00SQR/Bu1tH2VrGJUsmhwtkX5AudeqAlQuZ
5ey56lOSRZ2vUNl7dw0nbFOTV4dCV6PbfGjJ/rUM+4HdIJSnPB9yJXRIV8hiWF9Hq3saEr7Bytis
rYEzTlb55yu/6huqVVmdvEzf1pVJqoxgVtUNi0LWRCFDZsHO2old62jO/pn1crrjiQbN9Rj230lW
OVWkVX4KIDfak1/eH6rIj5GxUb9bfMcOuetAv1M4xceRBKS9587TVjabse23CDXle9n05yHeqJYR
H2XT0wX5FUIX54lH5ccAJivSjaDeqlRVuaD/DK45h36tUl39w6jlL81a7LfKppd4PlRk/YtXNrP7
0txOgfqzn2cP5ldbRXUoNcH6tnkCOnpgBWNrKJbwn9lkSq9eZEsWWZgJIgv9ZzwYebYdnaNus9HP
toFBOoxqXGtisk5iTDVwCESimXSYSDlcvfzUTFKURHRaW/q21Ae4Z1/dXmUZ5UaOeB2WzNrVlPvK
tkUqZt2nfXGykgydQORiNzP48++qBQmD7n1V5sHazloYnbrazZ+MxPiOiGe2L4MAnE4XFBdZuP7Y
3gzunWxMTVV1m8VpKIG2tmoklsauGg4QGn7084pkQq/WV57uKLetkPPgNCC4y1PYlizNeGMvqzww
V4ML+WTUduwbECZ7wUDbH+cepUuOL+IvnQ5HpW2539oh4EWXlPDE9+RldEPbwxlReN+gCfqmlX39
ZBpTcmKqpG2heB6+JUyPU8P7ZrJTx0ltqYKF1bVHc3Z/yn6sA3h9k3byMJLxyHlEZ/LejawrJZk6
PpmarX0loxTtTiAiR7l0lEXGUih0Sl5TYjUpi6gi7VNtKwTCc8eFabicnUvp2Ru5CHVjIdeWB2vN
b9W7JonVu6LxkdoMtKNsyUI648RfDeTGXRa7oevmTVcac4VUpdp4H+3ZmC+2H02rXkVUcIZkbuvp
o7uXzUyxPvR6sUaNFU0MQVtjanHIp6aHN7KWzGHWrGQ1CNykWS0u1W1ZtNQayHC6vAl8qSL7tzJb
24PNcR5vYlEE7MLkm9oYPjuF3e2lA/UtH+mTqPhkmzkZh2UdNvytB9BDshoK2p1YiFqIF87NtRBM
Ptf2NajjyE1D6wtCLIGZlqjoBj43jeVn6KAxCi+1wlYxeq6zfmiFdk8DXJ63emwc2kzXP6i9/+KF
+i4+TQPKcMwT3BW5dMH32Un2dWya/8Cwf2zijk0+SBpYPvpHu3GKe7mRn+rVvFKDPDzLZqCF4bZS
oSZzE+dDM87oIyXzV9t3y13ajmw+ek79WdiLSp++kjILLStfYY531hUIqVOhjtFn000gM/aa526C
BTKL+p/S7GZDuC+NcWVlB5s12gnmbpiaRc38vTkp4yDkC3Ffq9fwELgV0uGQ5772eTfONVpDXiBf
LWMGnvPgkAexr3NnuFGCYkDwHikra9DuOrTMTcR8sUlvoo7DjSyKOn9WxsDZJ01s+xdpgxoEDI1e
1ivZA5BJxPa0GLXK5+Sgcf5TIv6K1jc5SWU67JLXZC7+gM68kl4rir8Ujdod5lbTyWoQPaKw5SSo
tCOy9F4DZRYYlD42ALNvLGOTBGrLnglNySSkbjnE2Ct1Yu9K+Mxgu9Y1dRME7T9lyVa+klboBJL3
QmbFL7F3/q/IvnfDi0MKwF9tgiHjncPNHZJfl2FktFSJvwrH/z7+n4ZZbFf5+NceuQWzCr9d7iYS
dxMJeWgZvdyrFeqPgZkbK01pqg17DMU9CmP5vSNq4AtIYLLvpEUWc4iKXD3YzptQL20n1kOHa5fX
EcZqyniM+d1W9pRDm67a307sZUmTmfUhiheWyTZyFMa7ObYCb6XxXr2U7rDVZFP2y8q04DhTNXdq
QNo4aX59dxOBCF3uTF6dfF80/Ny53y8Or+36c8Om4/U2TFWIgCkbhJydh4xtp85jo1S3KvchbTzz
Au7lJH2qMBWDA1GHMTE7Ek3paMtu2Naa5230mHn4mhWcv2rwCzVo5xrDH/XOhrznRo7CU6F7QM1m
8YP9a4+wulwcNzm4UWfdtlaR8n7NOALVGhWIDswGt/FsWrey5ga1cQza9ukaJ7sEQ/qv3M/nQ8Y/
g41vejj8JA5tY0QrW4wq45ahBC50csridL2kBldGRFbWZhCnjUPfBaTgleVBNtE6RwjYIhVJNt0M
qo+6e0IwwD2jL+Fci3dN6ZC23oujXTmFMcyDYP+MeEhX6NvUD2jM1Q9RzJmXWepkfA1TzcdMQZ7J
W5sM5i3YbtIBtg7ZlHGybxsz9zDZYL72fTde04TtvmzIxdZQPT+bRf9SeJ1zHpg0kAIP0xLJVL8c
QrK8QggBOk4rbop6B3c5nBPQDFZaFWzkCG+qclgZLT0+DCL80JBGmlXEoxDfRBKzzNCEb2PvhpRp
NtkGC7X0csjUzbVNFqp7c42avAAGCzv8/sZjyU6F6A/rOctv8gSZhqfMV8waMaeZrELmVxRWUirI
MHPqB6GPrp2SsYxuIvJcYZ83TnGW7gL2OA+xQ1rVXFbWiTNb+xCYw6NiDGRZw4q8Mua+3bGAmr4m
7CKQfzp91gM4EfiGtLs67a/23K7nq33I9Dd2GT8DJ7nGm2mnXFBVhJJlhD5pqKrbGsr+5zRhedyW
U3Sarcl6HhykBTQE9HaNENs1WLgc+EWFG+kNoGa98e2EF5ToW+WTfa8q0aETsSgnuCc38D9CYTo/
NHZvrJoa1h644FYwdhvfDK1DHiPoI+jMTVJc9UZfpbGX3PZRmT6huHRXwSb+BZhVvrODRoFgzSu/
eGQys39UkuyHRjsH/qgmZhdSNOsL1NUICFWIAA1ufTUFdghBESf59UWrFfbSMuDZMljGSIdsyqJ0
yGP3AxR5glBwviyBsqYISudi+LEML81ykMU2hNHXzvmSjsW8q40m0HbVbJO0qLBc2yBEWq15jjZM
o4TLipPqZuwMnuKZF6c7NpCy1f/VCyxVfDI8Y3MdRI53DTKT/pOmGPUhNuLodinsAhT1MK0XC/RI
0S08lmglzJH1zJZkcJS2JUTWmtKd176mKZvFoU0u3dg1DfZWn5F3KC52NcpqUYPsgL1pY6Tm27sw
HLbiurL75tbJcAr8qT95qvNSSJtsSsfSfBMSV0q6etN+HUaZfXPtI6uFoBEDLp3/OpYj4pS2DA9o
Nh+h9pj30eiEq1pQaLUw+0MF4JabUvGMcx56UG9Jqq0E0qhLwvnOerIiNnv9elJRuaSPWvBHmWb9
LEOgH4hgVkKAKQhK6zCmjsPssVa+DIN2JHMONm41HDn8Etzlwl7N1U8jgakjikP9tmzNUxN2u0Hp
T3FjFd/DzG14SxrKhyg2q83YKMO9rVrR3oFb4+wiPbHu0qlE2k6H/L5tv2WNE38wSsW5L0gkzqF7
++BzHvNcBCfpkgXUD0Ca1QbdQKKZVzw0jblCc/dHhVbwc2LovD8NZS1bFmJGz87Ij8xNus3EXHvj
GCtbiZKnIOz6p2TM4o2b+e0+zez+SS2K+MIT8KN0ymIM/K8us8Ub2YKOw9k3Jrmbscq20JrBXDGY
54Qvg81N2u3ZCL5MXcuB31wwhxEkPj0M2WBORBPmk63T6vsqhQ0oipSBl/AvJR4pjKOlDcTOFvjS
xVE15TdkXhwoltkFULKQU6YxuZdIK1CGd1WbJfcShCV8jWhJXxDHd42aqqupZdbhWG3JcWGirsDq
l49OYRaPzKVJlsjnfC+b0mEU5AnHsXMrTY3V1zd66zxf40WnQBFyqQGLnnTq43Q9mO332Au6swzh
JMO9a2d7vXTQ1Hat8pC8aTRzlThMgpMy6i2oglP/6GXKXVwHCoslgJ+3SJb1t9nQcP6vpiSt+FB5
7g2HnAU0iuq972sGH6LfrCsr5IhMvExTPYHbOEb2R7RkIZ2FiFjC/r1t6lHhGxuSexNlW9gu7ISs
qV3oRrZTnLnncQyrOzRKqjUqrdmP/xyRMcb4+xidVqFJYhTBoUrS9qmZlM8+93hTiFadd+FhHkZt
rShm82QUY/uUpJ91M00epcVCYwQlQ2vYSV80ec6tOcKTFDTtQxrrwJor85a1KcrcWd9/H3hlh5YS
f24dz9g1nhEdi0S1bzseBvbg+uea11xNui7VcfaUrVsCgET13YUOc0ZsaW71DxPUS9em3tv6h673
nTfNxSuD/9Q3Z+/vAOdtNuvtjSw8FeYDXroFVI6/bLKmdjBesBXscwqSC4DnlCGrq8IsubkaO4Em
jTvnkNnGfJpL2LElKXuHAhLvJOe512blMPUdUP1cj76olbGG9DP8DnASOFjkftCdGInEEgxO0kPs
akS31qDotwkMMiQ38TO5yYJye3Xacesc7UD9FJLSwFGP/7FoeER49tztewRsNoU3G89VaDZnjj/6
lWzqkIPfR02CSE+tdGvD+KTpZfckfTUEC4lShbeypZVTuXZv54hH+T0cOO55SpRkDQAAeZHJni59
NRtr5JbC747h7JgpWZ/6toRVRIchy56U8GMpBMFEgOyZCGGSeoTRSfZkah19nytrl0+O9WkYhnLf
J9swgPp7BjFc/yuq0DmcWk35aPfD99qqkzvZUvWPTdeqH4DUdQ8crl3StED5u/M5ydTTYC2bej5k
e6DA9hac3ueM/PhjVdv5DMpemQ8lqGs9ZWtIFYUVjnBOvdbGDKYMFgPDTjpkoZWpfY1zIPw4Qxq2
XvqnDYcoyB91DQwQfrhzclS0RrdjZVxPya3XqTpPzFR7hKl5WCdl4/Khz8GqcWoTOi5jXJduUJzt
rqrcazXzy+KsuRZb0E4JI6PyozNg52bDrUBqaAQGPvGWKowBWZyuHZ50X2iGZ2b8I/X9NVuP3T9Z
3N+bkFF9mSd+MKZRlfetl5SHfrDZI9Qy/daIK3UTahzYw9n9TXaa3GMJC9FPxxqyVajm9Ye8R2i9
dvx+VQcogHM+2MMoym+umcz60CZ298yehNAaA9suvXURBhzymD+k0ykC74kPRrpkgdz5R/S7vYts
GXbjrg13AHEmhoa6+I9jSWelzO7vY0UInpiG5l1M0VmOFevPQZqZG7nt1ltdirpR1L7s171p96Pi
rrMOxqFGzK1bHe6PGT6YA1wR1nOqxc6u6vNk24q5dh/XUN8qPIF70VRHY75l15pzX1qKVupPY/Ig
O8rBHKs8ouAx8M7Dj0BQRbZW5p3lWKox/vlKwYcyiHj1GIF/LQK9tYCOhkm06/qmW0mP11cvbtm8
xqhZox3BeRyXznHJyiKAP2ilTQaP0RqM21m30TYDxspZYMrzVZh8QXuuhtoUIctE9RqdRYBrFS0+
zVDkqa72xVJDYMZt5++GoJi+GjPcU7/MXQXTrjSrzh/Nv0XLQXKxp/dbtDSHcfwvr4DbeFTd/sDK
ydonsNE/m1Pwo7fr6QckIY8KBEQfTT22SK6yVDI3a5Y/3TyvZAQ0i7uh98jm9MMSQHv3yYi1cW1w
An9hNgnzqqq0xUW2O3Djg+CF8oYfTK2R7SrMf/KgvEVXxv0y6DVqRxW72g77qfsanp2T03TKTd97
+nYuhuYZYvMBXrlm/FHUhnjwmP+wMbSHdXjV5d783ANsgZ9EBeMlPjWrBu7xBzsaapfWLNXnwIUL
drCsl/gIoaglfrGL+F7E+w7xcnz5gf4ev1w3YJx38fJ+fo//w/jy/mtx/85UbEcOUJ4Nz/oZGt3w
o4MFek5S9GHcFZl0EYT/Vn5gy0D/gX76v8bYdE6Q3PZMOC3rAHtQvPNdf/oKXxtUbLXyydHhPK6E
HfHi6SuMPGvz1Z6TaHe1i/jZNfsDuyftKkNw5dyYSV2v0kyxz9VgOAh49PpGemQhHUtT1urGoMs7
dxF3py4cx8Nin7TBYqcsVP8PYeexJDeSrelXaev1hV3AocemZxE6IkOlZGZuYFQFrTWefj54VDFJ
dlv1BoQfd0cwQwDu5/ziEVtndJnSWLwVXf3sUFX9A73dVLHRG2unfjfgUbMckGHZJIVbIe3HAT+t
6iib8kwelJ5yuW80NUooPJIUKFrF1JzkIS7c5hTOB9n0zMFcIvHSrD5ildGSx5ZtX5mijW7400LO
k1Nkx1igKguns0Le31bfuknH6q3yn3PHDI9db2u3+BghcTIkFnaaKo4k7A2Mc9cj/xIn6aG0W1zU
E9BcWzfDuBvtduVIohfenA0VedJn/btsehxCtjduznbLHh9xB5keHbwLoJR2mC/OMWg3I8auLDhC
C5qfJa6Q28bHZnCRwAWWgfKxW5VLf3BgFCTiLHutcOZZgRJba3owPbYIcc27YRaTzVJXdfc1CsZP
GrqEfyTx1UbJ0F9YFviIaeYJIqu/bhPWLSIHdtCp7buA4dZvcZ4LzkhAzVtMvcfKFyWuYafaAcgA
DWE3tSwOsjWQGrnIs/JSd+VwO1d4xq5MkfCeDQCB4PDDGkp9qOclzMRTlRVDvq26kSUzgnpLipPD
yYS2laEFhdKP3n3x6nw5FKOB3m2hrH01DQ+x1k8PtRkhOYuw3G5QTXftNEG9cQYcYzXFH16aeBZ8
bLJgL6J2eBmdSFuwAczwYaB3KmOeKBjgGWk44FJS8sT4ccAE8s8m+6PooLglevRoAZ2hQXXPtd0u
WYtQNYk0bhuxjyfO3IRnj+hdl62iQedP0u1ZXTMHS0wKfm0VtXgtlNlDvI7dCwW36s4AXYI3lNLB
lwyCDRdvFmUDOyJzHHEvDyzuL7qqIWXoo112iyM7YCjFtQa5fZ8nEFNCMSG7/dcUIyx78obB60do
QqRzp+oktD8uQ50UYxuejLepNcKUy2Rqs5XmYYRcAcY5xZPQPyHFX/pq8yk3hX92EPNcyLAaCxw0
DOtVQ9WSer+zwYId3FRMQnGliBmurGb7Kq5cZdVGFXukPDM2U6elFyf2s9shxeoEY2gksC2gKOcc
ZOVW1fFhM+t2vKR+Z8G+0ex3JJo3heHn3/O+ec0rbXgxbLVfKyKqjzi89ce8yctVL9rmqStTb0WJ
PNzVWji9kF8ARuNXkC96bXwJnPZdAWsCTZCW6pusb9L+0cga40kFO8XHO71kOPNcg8l9kIPK+SsD
50Fb2CFKyyJrt4o6xJvSQL8P7svwrHfuUeG5+9ly0MHUB8A5YYjrJJRMdOmGvvlcjlDocjtx7geU
xe56DRzACFL7c0nyTXft4hPK+8nOt/1wWzdm8zaXjOQAXHrRwB2z7lB1QjyKsHxpybtufXIBu2oW
fm1cTXuaEUebuLLDA6a/kCARs1pi9iW+DMofpVDGbwBKufvBF38IXDvc6UWo75zaU+8bH21vhMem
b+CHENBSvla+k4C7qcXVt7Gtrjsby1mgDlleR3furCAtD944qUewP+lmnKEVH7HbmYPItNPwhbr1
mPPAQOMttnWDoP3jOrw3Fkao2KuVRTYc/Mkmtfj7qWzLgzCM4aBCI/n3QWqjqJSd/X44mFHJVQAw
BmCEkEpQAZnpodad/So074tq6K6R+zkydGzVkzTIjv7oPcg+223M+6Do1F2VgUntoRREy9gMjHWX
Wxo1rLntozK75NacI/vGcNdA47FwtmmJyt9YCG03VZSkIbPbrIM1Kj71BP4bA8uuvdZ1COxf7c+y
heBtey0shwxzFou1jMnDrKeAV4F2xsiES8lY44nXVFOaw22E+SpS/0CGYkJLtIO7lYO1wDtmxj+W
wr6neh9dEtXFZCZw7lO9tO+z1GwOeGqHC9n07UFccFMkhdc50+da6w+DAOmiuPG0axTD2LDoUN8A
ICJ/quzrQbkn89TdD3YZHxxTuAvf8/8winhe8s0e1uajVbI2aaibLQYUlJ9FHCWr2itrXj/BCACU
4MmuWbDYNpR1Na2cuzZQayq2eXfxZrsCJGLHx7YFJTgaSvrq+9g22zZCdZaFugA87/vCq+MvuPj5
iy41MPbokVSLnVpgBhEBzbC79Am5WLyw2si+b0n8rccB+CG0cW3TlDVsDIAHOysT+l3Honfvd7yN
jjrfI1Sr2RlTH5+gf3Mrsob4gtUij0V2AffjbGZS+sX0iL2ZSnoEQ7bBdky0VwbtFf+EGMYhP2ob
IdsmsMtvhjrui2wW4fdMGMPthMVBGowLq9Ps58nCHjdsKzbVfgVDWsQrt/arVxBIOEPoOeLDul29
FsmCvZD/OqpWfkRKJFnKUYkN51tPHGxH5klIvqycJEMWVdTd2ay9it+0VWGFWiovTuBCinTJTuSi
ezR9ZamOx8A8d0kR4lkzZAeBhdJXvci+maoZvaka8MUwcvCV1SzqrkkyAZS1kLpI/eos7XoEov22
5ZSFvlD7urs4M41MMmkl4xYsZoccfvfgzHRcGepjH3WWpBMH10mKxwnu4gGT6W5RVnG3G8DEbbBH
Ui9xE4boV2hn2QIpCzBlPqBc2Gxj9Il5QvpGtC71XiyUIrUekGMRi3GwvPeuLS+4QDj+gketNQva
8qqnMIthjpRZuMn0nCdlr8cK4KgET1cR2RAzGvtEmkqfVj6EK9aJ7fHWLDtPbBoTQSaHsjQfQxRt
nFhT1YMa1/hsITO6SIRXnuQhnYs3Fe/8cAvG2Q71GuMoO9XUQH2EHNm6NDHzSBxQIY3hR+dETzeW
gvT9CA6Mn3FuXKPO1a9B3pVnCIaouv4VquezBoVJbxjtu4/4ECvG0qq7YqOFsY9ONIadu9vluCOC
3RnN26XkhbEcbY911f+h1RPa+kOQf0/Pde8035XYbBeGU46PTjW5/KVGf2Bn6676Jv/CCsDCRYMS
cqdmAZUwKHay+dFxa1K8it06O/0WH4xWXUXoaq/ksI9DnpPCMLKrjBhOWjirYdTapTDcbD14B1X4
3YM8BA5vrSc6dS+bKJVrKP6ixDPU3YPCt/ABmcts6zsO7vLzLBlDTRP2uha5BzmubyC+xJO3uU2Y
h+UiyDb15I0rOauvjO6hqtQXLEnzowwNDl6zXR2d5SSwezluI8GuoEJx1noScaOGc6Ve9SRjkeXn
7ineFD/1N4al+wfSytqDNiHvKkcMdv2F7Jb6WKtOta/Mut94DV7Bah7t67wwdUxehHcuG/j+rWse
USVBwhUvgZVpzCJVWBOukIGt9uQtnVeLh0tY2MZLEGrRsQeDtiw8y3nVg5pboVpF7LJz88X0sD9J
nWDZ5CDmNc2J93Wqa0fwaeE2iqL+kjdNsUZtVH0gW28tjbqOXsoy1NCXSdGlt8Z3BUOIr3UX7YtY
13m2OeM29CYPXgmHNuDm7GajYHdDNt7yENZPxjfPTJxlM7nTXRl39nOYWOugmIijv7LVJnRTzUwf
3jJBVrpD1tUjE4ELuU4JZJ4+5sDCgmIoLm0xVfde0H+W0wtHWKvURJZdUL2Ow/REslnfuy5Q87YY
urNu29k6wG33ySw1EwprFn6uLdyj5Zan6vdh11t/IHLwbFpx/hbmeblUa008ZMPob+QVe7Yetyva
6LaelbTHfGqw8qdyGEyg/Vr42Qy6k4gFmyiumIGq+KZR8Rq/zt4zugicNyvU+Tx6Sz/qaWA8Bj0w
jD6x33odKIuC+sDeQEX6UfUTdpEIFEyFmmHold1QdH5mtHfcOdqlRNGBam2XY/bFc8oQAyrPWVZa
JXa+S7PvEsSS+h7XZPI1YKgbYxsqWITL3iFmhxYAyV7KXr2E1G5DLcTbz7xTXOGs0Cz2vyTBmoe/
9qVstQbTrlQ9mmGdXEbFyGaq2vA0I8yKXOyr2hqf2esXB19EwVoCy36Nh3NcAtF+jResF/5TXI5X
hqKiIpmaOzWJ/E3qagEW9Hr0HHS6sm1j9A9sL4qfe6EUB0tgfil7cy1R2HeMPJHmXtcVuKkPyWnS
5iJOU3+RcA9D6ZJD3yNT8IH+kDHqnZTjf6A/lMFIDjImASKyozapC9SAQ20doWMXh7aTM+mUkZVI
vJUOd/ZaWFieFG8Njtcv1SygTxIQhbN5aPLdjDdtDqpRZgqMsTXO8kzMZwj6XwZlSg4y9BHPM6vZ
9j9myQ4K4n9O9Rrzp1kimL5VU23shKZFlzaN7VUO3WdlFqisy5g8+FAbdqJwcbWCxHOpq65lgQv3
D56XseymuOMv/DEFd7CtW7bO3W2cvJbnQZpsZuLKT0FF9ayVPYF3aM06VFadkVe7CqHbReLWAYab
8yvEvIK8trzObfb8CkbR2avU08g76a17b00aTDttqL65+vcij4YvZpHpS96G9EJp2TwEGIRtBHa7
l0CLTTzSanutpC47S63LXiy1g51TinY3zM3MrJBejp3qIHsRc+iAMgX9cVTD7MVs03c36q0znO7s
xYjYyvOrOjQBXxs14VXrSS3ewPAhbxQY0TlS3PQR5tBFxk0nz0FoQBqecFR6s/tiNbpW9oLtu3FX
9OGf070UibEQFfWzbiX/cboPqOXNmvLbdETYjTvfdsXSTnXQGHroLWOXbE+sj+wFnDb6VLevLqJG
z01VK1c/oZCeOtGnVg+cAymeBk+bIv40sGvdqHYNWorPZOEqVr0Vo4fDnF4F56HBnX1AH3pXj1gk
Kf7YrZqgMF+m0PqjSHCnKJN7qMkssWcSBnyNRWTlZ0c3hqN02pV+vHOI7zt2HOZfFr0/QlWJZ2Gf
Rh4Q1qrdV0n5EKFOrW7hBDQ/NfGOafdYRT2UrZqfg7iCYei56Uo3DBQQ50Oatu8Jcin7sSsxDhyb
KL1oKI4vI9tuN7Ipx6lzRzoKioiVnt0uUA3VytUTUHidPj4NHlmESK9fcSAsqZCP5go00pxQQHAb
Te7kNPBQezGbZBGbcfNq6JZ68AZHWcpZvi/aZWpiEy171dcReb9XEi3hMU1wUoPj3bB6j9LVWHvF
oQ5Va0VaM9h0CU9wNAY6Cx4jOzDbuJ3mCHXXAHKP4IfIknRU/+OgTvf6LJOzYu3tLJq+4vmORtmS
7GP07DQxyCy8Ur+nNUg9z/oWAUMgbWxPj3qGDe0wGP6dYcJnQyoiXCs2nHuzyvErmkg3U01HH9H8
0nMXpjToI22JbcJ28Ap7D3fbOtehW67cMRGvlTAv8oWMMNjFcCGxhuNBWqgTUIPciy7yzKrLb4oS
2BQCf4mXVeNiYI+7eErqczcobDg71eyOnVX3R3nWZtGfZ3ZvKndqCFScAR/h34bijt7fettu1lWx
ChKTMWWzuA3SnYuV1a1s1vMBnUoRvcrOYoaL5OFiTJzkSRa/bMX4zFIpO8ku/AOylcDfYis7WYIk
t2uVoasc0oFychAL/4qJnbnCqAloUwibXca8+Yy8+1pRBeViXApv8dIT9a6jeruQIz4mJCHSUq49
lKA0/7pImPJfcUJEfuaXkXE5K+4cY+XG2JHLjp+uzgsalzBSi3u2Eu1znTmncOxAgswtR0ufFTV0
z7Jl1/k3L501Oca0e7ZxdMdrspiO5twswDMvSsPpgU4wU0W0Zil8tzu09dQ9x10wLlN88vZyLhlv
rCUjY9rJuYPKDXvsA2N7+z9oKIx4Ha4Jcq5DkWvT6mqykb197JlAH2d/vRILziq1sFDs+uLFs6Ld
pAr73TIUa5UAfoA8FBRP8AevtziqHKuY/fxRHbLmwTHEZxmX1wnHGnVOt5muVgb3umsm531oDY27
bVNdgjB2z5YwLdIQGhqCTTqs6gFbydIJ+isszP6qzPT8isfkpLpAzn7ETWEGKwqXJis0RsgO39Qw
q8hQYJlDfqEqLsKu4yXDrOROxlIjjhbcMc1VuW8iwN8aq/h16YpxH1PYfOrz6b6penyCGnKBo113
T5YNGRGHgGM/t26hADWTCs1Z2Yrgq+FlnvR3sjl6Ubb2k2DceDEYRKdtrU0mmTtq4LWLYj7FPH5j
VF0wL2GItTO7RwPXW6yaKACEM+NwtSnepu50yApbeWu4pZopK3K21jtERvl2gYh8a1J3h4la/sxD
or5DIXZ22CWORtDXEdcbVXs0+ywPVuM1KEvtLmSZfafDk3FaMuSCm/bC7IfqIVMydxeM0bAdomR8
SsXwldS/9TWyuI+gl/ApL4xk44C8OJBMD69I4CInY8XWVyd7sNSh/dIILH5tz0rOrgYooK5BvSp2
atyhjVAvPNY93OZoyoMX98bdnJgB7j8Hfzp1ZVRvy3RDfRjNx7m/MbV46c5bTZb3SwwJvCP5a8NZ
9bYarkJFsVdt2thnHLxb9jwRv5agKHedrtvga+jwzRrAaGcOkBS5We9kkIqWc+s2gwCyiWt1iwGl
rlWroXei6tb0gHeuuZ2NpbDwGpuUu/HwHXOXCpuGaHrwXTaciKycZUtOoHqoroZ5q6oqRZuysG2X
ZVJXVznE4xm2n3LNWuioAT+Y88EXiG/4WezuZVPv/OQcqDsYz1co96T1qxcT9QV/AXH+QeW//Bb4
cYxdUpg/qnBX1mqKxUCBKsve9qZgz27JPyduiB8SuZfHwC+VBT/85r0rkz+vKKiB/HXFGt2srTtl
6hqrULEztBhNi6ryXhFi/l5ZenUNYBJg9+i+yPCoq6RX0sndOvOowta3pgi1J3bbE6bvwuSzJt6h
j7sawHIfcKaqX7N0Jf8Nk2M/WDpbXuh0dl7AxU6Gn5u4WyoLilDWMh0njJZ6ozpGCoTTzTifdrMV
kDzUWmnjHcKYAgGUZiGDH2N0lHu3ZpGqyzAj7SidgTUx7rKGQlXEb3JhgtF8Hu1EUAea4AH7ub/u
q8Z5aaz5G5R/wljMPft9+MetBWhzV7PaWwVGm38ay7Th1uple99TwpXjed1GKcFdCxenrrTjSeX1
3ZavbP6aIXrSzolbAwrMKi5i7D8Ror03fTteYG02fW5BkvIES5N7EccJ5VMftuIPqUZ5JgUXb6qM
tx422qxyvc3HuC7q02Vopfoyw5uvb7P+Os6HpHTIo/vF9zZFA0S2ZFz3Q1ik5chaFP3l2zA3qcpL
Yb7KUR/hZmSBY4o83X10lAUJrMgGwCivJl+vVjsNvKuexZ+L3l8b3BrOST3gc9WO4UMGlmcpLFCo
YwWAoQ/y8l3TmhdML8PvmU41VLTcdV1tm7VawRbQ8A/CqTGVUszv+hjor245BmRw0uFJ9PGwyorS
uHZIwGxEHdWnVsAoEb0xEzr7bvWBl++CoV06hQtFj4IZFZY+qE+yu4YPijNM/71mg7gtSQcjxZPH
2MTl91Nr4aOjAePKlILceywwf8Nokk87bA4teLxXmHlyeESeZR93dbCs6j7fcZdCdrGOjFUw33Dl
oWmiIri1Y7PKqoVewyT/5z/+9//936/D//G/51dSKX6e/SNr02seZk39r39azj//UdzC+2//+qdh
a6w2qQ+7uuoK29QMlf6vnx9CQIf/+qf2Pw4r497D0fZLorG6GTLuT/JgOkgrCqXe+3k1nBRTN/qV
lmvDScujc+1mzf5jrIyrhXjmi0ru3vH4XMxShXg22E94oiQ7CsjJSjZbzRR3FeY7vOX0gkzwLroX
HWWrrz37Cdo7eKNbr87KEsnLi+zIxQC1qszRNXMQ6jK6ZN02evHqO6Gzd6akWckmWoPZsnLS6DgY
RfHarkBUp6+xTjEombRkKQepcdetXFKheyMLnzMnO0/NUF01wyt2rp93C03PoY/LYFY60NUC7yhb
pFSra6Up4zqr3XjllGl1ze3u899/LvJ9//1zcZD5dBxDE45ti18/l7FADYXUbPOlQTkHTF1+X4xV
d98r+bM0hdczMEXZZFobaTEfdeqLHMVuImEzzY7A17LvxcyZkQez01o8feLvQPOqez5y4lHcHn6M
MudMyY+Q6lsGqrxquyz8aHhJ0K2YPMoFsgU2GDJK+BI0SfuQTQ5kXsb4ilefI9MgK3L9L2+G/vuX
VNeFqhmupuqGBg/P+PXNGCovbfzeNj8PnrfWZzVsbT6wf2pZvHFmIlHkgTD4K1g6Q7CqKHL8FJOj
W2r8d3GuGHDG59myLc+CAXFgdUpJIU46AlFNuyGHkbAQsOJzFSTJ7dANWYTquQxAjlVV5BQYJdt+
5YIN97s7OUfGb0MoBD+jSuKji1Br6iI3M1gJOnalf/8+Wfbv7xN7NUcIV3c0oTm6Ov/Yf/oxC8Ch
U8eW+stU1c1GM9p0Y7CG3pPuTZ6jPr84RqR+zpyUQlRrhuT9g+gSuImykB2FYzyjQew9QsuODl3q
jut4KLEjrJpHTFqx9pyS4KFromR/awZziUXWWVQS19tWiTDoCZIWruqPHlmLGdG9j3ss3T4qM/JM
KLp9+pgrZ31c9KfBzJevK0d8xL0B2C8Si9wXgLzcFdno39kw8vNbO9Cx++Td2speax7yMQ4hweA2
w5UzPrqTKM2sZa8L/7/cbYWYb6e//qxd3dZ0U9hzksHRrV8/oVrVanTfIcF3Slhu+lR1cVlCJ8lx
IZ6SjmH/joXcOfKq7lg0LmIGXd682rUI7/Sky+5DM8rutQSX1KR3jb2M3Q4dDBk/KDBuncfJGCLA
KTmert3KZjta2X1fCIdkc9JsRvninldQ/M7Lbg11xkMuBDp3bOhZsxgqBf1qPea0hHlAKtmpl7Gt
FUc3KeAL/XTaIMy8iybv6qk1rIAo4x3vE3PHPcw6TkMZb4deDy95lIg18Nr+PuLOscKwMn7yO1J5
ZDO8F6XooeINk/KWBMEXRQWkrwjniC739ARn7aEytGY3ASAjHdzGV0FO+CrP4BR94wIoWP4I5Q1i
kFGTvhjuNDi3CUXpw2BNwc9+zG866Jce6cpQ4a6Vz8J4k5WX8WfSTxC4bcSofLW0l4bZ44csTOjR
81lsT0jay9N6Ct1bUDYB5BuH5g8zpkbuL8G0x3PaNFm7TQDUWx78eGc4o7KnCByj9K3U+lJzAqwS
EBs4YhXgHROl6e7IyyMUQEvGLb9ir/HTKeDvNar10+FjTO6yuF3JtiWsL5Hh11svb/ahWgTPgdoW
K5MaxTGfDOfsUkdf6nNRoE1n483EfOVRnG+oshp7jMupI3stdd3KGm90BslgGDwfK0MHyutMeBg7
l3x0DSxLdgJSji59hS6C6U3F0qjScTGqETZh82C9cSlHZ+G7rdvNcXJ79Qyq9M9DlmHUQ07A3rKf
n8Si7lL1HGnAF5G338hxlvZdHZvgYjexcxozLOwHzwre3R52TDyabMu62rzaA3p3bq6H71WXQ9Dy
nAQckaE8Uo47G53nPZO76hZudKCWNp4Vr1L9dYfHJuVf4HZuWVx0BX4F0r1YjKdTeSdjGZhXNEG1
4kJG57kv0Nio2Kn7a7bCJMDAwO5GxJz9dWGyuFUy8CNynpwiz9wggnCU8Nd8XGtyEM5P+LGskyDh
jY3A4K2NyQtWNtuKtdYIVjio659hg+R3pldZl9oW1mWMQB3+/ZNDLid+uS/plq27jmk5riYMRy4T
f3pymGWEu7FiFZ8VI8qWNlmhbV4WeIsCZHrrTBTs0LV7yR2nvSOfjH7BHHcilBLVwpwuyaR4V980
vvWFNeJTy/6F5UR9MMWgforKYiHjgaeHO7KhxUY2tQyLUBAcT2Tt9KMRDNXtsqVWsCBv1PQ8mUG6
SYTWY7yQhBvh+A73lNj+1CNvFM+g2N/iqb80ijZ/98fYWfcYA+0TdBc/hWp+AxhHaJXe4riZt58S
8skS6Pvb+Iy4BAy7oRKh43AXVk7+ONclV0UWGhvZVMYmv8BK3cXkuwqElwUM76DL91GbF48YZFNh
aerv46ho67//tJx/e87zDLEphJl8XqagjPHrU6Qqa92hihl87oIWJ2gt/zRZtXcfpaV97vOqXzRm
278NbQB+wHct2MqO9oxGzgZL7P7N7IZk67Qi3JpG2qzrAKSLDr7kTpsPDpW1O9mUZzIWmIJajW0f
IhFnV57jSLqoLLhKvJCviAViFzvwo+lLtTh62tgfC8wynpvRvARVNF0QJcqfXWF+p97RnGQrmJOU
TRHUd7KZtmG/rFy731fzzNJnq+ZPur2VvSG48bWeVvXGd0V6CGbIGRjI9tjNfCJr1o5vl03d10dQ
e0AtZUT2fYwqe4GMuMNuIatRmmqj/hs3M2uu76XCoj5GbvOB+3Oxi6OaZEqiksKIVYbqcTcPrRt/
Z3uQM2t3tE82Um7TwjRy+5RXxrnKzXFfzh2yV8a1xrL/ywcvP9iff6aCHKWpqbauGmzWtN8XeD1S
1F3v+vr7KPxqlVsFiFpT6W+HmC88aiTuS15F1oYtRXSySse6TyeEd20EFmWLOnhyMTsDOChb4NlU
qlvnnhEushpczdgjZSYPaEVlZ8fmnuY3hsIiC89xB9UpUi3DuWOpt//7L7Xx+yJfmLrK11lXYcLq
uq79tjSKDbN0dC3S3m3N+1RDaj413GV+Ogw96nzwHTUWKJO9SBGXPoEa6VdG5rnXMhX5JmZ7j5ES
GqRmlnuH0gmtgwqEZtcl03TyuqHaFFgzX6Gf9YteH5u7ItTIxRtFvQN0DUoomdaOl3p7A/zeQZ4V
agTBd45lP87+U+9H7GMchbX4v9yq/+3HL0zXEo5mOLrpzpv33zZDLEwm9uxj9R6l6fcsu5Ce905D
FFnncMbySHyOKdJ4heKRufqIybO4dcRRw2DrNqFEo2YhT6NpBhHr5biRF5CDZQdKNnP2w7sbKVqP
f0K9OxQGymAM0Fpx+tMN/i1P1aGepZrGZN2TAwV3AGFUAOiBGybqiy11TOaYHbba6TYE1Netqc9D
fDRXFmjNjsjA1tm1qtMn4ZjGQZoN4UScXX3VbHYmIroQsGjKgxybp/FtbAre31mYZdDufGXY9JGo
ofs6rbZoh/IEUt55D9QEe3oHMB4ZEptNrPlqNL77bvV2s4S5gLqI1jvXKkGMVcwdiA2RDs6D7AKy
xr8Uk4fo5tyRjaxdGm/EDNwM8lM7qHN6iI5oKj4ZACL//mdiy9/BL/cAi92wC7DVth1AiPrvmQEk
KxMNLdt3awA5XtYhyS/cBdaR0tsvpeH1K7OurV0wN5UeDLeqN9lJ9vLoxr2XrPBYmOZTxtJJhkcL
7BQPty+ogdovrQb+w8kNdSk7XYENi8dPhcPc6+T3Qd8/4U5Uns3StE+mH4pli7LyF2DuMKr08XWq
C1B/uKbss9Avniql+iQHdEpWL6x2bO6Re4zvAn9K1ok3KJ+bcCEH5CJzV4UbjHdekbn4xHs8+udL
46f3xPrWemIVo+8GXcGNTBIvndQi7ef3fL7IHG1VLarvx/kA/efPWJUZ1b08IJXyc0wO/pirRF19
G/cRExFKSawpfrnW79cvbVBBbJME1fNH21bPAZyQt0THXiguh2yf14r92kfoxtf2W9fAoUs6tUKt
ybPe7BI7cCiLLEw7cCUYjCByRhx6JdSEOrOuXTageZ1ADXXdct8VFP4QCkn4meg+dtHQ/SPoc9XY
37Hw6IMXN28eHQH2ReT1iwtB4DQZjfMInE1f9y7ibiFuxI+jX3XY3OF7FCFdsWThAsJ8aC9y7DDh
4JVUigdrlbG+RjGsyqdkIXtvh7xZGm403SdsiI7moOlb8UMoReqd/CZ/8iGygpH2tMWK+foRkhN+
m/9b87fLtTD6VqUprIWcK2VWPq6XYjl2UAssjXK7WXd9rl/NQmsocPCy+nw2zDHZqxauuJ39/bgc
zfCNq1Jj82aMuyXh7vLUz71nvbWMWwe5ae3oSoS87HXm0fKsGHzAKYyLqRFNOiSIibUYKGo1upeH
3GsQM/DCdDmjaW6xxjSmvZ3NcOF5XDsf1KaF3xKLy8fUyG6Vs5jaZR+NYo260bPhuOO9rU71Uuu7
eiub8jBkWrvoOyfdd00x3cuYlgIPViA9yZaMF6O7z51iPH2EWjNCP7+NrpluNlcz++5plIrrBEcj
Uq3jK7Ze36k3+ldX0YyHQQvOzWgPr2Zp6aBpUG/CIeXnUX3MnQZq5XlMC3D5MAaX0ain5TLxzx7S
Zg+uqgyPtR+xi6ZkuPW7aXgU5agfZ/6h43ZZSX4SDyhwLiAFGdvligMZhYeTFj8KnhHo8o/3bAOL
R3VI27Wl9WItm6Mbh/fZWC5l6zZiLLWl4QtlC2OZ1JnPHhlhL7va6J6h34WiY/XXZztsIu2daVh9
vZcd8pD0wD43rqnPWlZ9tZCjZU9jq6cgKcoHzUU8u2zM/hTbjnb2WgBJgEjLLwkCZCmyjp/yNM22
GXqKO1PNi2esv+7lgPdQ+PYhsGslRI0OXofbGKfBcQZyKuNwgQKb/n/Ozms5bi3bsr9yo95xG27D
RHTdByC9pRVFvSBkSHjv8fU9AKqKR1S1TkefOJEBm0mlAfZea84xL5gBnLcjFEYyRynWT+9HLIf5
RUaKmtGgTNZli8FyZTE7DogmH8Qwv2dJdVR8IPJBympiNAx5sl5bQ2soIWtSqDAHL/2mAdApY2P4
QVARwmIiNe+6yQePkzbGzovkkWuvZb4dkvCbsw3zu0FTeXFX3GRZOu65H6cQK55anF6E9A0AAOv8
54M9r75vK1Kdj3E2Wm5QuNlOQC/3M1F97kIOSCsT7p6MEDMqc/MayNyWF2LANCZ3Zlqqp6LnXZ6K
HuIz1MYvkzVblhRpuKQypSqdMBFVZ5KK8tstGqX8gm8I9VFg53hp2vYZa66RZOWXCZH/1qunYrus
JuqhGDzkYcNY7qZRrzfLySAh3Ryf21MvSeCdvHhcL9uDOtw1kSIei0nuDkmvi9XyNEplXuSEMpiX
9aADWriTiTB03ILe8KwTY+yU5hJQNI23BLl/WbYrPtpt9N1LsMHwOR6OwXy42kjyziawb70cVcji
qtcGLV8U0GfNKCSInf3wPIoGBEDpxOStuX1siUdDbk1naOrpc+PXMWlP4fhVRD6+9Ur9oUXZjjaJ
jwhTes3xRkYUKq4lM/bAoc296fO0eon99FYaOu128sMMx7QYbjJk8y6GCW8Tx+rM9pVabzeqTc5Y
bwjqtRclTgU/8WoLKfMcTcEhWPGWbuLMh5IfPauBbDPDKivp7PWKdB5MOGCxWh6XTe/blyW593r+
UQw4P+zQA01aT7zYthoMErqm+GolIdgeXfIex0xLUDTb0o2dF/4tMxzL0bBw0Illm+H32UWowS0t
ylMka/1RGxT9Kje+uJIXEs9YtvWyaXlIEdoQ0zK0B1qRVGZbhgy2rASPfYzgFulLjIqkDR8hdZjX
uCu5XrHT8OLh3tde8jIMHwtZrVbWmJJ5ZA/NeZgfCjUC75BVO9nLmrNsmTzMS8vO5bBS1wpXYOJb
L9s+HFcmA7GXxgOmHeVUqfJ07O20JECnjh6mgTa4j/jiJSQ3o9G9l04EoeOBnqLf6k9rH8XY20kY
+MpNlCiOQCp9NFXAsQqOtA5gpdbtJL25eVuFKq+fxho6jGOudfx2j01GgEFV8DOJRFo9lhgF1wSD
BVvLN8rHTANnyVXdJC2GVbXUCRK1cqCX82pomuYugCXtLqtW25UHBpjR2ypERfuILxH90XxwOhny
WS38H4n64MWT/BUp+PcIiebzUJee41fCfEgqtV7llhHc4v7LN1E/yOdBKgeK16N8SEY+pMQoQKyQ
5+Mastre4LCNdzL/7Q1lbC6Y8sTKr0aFSXb3Q1GC/pWfhlQlyWvEyM6JiUb4VIZjsK4KJMKvVqam
q9hI+AXIkWGf+lLdEbPID6DQjU9ZmWmHwhvHm3mtbAreKT/IHlEBJ46kaBMQUzl9NH0dSbQvVYdl
r61kMBfh2iOJZ6/aDT2UO3vaLKt0jaNtT0FvPY1Z+giPSnfSVopPdl4HV1VVXrkYdk9hkOa7Ap/N
2gBM+eTntkLZr5ChsrDX7oKTGjT5XZNxBRE+YJt5s1nq1RE383JB7Z4aeLfrYqjl7bKXLwuU+6RK
0GfxlH2/qpApfdLB6F3NXv/L62IKTNfLOVo7bFTiGQ25q+9IHMuRJpdEdsVGePFBLa6sKq2fwKU/
4Uzi+xn1Lh1v+5s1eQi15pME3pPtEAiiwueTAgullkas8dMUJG8nGVbvWlVhffP7FECFGdV3/vxK
qRr89ZUQwdVPWeU/GZIvvaRl95dXwtW7myTD4VoqUInOzfilRb88VGmz+ZtJ3lzryJdm/VtXnvaQ
qssGhTMESL/XedrMKwJJxk9hRoEG+LONj2qVqZ9SNXqe/Ki+Av5TPwVajIK1rh6GkqFPP3qr5SC8
2MQaI7V+OyVoxkOkoypaVmfB5BYKncYHx1NYg9SvYJNou+UZQUSisihimk/z3jGMrjERNDcKs/ID
1Z/wkudetgsSchYYrQH+EFN48u0kd4KIKWUeDrhL04FkrMR4WI7whyeYb939sj8gdoTXbi7LWqhw
K0pHOTmMdvDJqm0DYIrGbFw2tl6lSbOQ0DrhLcUeNK/WUhbt4jiK0BuxaiflAF7TNnfLqt4YOEOL
Rj0G1njPhfiTahnZnRl32V3MlAMlJhX6ruC34PoRP94wS4/LXhQj7fnPn6Ci/VbOosNn27KgVmPg
EhIfylmRydWkrK2eGd4wbikQThpdyYkLo5cCx2oI047OrZD1o1FlfKn4t2K082igGqO48bJvqmxF
d0WVx3clIdZ7KxYN7bEIY7kNS1QGTLyt5VBaj3nRfZY7bsxtqjVXv7agrRTTPpHU7vPU9dNuEsg4
A+Bwn0sN8sZECexi6CTkoA9/Ox17SLO3an46/fxsRYtD1raM8twTT/JpRJ69nF4XU34o6A4TwMVh
5SynyPS0OqWoT5+sn69p23V8tOxMd5ejfAHQT+HqeFyeAyYSzbpxJVnR4A5UAm9UCHM3BeELPpe3
y/smW6CJ0Qagbcu25cEjimejQ9d9OxWcs3LSS+NJJkT35JOvuMu1FN7bvPS+7T8t/fk4M7J/Pp/9
76UPzxKHttginaaHKN/WneRtoyAMXSZo0zxLm26VNEg2ou3y1fs2X2mnVdcq2no5bdnR6Wrp6qnZ
bd+3mcICmDaq5Ub00w904OAxa0Xwy/PlvdAoY02ih1Rdh9Yd/PfcNbKgfVY78YB+LECEI63ZgIFJ
tsqLVnb1lz9/v39rZGsacwQEGQYudMq2y/6/NIwyg0lOqDbBM6CaMD4Y5q7WsgcMXs2LYbVbMdbK
F9m3hBuopnYtYervq2Aytpj981MO/d7JEQ46KKz4ks8PElj/lRGjBF1W1bq5/PlP1j52TTTTFqZG
cdPQLN3SxYfCmaHIfhjQlfoyjcMqsqca6QMPelKQ+WyazY5pcuz0svdzmzyYRHyTZ+eoqd49m1l9
xNqH3FzBYkUbAfNUmvbPPnp9JxWpfO5hht1LY3o1Url/Lio+IJVImV0arLBNF36mnsemorQ56ORr
5wk3ecO2FGIT2bMsLQ/LgXTge3KrwvxvJAia9eHCxD/cMg0gyoapo6dBofJr8wgXPQqDbI4fMLhg
iqTMT/Rn/DnIm0VzfkhVPz95BZ5zCtj7D9uX1eWI92OXbYnIYbUmOll/85N8OO599f3c3Ma4g6sp
ggmr93cacPNjIOxnjAPUQGp9JKDB9MXG0mv2zofgBHUHnPM3yybUWsOeK+kEm5ady5P0MjFOtRXq
O3B0w51clD0wjRsR5Tyl1PHd9KsWast8wvIkklcGDrIA/7g8CQ6z8RITHbfsFHUbr72i15dGyTGh
RsiQk/Z8PD8sS02t5w6Y5Xb9YUeWwmp3lgMNfiquqgCSrdrCBKcXT26ghd2DmRjjhTfkrk076F7z
Qzk845iK79/2G5RGGSTXp2Uf4gw1y5pTnpB5Y5QNLFc/UMhs0ORTopQ/l5Zty0M87/1w8LJt2Vs3
urkXPnSafvKLo2y3FB/G5FYoRUFd/F8Py87JAni/yfWxOC7r77vlCKQxTYOBJq1N3q40SRttvvMq
84OMLiNS2vRizfdh5CHxeWqya/92G0YkvyGstaX/Pu+d03xAcGZ0ElELLE/Slal8K9rNsm85Kkyn
ag91dWSgMt/L/9OrKt24Dz3956tG6SC71iCQIqTTBEGXgMYE5N5zjZIFV1phXzFuWtdltVdH6Vnt
qeJrABhO3aBm1zRrvpIvrF2gyuuXZcnwdGaApGQYZaEzTZwQlyw7Iub5xEjU5XpZfX9Yzqjgur5v
kmk+OK0Sg0lpeumMwAUYm5pZm0A2pPOy7f0hMPzA9YswOVA9jo8wvEgAnJeWh1ryxtxZFulVJRvY
qNeoDZJT5GcQsKwiW1t8DKsqKqp1CmYDqgQ8aIpcA8a39tUvc/gZfZfd1w11635U5fXbat22tzax
Qaqme7krsorSS1l05NFxcGD37SWLphPFn+Ts08MDeyosx2t07WkYVGPdinraLqs54YCOPo3xtQxq
/1PFiEWxE/0pmcYOw/IvZxndTYpJhuFmE1EXUOtv/JoPI6K1J8/Iq23eM/3J86CAaBneLQdAehsd
M/CMmyG0u6MochDCg118Qw06P4FVSNYqQxB0BCyk3rSjPjnLDiRQt1RKmsfO8wvoMgBl4wz1emip
h+UAUcKklii6dBZ5qoUbp57ePfQ2k1YPRhsz52ozm3C+DivAiYiHYgxsDJm1nReq+ie9RnI0746s
GDW3wXwl7StjbQViOMziYnxfoOekQDqWC3FukFeZCTxrMWb4RbwP6iLFl2s3xyH3fxo21KH7QT+h
uCUDbbxUZUl7Cgnmc61PayVspCu8hfFutKkrFWhId3GmDncqlMXbVj8t+5YtlWIWqG4Cw11WqV3c
6rpuHMhUDPZ1qGmbWFbyz2NWb5b3whjazg2aqb6kSUkLbxTi7e0FxLzKsjx7VjR+1KTyyPshGMp7
QeDTcmamxCDQCoEnoUaAI+m+vbaHMfiCV+Ptg1A9IHu9BaNTI6vjKidl5hoVYASpA3mZ6bBN6xKf
HObW0n5bGJcFkoTeFv69a5T/f475/SV4nqxuq3lY8P4Skq+Kv7ktq7/flUmm0mTEm7qpGfbHu7IQ
fmOnRjs86vpkXeOkvRLfUT4rLfmYHYyW7bKage0wKpWCWUVn0O1bSpBjv/JyX+pi3h6zcDOAeJgE
pQhJ/L+WJN20GWWM0XZZettbGn/TmgRT8uu0dR5Z0ZY0TAJykRBpH+c8zB3qskBD/aBXPeBNqLty
pSk7UwfGuSy9b7P/w7blODu/khrqjFJKVwpmTLIPKU4fuqmk8pjY3qFTi/2YTZG2VQbP3Iwtd563
ddJpNvCMYaIMyXPXNslKqyvzUNoARUV9H5lSwqjMyPZhEKZcnlmNxu4H6YvKDVYmDdNf+GM5igpA
utYsksyW1cp7MJG0PBXIBTddbVXGJRmyEtZcWDypLeOPOmjIf5xXwyJf+ZpXPfjppN/y+2PMNwt0
RpPkpdwmcTNgpmfFXrINIDlde7q8J9MbNsvaGLf2dVmqWkuGMkaeXmyCn3aWjZKRPkPQ8vbvBy/n
U6XayPOpb8cu5yYtd+NlYzeQOh76Gi5ZTfG2fiiXjFX64okSsIkSoEgOy78ksu07Opc6xduwe+ya
jAov/yKDvAIXT/kAcSszxXORhl+DaEq/h1P0rFe5zrB/8PiCWigbCYd8mA8IuU88hqLkUtfbiK3n
4dLb4jKGUseYT1YZ29rVNf6I94FVpbSF574PpSCUkrmAO247tXq6scKp3DMetx5oE99qWqh9LYQX
Q0z0tYumBcXFL2tuQvOONpguBT+sR1vO/L0ZVt2m7Lng1NH3ZT+t52A9JUTS6408ZzN4/Vpj+H9J
EsYVvWIXX1U7esLl1YH1U8WBRq60WrbzrrsR8cCfZ5bqtm/NemsWtvQ5AF6zHJCQH7VWe606wFeP
HrKQAs38hLKvV641TtYZ97B2rYuOlsy8o/Vo+EKykm5Vr/aOU5qWKyMV9k3U43CBS/qprvIafFnh
PwrmBoWvjE+daRansdLhJ43Z+ITNI9w0oZahyGdvWABWlYh+uix7KzxPpp49QVkaLhWxCUxJOCoO
p2k7+hIwpDacnpqojV2Z+JvjcpJp++sWdNuDVPfSjZmRJLu8ML6XvWkH3Wo5idDFZNV4lrEHaVaf
qwg2yzROCDvqedYURtrj+yo5UT9Xy8KrjpSW/rq67A0rSg7Luc2crhSWPiXdlN6jrdP4F4F3CP1O
/Fzk1tfN+dSld1CwcUvr3/YtZ0ieWGuxIaMJ2ceZ54nP5VBXIDsAziHApGQf06DpVGOf5DOazitk
cqXM6FiMnriPJ+vubXtiG1TdUMhazeDdMpp+WbbXDEnctAYIgGkpuUmbonGCWWoijcS1pIGlX42p
7C/oP8mDiMDqdi3CGuC8azNrzMPbInk15mFZ92jGbIndhJHDTRYYjn7ORjCWdUlUz9u2sjTOoTxJ
h7+Ia+ZtvnI7ItX2uFgwfEXl1kXht6r378zIC1+6vtySVJwHTpF+SwkIj5yivTIzFoGTxxFEC396
qUfvalRW/430nR9TlSvP6qQPUMEA3A2UvR0o8WB2PdMEKZgwg8DAZnMfkj14mp1FkWteXA5almqt
ISvKslJ32SZVWGYcKeA50uU56CCEW/idr8vu9/OsnuixIJjydeelg2ODOcdrGvtrySj1C3NcGTer
ouwzO2rPaLTAxImgvpcCxsrWVHVfIMVdPR+1oiOt/Kzr3txN4WxqWpxNi4vJ91PlGEwof2b/UzMS
TWFoae501WAiQOOBYh/2h4LMOtuPGIhgZlV5+hsIat3BD+rPypzPtjzYs5O49dMzAfHScdm0HGoE
QCE9OKer92PNgORBRQS7JKrESlVH/6qmzUR6lTGSTJfo5yaSu7Vq59kDuVgq3lvN/6YNSGBqxtBO
FxerGKzP93yIZwKfoj/aIfDD5ZkqX/n5TPkc0KoZkro1pEqcKW3lIgzO1rySMAw9p/2UAHbry3BT
m9Kci8AeM9EjfIjkc7ooIamaRM2OhfQ0zEuRUqYnv6iaXU4C4dtS8O9tH/bmft2vZaz8qAPkg01t
FFfJvBgYsnyQBA/L6vIgNCsz1m8HQTYUKkEbHGrFhuLmShHedKA3E0tLnpD8qAdLb+uVamB1hpcB
GSygOoBdLb2xEo0c1nkHPLRi1dutdSj9wP5UJa2bGPpARgrS/6zvxs2yiu5rT5KceCDbJ6JdjAEs
gb7dkufKW83oOw9r7wuh7aGb5jOgTNKqTZaE2QksL1pmsLvbcvK7W8WeRjcIcK/LCc0Hba4w+XOt
qelDfW9l1dP7pmXJKnt9Fc5phjKBP0qcWicSyS0m/fjmIM0JV51Xl23Lw1QwcnHwHBIRaQHngxh0
W1EAcxX6YYB0C1AKy/o0rw+1j4ppWecu/q91P62edDmD+ZXJn2X0w2klZ69MEIF2ZoL5EkKDINaN
O7TCxiawivBomKl/bq254SQ11WObZ9AvIPu+tN+SJM5fMxUNaVWp1qPEZQ/hQNKc/b5SD7mZxtuk
bMs7Zp0gPtIy+dYRuLmcpXTF1R+5WiHc81wurds/V/5U8avthi6hbpuqTFnYFkKT+Tr9WvOiRhl0
llx430U+4w8mzT+m1PrwdryqtV9/S+Np/Vm0YK4jAtbdODyPKtF4So2tWBJKeG3VYU8SEpF/pacx
IssvYVTV+9ZeaWYRbtMiD+6C7C6Jm2uu+fpBloR2oFpAoEteJG7YtShgdMwGzJr0VS6PUL+GRObS
wdPhoIXxuWmfFF3SV80Iv426XbPFVkE5WauwijQBsRbKwZjFN6aMKwig9GdVAa6VaZ+jF5Sz2s2U
PxJGZ6P0gWCs0t8kOcrKTrLiKdu0ah8leyKoyKeBidde7Oimpi7GSuloRvcUPaB6q319FSNJXF6H
zSaEIn2UZJOWO4RUJyOndZOiTF31HvlUVpC4nlDyDRYuedN7ibaZxPdWV7N9R6llbVIfdwUg0w0V
8ME1q4Kxt2j33hQmO7y4aGUmdEOxyB0QvRg6yVCTQv7kOqfHEwsYzmnpDHI43fdAoyOJ9MYx4J6P
vRemiBqba3RM0hrhXbEZNUt14qCndR835UoGyEbyAywZqVe/xjnIvs7IynXme5kjSWW6Sn21uItQ
AyIpUM9ArNVzg8cpVsKWRIbAhXAzHBAc20cSDAGf1xik6BkG9zGmSTcZVEqO5LohQiyrPRy+FTxM
mvlRs5/g2ANrKBxjoGIQTe33VC61E/KZb36gbc2AMZNR5lHmeN1YHqiG+42fnlJN/zREhnbwG9lc
xQJ8L6MW340UuyE70qjpsTwwq0tPmPnTU8lFegyAvrY4MqrIK+4DvXgQokkPIqRV7elHytdXsFjG
Z669+8Ai3J3ccSvIzrlmRE+VlGwVs+8JtQprN6cdeasjpusq3UkCE/VDERAAR4IeTtnI6bquObfG
YUIGsZ5pnhtCfc9tYk3nIEegIpl0xbFmnQqPlFkZR9bGHHRxKMroU556/dkbKcrGMDMspfJ27aje
WsxHHS7J1h5sKVBodbhXoqq9LA+qCTlxKDMi+IIK0VUpa0dtrJHKaeapoBt77VGirEYjAN9vEkOL
2Nbtvclp5LNfWuIT9kPHCoJjSRX7IKXSsB/t7jnFP37W1QFttMbHqCFwdVWNYGFm9Igb0U+uugpA
gjdZ6nZgJLtKVdMNJe273JdrNVS5vYzDcJaz9KbBk0c6PfpaTPLgMUatWcVZSxB6GqwpWNjbxDfz
FRDllTH4Xw1V6/7msqb8Ot3mqiYUYQrsnlQNiID5qASGRJaZdmVnP5AdqU/5iJ6K7BizkzDkNKbE
pAvTMgypdeFFWOs7UbySm2FuA+5o5KTExKfH8SGmy96G3YhrmN/231x5f21k8yeaOtUA5MqKSifC
1D84VRRZTaq0LKKXgWQokN5kDvZyflsmSk5m7djvVJMUlYI6kFswd9wkSu1oPUqrBSNcTFA5ohGo
uJZsNMWoNzRcmLaETXqby5m9lqdA3UzztTaL+9C1jURb66kgAygPnppR/rt3/NcqzfKOI7xWBPJ7
TCG/2TepZdp5jLPtRwrQ7ABz0Tii2FmRIx8RypTAwyKsxXMy/K4O5VqP5POESHPVwnkoLPfPb66t
/FJuWf4actlB5Nq2QrP5o3d/QOSvdlxQftjMQuCetBUB3vlLZwWzaWlsVpNux44RQWqxButVk+Lv
bdMMp7a3p32uW9tSNpmzUDbcMTYcDp4UIDhrQnOjBCVc+QmaZNsFn9GAyZd6Ci5xbSqIO7rwnLZq
sm1J4hDrpfxBVOWTlIeeoxbRQ9iW99zF7LVf9CmJZonYVrL2FCYEPUY61DbdiKHGzQ2GqLVb3i4g
RG1pyGvF7/ZpWqtuIOTOHX2lIqvLxEY0r1aGkazr3jz6WL/IfUiddCANElDnq92EwVaEzbOaTaAV
i/wut3T7oPrKoQ+le9hg0aeYX62jWPa3NAcWqI2tfESXo+8ynxtILiXRVnhqdeSXUs265rZ9FaN+
5XqAC65K1mMPP7by4vakyk2DptYmtEEujk3ZNuckJY7Z8PPWhVccO7FshdSJlBvCEyT6NyFJpfU4
vf7581d+G9XwTaSFJ/jl66ppWh9GNTmkVLMUfvYjM+XhpqvsgngtT+9d+jr3daAyLSqoqqvzt7Mo
8+BWcC3489+g/vYdnHu/aFT4Imq0VD/2gRXJrAfsrNMPJU++k+rWnFBvJNDlUh+VKqSYpTmtxtUZ
oceWGZi/D0ZlWFPSRv7c59YmFOo3ggna80BYLmiYUTomMAWiMZNXfd+pp6knFvTPf7byoVS5XJiI
GdBtS1XsuRf6QZ6hxEwn0TWZP8KKL58ci69226srggeBhHh+uc9MA4nM1HwSwZri/R54uvYlt4Y9
t27MquQQMggp+ovUFQ7VV/tQm2PiRBbZBIQZuAqfGUNhS3kIS0Vej0G+gw8lr5raPyoW7AmPCEOj
Tlfkpxj7wZ/qFZVTa9tb1Pr6JoGzkpIXSjjTjPlOnjxpyDZmD405oFd9LJGPrkvPg8Tih93JNEb6
ObSRseISSdrmUe2U0fgt0+ltBjgi3Vga2/XoD+YmF1bAPDTvVnXUlbghR3vjt9omyEV1q/VNinc+
MdcDuV0bT9cjRiQ2o1Xh91T3pga/m1auKt1vXK9g4GpHXzEGBnX5TdJ1cebKLlaSRHyvYhEcWmJT
d8woHKmFeQ9Y5ex9r4evLeM+XEvL2HkY9yB4i11RN6iJqbpsGTEoRCruQ6DB32WNWF8AIVrVkauV
N8HemHttOtNt0i9DEiYDfV/3/rDuQZhxCxDZvQ2VfWd37YsApZgyqFGVnYIh7qaoGaleESAxv5PR
zR688WSrRbwLyl5xxk4PJ6olmSvKxB2JPr/RTIlY2RKWZS/bQebQuZBuw+xzpiNgIIlCSY/kbTI2
zJSV378CG0/v61w3dnpXT25DCVoWyg2A+znmCDdhPjX139wGPhiC3r7KOtgHk/K7DXbvgyGslT2b
36Xp/TCqMGA01WVObEr2JkaBtFHksKXp3HUXwxDdRfcV8j0j/5gnWNsZPGwGvbvv5sBBnIsPKR/K
n39pv18gGAHYwkZwoBiq+RtgRlP7aYqHPn7pw/aKbFi5V2zk7hUKY9fjur0a2yq5aaChoZPoXEUd
caQpluI2giGMpJHqXddK/mWwWhS0sakhgoy6e7N/sHPr2+iPxYNPz//vxCL2x3srYxVNpROjaZat
88v7dcZoKGGd1kQWvEg+4JsJpGKfm49NEnHjAl+6MQZ1cALJy/d4dmgPIYu9hzZ8Yyb2IVMMsV8m
U52snaV6QK+X7dWetKy8Zb6jkE/h+Kgrzaavz5pS7CMKh1vF8mcQB8YaiGn2oeon2dG8eks00PcR
pdizFlsIV5rqHKVetaU2HD+kXUXZjKtP0w5Pf/7kPijYlu+VpTN5s2ShonW1P+hlprSFCDDE0YuV
qvXajg2f+4mH7bu2brWwiI/GoBhrvFIvo0RQVDscpLEWx3So1riXABD3wVkb5Ook0qCAb618Ngmu
v9EsaU9iYSc1+ifMvqRBYtZYoV4MnbJOOpeiCkyPyC8vU+Z9aeWWi5rHpAqf66OHr+dYtbDI//xv
5fvz2+eN/odbqGrxJTUU48OPqOpTUVt+lr0kQsgrlLT9BTewTdB255v7kEHPNQ3jFTqZ7GxP/r3e
BK9eOaluLKtik+i2f14ecpvSLuQeIAYCZSV2q6ht41suVd6+sOpnIpiHk0S512rSdShVFwKVBwAM
lEdxN150/rYbHeBQyHdrZ+s+mfaJpN8MtPsucfYcmnsiNRLSLMlxgIeT2ZojCgu7q6w9lka79ujR
a7GuHAklR8vfdDKkXVLCWnQzGfb4wuReQt1r5/lR4LaEhji1n83ND6ZY051IM2fUDYlQkxQECAad
KziD7NTM1CM/tUsi7AGCo6XhDxOt9Ekak3JFi+KKfjG/qMND00zhjimnT53ewNSdZgUpw13iIgRX
3Ul7ZICCxLPuX1qjPdplRZYPV2tg4A5NxfiaMKhzJgSt64jEEyedOfyGqIgqLrMLI0j7aBl5eKSJ
lTtNrIudEnjDYbTG1yFsVboOmXLw5kRXT81egrYE4UAd0yE0YDgVpHR4JbmUDWy/gUvhRjBMwSJH
wUMGWjOXQnUxV+C6znSInjkOXQVULEo+GXpFpuWcwKta1NzQDOGNUY51MNZnvXulQd9cE0YPDniM
Pay3fqt7VfwJof/Bq6gR5+M3K5H8E5OecjP4UL0rpHVONEIdojYuH8X8gEPaIaG1OPle8Q32zkuF
D3yn5OIC2Fm/09t22JnQVHu4tFc1RFI5iPR71lZn3YBK31j+TU/O1g2wVLdW0juSI/JX0+deaFyo
7ZtPmTIZzkjr4ZjJ6mUQino/KsF2tIr4pmfGA/NsbHZclqhv90FPhFCAkxa93s4IKf2DJ+VmXKT2
OuJWfkTxPp79llLVZNn1jU/+2d+ML83fxrimoQhNMH80bQW94YfrcEcyJd86vX0xiI9x42Bk2JPi
y7LslmsoQ4arZZV8IeuNSpZ74UQ+IA9D8VcBwYxbI5y+p0MotkkMcD4SgMe/UPUwHTBZ9j6O5goV
43jufycSIjGDgMLjEuef8WY4sZH1pL94hqNq2KT9frRWij+C70/78STXX+Ik22mIPu9ABOQECGbt
GXqV2ES58rrQYHCNbMku0fZioAcEvix+TusuWWEd4y7SBkzMea0+DcUGT4y6xTyAN9QP82MPVCue
8z6zumrv20hV3Kl7SOl8wV0borWcgQYKpuxlsFAaGUPXbH2PhlI8f4W9Krx0UTeeQ0PcNFNRvc3q
/9cv1Lh6och9z8GKIQZrPqz+z0Oe8v//ns/59zG/nvE/5/A7Hcn8tfnjUduX/PI1fak/HvTLM/Pq
P/+61dfm6y8r66wJm/G2fanGu5e6TZp/0e/mI/9fd/7Xy/IsD2Px8s9/fP2RhtkqrJsq/N784+eu
WZevmsZ8X/g3X29+hZ+753/CP/9xF+Q/Xv5rXydfsx//4cSXr3Xzz39IpvLfMMxUxWB0gTrclpl7
gAv8uYvRxiysNZFQmOIf/5XlVRMA6lP/mzMYhhjk9+EMUNlVE1067+LpdH4gWAv5cv3jX//8n/C/
t8/t/wID/PBrE7rFf7AlqCVg6pS1j9S5kgz1KrXxvjGtyzDuB18oCxnyw2gReY3RAj++TOoOY3G3
y5gp9PZgbPIs2lfIhDdtYl4il9bXjVV2/4e9M1tuG0vW9aucF0AH5uEWAwdQpChKpmTfIGTZwjxP
C3j6/cFd+5xqd+2u2PenI0rt6rZEUgByZf75Dy92vSKZNN4Q5zBupw92n+UeVJ8+z9/LCPJcDWws
kf6dndGiEJFx0Yz0qa2wMMkgWWGts58UfJWdCQMqnGf2WDzdUmHaodI8DbO+K9ck91fWrq4SxYeY
mIVCngZ/sGuk2BrVogUncItRvo/r2erwXU7FKHstdsS5RjS1lPUt4njmA8X45Pw7VdI3oAFiXhL5
LuGn4FTs/NqVMOMB4WSWws2fNg6Emn1miyADt7cuTQHxRhXKNS+KA3P3j2mx/M7BZCjtZ5X4Fv2A
/eBZZVzKVR1lyrxvu/Fl0HntrMeXo/w5L8tNartgTeKfi+FbyPXJFWpdY5wRy0nPFkLMLR/lnEf1
Ke75bVpCgmuFG6BcnFN4d3WlH8aq5lsaX2/lozQv1xRpoZTKJxbEp9qRr04k3xOJKOdquXIGurO6
60rl3kn9zsi7oO9J/TCLczekn0pTYywP065fbqk9vqiJ8Taycy1DXOwDq7Yvlib2ZOwRr5O9K8aK
NwQfM6/OszLd0GAe1fjo5MNOZ/bQ1fw8LutVz5ZTZs57B4eo2UnDDohsWrNzasvcFSl+Cx5J2Ttr
GneDTsBjbR3UgmDFIWer71xmVcaBxnxrl35nSctVXk0Wta9yseauoyef2gYMxmZ9wvb0GJnKKWr1
AyyyAP0su19dHlxc8w4jr1xj4ekWQvFTEH9l0N6Ikn6PjeIhngPo2NcmMQ7NkIQZZgWKGodyl5+3
K6xE833Enzlf8+96XnwCH3yid7ttv8ZGWu+tzU2try9Ku+9y+WORx8RFIFHIYr9FoYEF+JzHRwyz
UcLON6fqKg6N+bSaDfI0sOVec0KhzFexmkDkaVjiTKwYl3o1LiRBXPVGnNBbH+J4OQE2ftrxMDDF
jl4qtB2MzrNmrKhorAuh0ZtkzQNQDSNDfLDJO9t2IHLxYibLbW70N6RD4Torntbk567N3n+9xsKE
JRbt2qctp52EVWYbf0a9bbpFJfawGt7BmU6m3gdIU1EjV34+Qcvj/huW66TNbiqnbNGyzy7vKRLD
riRjUcZ+X9Jz2LwZEFB6iGq66G65i7UFeiQUKFuv6ZqfczJO2ox7Veqec9b9mdh37XTTixH/CPZW
Wzmwv4tkvTvreJs14A5xU7kknVm899NXwr/DYV7vGCrctys4ystJQqWpJ+X79ovZ7kclnm9WOvtS
vd57VnB4DrsTW/XtI0XkfggDk1VLPxhIpVypXa9zL18Hdd7X8U4V5THWaLQSogf4PDn0zwxgbZ6N
Nya8wCHuNdXt7+jo1oSaEOmc21Lib/d2jkZ3e29FTC2bp+ElJXE3W1USenDmSCkFUJVOpjH6a8Sz
zkJhx+L3U+g6Zg1vyBICJcXAVhl2283ktP2uTdU7DBFfLe8Dvyltst5EAwU0l9e7DB4iOc8xYAdT
dihl3a7WRsr0erU6cYV1+rJpn4cqaEpxlcblbmXz3q5GqkydvjOFvk5O/PRAmttF7+SPpGs8YmT8
SYUGS4dKCI/4QIP0pTJmF+nG51AtJ3WE9czNLMVpgOCsjs2LAv4rXaO5ftAAm0xSDBZ1OLRrHha2
uaXkvaytjPLRbcX2R+NgaOtJ+25m+ROZSeHQaYdWLc5ly3sXPB5Lwi3BbxpvJq/71mvd4ziuJ6cZ
Xvp+3a2F5WaROK08CNs/xEPt6jaUAHE4NKydESun1hg/+khcBfdmp48vrcojxhZwHyVr0NFpb8WK
xgCNlAILfYiLULFg5FOwdRIncMV8RLHwwrbprmTl+9CiWI3uYyleNJwQWJiKDzX5SdjCER+qy/ZI
bjVBdiz0blw7HqJe5RlTFHRCU2y/jWPTukrFSePob+1IeF4t42YiDzdT55mnULn5dE2G7B2b+xcS
I0/CGc+JsEzMi0wetfIddRLPR/JA+Mf2WuyrLr+eOEVcFLUDYpH0b4MkXZSKjBAZMsyUgn2ZpBUh
6YJ3pRqpGyMyDoU0aC7gy6EQOHvhsfNqZ+374gx4EWTKRxYz/reO4VpD1DxoI6Hs6myGTH7xA105
pMtlkWlEXS23TID34UuRrssBSxWfeO/eQ8L4VgqB0jpfTsQ/nQal/6ZJhg7EYQ9BnuPoggh+IckA
8rJXGYJsRFVBUia/iBl3EiWbxzA19fGff/r1vy0rwuW5HI6jZT6lScYuaFuhlkQsEszNn359QQz6
x7/q2va28UUve9Lqxj4UZONCR4lfJx1N0KQND9YIuUx2IsktpCLyLATRmud0bHt+fZmxiAhL5JTk
ABmvCiKtdRmjMLKhUdTFa5KClGBhNIc2XmfHckKeUEztbpHTu2IpyXEpZ3jf2DQSen9oB3On2OjT
q8knpSeodCmYRyQAGN7V0pvdf5qducsFy4fKwBlj8AV+AK2PB3mwDOqD1CRzUPYV4Qej1MNTq/Gz
2r7AVhhAmVukf1Z/sZJO7GiKMneAOJwsbNmk5FoxZwb0X3fbdQrjfTWw8+cUCNrEfu8qxQ4AEu0w
rcZvqbC9SiL3SYF3Q/QiXj0mgoq60O+msAa/afB2IGs6p9zIrkLMKe703Nhrpn5ApAyJ2LjY+kaH
m2SPCJQDM8fb2GAgsPKYZx3Fg0eAJdCN8ALCOhePhy1YsHfEYtP+WsiM1nIWOBQbpe4Dm/In0Ay7
0OzfLMm8GOX8onbLS67Xl8KM3Day96sBBVU/SDNhvGYe/qmp/6Nv/rNp9m+Ll61Nxiwb/SOoq2kZ
4EX/Cg6mGbdhNuf1YbTyzzY/zkrxUoFIRjbEysRbpeXEGu1TENf8N6/8rzDVP18Zh0aWPrqsI6D5
beXj4LZRmYtVAd8o14VkRxJQICyydKa+0OikWe+JInIlx7xsrdLfvDzTzp90yb9eHoY3VgGqDCBo
/c6jmS1LaJAN6oM60MRTawjBxMW+2TvyLVfmm6kRx1YfB4FRbXnqdKoajW3yt4weZRv7/59A+o83
AlSHlI/9Df/9r1cgJiM7Iea2OmwXH344MnCBOutkW/Lj0tAYFMPNsiCLtIY3Kl1QFThVLy2UEU6f
gobV0Q9ppQeN9Teo6Taj/fs7Y8sgWxbbuX/beDd5PK/ZYlcHB/cmSs1JS7QnqUd8JuaZJtQwCeIY
v/+6vZue/rxYPujEXuL+WhvZu+yIDy2hAPxqD21jvcZ71ZRem2K9E2N11bLFMxfaEHo7qG171MX7
rQUxnXmfZwhEeQC2Ll0eeFIKcSuTLLRL+bpqxqHjWsyx7ReE4kFDuWVjFyj6G6GVu5bDL0IbV41o
le3+1rKaLwYDp72IHjbl0cVt3Ox2ctwHrdYFoozvqIc/8Fl4NYV+cRbMYbTuisboBj702TojPz57
7+qWbcTkqTp8T4u7xi3kiJ6Y+a8EW3aBmF8SkJO/wXP/6vZA3agawKWg179vJdUidcpa1VGqq/1O
r+UrNNewLL7/6qzFnXSLv3EvxML5L667rqAJQ5qr84z8BlQ5s2Izm/JkxuYC5Jg9Z9jsZNo9q+db
z8GHiBFlkKCo4ZXqyuP0wrgbtnoZavT1xWQclfU56atjVZ/Xcro5SAU27ZlmbTeDTENKptVVmzfp
B8ZP6ikdEJWaFeG0SBSrGRIi9XCkFdt+7oythia5xsQmigZ0mwrATkMnKUNFFSecdz1Sru4TUxV0
icABC17KbybmfdI475nv94Ce5yqddinKqQT3HCUffce0Gui/mEBazSFdUHeJ2WbVoRhEV2IwE+Pc
pzYBC52Ruyg6RzZRNcz6HwqrPZlOSm2boBzjxyoX99mKXtKUDERGMDpw7U0t6I67OigM7WvHOFoX
6fvWtA4kQmVGAYm9f+3G5WNSaceqlJE9ucG+gmpuYK0+8TuOjewMQfUM2fpNrQ0EvWGpLw9Cyj4l
Fes7mLE20Q9LU7wrRRRaqj9oV9FoBNkYh4WqPW3Jm5Ny3ca9zXRhgWdMdjMZoNucVJsHdVwpu0nY
Vk+I2y7b55Bm+jczvsxa7SnW6FvKBHwnf0S2frEUYIL/XIP/dTH1z8qn4wthgYVaqvH70n+1pLrV
Ja06bOPbNtIJLrtytyKUKHzkymwO1d/QXv6q6hsyLadNEAEOcdv//yetd4fCGy7wQrHNGch6BtP6
74/Uv3hkgXpJ+d6+Ek3524ukSZsPhSxXmGOzwJwNjArUYn3pBJxaDGAsoKCnXG5v60pvYPeBUGTQ
9/xz67I7RH3ZYAaphqTMwB9UBY6Q1EvO2DOpOnsncbOqIswSvqdGV5Rl3232vG475Webjk4vCncr
xHkp7mOs3vEZ4VbscgKH16BZynNvOq6wxpvG9R+jHF3IchoGGMGb7R9zmaWt98TRL3mj405IS05S
rmHd1lkcoPK9bG+SHIGwNc3LouGMAWhhYkZhN18aEAabpIlUXHONuLF5fFEs4y0uxQke57ki5SvB
20fql9M2Ng1JepbXjSHYPXB7nNaYjGagjx68QO2YkkD3XDHVr8poEVSWVMEoaL1kNf0kDWovLcwk
aX6eRB7CKnMLriTEBpYo+mF7Obmj0EyZ8VaRwFb2HQaG1hs5QiSVDjdHFJ7Ee4mi+WWr4Drz2n++
uRX5LxqcP9bFtBcQBn5bOlZqM4h6KSts7Dk+cb5GbJrBRcXxzu3YgBNbK7O8lmDgJFwjSaT7uW+O
8GyeVccDWl+nS8eYhz3vadRx8tHtsIfEgYCwZULfRrdpuvaluCVsY/DKeGjt7KtDmk5TDUBy+I5r
6eti5+8scAeOrI3zV41HzPF3NcBfheXZqFLzCErP2apsw/jWVIyduJGOfdmqartOH3VELKjcn9Jo
/rCo/CXFzNLqs45ldrPYyB8Nmg+xVwAXQO+gd9wce7op40japtiVLLwZUq08CztJ4BC5JRyup14b
2fvS7YC/mI24t4l8ZcAT6NM1wLKtG4vyyY8Z5tzYuFTDDsOJUO/6W4kZ0jIK9N1tYPQbZKG9ORk7
N41/ImuPdeTdNPjEY8wjoUVPDRDdYH/PDelG7z74//lC/0UVo3Hb/qNoDsj2b5d5jlt2wQiIDxiM
+L0zuXpjgWvCR91uco01MRrUqIn/5v5SjX9l8P0qnzbtMyc0qxj738onZlkLzJyxOgyJcS+74ryd
czYGc+j3EX1z6JT4jQ3+hp/l2eRHmn7oaHiaBeAFhFPlQdF6wx1X1a9GICua7BxYs5PxT6IXU8zv
JkCKXrMupF+yAUotcd3QjSq33yYHAkqbhVvJmNPzKEn7nuQnNP7WzDxUsIuKyuUjjsxLomJLDLiX
LZ3bNsUZg4n7VnczbrqsAkKsZrcrod+1QZ+V5wWODnkCt5imh36ibtcPdTuMKq5mpj+Y8xpMQ36u
NObxbL1hcnAqLerG9gzHWv6+fWZtle+rIt+zVT63I9cl/y5ZxXlBXjbyvXk6BInVBapJ9e2KcGt0
LCEj4DIuPZPrCo+0LS4DjEgs+sADeWIn+21DKOIJt+8k4bjVL81afm5wiD2Jx4rO/EfdOvupJFkI
6pQyf3ZFthvm8oxDTesuKws8OUBPuUEEnll5UirI6uGp3Nq61ajeV5mdwrw8QrfEoEmfq82aiaQS
Z9cz7mY57kIy/jU2kWcFSGxGwJvI38fFumyoNTtHb0Ob0PzspEUPNhCO2etj+9CORsdCGHkrpSGR
q7suG2/bCY+nWDhPxgVvrev27426nGTEXMBF3Zie8W98n4R5TjY3kWQlPApvwTpCeDAU+mGrvhuy
VjMv6sP0qMzBryF2GV/sZf4gXul5BZxRRvlZCreqOwKSy1F2VlkdKGv2rqfZWalGhs3kXcd4sJMM
KjToazktHlGCxi6PT4aBvA2krdx02zy9lUxClw4CX3B80F02yXMG7X5rmJRiueuF/pbFJD5HaqDk
6we+8jeNbmKqylCasjDZBNtOt1PN1Ys38kK827A2+E3Ai20Q1we627BpltOvG56lx9ZGIn4/wKH3
t+qlgwroVUXAFwNYY10c4prAED2VwJ3t8Kn0gQmSFPp+8qv4Q5bA9bcbbkNfMw7VhuWpi/YtdETJ
CgJ4obemO67eM5HdnKQtxX+d9lML6kw53nDCtYl+/ueq9Ttt8I/yYRmGg7ETReT3dTR5tVmr6khD
YPt9VETTN+uMCegXcC4AjxHK3zaM2mP5AIzJjmZ2cx6kDXvebqw+cUzXHpgBBgeIuJ4LFCPGr7L9
6wdY6ndYex9Tl35idvyR2eTzGuLC4f3s5I6PD09M7kvePYAHwSh9yrF4ckn480QqqSH5Fr2L7FYP
5GJwHTEuB40MB08bx2tpMaTHquzKRkPLDG+/qtM3HO3UBxOaDeEbZbdT1Pa96ZzEjzGCY0VevHQ1
WOhQg23KWjO7l4oZ3TNhCQu13s9ZAhI+PmfDcnew15ymT7nDi7DmAd/qS7JqkCUzb25kb6vqpj6c
ApXitNWc51iSL3LbuXWXvMs2Xcg03zVZ3ESmH4Ymx5YjnOou2M7wIh2ow/2uNgfokrR627k7FmeH
O3J7/nrLeVa054m9RpHJ1+2nbW1SrG6jcRrmj1JH8h87ge2uyC39sv0QB7y/A17ekAGJdUIOAXqb
NHQiO5XcPBg1ee8lbwDcHiUssSLK7tA1dEH1eJMf0taSfaIO2NGvlKUmQHb8WQzji2aK6/ZAD9Z/
t/7/f+/+N3t32MUbBPc/792ft034//FAExDbvf958/7Ht/735t3+h8GPYo1vyorxa4n+x+Ld1v6B
cwGIngauZyNiom/4Y/WuGf9QIWkatrp5Xqn8rf+7etfYyuvQ4ygIsFRU4qj/N+t3FRv330AEh5gJ
LN9AjbCsVf7Nm4mYo7xCPF3jhTzEeyWaLG40GnGd0CZLvHasgm5UmtbrBPl1ia4YD6xVpxUHqtEw
7f2jVTr1TscB5mK1T5ElRT6S2XVfox3TWJj5OpLbIMJwuWu6wyQ7H1nG3oRim6FSkVjv6Bl7jG0j
NZsCI4OLXQJlOLkcgEBoX2Ai236J/fpOWcfIFxi+G0uu7QcZTzgjtm20bJwNescGuVemNZARDLpG
hW+fWnMiN8LZWVVsnJgymflxoYX0ECi8URcaRB2Qf45depSGthDC71DdkN0YO/uqSYOcI3nHzotd
KRN3j/ds3zfFM2Wq4+jTzAPr/kOK8sYn7gw3I4FBOjbRxzJdjL2aiC8ghgkcrqx7kIz9KOz01DDD
e1g09F8lDR+WvtP2cZY5OzRR+iUaMkSq3C+hOVc/upzVRMWi059qVdn3OfQjDNMhc24cPz3t34o6
fVgmKbkP0IKyLN1ID63Gts45qtxVkLItBetf7XuHSNyDtlMdlc2VQMGzre31oE4hnaudvqt+6WkF
MqmI2VDRJ7Y4AWjZ8r5OyMC0LwZ82xMuK0qAP/6NeFXAgIKjx0RtegZniycrBaspb9GQAuFJvf44
L3qJ63JMAnoSEYwUWzDORumUmwtxgfmQXrKNhyg7zZfJZIrQxqX1cdg3Hoqm3hTYQTESTxX1pHri
tUsqSjLvugpj/bVWXskrbR/kzroLiIyeZgAVLTjj3OYcP+OJCHUIB8vRrKE94SSUoaVAmmcOtbem
kXGPRs4YNdKO7Ktu+pJqsMZxyGibBKpXdZUjMzppZsspp8LAXBIT+DZHYIc0+KmztPzGL5SQRxNE
pJ9fGskpvN6BpiIVCXv+KTP9tZltjLjq2ZPyWNvF3Q/8CB0XWNm6Eu8MfUzD1UJp3hc0YQ9Y61dP
0pSUri73yE7UyWSxA5qUgRJVjVz55GU9WmaxxeM1Mfc90Vx2u5zLBOEcx4cZowtJRHnD/TVIx+FZ
dwjqWjoSu9ClnxrFfHBQsoWpNBuHlkCsp4j8kUYt46NSxYdRb7uHVHB8aLgoHZNVOWZIZwOYhdge
QltyLWPsT4O0PuEXlB9WAhJOmASy1Q6tVGYeLctngnMuwKDLUx1HP8rRLsHsZJnrWtkQPsdql7Rk
aGalmbpKyhK0nVO4x6rwpaaaDxKD+0mNTor0zVqclzbtMACPmBxaY8+FSvD89he8OSUHXXet9PCW
x94J8y7/Ipc6klnHeViK6lGuKhzetfERtnTxWO3ji2WZp9oU2UnAA8aURJYDPVPDEWFO4Ej9tHeS
Zt4ZdR2S7TfuER8mQS/U7nFehecM6A20Knnp1HvVkfiLAzqtrYJXbGwpXuaomMNJ1jWqzRdKkHWd
5/Ez6TWk8RWJmGld1gGgufmAHwg1o9ECB/sKL5F1c5+1XYUtS115itleyBGzHurBiZhHEQkuKS4J
4zDi0WWzpmraOcxSE1s/FpbejHoioA2GyYxDOb8fFY6hjmNcmzt7ORl/9KzG4iJW91Jc5AfESKyW
9e6nRXgVAGqu+AOL2WDO7PLqk/hun2a8U4osUneplg8e4uLUr2Cku0j8VjeJpSu5jUuAo/4UJJr9
qTvRvdOS0muUSnNTiYQB8oYxm74sdkx+NToR3rd45FeL/cJS3trqZ0mv8qUbFbcWup/pDJ6yno1Y
NqORytlVIFsf4NkfO0UtAylSGWVYsfjTVAhseGw/sdE2WMtPcjrSfd9awu2UZN0NffsKzTJH8dyZ
vszfwZH8rcu71iVLqPZaXXxBrYRGRqDQ7InlThTkXrNcfax2G461MvhSNX+UZDl4as5mt8umwFqS
jH1jEWiK1btloezB/jV31OCokEvtRhjJsq3Hyn1BaZJD32JcZ+aCl+nCLUncWMNJk7d+EA4KCTu3
HnRdEmwrEsmd16PoTDkcLSwxqpXCoXVA4gK3YMq80L1VL5egl171NP6y9CINjMbR0JNiGL/M3w1R
Co81FfAAcp6jtrZf1XgFMy+ip647shyZbnBN2FYaT7asp1cylMljGqYeb4LMwEmVD9Hr6VO3uYcK
kpHhZZGMPq5YeOb6WYuEgcbecnZKHjeI+IHotdwJC2XAo1V3mHMKkqVl+Wxjxvs4WOS3YfQvH+wq
+76uRuzPwPPuqgcSlW5fyzassnYJ496oLqWuw+guy5WNbVYGpamquI+MBUd2ZiBaglODaUkQWfoC
v4sso1XDu4AB5qAOqQJ1Ia2CbK7elwTvjMHJjmg9cEQ1VywoDMFdwg1WtOCMtdWTJtFcTTOLv4hS
OpSi3Qhv66Ff9R+LZSXndbM6LlhTScrwuZQop6r+INflG4TdBvwqft1AjUqL4gARjYpxcOobtdE/
tm5TSNoxI5U8kqRQGbuvEMnbQ1sg3XCwqfMjgzHE6i1z71hr+ayowzGPpJ7BXDS7FtnfNeIDaDC0
nhzTDLJKSt+W/JiJPjogvMkDNAMyUaoiCg0TpWM+6c92Kp76SkneJri5ldGqbpONxosdSTi12WB8
yfBqKfGPRJ96z8St+0LmEZsWOhgP7Yd8yFuz9vNhLJ71dK59u+iYbmRqHnLx0suSPnoT5vJNXYbh
glex7jvZgxmr+vuEr6o/W3N0GkzlYreQ/JIEfzIs7Kx3I7Hf0Dy/JzKDqayX+ks1NjjOxCQ/Jt2q
vxBnAdsBP5QBseUO8nR8M1geuh1+FQdSE5RgSPEdAJsE1DTETceT8qxNXeWrq9QcTJiWRBT+bKV2
dg2zy55xshqhZmHCEo2a8ZjN/D4MvTZ3DnA0E2hybHLcv+s4ozSS5q4uPwFjHqzEIphW4FAEt3W3
tk28n5N8wXsBiyoM1ivyaFae/HF4MDFwLkm1a5MmdGBsvDgDN7EBPPMhasx4zBaaYg+zk/jRI249
QVHXz/yq2HH1aXMcB9YAZrSWD1rRkQAL3S2NLdPLWnvkohDx3Smtb4g0eTGz69ZnTeW6U4vIRK0P
8QK//C+cvTuzi/Oj1aYgtLJxG5v+qs7HiNDQbzbxIPS7q/MM30IL4FFU53RDkJJ4WMEldA/4+Cfx
vEQJDdgSNpW2+tJ240CHyIIc+zbku6XFY6d9Zv1s+MmAhqys5Kud0CX1r/psdD+wBf0aqRg/yElk
e9PScMCRGJ5jBbzTgJcQoN6FDauUuErVw4IiDfoyq6G1rcnX6Fpp6TmyZvEzbupToifr16XXnpHu
fyfPu75V2nRc9PFMPaKC2FqxL/QW4NBOHxVuS1eM87A35zeDTSd+t3Sltec0Qb0q3c9o4DpafWo+
2pN+WpNSgmv0qUUjCnyIZX4mZ7UnmfiGiB70ULFyfbdIOuxcQHavWqP0auqYMqTS3R71kD4uwQiw
kR9rNMlHZc5/NHae+/2sLAeyLl5beCBtIy0ekafO13zqzhEmUJi14QdkdASnpvo9su3Bs2T1E4IQ
3qSVPfgWaqJQS/Nqx5jwQ6sEHH8VKUSPHbHcpER9qel96tMqZPRYQVam0je27/n1jbPejWGil5Bz
Sv5uLKLnZpZ6KMg5+5s96bYA9HJyr+SaxNhJ/LAxQwsytW6ogQOULTu6m7IkuzQeUzjG8fzPL9Tn
YyI3T9Kgyn5drMBt6dG2uONUSMg1WpQ9DdhZqCOrl2bF02YUc/jrC0RaEZJz8FWpEXrqqRJD0DMc
ng081ZYumMx6DvPYBByb1NJbY+AyMpJXX7aGlgCOxEKeMmcQORsUDuj0X5VlzXfj0F6k3kKSZojK
I4BB91KVBKK5H0+xhWebkej4Hhit6WvyuISqXSzhTG9JSuO8tc3m96EVEqvezPKcYiUjNRpe8EHP
fJx5menWeIfjQo1rmTVheEIcg2GRZB6PNgyp29pat3oaAyv5buZT/jD8SCAkMj9kj6UxGt6Qzo4X
Kf2pFkV8jCCRPeAQCEYj7/PBhHzX6MlZkbCSrvIM93M7e4QXArMMXXxcZjhD2JZzntbiXmMI4Ypc
T2/5jB9Ga3rTSAgIe8XsppTWvjHan46cAMVmUU3wiZQHRQV8l0fZ4qfr9FWaiVg21koGdLXfKhXm
bA03fQ9Rbpx5JPus34jEAH6zNjyvOOx5Umx/zUR9WLopOchV8QZt/quesQVolAdrTr4nhlPhMaq/
St05wXSrxRnSjVoFFkXGoTVF6+M4LF+H3NmtMvFuM+GxNoYgfmxGob1VtkTGWkOejgwmp7zKWG+C
oRkYz9entlB91ATQ5piKOzC7QyWc+TDiDdUvNkw2ziy3XInlGZkB3S7P4CK3jVckprSLhfyow/mC
VfwwlbMeamP7PuFx4o2pccMhLuNlGzkwojKHonzPZ/vdFNqVZ/dajflrpDVm6OBRogj5optAdzT2
v35QvQrl0CLEbSPsAfqGgwOvwiCSO9ew1lc1LtVTVPMcJx3q5XYaIg+3SfQE2+035uXMFAR8QJb5
KXIc9UiwL08pC8+lhNHYFiZySqfYs0N4hEnsDUalH52lbAMygnBvVvlM/WStcF3Uyccdrfex6Hmm
8Dylo0aPU9JElpGa+hNUeRFo8xq5c/n4yyInJm58eWxEphybXpNCWNPxqTPi6CgNP6RxE8E51uiV
4ygxBHYXWyyo3nNL+EtJcvmvz19KysjUY78wWRmhrrVGmNG8QdjAOMjg5zUN4iwdlronK0ial62m
oVh/1tfyK0lNj+qYDt44z4tfS/RR9DLw0OvyUBGqCmuHFXCUxB90Qx19fZy6emLs4c98mUWk+c4k
3SqclyDvoJzMg3xgdzNZZHTYxUVeB5JgMJzyOF7vsrlgNWEm59gqfpQ2iTCs6/WdJO8lmV5ZxbmU
+QCjB5aeTZizcdQnMtplOfpizWnij8ryc66+9q0on1X1p7k6dwRa0KsxJJ6nNgYv13LcGTBgKZLH
csFhGQ7e7AupPo5F70eJUE6ZNXzH7frAvtNHg2ntB9W+ovz6Nip+X43GUR/lrwMYYFjb+JovK2K+
ccwO9eyuUY82LAP81ZR3B0TCNdphP/SLEcQ5s023tMKL1Z+N1DrnC97SzjcVpIzo83ajZc8gY7Ed
n8zeLlynx4OrVQck9fjEJkj5/Jgd8phr8+MgksRL8fnbGdARRVpmDyqtvjd0fQw+D5V16puQXFuj
5GIske0uhvJjFkUChLbNACAj3JfmKZII5kwzm5RWTWkfZ/5WZtRf5GYg4cVs3LY0CFsWteHN+SS8
QoGXLpHX9Gj1pQpOg2fVNKqjH+UQZTDm0digLT30shiHgDI/dIUImrW45lULb6/+2TLruiKJD6k1
2Z5UiMfmS2IN+1nA10+6uwOdFoVMccUtuw/69JuaSDVrhSKnbOR7o7S+JAMFrQYKWdULz/Uu+y/2
zmy5VS3N1k9EBn1zC6iXLcmW3N0Q9rIXfd/z9OcD70zvWpV5Kuq+Yu9gAQKEEUzmHP9oxmKfDulX
0XA7yEp5UL1ydLSqvwuEDm9EL0ZVObpTh4GCWmTvIrzlstQfy9ntPaBQFHuKaBOYMpC4276P2bDt
MEWhPlffy7xL7JRhnKFrK6FB6GNovBdy+ixEmeSMP0L104yCT3BDK4geB58UuFhR+IGql1iPX3t9
hoh3asUvJ5XFWjVajEC0CynDwKyU8nKcjrqBOkg2pHZCvGYcCDtY0FtfzD7Nqtyh7ctWkOX2XlY7
YgTlQqWnbJNKhkqqEXfqzJhmUHUQI+FckAQE2nPyK3xSuuLRDAp0z421jujf0Dl64Blp/OIC9epL
l9OIbqX+7HfDfY6rhgpEgT/bAwDTPpSFj9BTyD9M1DWWSHsRh3a6ALOy3N964qqWynRNoybYFLLO
VaPXDjUhV+5UBDIY0loVvEP1K5rqW6rqKzIo0TP0T7Wnb61s+BV6celK1QiRXvkQhpKqZIrtWPjZ
idKDMfWuaHW7CUlyl2ApAMsNGlacuW2bvA8C5SOrHz6p6CJcanh8+B0YqNyrMrApw4SdFeq5DSX/
piCVH7G4RvTI84Q3QdG85qV27RkF9Hm0TmjMIals6w6Kg6/YUyBs0tQgFyAHdYXvCFNa4Qcltyou
pMgRROXTDCwkHhJuUEZoANskT5qec45e/WAwChG7ko+orbkJaVBIXz+Agc/BTk0pRZO2U1V3StXz
YsXHyp4wfHKonKJxKT8aWT14JD3nvQasMmRPWIigQpasGlEQ9GoR3DNPvkZ1l2HH7mjJPLox0+2o
brA0+Ky8/lXtSH2IJPqPOcHvepGdyomwPuWcqKtGKImEIkUnbs4W95RvOmkZYjmHAG7q+WFjDwdI
D8927McasgUdGcmnVofKSjeMnFiJJLCxB63tqqVvHWjCYxYwCvIi9SlWbnFs7nHH3JU5u09g0E0m
SIChw+9CjRlGxdaN4iHBu+b0Gpgo2DRPmXZKRBBsDNpi9cHvOlPu8WUYeTytHdZjK7nBPUUJMggD
+dcIDjaXwkIorzBJTWyF2odyStWdmNoBGIdD8NC4UrE3edLah3rmEyVm5+0aK7jz4jpgVJ6sk8nL
Vqg3Tmnn0TEFzMnKsFiHAk0vjFsiYTLoFp2oUDfuKmfyhg8/Dt6yOb05DA44h6UOo/DEkVJyn8Zq
LwCewp2iC7NVi5IaMRFpjBV9d3FdECpgKbXgqROIhZDFqCV9jTceLgfzoLjN7XAkH6/2cmzCeKzk
pDTdMC3BZCXNqY1C3UELle0hbel4ojImpOhdD/x+N4gl7koW1vHc+tRxY0IIDOQWcqjpR2htymDa
kywIAOYpAL+xT0OTPlALv77Tbr7EVe7vdU16z5Jf5WySawZUCCpi5mRCQA/1KCE1MrR+F+H8siYY
BnZWQkW0RbOO8Tx9DGJmBEVdBRk9rayLlDWeZQ+LzZlgqc3OLwE/SzieVuULq8AjM7bSim3VYcOm
nXCuEwuFjMApN3nLjXQbA2kt4+vo9sRUjLJo4aX3MBXkK9YGkIRoWAFc78iOM2su7FD7TnIo6UWM
eKxBjicPLTzRJkb2qOFUrnjZ0wgKV/k+Zs4JHrdR+BzjtYTLqXrqaLQsqZRRJVpnsVSvUgDVVTYp
7OpVIM9sC8VpOu0B2TcWfIHKsCXuPqrAvzY6UZhq7dPuwGnoc7laiXX9aCaNSWtgGa7hYi2P7fK4
a8bMJzmY5yoqeEMQBTutq4mn07Qs3F5Ukb6IElhnFR6FJtFbG/2SO8UTj3AOO6Qe8jZG/sR5mb9x
806djLYKb7AMRgIZzGU+rsLoucJd8az6ui1V3IYNqsQW170VwoZV0OVOaIlPdHCxbisMaHlgIvRA
kl9tLmAyI99ml6ddbDEI06xUOYn+9FZrqc59reT3XVCt8ZS8YaNbrxUNbrU2Jgzy+sIVUu+9aCey
4iToMp0Cy6oYk41MMBSUbMbbZfcE2t+6ffsV1eN+UNLPvsEWSIaeSNrZq6pnJ5xPVnpebMqO+Kqo
m16yGht/3coeB4OTEi+mkdPygOpXWk9/+E02+kczA8KwpJ4ICQ1AwUc0K2QTWUaRXeLmnRaD7qoU
1teVj1VlNWK+PVsKYiK9lYZ6S02fB18QbLUZceXxnLp69IB0woGG2yAMCTpjs0977yJ4GF0p3olu
AdD/7DiW4XpBIolr8IxbtYz56hRRDIsBFKhDPIyVGiO6BUuvxQQXc0gmqv87HT81OPWG6MmuVFD2
w97kgWxlycIUzFc36RjdF2n1VvUNd2zyqtHd1YfhOAdJgv86hVCMgGFGSKvcneN5bKDAt0L52KTP
OkaC+Kjq9LnE8mtKOoYpKaMU4C5lE4vtRR76Z6qLKHkUGAkGRJv298Ql6TT1yxySyhULjtL725R7
D1tzPGFWcowHneQOvnXJR31wJLlwDHx9ZVGn+uo1K/yYL1gKE9QQY1kcrwzdh/hZv9VGvEK1T7Qb
3YawNSFDGXeCHrl+xajVFiF9dG3zgqf6fj5WpcEZyzGTBONDKVtaFTKGueQ07CXeraHabzwiP/30
VBrZiyWP517UH5A+4Aa+0afuRZaNI7+k1SeuPGYbLfLcWjPop9D6KLNt0kamiSRWHjZGrq0SGqmq
mccn4gQ3ZGKoQwIxDHlC6FPpEaOxa1hnLwNAR0PgxGB0x1QvDkqf3xL1ylVDbznsQhHeBvWQarBO
Wt+e5t+LqJhdRCgKX3kv4nCe6xevqd/6AlRrirqOXHLG2gM0qpxgEMxXvL7fKiTgQUOueLVAJLdV
sPVCqUpg+vKCF+tzaVZc7po3gPwg66YtNJod6dNZj6pVpeRrytmvkabUdh6Vl9q64AyELCfYVea4
1oNkQ1QsIvpSe8K6ZI2mZO+12R1yQ8UmPfI6ZFi2W/0FlSghIfhj2HlQRZskiZ4GYfikqugkad2Q
7+GflTZ+EPFNBgvvtkOD7CmhblDjJxvEnmoXnXoqZVhbbfBJDgtarLIgBzd8AnuG4CoRKY46A726
KJ/0e099A9g6JGMHyREtltVFW9HyN1lPeiWj5HTCTTkDhzr7+rBquEcECbcJVdpgdr9ro+AqR3S8
BSxhm3ET18XW84Q1MnPHgx1DFg3UzoGqkuSiEIDSpLWPHiBwIzCmtbLNgDmZTaNIOHG4wqvhcb7x
GwGVcgLqwTst7+77MXe62YhMMV6SODhUgnUPl2pVN+aNQvsL6iw30gbciCBX6qX4LKFUsMXxN2FK
Pi/r+jLyyNuS7vPjdL3g9FKG75x3LDt1J4vYK9US7EjvKoM+ELMJmoBfShgSdlO8U75+rQdzK0F9
sgOZKOP+V6ZmbkbZUxUmt6LjAmF7bzbCxyTVn22q3kbZvNUBuDtgxGfW6Ncx1lcYpe30pnyijvk2
0VdsvTdR8y7qVP+Oy+CWZTFGafGFmvOuTycnHim0wq+wsugkdhuUAAi6W5ci1Tq0kg9ZpA6sK48Z
GtwQDjQwzHZqMNiK3ytBfKiS+jXlqRey4tgG0Qvuda99IxiOrypuFxvbOE3PEyVYfG6BN+VqXca8
gNIcwxMLuXfk8o7Zmbp/kxXpnPObKKb5ybnaBO86QU0qT3oTqaTpvD9LKT1Hw5X60pc3mvelL9+T
mfuWFBTjyPtKAv8YTsO9qcM5EbK7SVEPcMe+QhSTVUx6j9C+KDxUuk4FapRSN6RmGouXpA5fs1Te
E+QKnscAt6Ux4QF71gTtqIWhKwI2FgZstLC4Dwxrq3QUU8SmPylTcerlat9Myr2QokXG+IBbAUuD
+NhK/RVw6bHinWJPVERyKbHnyMgm59am9cSG0R5NHs+U4KCC8dMDBDzBbhw/BYrU2+ag5/Poq6pW
yR56/kkb5ZIGHPKLlY2BM98snpyePR8XgWodFCasUPAr2hkBqKSu8FLOAK2w0/ZSZYQ9gSXlTMX3
T2qXbK0mu+INsuqUEd8YTZmtiVZEVpySZly1xqMS9TsN6S40mTvPl180ko3xZwACMsZHQ5/RmL4F
SatOU6feRaN8toQSG/lg61c4c6XT0aOKWk/TfRrXb2kbPuD+YgUBucyGARn+zbPG3YCTQC4UVFIk
+b6p4wcPh/3h1kvle4/MoqqPfV2/BOr4arTSKo2tp8DkkSNTJ1Hr5tcoh3dEdOIuZW0KMaeKKdOd
Uqp8NzSyGwr+NjaMlNIYlQ14MXjSHHoLLC6lGB3nd1FAilRMH4kWY6Ur/Ex9kWKEoRtkHQbyas7J
Kelm4UfwKAkjanVDulHdurMy2YYdsGeMsw3V5EnteOyJMOPo00EEfiiUeptJFbcfwJOmnunzfo18
7qGBtaxxPUgnvcQMJ8FpTbkMU/hc99Wjrmlri24E1QHg8sDJi4BxXYH/ImbtjWatdEn9PX9vPOoX
UbEOQRncBZi42JUMVWf+wlSVHg0CK9wwsI6D3z5gMLhn2LH1gvAmp/K66fInw6mk6U6TyHT0BpVx
SNBtEs08CAH153mjIS2fCXpkuBd+yXWAZCFFXyIXlzZYG4Gj9Mj9skcTSolK9GScWh8yHlj0arUH
cUIgbFnuxAAO6X8EMjzUlBGnJ2VqkVwRai7UGyImHV0FFBEqQG46O5iiyADMNfnGvURKQjzyOhj6
bWV0J8vTgQnVnYeT+CgYd6Ov7HAX2kRwQdWXrgXEHq/dFLpDOG5Nsz2p4as/Q5l9/hX15gdo607P
qIEGoq37xkdp3SjRbH0v+fJU884LPFJS9XJnivX75OkPXhqt+jbAUx8Ep1XQelLKETDNHyeayALT
eSA8B7L3W0Y1DRdLrJGTfC/FeEDB4VJXE28tx8gMwcVW3XSiJoW6AG2AClTmqAoIwJDKr3OT6dfD
i54SSUX1B1f4+qSbDdLwSCz3KIEtmeYR1sSdNgaoTLpunwnfyq//o3/+T/RPVZfR9/5n+ueteQ/+
C+nze4e/SJ+SaP0DUiXORuI/SZr/tFvCUOkfvJBkNGEiVrAQL//F+pwNlyRZ15FYWzoiABWh0l+G
S4rxD9QfIoU0hFiG+b80XUKy94cmRcSKWFFEhbKYohKdpfwhZs7LPAxyHOzudElABBL7eQLFyyz2
f5ulWDJnLWCtvP+e/XMDNdlgZUTwXF/HU4pXDr4XAe6/OFY3GwAAJ9V766nLqRW3uXr0xzJEDCSc
A/Sl26o1j1UlUFXkKVtReP895EJ4zsapciRcVjf1QDJMXgnc+OoE03Dw0UQiDNxEhn+fTlgz9EH0
GgjTSyAxPgMmDbeFKjC8wrdFTtsSLxhLdSxVqomB0GM3bWMYC2GvTXgs8KfSxcjy0zIrSLk5PS6z
asp46WBi8uRSQaztQChQICwfheRC/XUp/naY5aO/XaVlq2Ul5PlNWE/Shu5pJ66MyZubAWLgX5ZZ
r+2TtaoGV23+YFm1TGJfzvcLje3frQPKivit5l0SMl3/mlUJY4NoOe+5fLTs/rO4rPv5mmzZcVn+
b7P//29fDvRzXD8swFLDikjUvirAg8MCRxzmunmyzP18UMfiX+t+tvO1Ah3kH7v8fLzssiwGCWUK
McSH5d9tDPN6wvt2/tK/HfF77bK7Ru0oIZmY82MM2U1l8H2yf5zTz/ctx/rjq5bFYL4pBFkFtPjX
31MMmDPRuPP3QZOQnazoAHbw3yQ5cJmG45Tte5ViLtAes0liZmjpy33iV/lmWfW9YTZ/8LPJ9zGW
rb83mj/+Wfzbx0CZfFurxvn+e3bZ6o/DLYv/+ePlK/52lriKYFVphdSwrCRDqSiUGZ0Lzn/ZsvQF
E1FpLxRu1UiUpZblfOYyLBstmy+Lk4AQvH9Y1i4rfo406Q0HWZaT+fDL3M+eGZ1dVCvzMZeVJsVN
zIpkIJxAOCmUzPaNlM343c9s62XVPkVZgsydz/Egjd0CeY3dCz7giUT2adcaqtsLQufG6iVFuQQL
FoMW7AjqfRbWRwNW9dpohHGLSNYppoyTMEMv3X/PSlKa7TWuJsBP3v1zdllLIeqgomvaLEvLZNlx
2e5n8W+HXFYuHy8b/uy3rIMGiR6Vcv669CmNUrrNPwjxCLBtqg5Tmyu0FIlq6+Sl2F7SvKE/pGWb
JwoVuoR4rblp1+cVUoqrUo75n/ND5FANai8wEIl0wvxWLa+5lowUbCqDXxakYK9rxyqtx10Q8deb
89+9zP1MlnWZrhQuGD8BW/P1mColmygkRDTslfKsRmXCe0ICnaygp/tBj/G/zyTRpXIdTtI1TAdI
HOacueR13tXStUsdeq1TICTbN0SzEVtGWWJZTCF2qg1/BZWIOb8+nvazbja1Q1PCdLyLWkcnEXFf
yAONYYXSz7cweAvLfie1T5rSvSvUhnC78ssDXjPFwaorACur4Q0hKh6d7+kRzYGjFy1+OeWEb49Y
1nsNf8LvOcIY1a0hE+axUI1DSNaaXod4nDa0yXMTXBcmFc1l9mdl2IknBXHeepifoGUSkKb0Pfez
DuBWWiupiiyNm36ZxEFF1l8m7SxjTrEKdJEAK/9Uio2wwa4H2JUaOwb44AcQsuqaihSKtqo9y1aH
gG/+0ZR58nP7/awrE+j1RqcmbgI/X8jzZEMfud4Xo8LfXAGiMfz/5/IyV8ot+eRw4uhNK4krGN2w
j/H45RfGssDOMigv4bIcoLfcDyX2wHEvz7ZtRqOuaq/FTkjMJrs1ewEl5KQO++/ZppwdTGTo59Pa
63FQ8iuT2neBQ63v8wAGGXzvXDK/JyUKabyR9nobmTh31YiulQnDRbKuIMQo6A6GCempgcgydgMI
FDzIFNsHejRbabzU0Xp8hKGjkDn7OLyZwQYNrUnpJXNwTdsKv/OAwZdbMpSXqR868Se4XHwOSSH2
X1rGJLNYZDu2L6tfSnFPqLhab+XAFYNVN8jOyujCFcZMGPbherHNTCec7n3xLI2rUv1sPfh+86Gj
ylEI0KKWO7jNE4BxBYsteE+VIyUZ3APM4dCa2LOS1OlGlqvnL8G4S6cvGY9nnNAIzAlhruNEocO9
IwjCJhCQKLx1r950Fe/8naIcYLEaXzoBptqNMWLerippW0V3uf4EGFwmRw+NgAwt6qDGxyy4q8Rd
AZO3cutmlXeOSggmpbsWzyVlU3M5ZcHG3dhWOa3wTiqd1toJJpC3I/weihpIjypH+1INOJjjOkOk
+wlkJ4X8L+LzcRzNhyzZ9O1zCq2o9c9F86l3m2pvHozYpZxmdmRq7DGcgaqSJTvcIx3T3OLABYPH
jx+MhFcco717v9vr5hbLYM/cKu+9PyGU2cCao6wrx8e03nWlk4v3geXUnU15PFGuofI0JXZ6Hv3N
iFU2PHnqqL9l2C0v1RMph4O4hQlJwYT+2km6S2tXSLaEjegB6a52TrjO5HRPqAisVX/yQ1e6NXch
eBQVGYIP8buz4Y6PBCsoG+Aayuha9dUYzpQc/PzOjB0phEe41qejKX9EE/1ImkmM5qejCKAuuLm+
MatNMO0r4xy3hygkf5bnAmcFdABRDJn1Sa3vfO6jQ2HN15sIWNHfRPxtOBT8hlthgL3HrsBtOgT7
AsovpVF+wG5DtVdDHom11Semc8HglrJrNnvpd15dcIcsJhh88wXjOglE3nrNnrtTNraluYtg1CHn
LB30JhysecvbgzZg/4i333psnFktajkZnprtKrMcTAEMcncbaiqueCweNAG3nytGOJO4VQO33qXN
1qsgHayNHOhz1Vd0HWCgkWZbuXB2EhjqmMqM9mp4G25BZUeopXFnuTTyrodx0XVHrVmP0XoA9sV7
07e1ZNs2O8SVemZLX9GbjmIbhKWvNzAbe/mhT0mqWItXmTKg8CpCkjVOOEZiGjdtdCzeqF2oTvpq
KfuaR8HfpNK5mJMaKFqCk08qTC3xXEU7MSwcP3Alda22NtXoJHX7/iAD+sAuIEyaIpqPONPBlKht
7UY4RtVHk27gMVJ6v7bmCV1CFW1TaJuwZj8BkqwbZFHyQe8h91E8pDqZWzZUtMBbFeq6f417WzfI
JIFHui7SDcOi/GVGq2k4C1tB6VC6HKUWNhjpWEShbiXUN45xZ90rh3STbeGrCrOdAzoZG6WCXXPB
FGcwkISDfdkKhpfNjYGT4tvFoX3RKLW0W2zemm37IH96MByqLacG9l6A5ifmPbgd50Q6gJkeKc7r
1Ocd/1Y81xpc4w14E3QT3OBFTCseoXY1ooOhlC31xHMedXEdfKAOmSzoGjvhPeHnKhsQTtwIcI62
IW5TZnPCW/ZMiuU+OKlXIramhyBcT4Ytl2/QZ+Zso7zFf4g+3EqM3K7cKMmdhLe9eld5B3+u8t3G
fF2ayNsPVnLpAoiWTnoBG5bULSxYiiojlrln6znl+v8C6jogjx+26qqCtmBTV/cv0yFW7UlaDc+g
Xea4QXvVx9im2CnPMvHuL6KCQGEVgvF11rbGhbBwPHKgSMujhkMvmKfvWAhXTXDa6aoiwhovUNvi
+p3qQlPxYnAARxWsOBAtQXiIoEMQ/IG3wOO1Da7jtJ8hTOJ+wmjfJhTRoDU8+tHvfnztVIYP9WSH
wXMK46Jr8Pg9dcHgiCwgtOocEQa1CcgG+3cbe0cd1hItS7gnVzYEMy2OknCocbcxkZFh6mSXpR0O
NvosWBxwHSxcKJmX7O7TpFJpn4KXkEIcVJMDA5oAjl8HfdmGtO6Um/4hn81q3alZZRGex6SWb4j8
LFfgunDlDDvfBBUpAO5VLG3dwaHREexobVBadX9pkVM8F6Orn6kN7tSLEq+nNWnuh/GsVyvlzQPQ
ciCYGSvuNGMV9474WdAcPPnXKHTEx9mxecWZSw4PQ/A8EARLdkFt+zf1bH4WW//Ov/uqnlv8qO6j
xoZgWnkOwimBO5YFYQUtztYeSJZ1vC0sZTu0A0eyg7X28Mv+wk/qV73WXTjStnxW7rOtfB5pFOgA
3GC58MRkz9GzSMIW7KFn7aHzHMWwU9UdipV3hSHHvwE+H73d5/ChqLe4cC9y1zt7xqqT8alcmxEM
QAc3Ai2Fbgqz20HZThcqd5tujSvwLuGOC7ZoRPK3elOcwtWAnxVxRvUDwyXC6zxsEao1tf696nYO
7g2y5qDk7LL7aa8YDpXaD8sunWlLOASVPukZhqLbv3nQtY/jysf3067vhV/ik0ToLLXpd5/HIN3n
F22bXsSbv4/vrIhXgp0Cr0b3+GTlt3wTcVab8GK+CowMaXGf03hVIhf4MDhr/DJsQgaDfJc7jLQC
k26bw7rQjtzwgjWFBlTMZX/GHIP7jBXiTbrKREs+yk/1PcWsdXfWjgPMgTNRH47icrOvW8tRuWiO
dlSO9X13rnbe5g3+33ScjuW9sjahLmxRGx2hgtzxeKMsimsWEeNWV6xtqbOuYaET2P7IFrkt2Ix0
jto6eG12Gqjr+7gy997+rX4fjun9gMDHhj3pZkd5nx1hfUxrqk1O7AgrlGV2ard2dOc5qc0mbn6X
rK217ETnZqebTnGN74ur8BI+DG77Hl0tO7rCHPhdPvWrYqfZxJzGdvPqk29uw1a4EhZLMUFDCM3d
g/uTK615azzTknHrcIUJkUigtTncscOsNrP78/RQHc3AKXbxvbDVXOOoXQvIJZ6Tbaxz5oRrA4I4
RWE3gLPiTK+tA0vBRvboWJheE8yM7nhLeY2XyyvhBs7G39Ap2SUHboen6Noc+9/xvbnpjuU7no5Y
GOHF9PslvQ8fxpX3O3jNPtOtyJWgjdEO2qG9swRnwlT6MXts7zLZWbdv4i286Lmj07bYNQ9VaF/F
LxwpBEccnPGGdcpgX62P9o3ir7qKD+Ul3Zrv6q16RSQO24I+y3v1Gv2CB3Qf+e7wGB/ig3yDKH8u
L+otXokOF3Uj3zF1ELXwBR/wsml91rWTuWCF2tHY6k6+D17mm24rPJPvQfOGnxMtXPmGCLy9C21q
XZxJeoHUe+KVuC+/uFcp6mf2DsOHdX3DpoY2pnnOCdG54+0Ufy33ffMcneAt8T/JGEhdDoSGqpE7
21boe4Ug+dyBjDiTQRiTfjWT2zzzGQ8TMh5cwmdTeC6NarMbhc45+IR3xsf0ET0KEKJjx+tJgFlT
/lPHDe6mMIjEm/Ah3tEu6w6xDTvM/Hhazvre3w67gR9kvB8+q1esa0gyXHO/Z9eeLvkv2D+jkz8J
p2kN6W4LFbiNpG1d2eJTr7zEG3FH0Ws3QKCzMYydVspeuFPuGirgxkP6NdK1q12yuFFIQZJOZV6Z
GIY9mwZcnHVwGR/EjXGaju14wQ7tQJcCvhnPiviKSGfVbb3zV3jpudRkl2BATMGGrvI+OoWX6XlY
GsCllfDo3fIiUu36ln9RmKdREW3to2XHEvdYAAxs0lbGR3+HpER9anaZO+wkhmrvzancWx9pQknb
wdscgfs7c9Vr8IJU4ARDhbOejn7kYGAAUb1y+N1JcXoWb9UpLpx42qSXuX/wJn2Ub5wiKcQos8qv
bjxOz7wQuw/SkDg9IZsbYxo2ugj9XU2zhEefLVf2uB9XH92WHh5jzQfl3nR9/AjpRzv+qjrRlvKa
fJvSu37c1LfkRJOXnPo7rmu8RTm2Eg6tb0sneR/whNIFcqQ3cYezAFLtlYkJMcRkVhar0s220ERc
pIQncSPe51vcdbSr/1ytC3cEr7IDmrEnf/sRuMVK2wwB77Thoh87GwWUE504b6SPEo0kYu41o7Hn
kjfOh/E5vTa9o31Kr9rJ5N0dra377Lk46DtSXqDuPshUuoxVG0Ea5T1IdxAchpv2NmwVmudqh8zA
JW/80dyUG3qoHHlzNl2NyAS7/zLnv97fd4d8M23br452YouJjVM60jZaR4/hJb5oh2zdP6wr2ZGe
ZW4BzOAFV75hk1dfeGY9yGI4wzjql4IcOVyJT+P7+F6cq2v8kN6T+0craPyyTsHVeJROVLSnnbfX
N+m9eRFXkRu9fkSu8DAcOh5nZTv/pyPn6O2wcvQn+T05k7QWFYgHtmVtN+RAvYjJlrxQeC2MZ0P7
xQzuZqY5DOWj2azpF+/1fbyaVZ92sWO8cInWEny4+a6Vb5BlkjXtdA4P8+rvUXtMbhatZXM1GV8i
uXGmf8H8gF8RhoRxba7UQf29zn2Ecdc1f7CeOYkPf0MHP4q6dbugrZiE2YScQbpOGB8tsJswA5E5
ddDvyfc6fLsJJNbBCsCfzKU6MM9JM0S1rPtGozBLXed9dGEUAgilznDyMlmQqJ/FZc4fsTCQe/iY
Cwq1nI8pJvs2sIg2N6THGIH8Dtop9sd9scOtx5Ga2kA7R1+wCw+18NYB5khTh1N6h4JGDrejmOM9
yFM9nz5mBBDvqGSKon+SweQ3VeIzAJ4nDF0QrulQtvR8X81Q3jJX10q1nagwywNYfx3NqL6UzHWF
qk7/mo0bMeQt0NNcJjgDZwFpOqEJgmnefLNCYeIrICRZ9pBPJcxo5L0Nrt3Uk0alPFcq2GBI8Xm/
uH8vnt8BgnEkY/GH1OigL1gaRQE96mLwKVANWMqGABFDjG1ZodMNms8YVIuKgBiJhqORSm3Dxw83
w0RcFX7gK70UTmC028qvEhpOzgmeOWSJ/HnoDMNp4xGFlzXXUoy5PLLMtoMOpBGSH50ukO6C8S64
7jJnLMW6nuyp1PPTTYT6fL9Mxrl+J1cA4T/rCoT6W2iraz8bOyAVqYekUmrVvpsny+IyEQuAq65n
BLbgoMukIMxaXi2zuuddmjbt1gsu+43VyhOxxjJZAUj30G9twyKBaWkoIJ4zMjz+a05rfbDPed0y
+WNx2W7ZLRYKChtpNr5JZg7QXX/FYv0lYhBObZUGIG55VHFtgROfH6QGNblV3SdNwd81AFLuR4xs
96WEKV6UQzbxdn3rR67cKrREKqh4MVdthprK3jIXm9aB4K6YGO3hnIt6hiKsBGUkEsDoDhK+Em1J
Mlgn6OV+kotyX4Kqg5HqT4ZstrvvpeUDSzQNNyTDE73MvMmyctnve3mZ7YaVlRmwCScwVo0GX64A
kRu/Aj+uNS2gNrbML6uXCQR6UOZ58rP482lZeyCuHTS/f22xfPh9FKWtqglj9X/ujMvMxWwN1ERY
guC3GUpIfEXtLrSogtpyPcagDN3MAtG5vDyDuFzk+Eh28sqShtc80SBgWeru57NlzidjjzaI1HUo
HszipFKLq+WjZVLKAj+aWqPGzAv4fstGy06g16iXpaWMOH/fYCRs+X2on7Xfy8sOy67LQSOMK7la
/zrLv53EsvJn9599vg//8/XfB0ZhgRiq6h7/2GU5Ym9UldNXYNo/h/nZ7s8z+9vyvz2zn68utRie
tBVReZ6v23LI79k//7rvP3TZ0/u5xn/7pu/ZZYPvP5DcMs/RE1Dbn3P+j9dk+WZ01f/88f52XX/+
zj/+mOWw/+0Mfr5iepsa9UaZ7rWeixrZ3PhPmvbX5I91fywu2/2xjhoAuNYfh5GWotXP5svczzbL
IfJSZwT2s83Px/9u3Z9fsxzij8N+b4MX70NDvW3dzn+fudRi/WjMN2VNqsj8Im/n9+3y6R+LxlLh
pH3OvjckC4Wy4rL59+yyfQ7WhLdou/l3h1i2WCY/h/n+lp+z+Y/7/XFi//Ewy3Y/37Qc72fdMFfB
FkLN/3GP/ifukSbKeNP+Z+7R01eVYvL8X+hH3/v8RT8ypH+ohqJA65n5RHNI20/am/IPVVEN/OhU
CTEqjpI/9CMN+hGrTczFRYiuuM3/xT6CmGTIRCHyCTH0ogZn6X8T+fZfDedgPmnY8BqcIM53BM/9
4bptSvgkh7mp4Vpv/eLtg/LhMkn9QI4iUri/XZh/E5uhzAf7L6ENuqTwl8K0wvOX6/GHRb7XdqWM
C52H9F2K6YoT10m9UnGkUglX5eRU4mdd/z/2zmS5bmS7or/i8BwOJIBE4whPbt+xJ0WKEwTVEEAi
0ff4ei9Qz35Pqmcp7LEnLFWpyAsCiWzO2Xtt8wjOvjInhJv+CzGgR52ZwLn77DXz2GTrAgXl0Ayb
ocWJOSL0dNIoWPl58pT45mOpHbl2XZtYBYKzS6saNl3dUItL/fU4epwcZXIpIv9AspO1NfqJwrtR
3/7+F/WQjf3lF5UuwbkBTwqi1S93NWZ6H202LwcswYjxwQvbyk83mORpqSDjFhqbTmJ9dUz9rhMb
uGl9ayZ5tm7DxT5Xgm1Guh2b2XvmZBet+2HjY41bu7Xcpjkgh8lNqi1EvZVVNLjUMvGcdjGbkCXn
Ffm6b9OEdBp4D461pf165QF11grEg2lvxaJTMCyz2AWe+vSxu9ZzzM4oRt+xLmOb4DAdbzS608V0
wJU6XHbb+3o9gBBbBUtUjxe1L1OFpyWOqkPsi6c8wQId5Zgu/EAdlN+gfEZjyreQJ6cmpMnDbe/y
AOLGJj9gBWfiO16g29SM3t3UokaYJg9lh9xhGAEdFA2AMSfFCoqDLAz6NzbDCgmbHjZ/eFZ/4c4z
KD1kd2JhuvKG/jIozdop7aydSb+JDR8HcPio7PQ1wLna56O5ylPoqHXeAVx2lKTNYWKirofN7MpD
Y1C3hV63F1gLo9SG0YhdER2suw0Hy9pYyXAq49zdysp/wduricGw8ML304KioF3qRvu6pAle6zba
+dOdeO5NDTopAtauFr5U4lDC8CBDq4JxX/XGth6GYDs7wRcNGuKEF+VFx/nFKfDoGQnFS5+8bM6P
58wqP3VDfpsVDDxYPqh0+0siUqxj+S3BftjZTvgejoQ4bCyhr1Vo3HRWeyHrQKM0sU3Id22PWp//
AXoKT9GBIQxGObgzMXatwknw8BWBWMG08Rz9ODbpu0/njQd1nwWMmD88p3/ySvkekbjoOIkIsH4J
vmkcu0PFOwSHhKMtzX66x34kp52gKdhaD62Tvvz+A8U/e4nRjJK0w5lNQgXliv4h9UD2oslKwSfa
o30uXfd29nGWgqxv6Hp1z2WSX9sGWAgSEl/SiRGcYNFGng8uCtjMkVTV94YItAobYvf599f2z8Zs
YHrw+JhMrcBmhfrHS7MEmU+ZoQOEL5AE0UZ8mF5ZyYCjAStddwXt4ZwS0P/6Yx1TgE73fMoX6FV/
/ljagoBeBsM/ZJJwOuk/wvowkWmo96bqwm2EpzVt/Mfff6gwlx/7y7IhLf4zNEaWqb+sUXAdrGDg
xT2YCNtABt6gVqqpHFHyKc0e0yRmDacHlOc8hY33mCqHU96IxqXwzHchgnPWzz3SU8AuKoYrrqCg
KCaZ0EzJvOTHwEzYT6SArXI1UScwPb0uNRpV7Wa3xF0kaz0lz4CV73LHPVFMYf71Ir1J3YI6Stqi
F6GqoR13pzCTMTZvXRvBquc2CFV0dgxcFoDIJnG5IN35NZo4jgNBpZMfgxhAxEm8qY0szK+/tuZT
Ci1rgxoVKT0ZVzJEKgAP57WFrZJKrmxIEWekbGWZFlOKsL7zPnbyLNCmbYhO69eE+m39BcNRrjqX
g8O0TDx6nC/YxreF6fS413hsZbUzXKxQyehKwgOmR7svnjqx/L8srauAUFIgB5q41N5cdUnw6ES8
eGHAzZWV/eLSHEirZXWYvGZFqQM+WLAz/RiiBLWfosMOMzq443Wdrf8wIqxFfP3zkPBNUwgGogWz
N8At/PNIDC2YY6SojYcosHrMljuV9zdsgOe9ETYYwwJQeyPWLFFe2XaISqv1ruZhJtStio7T6ASb
fqt79ByxSVc89M2D8CmU6UyRvKhYiNirkEA7rIeOWrRhdtEF6utTpxB1WVlarfWuY0Lf4H7PwfDC
Es2JYFsZ8mvi6YoonRn0WEabzB+iDahFYDSe3IaCfqtN5RngV7yLs4nkRJcUmsTEWx18KcxjHVM7
LwZ0eL0oUVq2eyt16qtidr6BcZXrMJwexzLEGevLbcFwalJo9PODbcYXLfN7H9oW4uwa/2ABiK8U
1gug7GFH/NKOaHeE2V2QbltlbCRlyfXcscWKRHZsZxHinZjwhuXdLu6NZ9eVq7GOJ/QF9lMzF5/D
AvJS3UjMzJQ3ibN4UIhA0ZmuKzekFR96F19TyXcb47qau+NICt+mb707PrdZh1ixyBY+tpk/wXEb
sCyRx4MsyzezhEbccFVPqtv43CFPc6voLQyaKDMSQCEivCNWL/YUbnZ5WXcrUQZLl47rDlV8F7Ox
RhIODdFNxS4NFLCi2eJ7wS+NIb51bx433KuNngp8n4bk7iUz2ggbsVTE5guZ0jhmjGS+d2250xtb
M5z5NIyw94ERqGyxc0SIKUv1iBFif4MRH3SX299AIE522FngNal6UykbNxMueEYDQwLdI8Xo2kl2
RICzBbQz+hwpJe4otc51LtF2LYuzjSLC13G79RcKQSqyl4lGkxqr+NMc6QclUUaq8qjc2CLReAI8
kcQHFPVgjWxctuVu8OQ+dhgME5BA00OVgfER/SSFdEybjO6CvuMU3AWRS73S6B+iBlp+KeqnjNeV
9GP7Lh4849g36RkY5/yWdyc35cewlLh79CafZCWvXWgGMEVig2kIuoPJ6lKNFbOgBdjUjEEtyIl2
LaIRwk6VAHo4FCYprbp8Iq3P28wLLiYYUWZlndh72N0PTspaGqf0tAPDG3f0AvDagaHNaZ0NE/yc
HiddkZQA5eybCSAY5c43QMh3bFpp0qf4j21rURHSvIOV/bm38vvI5PlntWme4cCdGs88Wj07VMlu
pZBltss74wEDdUeflCnWifJDk8RrrZI7tbhngT7cN0YP0Irs1pVjWJe5bvA7CN7qVqjDlCYEyazG
zzavDYIW7MkhAjZjIHhKLeiDbF9VxefaRo7RJCij3QzPZgGREemY/Ra0pzDuvlXMNsd64D0ORgxW
MrzWVfWQE6V1txtgYaD3BN2DLdIca0LEkPt5wLSy/nvlQZKAX3FgZrtu0CO61ecWQDhO99eUWOtq
PlUY7TDPFmAFJw8mSZ0rKBHDs5Zy07Uhm+52L1O67iPFvTn30HH0dK0mQBdlnD3Vukfio4O3FDIk
RJfxQQcLYYeSpGtnLpqIvt9ppvrcIIYMWMMMshb/HWwS2E2j2KPGT3emizhR60ufh48LIW0YKff2
TaRWpaU/q5y7EzufShNBWFZDfjFcMgLY2j6Tu4igX5l4Xo0gp6O7CGEEneYI/FjB6SBV8cEY22zT
TVClaQ8pb6IVY9EU0w4Rl/zMJ39AkAMd8r5CMaBgpzMbWugvnPbJC0A7t+VNarcIXPx+Q6uBhgDp
yFWzcCxm78njfHOc8wzT9JgwR84NLB8YRfuGkrLfxhosgJMvMKG3MHmsm6BdDxOTJjF/OThjDl00
iUCij6g1RYzmoGImVTW9qqB1mRTC9lCS7rDFzrpt+wpuuucgROls+nk+yuFheCqDCe+21dG1njta
AEcAoSy36LOSkWeVBtMXI3nlLSe2WA1qA275U9cEd6NgrY6C9Kkp670zigVJg+P4zqxBS0On3adV
4m1BRRabuKzqdUnYtpmZF9Pn5Mc+kpzsrlnJ2X4pA+ez76ysMuvY4LFuJj1aQzc/lXb01bY2vY6+
Zo5Nx76CtMJu6qktswQ1W6mQ9w8nK2yeTSP4GmbJwS2xmE+h8Sl1wQ96AkA74s1qS/4fKc24Auvp
MWN6QQ7m3yiPVmPr4Xntg006cIwkwKULvHelaPVIv+ZCSbcaAtsA+SS2Qx5fF3b8EkYvjXXWEMFW
JkGga2UHe1GOKAZi6/DxvcOURNiIu10DJ2Ia4Y3YAVsD6IvTGs/mXKXjGh/lc+ySCF0bviIHy6B0
4KGurbv5yej0Lhlg9uWB1hs4m6vcZM5t03fZQ9H2dEoDbRLPBVhbQK5ya1UO0jinOZFTn1GLgGWX
+P55rIP3cfmw2S941SL9KS5hegNAXRFC8xRbHNdstabj9bk1Cug93osVCfli1HcqMe+zgQA0AzvE
yjLmReTJFJ/XWfY5LQwSA5LNMCmFmtIf4RSjVjUC8T1WtF266Q3b+e0wGGrjUUU4GuX40nrRpSXx
ts+hwOQGPlZpPE2TcKDXtHDay56oD2RFwkHNzTKgN5g1btPybLWL45JGlsHJtXF2IfSCPRjr5kfb
ilNgfZIzGiOnyEA84iFguzojzEX57S8ttW42qOuMSHPx51XHvzf4Pv709y/R0v7LFNI1s+sHSCPh
fOp9ZMM4PvYfLTd7aTm6Ffvvlp7ehwchrlqMCFmiEGPOYrmXHWZ8QHEdEUCVRF1FZynyM0QAur3G
llszd+afaj9LdkAX2lMSWqwcA9yU2APilCp0yLZ1VUrziqydDSAElG6tdaWAujLpPzHEWXad1KZF
hE6zQ2nqSmRalYHfxbTa84wQvFqQApGRfu/q5HaYM7Drfv5dCn3lxeRtcfaYp+g2DEewIT60cy++
HYrmCeLKQ5Um56wrvtfDeCZWZyN8683v3FcHgSLHzx4pTZcV3y0d3VpoPYU1LBZAL4DpBzacYOi+
c1nXu6ex09/ZQ50JzGGbggxYmTNLH8UwH+RIPSFnIiOOyRTWFQEABEyVQfb6Afj8YC0OC+WzpyWx
KlyBcFNKXlcLmmJv6P5UlvsP88RHe9q1xnAru+LThwOk7WkxpjzotJHwQnhFjQSu+Qd08uNLPmjj
ZCbpNfvucBcaDNm5YxrTg9xTpKlOtZkG8zrJahfIVfGo0vZr07JX+Xi6H3/6GCvJLMUmmUL22XbU
xfvwv30yH3/ynQ6pYOVm23gRpNfBo2vV6CSy+YtVZBB53fiY1ObnSFH9IaEMjmy4z5eChonwW2GI
4cB0cHSBmzGXF6uNnoiSSfaTG3C9JiHwI6tbDtuHDCfa6xP1nYioM2zFbbfmJYBCwiYuKVATVmzd
1o6NctvM5VZa8zdnGo4fNcxWAZGGDRREjbH2C2Q4ZSJ3iNRfOLWxPYIju3XnKxcsqeIvbObN7eBy
PAm5PXWr3nuHgpyUxvexJ+CgrvkFWuwCshzFKpozNjdsMU8ex8vaC5f27EQj2X1Pl2V9Kf19HBJD
qI+lS5iHg1acjq+AXceRe6YxSWyACyusb48EF/ibcfk4eHRPAldF4MMaXEp4H2UuIyNBwNSv1YyE
R6UZLWityGFP350RwnOrgaTz+6n6OjYNG5w+GEbLxLuRtOa9srCBEE6mj950Y/Q9lLiC1dWNRY6A
KjG3GEWMkl4pAoB51+UlyD3kTcJFA+zC9W77hOWZLZxKyje/DR9kTTrHBB63tlMU1t1b5qImTRBH
aErkFyu56G4JOQEJ1ZPfsI5dazh41FNbko05QS0jZpxjd1MtdUx3trZZvOsF1YO6zVD8SEJWavQl
kelLygiUo8ln7NcqNzUIBd7xbikrDkWMvnwY71qv/ha6VATyYSIZAlx/2FOocFXzHPrl3pu43dIs
PolubtBMhdQw0uFcO1a40S2rNs6cbWGzaaLmnm+y2rMI/OCiXKO9Hftj0Zw7WPnbj8cTM9MkMZxQ
N1SvLQ9i28/5J8tkKVNUBgdZ3KgAaVUKO3xjEC0yOyMa87nk9UihZtgoeSSFk6RiN+0H/r2RkAw1
YoQCaxk8eooqhnaTz0mXLGQm/8eoS8d4mwlz6VyzOxlGEmeF+b7kujlIpT4KISkIqNVsR4iMqDjS
f4CmGfqPWjkNw4K/49RWMaCOPrExywOw4+VIvVRiACiA2Xe+6pLaUBCWCNbM7wnZUnAgYGup1RST
GrPc0oSMi60NYp9C5RTxjso8Qf7ITyvSN/a28AjnPr542VLHXeLH3MZERNW326FNH8iuv1YF1fm+
4CyXJQ4oMROWLglkRC1m4koDr80pNgBxsa3tzIBfjS3P9aO4nVOMo7I94MxFMJ1S4THcLN8WaWch
kc3YL6CgtkYKw0Xp4IhqdUvRCeVslEn45UN1Kib1GjlUYYRx6QVFiVqhPMic+9Cv0h3le5bj2DtX
g4i3uUHGqer9XZAlzaZx8vYQhGQLN8k+Dmde2oRiTX3IuwK8tSrSnR44KcB0OopkOi55chGtB04F
yN3yEAFE+mWI0v6YdhhStD+/Z+ZTuwxgGVNYM4L0NRlCWMEhx+OcD0mpm4navBtKb5/ZVOdMRVmJ
SHZFXYiSBQOP+oVc5+n5oyejyeelvMJjHvzHRFvXesZyGDJs2UA1pBtsPfjj6BRSbAmMsdnJAcJC
ihKoQXh1a2trdtVd06CMiAsiYWdm2g6KI1Ml5pEMUcMkqYYJ62xZjrGhYG9m1R7Yd7Aee43TsKGu
ZuDKgja9Aj0B2rVovobEZixVXAAxbTXdx3i3zIyXenTxr+igXAd9s9TR2AVHvX90QxlvJt5nfsPm
OyxjnATwCKUgpL2kx3dQDgXSQJGuwpxCAPcsqD/QasuiHmJjUIbbAQ61O77VVX9iid2EznTkwH8B
jrEkiUcZ2h12iSPHnAZk7N5qjZsoOGRFciyqQ21a1YaudwqTKyrL4kin4Dlx2juzGQ4FFSlhKTSY
foLum2PHXuANXLE4E/+wBkaOQcf9XAtNo0NPT+7sHQBgv/W+8RURTAKFhFAAix1cBaBDsC1MVEIp
StrrmvNNaannUsfEfkzjK0hCbGl9euzB/aeZ4FyT40gONNq83m2uw8A6yNZ6/AhcmRNS4PQ1oK27
rjCTrc6Syxzg/Ap1fQhqMzpXhftFdPqljTgsJr6GRmWqrdKMR6Dem9DE6CoS+SJCqOLwea9hG1Z7
SrbqnAHc3hgma13b4YYN0uI8TmxT3PYucahnrpLuMM2ke1jS/h7OVoWOKazA/gguNbTJ0/n4EplV
t0RB/de/1wFlzQqyutEU/rmuRL23jei+5grw9ZKQ5znMIf1oEAQ+ExM1Q1K1mZfwQGIWLWJ7AuDs
1ubp49+DOLwBIAlHhZQeqot2fglpyM4ko9Kr87YmxQLgLuTu5gPYuUHbGHVscWrTFOADK6Y4lTKy
Th9/+vgC5ZqOKWs3VNoJVtLyJew03OwmZbcWp/aP//bxF3OcXKj5j9tIUSesC3+nIvuBSJvkgtyz
Giqo+EZaoA6nLHLIQ/qTlEw5GjfHjuVInsmMUtuCVRuVtcIy/N9fZADa1na6kUCEKj/DDT59FIL/
X5TwJ1ECWBJayv+zKOE5ab4WzLT5T7KEH9/1N1mC7/4bPBRLCgmQhDhxE+jIAjr+j381AuvffF+4
VhAwTOm1Sf7qb1l4DugTn3xc8vFoPiEb4DL+rksAY+KZgSQkz2T1/19l4YmfmSgcvyjqS9u0HJsf
J/7CRGE1iIlYi91zEBX1wQvb8cZp7yV4gYMkSGDnF318TUoNNW7QQgRejOvcxIDj2aD+nOHqH27f
7Y9m07/kXXZbJHnb/Me/ip97UD8ux7NgwTgClAzspp8bDik3paQYIs+2tOhMl3G5U9bXfvJKMq7e
mLtLav1s+Y0eyhg+7R8j/ev479H34p98/s+5gH/7eID4JoHJQNV+7X4yH84NpTHnXI/h58LvuwdJ
PpzbNvl5MEPNzp+KWF+2l0b2yf4Pv/uCn/l7/+3jwxkqjBWJpsEjlPvn352eRBx1qXDOYPblWxFO
6d6dKONOhICpOrEeDRWdKQenMGeIg1Xf3EzjClfZWTVOu7ebpF5FsRmvs6GZD3+4OIQwf7k4IvYY
b74J2lz8ws4ZqpSziFE7Z0023VY11WepoXhXVbhQBfBBdA0n9MiJNobMfQy52V53S/Outx50YUzH
fMHXjf7u99fl/Nyi/bhpvA0isKQrfJee9c83DdpDk3kjhr24D519VIUjHm50ynkYvLMBxBpnqr0N
ixVtqzNsGt3Lk4blfgIJwQ7q0CjHImi637m6ms4T+woY+zjfBwjWN4DtA9hoxEPXD3ZB9NDkOQsv
KxHnwR2/uXHtspp+RunpLbFNh2QmzS9OouLVbYMnQ1nOvZGWt7xk+MpETk6XEneuCW07skqqbdNd
F4XAnp36LizQ3CcNipJY4WZyrWfTyoPL7++W+Lmft9wtMAm+i2RG0OWlIvvz3VIiZn2KQuecFIWJ
+KVxNq4kCizlNuJwD5PVPFZ4dgpMxiAFSFeHkft/vRAhmHmo4QpeqF9a3JGyTR1Pk3OWfks8ixlf
ZWZo38+A60urfSAcZS/LqYFgj9C2pXHmG+Pj72/GX0cOWjDathLll/RN+UtzP2nL2oAm6ODyjN8N
64Cwel4T5nt0AjjECRZVq/zT9PbX2ZbPdC2kYPyTJeGX0Wr2ChyEpZ0z0KvDWBdyYzTWAzqp2yLM
jJ0KzPmcSXVttezm09m7MmkDs/GxP1FY+MOrs7C9fnmlXdO2PLQ4tsOD+FV44Yc2yaGGsM9F2l6K
dLAvdtBe+Tj+yQMI7k1/+io9I9nQz6Q1T0l2N/f5FVrj+djMORSAuBRXMPkwNU5SngafmL3A1QRl
5vLIOaqjfJSGlPILmg/NtEsLJm/R049vwKn//mH+kuj6Y2Q7rGPmMnk6CCR+HtmhJawwdFPnPDhT
cc7JpL6p68jGnhVn+1GZ2DUCH4syVR6qq85RN5LW5OS+2mRc34NkXA20NFZlR2iRP9OFsYc63UAb
7I/dAE9CWsa1JlIiNIHeu5nIOArBWIeA6O20hzm2dXHwy5JjGYqi+vD7X+9njczffjvHRjuxDFfv
Q7rxDxqZVAfumKUl4yaV1QHuP4AOk8sdOFueq/6li8bihxL1f1wKxTL+f16OXFYj24e+xjbE+vX9
GEu/LmqvQuIng/E+i6LptkzqW1FWOAqBpHDqhR8Sa9s/f3zx2bq63yjvZn9YlMXPaw8LPWIUZDiB
ww7F++ubWsZtQd+uNE5tmBq7RJgPjiZkBtRyuo7HBPDZoMxd6fsuZzzDvrIa7H5RU9uEyjXdPtDR
Jorq6IHTUf2HRVv+PKMu14ZIB+mo6/JKI9n5ZV0s0xnxkCC8tgoybI3a2wqJizvtM8lCgWYLXg/c
FN+/Mj2rwatBjH0W+si5+k00aIvuhUcvqbeN8yBBbrhjciDzizN3UJ3TUAb7umAY57n0yHiHlMmu
DCZ7E2xHi28kKpXu0RSeR9FhIiaKDwNzRVpd4laHqfUDCobhHcTFVRmR/Jk3EtNQGe0aStF45jgr
+cu+L42zZJ+l446CL7HvZkD+65xYG6WKrTCQYXOIM2+HQyKK4vz7oc0j/Hmkoax1PdZwXtzAJPqZ
3d/P727uk0U+Zjbom0iQ0SjdJ3MGGVQk9CLdPLuxx3Bg0e7MjTJaFIxc+7og4XDNDg3OSlinxIQq
1pHKJM0h8SUx6gXRixBeqQIbaIaWk1mCtGfHtusVredxprrH2EHUFpejfZqUa58Cz70bBzPZ65Tu
uAPUaQOJHikBrPDcb9R+cAcAuypaU0kA4bywkWInmtZ1AC1z/jA/iRGHlsK4g9Vj8TJ9/PuoNK7u
wKO48MGIKpfMsRC2Bazc+Eg9v98OpV2Q5ESf1U/q4DSMB6RJ03UOux0JTna2hihft5bb7tgeMISG
9NxWSHrnCVCMHeA9bm1jX9mUoJP8mRoZmSExZi9f3jOvxYdlW0TL+XVKxu2k4+YhtgDP9DG1nwDx
L8VnN7xB94RqMnNuW+bQm8FoC3SYc7x1zZJquZj3lYobODM+3XjYcqSBaDBKUxNccNogowkoujWS
fHcn78J1RVby2htLtj2ZAYyJmrmqrBfPpOycRJ1e2/34RgPVeND6VeXqhUhKmkjQ4EkS2YASGi+N
M2CzH8znoo+iYyfkW0eO47ZsFA51AhJWhQiLfeNp7LGeCSeYfOoTkJbKXjloOnG6XwM6da8a+PIz
jqszqQ5rTTLBA/CcgM5KuKv8tt0HIE5P0zw9qTwZLlS8DpY0Y9I03O/5SEOpiYNqq72mWNlFkiBS
IYzDi6GB94gXVya+Mls38WuaTzeOnx9Q5PT3nsUzH2w28m137y7xaiGRZqtIkrpRLWHgaRE/Omnl
IawJa2ySbDyyrN4PhH0fEx/FR5Lr98ZtonujD9+p0lG3kmm27WMd7MnJYTMr9XyVR5/Skr4are5N
0tGlbcOMnITZ91+GskbFAuhcDd45jB3SBRoAlSnhhFuhe4LMpql+7BB8kAcOuB2gg99M934W72UR
j9cGgh87S+R2LgG+uwzrowgot7WeIbZ+eW1Vc07GkoRuG9OsK+qO/Yzg2dgBbo7YyvHXpiiJq6gr
f4zwOqcXn4WM1IA/IQJ+D5K6ORdz8S2IWIODYC5uB7+4ZiazNmU8wzGzcYfLxpxOQecSO9V8MXg1
nkIbeQMirjRBOkJE2drmJL0vY0edh7y/WprIAxa2h8aO9pEzhLctPAo1NTATFJiIwP2ekFS4lVld
7xojFusg7YtjFhEtqL2Bpo2KwRap6G5S1Rtlm+aAAqE8NJF+C9EEMmEE1z3U7Vt+wQLvau0dUcu9
ERE8nduseMcvNlxF9AQwelGkMnmqK8i5yWMkGWF5cmqoAX9ywofaShgVXed9QxRMYfy+sJZqJ9Kn
NX6H+qbJU0TQWXbSNEThC7wHgzCutGzeGt1WNw455Fk3fyEkaTjl3QR9K7WLfZrULwnGal15z01R
vxL2uWkKGd8Q0ANyOyRCa/KDFIo1rY3Bs0+y4QOJFUcbXzEFzhUFAETu1x1NFvrNPC0zC9CIULVd
Q/FVl6IyPtUch/dy8AhwQkTGRFB8zdhSgKLAvChEeVumUXPsfeBURRJeWTE+JGvOH8wxhr9AuG9v
zK8xRO2tqiZvJQxPH6veIYmnf61pJXVZsw/yxltzNqqjdqWGNbfUvQC9O6COu1LIeu5sNDLwJ3du
i5zIkTXZh3Rzt3XTcgyl3P2Ye4eI/vtjJyC5SI32hpbcxRBp+KlynO/RomD05ynlGM2V9Hln3+my
9GGAAHJFx1dcY5bFKO5pAHMx4mwW65zYLgfhnibKLqye8cEG4HaiGgVDB1GjDx7jBfxaLZT3UTg3
lKLpDdG/q0bwC3Yup8foMpo9u2vCz5H5m9dJQYG/jyoI+SpCb82ZOhvlsWkqJGOtuK1CAnEqpyMc
vvGvjPmq7n0i55ZTYs7JeGe1LbesrmN6Mz4yvrrLvfVgzZr94sPcUPgcR6c6BsxOd2kI2jwft4I6
+xLyfptjJd7Ceu93WZYQ46KaR8pcHg1kH/FtGryGmVvcZ3OQg25Ww9YdBsJPrNF+7h24DaUat6PB
5GTPKSuE1XyfJ/Lf8oGw0DwE9GRwGiLZugKYVewHzgybOHambeGmI4PEuovA+K9dQnVXgUWeJOUG
CQUIcl6Z60fPGPXFbi5TXxuHoKi6zaopo+nczSWnxXK8bXy8Aw70L8J85aW0jKegFhj/jB5dShRB
B+hKjvEpopa49mCadMwpLhkxo2FkMNA8+8Ya0m6Vku2ClSV4qZrppddJfRgziNzoJj4bFdvsaMJV
Qnfb3ZoRUpO8QiFGCgnFseVw4TtD821SoF3IwzLPKU7rVTdSNaqc/J3QEZJRDGlfqti7ayGd3/iN
QJjWltAJwAL3fVvfsQ+f+bggIr9Y7nRZx2fdONUmEjUWVLkrUe2cjJjziz1tpTnbO7eIKULndtzs
fNvcEu3rHonS4nRptxsnMPp9MpOpPKIYNUbQKlZLnkpfK4U6lfAMd0BtGi+d9MahfiMI2rhUcOHk
OJZnmrV6Xc/9cGIeNnOOxIE3eZzH8cm4RbtBz+3e1EVVrWkAohBz4oUFJ8yz1evroKu/YUOaXhOI
HKgcCMGcjKuxcQDkqe6a+DMSt0QabOs+uCbUnULfXBb7Mbfbld9S8rKopbL4W2rXEtABq5NpMepT
sO0FymuQoAPZURYshsBBfWZn4S6zEwUMh4ID1m0oBx+fqKq425fuEsonP+tIDBcVQoWhkofuwlLy
Qm8tQXhWWxdHn7CoOGuChkiKjckNCzs3vRpZwfe22wS87z48LW3sWBmRRM3Bd6/13+PF39H4zmuf
wzgrFcddx9zmIXpCEZhfUiNMOJJkJO0a/W2ftQDt65Hxj7ivrO16G9bg8Oz+Onc7DipO+9kyAiIC
z8bE+M5E+d2R4tUOyIe3LdTC4aj2YkkUCZ2vBXqYrdNnL12Rxoc+pU8Pa2DVCPeeuPRxR9+ABnoe
v7rueSmGjbGNiYHoZU4p72M+Y76xsi++1z3LhsxlgmjcBKxUWWSgHHJ0EENCv31uHkZe2W3j5TT5
y9fGL1NiD2AdTlm/iqqxPeogCnc10Rz1BCYyJMrPqYBP9aq5Mix/JH8VRahod/5jT+cUKan9yeef
JE6Eu6GdXhHSurskHuk8I4fUkryPqC/ezGx665CDdpP4Kre9IE2KruFDPyH3Ln1F3nPpHLL6E9Z+
gspTUl8T2dAqk98sZNrrJq31VgnSjDpiE0ceRoHPgJY6oRFFCbSxHOU1sspiPVRtycY4RaJfNiUG
BYPHgnyO+BNnHUf5XW9W64SU7K2wWyTNhtj4qIwBXHB7FGmpSbqNvepSjf64IcuVzuEQ1dAcK3a/
7qZoumKj0ahthqS4LpTTIknceZagdz+2D11JG5z89v64CYIk3ABRF+tGIMpzBn0btb1G/DwehIsE
du7JnHYjuY1lyWGnbQ6TlbLIhjlFcZluS4OIvixaAjbKxlkJ1dbragw3IhEG2qN9Qaove1nA0iqg
RenONxVUJTv93KXmaxZn/o7kWXfddkteWv6f7J3HcuTImqXfZfa4BsAhF7MJrUkGVWZuYJlklkPD
AYd++vnA6e6qWzN923rfGxrJFCSDEe6/OOc7D4bfwAg1W7T+HOh0ahtqRDbeGq5PgE6lq5PfdLwH
B0XgtnEIZOkb542L4ZFalNASvBsDWsFU+opYk2HYOIb/FBA7t7dRs4nGrXckVt3zEh4oaNl6mwXx
jgqd7Wt2LCo2b93IKeebB7DGvyeXFkNUrHdb9U7Mn7MKl2Q+UVBWSsMift1+NmNOi6JAbjrDW3QI
n1sXInumqzjNg67YcZdYWKJyX0oSQLyKGMZOJZtUixIPBx7HvPMLMjCIN3R/D6PLnSFMf6endD+N
/kvCLnxLaAwXQUqaXBGLjSflxbREvRMt2klQpDXmkOipUNktCYa7ogjm/EA476DU7A2Oyr5hTM/a
h4iZEUOK8TEuEc+9+ywGQpHMIXodGvEpFEHComNwXviAFOukB2K5G3EWRJZHJt1iTJAV149uPWh/
3S9RPs55DIcmNNxN5m8lHPlhLpnvuoDYih56alX9yg3UMYSj6UNmf2b9gFy8AuiYz7iqDJA5U6kv
FY6VobWQertgY9r8IikEcdkQY+yzlXVc5XPSjvH7vG9rfQsiF5/PEMo1GSRPts3/aSwSE76RI+k4
FXndC28Jnp7BfwcbJXNUc8NmSLfuP5V9rDeeAApHLNbJ9b67DSIFsu1H1OiHKLUtfJ0u4NgeVfzg
LyiSkLCMKM1udi+LbUMYxdphWLV1CoR6dBMcFb+SH9UIHM8Zx5850vPRIJetCGxul04gqVizoKLO
d4t0jTcR9S3a+aSUd8cjwUVlosN6h95aSw+qJbdrYbn7LPffhUU0V73vJURZuwRe5/U/G/dbbpNB
HGaUJ+1pucLsceo2UjtnLZJ8TZcj9iS4XxIUrsRGwzJCZXFyhvjgF/KtNNUfSJIQDY6KIjekHXaD
dUsosOSWI9AmXmeh92i0k9qJPFvPjKcPvjfLNeGA9yFRm1yX/YUR6PAsw8ra0lvMWztkSiTmutm6
QUmYoJGlW2th/Vjw+NeCvA5cRj+YeJqnJoIOw7og2sR9RzicDHxGWKMJj6dEgwHTnSRKf9oRLWzv
x6r+jY/Punpedek5hokoo9Am7m1n9qjibPxXmCzG9Mb/k96+3svHMr3FsngUUzwf//y8bhfo2zzh
/PAqmJiOiTfU5nXx9eHXG5oSZfIwc+MqodN15yzkKd23+z6v45sSgoSDtuqnE0SeY7t8rvn63NTG
n3ht40M1NvI22MZBmrC2/TqWt6837n+8R9ANlCgJk2iUwasYvG9OLvpD540MnXI9hBB/jAs7Hz70
h/qSgVZfudlahRZ7AsAvW5Xk6ke+q1SnVtrICYROUNFO6RSsSp+AX2LRIkQH5g+64nHjW/OwCxV2
Fo9foSW3SaE+dZniUMnSdq2j/ikYiIel//ErdP4YMhivIDHF92qdJ839bXr+iR+pJzCxc6GVMdq+
Eg2IqQjFfc7ykIMTOKPvGZ+u21xmJ4ZoKZmPuVwzGUlgaSofECuYe6fCJGVaDwxlFtIu3Ry2+Hy1
Ykub7ZIURX/TTy+6Fj+nBC8W7ckf3QK88ZyaF9AyY4wF1T949sJlSg1jjN+pavzmqMmwuON9v2hb
xI8dtg0ria+DQ/QYCu2r0F5/WU7KYYIgm5AAeBRlKs6odVDzwUU/uhndYDVDGmLogaRbde0l0DUi
tq580DN4aSXzas8lBRtX8OKJ0sS4u511cBAVL/4h+6jN0T3nxfw5kbf1zPbi6tttfAmC2jg0yqAu
mKLwwQPf5OrmycxwUDWUFqu5sPxny+UyiaTVbwzE5WftFg8QarisZT4cEJgWhyybiPMb2hFYOVLf
SfESjWuJwtZKiSwmKddA4A/hBVGOjpN9Y/fVo8moDIl1hawu1JcoRZ5pD+/EK8sN6w33gu/02avr
B6Rc2aVqspWufe86qCTeBahEVqW0gz335rD36sfS1D6pooH15Mb3LA/q7RAl8r3XIMGUFf+q1K4N
UOgnXuJvVO2KjWG3oKlIya2MHHZkTtJQPtbG2p8QA1U+gNyW430Y5ytfK88sAvZG7gHZJc1znh5z
26nOblx9NITgPiDRTQ5zHyhGgdyutjv+CHv/bbaxDEENKs786PFeFXa/HUcJvkucKFSzfRM4Hh2K
453Hstz5NLcZGnu4cY/2DMtzlINElBYRP628bp1onHNsBAcIQc10V5T3rezqcyWrd/TEJnTm3D34
mEouQV0+h1O2C8lt2wUe93/b5sWlKpifyJ7GZwzByKnoJxLc5ORVwX0anOaC4OLVyl3rbI3k9nrM
6Ag+MF7NKa7ulhBH2u1gU9WWs/5qPu0Ki2Pbe1cmRfKx0zKG1xRxUAsJF4754RUFL/xCJ7WuZGBW
QC+dcAd3AWHg1ye//s5Quv01eC6hSRqOp59ix4yfhyHT5PB6zN8nSoA1EUl4zor2qQ9Jk+UqxPc5
5lUNGdhxL1U0im3hiYnsAqfsVz021YvoBqYjpdz7hJMpozk5KWOMuQKNWJKVWtP+HIbBewlx5x3q
psC9VwHhYyy6V0MdrgKbHTjfOnste8BAl9I+5xFqOhc3GM/jO6q6b+b4LR0iEt4JWUVenV20afb8
DuKKl8ForA0ZxRtRUnpyYJn0odumAXzBq5HvlkPOLuDcRVR2QXIYUg8qYRV/JqLiUsWB5JRX1vnO
qk7ccldgJe0avLokYQxoyzDFZfGHQJ68nQ1jOqVERXWxFx4Cbdgn4q+9oynf8N1Mp683vI7uswNe
0wg4SYOx5thl1IJKjz38wMz+671qXABmKoVhXzI3wJcoq7NJ078JRQSN0Ccijwk3j0oeMNKMZ7Rp
fW6sqcZOs6WTc98vSzn6/gHiawfgvA8sUnZ7qGwSNTLgr5QGg/lJIC5QtoqzydFsSmPchbF1LETs
r1pcL0fd0ITYk/c8Dd6HlqjXU+/rfLVehnp097hWn4ZmwmLMcb0d3fEhSbHYJT16XszwjegXCSjy
U+lwfmkx0P136SkWCDB90ept3P0uamc8+o4+G0vmtUepvvFQwWYZ0+haVn+4TWacOf0PTOFgb3fO
dMiI9lG0fJMnBgjNDax+Fb6q2U+eEh86pSt/d07tIaLlOx5dI932LacjLRlS9EZeLa/ELl0g6UyN
lCqrhOlbVJE40MXKnDCPmpMTAX40neJ6dGir8iuDJuCniCdZnqBAxJvwJnrDPuNieB4bc5mArHxD
etvQZ7gfLKHs4wAzMmNAFebNj55e8pgmDNYtoGwoMuHTTihoySTrRtTOszZJNM5Ry9skcE9DViNq
YQw22RNWHgseaTo/CiSkAxZCpvx7zA93xUpr7c4dPMsOYQmePrdNQqCRQH5Tx4v3hcEew1UOft3h
aJJlu7Z8nD2RIb4nlm3uCZC+tk5THPPR2rC8jfaxyvesFIJ1XChva48fjOYMujVGeh5lKPNFTFMO
g8r602RIVOSEuUz1MvIZl3hj9dPP7PgWj09zPDmHOSN2QSoUuCGwgqEMbgk2smNlLzxxoyOxZOiW
WBTW2Fa6VXYjtwxDgKgmxSaezercex0/WwCf2S+5b5T3u3aKbueHGdjqMKTxSde5Ub17XAygm+l6
oI1HbvS9CM1hW1vhgDu7x9CYocysOJfWM1rG7ehvxom+mv+MZUqGktZV1VOfRdHOUr80w/CDFyKj
jYFNFt5dksq4ae3os/GM364U+baPIKhQ+P1I0POsjJDi2slZpdU+fVAS+yezBiTPAfEaW8WzaQdy
K73o+1B48ybFaLDDFoabS6NryDj2903JnqYt/EMOsiUsxVsk5fewERBaxETKIdb9DcFc1qYKSZIu
6VZjfJR5FrFMFRFpqaDignLMCbhjwq6FffOn9K2NBRuPrLmnTfeBA5Sn4h9DQrVQs3YCV6LOAGh8
TopdkDIUIUdgNr/NDRyTMqnrJZqMY4js2jnEum3gqfZlgWnY2Hrj8BGqZcTBRnozOBlpGnVBQqmk
TE/WXmru2Qhz4+Uj4ixruliMKHbIyF7dsSShWpMI7zUL85XsvcKlaA4VVtek8OpNlntPs+H8wArh
cR4E9gkV33bynGob2oJESA0OaIocDguxPL0N4CmTuWmaOt96k+PuGU4z8rDOtRMJBOkTZ/xUfyIR
4+UR6E8z0vZmbLE6tKAkoRHiIrcYAg3046FPAT73DDLMYFcPuACL6imcg31oEKyg28E81Qovo3Km
8bE3MT5TSDL8ws+XJOxImWqziBvJVpZW+jzSwp+HaiPQzhHLamQngR58pTx4uShr0g3HqruGZuic
3ASCqlPP3yHttK9Yvt0HL4Zx0IfyiQDHQ+gO2Uu+DlisNlh+LkPOmRAZKt3bmJF3A7TIdeFM/Xmg
trN9CQ2tOCK0VBdd77EzvZZB8NPLK3UIiESps9Z/UIjzQ+b0uzlp0p2Z01gUUGxCS+cPydzjPxPj
c8HKEMJq+zJLIzrHThmQKxlTXxHhhJ9yP3dLvqdPoaQKnTJyEvTBNt1RoXBFQC2qtMc6f8LGyt6A
519nvZIWN241wdxlpk5G78hnd05+d4ZglFPN5RXL980llYaoEIj2pio+yrmnxUi1Pggj+Ilki4xP
Jcw3W0I1aBOxsstMHxTojg4fMwv38bGk4DrFJZMXJ3yvlmVHZMsfYqzei6EBFusTsE1V+mFX/DRV
D/8hKApWRvh/923qY9ZoW+zsnvVoSmWSqFeMGyrAFqimsbPAScQZ3sHFGRyQ1F6U5IKEjJqII6hM
VsFsiXq+0As4w8/K7z6c2sz2bWRd3coLLiLpDxlqEoKhFdETAghHXIk9YB4sKy43NDukYKNjBY80
VvJQ8s9BE4FkKjtyJAYz0MysFl99LX6xj27XrAefAs7ivQjyr8hMRTBBg/6wxD2QetOtyI1wnUGv
3TZMLxNXseEanSds7XtP0IkWdYZ4odm4Cadbh4sTCy9OTlaLmL3DmtTpCU9kEt67ZsmtlkCK5BjA
OhrJa6+LKwG5mDSnjAiVWgLZ8otVVXasJdmHWzHJvaHk0o3iyd+JxP4e9fzmYsQRuT0qdAbZ0eTk
XIPcsZbwmszFATYvTjaiD5yxYQpJDc1EcKNTfYhqIz6JLTwsM2efibEtflMdFFKTUqRic7M20aXi
dsqYF/j9xFXjiaNbSmuHK7eDM4A8KpwJEsfVfc58uNZ9863xi3LfL7tBB2MK8QDpH1MCMFoN4tfo
ZuahC2aAvRMdei3lptXTvpZ1fmmIlF8Fo+Ov/CSWR8PIjOeo3geZu2kSiFGMo4sHz/ebdfnbN8q1
HJVzqdrR2yBRcValsThoXBuX+K7kt/QAk2NjiYbLG/UMGUDNwYDHxPZsYNgKDWpis9ZqDeraUzxD
YyDnjEHx1Rrku4zYL5DmlFvtRQdRYWFPMxoqg7ZI2qzEDXRKa2bjNAhAhHZJQfMpfWdrN1l4ChgY
PyKiejFRpa2qBGfO4Bi7oKWCS+062lu1tfW+2WNhYWCnl3HYrxtj+p0uO+B2Dc1d1Lh/ACWxtmmA
ZJDYnSIpAHLHyXJtaJTU4XDiAr31YAkc2tIHV/fsRy19sRvgnrknkdB26tJ7zbWvo3YnKsKR+ioH
MoKbVs+Wz+QACHuLlhz/6thviJypKUp0zOU1ETHe16/+xEslMPJXZXZqF0cD83JTn2eN27pCl7Fx
e3e+dTxy6Gnak+PzpZXum9UcBjPuIclSLemO6GIO0m4PIqxtOlwCsxhIQCDFBoMSOsNY4wDzCCWy
q0U1Dx+LDcrUSFy4RbWdQBU8Di5QDG6cYBt09QXVAoEdzvxoeKXeCrqwtW0rhA1+i/dfOwU5L9a0
7yfwBo3tk0uVkmI0iiA6ZcQfrbGo2Q9+haN7jExyfEYUJDEAh66rBdAXxu7TyCZH9exMgqK/S6SC
z0Von7OGx6220ugUmbBAxm4L9eId9w6xJdKdV2puNqkMz8MYvrpzigGHVFt0Aly96V/ffH2u/+c/
+PqckROJM+D2XgVmZmzx776PSyRbsoCwU3+B6X69+/XJrze1H0CH196AdasEZYtEM6p1c0rttDkZ
M544bgw+/vOT/uIRrrm74Ckt7379TR3xPItbluyF79N/D5wWqwiHIdt7/nVRzueo4prMzIrv4esr
x1/fzte7ZlEWR7wHXCCwuv98U/cT7Oc/PwY60W0TL/0wUlgwNT8eDFXz3pCBtnPcygWDofdff/bn
XzDrCHKvrYK1ZiXzf79bS86a3OjlR/x6Ey/v+V1/6eskpaz32lNhj7xZHvaBl39eZNPhK/iTtSq2
cFHsvqJDwwztnucxCl1w41+fGgJB4Il0np0iLThBSW2TWVYdEyasLUP4udhX+K4OfcSatS7kT292
P7/++VemqHKCBpPYi3YE05OR4tgIkTx8qez+x8LzMqnf//t//fxcvJSJbpvko/2rGccSX7aa/9zC
c/g5/EyS/88/+fdUY9dZDDxotQW2ZJSp/2beAST6D9vxHMv5d3bof5h3bPsftuAKCV3TdxzPDnCZ
/Jt5xwr+EeLcwebPysjiT6z/DlQUquc/a3QBfAauw2DKRtGPSjZYlLN/0QWbHtiFFFPas6lS45BP
eXcw8grsYWldmbEZ7/kyWVJDuQhPnddgXl5xhBie8IaGTBHmN61ZZeZROWydxLRIOIF22JoFoWq1
cTZNOlsP8cGe7V+0Hltkz6oleaxjLwcvSt4H6DkXkemXRAU7s00OvtMapykDdYFfZrHfWus2NBTP
7KjddpY0DlFv6q0c2Ftao/cjCIkUyS0A8Dg9OcSCQRzwo5NZVQ7+QZSo5bB/zo/zSHKJuagOUKZl
uyzonmqGeevZbO0dmcJEzKBpvbYdjaz2Xtl5IyDQz3VF0JWHmW42WnAIqErGTh7mVMwHrg/4AT47
YKSXFkuFHc+lhrjdCJU3UaCsK/FRx87gPOh++NAoHI1J0TGmqtsXauj2g+H9at3pPcDAcRuk/2Q7
jXroWzKmYGBtEbEUT9NSUAXapwlOQ4eMxmRRZKYbp/bbd3Qrf9QKy6SXhcVuFMSiIPjH+dcRI0FB
ljEIPNhhx/QMFOFhTJNd2g/dzXXktRij/pj69cbKPedUVeMfVTVkD0NnfDMS81ETTHpnHj9RmXMX
lUmza33iQWLO0GvfSAvmDDIS7PJ/DPyMaE/Nj7QNvVvDapiEdXJBpNm2NKzzSz36cq3auNyryq8f
C+BR/wVqzvtnCfBCqsWVEvi8OEyT1VGwyKz/8kQuZoec4Eh7zyX2kwwDzsEVHWXXmJPA4/bREXtv
u+XrxkWe/jDdkrkBE4SASerJjW390IcVkaCV5W+8odoPWW89+eXoEqbUi0e2/V4oX6yKnhvFrDz5
qn9KMpOUwDid4Ap2O9sqk/3QWbfcytRRgRMIDeIXx2lcy6H2iSlELGHVPrYHQ82XHhUer7KtaWh9
q1jTIG4h4iDv6MHb/MNX2U+favddYzIKZ/+NRAv3HivKt3n4YRclEXqapyqosHWnBTwAa7prJ2jX
ooO+xKTHfmmY8CLsgdeDyi58/roP/lN1v734Dv8q78c3iKyJQwg/F1Yz98tY9ZdHXAVMNiK612e/
hvkSY3w6tfG0BbwjrgJoIgKk91LG8iG/IB4iTIQM81H1P1rTMDZZQhJoPWF7UF3z4XY4VVHHlawW
i+ZC+IK9yuxrYqEYSgPgXPnyRtYyIdSJxaRWg3VKR5Y8DVNmBpPi0UqrYxcTZ5qMv2TpZKdc9e8a
SMYhzZPHOmbFZyY+AcBB8dZQhQ5yTF5tVVlnHqXyYthiH3TSP+VIvBjAj49uEL1JZ0R2VCO29ACM
rrMSPoTPGBphgPo+mBriryr3qCeNvRNctCKhZMIWtq3DMV2z0PiemDp49AbnBFqSBKhZfKLRuQyN
bUG0YBaC5W5foEpZ10wy3yY5XJh8bNzC9LetQxyVEEhDAyYxcUpHKVKW/qAaQ2xmWMEHE6Yg3ecq
L2KHqsQ6cg/dcnNOgPYCVRYtuDl7OBaJv7b6yts1S8C2TsNvvtt9VHNyyWIRXZTzWugqeXYd1not
hW2uUahLke3jKr7jmwrW87IfZ1oR4lmRJnGM3T5FqgPKpbmwPKICzQ0CXVDGZOnsnpVnvXrl/IC9
s96ZOhs301jbq5z4d8bUQXZIkoUWFvtokefpbM4k2dgJfbNS9aHOM+eGjslvpuFsxAE3Sc9Leu7V
dK4TcyUUdalPfC/ERrJsDSIFwmBY97nJtIJ2ieU54ntpASKYASI/B0F3+JrgT5O89r1b7Hmhf2K2
gR1l99gO7TAhDzX7KOEusMpqEPqzsm1b88rzClge8BB7zi6122zAM6lzx2Fik0TNYHkizdOydhFd
JcygOXsYpycRo3+PGJ2vywjdYOLO2w6owd4LfXX9euOXChgB+SITPxko5kwdygI6T+i2V3Yk02Ye
gh/CTuTO7JqMsaYHptkGwVUWG3hjlKtRSfc52OMhNQnC7VPJfAro5GBLsYf/RLcGFSCUmbxgCeXC
DhTqZf3R4RD9L3xF6Af/6RhwTTOwQyR5QlgCvi2M238+eG3ZR5HsfeOe5g0Kzdhif18yI4dZDbzT
nY9ziDsxq4PTNA7BpvFJppu7dWz4yZEXi94ykJ/OIzAgmBS8vIqyf5NsL9YgusZjL8fPWZruc1IA
5OOwQBwLhg+BV00gjuHtjYYurFCqPRmwJBDTtLc6UN/GkClVPY/dcXB5JhsS0AsyMfsSyjzZkhAa
P5itT04iMZL8yq1LlbBdrjTxvYXNmNQR5W8vEt0ZRy0obNsiyE9F/ZmlJBFOdjmtZYkQc6x3VYMd
wYkJsxzGJEVTaWMdXTPK+IUjRR4K0ynODTbJjo0b/WhwMnPfvtY9Zz9yvmTtCne6KL48GwDDpvd0
qIeUReVv4qZMsTJw9+TOvmUws+kA6u1akRGFWRruuZ7Mt76If/Qq+eUZMtyjZiGxzpPnwmI70ktr
27mTe9Y+GqTWmxl7LTGfjmsjKEHu3WgCcVWqkLTnxtkLbaZzPUKOJGLgnFitcx1KQbzwhDyqCCfq
MjeT50Ty623HFA0nKbscABD3mM3EjKUPSNyzKxMSe9NUebmu5JBdApkxSbO8fT3dEyOMd47vkmon
DE1Ultld8tp7EeU6YnR1sZD8V7UqLt3ssxRd3hzGvvvjX19e3vKk/NOatjxpBcWzb1Iz4JYO/L9h
aYfa0oacm+iuI9SKYU8DHXmKDJvW1gfcgW+qKQ6GMY/33v1I53C6Ou7OMuxqLZK5/onTdG+UebaF
jEYVbI96k9iVvYszG+32wHzBmO/GRIrF2HrGPmuCJ4OE+O9BqVuw62Z8V4VP7GCIUN5pQXTUukBj
AwlZ4Ytbh0HD/K4sxmtdcZYJv5kZ9SJhtiWiNFTl0Z5v45eXDNa5dbN5O2pQGFpc+/GpBOdzGSNP
r1mV+UQaOubdBdFBEc0vzWvMNzAWm9mfrcMgZqJ0ATZe3GHLwqF9TMmu31RR7u99QuzqpDN2//qB
d/7mxFseeGfpbfCwmoJV/t9OixJ1d2PF0r/nHgmoY2qNN3h6cvfN6ebosRzDeW+iI97gO0LWSf6f
EZ8rpIIX5bI3nxwjvRfVrYyJSK7bfNpNSeZtuky9mZHpnvtaEmUH5fcGOnLFvcKULbDcW9kwy0zi
/GxRGRyjSjJj4shY2xW+68rO6QncXp3zSWQvluk+5FnwvSnh9GOniNelHZUXLwtwVpn6ucX0vJlN
0sWpko+GQ3TQv36MkPD+v89OB5SkZdm2HzL8+duDNEDabJDAuHdqRG7MNLMfEutJz2Z3auIevY2O
vnn2okBnVX8yu3mkXUn7dd2DAyx6jjojdEsQ3x1KU3dkkRYVlLVOjebVV/W2zEKLAZV1xl84X82Q
8S7s5WaZmnjHQCX9KWuTq1+n7xXYx0OlL3HRX0yfOadWrJkHG3hxILtd6xXhnlnDrykuXMRs0/zi
o5hrRoi9TPlh6ekEXXqxsdhFrRoznXcYgWAaBczkrSCdbrnDIZclLGSMRGOcn+hwwso51S37isKs
yMJkBnicymlA2USwZRJ/MyzXRR313htdc0k6lnVdFl99T0hYo7HzYlrs3UQ2e2f2zuTgNhMHCdbA
BLgXMqmH3mYzEvfDsLfHncN6aA3vz1hDRwlW5Hl98xYL30Cvsx1RV6yaIEZ4WWl5YAdobdKSNMqK
DQ3wIRmS1WVQND1azsCejaXMxkAqcmW1vrbjGGpe5V2qLu/uyWzujDYiE6ytvdtcRT4QcGDQoZt8
64Tm2NDjIkz9ZY9j+zPI7HXSBvOqdolqL6gJB0rxx6gXn/B6p7GADjNF+Qb4qYtuk63V1w3kxOVj
wAF1qcz6xrrjIR+s4KGpjWYXxHm1dcgdLnN9c9zhWJsGe3ZkwpVfWYTdLUDJhBW2bxCFgPihbOSb
yBYTKrP0p6SOT40Hh4j0iPeiJUeCgeMxyxu9KcHn0HUyYwVoq7f9IihrjaA8p4H/2KpXIjDThxqN
Z4VqamfjBV6XmpOHvLXE7sVZwxEtaqilg5Ow6MiH3z40nQ0aQLnDL0zaNVzLF5Gc4sSI8RawIVM6
J75x+RCR194v0g80HxW8cKo4XlK0vWCl+wC7UZDxsDu5faFaYog4tM8CqM8unpA3+y1a3WmU5pUH
N1j961cxh9nfX8WhYG4eWgCyvgY2f+tIGaUXnc76+u56FAdjAQpbuZ1/0kxUblxK9xnD0QrKnfOA
6OiZxbpLBJxW23xAHjpFNdHKjPW3KG8fRuE2Z5E6jDKjR6Monxw7LV/cZOXZ7fxk2rB2E/SYDBti
+zUE87lOAmxUQW+W+8pWL0AK3b0JTXr1dc4KCHjkg+rhGEfE0UsJxZ7ckk+Ux3czF+GLJMur4td8
Y7GO5cNKG+ymLHO4MwNopbjlbLileypcc8N0ZpEDWOTIDlDOfYP9RWQpBLMxgb2hEbUrsGW7xpgC
lCJBcIuICkETAq9IeXXJF5blg9uh2puSiNaJqHYWPt13X83HNM3mF8+q2dpJOIOEBSC7VU992TJ6
N6r4FXUqmd0JXzdnnfFSRM9euPxtc8Yqwqb/GDo6P7L9wtERcbqZvnzqrcK8YuGY4YkJzBwwYQcC
MR6oFN81AOl1jCD+4tXU+X3sIDGawFiFnf9RVBJudYerBB2ePPsC44yqwMyK4Wwt5YxMHbRZJBRs
1LLacCmZ7kAO1y0zhL0Ox5b1HTcXbNujyGjocEBQzSdGvSM6Zl9S7MFvLiJ8kYTaGyYr5thM230Q
NwXZ5kYJSTpjrjEYb0lf9ThE2G82E4sj3+toMyg6qsomHdR+gcpYn91FlR1FCIajKnW3nRdvEqSF
CBMHb9V3odxFZYIXd/Aanjp1DdkcMe8BKwYuCZm+xykks3o0xSYHWoxmELdBlYf0sCR79uwmn3gc
Nhg/PgY3t54rrwW6UQl5SlSpH8jWAUKNlb0d6uIDCxs3LpK5SjPgb3lFSmvIj1m17IDD6Bw5xSJ2
TwgO6vLX3HJ/MbCxrvXyUVuH0IXme13nALEYZr6w18620nIc7CZvBYqtB21q8RjFyzq7yXJItyaM
Qihw/ArD7B6wksEvS/vtZH9EzfDLqwPvKX2zwYGdYo2MYjy0QOGfEuMzwamybptmoRIQ/Sz9Uuyn
3g02llkFr86cs3etWoQ7KcJRwMfummvgzdC4NOAM6EsmhbeJShO8BffvqL/MtEXykk+2WuNESo/S
LV+VrIglM0vzpMyXXjSUPJVIvgc9Eg+UPbOsLrN0g11btZ+WSIPzBIh957cTYfPsr6UVw2Mr2+Rp
kARyG723k45Rcryq6S2LeNpRHMVsGL/BYOLJk/UwJ4EyrSdO8UuRlxmGi+9qLPw1NCP/sPiYekdV
jz76VnwgY/6onOa5awO5y8MapLcb5lf0SuDhIsaTfTJSk+G5O8kufS8T290G1FDrLgiLfQH/jGcL
aDbiQuJvyGDxJA69/5i6iplD88mcwkbMrYALJAnioAyzPnBKb+/0i/QkIUtUtsEL23NX3KlWjkaJ
9D1w4tc0ao0te/UcV8qhnkBq90hqz56aKAPpn1ad4USHwmDNbpETuhEA7u+W2hWmWyEC08Qlob+Z
V0UTPY4ug1OnL3Ncu3276RwRnZyswPvhYlryLRS2oLuArY4DYOQaZXyV51c7mMa9QPdSFDmL66Vs
ntyfLVa7I83784xwej1N+MVLY7JvSQKAcNqrLv3I0yFHrBGYFxtNwGywPR189J5VpdfSm6KLMdTz
begziWAVAzrmYIpZoHKH2RLffUyoltbfEX7bB1xN4zG0KBKyNvUQB/jDzUpJTWZYvDUxs6CmGu7s
EEIetP/D3bn1Rm1EAfivRH2v5fHdD0WqQBRaAVVLoX00uyaxsrGj9QaS/vp+c3GyM7tJU04eRh3x
RJJjz/G5X1lwvjsna5VefX27ubxmgeeYf2a9Brn6a3XzsbgZ351uqcsgNYZMo8fxt/Nt9ZJB5aqd
xz8bYucvdhsWHVyfXc2vKmx3qyn/N5kld5EX3a6jaHPYMVOpp0C4n682u3nZ6KZ/amaSvZ++7Zce
BnTSmyfbXNVquqKbljc4HSZvcFymJ355mSrzSuZ9H4Kw6bjW1Zo0WN4mpLX1PCOivZtpPHX//33b
JlBanpF5YrIZB5+EJ+3h5r7bP3wxi8aHf8d79fsTdUwafuT1Axh7188SXZbWNOTezCEusI+Fhj2A
hd6/x8Y4c6LDQqtyvMnH0MD9SNApxqKu6/I4EmpGC+K+gyS2FeiDjx8XKWSK/XByLORVDbkXzPvU
B4D7pMDsRXCU01TGTDR9YJi4sMB7W/K0OZ1bCXUoDu4nBVZYVlVBcpismj4A3EdCUyVNQeg3Y/K/
PbEhIS8ZSyklhTqBnlg83RZHsVA3CXH7ipWAjlTw9CIjBaZ+SZFQJMT2GYummF6nTyAalVIJpFK2
lEsYLEWHhDxPMzEWSggeWi8qx/VMiQsYgiqPrNTjxsyxYigmNUmqnE8n0hBstqUwpSopTjnKEG2O
FZFS85K6n8cnG1s9h02EhJyynrZt0lw5NRiQglYQOctKieRYJEWnJlnw24iNBWRjVjNoWK9j9Tih
TEiw1FQGsPZPHyuFI+IEwnLUVclooE7gdSb3EcM3B6LaR4JSbVJRyEVZipOa5oERIaEhESZFAq5B
2qD/cscIYHUfCXWZQB1VwYBQSwnRMQKpASuhBJYSRnNLpJfc4HFKSMuk1JMedSoyLuOA5ULwrogP
CpUwBFyV7Ik+evsaO5JFtI1Zjx7X7Zn3WkjNZPQhTJ4zfxLS9kgfmygFJeDFkr5FdET8r6jckLpK
WZOQ4cBEzgPOb1CBDaPnWWNuySI62ldkWcVfv0hycvZ0fDCVWZ9AEypVJFXJfFJkQ2y8j8/iIjkC
0YdkI6uPPWg/choowRYTgbQ/25hrix+rdWNiAuwgsQhMEwUFFKgAe8uACpo2YVa4Dhfcacm4JCGv
ptc3yxRBnRRKEUCkEtec0EvM0gQxCb5dWMU+MCJawMOtpGahVocZgqWurSt8EDtqk0YhMLT7YE50
FhGk2kjVArFk7OJWl2S74ytHgkdYBKR6aHMwJzoPgR4LHeaQcUSeVMzIU+1iGqFuAhOhhE4IL0Ub
MdCV3lIslEmOn0S6zkm/QC5UbUJLs6Ki3PlJ0dECb5dJpWPeYA8V8L0ewK9PqCkbLAnSLGRgbqVn
XDqCYQ+N1F7K04QGDVxGXde2zwqtIqLCPtRsyTFFRwRULoqtZeJGBIrZOFM45RBggblbicJeIt4c
n3Jkp5JYLeALZsQLbu2g0GkgZEIJB8ay86SjCx7ybuIQKqKg1YGzMrh9XSV1SrJBb+owx3JbRAYS
clwvghEpRUyDPMtrrJ87QbcvCUwyoUYSZFV0Xz/XDZvC+xfIgBx1h+a/FfTe/VN6Q3M9pNUlryL6
/hlBTen35/4NBc4te2Hs/UNnqSRehO3VagNSn+ioIIMKpJKwqDCKWlY2Lm5AaA4UiaKvkQBNfHED
1uiIvSTqCAiMsQvueBZJpWgCJlPr7VKG32JiAr6KddoEcROEIK4wFOCiY8HnV6pCE5a5Dq0t1mJc
1iDmkBL7R8RNsHVa9oeZS4a+ck3wDFuBGaZWEsSXRwILlbXUvp0WiCCj8oGkDYt9TUDyBFsIgwM+
McfiOypWqJT0+jkhRLoHa/aI3t7SwwLBM+YU0DbkAibxCUTWTlkpJSACgmdFRasBDGGPTwswCJk0
XYSx8EJ0YpHeLnGogEuSNUczOic58I9IKrA+jGBltFjQFqIUC3lOER5OANaWFYshFlJ8ZcoQsZQt
qcRnIRVEvaR2MlhgrgNhc1dEEHhLDLoknAwSXBI7JrGID2t9N4FA0B+Z6gIn9A7iRVRiMvai0eEk
SwTWL4kJC7p8UEoEJFEzmsyXQsswv1YTbddDKHTxmTnxucxIBLG1qJD9bCCD2K1ACKxFCrRzCjGh
BVeKGR0tEAB3joyAIwoqz0pWiYaxQyoMaOVmhSaBM3OiS6lgIIiTjESNqMYlu0aEyJzAWmxSyo3y
Gnv6TmvE5TIgyDOxy4CxTEiAraiO4YPoAak1tALNX+SVLJpis5MYrav3jItiaMRQKmid+uYlv+Zb
iyScqcvDeWz/e/HFIzTIbefL87NhszY9L0M/H2uNue8XlqaPw5+7ho/X6x++0y0t3i/qFhj77LuW
mGdeAbtpStn74dKkYp7j/txd8PDR3rOWWy3/+Wrot912xRAj043jXvNtd0HnzI+b7lN30Xlz4Ey9
/N2bHEyZu/3+/wJ4Pg/g6nycGO52+HsafcCmTFwO+LwbWR65vKL+jMrU20ohP2fPzudpOw7eW9s6
TjHsaTNtu/W0/9a2LlAOeRz71W5YXe084KbsTgr8Rb9h/uC234dsazrFkN0wxJPp88lzmm4vPvlo
t51G0qe8BOvD2vueriRNCvmnftqe+q+Mu6BbxKSQ75/4uNek54mkPVH/EKu/XndnHgG68jTpC7Ol
dRinwedIW/MkBj2uhy6QIrZ2RAx5+uqThW1ckIL95VA22cy+GDAArlbnNwt9GbFnK+yloJkQMswH
aLapeCnsN90wetKDlMNTqJc33fZm043rfXS4xKn8lee5W9Ft3O92Hk27Wl4x/GHF+IbOb621WS85
aHTBPO08yna5JDnseR74d3k5eEi3OfungD5dbUPQOgkmBj2Nu0CGZDa/JIX8tv+07QLryRX4yUF/
6Xy9RehT54TkgL+evOouLuezwVfrrhrtKeD/3G/n3pNULpXzFMDf9NfDylNjANdlM08B/C92lS2Q
jH9gky9i0EzlPDt53jGUbvC1WUaeXi1PPDor+lFW/FvzgBfdecj7Nm8gff937IxZXtK6TSYQLwZ7
vsEi8b0aVzIuBr3tT8PpBSZgLAX8az+O883mSxe4CZkNyErB/3Y2rfuT1/OBbrORTin439k2cJwQ
XVbhaR5wSIiurEUK/j3Y7+e590wK13krh33te5XMHNVxVSncP3bd2QJFM4+rcJKC/dBvL9BsHmQb
AhVDHvBsAvJ2je5S0B879M54uvNZ07UGiIH38+7kw7GXt7FRMfxhXk2M5PEsNxdrE8O+mdgQcOp9
TRvLfBjysUjT7dyUw/jTMg/l2J/5wTX9G6tN322f/QMAAP//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Category Wise Profit</a:t>
          </a:r>
        </a:p>
      </cx:txPr>
    </cx:title>
    <cx:plotArea>
      <cx:plotAreaRegion>
        <cx:series layoutId="waterfall" uniqueId="{A732907D-259F-48F5-99FC-DA54D4C2CCE5}">
          <cx:dataLabels pos="outEnd">
            <cx:numFmt formatCode="[$$-en-US]#,&quot;K&quot;" sourceLinked="0"/>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cx:valScaling/>
        <cx:majorGridlines/>
        <cx:tickLabels/>
        <cx:numFmt formatCode="[$$-en-US]#,&quot;K&quot;" sourceLinked="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legend>
  </cx:chart>
  <cx: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tx>
        <cx:txData>
          <cx:v>Country Wise Sales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Country Wise Sales</a:t>
          </a:r>
        </a:p>
      </cx:txPr>
    </cx:title>
    <cx:plotArea>
      <cx:plotAreaRegion>
        <cx:series layoutId="regionMap" uniqueId="{6B1FB661-35AB-4E0B-A9DC-E3D651547864}">
          <cx:tx>
            <cx:txData>
              <cx:f>_xlchart.v5.16</cx:f>
              <cx:v>Sales</cx:v>
            </cx:txData>
          </cx:tx>
          <cx:dataLabels>
            <cx:numFmt formatCode="[$$-en-US]#,&quot;K&quot;" sourceLinked="0"/>
            <cx:txPr>
              <a:bodyPr spcFirstLastPara="1" vertOverflow="ellipsis" horzOverflow="overflow" wrap="square" lIns="0" tIns="0" rIns="0" bIns="0" anchor="ctr" anchorCtr="1"/>
              <a:lstStyle/>
              <a:p>
                <a:pPr algn="ctr" rtl="0">
                  <a:defRPr b="1"/>
                </a:pPr>
                <a:endParaRPr lang="en-US" sz="850" b="1" i="0" u="none" strike="noStrike" baseline="0">
                  <a:solidFill>
                    <a:srgbClr val="000000">
                      <a:lumMod val="65000"/>
                      <a:lumOff val="35000"/>
                    </a:srgbClr>
                  </a:solidFill>
                  <a:latin typeface="Calibri"/>
                  <a:cs typeface="Calibri"/>
                </a:endParaRPr>
              </a:p>
            </cx:txPr>
            <cx:visibility seriesName="0" categoryName="0" value="1"/>
            <cx:separator>, </cx:separator>
          </cx:dataLabels>
          <cx:dataId val="0"/>
          <cx:layoutPr>
            <cx:geography cultureLanguage="en-US" cultureRegion="IN" attribution="Powered by Bing">
              <cx:geoCache provider="{E9337A44-BEBE-4D9F-B70C-5C5E7DAFC167}">
                <cx:binary>1Hxpc9u6su1fSeXzozcmgsStu2/VBilKojzFdpzhC0txHBIcwHn89a8l24nNo9z41PGrV9JOccui
IDa50N2rB+C/74b/ukvvt9W7IUt1/V93w9/vo6Yp/uuvv+q76D7b1ieZuqvyOv/RnNzl2V/5jx/q
7v6v79W2Vzr8iyDM/rqLtlVzP7z/n/+GXwvv89P8btuoXH9o76vx6r5u06b+X84dPPVu+z1T2lV1
U6m7Bv/9/p90+22bbd+/u9eNasabsbj/+/2LL71/99f8p/7lsu9SkKxpv8NYSk4szhnhSKD9i75/
l+Y6fDxt2PzEZohSgoh4eD1d+3ybwfhXCLQXZ/v9e3Vf13BD+/8/G/hCevj89P27u7zVze6hhfD8
/n7/Uavm/vu762bb3Nfv36k6dx6+4OS7W/h4vb/nv14+9v/579kH8BRmnzxDZv7I/nTqX4Bx8jSv
tt/zp6fzBsjYJ0LYpokYeUAGv0QGI/PEZJZNOUD2MB0eIHmNKIcx+TVyBopzcZSg3KoqVFq9pbpY
JyYmAtmCHVQXyz7hwuKEEfwTtOfYvEaiw9j8GjnD5vafo8Tm/L7bfn9LZMQJNTljAtOfT/65IcOY
n3DTpMI0H6ABdXqOzJ/lOYzL07gZKue3R4nKP5Wacv2WsLATIighNmYP7sOaWTGMT8D/mIKbfI/b
DJZXCHQYl58DZ8D88/UogfHAvai31Bdin5g7XSBUvETEJifMtigj9qMizdzLKyQ5jMjPgTNEvOP0
+P9UyVbXWyAkD2bkDTw+O7HB5SOKzQddsV8iIwAZKrBpmvaDiTOfrv3IxV4h0WFoft3LDJt/ro5S
W5xtqn7k1Vu7fmIyzgV+ZMpgqV46GHHCsUUsgR5N3Ut0XifTYXyej50h5PxzlAg9xTTv8h/vgHa2
2bc3pWnAnRGzLMt8jFpmXseyThDmxLatR02badK/K91h1A7/ygw/1zlK/D6p+i7XtdJPk/w/N3+M
nXAqhEkhFn0KNZ8rmC1OLErAZ4nDjulVIh1G6tnQGTyf1kcJj5NrfX/XqLu2eUOA8Ilpmdik1DxI
sS3IJVAbqB6ZqdMrpTmMzYvBM3Scm6NEx71Pt/22un87aKg4QciGwJM+GrQZqbPME8ZtzigGhrF7
zRB6jUSH4fk1coaNuzhKbJb3OSQN3jICIiecgVbY1mFfZNMTxhi1GHpkdTO+/QqBDiPzc+AMmOVx
Mob19230huk18DbUFsgiDD9oxIxsYwzuCFyNBfm3Jz19oNl/FOQwHI/DZmCs3aPUknWaKp2rNwx+
GDrBgAWDhOdBPMD7Y2Zzatq/LNzz/M1rJPoNMD/vZY7NcQama/1dbd80hyNOIOgRENg8ICNmzgVq
BOD0bcTFIy9gM4X5s0C/QeZp4ByY86NUms1b5wtsyNQwcCuWdZCPCRtMHAJgnkgBREHPVebP8hyG
5WncDJXN9VGiss77N/T2jJwgi3HTYocLBIKe7JSEY/R4nr/E5E/SHEbkYdQMj/Vx+vmbewhd6vr+
LdmxCUVMYF9AgQ/7Fn5CGYXszlMRdObxXyXSYWSeDZ3Bc3OcRuxM3UUq3L5t3G9bzBKWfZiJ2SaE
lQjcz84J7V4zlXmNRIfB+TVyhs3ZcUb9G7Du7V0yPpmU/zwnQ6HeSSDrAprzMtsJoBAb/A5j/AGU
mc9/jSiHQfk1cgbK5stR+pfTvFX1GxMydCJsqGLaJsSKz1NkAkMFAdtQbnukajNUXiXLYVieDZ3h
cnqcfuZsq/Qb+hhmgg/ZVTKfka3n0HBxQjDHDNjBQYX5oziHYXkcNoPk7DhzL2fbaky3+vsb2i8o
BOwMmDkLWSx+YiFo5KDiEY1Z0uU1kvwOkKd7mGPiHqX5OtvW9fYuauv7pnnLcJ+cQK2MmiY3X5ow
C/oBEFBkSDI/6Ak4nudBy6vl+R08L25njtGRmjK1o8x585ZxzI4SCwz15sesJH4Jk2AnWECHALR2
zPB5jSy/webX0Dkux8mVL5IUcpZv2q4JPX82BdL1mGlBc1iAr6Fd44YFdHn/eonOayQ6DM6vkTNs
LjbHaddUXe/+FYV6ekRvQJehAkagDvMzRzlzO5DEhD4nAinlx57OfwllXiXUYYTOnt/RDKSz48zN
fNrWETRYN/lbhpvWCcOYmpb9qCKz3gBM0Am4JWYjdrBR8HUyHYbo+dgZQp+O1fXUdd5Wb6lDkLXk
FrQ4PT5+BA7mOZHedUFZFnQ9m4/JnAM69CeJDqOzU6CHkTNszo6j/fl/b5t/IFEPNu7FN//dFQMC
XAyoDzLhwb8ABmrQ2IY02lPwOePUszb+38tzGJ3Z8Be3cBxrBM5y3bxpYYZBGxPwZCygeLx/wRN/
jghG4G8Y9HhyOksEvEKUwyj8HDhXkZujZAHn99+qbZ28JXGGJhliYWpZD/3M/2K+xAmkbna9AIeb
OF8j0WFofo2cYXN+nNmA8/v+3WqbFUAB3rJVhtETbpsci6cuppnSQABqAniwyOOxz3MW4LxarN+h
9OKu5lCtjlKNPt3XzbtfK1Sem/YXN/jvuhpYTcMIMDXI1OxfM6pmI+i4pRYV6HG1zczjvFqsw1DN
hr+4k7/ff7o9Sqiu87aJ3jnbKocOjje0e5RCyy2k0wj+hcVzXwRY7RZN2RgfruK8Xq7DYM3Hz9C6
do4SrZ2x8e+r+n58uyB112kDKgONto9IzQi2BY1PEMHCotYHpRMz7vA6mQ6j9HzsDKFz/2gROrsf
1N0b9qZRdgJ6RC3MHjnEzEVhxE8wpHlgHSLkf55nR3fP98/S/B6bp7FzbM6OFpsveZU8PaP/PMED
7R1QMyDQRjtzRdBgC3kdxGxg40+uag7Mn0T5PSwPI+egfDlOUPLq/40DgtQohX5NE3oFnhB47oAs
aCC0TYYtaIjav+a87tVy/Qan2fg5WsfpgK4iWGP/bl2/bVmOQZGH2LCW4zGFI2bdBTsOjm3oKISF
ofvXjNi9VqrDSL0cPcPpan3EWuVuk7etAkGulHEKbgYW5uxf8wQDgnUFu/W9T1zhydQ+tEqf73Xi
z1Idxunl6BlO58dZTr2I1BsSBaByDNaDQqXusQN0RhRgLa+FINC1f4PPn6Q5jMvDqBkeF8cZuV5U
9+GbVhcgDKI2LLWhj31RYqYx++oCREF0xtz+LMhvwHi8gTkcV0dpxi6h+bMe0277pkt3QU1sASt3
Hx0/mldNYTmoTW1710f9YOVmPQevleowQi9Hz3C6/OcocXqItv9s2P+9zYhgTQ6j0CMF+bcHHGYk
G+LVE0JheTXms5j0tfIcRujl6BlC18fpaG7uhzfdmwCDo6c2A8v1wJ7BfD1n1wK2X4FdokCFHlN1
MxX6oziHkXkcNoPk5vNRKs3HZhs98aP/PBSFJZ+UUAts2iNHnivLbmcVC3pBCZ9VSP8kx2EoHkbN
kPh4c5RI3N5XGRTj3g4MsFwINhuA/2YMDNZEc0644JCt2b+g3e15XuAVkhyG4+fAGSK3x4nIpzGH
ne7Cp4fzn6vHLlMDSwUI/81mKlCDgzYPzBh0Uj0g83Tth9DlFQIdBubnwBkwn/4/pWt+v+ndz30B
3W2zXew3FHy2793/fnZ/77DL4Wzo49w+CN/DtF9/h00HKdptEfBzo8Ldj7zQimerZv5l1P22bv5+
b9hg3YAnQCUVmhRN2JgFiHYPZSg4JdAJbKFDoYZn44cNCd6/07tIFK4Mm4BB+ZXDcqBdfwne9TDU
u4oInGLQVL9j7RbsugfaarOfWzle5ukIUcLPJ/L49zvdZpe50k399/vd/ojv3xUPX9zdowlrvmH+
Yah54P2OFjZ4xOJuewWzHL6P/481VtSIelOvI2wZzjRUhY93h57RZt2g27Y0Kz+npEDOhOzeMco8
derdh/sz+4ORjV0qG9w/fjgYUf3s9P7E/jPddokztGkgLauRpipyv+7C3EdhGKUPfz+8tWm1Jqlo
lpoHfJWyQOoeZ76FM+3v3+0PrUJWIts2Hj2jpBexTbWP69pI5P5tH+RiWuzflrurJCzOJgfTgsjc
NCqPl6r1o95Yl4yHDhnCZMHs5NZMdSnLrBikySPZTJueJoshq1oftDXt5BT0vRyIxguL642acCmz
uhxdJUoZM0G8JAq3eGi0HIfiY4VpL5vEujMuKENfspFH5yOJfTMaDC9hU7CKDFY4WctqryjSiwZ1
lz2LkkU69rkz4qCVo1G5qq1k2obUiboQLdoqXiISqpXJKl+Fg9o0jeWJvg1cpKPPRUU34xDGHrMp
liyfzqwwVRuDth+GtF4q1pgOWw7lNHmk/5hEXeRlZiHbfmAS9YVHMvYJ8fSm7ptpwQMhlUqJk+nB
cnCWfRhrlTi1xSOHGYXp2eLaDnHnxRNpnQnbn/VEZFFUw8IMYuqOSJyOHUISZ7axQmMeL6DDqXDy
VmCvr7JQGmW8aJplnKPpoxFd9U38JR30QqtpkiytZRkg7Ca0w56Y2t61BHPiaCplbxtYtlZ/SkLz
OoM6xQqpShJbXSRByzwLp4aELUTdFKe1S2yhZRzZZ6wuhhVj+IehDe5qRYRfpsUlTaryA0l8s6us
xZgajTPyQoawUMKzs76S4UiYqzFuncKYrixRV15U64Ux2sZSpWITNlYgh0plsqXDF6KK0Elyhb0B
26WrA/6t3/0KH8+SePisg7JZFarrJLWnryogysP25OwVZbqu0zxzRzJcIl1oqcyQuZHqqcMidhc2
fJQdtRI3tWDaBHGx1kqT5ZhVy7oNUqch3McsWVZZKhwD9VcCVYMcyqD2+tIupA7HRVZTb4ga4fLE
TlZhRxd2wysfdcozq3498d4pKj6cKsPO3OCDIMnatDtX213n8Mq8Jqr7lrZG7I5T/qFpkHbwNEij
JaA/GHlFRcZ1RCcXJ2iBg6J0qEGUY6n6Sld9646DcvIhqaRhmm5s1KCIzUpzXcu4TfFiyE0nKUq8
McLkpkJUL5SBN2halYx9V6QtnSzJzBXP0SluQi1rhiI5qG6UNs2/wezQMmx7tUCKUwkWM3J1OcbS
EJLQUUiYxa5S1efObMMNS5dGwXMfZ4UMEs02GPWybcbew02LZZ4P0jan1tGERTCzkkVthEs1iVVK
lTTyulpylAoPJtCHvBplMY6f615ksoKFnItxJ1ipc+a0NGzcKQrrdcZuMsy/JlZQeNhTJnL7MvvK
a4EdjaNeiqCzJfX6M0qt+9a0mhVkcSaAI9AuIyx3q6T+lMI0W1m0q52wn8BCtak0NNoEIuoXdaZk
Ic5giQ/Ak0nRNYMUpl7GKC+WkRC1a5AhXoqqT6XV4+/luA6z6nMStqaDCxqvwIAsUwaqEUWZLCN9
wXcXyctsOXW9sYws3rgBOkPYyBw6VOZli9j31ASbGrZeq4bLoVPN+Ziy0emqKlzX4joYRHhbW2YA
D0gNqwnrdQVzDLUj96Z0LGREjFKOKhyXXWzJqdLSFIlw+w7dkQT+ylC4DQ2nUix0hkS5QaUdO0s7
N4iuxjAwliQCy9kh7hSmpdwmXYR1AbMxoiNYD+XAmttbOiDQA2VoOYRh6gy2Jm5YpdIO28wxtBV6
lrbyxdSXa94Q2xmDVElV9sEmIrLTvSXNfuSLrrfv2QDmpeNjuhoF6Hmxbscu+ZpyvS4C8FR2lX02
2Q8jKxsHG2bnNKlaB7kKnbz4Yeea+EnQrYwKt6uwT2+GLIjlYFTVUidd6sZpxC/NKHNiXbt1YgTr
CYPdbL8XZTitgoneitHq3CHBhkzqXru5FmQBs7rzCJipguFFmI5ry7qK7cipjKB1IFyund5MNExh
o1/rscllhrPudIq/TQWF36GNuQliJ+Pka9eVX2kVU8lwW7tlS0cHJZEhRay/DaLfDqNXZCpzWmO4
yLqidaHS5cdRWW+ouEAWzuWok3RtkeBLlaN+bUcteJkIr4MsWpomYQ5rtOWkdEpXRjoGyyqNVj2s
enZEOGWXRmHYEplMBogEi8zK63U08taNmsoXw6bGoJJ04IFbRfGHcYg7p76tsi70DOAgbjE1nezp
uBzEMPiBWWayNsWKxlkOU9hJJlpd6KhHMk+imzIDXzSRPlimKKudRIPR6JMfZtjpRdbT1Bnr0XJi
1JJ1/aljxUp041nRFmBoxnHJp/QTtAebTlG2bsqsHX/RP7TghiPMqlroqLRdDU4lrMeLMZluKl43
XsLj8bQzAgm0oXQUpuwqxGoRG5O5SaJpA3b6XPEi9Exa3lai4MsR8XMj9ro6HZZGjS5UXEVO05XT
guagEzVsf7bkjF8ZhrkSZplInRNvR1/8fAxcHmabGKNzS5vXoDmfkZ2OflkUw7JKIl8An3k4JEAk
kjq2Fxa5KkzbNVhSumbUA33ozAHsQF67cUlkVvb5OpsE8vPdgUbkawYu3UW2fTa02lqYCRj1KUk/
REUBMy8SX7soyxZFkq+G0KTLIEQD2DpW2lJl5g3qtJZRMH5BdhcveiZcw47MVBYoI4vQ1ttCxa3f
MmBfXWJQYJlZdoWSuPPGOnbCmIdrVZir0m7kZOWlF4jvwViXCxMHtVQCK2fobVsCn1j1hvENbH7t
CaO8CJvO9MISTD83GHV4LyIn4Qx8lkhHWZV27rAxhmk6Oi1R4zI26w9aJW6QGem6kRUyu8lBO/sd
93khKzLkPtFd6ZV1dUWFAgKdkDiVWdc1MlAWdXsKrDqhVzw2Q9fgFgUnUZQ+ioJwreGaNdLIz5q8
z6QBmrfkZn+hUO1aNMWrZEdtkdY3NMbcAft/1gs1+LAmulsOdeyHPDK9foguBpr3/shI5eCxKZ0o
TskqLwuniazSZ21aeiS1r3TdTGuqrsfoNqxi5aK2y529OFw0OwsbrS2RKS/tglLicnCjIUj8uCKO
5oT4eoyUkxkYOKEgqWc0xU0sErjbEZi01w7G2SQSc521pAe7x2S+4+5hEUUSjVmywDG+L02jWSQZ
j9Yl105plbHLSxzINBCmbFRXukjVlhsFbQGOoS39iJLSz4KvrA4+xhOQ5ZploQtKgqh9lTW0WvUR
uqWE114Tyi4iud/XaeC2Y5vJxGLNKsbtYuqayGsq/tkOa+TX2urdSLBOVmk4+TnsiLGw7Oxrpqp6
OaXan4y29i3gUU0GUyrUX8vuOovt+16BvYhQfq5jbCxzkvqipB+HsJBJmdyo0iBOV9DOb2uaSBrz
rVDGJCczCnwBu9rCYwhKV/UFcHNQJxymt5NoMQjOnDATn4EHRp4g8WmuufKSHHkp6e67JDAWk/aD
MOmdEUU/miHd4DanfoFuCpvQddjQ0We7IILlhhfx2nRSu6icNh87YKPIcrTISwnTyGRtuNAIOBgq
CsvVQ/LBKM1yaWbdAjrny5WBROUHaV47QPoKp4B6yDoTV9XILb/YHfrwLrXscT0FU+aRUt9Simkm
0YTFMkrClTJo7hhhVDl2adZLCoEb6yPqWWnxBRiFkGYGxsZibtOwSpYFmmSVTbYbDvpjCcbW49SN
irHbKFVed32ULvPW6jaGPTjjZOP12K6sKTX8WjVbYA+3aZkrUKt6Y4rBEW3MvCzxUB+NPuS9kExE
UbptZDK/Hc2lKtNhVZvtsNBWG8siS4lvJLm1tvJPyuDDIgVb/qDUrM8+kJJoRwwilfFuFpLKKH3O
8mQ5pNYogzDHntV9teISpnuRUSdDRuWEbXqaDg2YDm4IMCskl2E2gHbbsTYgIgxXQUOA8I3KXlUi
dLM2U0uIrM5U0Ct/vMzMtHX6Bn7OouFNPobca+Im2rTZxNfNtKN8MfIDHmeeiKzb0KLYiawJDN4I
k8QsN1xPsV9qR6cKrt0WTDbtGK/DAGLmvBa3pcLAFzCtH6b5GCEtwfAkC8G/WIp8jZIid7qxOI0J
3nBK2wWtpk0amkCETCxVMVVuPE2mXyGg1JY5VLLoT8sk7dYR+5ppUUuSZ51b2j+ytjX8/QGhCBhY
YNIPfTbBHN3FrizMHw9p0d52eT14vWE+flRylEkadcVifwi4VUmdhu0pQmRP0hcTxR/AkdY+LsPG
p0mLF0ZTbk06CSmU4s5gDB1MTLNxM112vuKs9dMpslOZ8HzVQ0qCZ6zxorQcnNQoO6/5pMAY+cGE
mK/KzHx4l/TcCZMSrDX4IS0Ts64WoUZKaqPNgZNEhtuEfbuqS7Zo+grCSlZeCh1GS8RLazWV3LVK
Ifxud+7XYf9ZGqepDI2hWIjdV8o8C3wex1cac8sbxjzxqfpAWDbCFYPxjkHaxRlb2/TjPAEHmnNx
XhphuIygVc/PhRW4TUkyqaum8Vll2wuW5J97nDTgG0Qs+zxKHKzQfbEqAvqlaCFXkCV2pGVaRTCZ
bfsDhGKlDymo4uEQ7LwkjoDtxmUz+fsDirtppVvi0ppnYDZyoLFWMPn7gzF9KKnB13u39utj0gBF
Bx0aMxP5aHeY2uJGN0wsErst3VGxbVAnoYcD0m8mCyZVPIHxncAUr8IsX09T0m8077Lca3WsF8WQ
lhCqp57Q3To0DCcgwgMbgMC7RBxmTsYu94fMQN9Qm1+bjVU7jcAfS0FbcJzBQlVCjkmsNnllZrIj
TbGsauIPQEqXdZwuLaOcziKYeQ7DoXZpgtkpiq1apvFtMtLwy6CvjFjqtuE79hW6kYXVlnUtknVq
1ptgCj5EurKuiwKoAbKdIipA1XVgXgZCgV2N0u9NZSwD0dm+KtrBKdmUu3yIxwVPktxpgEXctBHd
mFYYyIRBYDCQPNxU5OuEsrWdiPaLruNO5vCviOmnuoiJZCRAcqAq3ySohIcVJk4f173T2mhYm8y8
b9r0JkKZWJktGr2BWsuoh/AsiPLhalJqPWm9DbIM3+ky9yEp8GkkGb2qUh66ZqyZS0IS+b3dSQie
hvNCld+RsCdXTRBa5g2zIFcYd5s+F2uzIdZZh5rcE9k4yMzuxakqvuE+pZviYkgzdgURCHGrPOu9
SgmXRWAR83Eq1jGByDcscOZMYdstwhD4xMg18areapcQ3bpVqctVElTVaR8MwWnI4iuz345DlHwl
bJANavgiHugNlD+29qc0xOIcvGLoVo2JbyLTkFkjyHooNATOkR5Pm3SqvckQ5tIaa3Ea5QmTcd1g
p8qoK8LMWnbR4BeFid2uSMalRX9UkZ7W3Iz75QR0BAIQ21ikdXCTTyOwWAQEI7bYcFbW9bigDe/c
yO6/pYaqL0xdf4pymzkR3jlcA0EKVYSWC1lL4IE7J2wAo/RHlWSrENVeQFvsBAL3jtiZ/6Tjk29X
bePlRnyz/wi40OhflqloIa8Fh3FsOz/uaSlTMiG33WVpu13+ttkdjNx2RW2C8onao+OUODmGCZhi
lHsxCz8mO8tddaJfhTTyjLzTvtgdRlJdQlTfP3xE9knXgvCPzVCGHrG6wt8f0O6dzUsvb8rUUTuP
U0aXtcrH9f48BU/v1xCepVJHwBUyNBQOJzWQaz4FuZ+GwOP2BzLU7hjA9EWoq2XLoyqTJmQQ/D3p
CWq46f27FMepl2h8u490cghrrCzCy2HAejXAROEYf8elHS0Lla2zjouVwQuxIWHt5HkHCUMBaZUA
E0i3jDpeFSGA1w0pB5Yr2hXcHiRF2iUojJY8iMB+GJcDTqjTBQ12J8gXSDbw+24c8GZk9sa2Ywzp
v6lIZd8u0vwqCmM/wn3nw6+3Mg6SGz7RGIIXyB4rksWSBjhxi7y8iEu4VlcyDAfzMiRhsOgCXjvm
2AdnMFsLNx1zMJE5caOFkahFZU/Rhd0sil53y5yWm9BOc8eGJDukj3pXFDtTE1621LqMO5Ys2iR0
05KQtRVbV0kY/4CkVrIEvJNh8IoIVYt0UpEzFt3HJM5WELOFi9FuEwllDUNWAIGsjDFZqFGThV3j
0avij6mi9+2oNQRHSS77MNpCHH/RhsMyEQlkeuqg8SoROwSSi2AeO28owUVb9RBIQCnBdCUMFEvI
LnYLagaDZO3Q+wJWD0KudNRuoeBhW1OZuVadCNlQ1XrUlKy3TxOGuNtO1jediHUj0tOsHHsoacDt
i+mT2Vt+nCxKMiQXpUghRwdFORfWdZUS5W4BSV4XrgzkJuEwut3ZsGnatCNOllY7XQ84SCSQ13gR
K8he1zSUaUmLU5JkkNo0YnyRj9jNiAET1FanFB4O9JCAKeek96CcIcNElGcccqWpEd8PCHK6vShP
B6gHOLTKvqpemCuSBaNEaepOzXSOa2MzUpvKsjGuIdF/vSgDqL8U+HNXQ9p3R2N1v0UQXcuYoPoq
m9TnEFjRVV3AbddlDNnzJoOEM9BBlYbXEAjE9KwZsx6y4tF1PRWGwwLweJNpOrrIbjgJzyzgxF3d
RGfDDuhyZOWpFTtDHnLJOLmzSnvyrOZWi5TLNLM+Qunn1mQ1XkQtY0urSc96C1IhggcJEL/ivAzt
AAoLRgYuA8cQz1nrOsJkpQN8lsbgzbSRBE6LPLsaPrWxstYGHm9sO/UwH4VbgM0Cr1adlp3pDmPb
rxI6NJDMx4XX4siJjDhYpSa/IgQKAqoTwQKF/WLC/IxDKq6uEZRNsqLys7qXOkuDD0lw1o5GKydS
4QWCqgkK+s4dOdPuaJSQCOjNhWEmnYNw47AQSj0Z9Nq7hN4bovlOSXROdF44oZGnQIy/hNFl1IbB
egw7CVnDUCKgBxISJ5DAMi1IHvPRgWuf4owSB9f9wsp6JYFIl/CwEBiVwLeN6qtZsR/DnYYNmmUa
6jNjROZpFkafdHwHkWoEybsmWTQJzO4mdREnELIVl6OiVE4CslbM8IasLm5qBhPEmq5L2H4D4iXq
spDpTau+QnERNK3ngTPxzzHue0gPUK+pRyrjJKzcNuV+kXAXFfnodT2kBFiENbguit0A0ixVCbeS
xW5FPudx3LlxQj+yhnxTVBeLskepjKb8Vv9f9r6ryU5dbfMXMYUIAm7mgrRSR7fbbvuGstvHCFAg
g/j134Paey/vHp8zc+6n7KJEXg0Kr57wIgCVk6lq4oqwSz/1Kh/XFaEy0ESpyccNcHiv87JAm2sn
72NRRf2xCOYboZqPjTd5SVRvMqUzgh8RhTmrNUNHIb+VZI3n1qdApPotccGcJKT7EAAYWRD1DKO7
5FRyFVcYsDzQQ1V73KSa0zCwPth2MT4xz/msdPRFNu0K1I1FhxFd+sDonVNUP8vaqxO9lG4ctnKf
oNXgjCRGI4YIqi4HHg+hmNH6EXsMmp0HDk4hcxrrNC3AjSNdk4y6qkos5ffxQqIyxsBWx7yyvg/W
cPCLIm3JUOY1En1kwUq8LOy9Kg7mA+KPVzT2lPU2XqNcKWAFB5NrZiWBc++Ky0zQ0rr6ucP8LKZ9
qw7KBlkxlORTwMfqgDnzaQvbm1L6J69adwCvUamn+psm2sbDwnPENPeDE2Y972liu2zAZW43zO7w
IJqnrnV/Ov12BLOG3x8sX5ZgDOKCRdNJdPyWfWwazBuXC/UlGKCO4jFEuMTM2u62sJZ4sPhXu2kQ
rFTjZ5AIftK5zn0NcPBUK+vS+WMVe9scJq6HCISP9ytjKsYAL5JGqCDfstavVNx6jpWi1fc9o8kY
SDdbpQtmsFP5zKPXsVB4MltLb8t6O817gxqAERVW38ZRHwddi+mA36KJYJwYKKBeifEy9p2SxMOK
OaieBsyB7CCDKjZdZDFlmJajFspk4sFXoJuvnZJ97lVtvC6nAF9X+VipAHQQDzCHQJBYuq+VHi+N
VvYJfU26reJEbXBEUVBm4Y/gQKSwEy6DILbqHTKagbEvdcxs+5479TcwbF1ejaOOgd77qWfVT71q
aOwHzYdZo4rZKwg7iSadjpuWGW9lEzeymVI6rB+9QJ2F6Os87NY1XRkYSNbaqcAnGdG6GDrVIFS5
r+NqDJMNvNG57IOcB0UfexpxpY1wvVvFEdHvS8d9VE2H1nE3k9sKBOfC5Tfvtfa5e+e08xcLmTTi
3lfeye9Ysi0BzSBJoDGTg8r8NaTxFA4/0ccESWcHYSLX+TKWYBdW9BkHMgN5ZduUhSL6rgBRBRuo
4HrpgfaEd+ByaU526FDNnuLhYZw9dij2GPe6CPYwuHbq/2Pb9RBrIyOPMR0rk04OJKn8Rp3l6JYc
hCmKla2gKACK0CWgcNpEC4FdGNnU2eUhBsTr8X3hgP8W/Lk1p5tjfiu+XW4/XO1gAnXQPMh+idCd
7slGNrB4+w33hTn3uvr2I673++3S7w5/u59eWjsryYauuqiXxJy47GhOuV988WsoG8ytCWXkKDZ7
ikXpPNubWx2C0pa5V46vAMX0cRrb5tCpUB0louusrekr1c1xnj9XncJo6FYJ00zdBUF/5p38Um+L
/so4umkWBDehM/lHy9mAWO2zkmiJEA29L8pODOcuxARnnKavxT5VQfz0a1GHFIoQsw7VQUQyU2RO
1IHm2Y8a7KA+Cx947+ydlLi832+uF0gg1m9X4fvdzEFmQZ36ryu9bfQ2xJZUIXLGGHw97vqz3q51
Xf/TMX/a5lljeAqGQ7cD6P6gu/MCqDEOPO2mZpXt9XT4e68pmW1mr1k1C3OB6+qfzv3TpcSkFsRt
eBf9To6AaAOuBN6gxF+LCr6v/3Gj2/aYc1z3q/2k6nqSWTe7aYfZzxSelp066CdUafDVKBYq0L+K
ZpdZ+FUKiMw6XU9/dwuz6tqLGxtp1S/d1z+0S6+q1X1Vsl9fov179X9/VAL/zQdSrxv3D9le15As
9+0LuP/xKHx0YtfPDe8P2n/N39e6fop1V379/V3Wd1qyt2/m/huh2X/c+f+mQnNIEEKz9e9VaH/n
Orlq0H6d80uDhiTe/8t2kK0IGi98SA9fnPpbg7Z/btL2CQnsPY0evgaKO/3SoHn7t1r25BIO8lBA
uLYLw35p0PaPUuyeN7BLNnJQUY/8Vxo0l+AH/K5Bs/FRRWRIwP/dAwT1tvdPDVq7qcYpCs3uqR4e
C9KDIGmUPMoOqhLAdgCiECjUwIrEFNYZn6uv4RAC6l0pJBoNSzBMXSZbzjnZyjqd5M+wxQjXjv4X
Jxw/eG1fJ8HsDYmefWDGFk+CMZLHqQs+Db56FIt/HzGnjNHHhvbHRo/ft41nKqi3jFRMx03vfmEN
wnNHgmkV4z1vtP3IIiuVgxc3VoOgvZjC2KfbkXAPE6jRc+OlJYAKHyCy+mT54rOrreqgfpaLyhbd
H/pQM6DtnsxZ32wH8BFTUhb8UOK0mDDqx3VVvnA+T0kV6B+rx4AM+GGCuLE8IpyKbQ8xg46Aeszf
1s1uHkEdZlPUl/Gw9fUNvgB3sWbmHaetcKAc02W6LR4i5Kj60U3hRc4cYJwPbH1OiTPYBztEZLlG
UVJFUya8oUlwxHpw2iLuMCUGT4lgk0XjDF2Al/oh/nLIIKabGqhZ6dOcWrzKylaE6bQ0meNDdlM7
+oHxXPLVv++kSJ228dPRK8OkcqMnqwLFsvX2wziDk5osOSZbg9CQtk8D6kBmEX+LHY+/kH5YMW3n
38hEp9itWJlXkb/ErIUwpgjD3K2HLxGIzhhIisrkZJ+dSC03bcdyEnpZTYIyFhyTkYr206HEE4Cy
Y1qyNfhK+PyBbp6XOzWiN+mV4PYBAINi2liiQn3fLay/VCH/WTeWFa8i9IALnaCd8o56xjW2pv8U
7JMGEYgoZdz5Vip/Pbr+nK01m0+8YTK1udpnqaBSGV3vLLebEwy46VoBUnCl7edyDcmhCkSOlnIL
dv07KevpQJvgq9xGmSgG0mXWiPXsO9aVdbK47TcxenVqjZCg2UN915G+SWm7UeC4N2BBz1bZglzq
6yUOeVcl3PkZ2aw9MTG92BXfsh5AHeZ0iLMVZntu74zxSMvLSI+Dem1AeJ5r6TQxZUoeIG3V4FsC
llTMeYxAOWC+MssPjH3CRIFfvA4R2Fj5C34PwxglIMsbMGXr1rheqw/rkNiU1VnnvYJilGycUru/
D6xF5iVpwxjQKhNo3wFJkWWljhsyJ6z3mpMO1efIFSxu/SYVlV8kfSQbaBOCb6IvfozowBIQjhAG
aSevQIkNkJYh4PX/Fcj11rUlrl0vDUQL0wTpD+b5ZG5kMg9EJruuICf+GM9R2x6hak01xtMSIjQo
NoHQ1S+dH66noHW3hx5MLcQNY9rPgMA8EJfAqAkmSaoHISsmTJ8RjUH21a5BebC7fohhG/5aQXuo
AshAQ9CetpsUgf8DTxwkywhGrVkexlGdetjB43mEescq7URL77Sizvbl0S2oE0tbOZemWr5x6uRq
mFZg9RXQQjqIhNouaL1KNAmf1QKgHMLPiN3ZKuyBLwdzMitUuarBPMHjwAJCuaWR8ljCa5XpEdNR
GxPOQxtB/jQVC2QRYOwUfwGdiRomV/fQTcV9Z8cAWaA4BQG8ktjlnpcQex5zx7O+AaT+0HD2zZfV
vRSuf28FfRMvxTCmXanBIelb9lxVGedEp6QeoS2wBXQ+46FbBpXbtAoh3SLxqKfi2EMxtrRrak2n
yef9PashxxzpCMneNCMOlNWuMuYb8OsK8+wzxzwUQXHPD1FpX66bzBHDrh/qzm/nvO3bT/xt3QHe
DAEjZL51aM3nZkPIY0pkcR82i/5wm+JQM5ccHG7/EkX7Ox9mVs2i6Xfeq/R+jvO2bFAxDOsBlME9
xHcQqoBwx9wTTOkULuX9sA0n6jQAk4slSjrm3WzoqFPKAicJncC6Y2wESWnPQMnBu0a70jkEotTE
pmgWQ9s3yYbHkACyE2ezMEJo5OuEWOHvbWRcATqzpU2sdQsed3EmcIohhcS7BJ0GgUoFTFgUc146
20cVythtVHi3+duRDRVUbd50b1suOZtF65fO2SvZaRoEPcieNOfOv6BeNWfm0wdalp/HQjwOKzSO
AGosCAFvwzGMTvhqFeYNfVuKY99gmrAzD5VPurwfy6eVKmm/KV6Nmpz3ejkt47Pga3kOZRo2gwbh
Vx2pI8t8XcNvY4WHWgPW5ov/U2kNnC6k9QFE3L2/cwXrPrlrdsLADu6kbLeT51pSHR2Uz4HzGs20
OAZa5SUtt7Qbmf82pynNHMcwL0Dqfs03yIjusS/VmHWuDiDW41k3UjsO1ggDeCMCIBaYbdDSwhua
9sc/Wp0E+9w0Z+8RZPiTZ4v5LNSZ0WCNKwoBQ0Hsm7Kh8wmN8yuSRalcjPRUQQCa24CyhJwhqFkG
oMjePlctGgJd7l4DXBuUzOjNVWJmf+ZO18W7bYjl+3RYHMwNoR6ws2p/ImKo12RrFaDc/Sn1Ow4l
qu5f5tlcF5shbvbndd2GkbHPA9/+MBsR1r7YRg0ypupBa23K0gmIgTGue4JnstC1PYhoeZtqX6fC
blH5WUCcF9ms3FSHbTcJlJ4L/NB2fjramRNdTkAqisMS6op9Z5y9WisLddLtz3fdq3dYFeJ8XRXN
LMXR7FlBFW+Z2SU6CiJ2g5AbiL1u1K8jzL7e8nJvHlidDNo7Xq80y1mk+HAhJKL7fdy9+ZnS22Xe
brHvMaXfbmPWJzE9hwuYr3fHmcu8/Zzrra7HmG2q8DNPW2F5EHXw9d3Of7tqdry75ttPfbud2f+2
wTyz3/6M34rmqCKcNkQga7Pe8N6CTG//M6+X/u3wP/4lf97/x0PfXdmsBsKb4iCcco8jMO/cgV1W
r2YXsClrmXc2ORT91h/NjkKTlr4dI8qdXlL74WaXL57RSNDkmf8UDJC5lds6nkMeOhjU/1gcWoR4
YKihaSPFGEP3t6TgFiAxDBQdz5bDAzsxp5p1syBMzse+IOlKZtIfWx6OYJDWKfa6i1z2P2LHIdrB
sVMbw2jmzTNoPU5FTnevi5YrQCkPA1FaVu19ICBrq1GhjT4u3KucWV2NreW6bjZae803pXenqIWP
xxncgCFnzaLf3S6m5MBtkHo14oBIrOJsLqKEinRiinMB6WVibi/MVlP8besSui/SR0BCd+RDRxGs
Aqr7QsmGzpgNZTzVux5ybustqcPIytbGea5m9q10oKKa93ZrFuNeqhEMx34R1Zmj+XepnXNUu+j7
tvXSeDDlDCBY2Y50kdU5j3OUtGE7pkyVWbE/G3f8IUAkAf3FtTAxFW+XLoZ0xPfHTrRafmxL9NCJ
InxTHBYNfSq6pckBW6NDMH+beQzoe4MTzrv+PmcfMWetFET9YLfNohUB4nOjvBSh8FNQZSANd6En
IqWXmdhu1m4RIDlzCJBj9Ksuf2lX4md2z4cN+mH0tba1dgcdBidduB9WGHcQEqzpCChR1FChGbUW
TA1yAxxfqpjDSpaaXxk1413vNm5urm9+UkGr9TQ695srR0Rv7uPbgX+/WrMqp+m1dnUVr0o1sVZ1
s71pwqZ9hJp3PNEaGP40s95sGkUijq1qNADAYYFnQ0CTqf1RLrcTDDBH/rcWaNmlmKgLP9td1Ht9
E4O59D9fTBW6/+JwZXg66kHcgKz1usCFnnpHZkMoSyG9VFmLR2bejKnWpT27iY/pxS4bNX+N2WcW
en/l11Wz961C7/LSP62ag80h//lSo5xXxB63psmZumZ+jFkVAKmb+LpuSm8bt6oBW1sG/O19ldZE
j5CZvR1sbou5JsYgU1xNU3srmvZtfhwiv78aYGNudP3JZSvDZEWcaEXTR28HnOu9bTCrsLbMNBPA
JmpLSu19xUfm20PE5uaoBsbszBz+Viz2p1YlBZTPCJ/2jsHUVFO6Lq7b9Ca8XBMna6GdftcHmb99
nAmGfFOMTHRiim+/vt3We7++XdXI8xnlARKenK4RbHcdH9SJet9D80Mgy0DmJftkHrYRlJjS9dlf
twVqwsy8BAVzPdjc8rp6PdeUrq/xuuN6vXfnVvJ5aqwBfRgejek4p4D18mjWTcvDE2/Gi1l/+/Fb
C5NDZS12aq5l3ulv9XKDVcWS4Of3B+/YgUZTQpFNE0IZUxH/XDSXeOuqVqWHY9jy1Ehf6j2CM32J
WTUls+26arYZxcx/dZw5eCleF9JLfL3vr2Y0mwp6bTNFuFfjt8pstkaOnLbseoIpvR1liu/XzUlv
V/3tqPc3eH+WRfoqGelHstl1Yjp8M4yYkjn3T9uuh5i9jokCTfG6MO/jumpK5rx/e9UWqfYa2FLw
Hs3CHPjuVn/a9u6q7+5U7h0+lIr9xCbM0dHEIck7uvB2wG+Atn5dbKHbbsmyjyfXjaZ03bYZisus
d4bJejvSdLfm4tdDf9tjioUH+QKBtvmtRtNNRr/6PNOCflt/K77fatZNYzDt7FcTi4JkrXgyNRsB
pIfguHu1h2z/8MQD3yA2oOWY+7IFF98BfIvgRAXnm9jDZD+jO4FtbW2DR+DCYFu2qXtum+Hkda4N
6wzVX6QnjxQK02eHFNHD7KgudYr5qanbKlf9GmV23bBTBTm0Tf0PcoUgkrgFQL2BtzebrmQalGMN
P5642YIKcCNwkoTpoYTgXXSHJQBaN6+77Gufgb3/g9+6k01q6KoxqdrEmkJAhIdmhlczsF4X0XW0
/W3INcU/Hf5umwkQzLa3O/zpvLc7LE10Q4cDJNaY+qEtm0Vo2u51PdrjyBXQOWAx0+D39WWv2G8b
/7j/3enUH3Ua0KCNrXHv1MzpIgxkfW+OnJtuyJ21ezQ7tGmCfy5WJS8Tn6tXUkGcQFS1AsNbEr6M
E4ZNuP3qhb0G8mayWrxo9WmpveBYyZdGcC+vhv4IwA5eBBtmLcyjznM4ep+GtnogPb0J1+jOlfO3
Kqzbr6HlZs4g/C/+5H8oVvu1dQo/2bvnrELof1wIHD/DFrDYg6oq3uQ2QCrJ7NQqLbjghmlIOl/w
VNTwU3bAGQ+jNV36r7SE8cYpERl2FqR3zvBQchvS/gV6Hcjz+rjaxjFdmAJNzIdjVAx2QvzmQjDO
HjHEvzTUgWRWBX5qWcUnOk2QFK1WUnLhpL7rQOjrWUD5ZqBgAMJjGJ2AwBe6h+6AomGsqwukQN/N
rARKQWE3kTak0UUDW2IB0EK3KPkT3HxwcR7KYahjOGh4Jj31wyLRvWd5FFPl8UBb66ewVpiD4dXN
WsjXKu5/4tTTO9eZQGARPMys/sb0XMJ54SZACLJBFZ8n2j2GkAaFNbh2TvFUZ14lznc3kuPdpMct
Aemb+7WfB31BMy7kDx22J9+a21gxKA0xSZ4y3ciHTtnRrqJ7hcLEOtsqCI+BUsnmAL+GVNg7cahO
kgBK+UG2eecBXttonUMgLBJIHQfwvjzDtA3I+QClEcwzR957oEdnmovV7vNFNQg/QSJEIRc5gQw7
ha1TzrBwNyVgC+L1qTsC8bSk+7SoLrz4uvPSQEqIjIfnaCvcNAjKCDbn6KmGtyNp7KF6rP3phbH6
0IjV+qiirothUPlowZcJDU/kxeig6stEilsJZ2s+wasVty4sPKyyL7L3t0zOxE+mxTuEUfcNynjI
EbfGSdvVC6F1FsNNAOXYgVryyxTeSbgSE4ePcEs3FoByEjwLTb5h9olZpcdJLof5uBZ9gT93Begs
ATNNlkoEmb/ThYcww0KowC1600E25QZtA5nbHDN37/WAN6UrJIpyAibL5U0/wVMAI+hpXMY2dk9g
F63Maqsv3lqueQOAtZv6o7j34HzAPBdcRUT6L5s7/BCRP2Sc0I9eAZpnkD+ClrDv2rW/1+0qn/q5
qc/SV2NKFYEluSJ3owZWDr4l8frlEm1V+LRwchMsmJ4U8AOppbxZezkcFx/jigLDNkEDf9DTv8qg
kg/N0vwIyXKshrDN6l6BnBvpnYZX0qHLkzPZ3zeoxm/RUzRAEKYlxjD0pYGkMHZadP99173w2vcy
SNIgXO8rTA7rk69R2ZqJfdtGJAOIXPi8FK+zvvBeVO6oBaZROnylC6iEWr+UC9xA2+jc0MX5aoVT
lCkLWrhozqDO1C1k9D57rG0Bn0wr17wceoBNEHrNbt/fBGEPtzBdvjjIKpFPwIh1Ve1ShuCVFIzm
syWaewpnJFztkNIo0iauHXzUpSdSMjgqU8XKE0s7STSgx3Bs1NnahnZ45xJ5K7qkbaMfAlAbTEiH
ttDbDWfyMeiaC+DYFeKcU0Mx1yT8c1RhNJzjUPaoflZvIb0D7gGpnnKAe0rfP3hu8+iEEKb11R2G
P+rDSAaPy6nEe8x096Ts3nmFNb+d1edFsiL1QmZDZlQkA8eDtAi/QLi3Jj1ul5b6k+PPn6NFWDnX
OlsddP4IMOGAEpdlRUfqWpA/eK1gx9AbKQyJaLWT57r40f6n2Vf2uSs+bxvoIx5krhg+eYh3YqQB
W+Jicy5hbzUAQYpHaP0y1RdQUU3jkC5be+n5DpLbFh6CIrfhVB29vl3vvNUq0sqDf67SGJdE2SFv
yNrrG8QzUE31Pz3l0WM3Iz0InJBb0YaH2W0EZvAecNpNnsYeEiqxTPIEK4cfU8ebQGiilZeKRBBf
6eUw4qXqbllui3aEuhIkc96CtKmitj9W08qQDAG5MdDzowVOEJJxALt5r2r0LgHyoXSrN6Zh9KUd
wZk6Paig0i5/WhAAlRvU86P7OC9ucHLVLNCgnHz1miZhKzxBPitv3c159u0WXkDdNJfJcs+u/tYN
rXW3C255y6Djtawp8UQ9n0DKIWHKDCNV7R14h84SXUMciLlI5hnpBsZ+uIRl4McT8P7P6B8vNBJl
UtqoqFJ7SIiBzsohFixcELsBXU5HoaoDlLICaT2i+uA27GtN1F0dKrJ72qE47NUWA8u/daz5YRvr
SwQ1aTohjQZmzIehA1gbVbcgxZ3Er/eMGHBBZVZR3jrUaZOpC+8K26ogrIbkdJoJ2Cq6PvqVD9k/
9/Bnqe3oShldzqQFFwzvx3qxrWd4B7q4BEyPNAzUS9zqsz0sYca/FQVYfWubeL7WmEZX5XSs9Cfk
G2iT2XrseFOdHZ8+rto9gJhD/hc3B3gEOamjb6IFTbwLo2zQO3uzQitFejTQAhdSnrCOBSeJL8hz
o9n4WMLHAtuccwjZcpo4nhBsAhDMrzW0iF0UW0XWtzfLOkQfyqpcTj3ctZXYMofCvhLA57YIpdIC
fo3a1ucGjDKXDjSs/oOm1Yxu3G1SjFBnR8Dou3DE47PfZNKpVNKOYs2KiqDr26qnydFIySDgP1Ud
HHtaRjom1lBmDvyR8dB1zwV5gAPzrllmyCu+uhG8I9qdAW05Hbx625rZdN2BH/jBJatb2OP1Xm2t
nbScLv7s2EnbXDzrRS9NcCjdBa2ewzg5V8OXDRb9rne3j6u2HqoBan8pmyVGJXFSjF0H6bQC+V/8
LxpKjVW0l8VC5hC+WkPsroIfq3n5FA7sSALZnca6XxMaNBsGuVMRdBaYfTadIqpTPyoRMFcsQAIG
CLllPCJuauE9ckm7fajdHMgwR4KeeCvhobeK9a5YujxqQD45sDzHvf4GpK2IZ5/9aOV2AxNVkYGv
xZNA7hd2UkEJ/Xo132/CTlv3CSoJuB4q30rXEQMqp7svoEeA2W5njEpggqcOTbCCq1QMLzPUF2np
t19Cfz5FU0Bie4BdJ2I/hW6+QGlixzZwiZtejh8c7UY582cfNvvwOxPNR18UTQZBjB2PQTjmyB+A
MIn4Tyz4LDD/AR0dIp0Ib2lG2upG+LeB9TUoWXeoJswdtHWxlm25WXauSlsQSyvELeWIUAy9qZIN
+1DNwyVQG1yzRQnWno1wgqBT7pyOp5oEYH0X6LSnuOHiwXHd+rQs06dQhz/7jpKkFdRNornDCKVv
Z8gAkICHJTSEY7b3k4VtkC80U3uqrIfIocbjB9jQQV6oAJ5wVk/Q5K705AyRf4PJBeYMkGj7xXnF
qzryUHm59SIXB4G6itTFqUCmi/CE0dB7qtA7BOEJPfrzbjmmgKkudv/QrHaUc7G8bpP3s5DFHFeQ
ACHfAhJjeLcjZ3W6tfOxtmZkfKmhUZ8sNGE/0qelKO7sYXbisjsFO1dYge/cqmk5yLrrU3heKTwX
UHgLd++B0Pm5w/IwIUVFhDgIURU/bIMeUzxI1PtoQRDe2AdrnZAgaLSPay28R7GlEL2ACGVwyLAv
Uvd3g1/2d6PUkJKw3rqHuDfvW5lTpF64GzGBJqEt75pqzb1xn5osXVLr8KsQDghCt4ETk4Ydan/4
zCicl4gA1qL9UAf6oIh38GZYDSZ3bQHGDhDE0+WGyy0rQUumNXU+6Y78CLYSOTf8GpOFoOB567si
4aI+YNrw0ikovydoDrgN05LVLEESLhg+ydYdI9kfkEMFev8AOm+9nJ1tel4gWjjLGvlk3D1Chy8m
lOKbFMFNUAEA8qOuSSINlcVE/PkCHJ7Gc3niE2rh4sAvA0/P0zqFr37oLy8qjD53ULzHg8t/VDXS
2RQTAZMatMfVRf3i3l3f+M4n3gefByh7QJCSbCwpP2/IC8OkK2H6H5bcXqFLKrrySGT9qR098TSM
i58KLpJ1g9iprqxnWesqH2zkeVBaZPCdQUZLts/wR3UZVN05C/Eu4Q5EzUEWjbLXW1asE8vhP4Jy
RbVpCGEa3GdnTVg6W+7d4sJ20rm8PcAAD3vlCoMREjQsDieHMoj0kW5wSCGnBTxMyG5QeQh0nHVd
khK+jzToayuby0cH400ORT94GI4ht4Hmi/ixDXgTYhUSb5tT5spHfrGqHJG6qhvCuEQ2tnhiQZMt
QEM5Rv9zv+jj0rQjmn5bxXoE+MxhtbI7FlfT6H8WmC7VsEEnCqq0BIlPeFJAwrbNHUQw9iiOLpJk
xD1osbWH84XWw5yKEuoxxMH3I7I+rEipxtCT8WY4+4H2cwabDqaJSF7S707SjW00xgeYtnQOh4OA
QJ8LoY96qB8FRcIeFq2wXnoqq4sKP2UM7mUhijxcXSuh1E6Ctp8f9/wvfgHxFkMmiNzuoU7Dp2dq
eFVHNDjUwJxU6P1hoiBnFsHpWGj+ya5ddPMYtBZGrUMUMLAjIVI49OrDugyfwuoD88ZPNb4Lmkwl
bLpNmM+ypie8jb4caIyEOlZU4uV5cMU2A6yodOrQoJEAwlU235OjfGIwoGXgvR+JU9IDFGXyEMAo
4ZMaZp8eSacgxyX3xBGQ0xUIZkjvOOkCH17AfnI8y6SzdAQvY/OvaqHfwd8f9p94qun01QfKFReU
P/frAjRMj0d/LA+RqOFwKWSfLtOLg6xgcwAvbpQjN8uUNh3yAP3sOqs5FwUsXxgiPjiYgsRuWbdQ
lwtER3DJ+BteaevPOeYVcQl/0t2kgi3217lOAQxDg9dPGAamZ2SEexGkdO5gSWf349bf2Wu1MwIK
meRgfc2aics86t2nOtw5WBqUKRl3DELfTxCq5wNx7bTqVuQtc0mZIVkDv4Rk/P/a4jcx8P8lwyXx
8AnA/6QtPv3Al6H/yji654v8dcZfymIk7wXLiH/Ec20jBP4ruyU0xUiC7RLfc5BVNkAezXe6Yqia
kYotQsr/q66YIBmqH1GIlX0/wrc73f9GVwzxCL6V8k9dMS6BnC1Iqe4Sj7ih/U9dcUOKDlaYgt4R
Xc/HRqILZVV5mpwNqoC24uD6OXPGs1m0FSxygPM+UCsYzpxUg5OZolnUgxvEQz2EmFxAe2YWRsFy
zXWp1hrdleQs54tTHd3/oes8lhvXlm37RYggDAGwCw96Ixqpg5AreBDe8OvvgHbjvM6Lc0KbxSrR
wKyVOXPmyJkS8vejC2m5iGdyyP/znFDkLsH+pkhDfIfcB7jz5x9/j6Rm5EnADRD+tKCac89yXSaz
9PX3MKik3Bx6DSLB8w5YosajV+d2Bc9sw9BaT31Gx0BZjfaqrfZAu2KKg/kKUyJN+Y1W8jLKjChS
5wbuVs93EVnL7ADBBZEnjtx29IkXuJ3KFZ1FU/q1KtTGAovZ42YCnjENUb8WelF0KgRPAZjMum6L
bq0IGgJFWJXnKZQxNGp8pjDRr920ggemQlNbPH1ZYvNJGxoJ/tx0I75J0Fmzsa6pGx7+OetkSuRp
LNTe3+f8Q/T9PYpRSn06iKuZ1/P3g3ACwMYQH8a+eXpxjWlstlQgSFQpTrIqDGJvlHr6qVT84aqv
t59JnG4iBI5F22i+VAI7DIbSD0Ossoo2+vRMXnLMUVaKCfbPZvXn78IWqOCnG8DzzZWa//34a875
3x+nucBuFUNywtTbOX+GtP9cabOv6u+RNtvV/h5RBP0Pb/rn7/v75H8/tNnw8PecwO4njTkqbdJn
qHJzob2lBdMJU1cSvOzyIisi/zU1aklYg6uTTG+cJepGdZXwwsBb/alxgI6Yxc1n6xQLBwW5Fxz8
DuQ2TuDigjHz0tSnz7b1KuEC7Aam6plHq85dQbO59Sh4ktWgVyyg7A3GAIdA3TTaJhV3FZf8I/1H
77tR35+7CJbZ0pZls0n9PrKeo4SqfpCxw5U/T1ihKTbPyKhpa5vAJUas9uuIpNWsNoQvzcIgnKFP
Fm+1//paXCOgpC9ToZ8U5hftksaKJrSFkWsbdeGnMbZiMEkWeNRXutUUeiCtnquwsNXf5LhaGUFl
SKBcAd8AiGyN4lJc5MRRUdktCdunaFRsWuTkABpH5J51NrhJzndtCSo8zMtIhS00BwR/zazDfbn6
Kn9wPXD4Dv1bfFJvMCVXod1u2wtkTI6EZoWN8epcpTIlgCbSbtLNQDEgi5yQWZszz5fvo6HZn6kP
dmgj7PPRVBSjfO+e4NyMTDELhLfRkiZQsiYME+r73Kxroomxd6f4WDZmERnTb6caQ/2d5Ka2Imoz
1NSn5/H1DVwkbc8ophzdFkeNSveyufgsCahbo8rsZj9Gbq2YI6kKHhsC9LM8boqjdJXvOcywJWsI
uRURndWcKLWFpMOXYE3LZW0vClsmSwvZvq30XOo4Rgz6LAjpF7mFayS7qFtYNO29+NKuxW1lZwfc
5yotzx3yzfsKfcKbYEJxFuHEBi4KT6fRoms2/Tcm2FV61d14B3BtcZwqK2+tYmXpb/JWeJAK8GXm
wsen8ju+xRg3N/Qr+60PNLVHrUQUkKzs59lg+4Kp4CbfeUUnNvmble8kmZXCU27pZqgMgfj2lD4v
/ba6jUfpQ8eb+kCrQ2/lYuu3tKxzUrt/JALKy9Sexoq+0cJeZo70olWUK2FD3q5DAvqoN3bsQwx7
vqmAIjkTMCWtLsZLY5NKnJTIev1brTPs5obk6I2tmela/bf6jt7kTfOr/Mjr5Wf8szqx7kyURS+h
XSKSgNh7XYPMQ8qRBmvx3JTHRnZHtOF7AK3BXK2Xkz3g/sZOcyi8wO8PdIuWbAeqMb2M5lP6zBGD
M0/nesidMrajH6pxsGdL66ff4QPvd+Voq3dli3SJ9bTfwYG1pdxqbLQhLTOCB4IGbTY7pFFVM6oN
vve3agcIGTBL35KIefq/4uVMtwWli9aW20cjv7N2wC7QM2NUf5CkM+28jLDKWzWoHF/6nF4mPZLc
Umy5vNwIJfJl1+9IbbKX/BCXUv2LDfwrZ3Igjnnz+XpLHPHr+btiCTUE3YMVOoy8v1fBMXhM1+U2
DGESGIOLJd8fnJHv35vLa/z+qszBebqslsNHnzgvvzwmrSdCeQtczmXUWHO6vvDLt2AtBm7RetlR
+AbHyPkdBJtTz71XvI2RxRsCruV9xm13C14+etaCBt6ZFOHofI+nAV+APhxh3Cw7U0q9go2OdUdc
Z28JFyUVGcEOP2cD0YrQ3UaqlVt3kYCrsdUTt/cp3yVfmFFX3+EZFMDyoCksIPKvLqWOhJNoZgo/
nv01qXap6NI0U1lgo3kZWlqTzpyELaJNA4tEHGkP2Nbf4qV9BDuaE7TpiDupD63wNizc/HlbUvFF
WqYkmSrOM3db8TaVwCowbh+0xb+o4+tbYWSyeMS5HSgbNbPz7DeHCNsjhxnSaXyQAc5MUeqOl9cl
6D+k5rdhkeXuhX8taY7MLUR+1qyMpCgNNT/yGkq4oreZSN9hsaC+yk/cwgNG9BWOP86MlQUfUX9X
yAuTNcCP57/M53+9MTrBaPPFWP8XLrHZOvoOJ1M03gRbOYXZI1V20p4u6ZjOod3gm8GDzlbSUra+
DcQj6M80kY3hd69uk4xuc58ODmghBYc2914LCji2GB2f9UaIbbHd9YPLx4Ms28Dyzn3xuUth0UKK
pE/Lp6HB6ELjWhX+CBmHZcxSmpOWIrKUm/R9tZbXyVndTJ6ylw+vQ3DV11zRuQHF+KFhImeJScWX
geT54CM0GAmbgxDjyHcKeV82OH0SUMleH+8L6SIBQFquaVIJzpk9vNHYbcnOiu3BFwsnLiFj30Ds
4tcdlN0EuWBT2KlzA+rKGVz+iNG3QgIreVjxAUQgBytA+GrCryGgSGC84o16xqEdQ6ZamNVXi3gn
IHcgqgmYfwEFekniVpjPQ7ZPd0jeXnNz/U7svV6hRx+yhsm/l0o4s6citUMUPlpwuLrOLETX+aWA
ZhyoINNmRvnLL38xZ9RX4ahU7kyvZOtVTc5SALjkN6aSlJg8jEaKES7VnlLaSOBqAS6SkKquoJCW
2lVlJ/Jmld60wZNoHidXB0H3rdzL3eo9143ixLP01UHr3YzCXifSMPV7VVp8pLO06V8GxRtX/1Lu
T2uxzc6zgX1eTtt/gmbV+3Dlq07t0pnUu5K1cmW7+GhPgtufULyOgrju/OYwbOT3yjupoVH81h/j
Hji6foBuzX+jjeLRHPi0MPIkw466xmPhxcFb/YQjYuobjlGFiE7/gGDEF7ScJrAkwlX0Rni8ut2n
N/lYwRUNwY3a9DgNaDvu4mv1vrh3zb0f7Prap1Z/yp0stZrLtCFW4lNAzDGWk9upLqaPbJ3tCtVM
TsomO0334V5fOf68GXJ7eUKCrPdsHP1om0+/eRveVBBGm6lE1ATTYSLlF2vtJl5fv9FoyzH9CLvX
tV6TBgyzfGQsQFl9d8fyU3EwItCFRH9S3FgLyUgDQ0u96Nz54UV40364cGpXvC5aSonm8ibKrjgS
bZskEerirr8uLUEJn+RTJJ+5UbhH1AEBXvfnAUTw012adHlosiOuzDR10GG34BQTY9GzwhtB8ZGc
WgWus9NAVPJgxzw7e5GeY9XueleFB5I7Q+60qiN/ZiEecUP8tJvq8Pxhn17RNJk78o0iS+Q+f162
4OJSaH3cxlJwJauqDu118ZVbr9VDd+IFKCkH3VAbzabZlSH1RAc0sNkc+3N9rqUdJsn+LD/dVeqn
7/GAeMZVXx0pw3aIxJf0my9fyfZw4A2gRwOeXsXr6kizQzvajWpTpOq1PX5xIV7TQtocXrA1CNRV
/JdecVZaP4Pamdn6gt4aI/mYgFPt00Nw5xN1E0aVGG/koX+6fWElrUPatPq3JDwXqPCYpXJKB7eO
L1r5Bfyh+6kKyuiPrDZT2ep8vJlEE+Jh8DnmMEWU7UDlnrr5TFGIKP8aVGAUi7RMXy+7RF/LAybw
sgPsIeqQB/mhRcVqLQC/0/X6I5ChCfeQQ9avDubY36O/5/5+4E2ANUx3Mio+XapZ+2w2ZaeachvA
lWlAYY5ySp0VMiku19lN/fdoEDFc/z3KBYHPBUJlViYb7BZZvxlXixi76/wr41JuC+//+9sKOGJr
SWXeaJeeluhmlQqPqg57WyqIFJcNOqzwhAfczW/IEIGSlJ1DvYoRHcVpTcNs6ymvyWrQztaromLb
/3sol+T5E2UDUzoCnMfR0D7vzCT5jenc4/bfkaI1LI8m/O+2dpe1S20UNk2s0TdE6dESuJMxPijG
8Kv7xab2ZMXvtbWO5vVFg7O+JeNJWkPYL8gk0E3fl+wUpqRt4TwjzOuDQTK562Fajyag6JXq8qKK
uu92sFpM6aJe5N0kOs8EeKqzpNK1MCTNzn+L+3QU7JZYFE2d9yD+vOuREWwjM9x179I7CdJrw7ff
02f6MgQTFr2xOk2RRZ/De7erPsg6gS3NqioWJvxkuk08xsiC/j7jfN/D9eIofqiX9kuYrPC3pb8N
H9L709UGR0LeVE1KjBkSa2pIv/1PciRJLbPz8ku3lqeRROvlUWVa7jOyt6/CARr/BH9hltt2iysJ
C1LzD9Bu+0i96ZdW34+EuO9dOyn0wQJhN6Z98kNQTKYHuDN4b36fH1VoCo2ZtGYEr2XDwat+CS7B
K72HaB/9nExJt/rSBxaFctxBT1bXrfwlsf+dGpczAvuj2uV0cBPFIuDLBsL4dJyAP3rLU7sOd8Ng
yPsJ6EwCWtaQG/Y0Y/FD+R7MLPVCBcnbGze824xfaenHtKfC4Zd4qde5sppH4JSB2T6pompGy5SM
jJqNMTh4X2jZS8ziK4nmnKq/z+2CtFndBft7NKlOu/E2eNPM2Ex91X9BvN0FTj3ZjROvZa+mcZqs
3m2/JE7BD69ayeZrMvE5b1aNufoqREO4tBFNYWbq8cRZOIMST3cKrh+N/f1M/ixv0FHEDSjG8pIc
QsXoKVy/rOdgJzrntZEN7bwAQPXCG8CblF52rwMyfGIqeiyNVHIyNvIrzn7RUtYMX7DDUxFYdH8P
bkUzMZKcw2WkU9Ku+I6m7IJNY7Fd7UDuwBb1umtywByl3au1uNFHNzs8P6JLiqZO9+6PZsqnoLfB
lYXXFmgVRViOud1/0X8MrS26YyxcHNXYln5gM5Uzm98kw+d7gBKkPhBcJL/2xjtno3JXTnkIEITe
JTr8r6Vo5zuyF+T7DrTxB3akFYlAyhr8dATZF88E56cyt5vQ4rSXTyub/YJm4KUx2pZRpJ6COwWy
dQPNlWrGuUN+YuPMMT9ihzl1nRlcnpGdfGo70oFc/zfiPxB2y9qHVbb6JvgjPVXd0p/FMgBjnVFH
9pIMBdIRigEaQWySkP3Tc7ffkkcuQnP4eG2D/jMKjAgiFvtEw4dwqaQ+CUvZShun+1x+MUgCtCai
B+pk4miSHYSXIntb3p3FbfTLA0RAaSSI8XCkYIccQhMuE5UnEATyvXiXqQm/3A7uysJ6Vfb4JZbW
TD7801sas/mYr6IP/RcVQUGA4cKAJ8VtiADECe9OqALCg+R7+cVFEj1eLYV4kwEEFDu/mumUZ/so
cTIEiUf3yxIXvYNxVqk/Z8Rqm/7Y7AWJmMrq76XkUYYU9nwuxAlfPQ0qtTQnOQ4fzNZAymDEDzrW
tLynJcqkUVCb+81qu/mYQMlx0IZdwlFg+w5Nlc6Hfw36V+Zo2Hg+dOgHWGFcAdknjNfDbkUyrVnN
V6A7EBSUHQXL/PayOjc5aHRCQpe75x+r87TcgzsfOksUzSw7ZelbwMp0D58m+N2+Bvawa8ZZZmEJ
VZP9GLD3Ig6F20BwpMsClFZinOlJmhMHRAd0Avq5q+3r3h+x8HnBZQLzS+HQeJ2QtcyxtTm79U96
4iYJ5Yu2ZOPcvWRP1p18cnN4/7HDCi1bzVWyyV5Q0miBNKZrfhIxTO7K4YbqxU4ULI/RilDBZsup
vzRb26OgxRv5zr1LwYwpCAf1OB2fK/gADIYwiy1eNlZndS07ssXVNL/cKS7PnEeg2NN1XikSM7pw
5rnlhHu3y/RTnCTgO8CtGeUXu0YDKjthuREhG7Pybp7XdDcctQ/F6lZmFlqL3xGcBbdcuhG+uiXW
IWcReeDY8tLRUUJjZ9SMJ2HE6khvF7chaxc64lP4/TvenBjFXuCKMhf6uwU5IGrdnPL9hjw7cMtD
UzpLOFKjyeKz0mgCXEdPLweLL9kMN1IVTBrTejG5SFj6L1utPmAOc4XsoSYbdihWUS6seNhpIqmm
0b4NZ+m35TRfuN1UPGSDjSSOdpcIliQ5wdKSBps3VBRL1IwV+ys3Ck6dyYj2UI7J/QGZ0VgIXvqT
QSwllYBHw8X4mD6GHXcaCzbI9AQoNzaFmaV4XSw3mWxmfu3LVjmFBhDo4umToXKsBPlKtDBoNr6n
ewEkOXEV4QzpdHWWyW/57Bxv5dIMQFds9bnNWtRJ+WOJL7CwMsY3vPyqo8DpVqOj5wcMGPpPbJMe
O8vUoTCX5rYqvqmTrdXetGTfo6fBXOBL8MvL/J1ZWSobrZPLEQuQEfEHb/lFWRrxkxMe9Luo9ELt
iJFqYnAWEPKQbRszc4HjycScBNgwk2ya5uYLRUFOcdrs1LLANGxrw45tg2J7TJ4cmNgnV3uWX2Ow
1RsWPfgCurRhSg/33fArNhfIgg2Y+26/uLIpIgpCuux/nqcm9J9uAs7ryEmR78o1PIVX5WdJ+L/v
Nz2AjDvOJ5OoLfRo8p+1X0v8To7hphmBLfh56nKPYkzlwnvCNKP4aiyugOvGuUOA3x7gfhrYg1uK
Q2aL6nPG4V4fxK+ptxEmX19MxmDTYabS2/Jp6LfJjgfrFTKCqWEhmeXolGzx6Sel5Qzn5qqu88/0
vLDVD/AVauSQ3Nd/gn43+OKdgRD/MG2GWBedyKSsU/jC+F0+vcYNPf2T5VfhsryySb4UZ3HhwAbd
fO82v8TieLoYo1AzmKzcCZ9s6em6MZW1visfomiE/4BhT7Xz0q9tiy1LNrE4oNgwTEozg3WKEMZT
yiysLpAsOzSdfE/O/6FpVNyI9qTOqkuGy1jDdbDDW84dQIA3sPE5eeHhi8g32NbUf+BjiMmw6AFm
RSMlUsP4zhib9biV/rHqwlmIX6ZwCDdcZe2l+FHsAqZobY1cCUa5nU6tZge/ES+At4g5BuhAyfpF
8WP4la1pnRyrc+hxtX7zIYPKadotYmlZHjjJ1TrwFUI3d5liQzSADt2qvWKPm9gFatNhPjdkicsT
Uaf7x7a8yszsTboSejHKhaRknW1FyATHCQIoGrkpWwTnZ9aoWvYkkdkasJMt0Dic8UCE1buNSvIe
BxrK4rklteu/Vl/cnAKInjsXi/QjYRDSDKPZDbdgXRy4e5vreJ8SixvK4vD9fGRvr219aa4sisk8
sMKQ3mLCBFvylffX1+r+atzpSkMAIy5Se6kcsm4fTd9sNIT/wVb+mHsy1Y3+TXQiRGZRuHXiR+ec
8OFteSoRdC7Y0kf8xFxuW+lN45q89173i+OFpOyQ7sbT4gEC8+lnLyPfFhsFfw/UFrJwbKL0H9bU
WwzJB3O/C/H7G5E32soBA8VAVpPcJEe2uXe2sS17K6c4rjY0yJ6Hh+jq25oliWRpj02KSxeOJFE8
eEWHs1EbAT7QDLYqaashfi0JTy6skc28bhjZl1iDfqKfDsI+6ROas14B0DRJSESiyRLzt8sVrhRm
vF26KxeZYHhbxBbJ9KK1EfVl3QJ7q6Pwdgwu28A5Fux05WIne2aOfgEuU2x02aBpljeY8cS9lYGM
PbxM3eu09SRfSxbWFC0KtWHdESJLHnZFAsTSHr7Fdb1uP4a3vnEg6EgPvIoWJ52IuZMcjBbFgayP
wPT8hMD/sbRV/3kl49tQEPBJLLQrttDVLtuXkZ8tTHS+F/dIajTvC5RWFv3Qe5LktpbwGXjDY/zH
xIKBPudd9RBap/tubwCi8ItmJ8ZV4YGZe7Rv+mbxhXAFxUi5w/8W3eg83kA4LnHS9ubzJyFC4lOh
5qskZAuvldfqiwmAhoSbFqEJkAxNJIAiI5hQRkMZDzP4aErbdkGCj5zysYzMBQx4Y7rgRMfJ7eqX
6hGiKFGCIhjXMIEgxiCTnJX0o+cbxf7wiAdAyPBWTXrCIrT5LUr6t9cIaF7tmdNWBQbdJwhvRhcY
umhNSOQsIx52KeGnNbV/8o2iRxDaeeguKbGJXnyUXztM6A2XBSM7MOpem84tAcBz5ZMGZ6YIBJzK
3sQGbQmughnKXIDwARdMadXVv0tDNCF1oY8p5gtlWpqPf1xb4AnGM9ibKCDSMLgLyOFf5+mQ7Vt1
FqWeR/17qD3+MXkB83+0zE53rNoZ2Q753s/kMG/QobZ4rPbhBnBLaUtOuc65eQiV2UjC3dKmLeKz
uy2/2m3SG3luhZ8LpOR6Xn5TGClG/q991+mkC2k4J31o1s0m2lFjDf/JbwyBewOgY/Yk/NMH/OGY
swdeZq6NRmYXeUsIvJHR++k5EI4v0n5YmvixMEAtjq/XnleMuvX4CIrNKBkUJOmKZbEGXCUANU4Z
EGUula2C3AOyNzYyvKDMmwRROu9ZV/Fr8TIL3WNcDEVLOXQDzRpypj/hhHzAfmK+1ZKmLoNOp7Fz
i9CV5jiCmihN0Z255FyfQRkpy/ldVw9m7VA1zTG0jVYj2GwLDR15nwTHwR57OKSSpT+sCQioF5L4
WcBZhe/iPUdbEyxWy2J1oq0hzm5Lr76IK2cC8QSd/TvC586WZaVe/olJLoQmvbBSqsHZgQLHsEKU
pvrpkbhUNlPctH2CA9NY7MIPiXWM6B7bJRUuzh4RcHpigBR0RT7BSzcYK0OftiFKBvArtjO720WH
ZLlrel+zazZEzexRYlyW7D1fl8g4eRAt5+W2GKkRPT1itNUnzT+yWdzSn1C1udTzLR5JW39HCdDo
3SD1QmbKT+M23FM+bd8Yl6ZrOIjd/o0cnoLi6v3PlceL36t0zy09PPkGtvA7fOvvbHISxDY2pN5b
EWx8vBjQFBnscLlqsbj2l2Gv/OanihDH174xZFZ2GjmT5AfBFm6T6i4fdEzRusYOy52UOtT6mR8X
F3ZbW8XkcNHOazUnn7D3zapqmuQM6mWaqQGF+mYDhRfwM12fOt0TBP4c0jy1FjfYbQeB5UiiMgXF
I4G6D5kiEQzmbD3Jw7jTuK4FA/iU01xSaHmindKkUHjRR1aa1bG8Pp+eJngUF6g4ACafR1P0vpgc
p+EGoCJ4EjuzUBBs8FGc7itF53FV5B2stihXpBLNbtoV/tIQPKQjrgUiu9Lqr+iyU0z/lpFetOOS
tfQgrdkelZvsYGe7y0+nFOjSN3v6GU1oEH2xjRGNU2Sp3m6JxS7h7XUR6W6SP2LdafmAlCEoZXk6
Onlua62Z0JaCi55Klab6YeS8anvAkBJ9qHvVbtYpRyox6wfteCXc6Pmzxp/0BgVmwP9l6E5uPx0p
mFMwGjpH1SwkS8INplzYUKkoG99QLmzKWI+OMuVVPAp+fqjesjObOrBldSNY9Gz8UDCiXSKuaQuj
4BCbrMWXhXJI1sNBxQsbmNlvcF/cYYgyhWDwq3eGUK4li7l1/MonYncLfs8o10/B7ERTopmysANb
8NtrfOHrKFYg2lQ5ZJ82XgwGLNdLM9qFh3FXuMy2oZ6SzBU6JhRw0RDbZW/1G7fm+MZFxoInVc7y
Ij90Fu4DhBbRp+FBlrb98x2cgHyjK6oFjz3iP3aYrIfBWKMXDe3mt5A3dQq9mKmTxostmmNPuJN7
8Kgi8quWmoszBfaS5YVhtKnDcJ4ERGy5E+fJL37HmE3N7hT3NVLLcHCR4UZVGbdDG9tf/WGkuaOj
xc5epXc6bdAUN72wF3dsLPW0pvTF0dP+6nHJEowMw8uoRxvye/0bX/IvuvOKXwrCJ16eK2Y+CdBn
GeXJUmfG92ZT/9YLLhG2dEPbJtdSMfSzjg22teT+r7KEtFUZlAD7hEXJEN44O3xHWC4vwrC7tOks
bacesAmZi41+pnY40m/2s0xsK0CHqDHUIigZy2SjbvrP6Rs7uEwi+o86hw+wZDTaymDA6DDcwm4v
yjbDLZhmXJzCB17/J8quttPcBbWRBbEtNMWl++osvKeEG6Ds9JZs1pi+4jtJRZC7dWThhGgontjd
GsMuLy596RvmEEWn8soUh9gRfFaHBRRIt35uV0/nNXiYk0Wb26CyKpkYWDmGv+KZ2a/Nt86EXBNb
xDX7FVBvn8gSlnTn/XqH745HaNfcF558paQoWM+L8K6ex/cw8URfWrqtKX03hCg/DHy8Idwtr0Lo
t+bKpbZ4xTbPktFc6nXE0Ip7eGFRUJnQwv6u2IxCJEnZ67vBo84AxGiV0BFlQgQ/iu7wnR5bim8C
1neDK768yu8KRZ74kilWedW/JmZlI/5sujeKJ69qPp61q+PGfuM12lN9Wnwpm/Sw4rvWZkOB88+P
Mt5eH7Urh3OptUFoQBe9UGRmwgUtKrhLHpKVX6IPLrvwskBsNvUDJZ9ysvLt5ydpdYrC4DG2gxjs
V2OG9bVCFDIj3ojPGMM3M6pLcn1d8AYURLWs4E9IfT49qRN359fcfbfa/ss4oKstYFMzZOHEu0Bt
9JIHFmVlCrf4puzsd7qoTnRqNnOEPLLxYgQwsJBcESw37T4/MADT4pQmHyU31iZ26nN5YqjQkRET
x9FVvmQKhniuzWQjecsjrVbtI75z60br2CpO2X6A9uZN44YGDHwvyPKEnSdL9AuXQQKSI2Dp0Dx8
eMgsCPNnmcVjJoYb3b396Pcq35by7c8s2dJvuqVKCa9/IywZTEhNnSZmo7gCyTmrob1d/oNFy/2l
ejNstfI5zz9oMVFoMwegY04JJR8Mh6RgTo/qQBFRW79OsuSrB0LMtHpbrRebnOWTrafacl2W6+zK
ZDvtU/3iuQ4C4y9LBBeK+J5gpyGyv9c7yWIWRhcTEVmVdBxa4PYMljMKHFbgFpFFofCE9Jxw55vI
zgPudzLit/qE71Og5EZGnaOWfxK9l/Ib7YP9yxYlVyZ3p2Pgu9rySphldegMnVnfhgut57xOXMyV
YH2jbILIWn52b/lbsuH6pHj9pH8fZRsj5qXdMVHmrfNxUcGQp8pP1niWttFkDT6ResnSx0dkxyRB
pMPzTgmbTo9iJ76j6/6ORFXb8FZAtAUcaenjRzD5q0P1GfncWi/01AeeEOo2tOJ1RrYV2O6xz9nl
6hDgiMUPd6sfdEwz3kWhLSmwxwfdZMypWKzDG44OYaueUAVaBPgPdro3+H36CWPZCZvrqX2v7guL
wc45zS2frNj07SX063L5yDTjGuw06hrXkFJhQ0MINwk0xWoX0q10IsrWjuIEwsd8Eh7Xp+mtuSyP
w6Z2s9SPFVMjsr0xQPo8HhgnLGxWb1noq/sFBhJ2ZuSP1zfI4NDCFLOB3sfKx8B4SK7Y4Lj0mBqj
u5O7slgJHrVmjTdq3fUtua2uJKVMAYjZbK7MQNAJv+zQ6taPjA70yNKIa1GMeZYZjKj3FMT/xStz
9UgYMohT0lqG7szStatjvU+IOUhrKjNobFrvJgpEP+0nmWrcu8l+9RFcmKDMkrio/Ta3ooVXkVzS
dTBsinKfLDyw898p5A0OFQdxq2nWMmWmkhE/yKm6h8LYMWacUbhaHKDLhvROHoefRes9L4lX7GVu
zM7UPgXmFdE6dcjDd2D+VHvQRcmnBqbJb9uBbqJznJ0GmcllTkWplcD0l/Gy050YImZ//RDpfkdt
Qlu5ht8jdOIAmcPk9uFqzHQ7ZwggFELRHJl+VN8ZZPAHmbUq5DSGcvYeVxn04FGj7op4Ra0pNBDB
pN1z07pm9sFrTYRVPM/S0tuqutbec9Eu3eErLvyGEZqeulkyv2KcE2o6ixSmEoski3NEE+Z2zmYd
zRtweJm89nd0pQ1o5Gc/1xaWb82dxt1X6EXPrR6YDDGMFOspe89sR7sLNipWPoGyPiY+jaTNFL+n
dbRlrkX8mkNYsht0y5BxQHbEXkXD7ylBNB9uY3vQmM3s4OqRZWyoW/ZpytJOyIITesN0hpEpjwD+
nVhdSx3DsecPnINjDrCM0sMtEIj2fveE64pA7gXE1swdRneV7PRQDn4ubPrx1D7PcXqQ8l1eegwE
FUcTk+FLuAnAPvtjMa11ql3UIJ8UJtZjv5Ozr0ldKzpmsdukI9cUTHKZbYjEQgQJQLxrxBBCdsJu
hk7FIDQNTscrwau3XTFDD1MdeITJC3pLZYY54uFDOa+O2JO6Fm+s2VKwfnqCAKvSgCIhPj9DxW/G
7XLEw3FjYY5Vv7+qX/3xr7DfzdX+/9X5//4o0rOMuU0U/vMC/P27SA9ndaTGD8cvjGqYLkwYxYO7
lCL/77mJlmKH2SrHPshXPnxgO+8QxpKGO6EUEOXAN7Vreno7pBQeaSWO+mESl35Vb3WBlnbj76m/
v5TADluMacLnN/8z8VXw16v54d+fV7XCpJAKso6Crz5PpIZGtPhHZDQ9Itz8XD3/qFLAtn8/GEDC
XIH5j//7i79/99+v6EpXsJrHfWsx14ba49/LZrrMijc//PunLeRrM56hvf2M7w17f4Tm2yhMUJ7x
vjIfVpyBv/WM/g1gAE94gKRkhgIPtOKqhR1fU4jBNeTgcUYIhzpn7TljhWluPmRwhoFBn2W4w9IM
IFZmFPGK8gYYNrpEE7vmfoVYPM7o4miGGJfZI5ihxhqgPYeJPmYa9qP7mtHHOQxkGHMRY/QoNc54
5ElOFpYmiKQ0MzxZ7/CJZnKyB+HwyHsAy/2MWqbjhK3vD788g5jLphs9pqY7GYzm5wxrVmZscxN6
E9BEzoqfAParl4ueViadDnmIz9nwf5Sd13LkWJZlf6WtnhvV0GKsqx5cKzplMIJ8gQUVtNb4+lkH
mZORldMzPWOW6eZOd5JOD+Di3HP2XvsuawFAe4KCxjHx4arM4mFEl/AvpqTZuPX0iiuEfMmZgqPr
7WzlI0lTAgqjFFZFI/BpC7UFETg4wTpkjc3AhTBpaDYPhDumRfijj3UCjbnEYCTxGQ90grlW4V0X
Ar7mA8nXVhHkSL4rhJde1eHPRuQ1mzFiur6/CWz9s1GRM0OuZf+u7eArKCRXDupan52POLN+5h79
jFSw3AV8bstBmTBC7A4E3R2jpjAF5t0bmrbRlC0LnqKW7soW7Pdc32YhYjsEgVP+4Y450d8Ns7fo
ARxz26AWq3u2AfEUbEZwmRtLAOOKoMaj8BnubP7gC4Q8hkYOypEAAANAuSOociKo6MQ1aXZqrLdx
Oli5QrwtayAcxGjDR75tBHyuCQI9goXuCxS9zL7UGOWDXyNYd8Z0WM2JdfKYBfSYHiKNnkPdRvE1
brNt18paQ2BOJCB27RqXFSIFEhxXhaDaHZjtRKi0ex1WgRfONxMB2YXg3U0BveMVZ8zHXxSY9DZ1
wcFnFqQpAcRboUvRy6l2dIxuW/TjeGinGTV36NEPZqZo2MVzxZG41QaNPmR1xBGFOFLA9DGE+lpQ
9SXM+lng9S5pRes45/zwh1BFpwHkXoV2PzivLIHll5kFH7Hw8HMh4ydChtY5ZFt6aHql9JfZnU5g
fjhLhKxvgthXQO1HwtyvWgZEtWkrW12I/DVofquCHaDX8Q+CgynkhN/vlI+q8Px7IfuTL44gn75h
EHNpi8H/d5IDYEgiQM1SFpeZdaux+9eHO58DaeOTBm/qgYszPkCdm6L+zr8GJekuWsLKbepEcXYV
FXlEarLtMeruKGlin5xBHy7iukJ0W+gmOkM1Rz2fqnuyAiTuoJDgg8myzzYfQF/RPcw6DrNeYhKC
ITQPACbOOBXjSxdRqGQNVV9eJvdD8DNqxpMmsQsqIgOW2OBgWu56kmiGKBk+MglrSEhtCAtGygXp
ZKtCT/aT0XTrSEIedIl7aCT4YUSpGvQ5zf96NiM2wMn3mpwIM7kbSY0YJD5iTCbEzx1HcAiGJZWQ
iYLBZ0TqRCbxE44EURQkUkTJ+K466ss48m8tbvStZDIiy35rCvb2J1+iLaAD3LomLUfFfM5tojDD
RQIENp9VD7FtlqPBteqHMVOg4tBuJO9uVB16wUGIzdNUTgNFhC6BG45EbyRkcKQSxoGJ7gyE10EV
OTO17hmQjgG2BB+VSDRV957WrlxxbRbi34zFydlqeDp7cXfm2Dx17J66+D4TcYD6WEGhjeaI3+kZ
OotPVByjHdZRzGjhbS5uUhVbaY29tMBmWojftB1VtvFkD7PRwo2alWxAsafas6WuTDWh2c5uzhnK
kp/L+qYr/gOwEOYU4nRFiyi211AMsLHHkNy7+CyRhftDTWhT+mKYtXEoaGKhbfDSKnhqvVHsCrhs
W7Hbqvhu48F+g/T7ObW2t7fGoQfQTw8+2wIA1zeJmHd1sfFif9Nu8csiGdAgiLsm+yWx/epiACbj
9j4SS7CHN9gUk3Cd0qfgNEMph4PYFSsxHlxR+q0bMRkzcR7EdJxiPhYTcq428Jui4VntHiZcyk3x
IG/x5It9eRQjs4GjWRNrs4LHORKzcyi2Z10M0LVYoWMxRWtij3ZbTsW0mNqd11FM5ww+elvpkECr
a/I+lfUcBv6u763bRMzXjtiwvXo+Qk4rQQan95lYtYkqhdXRYGzGxK2KnbsRYzdPAdkRs7cttu8M
/3fEWIP1t0ctt9Hwh+diFHfEMj5Jm7qhEDfFTu6JsVwVizlxmMTZ0VwuxX6uTPS+JPY4Fmt6qtI0
yNzLLKZ1s0I9AbGJwAd3PpRlH5+KsTz5VkDUS04J6WVY+2Kxwpdiiu99N9j57MISgkqYoLGFQXgy
IFkIXLqGhpjrnfre0EplG4rt3hADPng6IvHElN+LPd9h8BSKYX8U6z4xAwXzQ7wSfb+q7KbcBzkS
Pse2ruRWkPl68gQEkHfM94llW+ss/cTDYJRJFnCAA0IgYtCuwRQgJL7a1qH+XRPcgCLggZaGWiEo
AoyT37y0cTe+mzHkBFdQCbhAh2CgCMlAkAZBB9wgEsyBCu8AJll6yhcEAheTTJgIAkfIzOsksAQT
aoIi+IRJTXBstcUHnzhbdhgLhAcNP0gif/eFviAYhmwBMgRHQwANOlTmMyl8KM0F39BndKFqz714
kB1IRQzXvcAeivgOzrtzMubu2yQ4CN+hrKG6K4dmj7OV1iuTxhhoxzqj9kLHNeO9Yf6UwZnI4E1g
Uc/WsSAo2ogeFjwNIlThUxiJ9VzUFbxugtXGYbpEgrLoBWphCd6ihHORQ9pIw+Zhhn9B7PtGg4dB
eVbtXaj2oJ/w/BiB/Qqwo2L31W5TeBphpuTX0ho59GYMYwwPykwnQENTbjve/6YVMEcBocOH1DEJ
ssMe6MZsJgF5mBA9AkKZV5nuzfvK6bc9+bQULUy2CY4gqhjymB/NJxNGSCWwkBxqCLA4roMCEgEB
hQ1J4CKxbIEENxJSCwh+xIy8azBo09ERNEkNowREnLdTS4b0gi/JzRtbyQB2BYxXLRsjo6p9WUP7
DqmBlwV3yKCnM/UdH1j5zZdsyerija35OOs2vlsI/xmWtJniZD8/h3Fk7nCAzwdPO5GnQmPC56jV
ZoAsocUwpVJWmsBaHKgtkUWXfmx0IlbnOyIhMNxOWElBbAGnmdDWZkQNzg66q+Fm9LhKDMx+GgHF
eBBjRsgxhiBkUlgyCBFGvcZwiaC+0vinjtrR2KoKtCncvqveqYBtO9XZHM3goQSkEOjhuqmRKrqG
ae/Mqn11vHK4ZJ53njy2K55V7vvxNbduYMFdGqzCW0XgOLlgciLnewg1B55Ktu4EpKMKUscWuA4b
AgBs7lsk2B1DADwNJB5NkDyZwHmAa71YifKZtHygFn1SD45PCM+nrpAYKxB+MkH9QMS+Rn4FJowN
98CZu8nsGtRGy6cgqCBHoEGV8agKQwiWUFDS29P2ROsSm1v0a6+lcgIgDgYn/HCGzMfl+AYBksJf
QEUUY7u8Laer4WjXLARmpLSoFHamII4qgR117HpZ/L3qXvWYqLRR0exLUfbGFZgkASYFBvovDJvW
DLXNCqg9GxwilTU9m4JbGt0IQEhMDLBnVedKzbZF474UC6QJWlMi2CaQQSiFBOU0wXSqBe6kMjQb
oD1lY9ysQ2NANykoKAthfnK2e50ttN6fbYPrRxvqmEzyjHsT2jk1MOqNE6FPs4CMkStODHxkssC8
q/MMdqPN+UvvWyhVOqHwSMCmYGtbmEOHPkKmOAXxzvfZ6s1G8ghdj1C7jlkt/xrFuoOH1QsYSxNE
Frto+vlusonYdhwNxb7TnIp+V7NL4Gsp6CZGAW65DCkMQXCRKj5vuWjBGRiOnMneQ1NeahgwUycd
N7SCnDxonEoAZhC+DEhfoSC/UoF/0VP4BscK3wZYMEMAYSCQ6YHADEu6PFnbprulmlfWTate/Ilp
rWplqCBpN0IeMyz73mY3dNKs+0HQZPH0HEMq85KY1kGopbssUPjAONlJg42H75amkDsvuLPQE79s
84y5ezzrgkS7NQWPZsFJqwSYZgs6zbDH+74HpmYKVs03YlqhkNYMm95roAQ3sy/FssbBSV2KIKe5
4TjPNm7gMd/13lxBuE0tIDOYbvCrb/jD55XbsGFTSD1Z9X11ddT4NTGSZN9YfEKdYOIKeHEm3Dh9
RD3eGy3SkonPV+BynDTB2tD8s+576XcV9igWtvYcC6nGFTxdKqC6DGJd2lrM+lTmLqNHb5p/SrNl
sAG3ML0Zpc/XgL6rw7dutE71BCvHcxuODtdkrFMHuHyQtLpsKwJSk2PJrh0ErhfGD0WKjIEow/cQ
+p5R0xwgWAZFAnN1AfSpgurLBz5dkI/dLhCQXytIP6Vgc2FXuLamaSTego6DJwjAbEKPaFf2cBOS
eVeScyatDDzeOqK4SCe31h6JOwdrmB87gQx2ghuM4Q5CdsvWqqAIOzQuNcJHElxtTFX118TSa3nh
dMm6lJwGQRp2DeojIsdBM/r+cG2SkHDQ+WZWdThBLrq/cS7PnmASyY5HOwg50YKgSOIRKhiYioaM
dyzBLJrwFm24i4qqbuzh+xwE6gkgyHNvwgIr+8ZZ8abIuRV8oykgx1GQjjlsRwPG4ySwxwzqoy/4
R8PC1zA9G6mNFZVciHVcoqxquBwEHPXDXKi7UXCS7IK/I80oVTCTc/UY6mAnZdV3BESJS6KJrjph
rZgHovsCYUepozAsp+rQJOmm0hT/Ua1xiADjYyYLpTT9nsK+7Oej0eCtUIzoTFl4T8dkRmwBxAtq
JgvlRzhX1drJ2d3l3UD+l5FtfIFt1q3BeE1PSS5wi60deWxoXe8pnyxOwgXXybBwEICnLihPH6bn
LHDPHuF715DbqsP9xEEFkU9QoJNAQUMU1ZVgQokoYc5BsNr9BP0weMDiUApWNPAAjDqQRlWIo6Gg
R5PphyMo0tRuXnWVbV25ayCV+oIsxYJ1UluMMSk001alKRTDDIgLEEg6ZK5M0KcNDFROORpMPtQ2
UK8vtYBSNUGmqjbwVKNT3wxoqnPNTAO6alKDWYWJgpwP8moKgTUUFOuMVH9BswqkdYTWqmnUcCX8
VgXjhCtA1xGyqy+IVwvWK40LWoQ0vwIDDKwDD7YQMGwjiFjyuvPH2VDfXMHHsrf5sODJZpr9lAtg
VoU0y/XtJRP0LHgjqqzbogJJSzvTEkRtUMGqFWiteewEYRsJzLaBatuxNFwyFC5Tjm8f7G0kAFwr
oIgRJG4NG3cQSK4PLdcRbG6u9W++HpdrHaV44VOdTALZLaDthoLdHQXAS8r5z9T3vuVzLPm9y2LF
8AluYDSmL65gfGcB+kLvdJl3KdrGJiQYQU71s4f/K9uMdSFI4Mk257Pn9Ug5qFsKAQf3EIRZ6OKz
K1DhoAQvrLraUynA4VTQw5EwiGERc/GK7pOxndYWnGJXgMW+oIubqvnmwjK2BWo8Ct44KIxHU4DH
uaCPUxjIRC8rezSqusCRfRdMciLA5JG1LxeEcpAITBmqci14ZQflgSHAZR/ycuji5DQExkyhgh+B
KkmNCnzybPV6wM18yuZRMTtixoNyneSxdzCoLU5BYb5HmeLdRnF5N6uYOgfdGHeERpSswDheIEYb
iWlvbRjSPixpkhCZWQpe2ngbEJ5kAp1mR1ih7SUn0GmYOvjf4Xtu3dlApA+weoBcTXa6c+fSjmbX
MK3s3nn2EN9lWP3wvJjT1iqVLwKH94Pt2uzclFunqz8CGm8wY9FKDKUx7z2UGLMgtSuBa0vXnjR2
EsUcwNtDCIJ7gMXtjqMBOosZqSWg7qmiOHAUFMU+rK7VpLNiaPSvgrmGNCewb0eo34HyHAsGnKQ/
xsuQwXVBhOuwwn2Bhk8D9kODpCZ25+0mE7S4IpDxglz5g9Hc1YIfNwREDsPR2jWvnfDJBVSuzwOm
DruGV9CAMWclJflG0OaqQM4twZ23Aj4fucKtY4Ghx4JFrwSQrozquw0x3RB0ugdDPRaYemyPP9VW
uepQ1rnW3g2CXS/hr48qIPZQkOwxbPZUIO1x/gNsrHPwazgyUNzd/JLAdA9ipO8ElAlnekAniCmc
/QjXZ7t6TyXVO1oSFwqJlPmv74ZTfT+0Yqha4PWeVcS3y8uDyoFJr9LwXlHPTBs2/r9nef0lf+pP
GVW/3V2+/dfL//T8b79DftGf4q6WLzouE8ZhrynDF78yxCNh8I7lZrm33CzZPbUEjPx6uNxbvrY8
++vFf/naXx4ur/OhzZT9u1b7W+LN7O2SPOEnJYSHJdrit7vLV5fH84L7VzJoHySjPrI/KchX4oaj
C8ftr8fK7P+vx0siDD6a6IeTzdYhmRUJ7m50YMLJfEqTduavVNqj6WertJzcgz8a0HJcpqdZX1mn
UA2t0xz67sYjGY16jYdtNf/+RCIvcWyTyYNiHH59w/Ky5aFCU2hvD+F5+VJkmeZp1F2cbJ2amPiX
4fYsr1ueWW6KrOaXs+l8iCMD47adY+iK5fcuT7e6ZR0L/X0ydQvBsNfjbrXRCkSAyM4UDlC2hFbk
VAzz/ZRrcVUy/TXj9rGNGdD09VSvbUkGW270JSksLOoZfeOMQgTqjFO0H6OC1iJ3LbqfsRadEy7g
Zs3ELGwaxoWKsiYuUz9EQnGKBRSVLwe4PFy+li0hEp1T14eaOMVC67E3LM/0AUzJrV/mn+kgKbd/
fF+6pEtMnX3ygaMBoR8Qfy8/uwwUIY8o/Zk/J9r/+n2//Zblx/72muWpsWWSog05rtA/fnjyxztb
Xr088aef/X98+tdPKN242Xtdc/z12j/9ziJyD1FSn1ONAhhmFsufmwFSsLx4Ewbe42AiXCThw905
U3tJaD2Dk4Ke0bs5wzAlonX5MzG16uBUPlOBIjw6yZQf7TCuLwrxvEOTmHS/gkMf9tu4TY+ErOpE
A4DyArECJ1n52dfql22GpIlVDOLrlFIfKCc+t9Bilw2pQLFtemLMLMmotjZebowQYGAQ9V6z95l9
KDatgKatabx5TxRgBUhkljRSD5DOquo2aBN/UwZ9hVmJYX1Pgua6dtmLwNCPVw0Mjzz77INIgeyM
BopaYNMl011Hi26DXR51kV08tbakRIeQQTSUFD1dsg1FN/PuFr9ilJrBsRq1R93Jbylvm/WYqggR
oviQcgk+9LZWr9ocBo/Gvkz1I+RULn6uortLtYKLWeR311FjsNQxwdQMxnSdqMHTwDv1xTht/ATT
VqygJbbmcubUAorjoFWG+zEhlHRLpb4rmC368W3oz+maMFwkNFr7YQWJu53jytnonnYuwqFDfuoj
Rm/8U+BiAFEd73uCrLJlDrIJCPU7BB2Knryhea/87Lok3cH8f1OdXZKmLYNGi4l+ktw1FZvt2CrR
UIf4dX3UoDrDtbNpvTqW8VNPOsyzDc00c9IOlo12PCTfbF3c9glyQyetvuMyyMDMwjmp2yAgWIM+
qZZEFpfAZgbIwfqgmMV4rBz2DgEz2KSN6rMzKFfmBHXfPlUqdbHGzrTNYZhMTbRmGHwdEu0yGK6F
fqyLt61b3CitUe0Gy79VdPMtr6Rvy9tROIRXQ6orKyWGBZvmGGMSP/9y0uic+gPG8aBSbsKcHhqX
M5hCkcJnkurXAMqIofb1um5oB1RIYKYyIMQw0X6orfFpJ8ohDzBX8K03tAM4YcL5LlPsx96uxzt6
j3pAsZZYKMBsy/EODjyaimbISTHVCddUkhw1l11Q7ilnx39MzN66b4mPtnRc/FH6LaBAwVGfo9s1
X/pGBZfSzt/DgxJobBNmPT6YUP1Xpd2+MwyUjd+gbN2KvV5bYOIzunRbxqxqRqbNDFeoWQ2CRCIk
sE3uqBvGWPq2SJz3oK/D54L2lu97MIiHaFcNgNt8+ro7AK8nNYmONDO/6ZXpHys+IcUzFFqdhfVN
K9pLmnlo4FwWUZNMGihs1qE3QvfQlv5NE0b1yTRJ7e4LkuNGDOaYsMamf6nS+lUteQdZiQg28+/L
QrtrwpGtH593D1fXohQ0uulDS2zlpo7wCegNLTwl1FDToMNKImTgseX/CCNE1XOuwtQJM4pOPMBt
6N8Us02vl/MDeoTyznYNRYV6zD0MvkF3NlHYDRh7mhqkEsv5zhig8ZUKSQBAoKu3zKZt0JBHvDFs
4Hsm+jaN1h7il6TZObM5PGZtjcowRijDZ4uAuQ2VKzU9AD8N0e2Un1snCu6cjmtywFjINKOAyHDt
1Y09FTVMjv5ST75NZtTtm4RtuBY6Fuky/ntLC63TLJAYOvKuseN9VV18F7Ul+MDZwD3rd5zdY98j
i5lIvaAzZQWIpvrB31nzSKKc0w5PXTEwthyeqobQ+aQPP3WjM9YVzYJda6H5HTXyDzOHH8qUGI1L
J07EwfPWNZ7ptMlaeCexvlX6W96ivtEbv0UxSuvDHBvCxWFUMsZHCTtOxTkPhhZ0HmpShBz7WVGs
7RBjqoAGlCUoje3Gyo66AVjIUsLbIqUSDUchITC92/mx2x7bQL2tZnRhDKu+dTMR92V/PzRkO+pk
i66mEsy5rwbmifiV9xhSKo22/GOMQRIOdUjKeK8+K2rV8KnXeJAsSJlVC2ycaPHD2Dm7Pu5o4RcG
DR7DEQxojtmiGh/HVkcPbkZ0i5XNrJfzuUVck1pBdiMiM45cp+ijS1LO2bbOsgt90ltFXQTokbkt
Yht2f+XU+65F/z+Mc3Kaav6hvbm5mkEEnKbsfdoI44uToAFJx/E2oW9/GkoGK5mLjWuMDUzDhXdU
x+RlQPBK0tBLajNMV+34ppsV9NETVgtbx8Kk1gboaaTwUz9dujpOT9VuGrL7tNRYU3PvZ5k3NPNb
LL52/Zy4aoRmpny0oWHnM5z8yubKnCnOhy2nKoHPMMqySz1wAtGzo9qbxzdfra6DOpVAc/jrYxzv
mool282wIFfhk+Y1loZU16uO6HKyCiECFNAljWqwgdsxZsYGJV9bnphd2HiVYz4VTRucvdD6EaWQ
DeNa7U6dEGwGudGGBDNFkH8LlTA8hVntnSZz/BESgEOn35hOGtUe8hJuasUKtqQ4FKsYHdQ5qXLt
WHnzRpfuod/o+1FyRVWHfUHFPtJtCm2vCuRzudH/uLc8/O0tyjc0UcRgbrt8oV+SyEZ55+6gPSlJ
CuTHIYXQxVuOLvJ7NrbnMp8gSNf1TMNpStqTq7vcZZBOWK6dG8S4KABIam+fw0TM6hcjQPuveeg8
l5J+uTFdDgVdbpaHoeLSQWfDtjFbwp8T/zUwidr97U0ZTTPMW/Kg70M5whOT60FL4ujK5mxhc8lQ
s9JBlxRys9z7y9d61+O6aWMwqvUlRJZPSFFKekSB0aG+TKxrsCQnLkHnv26WyPMusoK1ysSZCGqG
nYdfUdhBErBnydX9knfdL8F5joWUaXkcSaLiXNGN8VLjYCt9gq5esq8XMmtWP/Stqx1tB2KRKzcz
+fUMFap0PaiDkKqAxZ66EtdZXVg3oVOwQNi6fpq6wjgt92pV0U/lYBMWrtOKDSTOrzIMqcUsthw8
Wt7Dcs9mq7uxTSRcYXQprUo7tY2rndCx96HtH60KmomeIPoNyGXRaVea0zE0HhiLFKdcA+Efxi5Q
tobUDOo89nrZmrEBGR9uoW78QMGy4zTGqdQ149QYMTkqXEOBkaM+IJ8KbxLoZFiXnpNDC4B4k/rQ
FEoEpSXTuqkx9bXRs5dhjnlX+n601zJiuVAvKMO2jZSvQfYxy00n97TBR0w/wzj/A5Pr5JFL0gQN
kbp2c+HQY19SuKBB9So9hLhxhMKZG/qrx6Kdtf3IfPQ0y83y+S8PDdKe0kzSx4okAKAn/wZUbr/f
eCMMFRetwJpMXhS4KRsiPTQQlQ77okPxUlHweiWAp18H4PJwivGUk1Pqb7rGfTSM4aUs8dT1s2gl
4zludqE6vhnY41n3neMwlud/z0wixM1WGa86MMLZO9LcAb4ZcOWlZw18MtkXyTbZOrjD1Nf5I2QD
EdMm3CKvhue49Z6qN6LCzoymVESqKLWlFoS5HFMQr3E0OZfw2/wCXuxjvGVi4X8LnzK0HntngnC6
zr6AKMpJOe5pezJBLPElMQqYVoa5ZQgC3ToGHMk0/EcuwDEQJDsW9fkRnnQ9AHrddeoeqmPYH9SH
+bZ9L3g4IRtcmYghQBwxA3zROX01QhI37Q9+FSB9vPlRvVIfMKMxJMxwgyO8sS/Rm8YuBnuqxzfN
yBnwGytnvFNtvKVyrsc9jhDdJJvkHTEMsJoS0OiT9nIPwGob3XWM41bYjBFaPJErC/kE23ksoCn3
Mr0Hd/oFdRrggi3+WIgEKaPXj5LLWbq2H+0P66o/Kq/GyX+kH0+t12DHIpqOTyy8UDOwrOgv8ffp
1v8Y8YZ/H2Bgt/vgokVHEwN/t4akb9lsJHdmtVGYYiEnvwCfnUs23aviB8cBDviZ6QRTo0t6jt9w
XJbr3N9q5i6ocRTgiEVvgbEXwEOnrKqIEdYaeRygqOGOSox1A0m8d39BbbEf3wLQ/g+fXrtrJ6Ty
lwmft1txMTyY1cFzHpV0/ydc+x0VSVDk/5Z32V0R5W3zj7/pLjx36kL5uvDaEZ6olko5QUYT0lTN
smyef//5ECGdAef+72U1DnFqaBg11VOpIFnZJl/KuTgkb90peIBymqJb2Kn+XeRspmxPW9G5uDfz
O0cIdS0avVTYLpO9IVvEp2w6ktKO4yEmlco9+vkdzM6hhKG6MZS94unM2Kkb9jqSvx8QTVAGPs9f
0P122S57gcJxgwf0UD739/FD9lQ+t3Qc1vqm/oxPEGt/pD9NDC77/pqeuPajw1Q5YDHWHwxy3njC
uWcxQ2twQDaDnRr5NL59A2PTtNeHtbnh7FiDeUNZOpu4o9pn5wYM80g3+2L3W6/bfdb9h/2UXcDx
hl8YEzA0OF84oKx5bZ/ZpW0Apr3Eb4gh1Q/61shfh0cGC08V/+hYbWAV8wxnNbwGBVk/UrIjhln/
Yt1zyLaMHx8Qm1XfkVi412J3xSiBV5fecMrnd0IS9eJEFNmH9A2t/k65N56hYO68bfA5v9kYu419
9CSpalf9h2tso0t3VA/h3rziCzVfG5LKdiCiyMS9BwOI4Dn7LtmjuF5QNm2RO2OOlMAL3ABv8XYd
HXMLXOuKM2y6FQTAk6GuPwGTRUTzrBCprKPNAZglsE8m2CEGwnMnxoszPgVw6lvtgWGlFlLpXGiR
QxcXegOHLTK+67Shytgo1QEiw5E/MdgZd9pHlh2rw/iTLThvlQv43jpVL9PZe2Ffuady21GbH4ho
oukGaOH6Yr2iJEQhuj3Fe3f73xz5Avf/3w58W1c103Zsz9PNfz3wAdk3KLr04aq7/RXPUriRNYbD
65vj/dBFYUrwySZ/xTaDsgmj0TccSY0Qv0Wr/N+8Ge2/eDOaaaJ4Vk1Pdf56Flqkhtq11w9XEkdX
8n+rHsOc4A8wBMgF1jPXjw0+uxg6BnOw27K9DRjgYrP8hn8kul3ezn+8j/8DsODvy0Lzz//k8XtR
SmUftn95+M+nIuO//5Tv+eM1//od/7yJ3uuiKb7a/+ur9p/F9Wf22fz1Rf/yk/ntv7+7zc/25788
2OZt1GKH+qynh8+mS9vlXfB3yCv/X5/8t8/lp/w3eReua/AP8x9//gW/f6P8Bf/42+Yz/Tn8rD//
nHjx2/f8HnjhWH/n349YC9u2VMNTbVbb4bNp//E3dPp/Z4m1Ldf2NFO19V+JF4b3dxcNBL0Uw6SX
bGh8U1N0bfiPvxnu301T0yyVn8fSrf//JV6YjvOvhxmHlmVrmmuqmuu5vL2/Bl6wuY212asOPWOB
jUtBO2t9tXNt94Q2yD9FGTNTZl3RiqrPw1uo9PZ2iCqQOyg/NhmqaWjyUMcsDUhlzKk6xdSdBX1B
cBdIqqyYtX+HyKTdlrJz6vNwq6JBwjiJoXwodHCScOTTJLx0TaHslODVtcsGQVxrrxvbxr3pwpQ3
lFbdaFX4UyU8ZN849nWwpuwYlTr2G9M6Ew6dhypH/+wGhIoVn0mRzXvyGIlu5E9cJz21cQ4nYrSu
BaDODL983aWvplKjemSGN45Vi87IJu00dJ4nQwVRFfpXlwAOlPVAi2udEZdfM5acfaIFcmvvZ5b1
WKBUVoMaS1VnteveD+czYqF9Ppv70omqm5oGyHZyKSOy8eh26nxw1LbamU1ypwfBq02W36MbseIm
LiLiDB71jP9dnWh7UOspDvSENqyrFQV3hWSAAI+xYttEZNkLk8+Vmxfeeia2YRj0ciuRjY9+4LxE
5Q6dilHb5XFoEQfXpvY551i+Ywf3ZKqLRs5bUyQ3Gz0DMlw30SuBAlGg6Ns4WUw0GK+mCPUijT1k
TeUOYS6VFGI2W/1KBlJ2DZEz1kw7yqDkiksTmX9nvX3OdCK+5hE1qTUH5xCSWe8GH5YCJoacJXzW
oX5f9/q9lTBb9LwEJGEXsrRC2NjdholOzBbQBDVIviaTFDHcrkg+WXKL7EYMNARbPCEWx8DewK5r
6ulslei9vbj60Gj2rqxqoqdmo2ay4uwu5BfZBsq6yGlv2gJzd6fr9znsrMlwgB127LUppWniPPYR
UXWRDy6kXhxGVMxpQvU5BYwiXNKx3OyCavZiqW91iaawSk4jww4Cjujmx2S+IacIXj32X1NpX2lH
4So4poZxn0zJK+JybKlF8Ujjaeu4efqcoDYaV3MGSLk0Qq4uiVrTxlIOnQqVPkJHWPq3QVfdjoa/
xeFg0+zlL+/RdZOmTUgGEKGSHuEuQzqxUipm350Kj2YiDz4gOTNjNFV3BSZX2gtEBHgoivrxUAyD
uSN59dCVNR5OZRiPvYrgEeUwXjsjp7cK78KpIMaUVPhRHDyx28SD27Yyk8u+YvfBa8NzM7jVtvC0
Wx+pfxv4RE7Xjk18xWNXN8OtXdNiUu29M9O1wU2Dep6yET8/mdThs1GSwThEX5pOPzfLMThZB9+d
3ZVrtdVtY3uHeHpEoUYe8Ki1WzNxn7rwxiH8cJsmmIfGOtq3aUm152HIb7L4wkQFDKKRIOTOVEw1
WNlI6TPhwrHUJHiDjuVbnVr+nXU10rA90fm9Oiw6u1LWNiXCqViQSQhBAugnvPZA7R+yCE4kXTv0
oQj6u0lHgHGii0MLv0blb+PLN9GhbQe7uq+mdLwYs8xAWjq1tOyCbWjkCEyj0gSmj55Zm1id+vTB
rTzzkEXqWk0gavoJEx4Hj9DODNVbj03kjq3DgHZy7UchhE+wNsTuEiIXVlSw2Vca+9q+nYN8N4Ua
DfOTQjbbaXhEp3zoJ+AyObRUkg497c5B67rxpuHaT/c0Lc9truUA3nGflvjpXV99j6M+2mQ6Jbee
P0YB1Wuvmw7x36S12GbusMnucb2D6etdfD5Bif4pHQvo4DpNpYE3YFRtfaavWp/1IU62COc/+mSE
YTTtjGl8jjULBxfZZAReuqAFCH2YuujeGRvckxpQ4wLVPKtSbZ913QqOZRdsnOy5loVf18burGpj
SThF3gDXwOY7F9HZjFA8Jn4MA7StkouVAooJJlhWbs8merD2HXp7Fh3W0cnD1OoVec0OTEc/bTRf
usM0sPRn5dxMlXKO0sbCWaPfKcQU02iIEJoo8A7DtMrOYdqpSET4dQyX8RcPMIxiOgNKXdwY4wTt
QsvAMs7ARoKRgVHlkSqTG9+9bmZIYTqohfsKG6tn3xQxQLo4n+JtiBEKATJYzeVd1PJWlnvV/BU6
sXNaHmTtMBJGWv/2LvMwGc9Jx0yW7QQyF/3UT6TL/363woHqtv+TvfNajh1Zr/SrzAvgBEwCyLxl
+SraoucNYlt4m3CJp9cHHo2OYkKhkO7nhrG7m9xNFlGZv1nrW2++qpdzHHgvtU0MvAWPyTgYDTtB
EIPH4JDuaExyuFvrbOf7T9U64BGW0bTevg0IZ/yLuQwmkkEh5GYfY8G/JRDuULSk6nSugFRkYGNU
It8ZtdwVvXHPMbqZk1PAoR/C+TBZy12LquP/B679jwpQ16M8++8q0Pu665P/s/nR1eyZf/znOvTf
v/RfhajwsUUJyY7OdYO1ofj3QlSKf3iuEwh77XyEFJ78j+w1L/iHLyXTPB9LqcuX8VX/txL1/sGn
Uja6nvJtzD3/q+w1D6fh/1uKOnjwUIH6AZNi2wvXucR/mjuQjNGWXcEpltq+OARz8+pLE8HZAULT
uMNT5oXJU5xN56p0ioPdx2BkGtu7MuxomP4v0F4IpcqnKrgCWFe7RbtkXyxWdTsZoDnTInyc1Dcy
bsbHYOAwi6vsuab+oxueyls9NM2715GEAjQztZevaED5VqmpvXf7isiOBQwFinWIB6kTPjGqBzHj
RyWBWaROxMCCjRN5V8nSc48bxEUKnZJrPfbD3mkDwhuS1t83M6ul2uj5V6/Y1UoO6rwMiouoguK4
zOBrRsdMH/Z6v+h0/kwlvnm8ZrumAyOUlUH9boyLOCsJ0Zbj1ZvLeHidDU15Ypnmjnukf9WlxCHT
9P62kehoA9tJXitqstLnjVwu5YWsuHuzPJkogRsv2x/k7mGNRUPttAx3ytSXt1mwEPsEfWXC+ln3
zr3npe+qIechDECGLOV4q8rbUebkSkTc4rxYbzbeN5wQ3ilTy0sdlN7O8gm0CQLxx5rkrq7539mI
Mbb5wrwwL2bW8CNle5Mcq2W6DmuNHrrPE9yOlJB6gsccvbeErtE+32Z6UG/2JcNw4FeP8QBFbiqn
fYn3a2dKtJOGYueoDvkU45yeoNEoDuqZ6+tRzOO16kasDAMEh6AsEiAYLf6UW0sWPo1Iu+trQkj6
DjCb6aV71mFKpBMynLdokFuRLtWjJTvwp7g/j434zfuoPeZYc46hCeyHVEXFNqq9F51bET5WDQIy
0Q/SLVEH+VFzUs2objrfnQ+N2897n1/OvlfMaSj19oGChVHMq2ciy62bqjTF1sJHcexzQDFW4ycX
Z7L+1tr+2Vg2OaZx6z3ZqCDHyMPQW6lbH+UaITMAyoso9bB1BfHZc7nMZUqw8uiltFVcl4c+kBUI
BuU9MpzGkDqW7Hy94qvz7Py2WT+ES3+JsGoek2poLnZe8NyjDFBcGNhX0LWq61KE7p1MZ8S9ns+6
tRBYHUT2nNNz4HetzzIyElgPoAYRse1dQ1VbGXAFGdQxCVdroFvk5uVKmG8IqiCQIdrFrFYALJgZ
nT9UQlZ7Ia2mza+/BIRUM2pMFos5XW3eKuOCeeEl34Tp0h4y2iS2gDBKogzHbImg3jMk94VDQ0w1
QqqXaa6Gy4xW34vYGnYtinI/YCsss2KL4V1i2bAOCzXd0SzXKe0vbduEj6FdVuzg1x/fMKSsvBqi
JmX2FnRBf8ALoHZN1Ke4VBClaafhRhxzeUmn/N1ORPeoaoIU4vycRp53hy/5LbGi+lIwVWIZTDkU
xEyL2emFHfbLihP4jvfOO4rklJPLCfdOsUDscs2J4RAPd5pdqqhJ9p7lJbukqpm1U6Sxrs0RD2QJ
0RA2S2rbFLSzRc4bTXBMdHUTYD2f3XsvpRdFGHzIuupLiLbd1rLOzjYd1PxqKSblLMfvapcEB8PK
hezwDH2+R9YetnBCz5e3aq4awqZq6HY1Xs5pHs+IEj6koiihtWTD6pefTgSdPxDRvpVW/ZlmcG8Q
4gytx6SxxGITqHm+NimBAEXYJLehWSAAyqTfsEEM4TD7aJyscnhg+e0+idx+cNu+epBT+LQsa2RQ
vcQc4MF43ypGy7INf05jsmtr/xSD/4inmICdspG7aluPWXYymt0GNsSUeIxQb3UZkjHXpekhTVih
pC6bzayxfvpZPcE2dFno+5Th3oAMJmDLhM8d80RT3wad91SZ4d0mpPzJ+cM0w31oePp3CWEi9+SJ
E+cgQ4rueRwOsVpc3JJdtU1HAfpyVUC24Y84jdSbF5noXnQAXCn7scxF03HIMFdNGTyVoLRcAhN9
hZIp25ehPcPQlPVX5k/iIfSsV2N7l7ILsDGHO+1GaAecEHSRQ7aj3Q9/s5R5tWW7pCvpOrn1q5bL
w15YnefCXFqZfxSp8xyns3WR4JdYYeYvnfnFYv9hSFz5mlnWRxlS2zchueV5kJxzF1mRmwzuhtp8
ga8actMuLdNm1G+48VYwgfla7OrLBHzmWJbJfuhadYp9tOZxzNC5pqs+Kp74bR+p7klZJzQPv2MQ
BW9t3PpIAeLHVNJyDrlMnjOTu5vJpNfZztFmgNmtqsy6KxNvW9IHb51GjReh3eTICOojSnwCPPKS
nIs8Gan4l/IwLxaIxKgBU9hl7iFAO6kXv34ZIHYgUyznQ+DU6kF6bLKcMGS9geDJH337VrUNdlir
lwe5MPQI53I5rXbbLRpSB4VfFd9PlhJ3DMq+kMZsnTFwXyckoGeEm49LyvyLyt6/Cp6heJr2AVrM
M2CDCIMYKDhu6mbrFpbaTq371zXmRznkzptxLvZYqTdTTFcKox9LhQikNVrR9erXeFQJomR70GAW
rV2TQ+EW2F1ra/po9NkCLLMNkP1scLzAnBbO5Z8XSWiA0UqA8yYLHZzMnX3svsHnQ+9SA/TONu/a
ZpcIXT6qAmfu4v5wW9sn/cd2gAK33q2be+k+a7mpEwH/QmjQq10/MCtykvoFJsiyQ6crd7R+HmEY
BvW2p+tLR6N5qsvYwfwM/T4qkGuSalZF06+guBbYCi7tDEy+d0B9dG3uXHNI/WE/qovX1odxQjKh
/ak7hx7TD2Ff+/5+1g3ZH06K0aquT03eM8VhYzjOZCs5SaDJ4mn0k1bRRXEA3daRN5CXAFxddzq4
ZeJ4xjcF26Jhu0gi7p+WbfajsCpMJNNTW/JkN7Ger7E9PPfa8l86EARFz2KkcjAPSJz8Fkrd2zL7
Kjy7otUyvzvbR1KrkBIl0E6TVGZ38wL0rddIMkFWxxWwGqhToywiwi7WvNW4/JpEIPcu/i+sLXIT
5K59nxY8+3XTAVgws73nN+3tZPwp1WrVb+uB1WcPM3BaMvhPkjjFWg4PYwD6VWYTlr7WOUYTnDfd
+cgtJBQrZmvJbeDXf4Zuxm0yO/sgAZSmka+dmNp0j55lvU816A/RPvehxQLn8F1G5Dbk+cW5kmjq
YBFsyRRDXvQxtrth5mizlkfHz3+FGWWHcFHSCBRvkroQqWrTHbA6MZNTn5V/tRIxPeDs/eGLZDiU
y9GWYJ5sJ9NPDvq+uQdgiclj39L83NrxTS+K6lKM5q/ne8ltzwATLePCpRCmZLmkLHGzqswvPUkh
QxqZXeU05HsyenwsKbVmwU42zoZHalaGTryK0J9m6NwiLo4J1sCNba0KWC8GoR4GzCc1FIB8sclq
YIvnhrlPVKrdX3LwwaNXpxtR1CuOx7wKPaQHz4WNa3XpsW/t9OBn00NC7QYyfjlVzRBtlp73fM93
FLjWSzac3Uh2HyFtP2UQ0ID2oSFC0ounJ+WC98ubszNk9RFNerRVjrHPPtidtcJuswAd2zQgqOpW
tH4wztdSNG+JUMi8/OYkx5K7EwtuzhjHThNzV7Nex7M0P65cngEv1EnPwmP3rXaMyUHdWhTh3VTr
3ahze58U1e+q4sqNLA8pWGVg4RsyWZM+FPe9HFerYIDUyKDQl5ZHEG5ihfBHFlwe642i8xEpQCZO
38UQ3y84zJkour551umA+ycaQJhj1YmmRd2GjHHJF2zSQ+c2z+EcrRaNNNu3SfGUY+u/47+fiwDo
dpDDFrFyiIKpD5rWmeDlVcLAlV2LsikE1JUlDDEBJTHE7DN1safyK6t7NB1WVdyiKmxPI6wJjM8p
A6Gp2lX0RDsVov6SQWt2CtUKSSDEhwQjw9oWbhz2Kv+58yTpMLVRO5vbcudD+yNMuJ6unjLOPQPN
m+//mI4y4dvCXVQ2QDsjazcrv7zGCgVAzXGcBHZ/qmNVQ41vID9SbJN/CAIxdRFNGeQelkfhCx/m
YltI32QKQW4ueSpbS6SHxHOPYS/vKtVNG/5mwpgRY0sjK2AlX6NLheXTBzD3tXeZmP+GspFbrbhT
iz7/JVgSnYTXYBlq0HpmOV7ASgA9iDVhKtPCrFQpCV68wL/aAlgs4Ba7MTGQqe5dtiEOFPa6TQBu
WS6PQOK2GLuyj4yh9y7S8E+/jwF+dTtdvGVBuzxoNg7bfpEdfDhQc0i96KCm6Rh0jiCrJL5XU1W9
OFiSVEcFXI/qGFMwwgnnrI/MTPjhPD8zH2Zg19vyUERkkgjKlX6mYbGLJjyWQ/qyaATYiP2JswzR
Jw4Ksn743ATIMBA4cormQ8kFjvV9DKIOJ5o1HorMvLMLcO6jPiReQUdEr66PZceQ3JnQX5V5fteY
5j1NAFQXAX4+WWHfRAb3qcsVZCnQgWZ1FJDAO2PiWkB7tBC9BgWxaVQ4v/NhYTEtgzsEztXZnwAV
tRHe2yLI4rOYscO6oj05rf/bkd1InEHFyDomO7FKC7S9cQQwpdXww8bVH4x3f224UwkdPupLxt45
r/jo/K2pX3ZjljAxjMdfOEP5dRcQGFshb3uaz02iBT9c2RIZgIP01p54q6WlTYitseJ916KNbjDN
kZ80ym2doK5lhI1tvpNHrRuS7xyVgA2xw2PeAB/PnYDI2BT5uVhnhFQrgm3I3hEDi2Xt/0q9eYOm
st65U+weTNR3x4AZrkbXkXPd95zb+0i0PwLf/NLLqafvPC4aqXQzAqGscYfftZF1ahAeH7tVLTqE
3nx1QATxOzQTuZKatrznEG4gJlXuEt3NJMbSufIJxUimtOzfAa0he3D9/rGrH6t0OnCL9+wgXH34
XuW15BonDK0O8Nm8pVC3C6H3mz7gvej7fbG3O+jDdjyrbaqXPzJbIH20M4EY8A+rzMhb9PXOS8AU
ld/IUhzSsMEkSG/K7VFd8Z+fPN/tQctJVAh9nBwCnP5KlvrUVfcz/KhbzLHFKa0ivRp/YWo44I9u
tFnAAyguv1qDnyqjLCWmFAtbjuQAC1bl3Nvs2Cw1b/syid4SB/ar3eT7OFPD1vGoduoK8oVablGZ
QXBq8ns6gv4wKFhbTRHbkA3RIPVG4jlibcyOgitwZml5iwH0Nej6+RbwzTya/LiY7tGUvbmUxbRZ
ski/ALwvtUfcQaL8O/qOQ9ZX8hFG0rUBJsQ85w1zKKuFQAanIY6waPYlhyqEgK3K8va9BoHjRCM7
qRTPSeQDWdIT50vnjmjvsnNZQS6wFvnklNp5rOXXqAca1ql+bJxy7+he7eqFSbrFdXByPDRUg7hg
U7eOK9wFpkMw7/OGIVUoLMXbOD0Z526gHSbGh3TK3tJvrVwYGFQ/e8tKn0WRfkTZWF7iKPn6vrEy
UL3ABgByOmuk5WK9jgxiFifonpOc88XrvLvcxZaVDD1kpqB1TxwrlOxP7CyKt4StCbDO7eQpfjb8
/mjvy0OZju7DZJM0VOsoPoDqqfr9ZCctji99lMpxXhYDH7iDa6osHmru6nt3/Wlny4MvViHXVtnU
H7wkbE9kQ4Uz9d6KY8EVijZIxJRzbeYya3II0FlIaC6K4Gh7lr7OlICuuZb+0HxmxMIAXmJ25CFJ
lnPBbErUF7/K/mais+/8xEdpzP5IMOLF+s+GSEHeOfTaTgDACzVAbZnNjQ4wwkctuV+TddLpkl9S
NoKbOEd+Fs9teFfVtXVs5fBcq4nvv8vt01h2R99lb0h4Z8QQEYKMMAmp7JPvHpoCmWxsZgNFQYif
w4hrRpwaf9IfDpHPwmGqCcd3eRDlnBzZbFHia3hBtYXBogbzBzp9bs2m072EFas+ExysYHYQV1Hs
gT/ldnvUpXO1FyR13kA3Q2UzPbZfUhBBjDeeGGHkwRAL6tuytHwyAxP85/Z7MvbeV2x9RBGm19Tz
z8phcRu4YXyBjMd2RLHD1OLEILc7QDi0SQvjnOcWt7YW8aWXqrSfrAwcbpOG4/3kjKesmJjmejJ/
rgbiAJeq5tQkOH2EKEl8B8Nab9JXP4U5nskRQVwF9X3J3GpTi4rDwq7edP40B8hCMz/45XrJdB6t
sHoQomYaOb2kcR4+iOkUM0O/VdzLLsrZo6/BzOgAkX+owDIvOFxoxGe0XlKSUuYOTLEqWKwIFcje
iKxpE0/EEFrYh4+pRW1dQbMj4jqSmwbjBftLYJd+g5npe2IxLnBeyikkyy7F44aeqt+NsYUWvoNn
1aS1OuBgY9fNrDwsk8faMtfaoxsvAnE/zMP4Zla+F/fz/STkr9Gv1XOOZ/i5AbUXg8LMpXicWBGv
nn+1jpyzvS4DQgwJJLRkBKsBm5hFcXc3xfk7qB195rjEw82c4Yn5CNtglLPTMpenmVqPsT7ZQbXx
iM+ZUGja3tnAcrmxvDXouy0PcnI/XabmEL+I/y369D0AViXz7q31f0G0mNYJh9yONia/HGyrs44/
ZEzlnMxktQd5e66b9j4IJgpbXRVP2Vw/B0sfHqi+IGkacU+pE59iWIZHlYD6S0aC1qMCK2dRQ+KO
WshIo+VCchicsx+DtethA94AMOyO1njTyZAYpJm7InPZRWjMbGOTBpupQQM9GudxLj0E/Vb1QxJl
mCx5fEgRp3PjEFticSS7q4y6n0NzLDAF5QX3UUDSUBuHAKDiEL1pq8/YweaBNZ3OGBvnxdVa9de5
ms/O+sH+PRMGoeEGHt1V5Q5V6NlmhLLvo+jLamfoCDXH5IB7geIeKWTHxNXik6wqA+axrh5LSbRQ
iyBQj/YDFYi3nwRmgFDjlpWDBXZeW/XRH0iPwzPD0JxMC/zCMMIzReUfDA9DTFUN5mvvZ8owNkp3
s1ejol8V3DMsL8nLxuwWtUrYJY+0Fduu9aHVASGzY+Xv7Sy4xyiQH6alfRIRK2oauxUxHte77+8T
MsHCz4vCCfBCsQEQc7RU/RoO9R1mc+jObbAtRow3lNQcrkAaN066JiXaXrL51XNonwOWyKsvdzqU
hgiadtHn7w8x5Xpeh/aJNS1F5JRrEoR2Y9PjbBrz97orfjc1lPZMQ37SeIQrIKtnzy/+hvAJd6uV
k7YYlX/eoZRNeiJLcxMeprn9Nftc1iyOaiu/zTr1ueAcy7CpAOESxxp6jG+F+hyuH+Kc2KM4Me6W
HW1zti2pybqewaiuj8j3B0a+pMKwf9lasOTOwkeJHg3jbe5m3dnM7rTDg/mzTxQkBzd/DqmDgOI6
6LzMupcQ9UmgmIkraOlFPNIROg6/6Sq/Vgb1b5BW/lYD+gsQ1zMdrEEO1t15wYBk5OyRyLzxZmzl
ldnlNFlQuvJply5UGFal0D4Xv2uxHPomfFkywkFsdMf1GLO8YZHBLYlfVZ2Mleiz4xFr4ib2G8i3
8ewKoiWxFpEZxZASYwJVYHHQs/WoZ2waBuXIIl38dUlpnQ20JOj5MyBqwy+irV7tNcR6sJFXoS0b
znJ+5MnlCsS5Maz25kBkJQqu6FKjXCLuqVkOzCd4eOIYiM3ovgJ2dchcCI8+h8AJzgwgn6aO9ktj
XvGPeGgvGA4suu5A2qz/r3sE5sa+t+SQf0pIJplF9eGH2jpjiHpJrNnd21bone3KvLnTHOzstLdg
5/qCNUZ8yK2JM3uIxYcJEKo6kOqdiETCnCk3Eytjg+FF4TItyNtEsjoJyybeOT6RyUMdoz9mTp8O
7XlaPxjddHtazes/n0t865yg+M0sEbyKdLzrTPhSqt9+/9alydUyxMUuQ/sjhOjC5EIRbVYFD7Ik
Iw5K6d8Zi6hQPeZjC9GVhQTxxhXEoK3fv9Z9gIUtIk0G8MuxqUL3bPHFiVutA0d+x0HVh+tlvPHS
mqKIhxJ0PjPEPXjLbfCLMkUF3k5p7WxTizTyQlyZOG4Agra4U9UP6TZfdor/oKouY76SH59n/bjE
85dQWE6tsKHBmcYPq2reifoABOoEw86Kbm2dQdvB9AaK7rWz9bMIgzMg4pvIjNdGYiV3EblwJWwi
ZkHBsKaRDPB3SvWak7MbWfIVCcxI3Lmzm7wsP/qreHKOiHWbACOU833ctt6J7cZwLhOXlzhYgdx6
YCNE3Fu5MCFr8elUTLRZMm8CDNAEe0897WDrGEwBpn6S+YwWnk1SufXdUm1pWAlaQi8PUonZHfbH
Oo2vudsyjaicYVPq/B6UiLtwhZv0GYkQRhBWrcjARsxTa0iFN7I6XpS9jjTsc0jWUmMCUoqH+Xe2
epCqY5P08KbhcLEy5adP4m1jvPLULeKYdL46xDRETgBk38NxMSSxODrr2VOsBio7E+ehbYi5yVyL
NCVMgMCOg0xVx3Hi3m7aljbJU7+BzumdGy/UzKU70eQz+mI+gAwno6lU6i4Nwg8K4ng7R+2D5MA4
D41ceYG+c4y72D6kjqfPRWQ+2UzQYmQy3fiGQBEnsrMLO5R4p2u7pVKaxFk1cC4WY9+OIAFm6klm
eLgZYg/L1yqCLVvK6jkU8Lfm+b101Lj3pHlr1i+LYs2F1/Lb0dYTFQJRdUX0YHP+fF933x8gHQ5n
kWbVLvPlIwgv4s8Sfr4IYncnmvasveK59X2O2Ij8xqZOyBsT8Y6zrqVXIW9EYSkj87Bfv9s24nVP
4oW3drUGq9KglhFFXz3E97bNX6HicyOGh6Zf8kOQ80bPa/NDElgQp+zR+qqjaV5v6fU7//7TVPwY
U2jGoUYzONfWBwtMcuir8m1+Qg64CXhhm0Zj0aTwbShnGM+SLOBWGmFQB3xuRHUXXrmvJqzx7VXV
mdjTlC5n3x5YAjiQb5cyvAOBiy4rG9/dsPwxxAGuATMRxllQ/paQqemQvZ9qrU78nYICvvEqlmpS
QLOmPEX470hAnyOx7mCwBNqlw+BMb77PncFxTkRFlDOPh4oGlEEgjmpasSskeQF+kcXbQkVcXQXi
SgAX6lw4ILqEfxI+c8x58Q7f9zYDLAJp9A/Ptl5EOj8k65MivegSx8GxdcRVo8M5hDqMNk2fL0zL
2CKEo3kYNJlQcM+wn7KcbIKD8No3M2Yxj3d3n/fzxWMidBF2soOQKq5eB30oayKO4gDlYFX2CAGm
l3icHqhsn+jWiJD0uw7xbWBtRFr99R0OCHrlrbIFDMyleJe8k9qhMZSO5m4SzbF/z+3BPS3aEFM3
QdYJVma0sP+AIqV6qlNMIFUTHVD9wU+PyOKgBUR5rLsHJqJdBOlQa8AsLoZZVTTzeRrITC+gZofr
YM4L63ifv7SZNWyqJHninIgYK64kHjbbUP2dxuFkdBDMDt0U7XROQlgfSrygNYYkBHy8ga1D57XR
wc91cYydNNwwsYMBaln7ofTtky31HicS44JSfqaFzE+2QxETmoeRlcgF/zzTBBQ3Qzo9IDvFrNbt
i274EWXVT5tf8U0giU/1HZTN6Dc88I3tVxW4X9CPC6/3L3bjwUfMflYOEhY4xagFJNESsw8JhoZd
A60K+OmKZGONV2znBHYah1vyBrf7uBep5+64H6utymeLy4DgTirnNzUJc3SG3zYpE9pxo5PXoIXB
/Vkpx3/MMl68Psy71QhJxGabvSACH47aDEdkwKg3/T9RjYQ2gcrh00tuugB0har/dnVUfCgCahuN
71wn+Zc6tAqtXUYFeZxEJfaL5/9RjQ52GWbDm54AFFgHUO8zaA3LLDcoGk+edrD7KDtGvc2ATECO
YLhMBlAYYl/BxokL0Yb7LoI3HoKNWBgIJRpUBuiFXiCL9dfNfKTKh3Qi68Ptr/aIdMciUM7kKQUe
aKZ16mzHPzwK1nWd8itQudoCzWO3Hd4sKYaroidFdYzAuyJ1DlD6AzyrypPyA3JZpBPxck4xk6bn
rsviExIsgy1A6PshGx/jkCgi7Felcn4zviezaQDgG7V3/eIQMYEn+TCljOsGMnZZqT04NNh+SZ6H
juMDB1R2lHUDl1gguhhOTWH/jjqI0rFH8FiqFJoku24OkV8dIgZDnFZUKRDCi+VOOpArFczdcDGX
eSa9RkDOs7oOZopAteUJZGOuqLd1F1Vb3B7gkfywP7pe+Ge8W3ZzyvyvKzEPGZwdmzrIWJYv23ln
s0CDGSC+3O7FC70O3BwahRT21bq/QvmzEhBsYAS4jaaPGohMkFdPiCtA2+RFx0J5De2Sx1yAQZRw
vVxBB+UTVMRWhjZ+YOkIKot9I+aEvBKX2V67tdVaDdonLOJLYNcf4YybMRgg4Qc3YYtInZo6oetw
QaB7HBqWYNmk8/Knmkg1stdvzG8UtHRjbt0qEscUCCAGVPe3ZB7c2qRczaQHJflL0bTOxQAh8FqL
/m7MCUiG6mdxza0cJ+Rgq0uQLMaM/C7YJVe6PC5puyCFMF3wSxqiIgZzEgU6oA5SrG9NN0k5rUE1
5VPJoGDrpePPsPOflx64L2P+bdMAQn4IJJxFx2NtxNxxUyhMcV2yl2LuzjXpegFQ6mM/VAqljLvP
IvKk4cLcFIK4qznntYud6Wp1MdFlPB0EDpxZjOLbjJpDJiznEDmkOM4YDdFZopwPSSiNtfOL1a9H
YnQINi8rGcS486OdZeV2vtLhdJiIAWlGbroHyP7VpgC96whjeJHNH0F9Fys8k2EjfsJqardyCu39
kPI+L+vxE/EPVtQ+jG6yQl1YBEMn7cqd5Ev2hZyvXTVD5klnZEjr3zIFtti3NRZKgcqpryFtkjuc
eVYDLrZ6zIpendnfBHA8zd/aTuajVwV3nsQGQQuhKRz11nMTLt68Fns3Th5y0B9R1Auiid1nQgtu
40o6OIdXOT9Pa9M2+DWsmkUze4uVUscOGjFSM5U7KK+fHYaLvlpem/Kw8ESJidJ6cgm0TjPsCTrk
LvJLqCcGNAH4BnWLboxUzqaDr7u44I8CTMnEOknQHnt7fo5hT+5tYnI2s07Z7pbr06BDtvAFDFnU
83Aglp1tZy9D4LxL1kel6JmvIBOVDoD0KHsFeLjskWjQpvN8ICLz9BOsl+TCmupuQnh40xZBuleE
rsggek9UHZERGu6zeE4RxnfnvPST4zrF73WAMGaIiR2l/l/AeCwOGyOorDXnA7l76LIe26Z4iNC8
7x2Hx0aKLkLc11r7tkzPZTcl911jPrP7eRC/vIK3q2mq16bHW2KP6isVyt0n2DfKpCAceHHWMWR5
KRZai2rE9bqqwYhqpXlDi53tmvbSs4pPXe5lxSqMej59i/wgo/Bw400RM+ck1uU8Ves7cV6DFOwa
zsE3XqC1hxEmRPAqiSQ52Wvl/k04+P7wz38MaZwCg4b92xZvmTZnyIE9tCzBD//Lwv9NVvjXP37/
6b//dyVTDCyxGMwVMYaJZHAbrUiLMcPibs/0mSYA8CA7+WzTEuY1HoOh6w8RhqFzlvVQ4Nc/Jf/x
p+9//K/+3fen/Osr/qtPEYLYVqY9w1YLJ+ekaV1Y1F3ykKhM7mIH1Kxd9yjzTLRsLdC/ebJkuyrp
XsUkfsdD3EGnTKddFGB9F5AzK5kwHYGHshfIkTcBnyVGZKY9ScfUSmiIGtgbIwNBrCPR0DMtnMaM
eErKNd26+9lQkwwqmR8mq8UTVpKu4GPdQlHKppIxh8+q9gZY5iXmvwOHHvboWDbDcmTYFn19Obmj
7kTxlzNzhkHJMTdoWN9B2x98oaYb1/kRZ4CqTKQxuYLqtcix7gcPWzo9IcN351xH7qfk6DhFuO1m
76txo0cTR+EhpIVfl9gA1H66TeBcorTfOj1L0CBkLmQmULPJQ6cyj5kh5uaRGKIbN8AMvVaUQWS9
DQTqaFViyv/sHfOH4WqyXezoNW57jE+eOXi6J/g1zzNAY+hqIGEKmGiHvCEJL5ro7HHt/F5Mdkft
wjUImho9NHPphaPAyOKecmEn6Ygge4dw2J3hWkYbOVpXVEQewBz/depIH1aE4CUOmaWum/7SDCgA
44Hvn9UIWbOTL5VFKEY/AYl0hpQ8eW988JbyUw7T84yVC7w2NLipVARRN4JhSxxfZDLg0l4AGXoe
DMNxkP5Z1PIFlutAzUtHN8NhWcdFM8wcI/dz190Xw2CdWxUSMjgEE4vh363PG7dv+Qtr7VlEUWQM
sp5iJrB4MLtLPT+47KqhJ+wGXFJcNCRlYLkztap2yVw+wcZ4ToBUs14nBLkbwwVT+hyegxKomjRl
u9P+mj7FuiVPGaeClT/knIJ8d8zSoRkdFHFZCt802CpylYwC5gA78CjWHm+sQeA2I9yRuEMroWpe
Cycu3YsIl3caRbBS/8beeSxHjmxb9lfaeo4yOJQDg56EFgwGNZOcwFIVtNb4+l4AWRlMVr267427
r9lFQUUwGQwA7ufsvbYj1p7T4eV3y0OeR2i+e7Gbf39RnnVLUkLp1Wu65VQySXQbzeRZwm0ze/0m
7NC9+U+QI6OjrZLM4NJeRIdv3jUh4x2N8tP8Ro55BXIc5XBHydm3lE1NzaD1S2uHbmMgHYtarCMF
sYeD7R5qRdsmPUD2wm/bXTuYANHVgaYVgLIEIg/EPj2+DlNyP5KGn9tS0yd13ZPWUjHdAyRavjiM
h9G4MvuPnA2DvJfSZy5oSOxKdkeuac7wLYYnEAYn2xTPdW+mS91xv1a5uNJDCxebfBnT+Etftmga
eyKmO/dFd6cIeBE29wDIFuqo+iCGIIKZtMwM3UDyHBeUitwvomjUjdRDivvB8BLlcL3yiHpUGyoR
MUwuf1jVV+8zs/ipJnILECu8axAyLFQCuMMu3k7EqLvUp7MFfOcJu7JzUmLG60wf1pKOFK1pOzwn
UbhTFbISFfLPTmFtOfs+DdStk1B16YyrrHewLcK6M1M8hS5GBzTe/lk0gunMV0uLI+JAv6boi0BM
kRh0Z3h0HHNEHZtq8G/jaRbVYY6kMoVuwabzQN8xXNFQe7Bj6hxxE8JRmLoOWe58C3EfoOZq0jVJ
JsNBm75+tUmp3qn42D0QtUvay0cfKv0CqA8B8IxIiaOUwdZNq2vfs+hb5eFzmGNbdbowXeGmKA6j
hNbDc5sUw7SDx2EKqDihhw64seg6kK0UY15ZjoODPS+cKEJoZujtdC+tE/QHvem7t4WTk+HSadQN
8qA8AYFuCQKycBIjCoqLfRqP5HPWmkobIb9tSeu7IGmaCRBkqoqKbtB96qPeWuA7IA7DDJq13vY/
yNKQS9tB6owh68iQKYumJ0hUgyrwHtKEgSLOCXxeFKwPVgObypgWJAhQIiQbjHs+aFuhBU8juQP0
EYgACS0Nr106TXrKH1oQpRRXeQ0KACZW0z3NAmbu2Das8cB4MsoeL62koV3o9Dzb8mSjb4KAQwcv
R2iWuv1zOXWwMzsieB3CN3Ipf9/auXpuK9TvsjEoBgbKE3rFZHSDG0TGBPopBm5OGRmbrrIqnpqk
JgVqSNC0DbeTcpx/HJU/B+r1zCSMo1UF1hkbKgPQUZQ/4YnDJDNbb2l0gqeK/qWD3b1VVcRYZmcH
58gorqifx1sUGSnjsuaU8K8vnTS7cyWxb5V+7xn++KJk2dGRXf8z0YOTc9OZo/9SkvxHAKUZ0MHB
bt6BJ13RtXvS/GEZjmYHko0K/oBlYILXLh0tD75ojfOid2b5Y6ieSZkju1u98bD8MVvqzJWR6n+6
EyQyzDyS2Eob2nqrMTdMEWzpeFFg6AFk1AP3ZzQa6KihV/sDMkAvG1NwbkhES0z793KSgDtZab+K
bl/nFaxG884qgmZlll60r4hfs5PikRoVjat4cgvAPkMZ99UMb4w+8B8Ai1JGD+BL0dTnyuDOJgtC
fePSO5ouasq61huAJJQQTA9RSYSBOUMjl7tqhb64UpnOFncdslEYCO13u7Y7HiVO+QAL/BAysl2Y
6Z01NPWVC4q2GAQM20C4aAUQdg1F7uGAEZii+DtaviTgxaYGqw0/HT2+Ato3uTmNP7XC39slkm8m
72TrdXxQZEuZ58YWYs+tsNkaKCzu8Xwxz8XT9NP0dmJU8t3ICBcc0dgcPd/EMdMI+DpItfuStqK0
rCutybZD1hWn1tfHGyKz/G2k+ZSAKbedbEu9rZFLI1+uUgJ6I7qrIcXUtlRt7umNeKm0MdgEkSYP
cmpTzIuEOeEheu78Oj+lUZifkjKw1nZOdfVtk0L+tqphiuuMVQaiCm/s2v/iD3i8EpsOT5Nrd6EN
NlZ3WvRURZCvY6WYbCIOKGC/hndkSu53hNKafV3ig7WADsrqi5RjdOWZ02eeT5DTSBhXRaQ8mo1G
vPWAJrL2/xTwKHhEDk+0g1rmqFDXSF1oEMCXy8al3cSQNV9UeYTINR4PlQ+9sUUPoMfdIfCH6Ma+
76wICZGZpks7axBIOPB2y1Ssqw45JuYNhsSaQS0pxzSTcTPeKUlqr2147/8BkWJ+4rXQoYGOYdga
tkFNYh7EtvjRMNj4bhzkpCzuLK3CxDNW2qmt1UOAA/uWj2vTUJs6RIae1iRIlGvLGCqe4nT+obxJ
hgYeYvZ4CGIULeFTOwHUsiTWDgFpWEQTmEmytK0ESnuuv1uhcI5ry6yURE3k1c7qg/AwMIRHMRBb
D3UM3ZeIBXHUI3T4mYDZ4gkVMGyNtkXL3Zc41btT5RThXmv0My5f73RZ2Ela7WKvefBEQV/LYJxE
wuBJHST0z7Gp8nWuirtGOu5/+BgNOCMfsTfTx2jrYvqPtHU+yk/Ym87HEDFqEI/rTv7IW0+8AGRs
AWaH5F1EikWFow2+jF/yAf7mKGN9RRlfv0PtCOcjjrN9Y8Q6Eeg43qQxbtAsYGAxEuwvFLvvuXAx
4zTyQR0qZR85YIUpyd30UWit+OwJibas77EoiXITgX+rYUNEcuG/xmWMpqgfkycR9OnKyAwKp4Yv
l8g/3WtJJoPdD8URSehNreHTM6piX9N3ZnxWiScyMas3B/JvBJyPYKwJ/PL5c3J0myGgZmGTlXLy
r37wp6Z642Y+uoBdQxp0nybgkt1qm3cZv26oDQwlzXCJ4qg+tipSVlIQQ74D205vgj3l4WsXZOuV
T4dCDnG5mw1sIQb2nemZzjqh37j8YeaJdwbR24/DY9IH172a9IAh0DIqbvKihGF7r3TGEQ3PB8vw
O93n4+/Gz/3HX87iF7SQC8Oj+fTLDbhY05bQ6MGK4z3yUsqnmy7Tg1c/h+RheFnBpcQfgu6VsdGL
qocxGyjfJhqy22ZTknic74zQjNcpiRFH+qctaVaN+liSSLOSZUKpm68ViXwZ4hU6tueJX/phLTL9
a6np9fXQQGFXtKj+3nKLtNQhfbZqt9yAfZlaErhyxfWYVemK3Bj54ubJPjHoxhE28aTW4UugtcEj
o5uGjDbb3hmy0e5ihOALtEgIMbvBQqKuPFP1se6xSpDyTCjZumTOsczgWSwL+ia7Ibb2FuxLbGlH
zb8pbTJKC0/Y9zz0DkjL4cAVMaHZjuVfM5nlhuDipSzD3j3CmX5uK6v92dLsco36NWuGAY07UlDN
vKtbdAyRNElwNQlJy6nlb/OkTw82E+qVIjCSkj6UMUpqrS9Fn51FOZo/ubXuqH66R8siXM4KXHdR
N7b3ELrg90DsWtfY7HBcKMkO02XAc4IaJByugE7+SNpg3W1IQqxesL0hHK/2XLv4dzvyarUQl4vR
8jjqyvxLKi2HUOjhES2WcQh9M9nVejlszRopJvnAEmVVra9jhhm+m4mXf/8W6n+/E5lSClPqjqaq
Uny+wmjwBIqOJ3fnUDDdqUiXdUqbJ9k+x60Gbg7Ep+GV1ppiImA4QXalH0DtRELPjN/uwPpOPcdA
1b4lJnVeg97dVqr0ydUB+DqZQavRwd6hVTgFmklVP9b2QtZVskzgMphVaa8B2FK/d/0XhG2INqiO
kr0+ntSaM2OA37uEXuV/+LWn5xRdo7+Ae9x5UVPgerMgQuhCFZ9uLIpZKGOjSX83yuxMNLV2BkxO
unesBNee2RyTVEsgdKcPmeYgk2/V5oEZzVnpGiaYZdXcVAYey1ZqdH9M7wRpxZqKlToyGTzLeYv6
20ugH3eTEHLsvwrcfwtdwQHoheEjF1G+cuiJRWV1ben+QcvMHeXoaBOTqb0oZQFiX0vMTWFuK/pf
q5F21n/4CPiF/+EzsAzTsfB7UH0Un6CDslVzHMEFmVJa3p6H2LNPTanTL9O+WLKub0fP8g+FF3yX
BtoNI8ifu8BdlZLAHkuqFOQSJ3+Jo3Pdivt4iFAxJ5r+kEjPWBQEkds8RI5mUbbPTvDiIlO4abv2
G5wK4OYFAZghKPMnPZQrFClcaVWIX2XIzjXoHUxmB5Pw26eUxtt5DMpnxZtBQWQNVUrZ3DvyAI8o
f2ioCK1INc53TZPdxLnanUtayFe9N7zaatUiM002VT6gDjetp2oIzXOtGcaZ++WX2AjIwtIEX1PY
Z3foh/QrWAPXWtEQguEl2EM65dTgKlqOnmGug27M4eQE4QoCx2nWlnDP3lcxU/5W7W3kIcV4l5vi
zm5yKH1FeafrtX3VI4i6S5gM5s6I4hi95JZe65FsMTwndRps7cbETTESCTY6x1otaBV0asAtz741
RRNtFatWl37tGeuO+CAPm6KXQ8nLZW5faWalIFpC/tIjLQM53P6Qg6OucVOTsA3Qfdk1sXsTJ+JM
xSHehm1crnMbJXGVemSzMX1fqyIpVr0tEd8JJdoEWpTeqEGzQ3KKfC9gXk5aALVO4ZE87nfhEU13
RUQ4RXPTt6FsFkLbktTGrYB8mZHxX0xFDxjzNqy+mSKn8jUSTuuN7Qto5Wo7+ohQcEYy9mswOOYp
JIU2ZN5AYN2fRazdoNs8CSRb5y6hOGrgMLUR5iwKpl03ZUygliWJCO8HCi7BICJa6ylaQJKD10Og
PuAzz25jvw+WncUrfddirD7aTyjFFrpk3ofC1CJkbaDBk7vK47/fWYTm/P2ykpo0IDQZwrAc49MQ
2RcKhaGW1Ae6qT1xaKE4x9J1lyi6QVmOxo+WSfRdmofuahAVnH1pQOb1xWubQmXtewp3SghXInOc
/qZSNH/fODzWEt95MB07AGscRptWdmKn69ZznarLPh+Sk5mZ1bkeFKR7RQvO0o/ra8clD8a0MyZ4
N70f+TdTu++WASneCqHJdZCi+nVpztuqBtyxretFUre8zqOc0ss05imkRycrQ/zQml2z6rBKn0wj
oW2eCUFnOPtK25xKNQkKje/nqPv5PgamkNdaXBdL3Qog83ZwugaBdTsZ6uek0+RNFwVrHbfZ5NPb
JP4hIXjpuxyqfeCgvhXKjaZ9o3zR7pSMbnkWbkYGEdekaac8SbpuBzwE/YlFxjs35HXX8lM8zSJf
KnHHnW55N3UaIrlhCkZrbtjDvTBXsw/elEfdoqwXu/m4S6jYAP3snCdstKdoKKBTGLfpiOaKgbd+
8E0HO2AtAWgGdKQTz9FB4PrJYixS/RzBrR4RJl2hw1wKJWewgdGrjFHGdFiTjlbqqRtk7JOobVJC
IK5G72I+hDhvqHwRI9+6aDHDiPhGx46K6wA9yAi2Ym14mPFQSYZemHx3IoQBTqgtCBLSjprEqzh/
Y99Jju8j0U9gyU+b/09yJoVFSMGHi3siWf4Gmjx+Tauv1Ue8z/tL3vE+jgGox5HSVNF80hAU3Ane
8T5C1f5QTUPDncNw1TBM/Rfex1D/UKf/SQv/o8MR/g1/4X2sPxwH1QVXmz49kw3xv/+iYP72Z7zg
Q3+bYKjqNI38MMpR+QG6ygyTZ79uAxL6NMMoyJ1BhdVbRyzaez2M1auO2uQVD7YeZxeRmGpgbdMh
34qhKXhYThJOA54ILHoTaVFDbJZYj5NCCTnaft4XTefMa+0kXL1sZlhJ27o0d/PB1H0NXAMS4gwb
n5TP89rckSybRt+3xRsHft59OTZ3K+NxYNg5r85H6qyKtrkeHUupEY3p2wWcZrR6ZhGviRd6aWF6
bLDptW6hEG9P/ldEKDw3n5Jywhy8NJdgU2Yp6AEynzsHVuHSUWN42epDipt3Jwxl1ZEgcIy1oF9b
lvUnFKFiK0XrG1dlgrWoKY0VhikVJTWLykXBQ5PrWSQgMAd47jxv+bz3ubeaP0fpphvABspW9GV+
0EgDOfDz0Gv9vtnn+utYIcavxv6MQASqp1/7tE2aUzxp1AUZPHT3qm1BzORhXsQmnpPUTkj1NIhQ
oZi6kI4JO2OSj88LBYEOZpdp21SbfBfzO8MHqMDpBu3i8s+Y/y3j9A+a1+YF/456U6kdwZpg2Ocw
gMti3gfScdV3cb1Lw8LdFTU2vwDIfUgSk5VRbcdlb8b+2lB0A6HXlGxgTcL4eaGC4BBZ2O76GslC
PUmiRxIWN2Pr3/dTTT/rzeAwqptAlP3BCmgS4PcZOr9lwIfzWityARlfh2VIOOfCQNi/ZWZ7pYZd
cwiwW3YSfH9/9ia5oVPwGNNBdazTqaeqZ262YlBI31hlylIgIwc3SDUb6a2Ra0CiCvp2qRsQFCJM
JD2F+OZkcJl+dcXn1rjWJCraKSjJU6M8yDKGXZASwwzhHLAqXAHzwp1iLOa1bCBQWsR37mg8S2KV
VxZXVYCNJl4UAvOdbu3Ry2wYqQS7lOHmzgmbtTMJVUML9cHAsxF6twOuFMX2CkJMBSEmLNe15vzp
FNDPw8Cb0pxAEuZvZ1PSwGc+n2lUP/vqxaWBUKk680noKKPa3BqNSyo4PYW1aLXvSqXT1InLniwz
iUtn6uYXlsD3ARkVgc9EAszJu08QcC1mkYA14H1cFjgL3vQCZiTyjZrnd59+9zkKgna1v6WcgJdm
ahXUk56f6AMMM9NivjbNt0i1qVPimkyMmtRE+bKkY+DsjUD5UbYFrbDkyqrot2q17Sy7irpW4TvO
ii4VIdqDmq5HV6A9gg+59NuC5JjGN1do3x6sPhz4iiEnl2X7SGDosIlo65NLVmyjiCFVRrtZc5Nd
VXfqoZNMPwDwVXTs9tokxxgnP441B1BoXoY1aajQeZpIXzryg5d2SjsXykyJhkAXmGn8clUwXtrB
M1qVArCGYWhoC1LuFPW0SfVBQNDyvqJorw+ll9cHrXTijdJ730C8FAvc2yAoayvYtWSvAYdCVDd1
uZUWcmKN6lVM0RFwcosD6sj3tXkfoSPtOrLC7/PVbxdViTkm4m4wZl6ybi0asX7egj4Fd8x3goJ0
oYuSOYCB+70EKvz2T2LEtCvaejXfg+ZdgJNras2iXLXxV/Gr8xbZyKQJxcKeMS7TvKKbyuTVHFPy
7ebvwtsqNJ5lNgeITCEqlBFenRRsVgQe6hA5N8PgaftGG8lEoDlsrGoTtKo2uaJCr732ccRutKnn
iAtmFej2jSMot88fpYGygbDAYxfgTWQq/mhptyMdq4AgMe4vPnrIGBHdfP+d72+prx4REYZv92Wb
KGoymEj+lWWQ7lSBqDGCG6HQqet89KlGnp8C4jvRxzUGom/ETwwJqN2UBHMA+vFWZS+LlTlF2WlW
t7VcJEGKOrUCpzU9JFtAKjXeepIujYw/h4A9RvAi9+Z509WaHwXYkjXD53w5TD+qDrCzUrL5OUS6
WGdBEh87X42OJNo2XHAmhNpDHyJ1Xcyr80JOO9/WNOjxrsVts8Q9s+yt2ln4Q0Bn1tCRCsTYh5gB
JMdRjZPjIJrk2HQWvE8lw3RYm90aAwgOxYHbTA/lYe8maJrgCsULajThoVCXo544BxWd1MHjW7Qx
ouQurRp85EQeFrZ9m3YEI44xnf6srvkIqmwvyU1y5pSbed9AasnKgXmDzZH7fGXLYStUcy9TtT+Y
RUtNsOaK3xIqdk7jTu4DKz616GV3XdePhwbvRDcgs8I8gAEWpzcxz0T72BH5XvD/R9dgrM1ZxzAn
m94pnEXRM+9DfdvnGFm8TAFYMv19kpK267w2L4igb7a67A8YJZMah1nlNXc9rM4QZ+UUCb5rCoMJ
AD26+ICCNSa44TAvUjsngDtPnxqD6UMwDXswrL8v0mnNzpNwTw9nIfFUETYw7SNrntsCHoP4Z9mj
Qpd5d6UJJONM95eRBmW+KoHDZJ3GdKz9qvnRArcmzoC4fQ687OtQMXijjBgtO6XBLD4QpWMIMBby
PskdsRWdrq5QpkNEy9du3z3Fpk8kttVA5+6eoR5Ua5BmV6WC6Sb3S/SN/D6Rwv3F15VdaRbPSWs9
RC6BM7hDwJT4wzczJiQg5/LgYlyMQ3CqXTPean69aGwD0hEd+KUZOE+JCAjqGHGMkRqGX+XPSrOu
iXAx942rrfvWzla1CMan0vHgmRv4O/DFc4MunqyWgL8AbUTdJ9cJYzx9wE1E9tPCDJECYdQhCl29
IjSx3UDVfwUURAx86GAphIrRjvTnmdnuQjm2K6sHTcyIkaxpSkExda1V1sOgq7LpOfCV9jmW17xA
EZBp6LKLtdj1Ua1hbbQek3Q48JOln+RnN+hgDNXT08fh0TJiu6PtriIsdKwNw9VmLaO2WsmuI6PX
SB4CzYlWOTWjTY/m5qnimWS32FupbCLzV77Xqm5t2hivdIkK2J3U3yMw5EVv/RDUCBeBUz8Igeak
xsG9BQK8qEnkWYUjgwynHy1kmgF4R3JS2oqLTnjHPt+7YUmbdMJeBGrySof9yzB04rb1E3+Za6i4
QFsiDfFICYKOnflHzSz3lAQ67mkVhD4pz1qlp3uDef6VimTGztBN1SGQIQlOOEsCDAk3FkzHuyhI
wJTpcY6cSu6x5sTL3lTrdW8hZ4Y/nPfQmaZQN5eBw0YxEfsOtfeo4TYCxkn6ZJUSuVLb4R4m2oZy
OF2+lHj3GEmtP6IbCfz0pQVOHwQhj7zQX6eyBAkmTar1vhqDgW5f7aY2Ng4OxM50cHBbdx3dnB1C
r5eIYEcmMcZ16pOdVJ0srW2Whh4hsemz7tRYxSpt2pXMB7FQdbve0Nt/odh8Uhz+pe1D492SnwlJ
vcaUo7ZEjvqlBuTQf6Sxt8QQre5Gwg4WQZDd1DqWYUQhw8LoOL1HTY5Os3qV/L+brL5DuTZzH7FH
KB+t0c1XqFWugG4wJK1yf5VTHdA7fdxlWnuLXypcyYFM3FKDkWQ6Pyqv5EaIgndpUAzZWq2rbhUV
CXnW7XrXOrdh5nAVkwEf05SB6UOjQhbBNm/6Cn4LhBNhbuMBrqXqSsSsnnvjdXgrOhTBSXufJeYP
ory2mB4hDVc2fecQ0Vj27PXpN88HQzUSm7csRhz1DX8Y9IP+t0ziepNt8yJUI/4mautrW1CHYbq8
sUXzpaRgNRXpCAVMw83gmXIlnNgf6BsJzK+LOfQ4L6y/opBbKEEbg8cGUyyT9CpixfvkcFnM+ciX
zXR+ZdaJ93M+HZ5P/J/vS1AOARcK+gHQlc7oyJtmNfr0xBU43pgtT9vzIvi1Nm92+hTQPK9ajBk3
miNPGBNQLI8M9uY1yGZILeBulZF1UhLmDPPueZFMZ11Oveyb1yyrYvT2Xx6+vE2Yme8/bLgnF5VS
1PRPmN9cVcB8Dz4cuWnX5cQPP+DyPi3mUIaLhhUxO/71C2SMnLduXO9HYKbrMS+e54ThOXAYFQOE
ntKgtT/Ptued8+JyzmVfhnw3Wly2P50jWzdYpEr9QsMs+3Dap/f7kKB8eSt/euxe3g+eKmF1b2f+
47+scXQad7QB30+aXxrbar2JuvA2N0p9XGedvBG2121SwUC7rSh/XBbWNOqaN/FmFGiK63EVzGOt
Np/KKJfjb9v/fAxp3vu7zOdjZk2WNUD8ThorlzE5/zqLNIVWzaCrT1PhOA1Ri8yroyGZVPSQbOfM
PHOyZc5rl8UsMr9sqriIYm6mu8uueY2AhmhpVX2H1xzf6OXo/Pp/2scVg0vx8vaXc1THuc3zbMRB
rQsyGVsWZfpTofS6bnLFfgvQ+v8lzLeonO/0QeqS4B0vyNKP9UhaVf9WwHxMg/rnj/91X3+tf/5W
x5xf917FtCg6SmJyIJVQwrQlXcK3Iia94D8MB2A+N2oNWJtFeTPNIJ//n/8txR+6SeMUqpEtNF7x
XsAU9h+OrpnCcegeCIc2yP+kgIkE4rf6pWHZvDvhMgKt0SST+Kw2igXkXOI9zZ+Fnp3MVNUfsURq
K4z1zvYNBWoUGorG0tnOR1VbEW9HtTLVH7vpaBxH70f/6bXzW80n/9NrhfOVUba/8loMHvMChCI6
k8u2Mwli6Fu+H54PzPtCb8z/OlGprphT9TvPGMury4L0xo+bAW2VYxYh8nT0Zy+PE0RjDoPTaZNI
YHXN0FJuNaswnjVZ/4jSujt7AKdQ7qy5O4ebGQxr5sUyrYXz3NKmNZ0QRBgaz9FYzRhQblIuwdUA
Qa0cdGfqejAPLtuRK/RDiyEtGlRvbUgSgutSx8drd6M49uS/F7DJ0GfM277VnJXMBZEdIQgjgyi9
CkefBL5p4bu9XFLvNMCh/nZg3pwX1oTlgapFiM28SuELTM7VfIywWwVHW89QhIII2cejfY0VpN14
uWtf+9Pa2PfQlh3YILnYos+vnrAxKzd1DE0jUvxs0edtdt1OC1eJWMiCNJAcm0Vdd17DbDyxaMoW
nrPVAZ4KFJ/XeBqNe4Fnd621oNXKHqOb7+XdCfHZY5GQ4IG222zv8EQwO8aFbJnVXaPG9R2/R7tL
gyB42zcfmK4V4mwxVs6b1qh5d//2ovmNkNTuKC5k+w7yCswB7HjHbmK+XxbzvlyT/ed9rQHA/+1v
buvXA2VWQ3TxudRJNYG6NIkJLGLtDYtia8XIt+2qfhWiBd5SItKPQmjNIZddu7MFGYlmH1ooi8bs
TusZ9E5pQs+QbfBaYM0A3leQXgFdEFF7FT7Na/GvtapTgrd9lzVJ2sEujH1rLQBCQ0sjz8nxkRkj
lGW7S1tzi6bA28HjJ3B7RKGqoF5GFhClu5EK4M7rVfsur1ra5UoS/vARLGO7Sl5rF7WPbyjByaw1
94pMGh6c9QCJtTEgt+QuM1VdVeHOU1bFJa9l1/7gZ9eqLKHyT4tCdoy2nTLfzAdKe2CePB9W/JqA
viL/LpsemF78qoVJx3TKKTCLsJmmLWHVmRwVxorZK5cnv9CvzTI1ylvIfALHynGkmwoQbJIqhilJ
xito8/UaBkT5tvPteFiJbziG/Z1M0D9nvmItGxqI9tZUvit10p8i6erXmCiWNo7S8amNMdWqReAR
VW8DTkPlhD2dLNvhxhnN/m2RIvymvv5xj4dkISvKkbkFp/Zxj0YbSV0sveCWSrm20IYy+R509KTD
pn9GqnMtp3rpdPeYF9z1XIKguI/Mm8l8M7ls8wc8u2MaUFkTTHcYkZ6IYSFDV5rjF89VqeVq1g8/
GO+N0QyeE9vp1qrphlfZWCYnDMLvp7bpeBUaSfb84VH43i77rT02Jbp96I7RmlfJG8TpzAydODht
7p59EBdKqv+Nb/n2T2Z6CEScSYCnOVPe2tT5qGfwybz6efvzqR+2/7b6+bXUqiJCintjbeij+tgU
3l1hDv05YZ77mOE6SpBGuZPgG9GAfj0vhDUa3MMSLB1x/bY/0TIqIfNRQIgJWv4SIcZ03uVlv15x
2W/i9tCJRftv/YwiLU9F2qX3AA4jkFJZdxtoZXnlWkxRUVnkX72oPXi97j0ljhLsDdtNyFu186/t
sQac9rVKsmpTB5m9s+KoelIUZIOUEbqxvu+9Kd/BAuOb+M3JG2TzhRkbciySK9ZC1s2XtC0wS5R4
WhCWeage0KeIUgBJKAf/tXWrgd6d2oOatof7JCpuaKv7r5Xdk3WHx2FfBGb6PJIlNO9vnFBuhho6
OX4m/1XU527o5Rd3mER2dPbW826vNfZ1mAePnmPXx9qA9up2XvCqa+Fb0/2/VLYK+/foFb59UuIw
10h+IYpI8FXk2/nh2zeGul1ZqhX8CEWkA+vk0RWq0fhqqCPcsUFjzJCTbdKMNo/ybHgFtIAHyquh
kleDfuejpxy4YEHpZOFqiN3oqpzSJJK8fF+b9yl2chOlaEw/7Z/P7RuLEsF83uUwHMabUi/5xP/h
7eZ96Ey3ud/cUl7J1j2Fhyu1TsyraPJUJKQFfKmt8Cyni9t0zZuCEJzn+VRk/u+ntqP24dRMxvJH
pmA5yxPxbLlDtgZq4a/KSfOEJ99QxjwFPtDtuSQ3XWigqJjWVGIw4BE2/vva70c/n6f0weQ05xW/
n5fZFeyZkuK+PYmFlWH8uHBy/A40kvef9l/OjdxcvZo34X9fUbF0d+gJhwlx+/e3m/eZWYpvkAbL
/NL5jef9n1+WOOodhGYyC7JogwRreODhGS6FLcov1jAVn/B+fKN5dIJH508U4pp6lEIGSRKA9TWd
8k4E5DwqZvoowj48w+rSHn9tjY6nPwZB8ai1SXgW09Z0bN4C9vq29d9/3Tj9hF/vcnmdx0+Yt34d
u/y86dhl69e/zExjuY9ouCxC9OknO8dQ1ptatkrgAZ3mffPaZRHNB+htLC3Rv5/3Tyf7vevu/v05
Yk4yyYvIwmDupE/TJE1Dpe7Y+mcFbd4MmeTba/9QvFjQuzRFoa3nKQVcqbgBUD5v4OCgOqk8gBXM
7oPha5vII/lx3smycKMvf23i82E8ESI8no86gSTBwRtWKncqcyy0K90AB1LlqnZlTmv6tG9em/dd
jmaI27aX8+a1LujuRDoGV510GL0aWo8no6zO0ei9L+YDWeMAf/21bz4FXQXjmulAbiKnIkeA14lp
5/w289nziU40OIt//4zl75Gp82esG4S26tZkmmBi+fvNsvcDdHClrvwIQvUe5YB9S4h8eKoiALjz
XZNh1/eGRBeEf1ZwKn7tt9lf/drfjpS6s0IbpmHa957EoQ/nz/t1T36P3a9B6ZC4iAgDL2Airtxf
l/Lb2rRPHauCmGcLrqtfAYCer+P58LyYr+h5bT6REYixQIzMO847394cAAs20tFXV0rGxKOIo3yR
tk56LKaJR5IBrPVVYP/zppra8W0twretbDpDd718EfQYZwPzFR3FEsadeYyLujp3WgeaOIiS7wV/
ohBz32vCVART0F9nWOYP1zxUQLX3UscgXguLL95lO9f/w4jL+vtfEesQ80MN2ZOtMaf//a/omW1A
4drXf5h0GJdVEIir5tcCeyGf4rxd1wajQ6QhOgS2w2VXkXJ5xUGro0mitA933rgGabQgY6c6GUNj
XGvTYt4fhMj0Acoby08H5qO9Qzez1IJ13TgKGPkxkPE16K9wFWjJl6KH6j/rKSvgwGd9UlZO+zPD
wmM5nwvsNzobTXSc2YOjljk3UgbHEuPSox4N9s10rFBt7fHXsWraMozuIcviAXKMUuyrLg+P81rY
De9r8a+1y9HLmtfJ8BhpVbn99yvM/ttdzMRiY5smUXUWtzL90xWG1EAlCCZ1v0dDuhJ41jKq/cQx
jioTF7SudImnzcJ0xcIsw5HgQkbJi/nwpxND2ycy9+30+aR+eo/5zMvp81vOm/Nb2rl5jv8vY2e2
3TbOdO0r4lqch1PNsgbbsh3bOeFK0h3O88yr/x9A7ijx16vf/4QhCgWQsSQSqKq9N1lp+Ena6RyZ
BumqFpzhuTxIyzwY0xlcGWaHytlNMMCdlPITFNyljJD9xLFI+iAxup2hdjxfuz9m0dhXL+o6s9YF
IOGazBF7yK4+anFRUYkpTuWhUVL/IGhDhUWFSu74m/PNbRI9lL16ByVdR2XJdNJ0PfU7+AtAA/gb
v0mLU5Pn06ZkFcO998VJ2uTBYq8FbE/4uINzLNWp3tuUf33Ybo7wR37MIG1eaXl3//0F0Iz/8w0w
XMcFZmW5qkc88DMcKXTA9sWTWv+VgPVozLVTehuQ9copdauHUhnB7orW1eRo/ryooTFeBbDYoCwl
27/64ySaqKOp91PuKidogK1+C3nBb9PIDjlXZOsUfBRDS6qwjqnPm5V3S88vkNEI1oBjMLUO/wbG
w6jn1dfBLyFUoewZQpJ5XOeF4p+qUgXgF+XUntkhpOKsmtbaENdPSHDGy6kJg69iRugeRAYGrpsg
ubhGWMNfDx69HarsB0qNW5L501vUZ/56VpzhTktt/0F6pLU9nNMYKYtWPq/E8wlAM5WU8qE1VECd
LCNIN+QjP3pujoXekTWFFE7QwzWP3lgsqBgIn8zKC5/0odNXERQRwNSx/fIgog+l4+hfKhFAABKd
b3QK4FaNaEpblDoQQkP7t3JkyCH41c7Zqj9KR2lTvBhpKSEEIztuc2UycpHraNc2SntnVqh6tW5+
7gK0CuWZo2fFuYSI7KBVAQS5f9ilh+wUI6XrbZAlRtZi5K9ppYe0SzfKLK/TStOn4X9O23jF/1i0
aeanzb+jWlD2sf1i/88X1HA/lcYiGBZbXtkq35MGBV1iFwb8YgiTaEU3ruQ74vYucXtvPLtfpSHK
S1zlO2XKoI1K5vnDX9rkyDmax3P/gy+SmFW8pa5z/Tn/9aJR7Px0eIAlY9Y8kvVsHnvnEqpm9XBd
+YnlH1vwmyVws+ShjI8mFNkjT6FHirusJ9hEA1hzCnMLF6X1hOBMfIBQn1JH0Qt41HoSA2B5aq4D
iLgyYJhJ2TX5Vq5QFQ+OP94QxU42g6yCBSBFfRFGOQNq1X96ZeT91isj77JXFc6fxmqJmr8U2ZDt
53L86U86+uBqmF8PStD/NZcU7UiT7OyoJ9vHev0zAwL+kKo6tG0eCFoqhYq828RGsOrFqibumwTU
82TdV5PaHRxo30GT+cHXxkGzzg+Nt3n2gSuib+WPHfVuZR0+9ZURPmnJuKbkRLmXphECEBZZpOEH
K+YR1w362oOobBMqUQ+nIbpllem59444Ky0wJERT0v2tY0zQJwNNtpRuN7ucpKNo47cOYoXzAppL
FhtUR8+Hvq6IbiSsyeOyeFAV+0c7OePb1Bf5BtDetLWhF3nzu+LeRl/5koTh//gdOH+CVUxH0wzV
NCGv1BzSNoYtMjC/RSG6AeEktZrH7wD02dwv8lHJF7Y5WifWaY+FlflQrrXmTwNCYGjQ1P6JsG2z
SxwwD7IpDz0llvlcXWRDj/jegOWFeln4h1punYLYepStzs97VN/9nwnyxge9V8ozsdWPqBW1saRb
B+UgY1jXWFXqijrNPk1gHf/Hz5BRLK/z15UnBCzu5CIsA+0CN1GqruS6q/iz6U1eBh9kSdGrbp1Q
BniSwX15KJPsIejr8ixbEEwK3hHHBmYlsgFxbd/8C20yKHNvzTszBjwqzzJ7dJ+rqT4OIk4j7eaU
QHHb+u5z65af7cag8jaMKZMaNDXw/8dKTrMEwIgl4we2UXymNvAjKhRQxzFM4pt/fqZupTft1NjF
92Ya3FXuI6DSZt05HidKIkf4k09APceTPCuSvNnbdXNmr9FYENrjLJrZ4MfAToCcqykkstQg7krP
C6nYHbKTE1N/5OTZ+MQ6Cuq3KMq+OZkQyy6Ryq5TAJ59ov9FrTMajap1hsSpPBHEhwhPdSfySryQ
qll13QX1zflDDlTNc2aYMmBsCIEHR3/rZDZXOdQjy1kstG4HO4yaoysON1ufU7iijcHC0eE78ni7
t5cCyZrcr3eUrhqvRhwWq6k0rb2FtMpra7tHX/fKSwdL1iVu/QOPwORL6dxLPgduBVHWXwd3rkX9
HwxtRZNqO9lRexRdobmkbq9bOhJPUC82/va2CZT7xltTbvrknvCXrzRJD1uhOM/q2z2ae2j7/jrM
fSkEY7JdlsGJYRhBCQXRr95r2wn5itr+vEckzbyf7WHV5Vl1MkRLmlreOge1HU+yxTPmw94XarSZ
YnVY3mzShRzOV62bmu1AjLf+HhsUVg/taO+hLGT7VU7Be2bkxpLY5XQopix/1cB3SXuB5gd1JnEM
FUYQvhtFQyzK1jy0RnL7UTPbF1vYLTbvG4p7fahhHJgK9ClEAsKvRm069ONgP6F1Fr20xUYGrMxG
kw0ZPzIhDBQ9spEKN6SHb25BtKliL1z/99rYUElpf/pJ8Wx0kPKmelS1AMz++ZMajSFHCmc2vmch
vxfHVN2jPCguqqHVhKLKzWaGLcxwOoHwq0+egrvhl2f9GiV9PzWlvwXwniou/ktO1T6FyjzdUW1D
YFQcJkuFS5WVyM1kU9S/mCo931V6YV7dQgOuJZtCrqW0GQPiS1blVRvVc8dlOUJqq42V91wB4Fzb
RklGVzTL2ax3SetCwCea8ZSTDyxQ55RN+NO0+141T7IF7V7xHFjXgdKS2T3MjLHzEHjRjxgV30OG
VsyuM0fY0cSSdRLrz082VdiSP/1uNsUic33NtX0a11FteLAGaARmmC47RCe/NH2vrDU95JUCOd7J
nlVqXKxEfVfnADLjzv7rT9fE4e1jCleKjXsIYMdhi9i0IzAd4dkVB5Q5i6OqhoLiEsUeq8rUheyV
7cEdz6z1zb1SU1q+kDavh06hVgTyKJwggLuNqxTd2aYudQBVGKaw17VfZ8dTEXZjmWZmBG5ksy4H
c+skIUAG0dvoKShJd/BhABHOqR8u9bSvD7IJ4+CbY4XdvR3U2pcwob4UVuLOhxET0Jn1NFlVdAI5
9CbfYtJEbu7A9ia6dwrPOQaJeUF3jTynXI9rGUpMpUZE8LZQv63KZS+k9tQUiJX9rUPx1WI/alBE
e7PP06ftJmrEI3MfQqQBBAlYNFjKgyEOQVY2JAw5m4uk4GnnAZL/xyTPpJv0kE15UFunOfg+ECiy
7tEiDjp3q/uOQfVrFMHjWkyLaJ5mpA0D/4s33YeCOkX1Lf8w+zDmyKbuQd3o2Gq2l82iRZog1/xL
XMfvfmN/SzSEpgLbH++8sMhe2jA91IhjfpX2SNh1U/1Xu0NM/Q4KBYS/RDp0hIJ5LZsyJyqzobLj
lja92bq53ZWzCve5apx8VSh16IlK0pvm7eD9avqqlS3Qoou2spcqdgo05Gld6bAwRnu/rIxT7MXV
OhiFAuZsuCfo7yxUm4bqnX3jDG2w7R964ssvCGnyY4+qdzNRILgDsAtjhVq+V7p5inizP7noVlyH
z8Lt0/CsU1bSzlLJXFtRfITRSvmt/MEoyngBSb1xJ8sfWAloqBhqfA4UTUy5gwbwzCrR7YLk3ule
otGHtpwYFJsDko2rMVJqtPhIYEmbZWtkMJwXryv+cMutt2Rg5wOsRfEezekyE9wrlpqXK6tER0/X
MrrwSfUqX3RWovbB7+37/35DaIb5mUmD6L/LAoOaDtUgzOl+fkeoapUXThTCz9+x+OtGhOizIVLu
1MEK3qLMI3vJVsh1agKHMIEtpD2IO2ej9pGGkk8evnkqRYPsTO0zwQf4aGoUcsTwvLByGLU8CFBF
swDVB9vIoO5tN6LIdoSnc1aH73Amxj+z8uxZZg2Eg5CJ0/nue5Y15VJnO3cxqeDcZGpVHdu0dwAX
VsO2rc35oai0YKVPmv4q5oFTMvo5zx/z6Ir5EMGKF5QlVTJQFy16EHxn34CoOwDsoJvgZpEUNzue
C0F3QuitHrruLL2kWTaBmM47mDS+Sbs0yU55APTEl7GF8fx6BWlsxJSNNvYLCGgAdIjmbxdznXbL
06Y5/GbL+hwGNRVAzlA5HzclL2XlqEsAcYNFW0xztUkfxaqLVW+l0BT8y13XgMsXaJF527wJKkp4
mwcjBRq/iU0EsQY3Zf2SqLp1jAXSBG1lHxLoX8gTBN+DZQvlPnoGEwyhrMqJ90PENggkv2OjPel0
oXOaTRi0AZY8SROMDdqigVhuHyF5+qSOAfxDZgZ44B+PwVJ/VnnsoFUKAEradZs6/FbUyMs5PDF3
OmaCYs06SQ8zrZJdNUwjv1E6pY1KmXUDwerD9UqZN23gbJn5jeLhoZ3rxzPJ3Bo+3GS8SKuOSAyq
EZqzvs4ApfajQTTwNqmjzdGqiMwSmnfu35xLH83l4M61eKcuW6eNl17pI5WlXq+DpoB5HNvsVbrL
eUbK5EEH9OLZwZ34oWveQZ1KBFU05aEKKJNLbf0oRwUu2mp1yWci70raDB2EDUwlZ+kfmVG9JXwd
ruTfZhr9r2KBenRJYd/XlVhGmrwRxcGYR55tiKKsW3BUkBeC13EiJ3uULs3sGAifimepriPNGZvt
FnmSyWrSb9TipCA+EBk0Fb38ks7+TiO//Q366WYFmEA/GAMaw0rff9cqP/kW5APRTAr2zm7gJfc6
QJCF7Mjt8WdfOcpj5BcJKf82XckL9FZ2IB71NhU9hAip0u2dkY9CXiT1nyHrNN7HdkzB4Qwe9V5K
+UYcdUlc19/oaRNv2MaZF6U9DHB6VssOHNmSp0u81wiOPikTf7ISMu5FOUZqRTWKDnwgyB9lr2ZH
AGoiJdjKZogy+xFtDkAOYqqa73BFEPLsep36pKtQvPj6XIApokktiXofR9bu6gs9mwC/ohfoN8YP
OZtTQpnhmQMkDhR9PunKaF4y1qDitq4W9onLrAqT6626SosQrAGfnCFcjHTmMYHs3Z3RQGQSNf/c
c2l2q9ifQ2DC3EdXqCYZ1PzjngfbvW+7NL/es/g6UP+Fyri8amohuzs7zk625FXkfZv6MFzv67/u
WQ4aG+X/3HOQwOnbgr65b/NxMyiJte1qb18mpCPXSleieaQQAFrI0ymlOGXZtRS9Ro6FoqXocaHM
5EuTQsp49Wx5/SFzQ4gWzp47OXBQ23zjR+5rYoQoW0ubmjdteJSnV2vZQ5jHOtrPlWQVRrwAjOQp
bipt09XVuKrVOH0itJ4+VRnCJ4P3KB06RzfWMH7Ua9ks1US/MFg6yiFZitLWEA75RtoagvIk9pbU
FEz7okdDUVzm2oXK2srukAiEQix9UgOrvZ80e3vzyCpY6D2lK3ZyAEsm78RfRITVypLVPjPJoXUw
OiCex2YvbTCTDcfJjN/naoa2zoAuTFPdGJqaEWmBJM9OwYiaRADVW47Kd1LULzPiO4s0LKe/w3lD
gXzzc0rnH4Oa6V9cQACrGIjEmYIiF60X09lq0Pc9jj6EpHmvZ18prT7kYlCMfDlPBP1bbBlkM9o5
u8grw21kwZjOPpqC3m3p2jXEl0hOAW362xj0ah1airrrbdc6Rbw1NmYZaEjmwUo5JZW3VH3XfUGg
qTLNhhzooH1zA/VcZCVYzVF9CN2RP3I8VpsQYcK/lC74Uam9/Qb8LYGgdfKfYABU0I9O1HvXmD+u
HeR6CcvJH9eNusB99K3ZQ5k2HL50EdEPXfM/XQ9tGweuyabceFOJCAEUhZsa8CjyDj5Cwr3mrKyp
175BAIpSjt68e5AGbcJ6GncqjKZfPNO+qzIxK1gheCSL7mSMvXafR4m1uI4Ukc+wmp58wL53jpn0
azkgy7dUD7lfIWJJN1o7oHtDEPN59uwH2U/kO1/WWjUAG1bHs6NM2fI60AseZwgZn/nZQUaqhsmm
0mFph+buOtBw+7XezcB91G5+GsL67Xoj2WwhhskfLpmG/qQ7Fayx4tajAUrwqMu/zMAid7o72Zus
7To4oSegcjgoRu2S2dcyUSBZXTxBBSMv1ViQnDesGh7QVeyOdg+eTXYoVrPxeGq+di6c024JD1yI
6M1rYfLJiynLCvIFQR1wDODoeQSTLmTJ+EMXBpz2E8u+i42i3cHXarjIxIga1WqdFNh7O9vBdpxL
JEMGuPvmQt/LkUlmWKxUs4xts+LdQ5mqL2ZeSS9Wlr9UkJguIrfKdkWQtPcyHy4PVtsizBbakOSJ
9Li0aYHzpIyuvhdv0xql1gvQNuvipqztKiNW1vL1GbFPRs7tR0jx2fWFWmZIGLNZQINY+EuvPg2f
JpaTJ9myx867G92B13BRgCvuYu0OfWp0v8rwJTUV5TEJygNyyMHr6BT8cUDMoMYQBa91rY3IOmfj
WvbaCCasFHPq97K3h+s2LV31LFtiRn1wg5dczNjPFPWLKayK685ZbZGEYE+frE23d4+earnHzupZ
nfbVqO8Gp7vXRUftu0qFYNSvbgV6Mh76NhmQmMiQlmTEHy39n9MJ2bdlO49/BdrXAeGfHVKQ2RLN
ViNh8wr7rMs7clsRx6dwNABpi67nubGK7DLXakhyVb3/cM4VtudjB+20HKzn6NcAuGz37PeZrMmf
AluNH9PIS0FKWvANh97fnZ3Sp3duttbbhq+ZvBAbqh9d2WprHX3QddRFRL2R0XlNAwXoqeIVW9ms
Bt/iW5CUR9kc0SOIqAC5mIUvklCgyqc8eQ3COjkZpYpkmasmr67luttaBZEse+N0BEmf+9Ne9vaq
881Ep+Zedirwgxjq+KUGdvFA6OFFXifLTYgPxE1lYn6KQf79pmRvVmvXm1IUSOGNJKm2vijy80UV
jycqe2QzHyJEvdjJrG82NxSVPa4sBJLWQIFJQzo511qeXxNdneSckXCCynZeVW2wniAB6zIvfgqs
bH4hkLhO2rK7yJY6FCzRIutRtlzN2FMTnFxbBFSPRlAMD7LPb717MJzuvWwReX4i4VBcW75hvHaj
o0FcyBXyIPuuhVZ0duZ5flF9MlZNaoJgEJ2uipYSvw3/KHu1LKgXuTe1kBjTS6IJnhB4dw6yN+c9
v9AgyTpce23LFwonzh07dvXFdhBcyNRTa9fJnqqi4nm2nRjkhaoJqU0ChKnantzaf3OIFPMtriCE
mHz1IjvVlksVRuPd5UjSPo9JX2zyeGxEfVLxPPhGdqTKldpxObZdOfBMPEvXLIdwVoe28ihdw27o
1wYVgxvZ6zUV6Pt6mdZDc04NM1ylSaatKEZtzlZVgHnoxGkcumhDxRHKsNIIjwhdVaM9xBk1wHqQ
TyBmxBwqqhlo/75Ro7cfZ7IUqDbnT5o3ZOcqCs+qoinFsk5nNmya4exlL+Df9oDaaIT+TVU8SZvO
OtnK9O4oTRAYI0cjNkKTnAAiuF2jFw1PX2YftdLe+OGMRJNoyhE6yISkVy/SooWs9SYrpSxUXACS
6OGh66eru/QYRoevXWkh+SCmcMO2h6Gmv8zO+DVHbusoza0i6lbmsb+TzaCpzDufNwy82QySh6HW
n402TU/ySt6cNruIt9fy5qFasAGh/ZSZ6cOAptnaUOFk40lTbfK2cFZyYF9oymX4+/q/bSpvhqjG
gBhdXIdSaP0+SWM4BKaP/62VzzC9qbP+cftuYLIHsl7JUAfQMc42Eo0Qz1Pk9TA6hvGQECA9eoor
FB8/TPIsGan61sFMyNbVNPQKfKvjuA2r7sO3SSKD2BcyhSMc7mE5OusUUOY1GCVDUPLgN+5FjXL/
7hqDyhpS5fD1ffgZXjdsOseBuycsIySdAu2kWWl7spIwWyVjGv5ATETUmtz6VbP/z345nldzxuYv
RVOpJ0xZoQl+6ChOX8i8x60pC3pvTZkiKYQz4GOcRUnvrVeObTpIGODBGiF2Lr37xtB+VqExvdlu
CNtOXSPOIhLQrNpOU516l5ZVqPTyQbLDLEBcEd6eDcFwxujaS48+yyM4w+oxNdIvYZpMb2UcoJ1W
UkvU8ep8C/lj2Sieh3DEEnKEaRJJA/L8Sp0dQ7Y+sPGE0Dj+cok0iwJ2yOpXY9iPaxSeyKQ4Xv7g
K7pg0+CjvdqqHPC+PbbNSvfqELm5sVbXejmq295WXf5oMSUMs6lu3Rxu1tbvjRfZiwKMtyxdHcUQ
9HxH8EfLUhkKf6HphXoKE2+t1e30YIjDlEXTAzHp75NeJ3eyJe1up38MlTZ5UG1lJOcYOfeWkfQU
aVLVOTlN/2wlXSNQSw3wXpow6jh7Ow6ipeyFcpuCg9qkeIpOaYJMdgXNm/YoWz5aoAtvouQzboLf
Z4PUP4Ko95Fa0Zay8VOn58OjZijNZQAguff8Vl3IPmmzAyVfUg1LQEj4S5uXnNq60499nJ1vA+0J
qL9sfhpo5JaKFGRyGsSVIn/+uJIcgBqbD5+BiwpQzrIBGiiNEFbg7BQl18EdDvb/OWOFT3Le/zKr
LdEjImlEKUz1YlPnOsCmdJStblSsQ6gZ32RLHhwTip1YzQ1UyAftAvVucOmJp4rBchqEkRTx645W
1IzM6PoyYxta1pFSg/BihxsLgYpjlM1fdPlfiicdobbQdteq+PPJQ1zXBxhJlZNskVfPjuOgfZGt
GsTcsS7cGYk4Qz3CSKJdD+Q6P87gQ+m2yI+9S48UxtSrh2xOabq0zDI+UTfbCqT/9HUmTStoQpwz
nNfevSo6wOJPX9EaN2HrVJ1zWAzefT9qHyPi2Ps5l/quh4xlLwltDW02H02UxWe9uWR5114cHu1U
jhNGkQ7SNowIUStm+TGooQ750fE2uXOyrXFpJ3p0tNrcPMvD4I2U184IrPY1hB/SFroJSKRJ9Ji9
hlw8ITXpJ3uVoXnuc59P20rGE3Q3ANNs9zDYgOmQ6eTHLDtkW/QqfvDDtYL+MQwp2sm9QX+6nQUI
X8Oii00B9bEyIfT5rffmNxbWsfDa76FIehCcHRcDH//Z0yL9UpXeo7TDRkbKkB3sThXJjZBtEjzC
9pe+Y8GDghNbbmG/Dc/h6afA10kgv6+h6ae665WNhMsSibNa2OSZtMle6Tf0dfi5F6jbx1gELOsl
Ck36FknT4IQuRXhKQyiRpnJaS9PNLs8Kuw1OEO00W89K5mcz9U/Q14x/iRN0KQZ5ElYfFqc2XMhD
g1558vkkurgL75Rae0h99hCR/OTkaQM18aJ0p4EACR+2LQ6yw5j18M77Z4TL//RsZxkl0wC2653r
IJ6iF2O7HSClf+ajRBI0DfKVbKaN1R4twjYL2WzGhG0aK4WgjvRuaSj6Zhji+FF2ekoBmxu/vIMC
ncqznLiO0UnzRDO0mdjLibX7RHif9ZkCa4uCrzLUx7Osk5Plc6pFcZi5UNIS9KdpvCIFOR+aJCvJ
BqXmq2LnRGuVvNq1fmW81mXzPllG+hAQ/3z+l0GKNqmrvNDtE3I4iqIAXSMyHgQ9J4q5iuQJAt68
sWxIjmxrkyl6vp0yPyM+DpxGNo3GZGclXr6y2bZetZyRGn6cptSEdA+JEXL/05uqdsWy76yMmvip
f9W0U26aEwQ+eIWlSVFb6Y1vnjsRQRdeRq9ILzn437wMJExWuYbaZ60l/atJ6a6YoWwRA5KXlc1P
l8WrSYdiUymDtpp0PTvfDrGxLYipnG6WTOM9jvxZvaxrqzzKDhLt+RlN9e6olj0wvozfMu+Zl6hN
kQSbKmuTmKr11tewZzV19D12tAhtD4iyY8fR78feRKNHdIiRfh0nL+AZPkZqMLXJkdKBouOPkZWe
GdeRyFWH36u0fZyKdhf5cfWN6kbU3MOfoJ6JvpS9/WIh2bku+iE61ZUCqagy6hvKRIsnIi3ktpwe
KAk4DTkKGe/3LpyjV+jIHMT/0I0MTR++TIv4ne9QRxw3pOWDLK2+R1RbEbuPfkKgcoEQuHmbI69a
xRYYRtQ4ehR1incW/dmqGk1iUZTCLYN2cr+y4NxFUxf91CztmMS1/p5nmqhFsKIHrfX1nesm9q4w
NJJEEbFASx/GdxMFU8/j3aop/nvHC6HTLO/sV1rx3DsRUtmwe+00ryieUYDXdrwt5mVphuXzMKHU
1vaouglf6WGN7i6Yp/RBmuzaa5ax64Z76T8H4LKrTEtXspcgPmD50XmUl5ImNxxXAK+7R9lqQ8Nb
JJEa3Mm5o6hWNnYRWyvZtFF4P/VB+VX6jkVWn7PIUhcuSfND50bZM6Grc5/mxVcjavyVSRnoXe26
1RdtzjcNospfJ6gWAW6g7JSVufpWqt+lu6K50XZ0WdjLpqtt4AUb3gujg/xrZr0lzVOPLDRkha95
nen7Qg/R4BOT9op1V/BjpJCx9daxYe5LGP4uUG46y8jMWUA4fQ/NU+/zKqx4VxNNvpQovd6HU78m
Kj9AnhLU3c7tB4UEqWj/fw6+TiWu9q8TaEGPImJb7Al4EBJtB4hee+8l1vLm1GmltZD2XBvnVRkM
xtWthtPm5gYN8O9uCGIae8Bs9WmKDNYbC5KIf0UJPIENIi/Hrp3NV3A6RAaa6IuqeuG9baO7NouH
KOuDfuvFOTXyomlXlrVICBQcZdM3XvrAbr+ERm2exwzC+EZM1ttQ1FI+nJSokcAB0/1omnql6jnB
CZb/hxhGka+m4cQC6a5eStuB8iFplYPvUadTE5PbGFGpPMaTVi/DLom/Wj2pYDl+TtxFN0T1X2Vu
wfkAt/HLaNQRellefnbKqdsrUTTtYr9p7zO4VFHrC9F5i5q/s7gPfwbqztIN7qPS9BcXad83R/z2
lLIwhIa4tjVMG2G2cA5PkGWiAgAdxrMqHhTs3sfvit1slIqYmBl4/S4xVH83IWO8ahvdEPQs7q6E
MPDanAyegGATEBAQvYruGzsd0Ydrcwj4lWZopa3UIjZRyx3Jlht5zvuVZmvFI00bzjwxFha0flfZ
cXXtteughXdz4m8qnMMCyvImDdtrb2mTPYHuobuONfwx2/mm0l97M6tNdp2rjtdezysjNOKV6dqL
ursCxZymXnvnNEZJLM/064Vqh0RIVBnGtZcKY2sLTtO6NsNINbZqiyC4vGfebdp27lC2kTeZj8O8
1ZEOvvZCQzvC/lCZyEM1yKiV7Q5w9ovWCpaPqs+akzzw8X6cxQYY43k8fvaQbmEIPJZEXrqVzaZE
Ni0PoY4rRt+7z0zdPXlzu0z70r/n5Qs5cEhyc1MF4Xw1Sj95CIr4uwOj/V625Ahb8Qn9ZsMmFuNv
rogn9us0Jhd2s8mzVlefdXgs7+RwaWrmSEGmFAAeleBovIj78mP0savah5NDTKxlPHwg0y/OmRU0
h9vF/KKNDijWPCRsyH+7/oCcCHIJebyWvreLOXqyt9ymPN7sXQBZvVCBlVe+zR3luguhsK9d53Ce
fEcriWkn3fWgRGZ3DL0QnpaSOvt/zGkaWi30YrT1EqXjf04tUmkFL14gGEqGNGHXHa+n0rWF2BWV
7QaSVtHzH9O1aUTRFySx0mcS3nBlsSuSbXNS3GWQe6B+Ype1WTK/eYPm7StooIn207QtJIER5ixO
AEOCLzXlctKuwWyyr2qVZSxU429ag2i13bjdKSw78yUjGiDtSeaN+zkUckFyctiPyJFEqAsQn1gF
1Ggf5aFsY+9Yi4Nstq1F3aUP8EvahqoiSU2On3pl6CiITMXOKXZa5wQR5woysvnAS9gkNiY6bN+B
kjcg6o8GPets6Sh7NIqjpXcoxt7s8szzIQCWw2TzOrYOhP6tOaasjZrtNOnKUVCQumYGuovDJNT3
BnGQZ9IWkTBChwxd3k8dIa/k34bFCtXsKtR4n+xyEjmUNLm/qVkuX6/4bxeTY7Xa+04AUUTmCP2m
A1rTqij/lsi6G/buCshLbdfb2xCn1xLMd/MZjEBdqp4ybPXGgU5ds6InRa8h4Skz1FfDIP0S+cmj
EUzZj7nxY74W7e8eXtj+Dw9fqdrVNLewRnh6dvS6luBVG+RHXXWg9YjN/c3kpLHdLG7t24haT7od
FD8nV0wi7VdnZ1IdVEAh2oXVsX2YSt7QpqkSayR24pHuq51dAZBwUU1W+3A1QtG9HXSKAKUNxvH2
oakpH2WPra7kNNcOKL8XqGNX6xsSc1QmdZmmfre82a4QTtn+jPP8jA39rV/6Nw2cG5+m+zyRbP83
KlTCRyVIlF8dL3Y5BKLtcdlvABdSxEPGBUG0AKWUcdLgKOZPqR6qGLorI6Qpe2Am1LtVALnaAnLS
aCONdm0bhEUm5G6TOlqUxtBcqkjlWaJHzt71EsIlQ5086u6b7JOWyvNjiv+9fHmz2VZkwjSbiuIZ
q76E1Apciot0lwfEa1m2q65zvYa0mTA/LxMnbHZ64Q471AOogcmylOrNIT01xD52YTe9Vn6hCT1c
l6PskT7UKbfLRutRSRPessMp0GcvegMpNaGkWFjQ0D77WZytrUpFoNcNnuARGt+1LGGbZmUteeiq
3oxpQIFE3sBwWyX2loVj8ADlAuzeiql9Sdg6L4bMnP4yYgBAnjUEixQCDmc0PGqWTA35xah7VnyS
eL1Rp+fBUdO9mqKHpIh1Fzq9xdoYp/G5bEAVRTacoZqb7K8zwUJAcAV97b7j55dm+Rnd01VhtOXB
sHTyuM6UlmSH/mnLM3loIgjGzcY4m4hyn+xfB0JrwakceaxlkatvVbd5l503+yffeUThlNq2f53j
NjRM3P6uzfS1nPtml2c321y60TFyn26Wm+vNJm8mmU+64ubHm9nNKeit7Nwh+WA1J4S+i4XiBMZm
hKdnDdQaJdzs0XNa60kpWve5zPWH0pmSe2RJ3Oem09CqdNr00A+Z9zz7XQNVfOvwN6DXbAZ7gwhV
utZF05smb48KabqUM8V9rZ28MPwmOy0njC6wka9Ycx/rxCr/H2XnteQok6bhKyICm8ApCNkqSWW7
uk+Idj8eEm+ufh+oma2JiT3ZE4JMkEolk+b9XnMimBmJd7Ydw6QoLlSg4DJs7e204Et0htHaXaxp
ct+K0P7Bj3LEOYyW3msvRamOt89WbAJsOdP9syXsY7FU6tPWcjMQEpGbz6Vhf1P1agmKsVtu20GH
CEsmg4EX6dpX1ua/LjQwKjHNcZygU61eePl2RSN9LUK9fvx6hjpLoZ5F8aHEOuDhq78fpRuUBuxL
d6zLHfxDM1h9X8kOwrYGr1087bD9wPhIQi1ZDwaoyGNRUKgK2Y2wKqWvN6KD0SxYg62t7V6yDXWv
EUl2xGd7uPf9TqTKhF31PO7WvNlf6Y69s/jV9B3561mBpYci7es8UFbbLtQWI5PRqt+HkZwrJpq/
boFn5tx21Zm8c6wA/+M0taDgUtZtiTaJ8O3ExkEGbFDC0yo66LK8vwurka9o6CoqZiVisNKUrwUL
nENDwshuu1rYk/XYjMU7YHTe+T3CUKdPWszWqM6OSUzGhz2id4vc4lANeLZ4ZV+q5xbZ9+chK0lO
+Gr+UhaivEtNwWsaodRlOwsXLKe/mtvZf/Xl6yPIn8b6dXuItnQBY4t1bKhDTXFMxWMuUBvHanMZ
oiR90qxm8OK6rX+1g3h1J9V4zfrJRKFohvtcDuE3fLOABWTziwzzHrLW3F1RqBiPE9VOv25I9SOW
WSVHFqfBgNio8C7GMTxpLVZBZquHd309sGuqr6Nh7uoUuD+AA8sivR2v28XtNqbov8DX6Xl7ju2A
Fwkk8GhPmQpeWmwu781S7yPTmH8YUo5BTyGdWOQ+JcIMRni4CkhSI02uVR1HPnJWARJB8+tCvDYL
s4P6ZBCw+HVBQaHyqEDctOsSKUjZ2h9GFI7sehqiqKQkvK//JdZuPEPEqV/BwS7BNx0Gc3TU1EJ5
cMi7eyCNTXloYV4HY4TiZbuw9W1XyYBzcYpf74EOW/su2hcFP/ab28EQd2wz+aXO+XNb1xjdQO06
tgsWVXldKh94d/jbDeiVsl1fZ+bD9siQDDJMnJggFLV8LjSV+u4n18bFIpvZLjNuqbB0she1cR8V
SvEffdvVJo1rf4Uz9rM7D1mQsTMa5snh68hjt4PV5PrVrV63hkHIifAKSH+nqbL/2M3cZwHr7jww
O1K5vh5Vr4+PDEmC6hzah+3C9lJCuA8eFejE2wSFyHAgWLbx+yy77DZIbAso6AM4N8t8sOvWDrbb
nJASAW50zLvr1f/3o7BPqd/6nng4Qx/ueIkOd9QIwx0R18mlkvTw1d8nJYXiZSFFdr1tu5DlKoYF
tn7aHrT18//Ox5kMYiAu2yDRDLghHB3xTbXUjyKvzH9S94Co1f6rRG0MNcSR73ZLPPHgwq8jfhjJ
YukQ5uOMxs2S5MNuj+Yd/YA9/I8R9X/piB7RQqeklK+ndl3Ej7HVOH4S5hnGovR9XeiGibyHTF11
55CBW+dxE45tqrB00A8EVjmPW2vrX7u2u1xi4A+fhV+9rCD8rTIPOevhk1I8bwKQ7bCsopAUe5dP
UQh0URCBsJ4PdboMr7HTP7RaN9+spcABnqq778AEPG0XE0xe90uMNmu7qtr5REiosRYteGhT9PHz
DI9ru7h1obSAamvOt61lhWAMYfsQsr0psawdi3NuutHjAKF0h7MbWMTaxHyF+s96ht6bt2xrT+s9
bU1QCbkWpafaznRq0Eq+kK007XRFd/YseZcXRUX4SYLD27y2ti5V18nQrPLH7f6Wr+wBmRezznqH
A42IbAATAJ8ncxFTNPoOppjux5OeXAViq3FNRA5l/jSrgtWjmTxSl1J3vKDxabHwiMQ+g3HzaWoG
CbmSBIW5mBHcK8MHdOuPCBOye3YWDDZPNpq0fJ6ptuaFfUBhjvIH7+G9WeWQBKQCSV8ofkx58kg5
9qSQx/LkhgzuGNyNPxyAbrNTZ0R+ZCBVbGWv25liQTeqpa7tdcHHmiJP9htiOHY5ZX3wJ2ZpoFiQ
M6bkUQ0rYoNCc+dUOihutjLJj/b0NLvrishFRkygNg5MUHXPht4s/puehBcnTfMzv//Jg8b2e5W4
PkvViE4YMXwnL/5nnEbuIUw0Fz83BWyL7TCzZMK3aHmzkjk/iJXN4LTTKW0k/6srdk5yhd5ueXMh
47usDXcf93c9C2Gf19prb2g/8Kt0PBVG2I6kJtBOxfYa7EV9dYb4g3utP4z8ekAJyni3dG3qKbJX
76TLYQVKndDTFwzhYNd0AaRnWzlLhJ87Kh2YCPfMy2qeXiZoi8Q4do8ETEhc8ZI/mVVqEAaNLogq
rd7jjkHKhwnBFNWhr8sEolPyXRP98rOr+0NoJad2sW6GbNSLi5OZx+Q0BG7SlB72O/+E/c+mLBKf
ve/fdNJ4L9rvJQaiqUtYcwGZRJf93phxl4Wt5o2NrDxd+RaVmW81NdNK3T02VWz+zMsPIbO9wTtT
ugQ2Tnb7V2WZsLPMd9QA9RnKMbuTJlE9Mx2ADBSyuvWlzCFYWT/0RF8gfLOmdJMKI6xh/o46MpAl
E+xcDO2pltk1ETCrF/KkAytr981U9QfYoj+VsSxf+/Cf2s0AEpv2TQEdZZ2wXOUEgFQkESroKWfy
WOydqulX+Jj8J0udHnGDmaFIjn/J32uumAaMxCa99sOgvRn2eYBB6Sth/KqhC9mRrkm+O2MAiKd5
qpryai4EoeGJ8bxkxXXEwSjQkMgES8aHQaF3OOCu2ZyT6EQUSWDr0jyFVWOgfBmfeo2UtEZ09SER
MUkWQ3+H+rEzm3mEhWyetcohXgvFPky7/sVeKgqWc7XsMGYglSgdccCAm6tiVofdjZ8qvUrkDhqz
yiwhvsLrCiuXan9iv0UE2MJv751zMZCWloTi6thL/WybQdzX4tD1yZmQJ4J2YEDGpSOOy4KOwWSI
8/A9085syx3iadGU1+HqOsByq+5mWBzqGQ13e2YVkehBPdd4gGWEcOP0wWmN7i33/uPaoqt0lJUY
DrA1T5UE6IIdya3bs2D8yuXPJ4jKBis03Ssmon0Qe5BK2JjE0HXmtJswPTrHbqLvrV69qbqszxDJ
F35hidPccvbHuxZR9KHX579MYgKZzOI+tVhU+worA4/ZLzoLfZ8pZeSH0g6cOHf+PBOm/T112MDN
ZHJ4pf4LkfkLpseeTk3vFBFUH9jp8FuSCJzF7nKXpkjOqsQmjgp8VeY+tFn3Rqpo4nfOHvZr/Fom
Sx3kPUTkpv9b2BkQRocEKFGkDBYlcW5DE56KxVlr/l4czslFM/q30kI2n0r5vStzJbDDlg+v0OA8
hMOjKuKBEj6Faq2tXtpk+BE1ZrfPLeIhM0FBRY79Phya0uf1ZpeimA5uwhtSyML1yKkeHuuKN0vL
49dipK6v12xdwviQpcV+AVA+irh9KIqq2WPE/TZK4ozXnLzFobiWR66kopntu4ogItm8zBiCB6o2
3GWofSQ6kSdh21xU9ht4ig1DgHLROiu6EoPZZ+Ypj9Vx13T1P7FWVR5pbIba/KNj9UoMTzr5dZvv
3DB66kpDO6aEYkQ9QcO1V9nti5rH77WpJvhcTGx9neKa2ALXb2PEEimCm9q4xUnXWCRkTvbRNWTM
9JlDnlf7IPFZdsQsvNgtsSQrpLOvKPdceyiLTdR219LqQXMLuQ8n1lDoblTPVdr+DUw/xeTC+jCq
CEUWkNMtVt3jmPsdCP25Uua/2PXr2Hh/t8biObOM8VRSefLIwxl8JufJny3ofOSSOz4wNC6iJd9v
O6u9Oi/qSzp2jMHOZO5FKIj8UaZxZ+Tae57LCe4q5lez4+5SOeQEOCFOjclz3g5DbKUXqqOXvGjE
GQpUAY13eHEyBBYgS/g4KF7fNf+khvVujfPvRu+ogSXmA2Tsi0SFiN0HBgUCDyUjbL61mNXgEZK/
OklvXSemewz38uYoo7a4F+RUOUrSP8X94pn9GvHEom6nI8zauRaR4GQPwqUtcL7W2iKo9dg4y8rJ
jk3hRA9pTJWtHY3ksriFdQpZqZ0JpdfO6Wig0EzK5VKRj3EsSf3DGVMYpFnF8+OQFAQpVchaocfU
+2EcdSjVrRbINLPvRRclQYThcY+sx4wFxdS5t55dyZK4rI3ymMAUJ8knd/0uU6mbE8vuW3FsvQrD
HYl5juu3tj0Oikj8skydt46ivd/YVv/epIniocuPvxkzSUIpjPpvS83OSauH6kOpqYm6WTedpGVa
O8SprdcxXH5MFkqfBF3LB7LiDnIy3Ad4qjgy9LgbMYH1XodU62MSfe8lWax+VInVexa4yEdkFfCb
q2X8AE9nw5bVw4fmhoNXwJL6cK0WbHFxmo+oYoiYwrz+QEI2edpgNvdIMcgvY4WE0b0LIGGHRJrQ
TONFvxISoqDM/li6TProkkw43VG3r82JSdY0z4lgTxyS5nXtumS8tvyvl8lp9hDO2CszAe2kWyC1
zG3rkbU2iJJ7V5ZGee0y3rLR9AfBq5Rhmvl9No2eVLQs6CMCq5ekh6QZN9B+o5ZvCDlnvoAyvldV
hfTnrv3pDDkl5nbNw1Kx91GXeT+kUYellRR+DUTqDZqR32prtL05zkgfBAL2DKzpdNKbniZmv/0i
r0NWz8e+TcMrodNXJSUUWinf8iSM7wCpBEaziWC5oag3LeobfvbLXZgzE3bVzD5AAuy6eF1Uh+xk
1SHtfcQM3d5wLD/qcaMzVSO7ibGvTu6iOWcS0IzdKJcfVV/tu6ZaDnU7sqKQ7jvk4F3fjCnCF37/
pIcueH04Mf+KgBvijIhGYGvjUxRmSeSFOUAruQgzQz5irDRFMhSHSFZIALgLJbvq69Ad5QBXouib
1SZmp8iGoDU0bHw9FXIj+tDye7ewPbWoKEQyPXQ4hz6P0gVUt4p92xvSGytAjcqNnF1WRcJrqSwH
bSLFDpvw4WxYQjymsZbypVvgLbTAZZrJgFqyhMZ4In0ojRqSrvEwK50VDBa+l2g7apxqbYtXdlOG
iWjgObsSOBdeOn6qnh3J36a99D6xstZxUI0HzNKBkGdbC8i3qA5VFOe+mb61Qqvv0TyR1KXIH4ze
VJjHeD5jgDDMA1apbaTchGz76yQmIuUo1z+2Me67OrkNPX7x56RDz1cB82RdcwfthtzQQ/ypGtc8
lkRTEQisxS85bkyeRP6uatkVeeOer8R07VqqjRmsxHMUOqVfFM5jrrIKjAjsGxz1ZgLoBIaYZ0/r
lHPnVm9xLOyHslP+NhMf1GRpxqMp6zJo5+xPa8DfafDt22X9veqb9CEfxmmNhrcJKhhvHfO+jfTc
c1VRnAkhDoMZJ/9dPKCU7sPwXI6y2MW28teczPGC85txmGTiJ/1k+W3M96SXenFW4gEJqAEwOk/V
yZmHEZFOVT+Yo3ZVG7ZUBlQRwzR9XUlTyLKsyOJCXJqJbE5c7BtiyYf2gMg2SCZcJJw6JlfdIlcQ
85jXrq2eFKwXfKen7Gi37XctJjTVaDSTX1jOj8/Fs4hYup2CT4sT1VexYqI9Dm/BuPKXkM7PBHgO
vnST+IxGSaV6tfxoWwOuHMuCHT8KNBQzo/IyTfFO9KS4hSWJSPYA1tHtxylvLlMrcAXppusEybBk
gN3nTvRuY7QTTK4u/TTOg2WKBJvhgTeIPAciIkM1iO38vSqmaVcDmQV5A6M8T2ATVkp0XQpdPpRT
sgRtyBRVCNMg2HHNcE0Hm0DHtPPJ8z2AweVke5UnoeriwhqfeBOrO5ppejc0TTlIfkhEx95zCBxj
kcZPLfvZyKLQjGUhcz66kq5u2bGqjc5Kn52dNKLpUEhBFiAEG9J4fXLWbkSlWCxv2sEvYEjuLDt7
Stz4gtknOcFuF1G3LtQ9MRLWcbFVF8VvjekmoSWePmTFvrf0YOlFtU+oPHuRwjtHoG7Q2k7jIVfO
96FrMZKEcRR0afddywRekX07vmgFsFCB+qbWdQLmXDf0O0OAPYXptMv15oWPygFjcX4Cf+aY6sld
NBs7O4cjEwHKwda3m2DMm3Q3EcALzWeK3xPwGXSuvgI3EFJ71/gDS4p9bZE2VeMEATu86p7rHAmX
QSHQpebfTDDoyQ6cibDjy95rZGRmyy9sFsZLnOZPyhrgNqha+Bi3xndhUodfyPRN+yw+4TNmeqYC
nauimiHti80uE+npZSA8U1uAw+taUxn3QqRzITylrD13RHMOBEl6UPdrAjUt9aAq7FmGmhC27WAt
sCDMqhh2eAg8hW627NFoTj5RLgULWYWd+kQ8IrhlfdLSsT9Pa7LXdvZ1iIRJRmkKdQpNDTP1mkwM
v/0wkyh64MOVZyMnU1yAd+27hSyTKVvOcc3EkBZs2lx0Sf72bE5HMaAnOLimwGg67gX0wiGDtLvG
mkv6XF2+N04BgFKahLcuCT65TNQ/dCef1whxzFyNvgwG/E69SmgFNjRW6fEmmKdBIQBYysO0Zq8x
i5RsgqYwsPrqXawxed2aEZ3xP2athQOQWflKUmFkOjvheTuwfGUdmmRXC9h9Hyqk4y491qz5aB0a
hsNzo2ZwFxOWpV7dVK/Y3P9uu7L/fK+2s+1tShaLcOA5XBwP4JHIxDVpeNtnbGfO2pzYcfB575o1
TJ1cayLGp3A8i+gNUZNkoAu0vjLYXVCVde303SijUvMJgs5OHTnnNfxf8qieNMVNg3JakwEpjGhy
dYJgBd+2YegzSK0voL4NVXvNFIaLmBC6JJvDwkvUEDOnvD6OGBf7YRk6Xpqcxg5dosJiDRrsZJy3
V4CZB3Vhe3mjbCfPTAzO4m+nmKGR5NuGBu7/kCixCkH+/VqVLlur0QSvaR3tDNFBhzTsCF8SIQc1
lRD2X+AuDu9sOPHN1S2H3THtUh883NXj0/ZZSX2qzs162JrbwcTMg6/5+lH+X5dDSVbK193Yx7f7
mdAeBya0JkciwsV3Nie935q5LgKhmBiMlNmRdA+Xog43RKRfL5WTeuSgeI3bwM+MiX3fDgOMv/38
Jw7TExXASVO6B0yhk1OuFIknbr3E16xPhqcylA8Z48C5LIzcz2Xxcy4wBFSM1vGKvlfOi35rCxdf
ykVxSGptFA9iNOWEKF2ew7pYQ3mXgiyN6MmmKhYWL4k9vDWqYxyGFSZQLas4T5HrTU2jE5q87JDw
u6P90jf8ht3BgS9ZVK/uJoO0gRAjhJTDeFIqkfHTcWbyhhJMaWylZdUEzuhi3lAP+RnXJ/WIGSnL
KsRYF96aE14wiuUtVJ09ZYKk5Ri6l7mR+TJZXilldnar5Q8ftu3PkFbJai0dz9HTbpdQItPHzr2O
8WIcAJVJg7f8lC3Ezmra6qYWiBoHtlF+nOPM1OdRdbNSKs5VheN8Xx4Q2i/ky0NCG6ok9Iwp1ny1
pXS8ZB+w/ptLWKamH+KtsWuVpX7IMM4wtEp5lwyze3tqnFPeod1wFXbKi7V0v6csPthLdxggy7zY
dlwd+AmUxxAc/b0qCSArU+UnUfTSxzh+gDEa51dFZd/TukMg8yT+GZHGApLkV/Zkfh+i+ImcZvtv
EYOnMS/opSJuecjypYzS2mvU+VibrfgFMu+ABTBG2WrXHwFLnikNonHpa4RWoCW7Kmqzk65Q07QL
czn2obscFkoHO1iaxm5RujZg+bir5Jge1HrFO1wQqRKktYt7cYXof1TqeHjGF/DJSKvke0jSD0pw
ign6SybVahWvJIFqiOW5HdXvXat9lGNXX8IBwSTVfuowVYHkOXXxARrLXZSh/I3TrEDcms0MUkE3
E/xdF3K8WCt6N0P1HY2mPrpDo7ypcxoQbQukimKPkPs8mKI0eoMp+CvunOXRbAieMFQM8+dBHQOn
J549t6pknzeT870Bv25cB259G84XgM9ol5vYKQ1UkI/GDEJdsqFq3dHw7czWbuwAjFMjk/bQoj17
ScwO1TuV8L+NejQtN/3TzHxhgFiMJ7fKJY4phXl0MY19MsjI8jslLn/n8i+2Agk1UtJJlka4L7CN
cXJPbATD9VKyoM6WGxDDn1knZnSOu5ex7ZynHmOLpITPPA9MC/mWObnVv3NeLPnwHDJqaTnBx/9u
f17e7tw6t/Z22G7/evRX3//5FNtlEnu3cT7UC+WEvyFupUoCevV5Wo0krW7t7Wybb4ZE5aat/R+n
X9e/bt/6tsN/9W3Ps/XNWlfuDFWSdTdQnPegBEsm1fVUtVnCAKf+u9cYTBYE6/VcgbIb6Ov1rf35
0M9jPFMGVCxlH2Vxfd4Ocp1mR5NgAm9rm+3877YSu6wiB1K5Zj16tjSVn4NTGD4kouh565OFYHRP
zfGw9W0HFW26mozhw2dXIbJ7xDD29aBudN2TqUPz+XpQ2S4N9R02/P/Rl5IOqGmDevrqY8eJMbMw
bpWZa0FCPMzBkhHhJEptXVVpqteQqAumvqn72TjaewER+UVXlem8hHFBvH0snqp5YfsUzR42oNX3
BMbFITVkdqQwgmoZdeKYaztNd4fd0ORgKWH5KKqhfTDT/OAwx14aMbFEWrL8hHLskLHlv5SN3R4w
d3krm9xe3SHVQGHbxbASicexm1JW+OpjNnUkx5fFxR1Ze9Zsbo6wqJbAcDXhzUqBf1y1/IxtI/J5
o90XAP1H0kHV7/itlbt4FGWgLtqdcnPPFrOXvqiyiTCNujyYTUWlR8WQSdMRyrH03mXDoL4Rbgdh
tMtWNQVIUl5Y8OHNyPhI5R+j7Vt2yhAa+8h6X0ZT7gq0c895gkkBGba/wPIxoV27mkjvr25OiNfa
2g4IhaN9i/R7t92/9XW9/uZaQ/OwtYakWqgwTY9dN7vw1Lp4VxXZ+FzGYYkMNhkDBW/C560vqVjs
Qo66bi23r+tLUhd/saH51w3LZNnYYQxwUNbn2A6F/k8yWvHT9jSuxARRJeLE+7ph6OW6vG/y09ZH
3iO59Ep4dUkOqWZ8BlHv3rWlIGypyea97UQrPMGwvfVFVvJUlFRQty6rGpZLnFe/t3F96yLiffZV
qemHrZnObfU8g4p/PkOZ7RUdotLGed1IrtBB76lM7WPaMr5i2fJv0u3nLS22qaYWfvvq/+/7gPhL
6JCGvt+e7+vGQUteJqpx7Gxw58bBqXrEMtA8GdPqn1OTNLH1bYehUqvHbj1EqULUhz4vq+cT0pz/
vfB1s5Yt9lHq6v2razsjOax6/Opz0uKvSoSiVzaJ6zlNmz5WOiXjeEr+dfbVJ5QOEkHjnrc7FCpM
n7eVUZ0fFR0yDEGOIzi1Ga7uLd1bBBAUhKwZ9ltTw6Zzz54E3bVttZjThyvJZ8UK15uTMS6OaRxD
ql6bY9zL05TAM8Gqib1XLN4MN4ffRqDLZ9OkqH7UW5j73diLt6lsxiMG8PVuuzmf2uzYNXLeRSZa
+aET9jlsWJQIYqLPqqLFmKTl4tUeSrZgbvy+taxCw+WKOsHWSpxQvOLWjUtSVzxtXVUfsZoo5PKw
NWFMmX42Wd9rfB52+oQLr5Vga6v0iRJYruu8aiyNjmrJom5rVli94L/GIme72WC4uKNguGwXQxgd
r990vtaDP84Gvysp7+r6pFnHcrdz3fJhu7F2ycgJ5544yVDk3tZHeGcYxC0uVC77ezeRAyIaprxp
m9i2ucnRSYf9LOMQ7ajMviH05Wjn7R6H1RzuZ5QcStxCXqPxScqm2LtKne3zcfW9HMULIIFF8Vfr
gwpW1puSDaBTufoNL9Dcm+eyeLO0aWadzyjn2iJnLW7YlyVB7myvzUGZKLa44Xud9/kbFOHqye3N
w9aq5di82saJ0TEJxFIfbFhBZ1vXXeRbmXacyjB+ayeQrLymJIWMRj9qZWT7MTWBFeWz/QGmS5Dk
Zr8HxlqxMYflfPEy90bpm3oRHV19J1YVqlCH5mk76PnRMJWbUTbfel1J9pFTzzdeNDYc1QRenbN3
UQxkkSnFYz8SEqmhjocgrlnVz64c7mFYq69phNMkjBuvMd3wpQDXymrW6qpS8/7MGuyi9bCdxesa
Q1TmY1RG+WeXNoXJWTGG57TNf0vhGMfWMJCKE9TnzSxxL0VdfLD2bn87ZnwdpkL72+DfkLmtxWbp
Rjalx4KcyM6x66BLWPiy67hPRSv/Oi4bL3I0681M21MCkfe3VmAMp9xz18KzSVSXRlPLfaWB05ZK
WgYQWCRF7+Qbi776MDgIGeLOjb0QZdfdHCqC6RKR/G7in2q0iIPbais7v3R2swpGWOLZTuSJA2ir
wowlO5cAgbF8Hft0VRfm8XlrkiLwSOlFe0B5L+5hP1OH6scarYYx3ZPGXPVlabuHFZwe2xqPEEsp
j8aQlX6aCyLQI9EE5iorZ2duPLP0588v1CApUOwgQQWpQqGfohYhU3qXAN4Iz9SfRqV7jhZGIIOh
dh+FevU4piWsL0WTb4Qzt7emKJ8sdmtvw+JoT12r77drWJ+6l55AFm8Sf3oG5zcztt0XTJA9IXTr
bbCM+WVRQm+7NmEEB9as+ltLxW/xuR5A7tfHkcewPJd6GWwtklrlc+tm+ziUFv7otfIEvn/YrvWu
pT7ZeOF/tqRZP3XjcjLVTMXWQj9mdb5ci/XQqSMZD50OXENL9u2wHxxF4GWki+ukazZ73rnwQHTw
DNg6jfVKajHHzHNxKfRGXNVR42o4d0tgJkRofLa3S9uBAqbZVsN1a3w+VVG3FkXVChiVaN3jOBTA
km1ckVRqNTGCIZzDtma1/gGKAIJHr7RnqhbQiWhOnc7di6Mupz6eXz+b2xWtkcM5sbJrkQ8fZpVW
pwLE6zoM9b8OOGDagcxE7f/XhVF1p0edl/J1b2fYmuG1k1Z7EMixFlmfJekAgyY9xTCA6IGbkTnT
Ph4QU2q5Gt34JSESEMMyPyTQq7a+7T5nltFta5JRd0dxB8qwPv6rf6lb7IsaoeDLGDUs5UJCjucw
RnHKoUy7EoIxEssxlxSR177EZPTECCiCziG618Iq32RYx9et5bpzuFIrSza7XBy7VDkoo0jZSJf9
qypK/VFI+xuMkQ7SC3fU0FLZHL9sjbihxlQ02fKwNbUOKgdivPywNeVcpqdwdGEOr4/ExrO4LWPy
+Ye3LmHNftLk0fPWsooRiHXEE2VrJmM6BcJcgej14bGw5BkthvC2Zq7b1r1Bgru1ttfXRfoxF0Vz
3157sfK8JitVTtsd9UosmnVNBltTxurCV7OsP5/NFQU2SClGUOuf2p4tCYd7LoF4KSxTWrO0UiV2
vW3OgmIBQPJcM1abVXtUBZWhSGj5mz0xRqdRZP+EQHxpOItRmNyN1lr+Abd4n0FCv8seuQhF+fil
xNfNI5Sj8gb2K1cYHPlRViI8d8YSY26uJEfqkOWxwsTzphfpe4492x/CYHBoj6d325F/yqISXmVm
01kjQvLmpLBvwH6SPycK8S0IPhsDLXLSaz6VKUycKLpQIj2k0/IqltLwsOOEviFz8dgtfbV4Ra3x
9eaXOuTFbTsoQuQ30FADQtVPG4dHf8hQoDsjIWsAmgOEK6jnaOhUPDZ7VCxuN10gyy+npq1/yTZX
iMUp5lerr/naTXctbPR3scS/y8XBRT97HGYZ7mMR/637IrslaYJvbW4re2T66ru0Uo1Fa7cnSle8
xeJASSz/ZizLuDeUNbhQyS+R4v5mua6ezSb5aybVr36KTco7tX3UYIxSZXOCVGI0NjVpjgMT4gc3
NrIfI0WifLYcqEg1xUqbH3ZWT+5Ojykv1RABnqvqACKfUvKL93NXpi95hzsxVQLtW71E7tFyqXxC
fM+DOsYe07QhK41w4dt2CB+sHw6q7+tYas+G2p4RotceVahor1YgYhZ2lwAvE3ivytq8sY3bNP3Q
OxZJT1UnnONc9NgfThCUGx+cUTlqCnU1NE31Hu28jj1IaJx/Q/VQrzkI2A5/JbErRekZuFWemB6x
2BTR97pwmpdFZ9KmS7/ZFO4hd9sxiCkHxZzih8lNf88lMenTiHfussh/FmQwstPdH1Eftb41xN0T
xVvtYJEaeY6sElQ+kc4uKlXjHebnL0KS5D8mLpjUgv4mfU/AlL3mqFUSc4ix6z0VkzqSV6LxWa20
5F7DUtla26G2Om2PcB5wbL1jO4RSh+kyuZcQscozNioatL/0CDciSMXIgkcz1ZeZ0mrg6tS6t6aF
keK1SN3HrTXALnwZDcTYkxgeti4D9cHBTkS9a53sfxh7ryVJkSVc94kwQ4vb1JmVpUWLG6xnuhut
NU9/PjxnLXrXWbNt32BEEJBVEAQR7r/QXr3eaEF5AiBaSlKlGRaCb22aXOSE5etzNvgyM3eJToXm
L2qfZfc6+UBazah8llKRacE+df38IMWRlQ356vYiJU/XutdISUEIOP10q9MnTzv3Xm6D5OVqsmFS
cuDVyJ7khMBVpn1SJSpoBFowq46fOp3sw3I1ZdmMA4E/BdLAWVoQ6h4ufoEK1HrJwE0viK8mt785
i4ZiG3nT6xQT7pgsTX9tfAdtuTq8pFnIl65o4992a6MrzdzpxQntl3T4WXqz8UZMczsZ1vjCd8J4
K8fy7zBBaEKOEaJVt4hTeicQo+abrbXguXpc26VtbujBpcKTYStHB5VMj9pEFvbyT3zvS8Aw9ZTh
r8AMAipa9CIbxFGKPXatxT75b50+RdkmqDzEu209epmCEZSX76H9bR7TMDJe3aIzXpNZYdAH03KW
Yqx43VmbgYdIE22wjVc+YJOTRbf2eUMaeUSl9WQvp1dBfQDu7iOIDretUjrnRTZJ3DDaNcN4doLY
eWnRRn8YYwWauQ4ArTAD2NHZTJxnOYOIYPiMlhxrGr/Nt6B+mz03aNwDbP7nenX3u8gUfw+zH2CU
PikvcOn0g6I13a0oda1Z72qN75mU1KApjnMFwO5W1H3OmrOjD3DjUapGYyad18XqFme04FXqptm/
aDkvhpTqVulPrVUXtOBHZdPb02MJOOT+VgUL8jww/98YTh49OS6veYt2lj3hCEhul0yxMQQvsvHU
8KgWxvwgpdF3mwccIo6FnkbJdm6WKHBdORs5WkR85VNLJ3TWJPFhrTO85Jenqnz0+rJ51vBB3vxy
uoM1NuqLbOhHKHj0ZKvXOt8c3utIHa8o+qgvfeDH11qzv64NEtYpKG80zXGtc3eE/cfbRZt+QLAC
GaGtNdrTVY/ip3b0sge+gRmeWNmlhwRxkRLmmLa6kV0vDV+01mzPf9TJaVZT/FW3frDTSvzpkYR2
nmXj1kQJHQgBMNSpK1UFkC65mHrYJXBUX+vYL1/9pCS85sXRUeqyKCdWGQMxD/Oi3E6Vj5tPlPln
aWwa7vegQKXYMIH/lKrd7lOG2X3QRfVrPZcvLYHCe/Re69ciQeTWDBV/q0IHxethuHM6s+cGcDAE
PrUjkQpSSrPrV3Wq48cmds9yUKo019AI3jfeWZuG8mEyxzu7Dnue52C8N+ZQXryx7kAFTUF2Xwfl
Pi/3ijqUu6Zx6p1mBTPAI785mIrh3PcJFI24x48+M9W9ZVdfGsMv4MP3V7/s760+QLE9JCcFL+Ev
v4sPVojgQWKx0imYAWC4Xp3GCMMeNwfBVp/VPoA5oYRgutVe37XMQbYNs4/c+97EeraZQQlv8QqB
SOrzNZdsH/gY2PUmGHRVGS4gJt612omOAR8EAtwqkHRAyn2v36kzWnOtphgkF2AnucoxHfUP1l0M
NqAXdqWhPmRdep4UR7lWXQk9th/cc9ZDgDOM97gZYpZ/Lutk0J5ZH7qvc2Zpl4mMNvGOlmCiUWyy
fGrhTG3U0ejQpCFaD52o2Xllj+nyzDeSxfC92j9rYeM9LSJ8EyQGe6pMeI+BcTWbWD0oA3LBRfSB
pusbGaFd1GrlobBb967PjKkmEMDuupkG+8IIWN0hWvYFhMV49tW2P5R4vG5AavgPff6Ty4QX5FaM
DbrPw9YxDTK3haJdM+aqmTWqz0bKlYcqm+8sBGeDEJBIpsz7AnfVAQLqqdGG+lJ3fr1XTXfYNY4T
XFO3nndqq38JRvwDQEx1+wDPl0qdy2cL+MdzpZvvShxVJ2zz2isyieBK+Kbs08Zpr2VRECXRB/hb
s78Nqqm/AiQ4dTWCjG2dbPO6PHrZ6J1zY6pweAIQZfdmuDEiuBF1352sakEEBp22Nwd8sAAI/4VU
0w9GuexkkiXfcrf6LXC4bos6GxE8+o3dKMD1kra909iikwBcCy0JVuydwdfesGHbqH9ViT7BqzPr
uwGgwVlZAh5G8ywzam2ZVjNFoRt15EHSEGGWHIOzczS06rue/eht5SFN4fkijrJN42fQy79n16gu
5N9UvoRJjeaaepmKSnsxYXiYdHvSvXY9JOBvnGpr5GF07fIquAQjM4xM4/2dwmILvRN/QW9Yem+Z
EbJyejQpnOh9wh9gbyTEUO2qro+hPf3lLgZko4s/FaHANiQUegM7NBDc6t52zkEf4ggRQKbR0OXU
inqJlHyBCJBvhzj62WQlJrGReeJb3icgVpC3qg/c0N91ikXMSBie7AOmHG1lPREY0Tcx6LIdlqOv
GNzCMXMbg5fYKM5hzTgYKybufn2zLTtiAnX+hKapeu0Xg10xz3XMySJVD7Uj34R64O/NDqReqOms
UBSnY+y1mn2QJO4WUNYhKoKfCpkHlBgiFIUIZfzdW0P50SJrzkf71OU+vicunCY9IAeijtBTPabH
90EDkGd+ZkXSbsl7VqWJDWSabVRikGmshvy8Yy0Q6t0Eufhx9Aiw13o3kRUOXhBW4fPZViCUfJSi
S5SlriPIS8yIwGYRjAUwrsLhMVuC13MaHGxvUZ+t+p+B62cIlBnAG10d42A0pgAe+sdwdtDbhzC/
6TSoTO2vAdJgBOx332BgGda2Q9TZ2Zh5q24Rmi72atGBUO4UDFg0VUE+Er2YIPBJLJTu61RNL2No
N1dCjXgpdhOiaFn7CHv5hUhzs7HQkz97kw4KVPets2O7F8XvvYuS+O7FWnA6Vdz9aFzvWkYMs2aD
O6iaVtVpRmGp1ULcmAv3WHXdd7wPDDjBdrBXymS6H/AqujoEj4uFQByk+mvquHfgHyZm2YspnD58
H1m1E90IgC/hGKgbnb9pCkgUWVwRqGgDk6xbaZ0qtyo2VmK3R6DrBaA4zwJ0w8fgAJn54uQkpfQC
zS2kY19Lq3OJ8hTaLonjYzm15rGvK+9r6r3BZerU1v97tusdnHe+pd4CkVH+jox+m1tZcNHHYNzq
ldrsWKl7px7g2dECBwruhJSU4rN46yDcO1ZB0EM1d8wA773RGp7SAY0ihxJiMpgJm8Fbnin23bqp
hsK5FW1m/me7hiJWz9aD5TN39AYLHKObAfSsPO/gY+C7DT3U1zSGvi1L5o2uBryKvmnczXVM2pTZ
x8801/d5kEwXdUa+CaGoZy0OflmLQxRUnSsmWtIZWZ3xIV42i3iOmY/aVTXr9nno8Rxu42XkpuSV
QftcR0x1qzo9loGD7V3q8BjBhJ2VlvVH16fMPKzoI0l1dA7N4skyRvsw5hHr72Xju/ez18FDa7V4
33TPqdMkl5DlwSX1nWhnFBAAYGNHd5ZtPuuBAXvDG+lRmIANIK6I78X7QamfZ90nuEYMhv6PwJmW
nQQDZi8ZaajCwBJNa/G6AoH5343SkS/q0TbF85VXNURSyy9BaoyZ1xJmwa/BQfZ8SQQos77X/YtS
YbgFR6LbJx4c66AHjTUFw8SK0+dcQiNXBKXPdNTirjGnp8VpHGqHb+9GVGm22FWO9Dnyfr3JwzJT
F6CZE6bwSjqkJ2cNdJFnFncgMk7DBCMFuNJDZ3bPSov/U27GyU7vqnzeCmYuXAj8FvizvTNMOZyC
2X0YU01jKthljx6puUvcVB8zcKN3vDZAGxY/wiFK39UcLxiv/ekWPp1bogTOEiqoZ52VTkqHcjxX
u5fNxCcMgJWn7HxpjQZ4wKRStgpgTx+kwFTnmNYuVyhm7Q1/6PycxSVD9tg5u9qKgYeQUgAEV8zb
AsW0yCls3gt7azLk3Q8alN4aoIDSAaxKGn4PyRH/PibAekrm8CNECg7x0QOui+XOcUYI7gveCID2
Dpu96oL+b6qgvlX/Zl3T3rVDdqzHms8kqMDESfyjmkASauFx1vXZCb8VeWl8QUIeRc7xRU8C65QO
ystMEGCht+Lmbi7GA/F3tTNOsTeGZOt3Xjx75zCyHmJSadtUR1apVXOE/wwQ4/ada+rTVUvjt1Fl
lRpWATKKIZThxaSp8tG1SRp+DyjQx00BIsjq7mCT8AbLVdo34Yh0+t0NjvYKbNdFGluZWAiYjNPa
gqvP077ZFantPcECcB7V6W0GwfdkAEaw86A5VHHypWRigHwlFop9STJVinOqZ8z5ygyApoLLceeG
zJ+MFPiLtcuDzthWZdGfYEcUb51ZNydsPq2tFPXEacAb19YmbJTmnuky/0/b2Tu9DH5OtjIdizid
7xD+eOpnwN6mayePAVIuj0Gj1WSGkcJ0eifdW7VdHUto4EYAO0NJkJjL+PMWpoY7IBXshCQZC1x4
5zHbs4p+NIhzMIrvsuyxCwGL/cjtN0zL2nO2YGbKBVcXgrA4m85jtOBGa2NSzwAjwgVJKptJjz4U
xfD38X+rpF6aZ8trV1/KgPvqtdDpcAhP2QrQs9FBTmt1Fez8w6QaTAzDt7gBKeC/jk2QHgLovHZr
wC0axleEylE3xPPupqshGCHBDWUmCwY3dlDyXrQ35EDnp5Akx78mtwku4LKsec9klb9EduWNtiq4
ZCfZTWYiSLCw+PeGugDt67Y6CkKlcpwWSCFz2exS9MCtgwavB3+TKNoSR6A2AIu1J6vyzVHyXaIG
zvP00+wHUMzLjWuWK8reik+08Vqf9wJVlMpxzqbsJC0jp+XOIIsY/HN+u1xEWmmhOm1sJ0t38lcm
aE2TgEX4bHH1OwaNehSFEcfbQnIfzmA4/+6W5zeakXPKUaOWdLBsErn/sourckBKC+M7KWZZdQxL
Rcd/ZvmbcnCfAa4bJ/lJ+TO84DGMqgFxkr7ae2X5U85LxwCO+fIYb09YKgUvlftkXayFNLrWjaXe
HZFawZMJ0McN+yu9AdotGepxSse9qtc/BA8smwEYdVfDryOeiuRIVg02ZkSVkzLGu81ekt43nFeo
Bt97mIt7r8HrHhkHqI1t0rzKs7cT93Eg7nOYa4Nh3Roi9PaYupPeKi6pw/KvDdFsWx8a2GEdCHUT
7ORxydOQvVJzSevKrvQCK9R98srdxiv6/IKvowf6THaXDUQE+oZyrDRWUegLJjNABGDOKSuaef/H
rpzt4EgBEtk18sttd0570FB2dJLfG5uGGHWzi9vkyzzqF7lzt7sEtXRTWOm0k3stdyVpC9b/rYb4
ykLllGciZ8ie1N26g5RlY6Q4hjRdCEQT0cehe5EHf+uacmvW3iBHaiKfmwoM+05uhfyRel9zf9qg
0LdE0JnlWtVf7WIbgtzl7f6audPPAK+MA4bwFr3uVavyFqZteMhniM6tPr3oy9Ahn+0stp3jHMwg
gbHj26jQOVHCbdATspK8+P/98B9/g+xiewXZXQ/1W8vb00NNJgdpYug7GQLk+94hN36yAWSNLylc
3tvNvcEp/nhr/gBVfL6DBmm8IoI1OTcHI8y1eR+74Xely9T9eocZBC+640LpXgcXtX/KMLE8yN/S
+9VjijvyAY3Gft42WXhtB10B5rGMQ8trLWfK3r/WeV05IxwQJjvpCX2cHpjCsHRZOoI+Iu1kwrFe
u8/SwK5mGpj6dkCC7SQ9eOys4TTlFsuSap87A8ZH7gKu/NfftYv07Idghb3cAK6wAFLWvjfH966+
ABiNwq4XeRuGt2VYlp4kxbWuIPqzjEiWPjt736kGMCvpkxMojJHSXjbr2/pHF73tyvG58oaT15hb
6Qm3U7AVOCofbUOCQMZCFuzNEYXu8/qGr31Z6qQYLL1Q7ftDA0jvGDrRQY6Z0tmlxXr+5y4oZXlq
snc7R8q33U/Hpfip7tZty8q2/xl6sJUjwZ+a5wCu3CYFHlOkgNx6G4Tz8uHQPYimgc5CddIP+FCQ
p2deIE98sHWMQZ3HfG6fHeYGrA+vOhGLWS02LdSJHFDKUHd31oJVncfyOR/c7mCaM1OJRld3alAQ
u+kRmNmQ4D0Is2DKF7tIcx7qXRCVj05W/fHg5VelH9xep7UslWs3WfuKNCmGtD312A9KZ5RNvQzX
sqcn0JfMGM6T3H25SAGecQKzQrfrfWj1W3lLYLVTK7t/1A6u8TW3EFGSdcuEa/AeUt03W7gUITes
i5X0TBwcaki84BvGRH+PeuDuyJjs5R7LRh57vExPEMpljTylf+WTfvFiIzuo83iXmCUCZV53kkFG
Y9Ru4eyWqOfuwiK4fQGM9iek/OwsF5QnL3uM9O3ChrGj4ec8eE+Yxbk3zLKf2K8+nmeHXHrEOhio
muqcOW/9+/R21Hb9BPF+vYtl5jCSJstnJnMza+db0IWEVAIv4Cu4ZIOZuIf8qDQhtwblxEAXZdSs
/U3HTCZb4HWr4+Q65wlgDvncI/RINIoje5vhGHabXd1WUZEWFOTcdO02CMOlfqiNxDjI9eXv8u1o
PLf642zk7UE1jWd5quujlb286/6OjSnajEWB0j8U8n8WaOvAoci3X8q3iR3L0xJHGpYPYPz3Wmbn
sPPbfLhHkN08AU2rLsLaGaKuutAXfpdhlt2erzyJdYxZHwwf6F94j2/Myat3FgRpZDEcA4eTgpfA
ZQTfoRC4L7ll8mSkWwcqsUcLeLBf4Bvy38FcGqwj+vokbx16Ge/Xm7AelT1p8n+/FHO1EfbSvbxP
MlOQP0aKt7n4Wpa9W+UcYfvBhBZhBpnoKp19UvFYlCbys7cpl+zisMmrdtslr/0PrP72oZS/849Z
xu3cMne3wAKuJASxx+BDL/NXkiOEruU1Wczn520wmd/RWiGeHPbJqWjCUN1L89uuv3xBI8AgXZDe
5nHSU2VGt27WumnOSDloKEVqwMSWSZj8O+vmhpKU8h9z2dtfX84jTJz7sUDXrWe/AZ5+sMlSzVv0
eguSUH+58oeY9UV3dfUsN1smdbK33vu1jkQQmtcBBJC1sfz6WlzPlb31Ma4H1ut9OjfK3zuEOhjD
GDNl4ETCDWyRlOXN444nLOOX47c/fi61YhMpg/rHNFIe4a3nzT8CiPZn6a6RrjqAppdnEHYdkhvS
U/73rpx9G6oA5TQnt0x3n6kgAcyQdQn3iRMiBA85uh5Y14ByQDZrOykO/t+DVufn21+/9OQb2WN9
Z27zmVtnllpPzzvyJ/9972Tv1kp2P5flpNtV/2j1+Qc+n6VoJDZa+02bkZqVcWWdPci5/6tubSJH
b/Ns2V038jzWouzJef961T+WM9JaGn76qf9V9+mqn34pWAZ8jObqLoTRt7zieDiTq6jm21pVXnjZ
EEqBnAmNiMX7EmZbN2vdnOEJCv2ONlVrsHtrJMOtXHxt+scR2fXNAIQQKfhbj5aXZX3jP71U6wu0
vmhSt54mZ/xr3afT/tflb6/rnC/k/iIG7TfuXBzamNYuc2H5cK2b20p2Lf8Rq/hfzT/V3dYTy2Vv
vyDX+dTm9gtD4l01Zfitdl64laFB1qCyt36jZQxZi7K3TsjWxp/qPhWlnd8jGND/rdVIIiSFDZGP
l5PcO9Nb6cK3XamV8kwom2V1VmUH3Ste1+EdMBW08bWszAuNXMoy8jMXCogoWZnl3kJHfmC181aG
B6L/SLI2KAMDaF86123QsFViCDK6FOUMCRPxt508Sdmsw60UpSs4suhf26zdYK371IXWy4xBkxKy
cGF6Deps7jpHT+etrH8TAAaEi5LxLWiH6HB74+WmrJvbsLqW5Xb9a1EOrK+uFAMCKf8M31L+dAWp
m7ME7ISW8Bqtg/1tYn07Ls9nPbPBq4TFW3a2CIwYS4Tkj5Xj2kzOlY1MDNai7H1qJ4PoWvfHPy5H
Pp0yeJWyn417UIFPNVQKXAOkBZFyQwPJsXy4Shzx2lcZuvwsybKT3Jky6fPsNKvOpskc6yRPeH2i
t3f/j2DmH1OFtansycOPip6I3q3RLciVO4ieGHGETIqOVvYweyXpGNRctOlBXtFbnFJ6wDjrcfNV
XuR/olq1GuyxziZ10pAczPPsnCARDEsc0pps6oZs5WYt+1agoH8WWpty0R12ZgsDMgbkNfJh6Vpw
NHX/TjjbFgmASEW7Ru6qPJc6g8qkV8VbGcMzET65vjzguUV0p73FMz/dfrmpfzyi29L1dtdlzSK7
t9c8Ijk5e+a0l7ssP7tu5A9Yi3JjP9XdVnVy5DOZc20ph9d/SQ9DfWtjrbfBxhCruCD3P7oiHo8G
QoB7HcYsRahnCJAWZ3wmOWrp5M4MB5me5ajnAfPUkwTvpjp4jbTsqC3XUJM6uy+Dut1Iq7nLxpMy
l+ZO7TNAesNQbJqIV102XuaaW9sD4KmBKbqmiXtQo9DK90gGYbjMyn5PVBLU8OScGz1oHuFkkWtG
NBbieebgXhSr19Qf3xZE+0sAKeUF/k29QzVuRJWDotRlCB5lCemJekQFIrar9CX2HJQFze5+itFC
cIAtHHRy+0fP8uentGr+hu946k2t/BhzE1et1P+el0zJa3zgL36gghTPmrfem60fHtF6Mrt+QMJB
a1HHGYZN0NT1l3oG08uSvHzX1dTeoqgDvCpCtkstFlsAk1DynFsV+k2ququQCEYZqgTHjRFj9TAu
RwglYSYw4CgQJtqxKezyYZ6S6kH2ZJMVhYPuWZ4jLEwQ3iriYFdWyA/50/DNJHl2bNVFyi9TKwM7
EpQ4dksAeOP6rNziIkb1WoXwafgYiaooGO7arAAT5LUD6+GmcC8gNUiveQTbW1S/pn6KnoZlA9El
evLV5DuymspZqsoMk250F1HlKhA+MyyyNU7w1KCG/aSSCX1KFU3bTuMYsILgQGx7QKtSm3uZYymK
h+xmGobuQUs673FeNnUGbM+mb8GupsV6INSzdKuVDq5oA9kZc8Jsbhx1dGH8X1MSzQ+3EmgOlH8d
+tx6fhVZ3iMqM9G2CtsNuqfG3tEsczdNTY7GG2D6wtDMi+0AdQbWqu10W0/aDVbwyGDgAF56YXmt
oNpdm2WzFumfx6QghjogbWTDTSv1Sz6bqbHVTEO7yKaYgv9UFn2lbCcPlrsXpgSbETV4630Ao649
9t+SIf9qkEoHFw7dn3fLhM8MMhG0QlGhEtPPv0h3fgnzRP82NQloBQRx3oIxA3aNDtbjrJFLtqbE
uqvcvL/ofdye0jQuHngEGpT/Vn1pRoXOlaXmvWr0bzWqQfdulDwOdtVAfVXql7gnceQg9riXohwg
FfqO/Hq+r8dNj3HHZlqax1qKKV8Mlms5jww2VY4C7ZYxY/fHyVb+3Uln804uVTem9uB44QlyGE6d
GbJoBz441W79C9og+R2Gc3K7bm3M7WPTtftcRdZm62Ox3AfZK0aFM0H7omGtbJt3EC2aF7jn/QOh
47OUMNptXzCtgwyVjYg1LS2kzjHKzycl7pvqoseFayBAbWg/RCyWXQUG3RX9tP5aD4SVyxS1Ezng
oGRxRgYzAc3GrdBNpT0itqltpSi3J0vV5VPlgAlb7o89jgBdqmWiFx/t8fft30mT3D/aRQ3nbLl/
CE6DyMsmDwd6+sw4mCinyK5sqmCG4b6WpbeNLRKSf1TKYTnSQe7YDY8AZ0DgBehcE6v/gX4og5Je
f63rIDz19hCg8R5W38vyIMfjIawPqY5qUzUrDgFrxcUtnHjguQmi4NotmyFB98Q1/OMfB/o+xU7m
I/DteA+FIb4rxwwPw2Uje1JnssouIAWgqBZrUYPf4L80lFNurdezuxFzwP+XU1J3AF+hasfPl2m7
ApHb5/GhVIkGbj/9ddJafmQqSr25pu3CoyDtaFotDFgUKe+jZZMjMHEvxcn3USyM/AHyuhoTXF8O
lyrK5Zu1kezhoHfHh68jj8zJsUtUJSwrD0+MSVEuzocFFB9lKTn66VQpyg+3qI6eHITAb6fKr/1x
Rqab+64EoPH5wPJXTWUM2fF5LuyvKfakIJdmN71rpyq9c8cIwImG8maXkWdUyVbskyLUXtUyHK6u
Xv+Vh5r6OtiF+qqH9UPHAPtAbhqmC6KDfP16A/0vp271OxtoyYebcSmSOeV9iprBR1QpX+AjB49y
0CyDe7+I7Sc5BlJ4n0Koe8mXlmP9kQya+ab5UfGuJWdpwjcne1WbBvrlQ1in07UPtPR+XDaI++nD
xkxqdu1m3jBmg8ZbitIGoimJHN/9pSYD7qUusUuYS+lH5tXoaGtGu5Wi0TfDycA1dVeaFor4G9vq
+hdMr5AuskZ9H0Go/Gh6bBFU+HrHhV/5ARSs3NmZb55GLDOfSnt8A0LTfbPKH7PbuF8sxW0vWRkh
nWTr3bdmBkihOlb+hIgOWrph/ztw7PYbkC19N8e4iNuN/6YBPkPDth3Ae7IXh+1+xhoWvvB/qqBF
/nPwU51uOaBis/laDl69x6+tRGHOKd4yxbIvTdpNaG73xZsOY/oF6/eNHFSAsb2BwPgCk1e9lyrb
b8gvuEN5lOKImsRZ86ZkK8U6ds2nmSydlOSK3aDeq2i96TCi74JpBpdQWKFxV6MVAy269lFhs/N7
gu5xtwOLh6wn0rL7yh+cixzpW9/bm9pg0e9wO5l9Rh4EY6KPXq36LRyf6CJFJ1JtYApRfydFGyMi
fCB1/yrFWZl+uHzzH6Q09dkT43X+ZMTge/wxOIXRoDynWaveRz404tDHrmrIqyeAPntkJ/rn0mvf
k7hV7wArDM+63vKqxKjKV4l7lQZSjy7ioVTq7EGqZGOichTZEBjqTsdwtcA9NrODZ2keQ0d7ys3n
pikObudWGBbWe2TMyzt7coq7qIMst4gFl3eKyqbpKheZWXXaxR4uWrodNY+h5mAFPllvKISl31Sr
8vboZpYnKcLRAVKvFx+lOSJJafRgCZZmWj/5GzT9QNXkI+7KagtQvEq/gaLOjtDxnYNO7uObbRl3
uatYr2aYOfdlYgGwWJq1k/prAi155tOm3TOt03AjYs9dNrOW+lsieA343f/UrU1kz1LaX1Wva8f/
db7eAoDp7PixHufmYVQq4NKFi/QdqC6TL9GvXPXfzXGwPxpnRB8o14trFho2ysZVCiJumL/0lfss
TUcjvdaR4X2tm1zduXVs3aelhwFLXaOWgi7sO3SkvxXEr/ZxsXWBDV3VkpfKHeMfnQZAzDLc5tEz
u+Ci2E5yjNJQfUVVpd7I5Z35q1p6zd8deSNgRGaMDuNknIjZlqjultazZ6M5zuvuIGyp5ZskqwuU
cdGoupaMqVe7DHe9r8eXGnHyfw7c2sjhcq2FRwL4GRn/nToHaryT4yG4x6tcLXZcKu0KOmHlmOdb
UQ7rnpaMB17t6NYy0PRny0yso2oPcLfXS1iOeWcDL784oaXsU63QsaUanJMF3veM101z1QzTOdhJ
Nj1N+Ljs+lZt3nkbVaA/rvOdufMz2jzK78Z7c4eEKelYWIfnV7stzL/hJCIWaTLO0/t4abPEgaQS
zPu6quqHWG/rk2lUwyVyWwt3X7/ElqBz0McCrMrABzNTL5HF8nv/WxyM70lkKr8UkJa3H8pyDam4
wvo5pcOPUFGcr5rdZKgda/NraKMNzhQleIRC7R6zRVRcVfz0rk9j60g4IH10oQKBcW4s4mcMZLY/
h98YgL9DPlR+6gE+yKCTmGEzCU8C1/yVoYysd/1b8GoZTfvSd2CW0Slu3ryWNWHXV9ojuI0OeA4O
S/CunB3BNd8/6bqBB9XoLJIGaprdzVqX3cme49SkAJFAuO8SZF3wr3nRnMF7y1PvqzbFyr3Zex73
APneOkzrixQ7A+W53Im7sx73CFNpzMvOXQnUrWhc7z2AkL6phlC976vSf4/q+ZtuBfqDlOYFAe7o
1qM09TTnLtIs/0lKYR8c27RMX8xC99/9mVxiYTWvpeE47/5x9DPnW8yn8tiOant02iH4XujHeqjt
7yWILCxzqvo0BEPxFZu7bW9F7gvryCsmD8VD7SuI5weQN7o+1Da3uuVAVJBxxll3YbKMR8SOJl4i
hNeMyPgldocWYmqhE3Tva4PGqI1dZXfWYcBS8KFbNnSMadfgjbyTohwgYVs8NDNuW1hW3wF24peD
rgLdgOHohthd8WAsGxsp3jtXMe5zp5pfiAJ87cpo+j5FC9Cjhc+BDhSSe6n+NZ6H6ftYR9Z2XOqj
pf7/bO8iubS2912f6wBP2zaBi+Dbf66/1v/b9f/P9vK7ejXA3PbMvZlb8XZgwf5cDlP9rDumfrSX
OuQy6mc5kLP4vdVJE4Qim+dyqft0Ll9O5KwU7xjrfBNlYy1sS69q1AM9I/unTsU+2svNw9pMDo6x
523qGr5BUD4qWWtBmITzNWr1EOwd3vVdj47NLhu14lE2o8nzKvoPfaM11V4PE/UaVBDxGKSkgEK7
em2XjRRtQ4F0fytn1a5nuYbW43+OSv1alDOkDm27uzwC0LZW3a60llMGvXl0H0tu148e+w8Uybxv
CXwmOlWZnz0fLqk+Oi+T3Xs/DAToiBZ6w6PluhiOJuitFKkakX2FTQzx+NyUysHQvfkLigzDseOq
Inj6AS3rLL8RZsD5+qq17nHC9h78TiPRtVwb84pHnbv2Dm7EwnXAMA56044XvQ7R7P6vw87NXMcK
C8i5LL7kgGx6tLr3LiArmOi9czZTs0Rcp/WfMydRnhGI7nb6ycNGLJlnNF0MtGMQIXfMDVMQeDHx
WB+VKuuPLP6QxTd+V2b7HYmR4UsU4wSfdG3/GDW9dlLjNjv7Y2o+hIGOJ4ZSzh9pmP4GdJj95uQQ
O/iLYpqoY2H9+4yfzNEYu+ChKprmuVg2hsr0MCyQS1waGPpCRWqAbFht+aCl8OKRTFb3g1d0D9Je
mmHwtMc0csIADXGaZPFkBzKPl2yfPAeIdezxpUyfEB3CIMLCGM3o1PGAD1r9YAVdcqyg1twnGaQK
YzTnq+OCLIYdb9852RCdC6SM7zwzss6EPYqLN83DJavG8ayoUXmXGQXGPn4fXZPGR+JpcNxrUk54
vdYESaIu8Q9x26o4MKj1wfWKEaIrossIQPVP5CfKfRo73bOP2hO6wWAHGXFAA1V9/zp3WP1g7jy+
RRbyyJ256buQoFRQqO8NOehtOKrGx+j+f4ydx3Kt0LJlv4gIzMJ1ge2NpCOvDiFzhPeer68BunV1
6sVrVIfAbcfG5MrMOaYFyxvu6TPeM71TRdN48fGhAkGdp141hREkLPhxPJsQfPjp/JE01sbHj+yF
6nUD1yZatPZzdE8v6XdkyPOHlGgfJH6Rl+sBifLAUrdZy8PZH8SuX97BivHvoA+sxOJhZEBlTEA6
aTH5KOhLVDvxbtNrwBAwG06wUcfbOjHVhcY/A12rL7Y+daCQuQIYGZX7rFEAyQDvG68xtBaC8nGf
Cyl68CXbvJoKatrVCD4UPZI73R/2fTpML8Jg7KQowYNVcKUoU16ADZDHl4gGwE1QDv1+fZUaJ4da
G5RjbiqDRy6xOKIIihmqLp3Buo0hh986P6vEBBBx3WWd+2elsWxZV/7PLb+7j9nKJ+QDft9nXVdV
Fjo0CnhuhmPgVS9brBxbqXvqMLA8jr6cga/gkGTwtslbDig9lkWIdvZmagt8LpdFVUyIloReHNZF
P60VB3Vi7GDygEjOMBkULBM1D/F7KsVUnkY7qXCwYG6d/O6zzq3rcBpn70alRWnI6cb6/3jdDDCq
RKD+/7z3uvjPR5v4CByIhJx/1v2+ZP38MSrnY5a+NFMYPnDP9Z0iNvWD6qOt6HPtXrZNf6cNoeTO
OX+zaRfxrVEV+3VpfZHQ7Pu2y+yLrkt70EXz1e4aJIVt3j73o1k52mAG720gPSAosr+Eomxzi9sB
HHA3UHI1YgegvF0Wf5PMuIEOEn9UUR3z2Gnal8Xu3k30rryQ5z7JQNwvCAWqS65U4Rac6ewkQq4u
vxvWrQRY/9lPYMlTtKYrd0+0yODcvLzD+pJ1x9/F3hhNxxxqapb//ZD/8dbSmKAXUv2nlB5VgJnL
h/y+wbqYDvKe4ld89KxBMs/dGGBAhHUoji9SHyIhUc1bAcnxNjWWu69S0GEgQutnHUpfLJVSa2+S
KriYMsYlsQzq/2dxWYdT93CJlsm6jhZMZYMvGlWQZevvhnW/dV1Vy9lWDLgCrIutoeWbCCyM18UT
6f2q/ogQLtiFXL8qwYT8rS+nJ7Nk0F5PjX+fz3nv0SrW36ldDA3THLMbSwOqEgNxu0x6P+wLumoh
OEb07GNbddBTGybIchcfTDm65qlcbTPGurcyrF0yBmSvU72WSKwX2SPfLnTJeVvPiQEBRZ+FeMNT
9MVvUuOz1P2jTCIzgISDrimpE0Lpx6JsDfB9JBkoaHTf42Sf/TwvPrUmfpcEWWruljTQ0zWk6z1u
WALUgg7SM5uz4dGvhwamOQOIdetohuUpzJACrltzLDzPfj83zro1TsMMz0uYcuvWqTXSay2Jt2R5
Jyoe+U1aV/frtlhY5JwALRGTRzdlK0vXGCch5gN9jm7WuXUiZ8HrrMrV4XfVOocbaujF+Pj8vOp3
q2xm5i6mEOWs68wmBDdpNehOgYO6v/v9fo48ZJdGFMbRn1X2nWNcqVAi3Y+JXVIi8imeKKlysq1O
OcnoqNCsR8ounUHFrBvWyWhBDXKlZZ9akqZq+/saxZc+y7mEbPfft/lnF92M0ZCtb/77bj02HW5v
TqX3877rZj+N+Yh/9pwNSXKxwxKeZtgIwZa3l4YaiSAK1n9euG74+cj1C4aZ7G9tIZ5+1mnrN/j9
8MlOOAV9s5MPTdh6/+tv+t37P++rfGUB3Iaf77AchXXuny+7fLmf77Ru+fnQrsxuYsCuSMV3emvJ
p2LZbd3BFzVpnnV23bJOpvXwr7PC6kA3DB82FaGL1A1bog3s1Mbm0iRR5dYYWAQRUrOgyd/1oplg
6NHT2MsHI/TnnWl3f2nLnbwUsKIcffZqgnWkMPCjsOGD2UN3CNP2q858e0vMdLJAmEaVGnmKMS0o
W/vTkLDIjjtHqrmRA5oV4PAtmxxjg7uVVSdPjDP3iPAeRdPbTs9lB9djeqj9iubi7lEJRt4MmR9E
7OTay83ZjNFfVjSmkNDZpGS3CqG+h8Vwlqh6TgWWiBMIhnIp+BUSRYcEve8eHTHDVDs5RZJyV7eJ
dCvHDHlL/IxuK/8kiEWwl1tWDWOPTCpNLj/rFExcnLkYssPvqwIyeV5Wg1zCN1W6XTegQXtvZxRX
Vdsj5Zzvm+q+ScVwOxAItWYNCz1nSD7MtIwAL4v5IsGjVGKygkMOtgdVZ0J2aEdnRGoqbPoN9fTa
KyMOYMtkSv27ekDHnxUnMxh0uv6ZFGSLXTRm41YtYI2t63IIDLsZlzUSpv93XTcTSIA0VXcVLnqF
pfs32TIBR2GXZnXbGuCa0hYuzkgMczsvkyjVyr01mZOzLnIH0W5jaBQIhpqfVb/rG0M8R3qrHddV
llSpcMnGGbvQptis69aJpvoqZSKYjesu/2yAmKdNzc8Hr6t1taC+OxX5Yf3gdZ0fDo5ht5rXTjUV
6+VLrhujRM5PugGAcFmlk1a/mqbkDUEY3xXlpkAQfNsqSnRHzfx7jCr/MCjaBRB5eh4xq7pdJ9YM
6x+slb79XZdOfY6JG2T+RJZiCUmjr+F53R0TPdFvSfbrP6/tImMzFz7uR2HbuHluMWjzUzyGZr20
dj/LOCRV27pIhUufL9vDUldPS/AcN9bNbBMd9HNFrajqxK1tJ9KNHp2CZUGL4v9MRr1+7chaHieR
LsNC9D64/9GY8bvfmEA5SmduvesbmXJh4F0R3WJ4113LYvJ+zqi5jAJ6jVsHKnJzU9RZcCdIkt2p
cXFf+sF4WndbJ4RkqoMtULlfF9d9FSjrnl7ROb6+al2HoiJFkpBcGMONri0H9m2aa/YtXO75qGnd
W+DXUEKW9aqZ9ThJxY4fWyj/190gYB6o3IeXdQ8iv1s5UrRTNHP+FVPU7qXANm4Ri5q3OIhVGyW0
8DIYZ/N23aC0wD3lkuLMurhuAJgirlVKwIjzhgQ5NmwpJWua20fcf5NeP//uG5I7xcysMXepWsVb
a6JjApxleFeihvCwZ0k2mgkZzTXbyt9qtgY5HH7LHajn6E60DdpQLSF/MJIPtbQUU6HFy2SdELvM
uGXh5qnOI9FGGWCHJ2EW4i+kPh/w8H/mlkX4es95i5cf3hpYNWNI0R99zKGP6xx2zRn162O7qIS6
pYVxnVsnw9oouUwY1NI4ua4EXdvtbJWK9xgDfCmmh/Cn8Wrp85YJu+sXWZ1Js7SMYhfhw++EGBmp
w7qcraqHXmTPYhEedYuSpl6+At5EKI+MVX+kV4DdoEGSFIC7e1wnatWOMwZH9cLf+O+smtqfUaLC
wGhysI/r5r6fUYiuszHYGZD/SUyZA3A+RTsoez9HzJqwIEngjMSWQQlxPYo/m4G9nJaszA72CXYH
KMyQL4iNNGkSErvu79SJLx9aRFpUuxH7L09X7gN8HY9F17+YHNZThB3YtlXEWzgJezMujY8Jb1PY
J+442Wb9vb9He51b/wFqWOFGBBwrCZe0k9ypXp0EYt9i1HY0tKI8GAwSkiquHUnudoMwHlN+ta6P
KPQRdcj8w5wCSk1MbgGknyXdi2tEzIsoLV86rs3lz1rnMqANmwosCM/dXjk2kC2CyqDQpZWQ+JJ0
PP9zYJAoc9wMuwGhaCquJGU++X4SblWof4oslDaafi6Gejw2oTH8TDQRjUdfXY5cNr1lilodkfxW
RzuvgI6vs7ll98pmnV2tV9e5dZKYfkW3kw0NY+mdLxY7llKrEOgQdPyvJ1Zpm/khygABLBrR5Weu
k/UH/y52mQZZRsE30180TPPSo7gejmLVnK6z7UzCK8/Myfv9Z9bz9HdxnbOVAXsrBLzcvAs4gUy0
pe3vd6J3Itx1Qj8lS+/9eh6sk2hZHChxbOeoOa+rSl/H3CGwiEZWW4N+dTQwpJ7/ty+KP6nS1LiP
ajkasEU19jNrdupwSIB8IZLnmC58iEpgY7BO1sU4gkKsRNJ3TUg5nDCGbJ25MXtcUaR4PJlW4WnY
dLXFODlBhrVuiD+1J1sVoxhV9nfkfr7sdHxQygWsSzyCb2yB4RxS+onS+UbNenSjySUrqtCBUUah
dC7Ds0EvzCXwO5d6e+MMU3bNFB4RuV3png1l9SRXrcsto6SETmaxrLoDuIFlaDvLd6jv1f084CBk
WHjSms9t3eZbQRGGLvaux4ulCbZRixElTuBSn1EfoU3Q44HLTSO+EapiuJMySRtfarGF6dUt7H/w
dPOjJtJDXpbk77AkihrxWg0VnoVTugW/FG10hH5F253DoJYdHo4ok8Oi8BoEGWF3BvxKP0lMSVeS
Kb0GMUkVtFQuULZoO1SLR3Sr0YVLioLitDuX6oC/sdV4JYiKxiLX2I/fjcmBsXobqxReP/f2OZiS
2I0w2PLzWIZrikVppJCu7mXAtxr+5xOmmVX/HfsosmU6qdxx1q2dD+tGKtt9q4YcBDh0kTA40iJE
K94Mgr6Y4cm2ltQlRpDEY82XyaN7ubcoCuwY0zjkyU6TJoTAEv3+3SDtiChml/rjG8FzuLEm9Pul
ZCSwiWjTsWZiT4E2xwKPRvsmPzzI7WmfWHcjCKQ9FU/5TDMt7hkWDgxyzh9dotJFM98FAIOtwJLx
2uoEzClUT6H03fp4y9TjZTmD1NhoL2k4/9XZ6OYND8qKQbZk+tdC7T6rDDqSyiXqKkOPWdM0UG8M
TRxz5Fh4JETPRdLggGugE0PB7aWkEzSBKHxO5NQ12gUpAmvZGdX22ed54UF5dfBlxh80o4Rj8VlG
ZUcwIebepStnguilX7pK2mZB499NENfnyvooU1z1Ajl4n3pp21oMBAel95YAsDe08ESv3Fa3wy8J
DqtTjHgTK+P8YlckLEhAKtJfE4tEuEZadNAUMnl2LN9BXLBcbUo9P+wfJsXaYoRL+0hIK5YkZKqt
jJCk5DOplG47V2PnTWFabiXrKZTy3NHjzN/UaU5+ps+3uiEV5znkDYeWzGCkKDfBGLegKadDJ78z
8g9dezL7TVffNwlWrTV+XeTzN4ZdviptD54FQJKlYXrc9k905GrAjuLQxcUzc4gGFXeGv+rYGKY6
7TRmTmyGe11IstOD7DJi8QRIrBI0SYL5SomPKtnLY9xXLIihstLtFS3Q2TY9B3b/7gdVDdSp+Irn
l1lNgK+l4SfNuZnXqI9YKD729EtSdYGWOpxskKlLbaMdO8sj1zZOnUnKjCZgw1e/Sd+AMDFe40G/
FiNF+9Q+C5XdMmW4aDLRP/f0eNPjOtyWzdmfOwxk82mHPa+Bu2we7qcPnLPJVz8kefemdBjKy+10
K2Ii/25ecL0FiUCs0Sn0Ce7QOZDJjp5hwIYB54RbFx1AsPi95yA5dYkpsKRJh3IkyAqFUrntjmMv
e6lJwh9LgZNWbutM9+/wNmw3lHZid6zMR2PMPC3vuBFIYGjT9AWP+9RTbAreTd1GTtNkz/SLInJs
GUOPSYRfEt2bRo2R8OITS2f0uGmk9AmY/x3oNMtpnnsDAl0VJejuh4MVqV+FlHxlkfrZVBpmgTVk
fpkxFBnuXT5009bKKBZECr3sVkofUTgFLwpZ0DED9jdMxb0cV9dqSVTl01KI/as1JtYLA184pFW2
6YUD967ejJKxyJ3Lmz6MnagwyJYsjbpVMB4KhYdCRo+QAbwP1gt3TSNwY+VQZ9GNSSOGU6bFNUuK
70wzD1VlvDcRA69R3IZWmnlCTvc0qpAP8lv8WgYfXb01HFvczAJQ1V5FB/qm02KIPEOfeIaEG70q
tZMj6fno+Zr0aUE2Cv2eRvRI2whMpdTWNHbTWD9g80YZOhM7sgA7fSaTGeaP+ShvBa7eWys06B+m
ZyXSOc2k4sWWi/jYu0FoLQyxP70WQhtPn6a5TT34Mw9hPX8Wo/GsFtNdb7hqZlRbIxgvM2jOxIA8
1+A/qRjGpQBjbRUNnMFCpaImmkPi+7RpG7shkjwrwuv+dYrKNztIH4yyO48GPY3y8BS26b6hBycZ
OSfittmCZANN059DwIE0tAFGq1PdS0pG4FLtaTXXJ1R5Pd1XTTGQxJ1gxsGHBhqAd0Wgv03t+IY3
deaYqfTYWIBs2kh9bbLkcwCnp1XjK/qyv7Tt0her7eY+OnQie5iQkbupXPwpO+DlERymPqGjmuNx
LzAR2xWUAej508gdNfOOAiQwteYQdN0dnkZ4CFrkx4fW/NuIBjQFT1g8trF6zwXIXwDKjiQGLC/l
HGxTelbb/C4BzeMo86BvhG3vRsM+vGYNgD5oQ4di1Ft4+wnN8hPtESE+mrixnzDFKK7ohmnhM8Gm
q1yRpU9mh6xwq3/KWXtO5OGl40sx9HuOaMKA9Jk+2bV04s53T3NZ6XSdyaEPrgrO9IWu7tp42I+F
v232zZBvGw4LNwlG/tQOR4faXkT8P4ACNstrRJZq3+KnJjcYi432OSlgfXZaQj0l3w4RV+9g+X/T
FAvlhP60fKyfja49q3Z721mpi5/DXdkGb3rGuBEJGdYNQ/pqoqmHT1r0LqUZXB4E1p8z5wYVAbDx
OWFDrQxENOPG0mQajLudYJxxsBktF9kV69GaOCCSyVVxuXTPRktSeU6t0YHDc5PGY+NUJkRAWdBw
pGXBQ2Gkf8t2rJ2sTQevsjscIxEd1qF86GX7j6kRRE4h5Ow86E9aQ5Rddv5b13LdzZ26NYB5m01/
0cjeQU5JPBB3hpRSDa18UKL0ToHcfYZBSKNTQApNI3dY9xoH2eQwYnkyc0NXMq9TTRvBv2U5fTxk
XnbfZDCi+kSSt6oGs6Gpoz8YwLc+bHsecESSd/aXPHbdWQFExmhM31t++yCJCeym3b2JFtL4JEX0
vXRvdWNvgx6kaBPhUWwntpeSIqgpcKQ0xnu5LHHxEIRVInargIxAJ8sZGetkn829dcBk8tmMgPfw
BO/68ktpiY2ngcuzgK8TR2chFTjMDTAUY06XKvqjcPvxUCfR1YR/zxxV5yAqvjEZDR2hdJSVtEe/
sTAqyT8UyHXWXKOSUHAE8yMLf8780gXVySBYDNr82tsUDfEXAXV1QUD0RKz9ZFG0cPVg8YpQx89J
ZwSQWP14tWweNcbkJVa3OAzyNDcwkIobOKrVc6JWXB2Da9SzfKP32UgwniaOsIjBjJS+jSD67sln
tye9WAhZ+gjvbRwe9WLYKKo+ElhhmhGZsB2M7lYaxvIQScmtFhCQ40mbq3q+08hMVdU8ENCG/Q6R
ttYYmUdC6NEIgw/4VrBTE3r2QqXiCuCkkb5J+r1HRXLwDW3EGbilWnnNSjBmIO6Fk9Jtu5/1oPYa
iJj2ELvxrF/qzqY3tfurS0esls8Rxqw5SWiAj/TeJeUGKeNt3AuxlfPqFcjCsctniM/Fgmh+qwTG
1aOtINYvwsdSmERC9EBZJAmcSg6IO4sIzCQt6Lm1o2lJxxrSHNzYQNxjTKhC9Pe4AwHZDxOe7Ya6
Fdr0oMrGuYq5AkOOcCIwlaAq+Vc3/d5LW4jD2SZUjF1kjG/zeKRz5jGlI9XBF6TaZArHCSvxK0oM
2kZmxusGWqV2WlLw+rMEmW/pbXOhh7yozUlStgaGR46tS/eiENsewO1ykyocOKhIoSYaqHcLXQ73
j4Qbm6SdQAe+9qH2oRrStPXVHlgyElKIhgxP0xS8HRGhbnP2FxLaAQITbBND9CvE+G0UwkhKtG/N
aHPHGEn361CTuG+SQtTBC6ryXWTJKlQ500twOXUkm7PE1NV3Ei5/8VAuT31C1VqlcD9hVZSoyh+A
fZlHqwwCSk3x5KTQlxdsInLEnqpS2LeSndDh0irjuDeV3iIOiEsX1FwDPaV9iZUKHHV7kiLOtqIW
TpOWj3GaI0cyjoAxvbkgfh5aG1dfkhSOkYa7AcdxqJ3z1aCFvRRfk2J/ltkcezSylZym3Z2ZD69m
M3xCEt3P0+QaqvJWjJEOLXkA0Yv4wh9rHT7JkLvUQeRS3PeJedc1FrKMOLv0VkcBpZIpZNuvsd7i
aJ9pD377pxMyqG4YojiI4bgjm743hvkl1cVZKAaXbtDi50Qdo5bNm5JRR1/kgxdG8i2GI49qjyum
3eXbIJz+hL7e0wto3lFQwcAl9mE2zy+W/ccyJJpE1IXFl7Wj27YxATYBJvi6wIvVwpug2GJz7vR1
R70h3EllfsnTR7B5NsVOf8856dZlqG3GWGEk1ivsqkb5RlINzbWOTQCwk6QfvQt4g9sdPSe5uRkq
+UVKU0otnbrzR5h7o48ZXgoGrTI7N+jbz7Ci9V7XDsQXTZ4SYAymoxNVMvoabuTkQCStQx1OcamK
bFcpeoOPwQ8htSXXpzc3rzTFtaz4azLDl5A65TR1mSv1sAFjW50O5vRciCjd+OouFRSkc3SoaFCD
jYEPTCG6lyQPlgw1I38/5l+zjdrlgUCtpFbItOJXJ+1iRKSTkTyOI09vHVfvbTkQcvRGS5mwoTwc
YhJtmzYM5a/SxyMjCctrG4RbDSORrT2NpzJRP1IJwW4YQ35feENV+0lH0iMF8WIr0aPiVFzxG1sy
GRvaXErD0FzzaWtDAZ4m0u30c1WenwTQ2QpkgRVKhJSqVtyg/Ut9ciFR9FX46Vk2JaDmcYmzkK9T
eoqafQhgw6FpyXTqQv0aNLBT6aNimDmOW8qbqUh7cx7Jn9h082jlV1GAOoXX/QVv5p2IethWanid
QQ5D9k0SFzdYKATzTR1i4Xo78jTlUkRwmL/TEkPrd/+Nv+XVt7FYjrhHKRidZ735ZCvjaaqBkcCZ
w0teq2/6Wrzn/FkgUe6ixFZ30mK5HJbTOdVlqO9R3m2jiHGaTOxflsMT1yhtIDTVL7dDY1MH047X
UQXvAsC34QFbocdEUSUPB6zdE0JS3xkqn+6hL3t8riztmdz2g5l1RJs0puozHWdYVyOdOKWJzTCV
W5SvEfBybdJkS663qmmveZUN9a1S6KXK6JkgYfun4OA5+aDdSWlCylBoLz11SyUYeg/3n4WnYgfn
UBcPwWzslZQAXQSY8nF3IgKAtMcY1lJht1adRqMxJGESVrd2GNyVf7nx+lR+BpSVY9jfpYKRmlGj
p4kHbFGE/BLWGDVMaoEf1PAAgDTd0sN1G5v9mbICQj8pvYo0aD0GgedhIbdO2r3yHuTWu9k1T43M
iZnoT3hf3KtG7okAn0IsgKGAYyQ7HZuaqwVZFx3i+0aTX7pW/5DMnrwynW6NhnddLJOMiXn+m3Ok
oZjoD1V3TSo44NwAaINb4M3Kq78MXi0pOM+QCkFqnxPVmEncNZ9lNW4rU3pKsSR2zFAb3KEg8JZ1
uhl8zhaimC4vbKTiQnZ0kR4Lv/3IBRKKsJuBUtL+VHf3ZipOWmY0rip1xFQ57fcygOoxliRPLP68
na1skIJjRR8Xn2EW7gFXHOso3MqJ/hVaNXmqmiogTqpYKUY7dSqviYGhaF2lh7LHMrWTyw1d4e+J
0tAuquLQrUebOKHwHLf0v/k54GB9w1c4deGNGeU0CQ/nXFLgOxlK6CB69Aftj98iofD97zmXHlSs
hEajCB+k5A1mYq7PqisFMt1Yg3qdYI95Wqt8ml17UO3ovhiorKMA/Gr95WCH6duk9M9Jjq4atwXo
VwW/ORquUzJcipj2PD94J4R4x1g1dMyi3+rl9NaViy5P5kEuZTYdgXMBe1yl247YfMlUjjuqeKGn
TaRm5UjFAF4lmxC+2TqOFEmTn7MUO6VC/5NZg6CCLr3OwXCWKxDSdn5RuYUL09q1RWG52QDkLm83
0RC9RGkt3O9KLz91Lf3wy5JeS7W4y6A1tmbGzcWocVvSW/B4pzkfNj7+8XQ5odVWyhM6o3tV6mlO
R/mLymI/DWAJQ7xB41gmqdflPWcjPeez0DyZmioMrgAtSD64stvOY4xTYpRs58A8oaB8N0T1ls7z
TQ/ni7KaceEKeTYSaG1S59l5QQ+mFezUOnbNoaPhWMItKp6viJeOUGvnXaVrGx28Ac8fBT/K1LVU
rq5+lvs9ng5Q9GkDH60OyDo/qtTsP6NJ8sYkn+JoRHScxflFS586kXgYqN7WYfsS9pTAl1NwnrCY
orFE3gYGJwr6ieuc+jsy4i++2V7J3N74gPIZJaBDSytlgwvRKRXZfRuqr9loCAZ6IWEteirLhvIk
Wh6MeXS/tgoEMkkZksflntHYPabaL2UbfzL6fUAF2h7A5uOpPPseupcXvTzXpf9KeEA/RkiI4pOo
P0sUcmoFs5Vu0pONlal7uoxI68WTRshQBfhDSufCLKUrY83nMSO3O3fmFr/s3Ct0Y2BMP9rbbAZF
M4s02ef1JS8kCgS8wcZKpE/Gvc6EFkJEvrUfZwndZAayEpOsYLSCYx8NDBohJ1Dbl9wy1rEtnvTd
1GTKUUqpYFUoEahEmAzUrFBGnqHspsmuDsjjIqee8GAaFS37I00N0HgzaXbr4s86MPQx12WT+p6J
hAMQf6nyrGoxGzezAi+Dxf1pfLFEBIwbAwvDHCe3sqdDYSJJR+T0ZpBHVgT9p6bWSXt+z3ZWCFQ7
4ZPpA2LP0OZpTutm1xOh1wPPsL4mARm19/gLv3dtuii7ePrM0nAQSm/vTP/bxLPTnVLlnT4ynjUN
7W6xLAJ8jtNXqQOoWmiE9sag/PVzi4uGCDvz/Q8tFp1LisjywAYIWwPiLOf8JoPbklUdo2EJ2ULp
FJr08PnmZ2irn31D+/bETdjv/AMkZgDpZKxaW322E6Df+racpEu1fFy0VGA0g/apAfK9bT3BzwN7
mOMsMeduP8XnWTb+ZOVNGYveidPhPg+oPqeWdahLQUrTvElU1OSm9VWPOhD/oLqd9PQuXkoHtpSR
Nhzrk5CDwW1qjSvCxgUeVdkRf4zcq4JqpIbfegTXA5e1dsh7gaGOzuhtrwWhADZBZ4dsQCRQzBIm
aqKZEBqDehPr5U0d9y9jthgtjnG/87Xse4jm5tJC2ghIb8s6I2UtsHnAThr1AU3b2KH8Ek3mxQ6+
1UajJlvjh2Yx4CwjK+f2GN9nw5OvRdCFLMZoYaAFDhJrZ2xhOYzF6Fp2zNjZ1AeHmuoujmTlObG5
W8OOZXRLimXM8IdSopPoyL4Yvbgyxn4w5Oy5yax0I9UiotEieIExgoTdUneomWSXRg9ug0vToYnt
EJlDklSdu6Q9N72KWF3lP1aXaussYQypJ8kOI1NepZ40amFb2TLeZ5T82UCq0u8proBQQeJOxX1o
R8ZwEr5LVp5abmIYCoqm/kFJAQLKGsiXvihpqyJhpZdfSVzBfsmHfTqRZ1ZS3T6o4tBmbedMAYWp
Zib5ZJrJe0eSj6dNITk5TQ9NWoSHIO6XAFp91ZG4OGQrA3AnY30rZxmFFVX/KJbSk/9WkWFxlUQi
dm3PDTlL2mTrY4A0sCMYufMNzsq8INnZyehO+muPvs6lR6Xc2LkOJX2i7GEsjjVdRcYvmruBehkn
DGSEZFeHUCoI75yxTrq7Cs90r8HeaAHyn8jLXwK9ctOOvM0IUUMZSGsSS5WHuK8gfvBECCvhu1UX
yZd2kLcZMaUzmSinoxnHciHf2KXQdkLuqi2EyMNcxaZjJPkmVDFsmQMeDkEgmtNAvj2xaHCPk/HJ
yGkyldtHqmb8//lM6w8ZWT9q4mNakFZn3AqnNjawXum3sBigSFR5dG5N6qdVTdK+1EYJUSw8yNTO
NnOr8TAemhcQPZtcX+LPAmnc3B/0hDtpGhVPuTFre1Mt6GYWxXQUzVITqmmnwX6DHj4zqYlrU/zE
0W5sRMhpIQ0CAXZDIpALjWGWoT9laZ25ppL7LsiVnF5OVK9l7GLZlgOAWi7Jm3TkI5KJS1hLa90V
Qix+CtVZF/Fza3BsfaU19nGU0MDEZY/M56k2+MWVzkeiJyITExjc1ijJGFb/rNs6jcVJdgb1OZ6C
4k4mhcIZlTs+/8omTBpw303NcI/PVsppi9FIT9WZKMuk1rMxrLJw46DfCwbu2AtnWKx2It9RLNZg
xGzt/lKEmLeglX2XDYHdu+pv+nh61gZUl73ZPzY+Wk/agOpdjhENt+j2ZoxmdpK+BS5BpHWCj1Iz
Os+0umNADZXEoa0CRgkm0uZG+QW/mUM0xbe93EmYT1soYHoL240cYUJV0k+rkqFTMRvpcNjMOZN1
H9waFxKq//IippbbzZirB0AlxUxYoXPOiVL5GgP9XVa/+3H+Aj2DuQWgcL26nRtDhozjk4f234Fv
8WqhGls5RUFByRB6TYPIhLyHNPTXgRqzgYtPHPabJpRe7VpYm06pMVyLkuJC5c/cpLOFO56gpkPZ
y5UVIh3GOYh7iVgZ1+4A+wgXJkbi8dg+xJo/HQ1fprbB0EfktOSYQTFuJVjw9CHft1Iqb2vrFsYF
gaE8PfWjsp8bmazwWD+2PRURY2hdNcgbdxxshUAxnfn2wSVs2tfUoESmfat9dGsx2mcQzFOx7/8P
X+exJLeyredXuXHGQgjeKHQ1KO9dO5ITRJPdhPceT68PWdysvXmkM0EgDbIcKpG51m96oEZsB5qe
BLTvSKzZNyW88bOHH4mUYWaNudOiq6SPMmu/ah6+XrF7jBqwlXrz0dkE9POQEDzoyueaoAB+bw66
v6lJ8EN7aV22hyHqDUsIOu/SxF7zrWHfW1gXJGF4lfQc9Xxj4JYb82yWAUVZKC17PmvSxK/y9FPW
uu91K7NiMbuNwtyznkS3uyz+DnYD90rUT8n3sjNWrfLGJwq5q/yQ8IsRr30kcAEbLiIp3CQyhs6l
q12Kygl3WcW9rRULjy95NuQO8ECS4ErhGEu/7rpTbi810LMLu9dx22jehyE784QNWQVrMz2HPldm
KTiQfDWEE2G3Zt+BaRsA+TH/CCFZsVUIn1TZced+QejVz4yAMwInsZc159SEmSv9INbefZO8DdlX
GWkn/dRWpNnGPv1hWZM2i87WqKwA1rX8Koo8rj1nrM7BdDCIviUgaXeiyowLrIyIPOSRyaetJgsa
t98kwB/B5KrMpRir25KDin/ZDou8YB52c+U5bIKQ+0B+q5CXWCiqas09bWObprHQR+fNC3wdlhsx
7axKumXpspFJOngQ4azss2Jb9NVza+XjWg21YNmW8akHMkbumOycVsbFmj8PxsZ2E6Ej3JOrJRPH
Eo45FpY+MhVEh5daWTWnNrdvccoXmo7xLMmV8lQ7dY6H98rmoW/naLLUpDdQHTuX7kCQnzBj7fff
u0ZBRdwiLR82yqtmgizMq295gZILjC6WQsnSKa1zQkZskY96NWfRunShDrakWNHMmYw2us+wHBau
2dbYF+6isulXCH+DXHRPzugdPZO9CtuyVaTm/ryTIuIxSrdT8B9gkdN/MuUiHmXZF0Urr0UTEYYx
vdd4IP+p81zyUJAupeFnj39w6GrKKTC0dlGnibeSYpwRCsX+aRlgNJP6ta9bd6Yjgzy3BnluVQPz
szZ+6L29KTVsssOflskNOibxj6KHWytbNWs/CROjdPD2nZa/lBFgipqbS62e4XHsnRKEj+f6Szco
UfFo1Jnl6D8mxgkLcdRJKkfV5q5qHVSQ1zH5l2XrmVsHyM8OouKLMtmMe7lEtj3jC7D0jyqGbAmP
KCP4uupdG1GbMH52TPLUqoVHEVogOzMbzq1G9sDQ3a/+BQQKs8rc7cZlowLdb8vj0ETxGljGdmjd
M3YhUF+IRURKD1THYkxvGN6S1Pgsx/6o682ZVSqyxf4+cunB3SkBCKpWkd5wd0+rM/IoZzP0dZaz
VULkRNsURr1VenzQk/5JGkbl2IAFUsEBr7Jgk5QscWtH+1QjrZmlZvUmZfVInCviYcD3psLMLAA9
lba/r8mlEXN7V/W6PiiYxYa+PaykunYW1ZjNHd3nbgmuMcoMc4+5PivXyCptwUzyKI9kFX5//i02
sRNzew3HaenTM5r3SI++16U/cver667gd9EDzAvxW1+ZY/XN0whChuFEpw/JoGl4PKmZ7c11JMqI
MJCxNfia27JdAXxiht2FdfjC73+zvpd56Sw84gWEaQn6V448kzq2VYb32Vf9rVKtzzyu3+yheiIL
4c7VUEIn38I4y0FRqnDZDujKhN4hjyrhGmzqQLKxPLBnTTIWbPllss6Wq+0RSvuuuJ09L1JwYlM2
K62h57NTixfY7mzb3kT8YTdow9riH5R62Tph4nZN6YvWBD8RN0uJPBf9OpOBtUF/98vP1Kre8Jki
Gp1m50JfKS5PTuZ01JWdTaK3qB+n39XIBpveLxs7AFIn6zm+DPBO88l+RhoA2LnKh6V+ktC0l/7o
HHsgaYtUQRoB6HVQyGB6HX/XG6MyCwP/mGcSrpVacjBhq0VpkazrwZCXwOYMVhfdvEnNtdL1Hmpj
eYEFS3FTGRiFNf7+kb4r2ZR6MDpxd/QhXjtFzQy/HvLw08+KSXSq3mqpxOfGlVM3ieKwvGUTNnmg
Dd2rMvrOnsjGvK/wHreNQFn2Vvrs5+VFazCCQKaatxEsugSsq020HL63cTQjtkIF6fJ5MMgYV2nR
AU29K/BvRP/6nIxVTxKjx9wJ5NS6qKV82eXnepSVfZq0qy6VvEURsSjLq02WKqxbiQkHacCv16dL
2x+PQcIE5PpFupTzeufZGLd7MrYLII4UR6qWTixBV26/xH25LNuKJUDtXSSFRX+XZh8eCb0ixIzS
8aRgIQ3qu1kXZ12uN4kTD8taYb0b15FJPEiDLBSjyOJ2l9rTvuf63tOYNfEJtEiH/XTAOGS6Ac29
dT7xSHkn+KUX9isZlHWPDRyclr3GptT3WEb0nnqGsHL2O/kcdA1oD2Wbe3GyUggPmIl56VVngvKw
HM0LjBQHsK55qb5VffAMwpLlKDpURt1C1EjNUzpqT64W3nTmlJVtNeuoHNdOruxcnuSQRedNRoIM
a8plGBKNxLEzDMqZWvTaAhglJdtjsZODi6kSouZwuYPMXw+tsrLqmlUJwUYHz4JZLsUHvS8/3LD9
iCpyFeE4U4pbXDQNfxoof272RfXNj6A3Pps2Q69fXWhynK8RvydfNiCsULBrN/3vhGRJ2OdpSfBM
OmvZ+Owb1mto9RtZ1baFz1JVqtUD8jvQPXQwOg0PRKOym9nhp6JLy0LOeWAgDdE6+sooeMLK3fcy
RTYw+q5rOj5s0Zag7tW0iMTFdfY2us6iHEZ97dfKi4MPa1E4X/1mQsQH/kHqAFIAtMMFIukPRoLv
aaYS4E7sFxkVt8bNzggetSCv2qeiJRZTe5BhM8s8QhzD0M7NbwlEhpkzDoe0cRbBaOCiRBcyJgcN
nRTSrPbKsMubZiTvZYVXmSRbaO0DSJPbZ0cnvKw50AoM+6mrFRZsxoIplww0GgnAcPWXCINO6CbI
ixla+Z7KzUICpVrgGtoH6tlULDxD0Q0Mibk3ubuZHnnkBd7GNDJmup/CTYfq4xbGtdCqk1H29pxc
I9tuTOtmUqFd4saslimYns4G+djXe7UhG+yRTimlHyg5YPVIbHXWlShIgktVLX7ajnx5HCvsS60t
IXjmxkDJea6N60ZpXhOZEBiqSBMjfS1B7K4ck0UJC8UOtsqUBkRPKkB2QvYGggOsft3qW2Erq6bU
D41loYeS4wwZMWcjaGFlBDSb+tjlen1UsqA5EoAYSet10gb4SDerpLzfJpWe30Jdim5sq6dzUZFV
8B/RKeKxabpoQbq+p8xLQ67Wv5rpKPXtElvD4iyqgAOQhzD0r49Bws4LmcftfmmMVX4jDlPcgIs9
5TLiHaJKw971VDjy5t5h6hVjYLri3fqLx0AE0mHpd6q0Ff0AW/fXvsC+fhpVHOCWbHwIlaSteWei
rjKreg7CzkDG5a+6OLDnCqI+Z9ED7a4BtEtIQNuIurPet78O7O2utp52uz/qddYGSOl0JLT+6q8U
JioW+oE8qXp6VMdYq508EEZiUFEfZwPWU75xYS+yytXCvYR4ej4XLsCpLO/qnSiaThZNHnDjMujD
5tkpvXivFsQSU69reHLU9hUPhHkM/aaep1Z/7GQmX3HpUDrV3AOstxXFMHbCNcQGfXEf2HO7A16F
BM2mly1jVOci5d5VvJTt5G9kXfSjeKUuwLJxdG2PgATdu6ZINmynpbkoBjBPj52jviSFxPuQ5bNW
KNWTGEfhSkIZZXEQAxkpoL4iddyVaK1DYz6A6YVVE2dXcTDiolxFJX8tpLJ8f96YGVoXXVLNRTOI
5uzKCwabEg9mZvGpTxKMPqgrklqPcaJq6NkPpGuCFOqqrrXgTIjdX2VdH19IwU/IgTy/IlFnLTIv
aG8RkpqLClWFp6EszLkL++aZtVc59zozfq2JvvG/M7o3f0TPzooN60vaG+kslprsm17mn5jKQpcs
0ze7DZMffZ5CGwy1j3QEyB7b2c+6Z0WRkFMhw5HNWzln4hjli9uzopmVB6JVQHITVGh0MwR+gDUx
y52W3mO29smFfJKI2Gv1WHzEpXW1QPh/D7rwq5365bvMnoDVW+V8VcndzqIwHlZB7mGN4ijFFTN5
dDVjiyloMlwWdV6UQ6kcJRY/bVFcRYPiKRaThJsvRVE0lAHBodCLJZY7DHXvl3v90gRithDFehog
s1R72fY2inq/XwOv5wz4NHk0oysyfz6WlrySNAUV4qmPGN8hJ7juC6O9v1XRkFZus04rclqiixi/
l2Rw/q1Pvj8rwLPBSN+MbYRdJCnQM25ByaYpjBBL0Nw/8jeTlrXUh0+IGATzUjHqb0ksnVQj7zxy
xNfRdv2fRWK8A/B23jpTtbFArqHNdlZMVMUp9lKaaXtL7ewVm9eW/3+ikhfX2i+d234xMqRcfGMJ
e4AfaIzGa2rl5tfeVLO553XjzVGCbOWYCXI7SdXuQPfba1yb3TO2ptVCKyL5FURhiGCSfynk6JaO
qnrS8gShBc3sSE2QC2wivzhx45Ao8rLoFLF1WmtoLRyjSI/XTYFKSpyS4EqibjhGhlavtRRUQaqT
/G90JTkqzaCuUbbxjoqjmmv+KNYhiiACZEy4/Mt2KaCTdQ61f6MZoX9lNcKSTrHMH168Q1fC/KjZ
h8+q2htuomtgjBJRmb+69m31R1cNmvNNxuN73dYGs28TPYGeCg94n607F21T1JYJZ4g6Ap7rtsg7
f9lhF7rIS5msn9tdE7XCWTl0x6UajN1VHLCXteYachIrUVSmfkoLE9fTcmOdM7Vh3B0Sy0bVx9uq
QdHfr/NDgsq26pY7kuAfI25+CFUR6Qfrf6lzB9kbeErsBu1NhosKGMsOMjC8hKuGqvAC0E6/FHVd
ZrtXVvdg9FHcJCdEP1FnddqiG5BnEqXOd5MTEmUbURIDwU9zNiHuecCZGUMcDN1wMW7mP/SoA89Z
kso11W3zux/5j4WKtN1ZVOWOnSLpVm6yEgv1Po7rhax2oCsIoNQrKdT57bCD9JewEeFjSmNELEut
zhaPBYAAUyWxyWh+L1dFiQAfcdx7T1FEOJ9Q03R4DCEaMsOrzyYpdTSnbWRguuqsuIO8EYH7VIp5
E9yY/59KzzDljaQQ4hcXio7iIBrgoZIOni4exxz4eOSYW2/agBZ+qZ1a4j9nLymAtaAa+I2oYUWS
x8guao5QhTHCx8kaEo6alX6mauZcAw/ijVMQTxf1ieU8IfchPznTcrcooMVIfkP/NNtnOapQxoDb
tDukxVLUNz47oq7J38jiWIgT9dirhqQuEwPLWcXvpH1lcTfNxGk94Fya9i1S5oa0F1VlGNEqyvdT
Uftobx2Ia3Ei/fyjXhT/qDNUW9kmRbTsbGKo+F4Ne18dfh1kuboGDZ911MGLJ75lfFFCyAdyHuXf
SNp9GHpuvktW+lorSr3VTU1f20roL51EQ/UDDfhXPVNIn8HwSFWb+dRT0GUq4+ANx0tMjZkwQWVI
y0ob9jYqW+4QagtQ4cx/aX8aiiL5HHJEPZtK/eIZlQyCNLPZsXfSrnvbqEqLrKhM6n4md5q3cZOU
rXUNtctWk/fcUb7iTy7dEMzO9qmKzGBgjQAS+mZVJHn81sok0QYpVlYSFK5vpjtngGTZvLWll++U
ooxXMgSxbdZ4yas9DFuCkem70mkZrCfX3Sd+G95c3fspXm5UbX7Bos/OVpa0J9cjy9BPF0zvAwQl
Oa0QbGBqevoaOcnvIZKkR3HQ0r45FnoDvNawkTiQ2KUXACSPmhro/Uz0gcs5nQLThgOn738Vfw8h
uid5/pYkcbZ5DB1rwIJ1qa2XTQE1oO/HLbotzkmU0ggCmtUiey+KYQmKBXjqtrOrk0VCsN5WREBA
h8nBPCuk8m1oyauGqV58tUby1kEfV+9ZnLwB8+h+YNF8bFiPflatCSUr9XCwz8ZZZkMTmEls5Kdw
tOPBb0l6EDK2p090+wSeeA1PeRKXy6wChTlVyWcB1tJrUXw0RLGU4IMMzrIl3H0OXqUWG3ENQeqD
bfqFs6pyIL5db1ZbX2t2oiQOoosx9RPFYmIX6Z1HvKy2rkEvS9vUhteVwFJnl94ioqBCvloEU7Po
U0quPI9jYqKlYdCHx+oPtvTS7n6JqsTzUvWM870zv9NJwVnCKA3rCmGIQX6/xv36zk1K7ixeowJS
sO/zulvNa3DYNy9K0ps7bTkCuQSr87vOrpp6ERECA7qDJBzMFfVSyrZ9KNSwPMBleWNPbDzL0KrQ
GzMveWUhKRuCJ7e4EQ+i0UDVfgEOJN/IOTjButXydWqBd41rzXsJ3Mxa5i3iCGrYw6OC3ol5TgvV
rU/M5zEGZeNknvS5Ir/mfqYtS1KtrI3nhLGWAGSjQ29o/iIPYwhEIAWeiGYue8a6aIZmPI2lS+DU
UtlhQrJjb46ou6bX4Uy0WhqZzqG23APpeQRGgyA+5ZVZniwQa6TQy+B7YSW7Mg2N11LLLTgVHnIg
YxK85RIBhKmD9c8ryaVWBNVt/zt4kfuVJjPWPB8q9UJuiYi7VcTPXQxDCQHP4Bq6LrpRSp2RIomt
dTeY6j7kGQEcJmnIaIfZgfmtXg+JbJ10vp+lFUXaNYuxvwtkyXruJ8ki9HhnRaHb66pxx2GWTB4M
jTUoR1KdMYFLVLemqhQE/zGfDvd+dalneFtIv64QLfUw4JDc6S4WhJDbyXEvQSQ2N1Nr/KfcRLMi
QOhtKYriQAfdMpsbK/uJBYTw0KODqKODohMOJALSbV2n0XGmbb29mcblsfO7ZBklcf2qBuEP8VMr
2s/A6PyPkHuVYPqA0cV0jY1U0V6froktYgplqFevozalDzr3U0/v16ROrMxUO/l1TWGCS4nidA+l
ytkr9eDsSXmS3+pUEhJFmHqriGdDiRs2Talo+vOURbC2kJpgFfdF0mBSoMPjw1V3VvHpUXnGR33w
EGGYGbLNMZ0qHoc6DjAABvX6PEKkXTY9jutV0GuHLFWjZWCE0hsk+XPHXfhhBO1FrzrtDd5CSlq8
+reubtKcxdJV9/tL7gS/uv4xqj7KeKxnRUQY8V0tU+1Fdsv82Wv/Vgjad6U11XuL4vyt5c9rcifv
1lXpAkIZixZn8UruecbC+CchKutLcRopCAIE0yF3QhQm7bOMbte+jKb9mjhN0aCV8FT9Z60oowxf
7kaNkLUzSLvU8PZQRvR1TKp4R1Ze2ol6iO8ET0WlkvQ2ushTb5J+TjoTvRpTaYyN6FCJWnEqDoVt
kCuzmnCWo5zxq79oGRTvW+OU/n5gnr94/DU2cU9gTkmK9OKmSnoRZ6xCX2uSqbtHfe96ysbWSNyL
S//ZF7Tpr7412r0zNA4aZIdt7ygOBkKf3EeJvrSKBO2SuoH7LU4ffaqBdMeffUSzKRuItbQYywTA
DL1nCfH3fZrWMvHp6VSVQHyJM3GoPJ5dwJP82aOuVe2hOD7KkTlGqzBBx0xcDMURpaY/xiFcSZKm
qkymK5sc2d/GYOFkzdOhl8HX5HC1kOtrneCCkEF68WQ/vRTxYMERd7WFM6jJ3xs2dYuA36M21zRr
QaZVW4gLxQFp5fRSbcqpp6ioOvBhJkuONTyNBKeZt5F04xEzhGImilCZsnWlobQkiqoOZVSCq3kQ
xcAMFjwg1efcUdVLlOjPoroL0G6tdTzkwiEd3iqFVC9bCGsrWiVDPuOkOV4xytafqnS8D+3EerPv
wiZHT4mLyHgMS3SF2I9Ob0uJURPMDEk7dfgqvakuziT//m716d2yDPNXZJL6t8e7FUNGvNukQqC5
gKW/FkroCY+LVZ154KInsfS7Ovqkp/4oFpUPE80BQiNaRcPYx8zsohzL6ddYidONKA1JsWeqhOIT
K0snZK0LLTAILmi79YuKePayr6wBKJOfzF2ECk4ZSyGsk1yD9EOJfJbofb/Q0nyw04U9+XoEF0Oq
ggt4M4+tRXeN8L84ICC/b6TefpNVXn5welhHjnMp2uilmqpTB55NGZFOr5vIfutrLZwTiA8OorU2
QzwxhujVU0BP1zoWO30n2W8lpLFVWob9Slylqh3hyCYMT44UO69jeBAvaUutfEDplQzg9FJuGJLI
LVNpLYpDNHwd8Z1Fw6rKnyvPXYqXdGpyY8qI83XTxuqrDmssCuxjHWtkPGQZcjFGVkecsq1jVxjk
XkLFdMGF6k/DEOvIDf1u7iUwDI9LxnEcmESR2Dd4tGoGrBO/ffL8pn3CaInQYQw41PUoInmDgUw3
vD96KI370oVafBT9cT2p1loL0VIUy2nAKYs7jSWu6crEmKMp4qwdzVjXzVCe+xS+PQsAoPalxL9V
RiSz0Uzvw782fpt94OGUgBP0Jq8BHbbtWNsQ/bvwxTCr744mpR+RqwJ/MYsvmmoUyxplwgPRSPOY
j0qBB5JjfQulYiG6FjZ5PrWT7dsY4w03yAFPEqPsbmPutDPxeiYkxbg1i3c3B6ooFT2LMSky9hWk
ymUWmPYbwIGj6FqH6tfWluEgqqbCmyKiIz5D5nbF3GIf9ddniNhD3T9DlrCmEp+hhDX0EqTFd+C7
7cotIn0Vy9G4ARyQLFSEPV5EsS2jdKH6svqi19Wv1tHxtL8V5UgtNiSNkhVsZ/IkmhS+yvikL+RB
Lk+A4bttoUTVBtlkdESlIF5Y6OZ9GYb2DQi0/tOu9lUsjZ91wTSBCHkIoZyrR8ctTxXxzKxBcKHT
0vcuKfw1elkJ8ndxlx+IzGEZNZ39UWwQecZmWK/n7APoXRTdADsCG2i3TsxTrGhLt5eCA2kjex4T
d12K+sJWwQJBdE4PmpEts7rDMsJruEJzAoxfnN6+D9BtNUvHVUuZ7PUsSz7oOljQqVSEHiierBzu
jW3pK8uybFEkmBpEF9HqtGq2J4GAin5IggolsFVcesZRJ755NKeDKPpxZ+5HzCVFSdSLHkpC/oik
j4UydRpCfZ+u7TI8jnwjWfm43syFADtM15ccof+nwAMwWSngLIQQujVWL6ZjR0+k0/17fR5b80ZR
q2+obcA2bz9QG+cZBvzl6uW6u/GQDlrbfpw+RR1JjlqS2w+tk+cIQDfvMqpNC2QclRPSqTigNXGw
6gupei1l5cUrow5JHYyyhtR5M0I8VELFig5NXnR4gGgDqv2Dd2GPARk79a7QyruDptbm1ZgOugpu
0ciuQxiYk6JYcwSCuYf/B9ay1KNyq44sKx79m6oKVnLNlk3UictaHxT+EDTJWhRFgxyUn8jWG7tH
NwsklVVlyRnypnmNC7c62600f3RAWYalWTj8eAxTaVaxrkdIfeIi0dA0Qb+IYt+FcsFAok6p0x6z
6yDZimKbueYqDXLQEDLeOI5nvNls6fadAwhAFKth8Jco1cgbUbSi7KUm3XWBTOU+wVBfVXVjvOWD
B4HNuSl9qB9JXSDB78k/gWHJ67DM2dKIOnEIgrQ6wLmCtkxfecy0lTuW+bZu069ggaGeO666UGQ7
vHVDalx09XtDbAHiDHYVW2TMoLxOjVmZRTdZD+SFTHZoKeruDW7+VRtUZS9KSCkaFyf9LrqLmsBQ
5C2L1r+PE8aZDCqilpal1bYQSevqqweH6j4Gmwvg2sX4FfKLPS8dMtMhqX9lmoAC9F6fHiXXvZfE
XNWjcvFoa/9R+n2dmOR+9xTXkXPqntSOXPU0Af7ueX+9qW0S3Pl/XOf0HuhHr9t63RAdYTZGRyNy
b00ytBvkWKLjo16c3euKnoRZB7KB7o/qtGSmn4lyNbY/Yg9gPv4MRzcxsqM4E4eqGNBUUeMGA7G/
GlxFDvq/lXUr2GSyl+zCDh/K+zCPEdpKGpZKOGn3TeOLgxiLRUE7+9d//c//879/9P/L+8wuWTx4
WfpfsBUvGXpa1X//y1T+9V/5vXr78d//skA3Oqaj26omy5BIDcWk/cf7LUg9eiv/I5Vr3w373Pkh
h6phfuvdHr7CtPVqF2VRyy8GuO6XAQIa52KzRlzM6c+qGcEUB3rx1Z2WzP60jE6mBTU0s2eH0N8u
EmvtVG1bHjDAa0UXcbCTwp6nJXjfYiYFncNCBZOAeOWFkX4qR0O7H5JROelMrTtyw3zXqCXpJ1D5
+VpSvGb26CcayLlhoJkFSCbnAUFRI90Uqd0djTTpj+JM+3029UA5JWUZB+7UZ2tydFVlWwdNds0D
oLSuPvyt5KTy1vCdYfWfv3nD+fObt3TNNHXbMTTbUjXb/uc3HxgDOD4vsD5KbFyPpppkp66R4xPu
FtM57O2K/MZUUyyNAWcyYBs90iHT4Vd1WDrIBhaVe5RIbi4SXTYQvOmrqxNYJRIK1PWuaQAnlVsf
Vt9f5bwpfxRx2eA+478WwPXPAdnwV1l9jaO6edEgTd0isNyi1m7q8Ki4UAxFMVZIqvSahHj+dI0B
92DpxVUJeb8xXsFaxPPRSuO9aE2z6G/j9/nfxpc0eds1JURLV8H11HVrxDqq9kj0+T9/0Y72b1+0
qcjc55ZuK1C+dP2fX3RjpzYLVi/9JCLSoRfD9ye+YS9x+FINpCwg9qGWJ77jR3OXIYtapenu3s+v
GpjC6IjufH0sD4R14MNG3HCJOTSYZk6VrT3hh8Wp6+rTqaX+6pUb5mdbsO4qvNzZolmlLVu7Ht/r
Gj9q4uEjBjErOVGbbZPo9rPhKhfRnrDLIWKu5jA5XfNUIm88r1p7fHer6LknxvzMHPDHgDHwg5vs
aAAN532Mbulo9JfWsvxD0+VHUUIkcLj8qm8v+DyjwNfmqTtrNZQfgbloC1d/dOHSWk/vl6qSXi5G
1iebLATl4SMdgoR90N9kt3geekXB4K0llmTX02fxpC+WtRwaQ/4qo/6/ASxk3ovmEJxSOKxPmo1J
UJAZCYapXP3/GnW6vNTQQvjPt4ZiqP+4N1DYMRWbCdCUFc0woWn8Mf1ZiZQiooW8Rs7vNU+GytzL
bZACcQkUjvdz0zWMPehreQ48DJS6aLp3EE33Q2lguNtBFS8rH9PBJI2XYsIkdVys7doHNDnNpS7W
tutMwghcTLNmC6FbtIa4Bl8dp1/JVpmdfGgcJ3HWVM1LaTXB9lGfIxB979H91Sj6owP26yJRdNiC
hGN1y9SUBVwU4PUGB6pNxi9E55OtDzB+oXnl8MXpRp5Ccu+fIqe7d5NGqz0mPQrKburIh64K5ZVr
IK9gT0VRJw5AfhH0sRPlXieKj86iQdTdO0/9HsXHyPY08h+Dqn17YHdtn52+PlmVaqIWRuZZiro3
vWRDp0N2OGCE5KB4O63IpDD5UmnlKUAv571pWBZtU6/2bi4zKWC9CRdpgFHuVHmnTh9aq4xkUw2l
uhRF0U11IBLnSksMzkWTh7s6ubShnVwGzFoucGVe2ryXd06TWfZMM/N+oyU8xUQXcainzr6ZvTRd
Ju8e9Y++YkxCqAwgGdl9vBAxYJST/HJujnF006JBWfQVPh+5Y4Q3cVCT4NuY6MNelFykxS9u9EUU
xDW+hQo1eIpq9qj7Y5w+jeTlf/4DGarxb38gTYXV6CgKjzDTMP+YXCOw74nrZ/k3yL8JD/3UPwrv
HoLzJKZyx1kYlZHiD/jb7uePZlGsc+NrBTRsj/oq4QXnjOxIexOFiMfjQkXMci2KUt+QNnD7G/OF
m88Bfn8WmeUd2tI2NoMCYtRF6rrDTBCkrYa08qIrB3NThM1bwAqAnTrKIjXTF0gx4BZA0bU3OyVq
IupMJXPO4SApByaztSiNg97MYtIWSLO0eXUbMPDRgT47+hX87lK8KabtFAq/6S8J0LRPbtb41y4E
aZN53ZPoUSJuDWYxzraiWFimvesKbh1RhF838UWDDjGQMT1gbLioNXs4mfkwnMaizjGV8mUksRvg
/b4NUHohmipJ/ubktr4ZHIznPVzINtmAA4XX98rNtyqEH+RYIYE2wPGfzsKpDqUQ9UgAQxn2VqQ4
OyTUlZ0a+xcBPxBABIE8EPVWGKKWB15hREEi9kNnb5uRdRmliaHEv6gizrdqiU2sFZyx9qwVzK2f
om4Ro8Uv8iu1mkZb38EUk+ev/yQOyPZeo8iqjqL06AH5wn8SV/0eQ/QIPAS9NP7x6AD+NS+KyQ56
qc++8+OPalG0WpS3vfbe9pgyxTQq2tzm4zGnirNCP7aVXZqn6f8N5jQ6aBYQdofKjRka3VFWsmTl
2XF/bS0/4Es1wtfGBxOI11D2XiT1hZCr+9Osv7fpYBLUBlKamaP6UdXKt9R00q8eiPR5avraLlfD
cKFO4bdBDa1jOIXoAmhX21SJrjYSLCN+zNSJhtR+Mn10CVtZIoQ9mcrO01b11o/ld5/GqwymIHfB
1YaA/OP3SeyF95rwr5OpqVass+RjLmzKsX2UWN8gfld2wEwNyO2iEnEU3kRRu/kKTEZwDULD2OUy
2Dm/qdEzrdABWeDi6ZCANaobs095DYdzLNnrgsXF/6XsvJbj1rG2fUWsYg6n6pzUrVb2CcuyZeYc
QPLqv4eQx/LWzD9T/8FmESDY0raaILDWu573+Dn/EXi219HEnPAx9fWMDl2MrbQ42IkoobJlQkbh
m90b3HmQfVqQXC3Ta/aOip6/qvPq2xyHkCOKTouWbV0DNIPodGv7JhNB5eg7xcXEV2fFfSiznLLU
+SCbn4e6UjfCSMPdZ1dnJ2JjjHU0PWmUSG0sJ1iZphrekvODo+8YxsVVYgA/gNk3vWNSqVO4cb8O
K1tdyMvmPDAawvioqsGtElXxxo0ozjN6A/+5tAaVnuU5IAlCmpQt8uVBgLVoLN95rhzrBxjd/L1M
KNPy0AlSjTtulaoe3hIlwouoa3xcgE3AtX1R3xew7MgLEAWhhP4eC4popXYJJWfzRSNqHSJ53lpe
lF1YBkGJt8tyJ5uKmoqDFcxYE5G05WIS6WM6x2mnqsyXpdUYzRqDvGwVYdRyCFMI5KppQxOQp7JT
HnASgi4+H1B1W8UN0LHfw2WnbDLd2hvXHMiQ+SHq68Gso30YxS+ke7yzT4nzuZ/PCC+SekvKcSUv
iKQYtn6NhYSWTUDG/YhpxR3GF11fV0Cknste9w/BAKoSyR0qdzOenqZcVfni6vFVHgLlsfOR9Sp9
lFxbeJsHbay/fV43agpIRTnoS9mnq813txhiFgqOwAUtHUGpiaD83lrUpnsoC9Hyk+AmkigWfFOy
H/9hRBmoAGJL88Uwx+IaeHCW5vCsbMVW8FdrvsZKw/i4VgDw+GzN10ZKV3DkzHxQIV18ofSAFMP8
vFVpk28GB+S7fN7YG7bXvOkPvtmseUiz27HVlCfLhYkFHYBK2qa/qlq+S9NCecIfcThWBhloMY+K
S4FTThVSZDpfTWO0kWFTajfkQL0b+dF6kaYXre0+fpr8kb3oi03toxyWzZgakg3W9fENnDvYQJNO
bMWhgD8fgVv14MFWGsKZqzwApbodysKCh9icLcOc2MWTrYWM2epUyLOs/OhE0gaZUK8SPEZjXmEA
SFYRRdeX0uhzNi2KOENVkj2f3Z9DQw1vR3khzbRhHqo6czl+iSJ+GxUUig0h7DkP8vI7EUk0Nv67
k7lAF+0WUVo6G/Vp3XQcSk07AH8cugWLRGVZVPr4zUijvWdP/aMaOPW+D9y/+s3BiE+U/79lQWZc
efks1NTwHrSh8h7QFS68SJRX2YKg/aKRWjnJlo4VyqLvqgL/Gob2ARVvpTKlG9mMKB6D1uDoS/lp
9liPe0ef1ddUHKx7rYhXuk657OTXFrCM0TrXjsamk2K1N569u15Lgkdge+4WzpoBaa+oTqNPQKVo
cxLnSvTTSYk9MgV39/4UkGwKxxGlud1fKanuAP4yJE56ildZbaRC4S/Sh+1pAri++e+rSfM/LCYd
1XHYpSPJsADR/HOnTk12HlDumX7D4fLG7quOUk+luVJXm+zLBhIqGpr2KvtKp9GY9NNuI5vywkRJ
3Ze7BkXbjoXXKvcWYot8WriDl0GP7D5PTNvKMHAMdMTYyDko12ybgzwQdKvWhaV+nxSlOeSBA5AC
TFFzUOeDHCKbIMi5T55+3vzXPfJzhrF+/e//XJqpfl18O7yHoI3bnmZSqvP136tBzYNAxRCvOvg4
lMoayqF5PaHNB3lWhimv9UhtrzWlm7vPZN9HLtDtvGbjKIgbZIJQZg4z3UCq3DtsgYqAzaitnb+c
9Xqqf/QNf87+/8cJvV63VjBt1FkDQsjAJXJixwe5LZbNwIyTg9xDy2aCVPmvprz6Ofjz3rYAvfhl
8GczaGp+ENS7hTpoztEtiuLsjkBTKfS9lwcq3HA99AxjY1VeeJ9OXn62QS2ZGJG9UferwAzIW7IH
vQ5rm01k6JoJ+wLDQLHX2+Qdbxr+2j/tBDBblg7xvtSYku0SJh+12flLMDLlK+GgbWQzH5wHpXDy
u1yfqmuoGqS1jAxcVQFoROna1UcznoAgCH88ibgfn4z8Pc6m/AWpVo5mzJ2/2Xy00mbRsnDVZi+v
jiaWYWFeP1J5PrCd4DeQH6ZmEVXR82/w0TTnGarP7zovr65Nb91mAQp7y4rhKgeptqwHxzpkaelf
onhEK5JU0RsPxyuSROPeUGNjZ4OWWjdWXH9znTeldcK3LzdiC/v837//uv31+284tk2Q1NYtXdVN
1/gyX0wGs6aC0v/JHlh2PJmaa66bMKaoJ0iXXd/5B8U2/EPYV3cheJONbMn+NuscvEvmq7IdU2xA
0XtpbIUwSQXBkL/JqWICJEJxI3rBqdkZvTVcq8ouL8BPFkCLx6vsQp7fr3sF9yDZlBdM3bu3604/
yi7HEf2xwZldtuRh8LUSQiJRFdT63irW/WBN9s/ZFEjkADqUxjOLTJD3KroQi9j38wDYjnjK+Bj1
RrCrYgfhQQ8UcGPiV0tFs+Oi5GW78PHIy0c5aouNadaHoAN1avFa2sRzCQBqx98H6mopiE4BOHxe
ALyHCH2+w5nvkIPz0n7TDN8mA1YiKeqDrjqos5lm++eslldkG+9o14V+6VCI48VrOVAZ1FvI+Jcv
cQDZ/OyDdDwhZTjKnoLX0ekzotBiW34A5wfigbIbqKCu8oSfzDeTuf8sW117xuvWfYSOkt2pTnjG
KlJ50rtwOKjkxSia65QnbeyiDTCRVSM03nEVGdgrc3V81/AHwbXZuldiDlUoCvIvcXWQfVnpbYo2
Gzd+XPYHxVc6iB1jf/BS3S1vPtvy7HOMO4+WTbZ9t6GXrHQMp7Yfm7iQ4MU+9MvHz+yJPDPDjhLb
AkfZjxxK4DV/jbMKVI/gniaWB5p51shkLOyaFZQxN+VBbdHd5mZ5VyA53Y+1FTk3bY9DaQ314Muw
uIJIr4ILZqU4+eYhaerwLA+Qv5Nbd7zIBtFAijJcM3wqOn3a5ZPIzBt5xYnccKmZGlSB+VaPL9PB
JWPAjBNfEeagd6bgQ7ZKG0ROQBxStuQhS71qDRiomtkY8VUezJJizK4E3pf04Smvx5+N3xuPYPpd
2ZI5mliZ/mqF/2o1mKU9Jon/17XeL/QloddsGZT2tAdZou7lWSuG6eNM9iWTgBwpUrQOXVrtHcvF
MKLQfHVlOx3En49zuETJJoPaC/yw13duhQJ+yDpw8JC8N5Uy+redyKaVQm7yCj0xWpp52D7mFuk8
X9Tx69BH7zH7yR9WrvF1HuDmgFfBSydi09EA7HKSIKNOKsXnpVLcNztsfsEPd19yr8BUpNSyx4Lo
/dIHmPI/onkUe/1zQeEahquyeWRSZTLl8jzh/pUNTGw/zEXVOI94Z6k38tUryg6RPuyJvQxfDwp4
UkRC6V6+euXVLGp+X1U1OOTy6ue98iog7h2wxfLuP93/eUOotwHakFofD3mFw0fegu7KHDM4xRoE
AXlmd5hmsxnudUp/5yCWG3uUU+pRs2C/LB5LRNULfNXEo8mmvevGpaLoZ9OMyufJjab94BQqxCea
RArVlRvATZBNO3BI2lZtdZparXi2rGJBhTLVXhai7aAN7a3hNtXG6nX7ERLdVW4Ex3ZCtt9GzT2e
H9a2CUANBW3sPMLGuEaK3W4DKzS3AOv2alPkr5aC/QbZV+1kGrgPgbyzVl5h90+I6J5klPvP0KzJ
fw8FEqV9DHVBxhaiVJZWqzsnk3qBaYklBPTDojtAW2Cx12HedNL1ODsZrXDf9Gy62jyUbyDT3p1w
sF8pdetuvMyfnn2yS4vStvtH8JDQkTy9u09jeFdVR5BCVYBs4X9invMcKZJw6vAWpa66GTqzPdrC
dLa6Mnh7z0VLbigFzrFCqAe3wu94tHEX8qIi2nRD6dxCSVRQi4zTBcZ8sCoK0V3zuEiph3Xbh6bW
2cvruXhi4jLAXwzaS+SAO29KoVB4NL3wf1L/YAFwosTCebcEHr1dEe4DkjbbSvC/0yO9Po/FWN3l
ZfUGD0nDn9dUAQ9q1Z76iFnsKG5kfza0zqbG5ns9UMTxGgbWFpBY+CC688DDjaBijLeIc6Y7jHBB
CTV98sOsgItVCZZrFSWknd2VlAakwVpHPHkAiohyNrCyFea9wXMi7CfhTd27ksTrroPvZhexvh3Z
08AXTrprVvjG2ujU/uDEY8KEGJRUjYflPbavTJeglN6salprJbIToO4Q5yl/RwGpOB8H2QQcRIVx
bYVLeUFzNCSF8lTNYk7loI9Tb76d2tX8kER/fYwc7EYtfjdqke50xcN4UZCh9Gfmaoc3FrgPN3vA
Axd8nmLm70b4KqZw+pHzYiYnmat3ejXlW8rf3K2pBPpFAWE7M7SrtyaoEbZxT+66vzpdLR7LzEzW
HV+9g2WU4qRoubME0jUQjq5VXotxRnXKcC9rFCVpyZhXKbK/7qb7z67P/mbS7mXro7wxjZqPz/h/
9skPkT9h6NOXzKA0wY5ca+moRvDQ9VVz22buRVfi8EF22Va7bxJtPGOUGT64Xp0tLWwqNvJibLnZ
3oxJBsgmnC/icfbGdNS4WTQU5EOiuDXSqT3brdICR8X6EjAzubce2xMNgGs/R7XILseolb3mXGEo
ea93wV/DurGnctJ7NhJn3JaE6fC8JdmsVy4ZaGv8fZDNLBn5+yFrWBI+Mi6+VmAmEO1VyydeKbvg
qn0zVK/93TfZPOg+PGmgedzAKqM8/I8Fuv5PjYPpmpaLtAThiMXDqSEm+uf7pEJ0MRVxjo1SG5KM
WTPXlnsxuRubuNtdNYstJoxTPLf93Zqvfbbma3JkO7/Wh3+M/Pf75Ei09cbjn5/w574oUeqNqPPp
Bk8C0il+J0iveEe16a3T4NrjreyRhzEtx42CAOrmy4XGTtkFyECx62bqkgJ3SnUt/wTMLL7ygIO/
rv2tbMmD2UDUZKKoF5oVItjqW7eD+eGO1JTjYWU7LrbUnXd2xsjfR0Z8F+Wxd5Zd8kyJSNd0wQQ6
/M8Folv1GqgV9bNes6ICUceNlAUrKulySV04NrlObt2HVJYdWD8k+F/obzVx3odIc98nEGWPtQY9
fYTes9f8xLoFfhgu9TRodmUhPKzCgh1hDOsKi7e8T8p8k2R28WznIj5aHbFB2aTYXGfWgpZcD3n5
PE56tFBmIlXZ3SppjlQVwfWSaJjNYy6sApMXrNcb8zZtFNgR6I5WfaaJYjNO03dLhyI4JhTkEZl2
H7tSvxokW39kPSkUUI31vQ3LdYukmZfrv48gfglfA1zLphaltp7wLz7Yepad2AOXK1w5sifeZT9l
KY6uv3Zt11woW3bMre/gzaWbpUX0JrUuIi20fUykBDxlY72o4MvCwcp+aAqVWHIEv72670aqwhyb
9FVTAnYJs4QleFmOL4TUEQnX7JX1MopeRmMRKa44+HKZ4oddcIzG4TioQYWRFlmUVmlmN60Y5uYo
9F+BZt4SZk7eatD5mC16/rMLYW3BojR5GPtIW/r8z1zSyGvXuaf0JyvMxu3Qqvp+jPrw4A9WsS1c
akEJN6bruA6iO/5i3bI3SCiPQWY3a9bg08moxmlZ6IWxC1RlfMGya+GUg0fM3K9PA1psvOXoN31s
kIxwYNg8cQ0VuLQ/w9SkAts0z2DIR/m0FrcEOSxJMOVKvF+82pNnk39CzZjq1yAV6Sq1XYQkcYX6
WEv8RZB2+hsU9jRQ7R+RijvghEHs2Q48fd+0dcQvq1fPCQ5BmZ3YP7I0fc8VUT84VVX+r6Wv9U+V
0DxVeZph6hrhNNUyNfPLVNUOieZgzTQ+qlbmUS325BodE28Ov8jqPciGaVK9ZlFc3thK2517WPh3
g649y/5kSiDm4H5R1hgllEOykxsR2Ywa6++mvGoX7aGKyjtvctOjr0ViHdYDwBUUaYuBaMerkU3U
GJewejx3V1pO9auxy+9AptxnxdUo1BBatiP586ttG/WgqA3Jmw60eujk18b09Pt67g9R5AFeNMZv
PTYvYICESuhd7uipFVHXAtTtQu735fafBNdwimC37ezUMVuqOVQIWpYRb5y0Z2VpQQI4YUNe/w6m
O0Jbeq3fY16eI8kL1UEcZdsPCnEMBqsjKwH5/MsFOcQubW6RA1t4aKvMHZDR2heo8M1dnZv1XQdS
E9WRfVHivrkLoY4dCwxilqWqqyfXaUGkqfNmSFVLfHGi4WcbUSNLyekvx62use8qLxk1IIskrrXL
5MzVi2DDSV/+63aKO3/fzr/cx+22FZi/angkkzEGZ5jZYutEQ34GOkqlTGDnL3UdwZRy7Gyj1E3+
Ejr2a+djiB5VU3Tv4WMuu0cvd7dp0oQreVM+svsz9do/Yr7XPkfF1jT87MWjDP5AlriGTUtzUMZ7
ZSrPUgme1/6tE1vVQwAZ+SA0UIayP8iDs6811YOB9V7ugVaDULU225YlOCv5YzOKvw+ffSAMxcos
auNGDvm8IJudiwlvSV5imYsG4beepXceqJgVyw2VF+Xs/BZnOEJVwIMTloX7DOXCweAB3Rpx153C
Gn6GGvTwfGJsg8YsHq5Qf/1F6ebNI4xp/wZxV/eihrBwM6jW33V/zgGXBWiVZj3iMwdVCSW7FeB/
Y4z+TZcE+BFhu3aADd7+6ILo3uinPP6FQQfL1Tl/NjTkBfwuuVPnVuFG4CPt5E5eI6Pzcc2YJcN/
rsmc3L/f5yV1uOxFrq+CkkpcHCOA0BRo3My5TnfWz+6LMuyBcc5FvHiCUSydlq1/wzeyu8fee8cy
PvjlcBL6RfRKLASinzIkt6mXGnvVoIwji3Xn3q3JYs/4nXecznj6kX9qlQpHN1eurkalFfTkaD8E
vnsbVKw3Kz0dX4sqOERe2p4aNTE2DpG8GwKfwS+ICVkODQX71deC5PKz0yXlsnK76Ww45bidDL3c
GT7lqYmSAnWMkf+nYaMdjFqLTiqM/RWir+TZEClIFH4nVC6gT8zw+5g4GjvDMcR6cmCmqaihDure
uHPCBIcgLKveHPGNJTMcWqzOxSkaqE9Cl1CKw5yfFHk4QEjhAoqg32emNg43rUX5uzpa9qUX7Wtd
esNL747j2slNYo2zoqTVzCUMYu9hTAVEZreIFmprRi9dgQmmwddjK5veVFNZH4grlkotbI/kXp9H
eYWRbrOWmhw5iuAdkU8l/JFborsln8A/RQlS/FMkNQFVJ9McEcv/I7aC/r/EaUicZRfQDoBHmDGR
KzDwZBmsPbkgb2OWDTODCp2HYrzugdI5+wbemvjWBuVdzLcjADm3AvpShDdY3xxGow/e2knrsHOP
zEd1uv1YGOCqykT95OPY8ly22rTtshyO6Nz0PGDqCq4Ph4+r/G+JPLBv//s63f63d59tGASIdct1
NE/VnS9xdA3QrD3alfJA5SI2PT528mM19WdVZMm+EfXsox4WD37BssTUM+dniS4waHmIP8eOFtrV
EVROZTGcYkVIf2F6UxaG/Tk8U93fH50qsIE/xs4fbeGrcdP4rb7Ao9FJYQJih5Om6aEl4vtO3cF+
6IrkW9v05gIiQX6hwETfFuw7trgFUXjpzmFQLDe+ZWN8CFiUy5uwbUqIgqLTmNBNyAKB0sqiB+BQ
N/qcnQ8FaLdEkPydZxB57U8LU7Ov1+b7ULk4/0OHimTuS+BthoAYFq8e2+A/U/0ioyN845vICZ0H
g9TuMunGpHxOLaDL4ZRsEIo1B+rJphIHHk7rjnRkOx8+ruTm6C1kp0gbMpHT6C6CzEJJak8nqXOR
chh59kUT86UphIWdxNTiEtzyNO3MbjY5Jp92DzGPRafbdwdNqZwjTElQ3LZmPkYZXjrzLug9K7Hd
KKyf8qZMibjJwVcK4ufvm5ok4LEMXePRSUuW+ulZh/T7sxNi5eoNT0kVFAuqU/L3CCsKB/7RC25g
oA4M1bpSVWmtiiSyTy2IvO1UJuouUZPwZCEXWJsT8BMvNJ9Cn4BaisjmSIgOm/s5CKNkk3jIkQvy
rhTjO+DquDX5gqDHQ+/RA3TFZ2mFd/TvmwiERx83sW2t/tw0SqVAjSVRTeHsx03AkOvjvG36+Em+
rogH1bdJkSAA2vQm2HuwhGH0NLXBd81ytaMwkng/lbHHYpcoY+Ozlm2GIdjKGGRFBcqNVY3eRwwy
ixCiIEx6LHFPFSr6TUXRMILrfzVpP36jmGpY18RTtq4VO3N3ZcTFJTCTFwwA/Fuk/fWuafTnvB38
W9klD7LpZemawHt8/NJvNrq+6DJRr/LxmnQwaKSgnQxIfZRnnwfZlwR9uU3yIzOU27NvU+9zXNaw
7/Stozandh0bPa3u5jZW4rb+KK+OnWoda+8+qIdmp2eJ8ZxM3poknX2vDk54V4fiPtUHkmBw1bYa
dclUj+vGSumGaF2Udb4VxN+X8qnV3DHfeqPbfTTl1cwGm6ONG6tsf1nz1mzwVfT1yLjooqnE2qlC
/3n1i5/G6CjHBj/qk1zghto6ctTq9LHm1V3MSInO6/2S4DTLGbzTVgLrOTIlIepqMX5jlxksxyYM
j2UcZvfWFP/djwvYccit7H4eb3WZ92rqx3Q03FPWqvlj0oUrU/5GUVbuWPq7S2H06taeLP4AWQhg
qG0p503C4lFp8Yebx455V+4y4sMLkejd/TiE5aZ0jXgtE4V+khkUmpt4u/JP9pzHl1LVxrn04uFD
BIPWy1hOBi6lrI2dfeZ3Ck7wLdvLuK1erDa5BHOss4/LvQ0c+lUkMMLAhETnyo/8HVjaZhMFnnlN
8xQoOFqVny1+kknzK/dV6zUvrgSDMVj4cwJu6EvP35eoEcqB4fw1Jq9a5xWrmCeZckD7MueIqDiV
SYW8IWWkRzhkyat9vUN6Ob65eJ+N7NV9/pwLqhrb2xRznWNHCfkqxWXutctqKsjxssoKOBmeRrF8
yiIJIaBNkSd1SI9Z2z/IERhAs2GN0se2BK1OAUm003AGu3Zz8E2OcMDkl1Y/nkrmtCVm4M25ng9C
tcVSDTNt6WohaK7Ejul0bAPvDid+zIbo1tDT6iJfPgUtbigv8ms8X/tsQZ/5q/XnPjyX+v/x8vFU
59/f/7PchsyPRqJO85y5SuKvtI9hKRRSq8P4MHn7WtFEt4syNEmeZ/ZLsAb2QRZGyLOg89kAmXoa
LePGV9CS9f66y30LsbuolhqxiUMFR53sufqQOAn+HUxVG7Ak8dr2c6LCs5hYiozjKWjO2O9ixFJS
XKROzcFmZn2ilOcpdxP9LFtqgElHHj8kEVEbzc79PfM2vhW5Y72O1IE7COXuSq9RbpOpH2ZamH47
egpg8WS4C9u+ecvC7qcFz/21JrKGdqEfn2PA2BiIppdkDMRtEVslVBi3uK09x9/Gmmh2NbtTvLkU
alWq/n7Q1emYRjiyT3p/P1a5vohxa13bHlmFknfdT89uQP+gNkq0GGNev30bsUC4ZmYG+8wMqOTS
vPq7xtOe66XzbI4mjlqmnW/squzuQrs8pUh5X9MMqPEsMFRbES5GUYQXJ67uhBLGu2GI7IOfU4si
D7w+USgCYGWdGfAKLYqo/yV03rdkaKLKewmpN1+1hlof4Je1Z1JivEq7aFyBv6rWdeKb55rZiQKs
yl3jI0vywfVCcKBd4lxdH5AoMrjvGoIZoKizl4mDZRqLi3Whus/YkvRvrhsVN5Wom1U8dfHGpqp4
wQwgnj0bWEdthv2PwBo3dVCJ8KYzHvrc9H5ZvXLHTnrbkp1fjg4VC2OiL9pWA6ibhe4GYJR3KECo
b21X2UMfzlca+JspxX1TRV0NFRjjgB5d3LrwO3bgeXvWS/R7DaLDty4RF5dk6zspJ2I2jrcAyo89
MRz5PQwBpNxWeMuADDexog8xs5x6yhbS4xCE8Z08VBX4biVBwjd3JYpSYyEBN0jyh4QzY4tE+TK4
5aWy8/IB4e2DVnvpmfIz9bFQtKci0JxbPS6b02jVFwoBkPRjwcEW7j1Wu/yoRsEVM6ZxFzhZZN7U
UWEeFQLQ3mrC2f1V2ESNy06t17KpjPbZLdke2novbju7HfDNzfNXU4ln79UuPOhed0Km6aJ//lcd
TuhxVoXGz6QMgw2Fq7/rc2SNTUIQk3DNPES2vbD5pji4bPT++EhmJD9XafzI6qS5HcFlLVg+aXuM
e/on1WWmRhqebQiS/OS9K+4ytzdOw+BsrdQMIUHaNQE9Ewn6fBHHXnHXD46zL6fkjRwjI4RmjTsv
SlDayXakO5g0N5hu4TnQr0oiy08sY7oV0ntea3PTNmyArJ7WUdEzlevIK8eFaBulIBVn5IePU8fE
mcZnxeUuxNybBLygXF1ZhLATRejt82a8VGNsnd2s3bD7XJme8bMQGIipcfsmTKu/TG1WzgYA9bqO
Xqea5zBmpzN2cfNLmPfAAMVjk4TesfInjFNwC1kOCZ7CXcyUHimdv1VFlN2UPM4XjJ7LSz6fOaZ2
yZj0D7JLXuyLJtsI6HwL2UTclN0qWv1G0eWhmClldaL2O9Hg+iqbThRMRN6S77GS2w9RN4prhlVB
OrfKQkW+GfRwKdVBwfSMA2qy32dpYvSbPrS/f3Z9Dvsc6xllRWqDn/7nTgcTSVS8v0DSuvuhauKd
2/negfhlto1MLTiJKGo2YW0kt6QS8TQqjeo8ubUD51CFOiOCi8ebeVtkRXbI3andhzz+2y4q3KNR
jHiyjti1DlULaR3dxxVTCGDKplAfyvQO+D6qA3fKANXG8bY363oXB157BhaAx4CX1q+6n5/Uiicd
O7Ndp+XNt7jGXhelXnYxSLtuEVKp277skkWFVc5KI4q602w+TVjK/MoAxuHizfGdUuaVrtb2u1tm
9xpriEVDUPEiDGUlsDb8ZVJUFjIXvgY9v6EIk+KCEWW3rcf21uVR2iS6KzaDhVZGdVxiC3aoP6tW
86bbWfwrt0+oNAnk8jBfbHLPr04IR7/qteY6wU1dVwDejy5Wc15MTtAPlOZChVG3yBsyARXGbThd
pO8qzNIbL2dNYoPDXlNeWBymybBOwKi0ZegJ7cUERUsMxCVR6WlM2etGBVcShdYExlKt9oQpHeTi
4p3aCiZKsvbsiBv7Lmu6+GBEAMLdrB9vM2/evljWW6yVAWUZ7bjVwrbb2AFLJC0a7zpUuj88ZHLY
z2TjdcwAiaQpCNk677tnwhMkSBgRzQtntyqyO13gJdQNzVZ1gnTnTGBGtQlyHH/LZDOqrX32TMAi
kagCEGSUF496BIm+RI4/RJ7/YJlmc3GgdyVlfCMMmOzVTFUd2vQUTZW+IYPcrqS4Cw+YYmmLqNpJ
6VcXz+IM6mhv5dWmg6zjWOaDqvY55aoFIVMMyKy6TxeG2Ytd12nBanK1/JVCjHeyLsOl8ijtKIzw
ZzTPuRa+vmWvlNi+EIeFgWXv+qgfN0Of5NdAFx7xyq75YXt4FIEIfcdl+r1SI+exUs0JYnHy6o74
uxa54V2y+TBqsLX0mC8qdh26AoUWAO9UO+Uq9GvvIgd6ng1ANDa9m8++UsH0o7aYWOZPkcNSa7Av
7sdnf3xYamubAFVDL6ZnWKvhyi3KnFJxAoDUDLJ+7o306MXeNycxvFNksL8Om/vJMKKFPunHqfEO
Zlb7e8dz4fJRoLKYxlBDetIOWy9tdCwP0/Fczodom49ZvmZzHG1LdgpLKvf1ZxsfCaMehl/k5yaU
yixU2G3XSorXdesVK0Hsm+kyDSacM5moTcW6G5hHtuqoxMu0srVHOw6crZ/gf8pXnudVS1/QzKTL
yW1YcKm4Mk8+6pHMsJx1bBvDUlgJLhfq6ByLquv6G1Jy9xa0w63s+zxojfuvIY2rE1cDJ0wBToOV
WdM8u41o8Ho1o6e+Lopln1nGJfFCtqhoIdBzb2JjokSAggT0PWmwFXolMGFuT6I22AISobrPyDPd
VIAvd7JPywz7pp/AGFPBdcHFyXknF7XEjLD1A/caGKySI139rirKSIl5Me1NhYUg+HZm93EOTVSK
YCGYvACtSl+FGiJYRw40C5ddAuDhHlV6f+gmw14kg1uvbDT0VhiRkAwybDTLId9FU87zUKoKNkoT
5hah519HR1wDOzhRGx1ACY8VAixJt4EaX9wRT6MkWQGYqWitQiUGqyZKautHjIfi00Bcg1BIWz8m
ZeHeeon5wPcHLOZINQ/lsm4XJGenI9gz5h9VtLIerGIXt6x6EsCyqFb2xTAMbtvyh2zYYaiuCkck
M4JyuiSBTyWV1g5UJhjT5aNPteyNnrpoL+Yh8gK7BfNsKUfZUwpw2qqFi2+rdMgkPKc6dl36+yw1
ymRV9ORd4U80M7ieMR+nzER8r1K1X6e8CU+1hWUoTjyQvjXPP8kDXwNv11FphTXEdLJqmxdAFt9h
TYMvZcG0KJGn2jTg/MW/zM6amaeyr3WLvZ6AaypiV19UJpVdXWqThR+SzaTiylVUgItM37io42gt
DKwe7kJ+683ojOlWYWtZ6cFENdo4hxDOKFiXvaWavKZRbnqlTi1ObL72FPWdwv7naBQkWjtwJJ77
f7Sd13LkxrK1nwgR8Oa2LdlNT2o4mhvEaCTBe4+nPx+yuQkOt7SPdpz/v6lAZWYVmqa7UZkr1yJx
W0aJc2r8hmex5Qrmpya/GGUuQ+vcUeWdDn0XtXvSppQoSjohByX91U/C5JulkORHkqH9wue9tm1j
P3gGixLtzbj2722Vf4oo+c7higJ8h2KM3ll8tSxTGZApAFVreWQH6GvDpY+Ofcohhh5S/cFoniKz
obFRtVNazPkFx16MwJzq1em1byM2nM8ajPLlTD7ATKwUoRLFeJShCmkJ5GmrO6Cq+Gar244Oo1Gv
rse0Ni9xg4Yu2EgqCu5h71DCrQ//qmaekFGZN54/FS9aaDdPQ4N065gVL6bT771EVR6XB3W/a7RX
A8TqDQkC/zK1ygxJtGmID5lexhBs9qOyL4sQGUE1TanFFj9QyivOcQ49I++1iBOzOT5aMAEhbZ/O
R8vz3XNSK1/CGPqegQ5Js6ubF/Ro6pcCNFJpwN5UBkr94hkDJGnT1PEJy9SlDnzUelIzfuvfoZI0
3NK65d/lsf27Ns/xa5DF9XWkIpZUeUGCujTlHnNooivx0hGBclVolqBX8PqKtSPjojyrrqk+8f0B
jAXz6PT0LYbwPNgcNM+OMgMY7C3jyjIaWNB81aZjKmmuMgBMO/rA7V8yUglXIPHVHXl9vOgmHcuC
r3clcSxSLGF9NIGJ7mWt7vXBsdTKbn9Z2wE649uePN8SzBNeg5gkyHjxJj25PxMOsssUmBZfWNA6
HiQ4H1LqmyMyxxKsBoib1ihFHS9rxxFFZQraRwk2+lZHosb1L97UblDGtLPq6rI2Gii89ZSE5EdI
ZmTYqLAmRyTdrizH6+/7YHIOCF+UN25yBn0SvSjNttfU4UXRnP4lq8cvdFF5t4WZj1dVT/OmYozD
PerK19CoevQOKZF9sbXad5QgyruLqYes4M6k2OyrpY6yOydmgObhCWrN4V72yGuI2jg/R0c3H7eZ
kw884kUObLtxeg4CGr/pevuRk5z6XpahvgHlYd1nvhVfRaN7ats5e+is5JdOTYJX+pEh6jE1BO9g
SnqtE/SSyLVPB/ECHkD3o0q9k3gLs37OmqJ/CCLX+NJ9b6osuNJDaKLKAQk6+DlrqJsrVNliipxQ
Wc/TySvhREbw2PnXJcod08mEplTffgj4cGlmGvp3E+mDwHryacL8YvPjUZAFxjt6wReD/7ZHPy1O
MlOswbyPkUiQWTznxR2K6z9kVvND074doRQ9Qrk+11V3dkdqdLJr3M7QbIFM2cW2YtxPvvo2mMq1
owzB/Wrmgb88pX7wiwStdrg1tX04USn+5CiCWEXgjW6BNVhCyEdw1rHdm+H9dn7PgdGqNe0X+uEP
0dBOv7qz7e/mFlDzpOXqraqT7gI7vXNjzsjhVIeIkdEEL0O1MIHIFaTmLm/vnO9wBxYQsWnvV2mR
QTzd01DyySHB4h06JfjgpdknoIQ9NGQlyL1edm0a9MQaaM7jjqZiEizTnCNVFL0N8Cnmp3QZ5Gp1
rHGr41PcPwhZt58BxCcIDHHjdZ1M15j1Tv8g5NNW69q/fZV/e7f1Fawhn7ZvkLd5e/l/e6d1mzXk
0zZryH/3+/jbbf7znWSZ/D60fqoOXRg9iWl9Gev0b2/xtyGr49Ov/L/fav0xPm31V6/0U8hf3e2T
7f/hK/3brf7zK4Xeoebp0Ci2EITwaBctb0MZ/sP8g4tSFKtQVX9bdZl3JoIssstlflnwYdlf3kGM
stXHVWL9y/j1rmuMSt153q+ejzv9X+/PYYaj92DGPJ2vd7zsernPet+P1v/rfS93/PiTyN1beiCs
akAv/f23v76qT7Z1+vmF/u0ScXx46esW4kmXm36yieMf2P5ByH+/FZj6Di5eJA/MeGruujF09jWI
eARYmaJADmWAmTcgd5iC0ULZpHL9neI2hX5MG6QTm9rjiXJxS+A4BWDiAK9AItvWJ71oR3Mn7gDF
eDP1bsH80kEnpn720nPl8RRY6qV+1CfYvU2KSuhsV1vKDEAvSU6fLRKu52GEs36DviD1cESK3y6t
cU6UrVhl0J23havpsnpZ56NyqWzrJv3uR2iQowBnbfMsS47UpMhHqVnxBCrzyqzy9g6ypfxJIfty
Y3ntg/gkquKdi7hVPe5oC8+fJEyH+XUTkmw5SQhCHTwi5TyasqsEpGUBhsuMtc260T+8O/o0D46l
+yRR/+LO3gTzku7/FuQGGbiFcHEGiQUObCFblLmjOyEkdN6be3WY7yG2qRBSjISgD3dZJmtlkDjv
fRerSpCRM2ne1Uo6Wow6pgoglzKQJXRiWmdwrcMlKHHdW9CX0/HDGpCn/wr/YIVrMXW3o6EOG6UJ
c86apn3XI6Z3J1dpk276HiWaT3YeiKIdz6f8D31aMLbhTZ8EsDX8aw+JkKHkeAsLlN0fV5tchanT
X9EG+ccnu2xSNu65Lmf7JE4xOelwyNRpIXUeLDCT1AmtZTBq2O/t2rvYxSl2uVoH4HX2WaazEODJ
pUsxxa/jt7WyrDEjfxcZNTrTWTYegAAgTRLPureBX695QGabJAmyFgr/tUCoSdvZ4yH2ivZhCNT2
odZK5+T07ouYVjv0Wy9QQrucNQiVIQOOfLDNoN9Oy0qxXe4hO61GuY/rBNPlPuJQy/krjM4Nyiq0
6coVpFCPb/26n1p3IeHzys3Fd7mWnl3p3g3bCbRDu/Oq6DakhntSW8NIYfKvsuakVAqC8BtfUeuf
rlskytWthPtt3Y/nVoMIMmh61G1i4613OlE6zyW7QRv1OhhlMx4ssvli+hDyufNa/EHs0o79IdRQ
/EGWSyM29AWbyO+ib2TvSkDGNEo3qWufwwUUgbSh+i0rYAcaKloc3iNCW9NQUh6yrX79CfSTZIDP
D2J05rC4of/VIgGyK96xQXAanRFzonK0ZAB5pzxFVFHPkteTwYFA68pO2/5CmlfO6PVwpEifWqph
lzigFsMe1pMG6riyeVwYCg5RW8e70IqhMQUpmAMHQXN58L36sRym+lFs2mLraOoOtw052oPMxf1p
n1GN71GYCa57uxluenqfb7xhoVGWeeyHxtnVEe0txnx3cZB8Ag8wOt1vodFGFO71fqsqQblbd+jy
+G2vTzbk1I2zr999MttqpBwVHWXh5atBvi4+fK9cvm3oJpq35BC0D98wEvkfvpEuXzKDH6nbANDT
lg4/Z+srVEwzBMYgWy1Qo64TyisM6fvVBNy+2axzcfdDclnxyS5TTtD9EeT/12boXCStTM67ikcT
c2ZGyu065H7zNjWDdtMBE7kRp9gva3u6cbbBXM/7dRlZdX/Xl5W2hU4JnlaUm5EUAp2+000jigAB
awjHOc2vxgTL6KnNneEmj3MOplFTXcdzWl0nRuqqT4NF7kBFkmUrMfUSmEirwrQI93RU3chD3onJ
DRGR5GF0gB6k0dRs60F0vJlHZ77ia067p5lVv5erDGJ1fUbId7XrFgi5TLfgLiLUUwHVbrSxtI4O
L5sWP4zrQFqPnwTU9y5SvKUysLgjE0Vn7f1uYmuWW46FQkmGu60vIKxhDe8bdBx/fmFhnlagY8wt
Haz69ZxGFRwfOSp8XQZRpYKwpA4Xddhlw28umgjbmqb+B/89NjKc+VPs4HytuU1ahXd2oFEC6BrI
0VKvIZ2UB1cGfE3DxV3ZERlJkA5vtoLGqmKs0oOsuCyWfRBrJKlXhSh5LHvV8JhpO9nRHsMrCfm8
ZNmb1troLCvEi3zcLtUdZ7RRGVvUAxu0W/nT2b/bIX0iWlJ9D+0YXg+rSe+rOmlOox4iuE2fy4vE
Cl3Lz7FqP1uUaYA+KDqyLI7GV5L0DDR6r9AMkzBdGgpUtOYvXuk2EK/jAnQQr6wtOuqQbzS8Pvts
TerkGwTKdJqHTTLwFfipdSreCgqSizcrynNUmwCaGu0YA/GArBmlRohK6OBZrlbHagsXLwgO7WjH
dCtInAxD67w56N34fabCNw8DRdR1gdzi005yiwm2k404JHi9d7q8KNBXzW0FrMlwTKRrJ+B4kT3G
v9IH5bWT+mvAL4BiYWTuAeBrv1aWBsiqnJ6nYqA/T0kgNesDKINz1aH4qfq3QTqrT1rEP+yyXHbN
27y+Hsn3/rNdfVS5tVFRHGfLw+O1NbjWUfN7OrPBZyFyrvQ3kR4Fr2gPXAcV2f7WjeeXoiq240KM
Rv9ccacjzrIJliiaFnl2ttHWFa+HqAY/CluKV7akK2+4EW9kqh+2zKecQjF7uG3xOyWFlAqDV4Cg
d7onVUna684N7UNGwv6LMkd38j28RqQAP6/LyLEOYWOhmGHCToXI6mxVR3lOnpF/PptOvv30rExT
JU/gs6oaZyt+877ZxBM19QfPNPL1s7k8qlPwuTKKBi1quBaMFEb21GxOaNMrw937lKJocCvDnDvX
NEeXt7bigVUb3eKq0dzoSQYPgEeZgMWTGdwWOmKO7dnozSaBZzkbj1k39HzIsmDm/f/koLK2baNI
OxZQ0SXbqVVPZds5txIy6f5wZ7vzcV2gowp1xScoXfWywFcLa9taVXSJudx3Tu7LoggvmxjQO96H
E4VPeRUOMPwrr/KtjcTKAGo63YFtGg7msv2suLBvm0nwrKQ7NYbbteia4XkKan0bDVZ4JbYRxO0N
qKjfEYgbnsVUFSZUQZl66yymAXQ6sto2T5HLtOTQ92RYX8Un4SZycVsvo2WnVX3zNGX+r3CHDGcP
QePz5I+g0OVSBj7eFaU9rwGfo9DxfFsqMTL1izaoNjKH6iza69bcX/ZcY7Iinvztulr2terpbbPL
FjIvM+dFHerg+CnEblS+UQPvl9CqTWiSPfPk9koEdnBWuZRhnYtfIsXtQJX1Filze428uCSUgsS0
1QJ4RiRI9pCr9ZY2NHbG9i/vJpGcUUNYB0Emqnoz3jsQDO6Q1Ez2Mu29EFtvjPfQrDubAQ6KwyeH
P6ToD8Xp9Wd7MZ7CMtPOdV6n9kY2Gd1nfSqHu0APWsBJmXPwOFk+2mpWb/x6Hq5lKkPSueh39PGN
zCrUbx87a9zlSRjeF8vMM4PgkcbMdUkFC8dth7CcP6Hxs/W6FpYBL/uu0f4dbeF4mXmL6JD9yfLl
xqMZDocmysApVTXU8O3wWDtq+EwjALhK/1kGI7ZbEESWf0oXm9sAVJ1nOP/FS7W+u88D/VSZ3tsC
vQfCgKAvb3JMtKJle2fuoY1dloO9zW/6wvlzjac1EHiX3TxKQNVX0zbow+lKpnNbdoDR7GgrU8VN
jae8/JIl6dvdUHGrSF/azrWRtgmom8IgaeMuahlwiaJnjarPDor14lZsERrKI0f5f83Na4NGuVsx
+MsiiZKpDEZkx+BoimD3ybFO0dAyD6GFcHT9xdDc8nacjOCRrmKKTbDyby2Aj7t2aOYDVfjw2Xej
8FGN3A0KdNm/eWWt2XkbiU0NN3iW9TT3f14vESHktJeI9Q7v9xfnugegYLh8AaF7VkR/QAiHV1In
EP3bNO/cukq7pzMjgEjAGn7UbRyc4gVjvZHozo6c7RQa44MMLaypt6Xf7PW6nR5ymyaPLPaR7ll+
Qiimf/Ubq765zFzKaI1ijZtEfh3vXnl12V94U1JiH9Z2y1o0hcPnHLHCK2rVAR1OKa03SVmfgAvC
LQUA9mkMt2m0FPwXS6HG3ske8z/FdQla9LrTyo3265pgKNLN1Adv+4gDctX/j/us9x7/99fT9bO6
RRO+2lephRJnox97tFmuW9/geSvte+NmqtiGR6/UuEltIz6NtADni0NMg3gvMRJe0ZSz11qPXpJl
iUTK3jJVxlkFIhBA+NQm1bQXo7gvd5TwkSakPc1XiLC7UfL2KV1O4Hw2pWlMV93c7lWziswtSQ3z
FFWZBXSbz/w24CvvRuaefL6Ln1zO5O7Lqm2v3p5r/DG6Jsun3PEGCe7dLnVRhWyR2Hm3qYvDjmo6
c2r9Ys9h3jEvl1kxf+11q7yW9bJKFmj8++z4T4EWZVkvjqHP3BtbnxREJUf6ORAqAytR3czvumWf
puIQ2wSrNfKNtNb+77GycRoF3x0bRrTafi4VQ9nKlQlo5XKVL7YyVaxnufoHca7jKqCCSWa66f4T
N5ZMdWC8Sh4BmH3nzBJ7HfbBBx6tFGhBiuZlgkDdreYE5Su9xhvTzMA4j6YBgDl+NhYzsq4JIr2k
RGVqVbTew5GkAGCei1ddIwlPFgjC0SWYJ/rLHjPPNA+xEz4HNCu9MiS8bU2eY1C4sBEaV49F6Tw1
vl1ff5jSHHLdBxCaHJXGu3gDyMoeY9u0bkSvBCXWR2syurNImPiLSEkTKbBgV5G+c0TDZIzt5Aal
38sCWSWDa6SXpTKT9aOVxHsHKM2udKuUXGc3HQstMh5LGq32XUmezLQsBI0Xm6+gXFcWdnMJEcfE
BmhAe/mp1Kc/usDSTqSGjUdITU9qHKq3Wte6KIW/TvSKPbaLa+pa5Vazx6vWcLxoy0fodEoU/c9L
pEmzFuh0s9jKPdcXkwZwfcfAYkow7Gexp63XbiskPo6XrdYXI255gbGTXl7Iul3xqnmJc53HegBh
AidGYzlPupHSXwH1p29L4Ui/WY3aNIO7lfOihIP5JhLS+kvMusXqWG3rNvOyzcz7FLni8QsptFca
KpWXtpisY9GZ5VWb1emLMsNZBvDxx88BY4TgRR2QlhEqoEmlT8aAyEvIANXQNnZ2lX2cmstUgsUr
wetUvJ/WFjbw9BaM9XZY9NqyBDzQ6Ltfwbdq/inQoEuniQeWr7pEv03E2sjtGrcS3YxIkdfGcC7a
P9PCMk8hFE9nOkn5U1VKCcGOMhSoYC1W16CoREpIvNMSIlcy1A1NUhfP57kdtcbJ7n+UHrT2rcTJ
djInidTRCo1a1hRA1x4kfUYbNIMxa6FyNVYk7Ge+R7a9hRzWn2lqZmfQwCWpzyjLzg2IqC06wIhy
LosaN/X2UddFPFvljmLeVqVK1/ow0QG4SEktU1ijpnsv9Ltw6yAGLF5L7evHGaryWxrwXjl1Fl+7
LJ43WhH5r10HHEnri+nVryJrg6Be/uo7qbspisBDRaFBBdeiZ7cz6GiibOCdNMdA8m3p0zbj2L9M
NaF6gIbmw3T1SvA/XZumQbR1Bo7k7dL9aXTAY4waKfAo8pxbe2E7oXwGin2iZngegmovthHI5Yz2
7uJelmR9gZjksoNJQ9fe0/R679ZKeQV9irtPaNv9VU/iLw0tBo9qX+n36GWmG7HnWW/uMhUYubeA
eml/5tFM++rPVXviF9CgVJIlv9Ld1myawPPvwALOT6XSPoo90LPqkPqmRWKMm0RNe+hM4EQtPJuv
0TcjjMffhzlAroCPtce+bOcr1E+qK9XMgieOg2Do7dz+Pfqmt/CfSCT0ZtOjHUML8/ZkDd8knU/5
FO6gsEjpgUrJGtVLD58YaTVI99PkpLeg8Zz7vELhUgksvs3er4KcVKnYover1Xu5isfitsshx4oC
+zHk6fWa/0XjTgaa2M07K/bVo50axSJW/dEh0yn2H8syc68ldo2A551MmAXmtE+DJ8j98metTuO9
rwL7Lxoax2KlLLdW76Q/2jHezuY0fgviOt7PNdKua0SzlEj+Y4TwRKVxtM2icPpmBgoNHzlUm0fY
bTLeRYoa3vvLCaQJPWdnoYW1tcM2JBMrhxNnOYaI3w/ob1Ai6+zBGdohS41DvF7q8qZBYH5Sypqm
kOVM82HZsjc14PHc1LdtlGQ/9J6Er1F55dMEMPF6cBX9MM6l8oUM1iXCoOlnk00QD9kxLVE59WFt
4VtHfu47pWftDLNu+wSP4nQH9/mVkfOyt2oxFQe064adxMpgqOl3KOwQh1yWV10001OJwiKH0gcO
l9t+rilL+pm5aydn/No25OEKg+zI3LTTL46e76QFGnpUjsPIqeyky9nVHW3j2jbyfAgGpqHWK8+R
P017WPcLm04ZaHFlCG1VPSnWMoA1z/gU4RJsranTUtD9lvHZSKVg8Uj40tP+d5d5MEHyQjssfa/V
ND5Gy+c1ZF8WNZzU4lhP40L+x+y3+aEpgwkCV4YZ3O15Rm40dSfnSkyGAYs4/JU/heSxMZ7TKTQ3
Mywcu3XtGidXQdIc4/etPoUl7r3iaRnq6lCu6PGuzaxd29r5g1WmHDTNJD7WOgrFjR5x0lRTGuc7
db62zPq3ocy8g96rM1IE6AMmY9Y8iq31+nm7Cgf+rU1d1tLhR2vqGiN7pXUzbDv023ZSeFwJoi9l
yw91zBD1ooM/DL9I1fLivnBH//v1pbxpGgZNwrJlV3T2oS+6X9xoB/nlxtLH9HaY+j7cJwqtnggP
fp4mS5cxaqnZDdp8R5m9h7bL55h8mL3bZUeZiV0i3uPFboZ6c/8eL7eUUO+bXUHAVC6s1TIUpW/v
m76eN6tNrhb+zFu98KCxlRjLhZeQfv23da070BQkkUNSBbfjkDj7olqEhd9j1h1biNeOVKN+R/nA
PlWVdXf5fcgU1ivaovkFrD8RVbZLmJjc3OHz/H3pZSqeTzYyvt/9oK42mj6o+6blk03YBcrG+B1A
fX8fAC0Gw4qg4kJW3gRVhvoyPKESJYucoId9YfH++6K2SW7fSiVapI17z8xpdyuTCQ2poJg2SWmP
KKEyD5DHOfQTpUSxKYvtYyBd13s+rRbxVDziJiesUVkk/wb22oB4KP7DpPJ2reST8SDD3PbOzhmQ
kl9tNe11lBDVYJPlqsmxuA92wyIcJgPZavhWa3Le+ejD4LgIh4V2YtzV4zcJ+GDueu0AnW22Fdu6
Bzk5cE+N41z2EIeda96tHvCoudyqe78fKKD0MM8mepk/O3jm+EHptb9eN6883gal2fHP5+lXMChB
CbPQqkFqWD8aekGftWPeNzkka9UyLAFikgAZYuejSUKXhYCVrcvCn/dat/95r6lov3pRrJ1cPdw4
ttU8yRBrhXkMNL9707VpC0iR9Nkzr7tF0qbvM++hz8IlR4WWzBAM5tFXib7MSVxRi8+1t2iHdpyH
gqPM5+j1frJCXfYX22SO3sPI/jLrSu01ysLXMYmcx3Hgca9KjPBaptK6483OmS605lZ6eLLYQwpb
O8tEgkKY6ellNF8is31r9CHaPyY9qKnaohls2yGdt9Ma3jmyQtbSgfx2q3Wr5VYOSdxbCdPaInz0
a/r8lj1UOq9uBm6TeUtlS/Vz9MBDQBbg9B/CrEc1N53OYpKhhNXp6MyJDpkjYWQeQVrExKlWN50T
xalO1WjGTnXQit6+kqNEIl9xcikDHI7+rtU0bSPHFLHJsUSuVtu64pNNNjCp+m1Ut+j2IQ2gQIag
BftAGkazqHNdqylKDAudGO2ub4RhxVTvLUuHIrNHXPCg0D95qJcC6ZyU2YE2g+RQLdXU1TsF+o9R
A0FDSS/a0qfk7D/B5GUq3pKS48W7wuQFTk+VNrys/eS4bLV4k5n/ZLQNyW7RRYSm0Ze5hKnL12D0
d3vN+uJ3+jcEmfJ7cXatvoEkT3+pMpRZJz08ijnMEOIzBvpwRz2yv4yF2lznapnsxGsFjbIPvJg6
2nID36nebnDZcnQ+3YBi4ocbRG7jHqAyBfVKm0t7Y4XJlilpF5lmFoC+SdO3adKflCl3bzp/inaN
FUW/VTRyzDr8pwjBmYdBL2xILYrkl1GpHyUAAKUD2UVg3K8rkQcMf6s0DsGeb35N58w6IO7Cv5UF
a306ZvDDRPzb9QvYZR3EliO8Ar1tflztXlQPhwqgJHkuxME+LZWpImDKZS19uuhFvW88PcUR/0xW
F9Tlplv0KWSwi45ElVzWMRCsdhlWt9imOQh380AiSByft7jsU9YUislC7wy9tm/WYej65tSXQJfe
7QFopBtjhGhv969LWg77ufkQU7TReExa7zdRHoYrWb+tlYtK8UV42F7UoMVeZUcJEotciSI0QtH6
Lc82qzlAUBJOO4qsP236Yb/V/tOmAYJYfd5ErrPV6ZxazhRyALF81z6OY/LtckRZ7HL16fxBo/BX
RL/A0y4R4Mv0QxSPZIuX6RrrLLtVYfTtcgIS7+U801fDDoCTe46NrCKlk9fPTUoDn6rMNKNklQOP
cOW8TDad6RDW/ImEnfuLxucnOTzNv5njuj7rBkBI9IuMZ37nwyZUWvV3pb0Xna9ljVXpb2t8TfFv
miCqz3NSILk+TNspKzgVk9H+1vL5vOkhcbmvmx46DzXg9BVm87fGgfsBvshpmzZwOTrDVOyoqMT3
QI/Ha9udlKPuNMWjq3kVJx/6sAwPuuWFPGyKhoexb/SvnxZpba3AtmoWj20N74E76c61OXhThuoE
D5D0B9XOIbFy40tSj3fp5KY/EiOhk5Kntyf4NWt6TIkIFdX4Ug/9neTP/irifY+/jaCJDXF2uoB3
bpf8Ai9F9iBAh26vUt36Yk1NTQNY+CKAiiJU7dMIx9YF5pCVBlBP1DAOxgh7VQff7rE08n5boPV+
EiREnEeXTWV9u5NNJ9CSsqlgKGjsdC6bdhqi7jGiJUCLeUxRneEhUKv8Bm0DTiCIk12m9NA3j8Ib
q2EidwLDymIS+2KqYzW/kS3e9xETgp5bJ1Y0fs3Q99uAHmm8guQjuJltPblvFiG9LgzzH91yTm89
7xtix/4u5aB1ibBatd+EgHQ8kHYHu4lpoHrPp0IH0NwXZarhQEZukvzparTgwUbmUuHoIqsp2lQb
Hc6H5Qs5sHfFOJNem7LsPivhEq0XvreuikcAVf/uqG2Fs8TiCMioXVYkvcd/8eII4tK80Q14iG9H
UlVZ0ajN81t+ZzCc7DBSoBa9u53fT+r3NnlFKRQOoj5Ut5E3zXca+KYbGtihCHsLyPtoX6cKeD4l
do9T2x0stXXO9uRbzo50SXLIIVIEZaRFF3ek6M454ueBfgi9ypTWu+tUp4ldfjJg1nsD9P9rN8L0
sdrhxtmbaRK+/kW8vdj1yCtANjZwkRXQe6RJzbt0yUnKXHWDekPZ2ELQjtyFV2rjxrSzFsnYynht
qLzULUlIkgN3Yd2VG2HZnNwESisFvkOZmrb5nxdVmgk4L59uSVIV0N8ugwJPJfBC9DPa+V+2xREj
U4YizADsSUUHHXbjUnOrm7iZpsdwGfLR2jdlAbv7MpMBwL8ZNTx0LhYv69T7jlqxzKB0hI8DZB+S
yMF5NcVjnZ2HXv1VTDLYnVdcu6reXlY2UR1e57X1BxI93RnuT2SMujHpEQctui1E6BY1pqEk374Y
xSORcnUJl7kZZH/kqaqCl0nGG45M2r6a+2EjWEttoPuG53I8MpcYuZIBljR4C5Kb1Qx9b9xtyq57
W1A3SGxXs3qf6A5SRkrrOXwmKzq/ua7291MVuLs4MaaXpg/Jo1reo66C5QrHEvZQW1PO4pwHVaWh
EqF18bquVV0hWu1vxevyVXNrT853OounFwsu6GfkAIq6rrttUSv31QC3mEQWFt3Z1ZSr17KPXvPW
aaxh2otXb7rhpNHvChsmrwgcR/wQ6+VJtpUIkJAQ9inVk8yiHCJKjpzVjexGzqqDxL6aoNGy0Rs1
0cOztJ5j2Bzqv/g0s1LwiKCJQon0auAf+dqARveWrmw+muugfKkgx9ioA8psBb80n4RPgFxQs1OD
eLzqghzAxZI65TitbaMorGDFY5rpRWhsQDMkt3wpwddSmjTbKKazi9tY26Z+9lNg6CAC4FfZQc0r
VIAtqm/KUoLzZ2sE7j1svX5s78QkTruBwEb1zOEgEeKwO4icZL3Y1k00qwOjm3V3YlcbZUCSBs0s
+vW1m7qr8qsy9B/9WTGh/hJKqyDTIbLS4Eid/fhHxnc55CqLJ2w8LtGCSQ422sEbMcLdTLhcXkKh
rsz3XUdZCnnqnee9hkU73a8pgEkxaQvwI+VKEgfiiBpzRAi7qXd8wBoP4kj1hpp3ob1CkJGenKLI
+eDz9KOZdd5d2aJrkFkRggr+PG/V2olf28EtNs6c+d8rt7obBhLym3H+VnLg47datHSQ9NUfiZl9
sYYk/9Yp/GnpX55+4TyQ7YD4No9dX5AQMC3t1g3H+WoKnO5Uqd6AKq/+b3cuRvPjna3lzkpY3pVT
QZ6lSL9RtP94575LvsRlpm7j3OyR/s4PkJjBxj2bytEsJuW7MfB/7nWJDhl27e6h+Pdu6PnvT9TR
ERUcYvUhgdBs6zRV+dVqutcFtM36P6E2otI5J98VTVFfg95Jdjpv+ocg9ZUj/dvxKUri5nZs43lv
eXPx4oQ+hNGhqf2GkMbby9B4GYofBL91BknATy9jmr1/exmR6RY/vYyaB5tbg+fkbTfyfq4G5Cso
QmQvUMEWj0bLx8oyMz2VASxf7kz5nZh42mp2XmN0R5nK8nAGqyTT1hgvy+nrdprtspTGAHrMIUV2
ZjPa9UZoIRCvZY8ctQAmtNYzegLWcx8sSRhEkM5iq4NgQf0uXFeQHD+DMMoebf9tOZJg1BMji2yC
2ak3XWu+Dc1ylQB/t5UedOkys6N+JreSGiROFw/kPKj2aOq1CkvlTgQbTI3sAiWQ+QY2WDT11B9i
Rl0UqZglSnRqJCqfp+mmrNRHnlv8bVSW8GFOg1nf9AuDigx62/c8H0MGHUH/eL06kEYgWn2PnsZ6
X7T+FXKd3dYgf3Ytxbs0gfsKhgkXMlRw1uKF89q7lsJfps/I8brQy9q+v78AB+YhDDe+P7jHItJq
Yyfi79piRFPBPYqwu4jFy5V4dVjcNu3irVqwM93QoroOSdj9HBovurDULrPJVl+EwlZ8y2z1LZHq
e+TP6xAYvkSWRm3QSAYszB+saZ+0cCjJI+DlaVCMY1SiE7I8LEqpXIZLtNkadPlSml8Hb1Km/VTy
9DuE9lVsKgYghWj6BrBrV6Ze8jpFdUmrH3bhpk0iDyaLKr3Y3WlhGHP96dtiX+M13fyDx7eBzzBy
L+PC2C5Dm+h0iwxdRLoN2+oNlrjMaWfADnJazNMsvAs0vrjadqDTYinzeJ4f7EYj009S3XGKh3me
mtdPUYMTL7XFU8oJ/lHhj9YZNoULN3LMnZuHFDgXYdbBaMbHauJPKmWNXufMJuW10VCcx9RUjWdY
dvYK3zdopljdjZJyXhOlGj3VeJzTQ5qIFh0bZF9yoOlhcxZvm1qnCdqKpyAITdlDzD3Sojdhxh6y
pUEeDDxSkm2ysEhQsOrC53KqKuh3ACpVRhQ+FxD3Q9bibucR9tltZfRoGvq+c6hM+82bcKyWpWL6
q/X/w9qVLcmpK9svIgLE/FrzXD24B/uFsL1txDwIkODr71LS7mp7+9wTN+K+ECiVEuV2FZIyV66l
PajTR4Hd2oUmTdguW7+r9T9FzATmfuU0J/xTxMxZbrq8PVHvpDPj1IvsOJx13vzWS78manKffRz7
N2f6reGtlp3ksUx8tSy90PhkxOO/7kbF3mzy/e4PPyOFlrsSrdqKMrOPXAUg3dFfWuAgHsZajY/u
0NnHuh9zqBriy9mC7tvG6eWDnb7M0S9/mYILdBoq6Znr2vMRIAKJyXESnB1H1nkrSMLbC7LdOv7W
RCyBNQsad+u2y8lbdRwK2X90WHr+HCvuqgtsSHwZFr/SpajyT6hf9YF4/GWiO/C6hUtwyufrivQy
yVinArQpXgAKtN+9Ew6we+59u5ntMU5uTyj86u0JvgvslmaNC5cs5vmaRtycPaN4jGWxNwywbKJ6
KV00hUo3HVQ+oSUXsH03mc3F1Klagxfh0ewBMdCZXqy04kGEoHiz3Qa6rdqDOgrh7C3UkM2DUF7c
rwTEzUZrii6QI+0WRh7Wn7sa6UiXFfxYREP9Aj2y2d6OUCmCIJGzbrK2+Vxjr2pZVfVglxHYiooR
SGNtH/RwVEDFt+ENJFcfY69/hshFtYL2XvYoTYRb6I5sUttGbaO7/x8/o0J4oTRBXa4Ut5ahPYFu
X7/R3O00jN2rw/h4HE1glsma5YW1VBJvlJrb0K9Y9xNIsEOI8BggyNu0IrW2JHQx+fbFtSrzIStU
dpcI9g+ZyStIAnNbOs74qr3M0N/aBfAwleE8Yq+JamYXLwHk491HslWcrxSKHO9tF/okKYSaVz5Q
11vyoAHOiHCnFoB9JJseMHhgb53jAAGLE4D4sjVYu/kL4NLtPhpatuY69OXD7nbuR3uFY9EX7f83
u5xyqM820YIr3l+yUgabjA3Vuip58QQaQ3sHXcpwyaOueJK8RdGyH/sLI0QznSIEJbTOETlbNvh8
hkJeqDOr0+khAwlZjK2ThM7Wqogr9on1MrmXfid3Q+YFJsJwXneosVjmC2nF0d6xt5YrxPAPdRgV
6K6OBVPdYXaHbB/0ZiBCBTBWAxaWqVYXJ6n6l27lKUe+mIboIDilcqiZoBnXvWaYNCADq5tQJa0h
roBSFmoWCgpmsSsfkZkO74PeO5MZf10wFMUAuddZiykDqKAVEILZUa9vjV8iZ+w2WY7z3W25RXQk
HxcJIiTQAviwDNNqe1t8I7XWRb0fHKiPkwILOifIvMxrNQ1kiEEnIEM6OWB3xxnSkptBZ9mKXnUP
yRRtup7HVzL1ZgC9Y97+Q31kug262X4f1KmpOVq9/If8/6+Dkh5oMbA94KP1IkCc1FfXMI0B9aiF
tJtvYxsfjRS7zccy6qpPZRb9tPSuq/HbZBFgM3kGnaA9N73fm9R7c0bESpxvTZmh4szK42YVGvvI
0ZXFyg6mO7RiqjMe/tqy/bJcyNxrHgAJYUu34Ow+YNa4gax0ewIR3HCQAmI5oR+IK+LL9soAYOJp
aiCkMVZN+y1o+F5YwNsuKsC5QVIAodDC/gblHf7qMZ8tM6Tb5ikHQ9M++uXblHICYKmX7tuUKCk/
xfjuJp2Qr0bFBlAz4m5EDd4COgfytRR4Jt1JbfurX2VPoIkNQVi6VF3BN6QNFiGscvZ8UFw0IE5e
U7PtWwiFQ5GTlMJIM6wumH9+t5O0mIcABhbjLMVe8ByUkA1e4MaJsP4sINUx33zs+l98TAB+DsOU
2Ju4t/sVn/xon4Th+OpDzrqXVf0srCo952CIXijoerySWwKlxz04gqGz6fiLmg3hLs1YtOUoVlyh
MNlZJ7LG/3WdT/3KrnLoflB77JwetCKOs1YQFYIuqDetbdPfAsv0T+SO8Z546wG66q50926/mcg+
udbsTxT3ZHI1YETBjlU13pOdTNT5X+1/zI/v+IfP8/v89DlDQnS8zy2ZuwlR1baxDA9q4e+XAUS2
I+uvfZmB972RAVIXZfqttf0oWwPbjvhP24NkRA+YfewphdBL6kMVJsVb+t9T3Szv083DU1D6eqqA
QrhWQ3AqV3+LRL0MrSDfkI20E3own15kbi7sgYEXG0up7cTWHqlRc8aNySB3Fq4I+rMPlvmnpLHf
FuC0fnObYWTaLeyq/gzWEO8p++U2depfs/3uRsOrKMZ/sYdvvz3hYAwFpmtXu9Cktxv/PhGJcw+0
p0T9ML7olXnKOzBbkKdw7G7neXYArkSGQ4n2b6cEVIe8Bdct+YyG6y1aATQdQ45l9tFPAPuy++EJ
5mp2z2U0nUAbcUfeNK0K8d6y5+SQKdRB+UCtOJFR7HLoYD6bNVISkR/FZ2qC6m/bFl3yaECR7rEY
7dWoa1yz3GaoehLVgprTZNk7kDGbc2+uOIAwqix31EtTcghunKmppxxzcPLRlCXodfI+7s5uHIEW
xQgRrOBLRnETfRFtAZg45OBOFEvp43qCJl4Sb6hpZVwemQnNoqHh5acYeaNHJ59DKeTQNqB8vg0X
ojGXod+vrc6GSmGchveqQaka02qhtRxAO+F3ABr3A9gf/u0hg+7YKiz1f3gAOYWwuE55/GUOH+f3
lUps6MNjz1KwNZA4CKl4toPrpGn3h9TYEJH+bJv7QaoPkv2mBQusWxrW1m0cZCUYWE1REdycfGoi
ZTI3CWFDmBou3dl0w9S8DyK0Dnm9m6hFru8DGcoRTjxGKXXKqmufZ0fID/qPgAb7jz5jzyjjas8g
ifUhWd4Ea8S31Zo6O98IzyNCVp3uJFNZ5pfKzxlYaTE6S9x0jZL6dkPDA1NYOIm23+bRehCkNLaA
9yd3ZDKDAZsqED9v6ROoIeiPHHrAC+qlORhycKXJhnsyydpABZH0sx19BKhrNweXeSYAIL8+EZh9
oPplPJClMwuoPk3fojQZ9hSAEyDI3U5NX88BPJnY3QUL7T110pcM2ViIvqf8nr5gPOtQ9vH7cFHU
9Yp7DPTNZRbsE6wDwO4G+y5sik8uS8tPBfZJtsrUNW5sfMdd5ixdxsWOOoGQnnY2iBKWNOB9ON5X
BUhcR38deFV6se1HAk0wLEIrQHonsO+A7z5rkFRupUq+gQb3q9dD3wdEI+G+4FBj9PPc+oKB1E8D
x9oIVm4K0Ey5MsyU7V0NwbeMZtwhLW5p6IW4R17YXUR1m28CsBZIyCC99llig+00RwZDZxY7LeWi
7UDWsg/23/2RMzyzsOX9HqXLChDWDEgFHfn7IwZY+0m9tBMkNG4dH4KFLUUCfQlWzTLBO3wYKnBp
yOgeKl7RvWchy4LtcbgdIGN7D44AxPw9lH7JIDyRB4tS6071X6fRddNlHnJP04f/iHzppUtXswO3
ekrypTloSrdpodmnn9AMDMHbHurd0YCiN32yw3vJg4xf3O2p2TJzxcEK+5Tg5IFty7/daKkYXCho
h0X3V7dGz0ZA5nc3fY6ZZyM7PdToHXF7KM3WD2BUHjIJ4ASEybbdlGVH6ILlx8IynO0IFMKVywow
9soKHvsIoeuGudVnlvDPCZf1jyaF3l3mK76wFSDQLa9+9GHzeTR4+bloyhTSOJn/ODL8mGuD51cI
VLw9pbHUx6d4TpKukQdrQX/8pbHNN9YYKE3LIzBbxBHzwQxtyJlW5m82GqQpOILYgsRGGKxzxN4e
IRJTHVykbCDM4zqPZIvFayed4UFaWA5CF7LD7QQurJs/pK8AaRQmdqmt1d7Pl5ehmyBaWjl37qi8
g603qx6wGxsrG1OksSdxRbJdAe36u3EWjyejrT3TtXNQIgj+qTLzZILl5Hbje9ZsCX/d/OZTpeH4
nHTNF9oj026ZNsrjALF5EZl7ssswuHI7APYhnz73MWQHbuFdCgNru8Mgdu548YYqD0b5XMdQqoBU
hLVKkGeE5Fw6XexImEtycMPnrGucJS9RrN6KOF+KyYw3U+I6FwOI2/lihYyfQuGshyJCeIs6yEVC
bmlZ4ke2IduA+r+V6SYxhOl6cR0k6EI6N1ObqhT4+zWVgQCkGA/YNI6vYM/1IVHpGodeNxnbNKHy
X2rQ0hzdAOp9XGtHW8XkL3sBCv/JN0owYdU/6tE2vuibIKvfbizw42YCgiCuhexiaeXWcxN03Yr3
wrlKC9oCWZsUByQMwOgQTeG6ZlBFSK2oXOY1yHdiZ2rxDcRdHwDtDSAP2qaFpF+qTGv9n33IkS5p
CrYTrr1vk9EdL76WZRfiuGWf6Mg5VHy6Y8Z0IhmyLGXjne6jEyb1tQzfFn04fe/738aBDwUs98r5
0kKWYQHiI/7I7SjYjAEwNhI0hmeWhsm6b4T1XBn916JS0Q+WgAcPu7rvoHu2F0oPMtivQQDfqjMK
elIwaxrm86TUPAiyqvOgtkJAC3ATIxqyY9K4xjKfZLpEzCk7xpECSTv1dFE6vt1S15SZCKC4xXSw
FRJopS6rrAwUgicWhNehBZacwggMGkYh2gfDSetlVQv+ZSzk1XdR67UY5NdBBN0PlEz95IEbPPu5
DR7mQDnXzDcz6D4JfsBftj5no83Wwgn8R5aKlySKt5POH9FFVmMIbA1H3Ti1cxvp4sxVB4syUB98
3rt5wMcDtToTivPdGE5bggRVCjrlQ4uI3owQ0vAhULL83SY8MFCQKDU5k596H0uoI5qP/P7jfOD2
is9B1p3Av4HyFNM3VrcIy+CYn8CSDsyNDtKUDkCBleuBqkyjo/WFBkXQdlrfbFMaXizjS4Nj9yEJ
whqnZNNQ+BvGq7mpZOFdR1mkqNxNQoQLQJyU6At1gMkuWthuybcfvLFbXrVjPpxvzq6vib2z+vGD
G4Tck7VyixZc4C8giAnPoqpde9EhHrAP7eilZiy6jALnlhXg9xvPBvnY7IKaq2mRJpGBt8tYrIAn
gqjB7f2kWF6DzHpNL6aO7M7YO5cy74qV1M7UE+XIwC1MAYBgKmbnP15+NHvBbAtkiyhL12yHnqZH
jFmJuky6NYn48NZFRmmlDlB9wGboIaSB98GPD1bFV+ToJhbKg+zat/fMkbNtnsEe610LmTaHL4q6
gNyEZTl3STY1Ozfp8n1pu+N1ghAkNOLS5rOC3KNvxMaPQDY7r2L+l84v1JIGFV7a7GRugXkk7Mer
jSnnQYXpnemN4JTdDjEibx4UAdd2F6bjmkGhb1HoSgVPVyrQpVbNEkGr8Gw70gKuRh/twbXBQX+F
0gMQMr754dQE5hJRN8CbI+SzeB9sVoncQh8N8sZI51yBGVbXIpPNmXlQqBes8CC+Ax4VM2nHQxWa
99TytInuwFuS73pPlyfooTQJdZRGnG3MGvA7P2rLt1nCPO9WrEckNbGCKFmXDg6aKmMgJLw9Crkl
fBogaHY0mxrTXZSm4iJAqrAOApms6RdV6Z+VmZSPUHJjJ2q1Udidy6YH7x/66BI2plx7QFys0yp8
s6Fy9T6qjGD+LaKqtjzXk30lf/opgjxerGMum/VtIhmJOxuyxWeaB8Fh0G+MfoogEyhVas1/ZWXJ
TyFT/84dIN4tIrDWk114rr+0Wosd27hUTyzl224MrM+5tKBkXbbjltwypNBzCwf7dhrY4T9NOzGj
XngSNFw0bRHJ8mATLLA1enuHqsFoXbhTtyEWMmqmiK1/aHLdJMoys22i9a03kghKmOXPGMvC0wBN
oYPI8K+kpsMRLa+8AIUIujd1NUckr4FL1E0zBfZQaJp+aiJlkJyzusvmZjxK8xzXxo95JmQ8Lmlc
fqVWLFz3MnTmsz9N01NXiu5qQEeM+rhl87s2Dy/Up4BcvGtHG5wBeCIYNZp7bLB2EQhWnhJjMoAp
GjfUVwzMevBAGEjjerdvH8cuWVJfPcXJJ6/4WeObt5UpsO59VA6Psigz0HLlw9HT5E6ADdu7lDk1
tHTAFzW7oJqmsV33nlppmTNgABNrQ83BUtWlzMILtWhQiQ36AgGC4UhNmtIP+ns/Sz+NmvYkH9rs
wdBR27LmzhYbjAFyN7zeK9TuX8gFSRl+gQbF/jagK4S5RSEAEBR6Err0RSLmSeKiGfY2oMsLMEyE
SGXX3iJtQqCZa8cxFsxwOUS2RLhy+im6q/MqukO1ZL5LIG+0MMmnYSizK+v+Qr10IefxUIaxdzc7
ZS1eLi2+A/O8WQimJNPN4t1t0O1ZpX6MlYLCNsxKd4WCK2BIwthkRxd/nPe9QCEToLWp/WH1V8mY
r3sfQfC6M7dpnw87D9VCjzF3/+HpVHwvzRCZA796KkCX9jeHrPWfwrGqZwcsvMOuHnHo0jPkOCw9
+OCRWSQeNO1LK67Pfm7YL0xspqhIXupGNReVxMBpa3NfSr7NABzfIBllv9wGvTWxW08RyZqm6jiv
jIqF+I0kvEJ5H+SRPlz6CIA3PoxQ+UVHq9dWuoPMu3/BgSexVbgiS8gY9jlZVW2jvIQanuuEkHXN
xdoVLH0SBbaCSRd3/1SIVRnMcX4KpLFqf0w/ux2CGjnw2Thp9zgeYvt9sOoWxXZ6eASxm3n4FJjt
E1IewzrNsdtvNRbC0/gI0TpYLv3+Qi3fBJvC1GViaY0W8B26tw/kW28co1y+cSsgpvTQ9/FhoMqN
GYLBNAGFNWIBKIQfdI1KboNWBT+QR+TtA3BF4Sww+Mz80stP1B+B223F7HA60sBcD+youGVSn5o8
GQ++LqtouqC8uPqOmrEX4XcaDSdrgtY2WDjAz9hU8kRu5DEZcbXtepDF7gE+6peBWzTIeI7GXBsQ
5Wm1SCxT3llDUF+AfTGAZkXq1JN1he9nrcVJf42w4yy8ByEgOMxz57svAnGkxalvk/ACGbRtx7HS
L1sWDxsw6bWr21ZPD/Bk3h3JJEHTtzEDGyBphEdF6qkvUV7vQbxj/LBc6wTh0umzALPA0ke9/xW8
WcbO7c1hh/JSoDb1IN9F3WJqNvtJ8eo6RU65yMaSn3NdcZolgEdLSALNrXe7K9xSrApZHEobXIo3
khnAQqHrY/Q+2FXN8kAdOb5e6yp3kONnEZRce3M8N2BIe+l/1tLqX2KmYnDkghUtbEL7RYD/a5Na
Um3ICaytb2OY1zgv1ncnzneyKZP7vrH5IytsAONzE/RVbZo85qJqT3jjfKbOifP6DIrqc6m8/GSP
Wb6CMi4EFnUz7LECLuiWLpGR4hWme0aVoceHcKcW6vHWZBzcb4DE5ffO6DeXHPjRRTeE5itvlbGq
GlbuqZkhYwF1TPmUWfoIBpztgoMZ5jVKGwVshRnsfR6kR1SdektshxZ9JsTzVMT8bBpjCAJdwAAg
JNutjCqID5Vuajeh3cy44WfEK6GJFrdIhgGFtQKVDT9Q893N0rMBLAZuNAIVTO03VHaAYauuvoYe
Yuo6Yp6arQTSqg8uKiyrEyrivNW7B1ISKAFIpVx62iPqQClPHtAkqr7Gzdsc5GFAcQ5cROBIxgvJ
fOiQTFtPDWpAVNVYDyiltx5yEW5aRCmv5FEkqQ3EQagWiE6BZ9dPvWmBt824J2fHRmG2GFtgrjCU
RrR6ToQj27VTyalY1p6xUYP7mUFTa5+BjmnRaWYYd4rqIzUhUmM/ub14a8ZqTDYJSpVXqhHeri4h
GEZndQ//6p2oZLKigzz1UpNO6zdnp5PREUGddEFZrc7pQBWclsMmaQMDIOWiPwjHDo4mUFtzdiyL
QMmlkGGlAWSn1Fk7qmQ7AgM0z3Qb8OeciBRBlXCVcWx7WA6gGy+G7C7MsKKpyb9vohImYAiOigVf
bqYh9SCJ4BRyGXd5ny59XohVanTZZm7X8aQ5yxN7P7etCItvU5UXmqIqvOxuVD3Oh3ow8Hbz/DlK
bEFSpw55ciximZ2w23m7TEEKsM+fbV7VYF5vj2SnEV0U2qBRNYlqxr74Gmw+DREEg33UUtqRwRZk
c3UH/vurZQlQ1PpGA0J3CKMjjQqkHU+Kx8kd3U9KACYzJtcelHOfyGIb0x70Ef2d0KbBNptFWvf+
kTxKZCRWrYASWmu0HnZUKJUUDTikaCiHlOwBxVjhgpooibUu/+VJvt30dwkgLi2y8GGfu6iUnpri
2OlLomy0+5EXwAxNxZHuqLtyegVyYluBt/F9TEzu1E+e9VSDz+fPW+o32qFZQ0or2Tp5nK1IN3xf
6OqwGt+TFWtNee4BwD+7eZ6tcpPZR+VVP0SU9SdL9m+XOHX6E9m8APx6rpMfqXPSHj3YGhBHe3eh
HoUKOlA6g1etMO5vaapp8PnRHJvP4r2y3EGagUyUpqKL0YGiUntRi1xp4MS7eeCc0fo112363+ci
+/sTb3OxX0+kmVlZ2kfUYuP1iZdRk6HylhC8wXsTxx32lHZ4rdx6sZ342KReJMR5ztqz4xryrJiI
9ljaDh1Lgdgh23wbAKCyTy3rQDa6lF6NemZ9QZkBSEpfeIcTBHi7hD8+GYDfB6nxUndN9a20g5cA
X4RvoIKeb4AnnW9+6zIj5T9DKuOgu0s98r9M8f/uAwkwVHmBv3vt9q57apTnLIjooeA537TQqZ3Z
IWwfyi51bbqXDv/kZxZ8SiZmv/xtUBSwdmaH+Pcgldb2S2w7yUmWKL7sC0Pd0aVL/BxamcubZUIg
7s5L9IY841r01dRslmVtba0EZ1RPWuOHoXm/NKKmiuYpBwtcHabSQQn9BB3Tu2sibm2zCESwZHOQ
oVy0nV+CGrSs1wNq6veRL/Ln0Zi2ZcMAatV2087Cm13G1ZvdB2PbvgG+7tmtcIZ8t9/8f7dXDerX
KHs1J7509gqUl9BkHudkWQPa2lMftp9u+bN8YM12cAO1vOXPJFKYiMImweaWFOud+HMeO+pIptnO
l1WEijLKuU1GlJ24XX+6PbrHC2fbNHxc3qZpo+Hj1NQxWvk8NU1kgsr5rvfYcrJQISi8CYHBHJCU
S1573tJoRYE6ABVd5h68ocY96lqeCm0jv5ZFUFAEgmRLM8xjaYL3WSTYfVDQpCd9v2B7Os90M93m
bJJsi/XGP1IncGAPqZv3pwFl/CtV+Nhx643MvPPAwlePDlKz2hSAZ3pX5SOounSTtituGSPXJqPs
SDYvAMEBQOFX6pzd9LweUuGbm61kP2/TGmPwcVoaFBoIZqVSZDhHYRtE0w5gtKZOunTv00YCR4Wx
xq5KdYa7rzvs7Gg/E8TAQVCT9jPU9IJBohAJqYlbk3pRy4bfS3YKYpx6BlQQbyM1fQ07HIli3xxO
IBTHHo/avjbSHV2SqIREbNZuaWgElnUsG3oItW8zRBUI/u2hffjDPs/84SFjHiYLPyjlBiGOYa/8
+JE5g/nFhxBrGLnJ96JPh2Wr0uACCeDuBBoPlBOOVfjVas7k4EKVeFn54JRvVF2fS+iIrKjD29rQ
mPoGZedm5TUyOYc8Li58AvYAqa3ku8c+DbU1fbVRlL6Cjm2pt83RFilixB4EhDux5o5fCtMRiySz
47uy9JwLdeAIgNoK3WGgxG7uqA3wL0cMdRSqOfgWB7WiqyFQSsgHssnOBcpuHMaHBpHBjR0b8hrl
nF2t1rwXelObIpVELdkZfGOAMR+KwBB5jH2fHRBV2VNRy63QhZpQd3YPID+fO8mf7HQZkVo6uIm3
+9OupwU7tHGorG73wV/b6QHZZPAjCnLmzj+Go3oX+WNTzh/vVm9DboBElsepzre3aRkw9ec0kMvG
EOrseUjoKGDyr0OE5RqFZsmDyELAfisoNqg2LJeWY9UvvmhRxifb/EsQAAUgZfk9zECeVHr9z94p
V1lW+NAPfUAyKMUpJRfLOrSjn0idAcadZ99U8g9q9Jonp+/HNcer8dSYZXW0kF3dTIGDTSXIBxZx
EXTfbRYvjSkvfoKD+7l3R+clNBSC+4i8XzzDNPdQRTW2Ps5k92kZDEvZmdaX0Rn20rPyn6Y/Hfox
bL4AtAmBLrAf+r1YcDlMjyYr023kNNmh8UV2dQIer6xwkF+ApN+OdZb/MEf+2ufp+DxINeL0aZWn
0OqdE37Z1dof/OrF7xEO1K52N+0TP+DHpk3cZR2nPSiwXXFMAmt67IT1CJ4O9ws0mqHmFDndCfph
9QNo2r6RHf8YRGWGRp5L0Nbdt4IDSJ0EKyNEcR0IMOOLUZTJubE4Dvu2PXxr3bWXJuV3gGsgk6Ud
mPDGLWoo+TplWXmH4pfyropQ4IWAQ414vVvcWdBeCxZ1gU885VcyoYbLQGZahjZfKKPaxUaXbqQG
feC/2rhnQZ4sEDaWB1uve3NHhGqBKaruqMW9qDoXjJ9vg/IKq/7IE5B4vk9UImG8wo8p3RgEEcGG
+m1i8vG5JRZF0H4nsrdJ83HWWT8eu2JRuprybSZ+m6/kQ5cP7VrF01EA69pbwQESNgvXA4tHlduX
GbMwQRoDwYF0QxiHuGTijAKNZ+okk8etM7OHN38BhDvSZLF7NNrAXRIdhVO1r1XiWA8MQbPTX+xD
U360p6x7dXPx5t8AALQk9gp8b17DKGUPKkY11RzJKqNBvPG7Igly8j1wgxImgUrVCvAvdG0H7onI
ucMfpnoaIMm061DCvelG23qd8OKNe59/wxIG+hSRGaexd6crVKoDEGWgIFmPRE63elJ6pKgQGIq9
eh5JDm6EIjAaaQNRce1TiI77v0bSM00fEEUa6fLAfBUAH5EDdnqovYjXRdw6D0CIpxv8Z4QnmSXg
G4Z49c4Wdo28ALehFt6b0KO2Qa9qs+w7pIs2Y+1PMWoS+RocXdb31EFlIRCz6bM7mXIVMsmulYyN
7TAN3cFruvGEPDvEx/2qeWjwmkd53lB+xjbiU5QB3LvgD1PfgjGs9mutKuJ8FoZZLv/22abe/tdn
i2vzw2dLDAMiu7r2i0q3uBLFUti8O8zFWboJ1Hx3oLIvwYwH1JGIfS2zTC4QWQWFHIXrgtZv1nYC
xoDZ6CFtuw4UNxZIY5c4tXb+RkHMbMlVhL86GUWVYI2O3dOkVbyUvpS96W9EDLFzv1ZbW/nlwQAk
5Cy9Xp3pji59WoGhLPK81a2jaaJviTCjRdH6amOnsb0P/Jo/BKMuaRtB9QvkyQklnvULeYyOzZDf
tJ9Q/SOX0GOPDwqvEvuW1v8Q459vyWmCE6UA/DRxN1JxHPvBRjciuOv6AWpQonzdaFixsEW3sDog
AwfAgj55LiDSTja9kltkgubUrWtE4AacNZKk6y6ddhti1PLp4X9zU/jlb0tAESFj5fdPbVFsUcqN
vB5+eRvm8mlb6KbM62UK3ZCXrGzMQ8Y8yI4bk/nZdNWPMQ2DOySa1RVs2qhY1/62FXpL0fvIXOlp
i77ckv+Y+m/TVogb76YCle2g1gbD7iYAZmyJ7GKyp6MtNWszTffzwVf3omIj+dBELDPZp42JTHSD
6tKAgKtx4g4LyxrcdViG5skltCsWicHboDzj7u2JUKc5xh3iNPnEuhOKTEAvUYCo+gSBzoht4hpF
5ZWv5Ib66WL4ydfUq9lWlaxHDQsuSRkP50o0FUr5cxcMMoGnFmRMKvHmY3t9v6yFQPZXe1NH78cK
/JdQWshqJG+htd6fexkBTAh9qWVXQaJRZkDzI3WPW+y8ug0Y37pFgNCkWpCx1T10FwAps68a/3qz
1xYD9cfc29srqwbQUGFn4GIZPwr6oeEnxM9d5uA3R7c8eKztPIXCGeLmdEGOKpcI6f5qd+AXKsHr
T5YPI6k9ZYkFzfIlzXUbAyEhhOL1hRW+vXZU7uUX0IN1GxNc4Jfaiuyz2T9ZGu5FFzLT3cSlvfTS
sVwn2Kn4OINEwWmKiyW5ZGQbw7KFfg931rcZ2sR8wumEg6Yv6MuFAVWyQ6gvdBdnbleCScGDEee5
cE3WbmodwHe1l+s7UDoX4458yOS41a/RNOWtTT7UrKrCdZa3Hs/yq5XlQVCylUgYyTJ5u6SIRrao
l0c7V0EDwqH4x2zLqYfc3davNkNh/KQI5IcgZZYkUPnhIE/vgGY/4ez4MZr5R3CTBgdu/GQkxjNQ
0PaZGeAHlDYfoRQ/pudmzEtwL/XGPYrQ2LLpOEOMJ48XYIws/1FxtgZIsQT2I4FwjRvxH33afKti
r3ttR+TtDY+bD9jwBOCeFCb+H6tsj0VrAAtOi2p+P1t7WFzxe3BL/C1SOZ7mW8PujYPVYk9VZg0q
iXQPXTwJZNYIWjyF02CXMBTtgQ7jM4CX9xDrbB+DqQ5PKBZsl2Q3epAvVi1vrllkT3ehq7B/0QM4
uAKQMarco4P64k9BBTldaZZPcTW1CwVGvhNdRmkUJ1NfbjZq9rIXSzdnm2oCIFyW4iy8uHoKgYJ9
EEG0NFnLgWtZtV6ZP7mqq54QeQW8se4fyDGu8gtQUsGVWm3a/qPKZpwngV4daFVzjt+hnrPSB1q8
iOSemvnkTitggZwtNbugRnoQAe4NNcckEjiNtcHK1g8FV2iyR3bDXlIvMvHGoalAb0G9gTck567D
DpV6TcXaK0IG99SJrWuyqN3R3BWGYU9gW85aFGS0hw6bA4SSiiw647sVnenOkPUr+LLljlmVOy1Y
Ew0IwI9ggrcKHAwLKDPrO7rEUAU4RAkut+bf/G7DaAS50LBb8/8+1e2Rf0z1xye4PeMPP+rwhez3
g/UYcYgsG1AJqRZ0e7uA+MNdVXatFhBKyI+3jv9h7MuW5NSxdl+lY18f+kcgJHHi777Iea7Mmuzy
DVF22QxiBiHg6c+HsrbT9nbvPg4HgQbILBKEtNY38BiS9FWR/XmIKd+axXTGW9Hs/foBaYuMJOFQ
Ofz700TV9y9mPsV8k2vl7VNNJasrWswYJZdRxVi7TV/idogpXruYXXNIWSYf4LxZbS03Ls4trCE9
pIIO+aTYaTbl4AEFYgXlfHDc9zpt9hK5smBqdBymJwDYaNWsaiXBlfh+rDmiSICW67lzvNWPNrjb
Y4qRyHzqrWGAvI5mWp5yEWFmrqKOLWUZ+/PrJ34/MaJUIG5Dw1ubz05VjlVyRZLF9VTm4Ei9pFxH
d9dTpYqUyyi2qmsX3/JPLkSI1lCYUDumbLW77vG0e9/7TZ3p0gvKUzzYOM5s8u97tzo2neZ2VtNw
q6ugEjpPKJ54yLv592XHoU0VQUndFANP+vfKgYW2ls5dNPWoYK+2iVqvm5vGigr/vkC8Jau0fbwe
pBWcAkHiQeQLENFcNfmdcN0TZFKqt3L0Thazyzeq+Cni2MlRI4KkOfA4hTaTbwdbXvdPBpBuYOjh
hEVHJOBaf6syPUx9Vo13YJnP7AELgtRLzhDQo5ckTvgJA9LSlMzGGqHmnLrtWzeEEpm+Foi80q+a
uWABVAx4Fu7rlE7r+Yq9tN/3ZELe68xel1L2EkVDOrOLjL9cW8O1TfwHqZS8eJ4nL9C9ZoemHfem
CuYQ8tICiH8XYCyDa14fzk23rrtEEGM6m15m09bNRrqFPppSHyfyUufFh4LnUNKYzmyq+gaaFcxy
wu2trivcei4SW65NF9OQqgykiwIkHlNnzhlVsBMNWyoXt08NuXLXsocC9e18oZs6W0564LWIwBdO
ilHsKWsv5jDzJwEXUcHmtPzh7KSCDG9y/Qq3P0FiRamh/nW6VeVBfe59Hh1u30zxIJ4RyCSCk4oL
Zvo2rA5mlsX4D39V5QSAkTqQqzJdzMYfoQHSkIZc/ypzUt75MN3LMjW/fazd5mJjVcCt3/7Sru6s
nS30x9uFQ4AUuv8q3d6+XZ97/l0RvphzXX9Dvy+nqOtwdy2OJd1BYUNPZBq95Q5MEqwi61+Tpn10
0kw+JrBs3HHbBkJ3qoefnWsV7WnEPBzgT9GsWkgZbUVW0icFoTvTyWYOmbfMro+x61kLyyuymYIB
30PXk2fdDvlRTyVW+uMKWBEoJ1c+eahZX58FRK9aIcmDqeoIpL3CLIz3pq7vwnKTxYU9vx7gOeFD
T1aBUgRKnIDoYV7dJVtzcmjiyh2iImRmiuYAHzeLxUh/MVXdiFBi2nf12pwcbJPskLj5V9Novq4V
kz1SuOHd9dNbVwNtFrOlOZngUp9sWp5Mf7Pxk+S1kJwcTKnH9HAdcKeDnAj+oNHqwwuQKgvTaKoK
WGTOaB30O1OUY+lueIxgnelivoIGM84eH0yFxeHx4lejvTFfALIe9i5UPZaSWFPp+IMdu91lpFyd
y1G/Bdr3P8LafVjCEXDYhD2KkbIWEN0CRjPx/UNZZ3DgA4P6I3QKKSRxs3ZfdjGga87lWt3BgU9V
FfRCEKOZv6+4IaG2ueL0bth8idTHvsvL2Q9APTdpYCZO3HsLX7sMgw8mfx3a+WfVqOKxRJJtoxpY
/CBK6z9OHUxqG3PAz7T5ZCHI+TnxAICUmn6TbnrXpoPzopJ2gB+ok1+YG3drUTn9LqiYRJxC2lAN
pP2jHOCMm8Og88t0ODxK6bcYh/MMwWDcosEqcFPcGqkNSsLEI4+FBWULIkE+S6P+GR4V0HJG/a2b
ntjnqc+RRkRA7dqNgXtvuoEd8X62Yep2O1ucfAmM0AEsjwfIfIPeYc2y4S3jEdClvvMBtsMVQIkk
2zR9K5+rjh54SaLP4POk8xLw6JPijn0syIDUmjvEn78fqVOYUZgjCxYCtu269sJKEiSIwjx9Nnt5
yOR1T/+m7nf9QpvYGDfL9Ic8m8XcYQ9lsM0PWb1rjs0bHixvZFuTXru2cmTJlp5VgWbyPUdnOpuz
pFWzMfV9ks7yEYndU9mV5ZpBfuCDk5VXPSuWCrKUrqi3QCHBnDctrnpWmEujPmkhoO341vPUXyBO
BpYaYAqeMRB3Su0sJ+z8PGI+dLCrSP6Hsp4nahbEKtj7ErYjgMrI4pSNHhIuRC9MA/KExSmGh6C7
SMZ+AQxVsL91CwYvWg1hyuc9BZtTA6ixV1nXPUbayZdQKetX1+IIITbKanwlh3ePSpMRAq7pwTSa
jeYQDAOp62JK5my9JO9no0S/ny10rXDVqbxFxEs4cmY0s2A/dNCC1CdTauy02SR+Vs9N0WwQ5IUw
Z9icaOUDsDn1aCAgNqeTlYip+805rj2mA34+x+8+xa3g/Vp20J6MBlo+WJLsjTZDAHfSjQTXatlP
DwU8+uIpFq3vKph2P1A97m2Yvy4xOPJ91ITRvBUjPTSycJ9tyKVfZetUXuygQlkuQqDmPppuQVrR
A7HDtXCKDqR69tk8MU0D44oKMYtLa9vtvg07sbBDGX9W2bGoXP9TJyG7OrZjvLOzNH+YDjTttSzg
oeMALuTGkm1livOwxmFvIQI+UdTqz8iW6nlH/egsBSEwcx2hMuoWI0yU5XtfD44sCnaM+YIgedpB
oRfaH9Re9GbPxVJV50ogXIC9a+u050avXtvDxV2AJjRtIIqpwnUDQO/aaymSsgojUYtpBPT9+bj2
Mc5cKo7U+qSXdv0xonZYNAxBV/NbplGXXOAsN3lwnT3f9j6l0NqFmaL+5Iy9PVcy0fDSC/WmZZ21
sZHpvNOghM+Rlxtfqr4/GA1tP4d6Z1zoT3aVwg4S/AtLJ9ljDuo9qNvYC+sStqEYkh+tRL3X3VrN
Xm7bzVLnNZSBKAZKUDSynfnKAUvTA6vq1+s3nv4UVkLsy/TIIrWBY0Hy5GfloSgs/zGB4NMOI8r0
FOrh01Sf2nhbOFFEd4xDKuXn+hGJjFlBmmqD4a8/YsLfH0ePafhD02ItnTKeVXYPEwLTwqN4nLWV
F60LPcDXzIIPgvCnoNZUvNVxmQ4bYNvqSzdtGgjrI3uBOlM0Dbe6ouHNqgqcbm5QbgbvhjXwhVMW
bA2+7VZv8WRc28AOz1Ij03pztvLd+oLcWrPMFUaP0CLOXS49axlPeyEb3vdM3e9aASyFfA6wkusE
d89OIHWwakZePtV1/uYiyvgWV80KgTj9iWSBXAA/NZyUEIjskaJZ5SlncycfrVkgMnIQRhHBBIpN
2UNEDvOccGeqzIZPUWSzhzQFvFzLEUa0AK+uEq7AVp4IdwbEZeogAAD/G5cdEcgpTv40/ObKeXHg
LLdJqIchubR6uaW2hbdEJeGB3jUhhZkOSd4CPBXCYd5r6UfJgnhedvKlLfbRWDTLXuUKXG/wxeHm
+Uab7NtQdO2jiOJ2HQRFtg0zD05p08lMj9GF43rceK8I7SeLgI/5gtti2EBC0GDUzcbP82oZcM9Z
mqIGee+evXegrrdmWQa4+NA+jHkAar+Msy1yGiAYwuHhAmeQ97qKH60g2eYRW/7OsyJw8aqdGscp
Fc/zyF4AsqitB0TXcBV0HJYLw/2XSF1tkOt18AqDyxOEFOtLhGDMtc4UTQPQ7e3GnVscAggd7Zwn
0MC7HXXKSZtaIHxYwxriVmQQUMR1dY+JGwIhLZg/l5PCOKxan1lThw/ca9NDN8hgbhS92Z/1qnDT
Q+FO9kyIwC+h5ZvClLCc4bEln6G3oYD5d9IzV2yA1gt+iNSLuwdb1BAcmobaIXrv20VQNHYdFd1H
BOLVKkAiC2vD8RO14czTq+ED7GLe6w0QAxqZ13rTf8yTYBlaIzgGbSs3VMfRCkkO5PXEiHERuXKo
24AUItN0Q2TWfjQ9ojam6wTmfDNMtrL5VXq+tex+/duyEZ5HvgwsGU/4G4dBGi5iDdzPzCVV9Y9F
04qIv96a61/F+i+tvxx769xNp6qEpdZjOO70gKQrrNCrfY8IwCqvifuQAxIGm+N8fCuCu7LXwVd3
rL65nhBPKiVYWYZ9cAAKvL4eo7LSWuYDmErmebMHWq8TKyoQe5rmQGqa8Ohpk/qjO7ft1xtn+sar
LiEmsc0qmPtQMK81yxoYFA/qnYl96wdPBszNu+yJ2o2N+1TX0KbJ3FXqAVwcy6o8ggSfLwF7qp5r
Tr4YaqPFvmDYkm+3Y+x4jBZW4L0ohh/TsNaAMK5Wt6Lf9NUK9sjRKuVhePAGUK+8/oNBvxdFB2u6
KBhOggp9cBQWMnEVkNdGXju4/YPdkxmyBRUQIngkCswwERam5cHY0GRT0ZuKptXtwO00rVgrOk+m
9XfHShYhc5HlEFC18hOmCZhXwoDWqXqxr5SNqeZUr2sGwYChfamUKNxvSnJxDz/aBRRuw+wShROB
QcUHKHV79EsODvECshr0zirh+jdYXD6FaVEv4SQ1HkH5SneslGw9loV7dpPSm3cei146J7/P0oJ+
A7Ef+EZfvUXVn4fzSAG+0UkHQv54V0AfwUcoxs8OXtsFQA/0z+bxN/UOzdmal/XVfcgfnOwMbvc+
z2GMdDMkysqoXXsqghjuCEOiWwMpKQw/rDMUbKBEVQK1j+DKrPJivTfFdijei4Z6iLfDj63Dz0XT
mtigh/3HY4sRGJ0qzxaQtj14Dc+3/jTBAhoRjmyiyqKjKZvN1CUoxnybSB4fCCafRs8gUfpr4BXR
meme3tujPBkxBDfX7hqw0WRleg3Z+BUsvfCMue21l6l2Bhe9+hS9ppnr93NBv+LaK29KtlKicZeI
UAIg3Nf2h9iFNhye6+CSRw30uDH4H8GRQQ4q6CIEXbR7HAEVhzli4963RdPOC5L3HxPffe18Lr86
VYvDpzyUl1ZYKtnyjfkwWu1Dz4YhW4hnOmygjaIHpEk6Eh8DYr2mVkCvE8pOkuxQJNGrmaaZBYIA
y3Um3E7uzGTNp7gHQYYvl0bNy+h6qT5Ij1aNV8Wk/GXq216B2jHVUy3mt66mHjadKV4MfjWDYO+4
Bmkm+8BhL54TEX3OAtCgObTYTkka6ZMAgRpQgzb6nMAawLOhveHwOFj/fKQk8XjOM/dDjpnNERJM
+RGz3vyIFUiy8XrrWbhxvHeTeBU6WfWQpkl3ZpID0KLhDNoj5jKvA9vemFar89pDGIpP11Z7YG8N
yB97TI6wamHUguUlImSmr9lAuG7l6dy6M6W48tnij3/8z7//90v/f8OvxRkw0rDI/5Gr7FzEedv8
6w9m//GP8lq9ffvXH9QXrvA8Cg0Lz4f6CGMC7V9e75EER2/yf6IWemNwI3IeaFM0D62zgAFB9pbk
QQhuWlghdOvTjetPqgpg0t+3cgANVyn+htQ50uf5l85aXNexoY7kHoyVtTQzLO153QZQMy89sTHK
1sLoysEulc6ioYrXV5dBGbc/lcEjPkUAwtymGYn0kgWyMRkMQqBMZDahDH6sM52rLF3YuMd3sCcG
enbaeHnWH91p0ydtvSow6EGR6c/WtFYfIaafbbzOxozdy1gNPJLorl3MsaazOQHcFOzZ31966vz1
0jNGGe4sz0MOmtGfLz3k8QpLN5w9tDoeNkgCh0BNkXGZUat6qSWSJtN0Qo/gQVeC1mfTg4HzBKq2
DZjY73vVeWDtskj8cB5tTzIbbq9gVmztPK+JXtK4dhaJK/WRwxJzX5XQyRiQm3oeIfqMy8vepq7Q
nwbGe+pqB3AaCdPhYB4zUg93KkrcHaUOxlxQGvh/uS9999eLQ21EfXF1KKAhzGPezxdHC1kJQOfz
h+sknZUeePkFfUaGorjAUba7gKr/ZIbDuMmtlRnyTHHqBbhWfhlKeBU7kf+KGLBaMi/LoZqGgSnK
G5g1eF770VH1kU9zRLwU7/PELj54VgnLoFKj61DQfcPPkVXUZwDtV0jYew/FpKZfQdsWcgcy2Js6
SIbJdVtC/9G0mgPquF95ky4/omZwra1jCt6em80RnEq2I8+h2h/koDz2ATQzXC3reROARRi1D/Cu
9x5+6UvJuWHOVsC545epvXGYc5Tn76ZGYz83diHYSRpBD0x/7QOh8dda+9ljO20QKSxrL4EAGApZ
zLpZB+rhLvPL/NFRpF5ZZCyWptUcrXV6PbqAeO/dNd5IS8deOrSVP4jLdy2fRmXSrkxD5djRf7kj
qP/THeHZtiD478Exm4OGzN3pcfphpMLI4gyQkgkfPLyiYB9n9ydNIK9seIZx9Uz8xnk1kzBqdf0h
9IL+ZEU+pmhWDSvIRB6NBezVJdaYx17tYc1u7ZdlOWsnt7cYIEB471QJzGVktTcHmQZT/I9115OF
tgzWTSOAshlckW64HsnepoLszR7tpVvN8ngA2gqJIntDRbK9Nf+lz7WC1mr9X8aen4f96WJCAIpR
mwnfgRCdz36+mDKqbZJmdnDP+2ZAKjbzZwT8hbMTWz5A3xlZdqmfvxS2tzRzXdOjriOw9DTVULiF
8CzSiKUA97grNw3yDNM4W0+j6w8bkIyOnYJ5GzqYanh8IOhEIoTTwjGf15JA3tWxswvxZTwzwRbT
YGfWewOyMzGiBJB1t6jK50lZQssm8NMLA87l76+Kz/9yi7mU2x4nDiR3ber+clUwo6Jh3qbs3oZd
7tGdDDMgbSIBYZtcbo0masiSZNGXl5iN6eIH6eUChgZGLtnUQT8PxFgBKXkjrRzwATi4nrWLpk4s
aHFnzdxAAQsP8hywQg733oQYTMI1VyX/cOvVMKDTuA3rRj2FhsoggShGbIUbU1RTnRZgKEWD+5c6
06+cQk3XzlM/Uzc0AlNtar3Uk7z3jIcjfcAwDF8RJ0yg1MWqrWmJK3hsBTVsuEzrD7192jQwyKX+
IVLOdAsMn3A7lavEacZN7gGoMtXbRc8wRiCoCNUUrPgh2C8AxvfErGv8/sGZCCQliMhI3WKlNJWm
Nj3AQSltEZaDRVgU5pB31iTYwty7PKk2hsz82AZ7kfGPaa7ae1NV4NW1SJHDWJmiaSApKFQ2ef37
e8Tx/vLo+PDb8AnMBXyPYhU+tf8wDg2+jdfd4Fb3UUSmqHP+IWnq+HOuAToMemafkfmJAc8DABj6
etHnEooYyO8HLyXSSiv4pkIlg7P48ecj/bqzsYAZDn5mxeC4QouF6aRGTApytaYo4nEZlWp86CIO
VZEwX8VQAv1QFlZxhEwsoKZTESuMdiP4pHIzFbMa4qOV8PqNKYJo9H5KU4QV8jIG1GwpXNzlhhEU
B06zjEfW/kC9BlscM6O6vhKHEKgatykF1e1KvfYyCEnACYxcqddwmyvuAtf7gXpdhn2zVDpT148w
nzOAmAPctyP5i+NwdWGOH97JDvzXHiSeF1c5cAq37ewAhAJ/JGG1DaKSvEBVpF1hTA3WpluSQP+8
RK5LtwJ4pw4rCFPPaPt6O60bjogAT4eb05aqCBGKLw+NoiNwo7BuHKoueoTmOgU+B9G6mjfboUFG
ALQCPof6RfyG6VM+y8YqeJLd6CwCq0/vcmBDN6ronK05k9ciA3g7k7az8N4ve5CT4ZPVBf3cgWkc
gtPgJotpY+q9uh2WjeeqOWHje51pMP16HOXatns9h4jXMLFq7kSICEpOVfYJAvA74wzZJu3e60f/
BSBGNk/4EIE/AftU3tZk08cI2BPHdfENRPZJxM2uCfInkBnknY3h8DJgYQTPCxhce0X3iDxXCDu7
sHgssrGBTUDZrU2RVanaNh2A46YIE2b33DT2KlFucUGEnSwKO+X3TlWkd3bF12To+b2p6uOgXQRO
MK7cqc6hVQPnjmv3QKf5ySnzrQnWwjQI6oYp25qAUWQyZFNd23NgozsbhHBMlgSk216snFzi2kNQ
r2i2blBX3zpHvrrJKMB5bYI5lun0XBG3WdO0sYAHGiHXABbnqoxVcf+786Ry22dltUbAoltWHSzx
8ri8Lyc2CmCQcEmeiCi5VcC0sUlzPFKoMxsPxgGmLxsxSom4Qk6+Hz6KoliMQzE8JRIEDVExglwL
VuyY3VIQNAq8SCdxQy8tFyAW9TtdtzUycLrT8tgkRTVviO1foE8arV1RxnCcKYaDdBCdBySRPzAH
iQJWROIzOFXLNAvpt1D5+65FRsYcDjiAf6FhFK8BaBpXfz8Sur++LTFroLZr48XACCEYU34eCBGG
qlqntzoYxhOEWHWA9JKhDEBu6uxHimwgFYaIiKnr4B0Vtd3j2LIKhjdQyWe8JJekyzEf0FX2pcBd
CXAZ/XDrAQx/iER1EG/4JLFidFYURFax/un8pRFVUSHEj8weLBxhjDsPmya7ziNcoI/nig7ypKLW
OZsGGxmQ899fBvLrvHS6DJ6NecP0jzGzwv7hfcD7HjhvYavTO6ad+xOTFI+8DedjiHghDOA6I/Qy
bw99GroL2rvVr4OBOaJMAfI3T39UQs8OmbJk/vdfmZJf5jmcCCIEfjmBwYP+ZeUJpimB0WCcnK4T
+jHgNZTQw/gTYsLpFJSH2o5cV35gr/+sNu/4mgBK9dfqELqN12rbVfEnWG3cejdJyxdeXOXQaFqa
MGfG/fjJ8aDlUqTLIWogHIyUxyKXJLq3wup9D0YIdKEVaB55SOhimPZu/XJY5P2X5bhZP9wiIR7e
6VgGUywsXOZTG+Wfb2c9jH1cj57cDAGoXt7chSlLN8Jqm2OiiQASv9ejhqHuRDjRSp4Bequfbz0C
i47IDzn9TIcBXBsdUBnivoeVUwSB6RTvHLBAi+jBs7Nqp6dWUzSbEInggfXhIaI2vKq+H59rT4In
TMhnW+///h5wpujCz38uHl7BoRJCHc7Byfr5zwXVIhuQyQo3Vw6XW86vERnE9v2jE+ZIXEJDpZ42
cgwb6ICjvhtycNogUD2TDCqOoeogzGdzhK1Dx10P0HKOsF4AdfeH8q3dcMJEfb2b/+enGFZjYlpf
inKo4zBqfyn+e/21OL1mX5v/nY763uvnY/6N1xX+/22XY/ylxgv/W/trr5/Oi09//3aL1/b1p8Iy
xwx0uKiv9XD/tVFp+2csbur5/9v4j6/mLGAyfv3XH69vWZwDtY4YwZf2j/emKXaHGMD0o32P9k2f
8N48XYt//fEc12Gcx5jgXs/3w0FfX5v2X39Y3Pung+CKixUgFcIRBFEY/dU0CfefjHPKqc89T3i+
i8cBQpZthA/2/0kRMyQY7lwGqJ2NERHMOdPE/omzucLGBFM4jsPYH39egPdg5PWX+31w0jGf8vNd
is+fFvvMxdfAqvWXu1R0rCiKISQbSKFcQO+tYMuVJ0uOLEIMRa4wgRfbRGqqqnU68n2r55J2BClT
D6DVzA3a3ZBotYNqA1Q1+anowJJ1er0hfV3uirKW8ACCIr/Nux3yV0+YyINIbT2NBHYlnlLw9Ixm
qZv2c8hNLVLWLYJJtC0uEAMVuwo2yMx5GgUABk0OC05eHFPC1JJHJ/ltHOsPZdB/DHhpr1wfgFn4
e3/SzTl+hgwe/Dj1fow7a8ad8hM8vcAqVhUCd0hzluw+BlZWNIBuCuYuO2s7fIvhGEo5C1YhXNDS
GefdsIHO3jyGte1O22GBsDHEQAIIdBU5wqANZmdYCKiF9ACKmNGot2YEWmcjpWzGeBzNkNoZFnBn
Xlh5/o3D/Xae4WConMOcwAdQaVDVa9JD1LWTyX1tP6f+m+v5j8DFQT/Kf4J2L6SmJl8k45OEn+8+
DroaaDGn2sXTJoNkqAUnNbDTsmWdlSHehkCw0NYCrx50+Zlj54M9d2QUzyw7gEuCv2OUR8hE5fRj
YmkoUCcx9MsDOpcxvj+msGxZ47Z/CqLqI8j1iqb5fuDNN8Bmy0MZsz0APO4mU6C2TOlLr6Dx2VEN
qCoBGNqdB0okwaRyBT3BjTvZo2V2+zYlkddRn4yLKA7854EO5HkYyRZSfciq2dEMAB6yGXSQLDEU
ZjBXZWQjkosruTPLYM5eiQi2U/B634oYbHG3VvBm8s+DjrqdsqACNrojXZQ5GFGs3flYDs3B2MVX
oeG+i3sHmVhI9dW9IFh4WziuS9cFUsARbHdw839SgQL5oZZ6lzXOsxfn0YrZVbOLwWnf9mwTc/z8
AvJli0yA2p+kXwFMf9RQHoFEyNsorM+AVBcr7Ui9tINBzGoKtb2y2DUgDoBMts4FDM6JBkGH5MUq
jsROOPYsHgF+y/Bnzbpc3heEuCsolrGZlWV64cLnHWacxbYfor2sIVnQ1SmZFyx7KMekWQFW+Lnv
HQ1Gd1LvYGV9CFkn13x61JDz1IvcmZKhqYCG6LSps14tRvD+Zk6elwBYDM4irAiUkIhsd+20oQoA
R514G38iu/TpS1z7LxRrxKD2rFnrz2jWfpFCrMMW2KmkzhFvgfbzIqt7SLTV9rh0vPQbpMPU9ZaF
KTZgQAWCPFHxhgjXhxoRsRVYnggDAutRecksgf7DVkP7llkc89NpE1jpNh5GoKiaodo1Ea92cmaN
LsRkM3AHucW8eRLBnF12ot9ARnnhThfGgkt0ktVPyPluEiTv5gCtNcukY+MuQOh5F8CbbII0pbMC
EN19YTeXWjHoNCYMmP2ErVrpnarKs9ZAH8LvITnzqpazBlQrqAYgEBGGeqcBk985NJ608cdtW/ir
NrSBHWHqLkr8ag69cwfa4FD2H3RmL1NdL+sGzHmurHrOGgqYM4KNu6QTLjwQ7LuqggNTzKC4z1W0
uX7P2AO+zQiRqHGe2+C0uEW3DqreWkY6egX9U60adCK8K/GrymED8sB8fLMltL+caROMmAzre6mh
C6yV7YJLO8+rsdm5XJzKkOPSAv8iiyTb9iloVT0fNmS6R4D4SBdZ0Awzpcqdr2vEyybNLyt/1Zmb
rdRAzqGO4USOoQBS3M3ngTvxqiw4cGwKfhwdQUaLYKSxQOScQ8OF77iLKZbjJMN9KsSBKSACvAxi
PO0WFLv6TB3hnoSdzdKUj3uSII/Q0xUyqnw3luEjGGj5OvWxIgy05hgRYPyL5dCuonQNm138GJ58
cwYQzBkL8wXMvot926TxomL2Khrk1ryI+poemzApF4jq6EPfywfIQAXroAHiH0bip57YBSh+PsiU
df0MXTOMW1XzYkph1CQr7sZA/LUfYAAMIQDSQBbNAw6zSq1wXRBJNkqFIRT6Q1z1gEWLEEEsxF4I
wI6V87Xtol1WF/VFioOGddy8g+v8qxMViAJIYK4zrElxsZtFMCkr4tLOhBpaqJEhuJFn7bx3ZHtU
EZy28hFa+ddYeurGPWSxSejMqE6qeej7CzE45VokHcSeZIu7rofBa04tvbKRKN40bsbmYwFOKG78
ZuU3djJrxiI8h9FnCvTivqhouhrqkiyjXp3rcRQY8isECfWA/B2eqWPRh58RIxVzBNr1RhIBMghY
o4D0sh3Q5IcaCdE1R1Zykffyg7E79gLA2y2Wu4eiTbqZgorAQgg4LU8+icsgDdisgTHa0mmSZzaA
lZm4Tb/QXqDAZ02rBRSrxM6vog8mwRQqTH5LRDvAjNJs0w/CgVZ4C4exzm8fYPdBJz/eIC/vIh/S
KorbbC1bgPlkNJJ5QOJyl6UINuEt0vr4TSsp9jqmaksy/xH4Hli3Y0aGcUIV+xHZkk1qdcWM5GF6
RD4NrPmpAZcwX/IS0B4XTyQ0Zs5R7JyTUXUPuQukRdGE9yCNYX0CtPuJAX92LIFrjGMbysDKjleB
7T+GoNmDlPgMnkPwCQ41eh53sjxihdgh9fXQueOOcNrtRA8jNILMz07wuH2th3UK9uYuGiHL5DZp
gNCDkPE8S9W6H4COt+tk33bUijEOsf5eu82Wc+uc6AKhCi2g+d5V9b7ZY+2fzBWgdLOeuw14wPhV
R1VjGkf8jRbtYyFUtuwyqXBbpa+W8u9di2V3ktVz5XXVIRR8gJjwQfnEncVe4OwU74+87dgiqn26
KkJ6NwLXtorlnepdkExoFy7rDp1G4FcBINQvahThmbT5OncqH96VAlLHuGWRi3rAT7QbI3bA7LS9
tyBKsmLE+tiBeQgdljx7QjTmmCbJGrSq+hBoGQGr0ACXXD9EY20BsK3TEw2AwhsyUuxhAI+VIYMW
cFZbdxG0W45wTgN46tOQh+EZkwh7LmXQbxQo1UmCfHUpIQxcWlw9dTTO5qpOih1pYgWajPQwZmqA
+sdqnFE8bRDWqJ4y6GUgw7cJNX4eRDqzqOZHMElhUSwG/BwOpz1i6AlsoT2ovsRgkrdQwVjD6sAB
ZWMtYAG+91tkbQiyIYcSMnyWDxJvoFoQWyCPCjFrRNkapwQoCswbNYLM6lf4Ci6s4tcljd2D7iJv
E/T+we6hr+t6rftU4f6CpLCHdDcLX2ssRu7iBLh0vy69TRIW7axxdb7WRVwg6pyJS9/VcHgEynKE
bNkYOf0SCQZ1lNC830WrpLbSfZkAQQOFYf70/wg7j+W4gSZbPxEigILfwrVj05OiuEGQMjAF7wtP
f7/WzGLmv4vZMOTVBMpknjxmMMUnR19gdgUpO9uEO5K6hTCz4qjC6njfsp6fFhWjYfxMy1YLTY2p
1l7O9odMsJX+BORbyMthhKxGPQ/rwZqQUS/eg5rNZ1/5dsyBT3R0O5YRU2onsYtuOlA3DwdtdCFT
7Zl1zjZ7CjVrGo5GhtXiLsl+FKMyXlo035FkIv20tdOPCZOTQM/g0eoC4U29WPlve+nYep33RogN
1lEy1FAIvzUl+ut6Q4TGzdn9HMuOztzQCL9FMR02rgNGvbTfbj0s50yZCzhhYzMl798aGXo3GUi5
Dg8op6J/E2WrFU6Uqq6KjAKLIVilBElX3R5sE41OSYRuXkv9lJpNFWEv0R5hiR4cTjuOqRtTVB/3
azH/GWtHD9XqUjzlXOeTpCBeHFYHzxWffz9paorkdPihUmO4s7KMVm7WlmRBwnGya2UdNSjnuNQ7
l8HfZZTVTUWD53ofeZ1eisqxn5Ra6hABx51sRy+AUFYdpNtvhHSVX/wrWMP3jhdiym3DW8rEg5kv
DDT8NTvQ98V7uhkfE71hv2fP2QYqty/k1LV1PvJN6OPJMHjuZWbF6IfUY9UATyKrz0IfDkukAwUn
Ve6SxlZNf7cbnCPlZoWmu8IPWlbsjSgOdUI7Lbb/ad/Nq2fkUwKjkWVs4wi6FinAUfo057bNztH+
Np1ZnhwNuLs9ZeXsx3i3D0cybPaEhbaExaQJDGBW6+iRAtGlo4Z9gLoruT5HDvsHt0y7oPRyFTUt
Kx+j0T4aeaKF7mhXqq+HTOZ0RkJaweCNJy6J/qzNbXFqbPs7Z5KS4PfsBrrfwVDNRvdQLMz7tLlu
r7hEPBXz9Lr6nTxS+XrxtnQ+XXB21/WdF01C4PnLnKYeMv9IYBD2ZL35107d+QABYIh8qykfOG6o
NzpjfB5KtIEqz5ewLic/5pQkyoKBJu7PbgeZqF5uZoo+yRfZ/VZ78336EwhiDaQ/DscaECMYN3xY
m9rClkDdshS16bhtDQIGgjcC1+kI8l5kdScqSPkEAHEzkf4ytzmzI/dDmfkBf5jqrUn1B81aWIt5
fZfv/cz7kQeLnOvc562VXcn3Zm9L1K4Qs22ZysAddIFWpL1o2cJWX7nyVzwf/N3KL7NEdCNTAolL
OT9pLguzNOKi0UXMsOrPPluQCITk0zfO15DJOiSbqo/cZtLP2r5Nweqt/slY4H2VaRMMozM/ya37
aeRChVVXZFR9JtZfrVUdiEJf40Ut+bGu7KCUpQlaiUrB65btiC808gNVPxb54sU4t4nEcDyijXfv
F1E17cVW2hzOjbiktlGC78n1zk3XByI/4tXdGTRU5XxdWvmq1c9MpJBOeBm+XbBPdA2SMORdtHat
j4YhG0mh1KzrVhMxU1Lo5ZZ716KLQhKNDQumxn4Nx4tQVOuiub91NH0XIbMpcMued1n1Z719wd7B
PMuF32LuHM9OlZ1qdOMnHLtou0V2GTPNSQh9SV8tj1Al12/jbe8+iSFgBRmPzeDeKKgBKA4c3VwQ
0pFuPKeBcVKrlwzOhjrxbTlE3u3GdVPD4cSst+OkdBxnsvlpc0dW71pCz2O2NloOaVMOWHg3zG7Q
WALfRBIfywLvltagQPTGV+WrJc4mJH1O5Y+RvuQiFmRdxY1k/k2G9HF0iZSa7PKTq1rEtdGos4Mf
l55n8ykfrQitynAyLOcty5v5IFWLk5KATDromjg7b5UWbhtjnqavqmTzsTCQcMSIL8jfEXpR1lTs
J8HzTrgCgu57ldn2tO12He7L8tvYEIm1M5RzaR/NtbdjVVh/et3/A2orDrVR/7IdOZyYoSd+Vzr4
muPO0juEEveDI95NvAAN338TfvMl1xRrIH+neDW6LPFmIBUHCXCDAxaytOYyGygyl3HuvnBAYywt
PlBErKe2uFAK5k/NfmxHrh+ghOojn+5xMFM/0my3T+w5gkR7q36uTe/mM69OSFXulmV+N8A+YsPy
uQ4wkrfZ4hdNW0UwDEYT75PnERWFl4Yv4KCM0y++RHsnQyjf7guMtAhtP3qinPoXmQMhDyuRAoKs
c8qlh6IYCc5YYAlkwE6ONkJV5ImqFdgwdYafjltDz5VWhqmfhfsk6eGNVrxsC6WnGjSooR9qLBfa
9zlZUTJG/FoZA7SNodZ0ia4lFQzgBHMb8MGp43SbmNmjPjnmYpnCGnAlSusdB4B99SJeE3wwB8Bv
IZltr9v4UbjbD8aCnDdby1U4i+E473rIK0c8s3rWI0e//VjV0LYwG1SRM3dP6dh6F0d351BoHhWZ
vUX90BU/BaaXNFTVZ63Id3UxH5gLnN9r3yyo1EdJidhn4Q4NhWcLEjPeeLUwsIjv4NsidTP9zfCh
CvfBqUNrUCCpWl2elnJ6arydwa/GPBkBQR1tJrAHQXfzkeHnFDiFhjbNViNljZEfB5ZcT0KS7lrB
anZ/6oyun3l+ZFjjEvUArI8WdNjDWg0Ttz+CGd0v7CsJeV3sKty7J098VTsOPj2ZtE21MWaATWBz
KnvE0Tu3yaCQ6V1R6e2l9JrDaM6kbO4L+9+BDzJbL8XqtQGzystQzPHi269tv6dRfd4kz7/Pn5fb
l9xpPnt3qp/smgVK14eIP6nWbQq9xeduHI0HX4tcTNpLuYRbn6ogy2WIb8IVN+egVij6JgeJ69ia
TahJNqnj1+FwE7O1GisM+9xvDZsZ2+9/4MN438/qayvE55DNhyG1x2DD3H5Yiarudk4sn9i6ajHf
eMrLAEzyYIvu55ZaR7mBddfF0849SJ3TEHTnmVd7VwFQxrftBtydb4PtP3Ze/uqI1QyC9IY+Z874
1yocDLXaPPb0DFEYFU/QKPGwYa4rcReZ1/kCbD0ggHK3oNGniH38lq3q2lQ9ZEsri9pCe8MFyKfs
vMXRSsxXyEdgy80/TWVm0WJf3YKiiWinAuTcsZPFL2SwlfWPVVBYZx0kS7ARjXrDJti1V8vd3MDp
Nzb+VkfQhCge85xKoas+WJOfVq1v4I9mlnTO+HPKreIgjPQdD8JfcpNk12j6pVPzSugoVCouAGEZ
gTZKimyhrECUxjPxkOcajCJwHLw3ZeWCGPFYrRx4RXt2jb7jo5joDYbqPVO4pVc5rpMkE8/RUIuD
pTrCzrzyzYJnIKpqvAHaNJmttkcWD5KQawJwR60PWzDLFmlapDflzxl8MJCo8igxCSld+Wanev9b
kf0ksz0SxOM1xhZ73Z3jxcZNwQqfbj5iBj2QuNJ/z9727WodsDHwgcQVOlAYBQ21Zl8MI2YM7kTu
hKiiB00etv6PU6SfuzPu0bBJ3lN1P5eeG2ebdaFmIHX17Pr90bDsi7Bqsqd3fJ8zpL62avSwNtxH
xCk3lwOLecO0Hj1c5iIkb5+p9J5cg8gAHfJLAsnyAlOBFhAFlH/u10XGsJzAyoCN/LIV4Vhchq77
leHI7+DblAz90lwN9+Kv+7deEeINmuInejlf7LX4zqx1PEkMXMHvHktdGSej98gTL8oIv/bwRqS8
c/gtApiyKM1bM5Td+Cft7fVhH8qgNrJfK7a+H1QqJUdMc7UL97Cm67tLzR1aGopxPaWyQyE5H4eO
weXazf2nTPU9mFG5PMD4Rgyi7V6C3htOG4qGCduaQPnsAF7cEoluOG17KwK7tAj1zjyUDpa4z3DW
umuYd+Cj9e71xtlZTm4PJ0c3tTLCNEwrxXyed1ZcdUMXbNNEyF0WkT7VioNqS5O9GZpAucaC09f8
lvvbdui78dF3b3ZdAmm1qXlnUSFwbRcqs2piITDe6F8Rjpw2A0XcQuQdFLHx0VpaA0NpxHBFTvfZ
WP0PWrLhJ0559K0bclxsVszIJscGx1WyN2ogL5TV23zU5I4jcj1dPdNGYdk9Ud0Z4fyo7akfCW3t
DwYR4cGo13nQ+54K4H2cxpzGc1ua+6ZTz842MRkQfajoPaNmtJ4cVCd4sb3q+0C37XskYFVWh3Ot
p8VCu/kottqj2d5j3/ucC6Jt5pnUmLV63vUJpT7WeGF5Xw9oiWwBgS138KYdy5y45MyBgbR/pkL/
nlHks/JpkuhjvjlujCltD5qOXZ45fmcEDhEzfS2W+XapLypxM5vcoHHt4mrss7hPzSHxndw9jKy/
EuXIHVzD5tRQH3gzaSPW+iNX0C8rAtJJVStP5qoIMm0GlnuzBGJI/6bF/ldJy3qydcY5frnh0EIn
WeAmLG6oleWQfImlR8ruaazIHrRXt/+EsVaTM5x95HYG6g6Frd+eDOX18SjElzNg3FoX2mMjx9O0
teWZXJOJwC/mdxDI7n3RfbMiakxnl7Trrpa214GnGxKHaioKBksZ/gfT27ogOlQz1tb4Ap3WyY8g
yWkhiOmOIfLwXvrTs9O3Tuj1DOXqf261JhU6qdFNJZGYzfq7aolVQZJuwENRgoRL5eAhMUX75L6N
vY62LW2n2NHb8TgU4mLq5YG7rjmg1vz223r9qPTPNl+WxAQPOKKZmpNeacZx35eco2lMj/1pdlba
nDWBCvjDJCDbBXOOU4R3P1aYLxupGEVaHPZafK5tijvxnr/hI4mxuaHJ4+Cihi4KkX3iZBdj8V5j
xJEdGUsGvAgvUkN+bIqPhbLyWvrwujUw2N2pLmDwpEQDI+y1fkL364V+Rx5Was5xbzIlXL2U/0HA
SMHsqe6N1zJNuY+65pylzlnhZ8VMdxtwiwVLsPifulk5Ybe1fxrbmpPW+Q2tF+y8I2GxlRq6OzJx
y75+mHue2KRuDAnmd4qykFkSLEKMom0UGvqyb3yMTmN6Mz9PRFIRCOolmOQzw3XX37WTD2et1tWT
M7kojTm3iAlLrMHmEiPtm6ttxbHBcOHIXfRczE9KtEBVwzkt+XODPEEY2xEgkztwc7lzVnHImL2F
a1arkz12SVcu9dlY5x/+UHqBJd7HEYIn/LvXZW/fxDS/OKUbF914zKRzzIhvOsHLk4/dosnHkrLw
pqV6ybpFv3gWuFzuLPc2x2prOtoDsy+nu9bD1N4tE5esjneem2ugZIJWGj5C89GQ79sZHN5y9B5x
ln2k1O6jNcf1VcuMe03CQSo67qq6eJe2Kcg49QmWS/VH9jAFcM+9xUUTjlZHddHC2HG2W0OvUmYE
JEB29RytMLkiG6Zesz6sO103F6vqtpNT9U+4vlIXWv3H/KuoCblqdufT9u3i0Oi1CvW5eiH5mudW
6HARti7WFtwg4P3EHtHnAWSraNtjucIV6JVP97PXEEdJ1E5tJZ4Go0jKpsgif5FMKWosZjRez3h0
Uv9VWtt89Rkx1MOsJyvSEHeourMnNSOecRAsSj8/jy5j/7KPqo7xSJ9bb5mPV3U3c2ZI81K6lF66
utsJVA76smWa6m4RQ8jqAOvePeT2rekgRO6qkppj/Wmabmd7gVhO3/rr7hMTdvODsXemAIwPqOFZ
mPn0Xd7s8d28Sdpt1YPd4ITGB2G9X/HB7zIGmbt6dVoWSmaumArRVFpS/KkUZazcGU/mmvNul3/n
0vyzIu3tICTh3YHYz8uajG8GUM8rBprYckPDabhPLgHhWKDAuQWh9ft38LX6jOfuO7TB5bzZNh7g
HU7JRW0++PUeQ2r7LV1oVVZja6dec6ECr/JrrmUb9/azYXCOjmv65u3e85YOisG6Lu46bzsJZ7Xo
jBewz6H9td9iAcydPMHF9Qz8i6ZDt5q8Dcrd0dfzuJi3r8VwImOBnte5X5s7g7dXX76hjliJ+sGa
Ey/ltvoWLbN5i0hFrO7OSLBMs8CvUCvvlzoPfajyTBsePD194gkmTpo+2vktekNOx2VOkfDsU5Bm
Bk4Am0f8jpoetew2ubI9RVHdhbOPuFbhWWnsJkmNrXtwvfmPJn/0HZez63XJ4Jj3u9yKeN7bCM4H
MxfzCez3Az+rMXVpLpGIeluhRYQo8r/aj4035R/bPpBbunTYR1e4Q+BTfZPv6VlY21syFd19ue2/
tbZk26j1N9+QjSP2rEESfsbv5dl/2vdsfWPgldiO112dyb63GSEqiUeeZ9HQ2mn6jMe+B9jZxrfR
Hsr5HtBH9geWz9XphwemtX2EOPPZKPAvwd4/MMwNJqXtnqccJkxdlrEo/Oo0F+OP1PNi5hzroZh5
QTs1CZNW/zAtANh5w3w+3/egTTFRdlyAjIqQJeXCx1s3IiprTteWSELD6b0YDCgoXZK1YL+tR23d
KbpFTxBH/sHID2eF4rPF4BOajftQpfZTb4g7TTef515SZFrV1c6gMRgCLGius1d/+1UjYAk7JeBl
pFVoVHSAjr5Mkek7TQRzdIgariONDJrJ7D4k8Q6XG7eJ2rWiLBrXJW6XtAw0wsxmVsRh0PU5Ii+q
i3J3NQ6o4OhrMLKPXHclTS53YLovbQJo4kV0e/IuzXGs9qZr26zVpSdlbMumKqgm55wVxrE0aLus
bYOCUhFh4ExjQqbvinWzdY+im7kB8ydkaz48xmb8nHOap9yvg6FiuJI6py2FlyQVN4s3c2tuPlGe
zdftdwu0P9bgPvSaf6HxioH2gsx4L/nkDml7HWToeXUSy7r5yK5P2zS+64w291x7badlvas68aof
R4m3Wz5cDZNRBWEODblJY0hw7LNf1NtrWmmxkcsygvxUJkTLJJlXL0GWEc3RZQv4ALbbgYacImpK
PqCruus+Mwi4lcDC/TfLKyJac/WwODlDseyrp7kOTTWjGSuiara9ZNqWl+3mvZNBHI0tnUQ/Q3eq
QzViAGbIkhx5C0rTKBFXqHq8vTYdL+S10CCEjvujzOaruwKKpkVeREK82NA+YjDxniBBpMT5mDMv
EsapoOyqDS8QUDWaBYLUKtsH3ZU+V4qi9aj2O5FuF8k7CW1vTVBQ13doxr9WxdjZtgBjRm9rT4vX
nsC+I2l6sWn6XWJpvYDQ2hzHSrLPhqPmoVHGObKLM2JXth94m8vYLC2NmmjCsWc4443rcMtdssa7
5oqgPd3N08Nt14YW2S3BsulNXJbpw9TYX/rIa7ALLSD9wAfZA8we7KRdyDRQ+uKchphoF7I6jTuE
Z/Wp8IavzZAw3dOtinG/Hi5Cz7DtB9n10uoPkd5lYunb77xjX9OqmeXiH6qMHtkkseaJKMkOktSx
FYoQYaM6lgxhlnaYb6bdIXYmaSg13PRcR4d1pEImk+6zbtkH8vtUlGO/yp/ulgi9YRHu9vQAmbE4
ibSg+PZUNA0PjQkuxs5/EeYNusnx2p+my2x6h7FiqLBsOftEdFbUNlVJvDOfzBWahMWzv5Tp2B+c
/m3eG0WijHvTu5UAveNVH9WbX9tvCIG6RJXTAUJBtLiARiio+mB0v/xW5Mfle1LOh2L6EBQW9J21
IP6wxuzKVuAifuF8516F10TRt/Hc9n8hE23abXjbbGZU2ZTsPd2I29Zv48YlW16FF/eewawuG/Xj
7CPfwWWQFMaASgu30S9ZkhCicUmcSyZecT5tCGEyDCZIU6bTgNxiVs2HlF3YNeXvxq7Pw5q5F9Nh
6uRTBG5cVyM4aExPfGopF99Vfx1xp/60MSCA6URyrDxRi/n8eCFwwW6vvS7vLDB5EOaXxm+fkOaM
d2Jqz+nAN2BlrQz9zKT59LeRJhkD/nZmOVF2EZKuSKEcNDKf20HENqfXSSv8w2z+Lb3Suui/GvrT
SJ8JMrI7iJsOGR9hAQWBQwAulxR7kuX2cJf3klLG+FtsKP0YfL4aegp84LgfszUfitoxHg3srR9B
5wyMtwCGTcbCjPb2MGUkdwBfJ6KSHFWY4vaHjkyK4YeuZ7TcecMltdo/awQnD5V42vz7YmrED+4J
vm8iVoPCzAJl7zOYiifizIVNJSH7x9bUk2SpDrLlvXYSLNYYoVVn+F4H8M6IuSzN92n5TBkZXnZ9
qA6ELT6xiurDMhURaXV3lTZQnLo3sJZB09g9FsvuxN4wIW6nvwvkUPxwu9DQpvpt2OqHCZw4adY0
abhmYsQ9kFBRgBWYk/MKcDXwvEeVqj70q5zqtHpWjnclMOTn5HpVeIuRlraAsSK3Jka5EGvCYRyl
YMROHfl2o2lGaQfhqk5dGbnDr7GsmE6rkDL8bI+kcDtEsS+KIO1lk5SQnc+wO5fR1pqJPRHiYDlV
EYr21hlYY3XAY5sCq97iMe2JN6+iCuNser3VD7t0v+41dE1iGMgnMXoWts65p2yiimoU13lKsSps
wOWZM3WBcBhObvu9cOGfd88LKg1P7rkE3rVE80NyLoJtpw+wUdpg1XN1BDUYh/pY5X1zdKBVnqUD
nuH4HoV9eTJauC/+9KCP7Alzb+ZA9TajtbROYF591/mCvEiYbjDUC+cyj9scgJsEjXq4u9oYERKQ
QyDGqdengPL2sQf866CGeR0AS84WVL51bcru1CJQjLLF4SSwtevY13/QYC0JnfSm/xzynekc1oLD
8GzParkM7jCdtMo4DgjWQrvGP4uzLca6El2V71nHCmKMAsAtlzZq7cUgznQPF6e079HtQGIER+NK
pYFroOWx7IJqY1nWqAcZAdGNTVQuO3MztZXPXVPTd43pmxi/jEH7bz5wVaku2AsyGMaCCWhuUayo
zk6DzkVt3d04f01RnArrZntcGn92vM/jjEBoAiRxMlfgVL1y1hNx3PapHvJ7+G1OAoEbx8dBH14r
X1RJhYNZOOisl38DtQUCIUZFWGgSnSuXFDs+mCtJVfX5ycbAv7e6/gwzqg21HnBuy9+t4sU1jJ2J
fPpszlWf/KN4Nn0XVukojra39bSHAkz+RrbkJniwdihkvifPjimWA3j3dmaHXYGeAVem7nVcsva8
qMk45voIfWJ9wIpjxDAMADwYp1U/D7YCRk+z07+Pk6KAp7WDHCfLl3XQ4YSpzIpqV2GE9I/9TVRJ
dy6WCSWd0ScagURnTQxdoC+pHi3Lvu6hCaYHGWHHfE2zZ5LjO3WwKQKI/gj73mtD3b9tzZq36pB3
FDqGDyTuQ0DLGmEnntY/WBACklYvfnVky60rm8PR7CKscsSmvhr72Pd/L+PSJ8QQkDLoHNeyAJgc
y3CXLMSxrp9n7uEqmG6k0vbGu9Xc5ou8XoHrZm5XAcaH0e4tZZyl6ueNicGYxn3d9dmDdQibMzSG
zDq4dnuc87qOx137NEAgGK80T5OR2iiEGjdm217hoZeMRcVns/v6mXkRX/q1PRU9A+K8HSMro4bx
xY4dpyUpvGwvcsSzxAY1Lq2BkRhSyn9ferKQ2XDbYfcqdSYI6MPBrqEw9HtnkpdVgWvP2XYuC7LG
7IZZHZyTjF8iJGd7GLz8bXe/TC9bYHXAFq5862DapcPBZZ+kIf5m2uJzzSoof35qhFZV8po9rwQD
6624h+JEmSkpJFM5xdAH28CyoW1PxvpuCsM89BxyPsFEpxLc/ZxKctgQcUSicTXMdAwjBJO6cWlz
5XxXgsxsgtt77DNZElPmIEKdui9a3B/eZmyhqt0rF2ARWPqMkqdiyu+1pZX0U/8MdXqNi9p99mkH
bDqSep0OdUbwQtWAaipVXUCee+hO7D6N1uZl3Nr3PbeINW61D2fcBL1vCt+4+vrHHHapPv6L66wA
UQ9W6T/ROFA8qS9b3sQB0y4PrTU/aL6fnXc9aebsHrZ2Aylz6sOSWjjLdgIT0mYLGTRb56YJcQJY
ztBOE91mJ5BJGTPeMsgeA8rsbHtIBrN6+berjBQ0ZBX5GHd6ftGs9NHk38ZNlWX5j/X878s+4NFf
pQ/4GdP+ak9uj84ERFxHLdLXifDUO0KoJaHo+LG6Voa7kcwSZecpOxAGXjrrh3WsjfOcwrtT+h3H
NsTk26cdWtgr/W2l6KleXiyV5ZFego1vznq7HdTPHLEquveMf8JG8tKhJgjc2xWzpv2DvdOukDX6
0ZjaNSVA7WhyJjlL/VyhT0iMbB85k3ON72/J/vjNyj03lNQYEJxhjdbJggmzVQrtOPW31V1aZ5nx
kfUb3X7KM+soFM2+w/BntSoAsyw99LsF89KsTyQcRgBzW6in805+4hT5x4L5MFTd7TcAOfe+3TBi
5EL/twEzkyNBEyuTTA2wusgsxLu3Q07Il9mYY1MLqhFlpkGmwKg2iGFF9rxIBqo+Hk7QPxIXsg8W
AyPbzSKTjbQuetT/IYf6b73R/zQ/Mv63A49t+Tp2dUhvTFA5A93Lf0j+Mn+dacy3AYZ6+We3rRST
f08GjcMwSeW2FZQL61d4tnWGeCKAUJiaKefLB8b7Pxw5+Ev/Icjzdcs0PFtYpksrIuz/8DfBXVXh
FTS2R13HigRXtiEhWAbKkdSvoutf6EgignH3QIN9BRSUDww8zCYaDW+Ht9xm7237Itla5AbI5u7G
hAZqfu5yKe8dkDIsOqPSUjno05bGa+7hRSly7cGinCxdCSxeFOZ5quopQlgw3qWWC4lyYtJpFBP6
UDK68fmkcFplfSgMSz5Pk7Agxt13aVr8ZXL/rS+6dzREl8PLhWrElTOz4ZnH6nVDoJI2W2/KTpAE
YC4lC/1J6zBHBLawT5VkamC31PYWxnJxhuHTa2YRTrOWRsJy1H62cHjN/tTeUJS11+7FxrCwzrcC
8pNe/NjxKIucqomhjqBQybNTSUrpabYmTCA658Equg8xrPVdhj/PpTBpbFTaPGvd4J2BIZAVDItx
S7bIog7znlDYeBYs5u3G3D3zQb/NFxsMD/1Sy94BUaqMmTldt5l4dnm/umggnZGpBJRb81BVKYS2
tvROuk2SMIo3/0AOuhsD/EwHyA9G0mr6R2Xv9bNme89WX2FEABgdYSMkYjyJFwy9yvEAPeuGRQ8k
4OEOhRnBjEaiqQODNPc7kMPfXBXGWSo+piwBEVejJpAgNQ+Fu253bsMh2KqJlLUGpmZt2Q/6Strz
lksctp64JZoviAa3uJ78yNTSxhQYpYQnuvci3eSdxpQSVpvFur9F+Vo7Fz3QYlsL8So0dE7VXv5E
dnJ0u8qLYbVhGrFY+4/ab4ew6Kq/ZifEASnxeIceRcGflsO77054hRgr2CdQ2Koq/YqDdX2y0vpx
vv2sdJYVsOP2w4YFdTXFVCVe1+Lz6PVVz3pxdxBBpv36NiPIy1yxRf/+5r+/gw8aiBFZV//1B3X3
Flq1KHVMHVAJ6GfYzU349M5o2YJ9EJSkdjEz1bHNU2772/O4DcPRIjLK20YgH+/dKuEPNAyic88l
4TVzdziz1Uur2v7a+o4e6bjhsSvBUncqKVggssEbd2lexvUCd6h+1Gs3O3aOGTKSx+HDX/2gciCP
5ZNzcox+SIQ2/Om1XHCzj9wAqJuxxlmbQLSD9Uy9Cas6fah6lv48p/B+c2ElWZsih+LBPkxrWiHQ
kN4VE5WSStxyES+u+zP885ZkSr88pdbIwDtFtbc0IjS6snuQ9t8+W9Y3Et5IJJuyeJSgdDAz7UtR
6kmVInyR3oTDQAXD13VKsEDlfpO7Oxw9gZl8ms0vo5Z1121xmGNiSl505ppM3YBscd6B8tqhinhm
Q5JaO6NcgBw8fODQ5HuMU0rAqKM95415Xzo6IZ1tG1eynbFyJGcUjAnHiAX386zNLSLn1vXi+pBK
GU4PCYTR4uA6+zcQ7xBC9qsORPcevcorIjsDlvk/Lor/sDrgonBtx7I8j6NeRxb7HxeFxNEgdUaC
m2EUhJS+WJwbTXnWRV3e2avAV6eUfwbWMYqZCsqAV7Tw3zeJzZhe3IlFezB6GqWmQUTCrOUvaOL/
8RH/Pz33v4+IFQEqXsszkXX/bz23N2Af2MOBOm5GacZjhlBj9RjgwfUSF5zZWfF1Xf5JOcqJ4+rD
qRJUpza2mUu5Rob+VDVA7znwYbjs/4+989iSG9fW9Kv0C7AWvRl2eJdWUslMuKSURO89n/5+QKjE
qCzVqVOrJz24EyRAgCYjGCSw92/cdt/Xo3MHyXsdFXiIgkvSCHSTryJmWK4aJvSEOgv9H96Cr8UU
+KBdWOlIU7km6g6e9UpTolSA0qvTWAAby6s7M7AeIeCtbBYfG0uz8rsmQ52qvwQ8A4lhVftozE0y
mgDyePogXNuU78w6ijbe+Jl0Eqi5olLA62Zwwv7zLWFCjf4TM1lcqamr6GdpjuH95fOGhqj4hV+D
hI9tgFBVANmwVO0D/qqbPKhgyDTDyxjUT1Xr1h9a+2WcSMU7doMfSA6xw/Wzs23k+Wb0e2VfZN77
vHLOWT6NFxcQ97ZOeNVbdeUxwdZ1fHQzFix5aTFXhUNmkQBdlZj57fsBeT4cXfY6a4r3vj1+6+cH
3MDHp7IMwECn5iGIPBu2LFB/tSW8kzgAI4jsR0STDrVKJk9+NP+KkP//wrX/E4X/75j9/x8S8nUD
HPbNXfQXQv79t+H/3H0bo5filpL/Y7cflHxNNX5The4hTraqjcAKv4AflHyI9r+h2cFqDh68iXID
XX9Q8h2xEyIk7OV4gsq/UPK13wzdA+htaJ5DAoVn17+g5PNT/PN9r3rMUzUUAUwhWokC1iv5qyo2
0xnLj/jSVKB6KhyUiah08z5Jx0vs2j1vIkWtTyE5DDC2XoNxtQP7VckQKYuIGVSh9WJmobIFbYQH
9wiD1h6uhWESOfF119wq2fQp06CQGyXBIy+vWNrIau56GHXIaufn9bVfNlF2qYgLeP5KhlsK8HWn
0qgeyXgNu9g18pMstKZREggTtEsP5d4o++oWfQ6XD0qxLAik3ja7zAi2kwboWJrUzQjCXz31WH4j
My8t7doZcFNOfGbTKlWOZfdM0UT5aWnKGqz6NXrR83XpFIj1k+Q+L4Ul+F0dID25NBvhgZxkEYmV
2kBSf0f87CI3lb7FAh7g+rrqp5RYSh5S2goMiFVfFM+p1vDi7WHsrMiNlqhjiarT6cMxGZ+tsgaB
aQgKs1wdy0I2cQnLMfJUvteK25H/YUK1mhun30yWEo9nxy02aYinHElcoNf9V+Bsj8i2Ymo+E79p
vOyuDbuHOlZZFjfgG1heAkphSlR3QpwdgLpPOkRDZOWgudnbLtRCIjQ1Yo6Jhe97tVVLDGJDJHDa
+jzn5IZMUSOdWux7TfvsJ8nWMXD3qJlx7owkUVZA2LJtMcwpsgOrOG0EleYP68OYTExK/IC4cK6b
v8vvL5iBNyQEOOr20SwGcvk2DkkgnlDX882JSZ5qfyOV1GyRACRopRK+kjUmID9qyzajZH2CfsEf
PXLM0lz2k9uIJRMQq9J+W09deVjG/cNhXnfLwwa6CKLJ6rU/OdczbPvlnJa8uKW9nO/fb6tLzyJC
O0N9EJ+KLLIac76luWzrU6wnFMvbFQ7QBoYvH8v1I1jar7plc8xjgODYN8EGYudw0Mp93finVNDA
eW/9KPKfzaQJmccubTmG2XAyr+U+suc6SHbJthnNcFScEDYmSZdfHfbVtuX05USA7pe7LGOWq8nb
qiUcMrasHLh22fGrccvpFJS8QGt5l2XTsuuybfnflm1Joz/Utj1xh4vPRLedd3Bigl0ow8QFseKy
KWp122k8ImudvN/6dZUJLBIMU/CACZS20+2qUbeqhgyArYAGUMQxlqO9aspjkQgkKC978AMjjCWH
T35sYnTCKkac+lf7yW3XneUYeSHXIyztZe9X20gJ6cekVosjpDOsIv1P5nbIRHgLNMsJtMioXtsw
CccZzDFdN1UgYgV3mHiMvu4CPZwZSJGIh3rkiIcFAoYgE6PcXIH8zk+96MEVkFfCzaBADpV9qnhx
LENlsyMstQMWcx+TZzilonAtF8SXKBrI4OlKU5jbzlPzJLfJcbJmEWxNcQj7Yxe589JcDjMIWRnZ
DFVWvB7B/TXGFujd5FV/kjVZWIXXw+eA3nvT0SIAEkFRWnVCf4Mn9G3xq22QeUkOB2Cr+UyY8fIe
FDVd/E5lLZnF70b2BNp4KE3UenAn81JkJszuNLEE22l5dP968HU/uVWRt3ULZDvW0/AQZ8wfZNH1
PlcP7GPdClUOW7zcZBEJCRJZkx1awkqJqMx7tR77o6pAVZWF7qgIfOUx6XLLCz7gLY4KWDOHLL8N
5RSoFZ6RLgspUzMgWww8nKyOx98gshtLIbeFhfVFzUdta0b6fBodfz71oshJrO2JxB2boGxPSYMc
jKzFAlFhFuVx6lzrNIhCG9tpb3f2KVSzAfhgr6OtY87PtQ95exKMWvmdy+93El9y6s/cMHJjJ+8d
S7wE0/OcBhH7G6Ssktwu1347kL2Tn4T8YHzTJd6RO3t/Vk2UWjwThQ5qZMh/1NAPKbYJrFGyMvlE
bkmkifTZZKbBDJAQskhHoRcBoMNUY/j4eLHpI6muEdvHN3xQxYmFprWCC+Ngp1kbM/TuOCC7QEY3
CVXiRnBSEXuIvFOadZgPucqwHl1SGpgEEYhRRLiIYAGys8zeEjF7k+122SjbskcWRKEZWeqQoY1i
RFtbtpf+m0HyILKdinwi0mx31/PMzAw3EE3Q71GMN65GlH1U2nleo2FTnli7/ShG9E18QIIHrPbg
KVgoTdEvC0PMvGStMWKRExVtuecyBjcYel4NX8bUdgWNZVb9tR0h2SMLHIR5psoqd1nIzSymu7/s
n+xABYvvkmD98xg5+r/YJodczyJ3wW2FsGNQb5fTydryr/YjovDmlHlr+U/JT2v5d1815T+aKHtr
JqPHP7EUmngJLU1ksQCHiFcPOP+dUY82N6x4tSDoxttsGShro5PyXlv2Wbqvh41SIz+82ug04lN9
dVo55m+32UKgz0iNnY0CF5QA7nRZtEHNoV5XZRsf4B+DXneDhOCr/Pv+m4O+HnrTvlZvjj3qI786
pbOvh/5Lvxw6R8iRNNrXm3P8uvrrMy0XnUwaJNmS1IH4MG6OsQy5OYQc9LotN97sfu2/OZSR7s0G
q/NYSfSbIv3ZzIp4a1bKdJAjlu3LDo6p+ttyTj8tm3yz1dHrSTNjLauyp8Mw8nqKYmJdmEFqZuZ6
ksU4waqaRZHEZpeuZFVulN3kMFgNLyNlLcQMaYOTAyIDS7eN8xK6CeLAN4eDFNyc9KEskUgTVdl/
PZNsx/X8di69dNd0aJxsl91l7eaYyyXJo8tuvu5nRcvbnZYh3NTX+u/yt7L8ImTTDGxAg9ffBeHz
UgW1yA9QjlIzpK38iFkIr9P8NPQ1c59QzoAGMddZCjdvwTvn+LQ5Y2XyKvJQi4mL9kehIKjMVEa0
szmxVGyVqXrf6s6KTiNAeV5q4jdjiunZKOZsSzMbd3F8wpMq30NuR9fYDT8x2SGCMBnK1m26b1Nn
fvV5kadFtR+TIiCO+CaA/3Iquv4DRKvsHKHDsWs18xMek95Wrq0TDlN4qJ0YCNeJ/04u35dCrvDn
qA63ZsBrRuny+KwCuKwT0qhtmBhAQXiZ2y3q0RUq3ora7QcTcjf/i2WN58Zsd6rKJIx7R6szBLjt
bg1mfxPXKDb8XLvKUISMMGSjBWbVJt/sDb12+t+A3X+joImCJVHdvxfQ/L/p5y+fsz/pZ153+RGr
c83fXJBRKtgudNO4s0np/iGf6f5mYiNgoLSr2xolAbk/YnUWsTrHIkynGqZtO8KF4A/5TPU3EBkG
ajfoCFsqmel/E6vTXsn8mhzGRdFW01Xd0Amrv0oJxBpyb42Bq1CbQbnUXayFjNk74/pXHEgWalkJ
MA60AaAiiO9j6gCG7cEL3Xxmv8qy/+oyHBGX5GrwnRCxyVvB/Jk41NTPUBCrsoDEmuruufW7L06j
fkUCBJG/WF9FDe5xXeI661aFPomqj3H4h8v4S37dQrVSMwxTN7A6Mi0R0L/RaXZNLW683vAPam2W
Gx8vexHW04+KvzZ6hxVj8SGx/Uc78j6ksP1XYYGttJbpK8JaCqzyHqHrCEGQf7gsYAZ/jqjyNRG2
tTUogviAkPwXn9/NhY1JY1WaU/sHR8jrZmpXgI2pHjSEvS+Zw5ptHAH3FmGonOoZWUZnGrXNGOvE
HKumS1Y9Iqlb0lfMh7rg1JeFd9HGtL44Dv71vntpmEMfLC97HArdvEw/i7R06g343GRTTu60zYfC
glMSjg9zFU2nSEGsocrKM2SZcWVEuAwEE886u1C/KZVrnyA9Bs+VFXRrbxz2CFvmqCAOyhHGynfP
d8e1aTTquhIKCW1zcKoURzBoFraKUmJfoxinZs3XHsKANQ/lmn87v1Pj+Y1b1P5OmV581OgNVMx3
Y7t1AqKXoI/AZxWQDfpzgHCeC3SnZ6kHPXhXKdW9E3/Fo+bRjIfwzHPW23tVC3K8SrG91Ie3PmwA
eJ2dvW28s6pk61jXc9xeTRsALn7NlnNwbWz8iiiJj3WYkzQm6JxMrrnTHXD66dENtQNorXadYPtZ
AWMHdwecMPS+teILyUPy7NH7zLInVrRdtpmDHucHAe+aKzALDWsr1yAC1Lp7nuGAa6boW54pQuDM
3mZe9d3J58cCt7cKcnpsgjwZ++opfgP3/suAkNO66fOal6O3qVHjxYwBOE2JvvrYe5CqrWltAW1c
OzXpsczcN0qIsIjAuCqmyXRZf5z9+uDkpP41z3qjIe0LkR5Bh45obNCD8SoREbIyEsK6RqJ2qrot
lvLpqRyrL+ga7HznUZudT6S/lV0J7w6Qhf/eG6MUFgtJQxTKntqxvce49ptGDHXVZkYMynV21o0x
EsxD+2uTOx+1EixdBhQPnu1DrH4JMG0APrxx3HmlhlnCD2BU9zhTfRuBgFslXJWm8Vg0Z0wvYsTR
d7CcQBLn4x0AwQYORGc8mlk+b1JMPTV3gkuB6AK8HvtlCjRrPcXISxbT8D21gaskGjzAtFMQHLAh
zYBczfZaGiAMFgUO+JjSusv9+gLkzsfMsYFvCkXn4KUG8wXD2oQiSKFYFCbqykS4RFWNkRheiqwN
rQ1gUuCYokOxqi9TlOLHRfyPTzN8sIPG2tUiACA34XHA/Ee2ZYExyDtNQFmXIbKWiP3lHkuH3LY0
Za3GCALrTesgUxC53keEukbzfeDj/iq3LQkKU5+drTml7/Uwx3pMznDQGyya8zJQGwjlFbVjX7Mb
ckzhaSGAQjE14pbxcAzvUBBlip+v5Y7XjddSjoq8BFW1wSCVL3Z6Nama7c5F+UPuenMlE3Okgz9p
27ZRg5VZIb8p916uzQ1gsqyu55Fbkbvh4uXhHXlhslrJy+URgoGQTwDHTlXo/N63ziB03yjcnlBL
kdKZjJVu8uMJrHZa10F1Bhfn7vrYf2zQwh8G1gxTUKOwUA+nkExGZDZfs+6h9yfEIW0dNUyb5FDe
PznV/LtpdN/BLWA8UWRrz1LSlY+D5TaduuxgzOAx+F2oR4UH+wpROPc+BXfiq8GzqdiQGqIwXvVO
/BwbEJFt48FPVA8GdfukB6637/PuU5p6gNjhqZBThiPvpfkK7IO911zzPswn/5LnnzTVvRtL6INt
LDCbCiIlvld+A9DNQtOuD7kRoX2j1+M6smJs5FXtjZer0b7oy3tl9EMkDtMjkjnzW90o9r7SvDTO
tJ0jUEp1PuAaYhVkY4IKsR8hcukjjVmGZge5Ac2MzIstGL6TQpwc2cQJxyQHlpPfRmg1DDh4N9hz
4QOQdatEiFhEk7t1okzn8UsK29K+Vfx+8S99sMOu2ESKMe9aOJ6BfbEjG/UdOxeQ37Hbdq14aUFR
I6AKqdKF48eaaFetilFFfQ2yH0jCaNpAqXg3AVRZGTnBNLD/EL7KczOG1qMzB4dBn/yNTuJzF3Vf
wYp9M+f5S6/W7yylzp+V3sFOTvEOHli1lZCZfchThGENVNOgBcfF2fzOfM9b+bC7ixbHgz4EUFkl
/edmtGO4vJ2GUlxUbG2b96ha6+cwQQMapDKQaR4AFmoyLVGEHowynH5tldkk+SvhieN3myZ9dFVc
D4AjoPtYht+jghhupZ3BCHzVXAj05AK3ZfWA5/mHyNONje7EoZCkOGUOkuRDZLy3u8/YPuhnYIjZ
KsKJ84DI6RutM+p9b2Z7Q0PaNdfsL3qGnMgIfhexgGoL7h5BGy9t4cnBEBzvUkica7OY7wmLgXhD
usbSCeQNRAHXKik0MsjdSq+MXeMYRy2GeWHpF/zM90wxDiqhRThP8YOth9NODZhvmkjtHPRip+k6
Brb9uA2mEI5AmyiPBbOZYz9+mwmkIzYQzLsYExn8Ej5FhYr8CpaEyPA8QeZ/4Sd+xJX2CVHfDPVT
64L2xAZv73d+i05QWNRvbQsB+GfXtOC8ts+Z30GrrPXPdV8ejDDPtgg/QrJ2ww9GBLBWdZO1ms/j
1isf4jmFltwXZwPFFOCTYLcrF2M5RDpQI39UQ4ff3vzc28bzlPUfBt9AgtAdx3PoxzsFCuJatx+Z
+R0TPLvXM/gWJSLUYwfjc62Z2c6uQNWiIf0dFgH3ln6G+dLztsy8bV8imZupn8YKY5PQK1/MHCWb
wSGhlHVugFQKb7EkejN4OovDvjc23T4HuWOUD2Pc4ENugUrsRvT2AuSzx6OatSc9cx9dp8JUEOg3
1DHQ/AnaQsMdCIPfwX6C8M24D5VT5fYwNobpcYwCPujJffLrZmtpPeqruLCXEdCsOkAPxlW8Z8d3
ebqEobFG6mw7OhYv4RoZKKvQD6XTv4/V3loLHCUAr5ofB/wchNtawUOrjOhi29kJhDMq4dEhHKeL
3Y7BylLUS55C5Z77jtzms47g5xaBuGCFScan0kDnu8O1Mm6DjNiz8RaNZjcioRz54Z2qpm+n2P7m
jurnaYQR6L9TQvuUmPW9xZQ2jIs3gZfVKz+eLugCf82H7H1Rkp1Vo4N3njqCv3aGGr0ReOm9k6am
EEsas/u0QpM/yidWU6JHbrt2a6nNXMqetklRvq14yUCq0T/IUX6Z1duyQ06KgGxzrzCJ2esI1qxa
3YXVgVnuLk6y/H7Ovemiw7+bw2y610tr2+oKhjIgH/HcgOgu1CtWUY0IR4GrzMZBknmlVhjDm/gi
+a763Tlgez1djKBytmGUP9emf8zKxrkzWt25GzRmesUMWM/B4oAMk762Z15pgGTHO015GzkO/6G4
EpiH89ZufLRlbYePD42HrWeQJa/nHrULdGPV6HuAHuwDQpgUI3o8Zt9/HsK6RxgKkXKrwOMpQenm
rsMw7a7n+575WxRQIvU2u/NK/ZvuDSHokPGTgndXCpKOJZKPvOXoHjO1eCQia+/zHMKTlWwqfe7u
3SyJtqpRflcU+yFxjPE0t8HDoBsYx+atca8F/crx0/Tuixojh6jPxVEt7KNe9CRprPoOQ7/mPhjV
J7Rq1KOTNdmlnLJN6CoN++LVFoovsQQrtwvAOazw5CnWU6NNWwzH/XVp9cepRlcpi4qVMtrnzqy8
I4j67j5BkPMeafUh95N71GpQW5qqL1ERnAzTb89ePCQnb5yf/Q45N3N0TQSUq1OQJd9Dm2v0kr0B
dXLrZtxZyWxhl24ldxrYDiaN1vsq57lvwd8EFrMpWueja/GtpDUKFKw4+nu9Vo89REveS9MJcPdD
muCalzMXxr0vB6oxVxbvfmVbadO0gaVcnb0pPCIuNdynovD04dvgNuYuE6pg9ozfA+JCaPCC9tnY
LTMXE5Q4BAC/vcf0+IsX4KMR+W5yQWlvk6VqefT1GTTN+Gh5X+BOc1sMJ1n0oqagwo54tKg2nYba
tewygs7lJcWKLqxOpSBjyRoKsAQWl7bcaErMiqyGsp+F/I/xv9zYwItJjBmaa1cMNznBJfW15ARf
pQjlkFpkEWVNFksqcWnK2rKva048q1JYoHKwPADPb0tpkVsBewGUhIifrC3F325z8Xhj0viL/Soe
/BEGmBuAteV1hBzm6DGB5OXQWUXcWDavx1pOFUl8luxCeCXze/NYob2tOvF1/E1/YIrwshyaSIDX
cnx5vK7rPkGbhhWt1q26LsQ5kwoti62spmQ700AHhKMyK/Djh1DJUyaeRiok0/dtEWgPg9J4iJ5N
zVpniXeMA+zH8wThK2Qs/E3VpeipB9ljGAdP0egEq3rmru5SREHtrNjUZpHdTZ0DeQBtUNw4MAd3
M9BPZHablWz2gZbeRQqofyVExGIAFnPRGogPGEEhk85SOkUhfGumg4U8gd0dorzWjiSjjYuDHhs0
2zcOoPTQjA8dPheXWEhGg1oK16rBO0wLUa4fmv7o1upD7HgtkClrquGK8B5FZyTcTd7BaefiMvWn
dyzE50ufK/NF1txaZ5JQeLxpRQfIqPmSGy6YOD8+grL7MSyYtfli2OhAJJqQeIIKVnIls/URonKO
JUsBmXliTdAk8IxKw9+g4q9t1TZY14atn5AdDi6tKDRiF01MnjKuKg1RLtPeoEWuoCzMSgX6X2Wc
9QDtY6CoWsMBWc7zepmL8cLTdLxYQfa20i2H5zIj6kAZLomC6MsEZm3bpOiKKQ523VCDiTCM0e8O
zMQ7OHopczdy/6gCv4Sepe8gMAMXa6oD7innbFats9K3B79ieTindrJC0Tnb22P02a/GYtfG0Yfa
s6N94BbqRU1dqP2iJgtjgGkF1npe6ykup7EV7Yj9KHh1Xfo50YuNHAVzNt8RmRE5PlDuFXY3Z8vQ
Dih6ORuAxy8ey/mLY9X1KQ/arSJanbhTWF8QpzRtBIp/bgsdQitQ05t+gO7KrBezbvMibyxZc3vs
a2IL/l6n6RMTx/aCvKJ9gHlrXLyhxSc9jqGtmHq5QWAjsbQL/GTjIvvtoTQubnuow5RJn86/Eg3D
NlCLGUI7K8qpQBaVrDs0IQWxbX4kFx3L3IuspQFMzciI0FDPyrsouzjoiRyizlIqJNeVfAv59T3y
EKfaHrBEqQbME5I+uWDwnlwMp/1YG3vPHDXUz9kaQAlHsCMjwkMS+eL8HCmHy8JxzyiEvyXQmWDB
AUbE6DNvA78NjLH4isLMREVTfIatuOlloWFst4Z6iAFNU7IQtOLzHA4/CiUKcDWQ7WtVUWL42NB7
AJbMcAwZiIJ2fC7iDtzAzUBZlUeT/bLpqDCIjcRANFHss3QsZ5XblqbXVkh4d0x5l23LSUsDFPrU
vTdity0wQY2Sm0svA5slgOntbq5vOeNyeZW88rQncuaTC1jLnoEbzjNjdb+MW067XMqrq5VDXl2G
HCzHoQnwknbVXU1WaR+Yqcp7N2BVUCZvks65uEPYwX2CbGHiQ/ZYEHA+GKXxoUhN5T6u9XwdEPnZ
MkuP1mTFEGYNk92AbvK9T4LMUMcXtVZKCL8ev4baQmHBSjWYpLouvFQeA2vGhDTYhFOLSnb8vnHU
fUrMYqvXyYvOPJfMl+fxkGKlaxZorhn8Ok2E0Fcl1pNibUk+L9+TZXSg1CBBPgzjfAJUo+6ztuQO
1rW92bkffYyk7uwOnWHWNXuiGyxHjTFa0xRKwTO6dg3TQctDS03RHoMZ2VZ0vz4hpOa+78PPZRvu
ynrUHhwwLnWPQErdP+U9z1k0fLv1xOJpDVEZHZM8+RgqItmLG+AF4haYl8546czmJelSE2cgmKzo
LkADGuP71uw/Nr77mFmqvVPgQIZJc46196zTrHM6pduZ72jL89zf+oVGSNUdinOFHKHShd4b31L1
dRGjYKAA/i/CEUWkKTgz74dwYpe7Ge1fJBnNL1YpmOzqcMz5CT7rRYKjyRRmEH7rZO+pGGWVQ/Mw
1mzKC2gSgCfWmtmgqtfZCT4E6pehaj61qqWhSMDCYjaNHXy5ObaCN1mT7IWJ+I6b5G5AnRmZo/ix
r/DVcerxQen9exSVYwSDSvOUHubRTFiCKauutesn1WshMqDy1fVKfsBMZThbKFgM0YPS2s0+Vv1T
4Zn2ZXSxIUOwXHjvdOV9+yn2bbxo+ql823rRqSV8eSz62Fx1ud+getlZu1DRYohMBdS+juVSkZlI
jjXzru9L61mLsfiqWxsgtH03KIN256s4kZSZcULgBKUUP3TPVTR8wzJt2lMgejql6He1Q7cldgar
G9Dh3s90ZdX4HUqLVqAcmZAUWx/oesKSeKtiHbaOEVbehWZfraR8RQm9snOH7mijUr/pOyQNrK7U
hXvJdzN0sds1hX46dxSRNoMg37BPp6DbeQgD78JUsbZdOnxh1beKRxsVOeiixypzIY7jHS4TT//L
0vgH20TNM8kM/oekbx3NRf7npK/c5SdBAxaGSa7OgrlGYtU0fyZ90cT6DfaVjWUyjq+eapNi/CPp
Kwgarmq7UDcc7c9JX0HQwI0Vo0NXszztX/EzNNt4ledUPRZ+cD0ggahc0F9M7LMKCuGY2MPFNdDR
iEiCnWSBrRSWPQKOqBOAEkY2/VpSNfyqYU0iFyayJopoTt/nrQ2jVGIzpZOdj/T9SdYsYBNNFr6m
N8jYPD6qQD1FcY2/y41KlXR7Tw+P6hizri4mROr7YF57gmuh5lpQf1B1xK1CkF0LV+M1YSOTGD4i
le9l2kLG+2V4P5QwW/uaC6iYgAYkdjdSzEIWetUC95WiGXAJ/qjqqfeCe2KzvdHUuGpnyJGxhDqm
STxt4p5YiS3XVvITw3CoOgid+BvCy7V7qLJzA/IV+UYBVJGI4laAj5fmFWCcK2F8qoJVIrAuuYS9
yGowCDCMrMpCEVgZJEcEbEYgaOaiD9eFABsvxZW9EEjoTSI+eUsAQUnvOxsJkJbYa0fCd4Cvgkuz
JKxHbpYDllGQyX5HC1uBu4mH4VRVz5PANxkSfyRq2s9aRNgY0NKfu1WklODngHXcKaP21nfB5CRX
oJMYKNt6LxepS9dy9Jtj5obgEk1thRrSlIGZ+vPZy2v3z43yGNczyepynXLHDAMigd9KBESsF5gu
WVME5MuQkC9ZlRtlUQENA/rhb5dNspaJA8iaJfBlOUCzV9uXHVCNypCN2GcCvTTmQs0BXibltS43
L4Uj4E3Xfrnxl+2bQ8lqhEHfDhXUt8susnY9zutD3Jz3L9UYd88MwZTXZ7g5UmpP9krrdWd9s/dN
/3+4+JsdbqrLRd/s+st+OfL1pb0eGdnQnU3AmI5AZUrqwHJ7y9rfbrv+Ll53S5Doq40La2GSENNX
Z7hSKxQJTDUFRlXnkbbss4x+dVjZYc9PYVRaR1dofhAzKVCPpaYJpPHSfLWtMH2yR1KJ6i9VOVR2
yZos5IHkIZemJVljsp3Jw8mqNbQc+T+fXQ6UhTyNZYZvlW6AsC8uHEFPu/8gq30c9uo2bmZtrw7O
3iBceLIFzWGasXC6EhnkRlm4qU6K6dolR8mtbTRY89qZK1bdFaRls1Xi/iy7ZjW25zeyqhKfKB5u
DqMLBDQm7ckmwzMNDLY4d6tg8RGf6zryd8iuWWAytTtPqZGXsccvUW1+BE1PikWrV4jg6eux7r4k
qYmuYTuO2z79OoHJz8jdbjOlydZTCa1+cKMzyV70xUdcGUj5dRlyDcGLMaOAnfPeQc9RQ3W6JjJ/
c5XXf2MyST5NAlIoSQ5MJ3+QSmTzb7dJRsnNEPFmkPte9/hF05P0CclJWfb7Lw5juFa3hyN/kHt5
8mUrz3Styq3yMK7Mu8sT/O2VZGp0CklJ72+vBkrLrtSn51K+ySRDxsOw5yRrklWzbHs9Zulexizb
ysomoLS0f3VYXQJY5d7LIf7daeRhl7Msh5HbvDj5mCUQYSQAV4JyJY53gefKJm/wRw0rhN2yvQ8b
iClyt2tVdl0BxHKfV0eUTRyzeIHK7utIuZNEAMvatX9pX48ZmsoGkfR0M2stq6BCucd3BMcJ9VM4
KtkZaWNYuyr+M0iSrcZuGPeNisWIwYyUuGSzKdxE3czIqK9TE65JHJZfEjxu4YQgU837GbX4EGcF
uK/evs6yS+N5xaFvtb1XqkhiJe4nwwxApEWQYz7ZinvUkjI7Di76pYWPiqPpPE859JsAxg42H9VL
PPestEBaI2WHUW5AzKHy9005uoiwpRoyAdVb1VHMPSJgH9JIeUFkFBC3hmh4MVv3wYCPcYyJWWC9
b7wc1FhEPMIaQMwnIaEFMAX4WaJhheK/3U5bNF5eEL3HIAJ7TwN7IsSMh21oIhJfCsWYMUWFwDEP
ZVI9+kr0PUFWESNlqDGxbV9YIsAjHjw8RZPk85S6qGKQ8T1HzMix+nZOqa6+z4xkRPeqvKhTA8at
ajeT7bzBFyg+WtXOC2t8dwrsKDMP3xGznYANDNGzrc3Kxg7SZPW5z9HKBTIR8k2qLOmRkrlEw0xM
J/pMENrYasNHtXnTBeVjZVqQuPG/U7Nt6YjnnBXu59og/jL1MG0iNdlYSBWgHYLKszOPa+eJONwB
GSvMovUado2QXO3c4lMxAKNx2wChmcJHPDU0nnTjK1YxxilDkvhd6hDCQd/4OWvtSx5VHy3LR7iF
mE83PQVZcIr18hyX4/cSzyxUsFBFtEpAaNZQglJv8dhJw2lGeTmMsH+jN5nqO5bqp6HloVqpRr6D
trNGDb4hh6Z3a1KjLzEoypXe6O4FFauNZ1fgvz3c70JH/9iHZLORHC8j1uMVYkObEusMDaAPuhPO
1lgTb2Tuj50jksj8W/Y8HMfB/ZiHevzQd+X81H1w3wgRmr0TTWikNco3BbxShbhrGqq/F95c4OxT
r1KcvtbNjIsJSqFFvgusEpcer/TW2MyZaw3Xjr4MET3FD2RNKg6POwIwYZ42xyomSx4hq7ep3NrZ
hFW/UaII3L0fbAcrqw6G134Mku57SSweWegWJ4fkoVfbbDtNjfVgaecQQQ9o8fel0dpnN/DhGSCO
OJZfFTvwdwP8gTRD0qMqVORzO+3kNeX3vDIfrc7XdgBN9rNQBG225hyVey95rGJQlxaQNawrYrBX
hKjXRoYxYOYjvNEUvKKR0QeuZQNhQQePH8+sPZekRyDO2RwHQu8qHj628/hkEyTaNhEGLZ0OpE7s
MZVhuMEA9S4vmkcci0sSnekh0uZz6zi7jN8HktDkq028r+P4qWO2vyqbFA8sLRw2vputErXLHj3d
PFXFpJ11NIoxK2KxZgbay2jV6daHsL22gql8HHP7iPrYdKhTT92UWLuMY9o9lfyq0K7DkBAOS7i2
tCh7BMIXrsBumxg2uO/mAR9AtUYTvez8Fv/lQNtXlvlW78bqUsXtm9oIMU+bYTREhK0wLZ7WWmGx
IGMKjWIcWsDuKQtDaz8a6SN8KZUvyZwQr7PeEV7Md/U8HXrkn49Q6JDTx5GFYB7Sbm67m+P+s1kj
ZjcOOdr9/PAxmKqLHXDLrNXrLcIk+w4dchw1IORzo76DGYEiUGug2SOkmb3pk8FkxDaanOdpma4V
iG4ru+YAUV9b24DAfWNWO809Y81THS2USLDURQCAR4KFudg67NL32AysjeF/2DuPLbeVBE2/y+xR
BybgFrOh9+lTUm5wUg7eI+Cefr5A3irparqrevazwUmCIJMEYSJ+C/xe8ck2lmivRBOSG0ySKkJO
9HpzYZAQb4yfu450fzsZCG2uOBv76Acy8x9FqcpZ5oOTjE9BgRglqOw94dPnTKvdXWXAVjBIQ7JS
0vVrahwUgaoR07Jo31nWU28Zgsgy/1jEHkyHNk73Q4JEBqUyEfpcdKMoS3ddbns4PQVxAi71fIFJ
NUc+78kX29aUhgaW8xmVGjGMqTI3kmte0kC1mQrzsXarV86+BFQbnmrw9WKT8ajzg105COajaQw2
PofnhMz+sWlNwvALisHy8CXmNN1L690okVkMHflNRg15D/D0NAY+Cbh9RKFch1wp6Vwcvg6FUMaz
ISHHOr+/6PabnwXFviIK2u+EErtmyFWb/MkiXnoFposFu0gJddSzveN39lNG5W7vmWeUcnWtURiN
rMxpIQiTeKKtkcDPiTD/NvfP5kRhou2Slx86NOiiW46p1doOAURpUaOGH+17T9LVNxKoW7sce0NK
GGfYpse0+4SrPF1za9QDLnddl74xQUAcgczZ73ys/gFqdNupUHSlSMq6Jom3jKSPDZ5QaU7tferF
2ykRyUMa2huudgmE5STOcRkFG068jQxdfT0o/FvEydWa9+VMGLns5biWrqD4LXidadRZi9F/nUx9
hq8lwRnH67qbgveGDozeJFGHgDrwrdT5kTcZlW0jrT2cKeDPzARWYWU+FWOsqmviZpu5Z9OJCEuu
Awjo0ccIRCg0meJkSyPD/FJ7iPb8hiRj12NVUxFwN9HKxRS+/AKilh/nnhGRpGlOsx3StaadY+Qv
yMYQQHvFAWUxgfktlURUIl9qD99ParfPhRQNCWQzgV9WRMoWsc/9ZKer2ogDSq8KJZUlUJT61OZR
78zxBtO0cxP0vyXnhpsGA0QbkHDXv/cyJj0VgwAtQ/eWS3sIEzybA1o/1QgVgd/NEyGmEwSgSPeQ
IK9BnmSnOdFurhRfRT/uImMOT7oXqSPDJ/ZYb3CcO7eSVM89EQmr0pkugdrTldHfysJlslRx5Rvo
8au6YVt45PRZXvy9MghWnwQDhRZxIWICATdfVtTJab62NvtqL5Pi2QMgklyPT07o76LWGAgzjpE4
2qbcChQ0MtIJxyc6bj1REtoycqhrp9l0XXfvW3WzCmlTyzqzurMd8xXVy7kM9qND841DFggFo1W7
kfqKStcnmRoXNuJnsx5G26DLMA8vsdl/rUD5MSp7u0JH0YJXBzdxUF8MM3oUI9EcRLPvhiT6no6v
DqKdyRx/ZgMVDbWrmasiNI6t0r5aInVXicjlNkeBux5/WhMXEJ0eBcy84sXziaiz9OgW9NQuoS8y
CN+mIKUoEh8eQ4vXxDQGx5ohtN5QpFvNhGjqgqrzfp25NBZSUneUESIHicSG/7ieKflex5goNqK2
9GPtjru5FNaBa9w2N/zgiiAWeWP/TeLkEalBPoXHjosyOmeQZzPykec6cpxTUDvnujoU2RQfiSEi
Uw1h4mCcO3+mP1Gv1xktLHQGa2sfQdye6cPaFNQv1dZdS/EkKbVFCjM/bnLZfyt0mGkisNjjqIxC
75kZW8W0jpr5ak9uMRnPfv440ji00YqKQHH90Rzo4LH04smW8nvY9ggtK50U6OhzliCD8ChzvWiC
JJjYlIeInO+5Hrk0R0l0xll1S4Ghx5m4W2F8buLIX3ExdLZJWl24DzLcov858ira40vfJ0Gf41aQ
m40dRezr2l8btBwBIFClEupvfTe9aXa/Cy3ZrSiZeFRtZfusywOYzPAgs5kMfwQMXPNmlwrNZCbE
0bxLnOYenr3bRRbdzambXKlNutnx98Yzb81gOp+swl1n8alC1bkdKfyj2ebHNFvluuvJR4Arj7Ye
PesyhenWXAFikokVQzRKH7yARJLSkJt6MDj5aG3RYmIgxwfDHEoE7OaN2EoKlTrq40Ic0atEc6wV
KnVM0NSfFkNSraSenuNOhnu3mbdDOF2DJiJRN8w+RXIO90Uzp8Tq2jckH9VLh3bZFOma04vRgSHt
TTYAd4zdjLQ0epdT/Iy92aH4fvhpdggV/J6ivqn/6YS0z+cQwu30c8hH69WOaonSslIDy9HaUuQz
4+xs5dXZJIbpH0IRnLWWAumuJwNA6iH9R3SSDl8J1UuvIEc7Uj4Rxo3tFVFrvW7m8BiCCh/A6N/t
Ep3O0FEX0+tHCkrnvevLH5VH3UsWbCOCqulZbla1cABt/BhZK0xclHXfmzzwdzVyXG+yVyRCE/bv
cFOoXP+bQ2cGKgKEwP7Vdtu9aBzumHSqtEH44DXpa2kGh8HwXkTb+5ReTP7KcqfnJqj5VeWLERJA
agSoZF09vfV6e+EqTSIT1mevSbaZWb6WwnyPyuGC/m01lX22njxi7NN4vlHY3a5SxEOHHn/hvvH5
yTTjoVHCZz2xg/sK49B9HZyF5hOFsKwaSKxoxiyl9k2tM1x6POeSDq5frwrNIILSH2G01TstT/Sz
9d7NVEHVXb+xovmprZ/aTAz3gzHsO5eARyaqSBfntF8NTpLwQcIXjSBhqm4YxSY1Rax9342rMT7b
grMKiODWG2OoTPvhw0SleTOsPfp8zm44IKdXC+DIeZ1MMyPR0v1rXeFMNbQzQb/6v9bJ2UvwXcTm
nj7ZFXGDwV2uFpKDsUKmzElhcsnvmt2Ym/iY1AJotqISHVHW8rDtIvojGze+G2Brl1W/1reO+BQz
/D0tq0g2N++zaqQFb2jL7a9tLTMwyeWwyUZVm/z2hEWyNsOXX2uQ9SCgn8riuPzj5YkgGlaMxqwN
k9Nqs6xanoxTvTgj0XxaVtl5Fd9cV9sMYZQ8gBWWiCrvOzK4H4Z6/EmURHAcDOuqT0l2GUdb3C8L
j8rkddlRp/prHXl/xT5orWyd4pnUVhWwy8XS5Cm1U/s+VotlY0nZx1wGKaUUXbsuyLjlRyW/FnVF
5SHiUo+bcqbCB9EHDR/qcVTZJiOjkUI37272uYb0cz1w7khx7/updmfH51A9IEP7rwVTqy8yiebT
RPMC8c7kUWOKo4Xl13Zj2vsHdIBkLanXughzzwhp7/Mql7eqnDYfRxSuNhRRESHzWd7elYy+HujX
CR9MFNtVEI7nZbNlQYGhSS5sUR2Wh8u2Bn7zjV0PVPWoVy3rzMnMNlqZXjM5jmtfD330bZZ/j250
PlmWfAuDxr9f1ptu3t85Q4Iu3NP5HmqzQE7HirTk67IFs8B7PTYsYBuOv3KKu4MW+s49/lb3viqi
mkoib94wx3LJaeYJo0vao14pv5h6uDwRpjodwFm9tpK00xj4R92uzVXbL+ZLTCP25de2UV3jYKEH
fJ+ZNS7GCVPhrAXRQ0UZ2GYUE909LgnBa5ecM3oJQd/auo4fpFqIru2OYErFKhqJ1P7/KoL/iXXc
tlUw4n+vIli/Z/FPUrXivwkJPl71TyEBagEDyh8HryMs2xb4wP+Z9GiKfwidmkQXX7BASvnLPS7M
f+h4yn3f0E2XnFflYP+ne9z8h21Z6AsQGXiW6/2/ucfNP4Me+ViGSW4kZRMY1bE9/d2WDE5I4r2U
460YLDSgpc7tZBSXHqPAPqwYlpdiLI5SxN6mjjkMtcZWieSARHEgn/qA+tdcz75Bxlxw+Ua7wCpu
sQOQFYGpmcVdrvvaibS9t1jzKrrjsv44+uLQ+tXL4HnjXZFM453fec7utx/iv/Cj2wg0fk9uJeWK
WE3fdMnx1YWy5//9i4liqlI/kv0tNK18P/jJ2uzEt5kKzUPUhcWlpH93Y+QyYZSEOVzK1rs0w2jc
cLb96KK5Ovtjf1c6GCZMI6MZSmoUtZi9c1XNpfrQyHtqs0lGF0N64O7YrxqlSA684DvARHzQx+Kx
dKXx7BJDsTbMtt8GSdWfwTFohNKLn2BOw7lxPHM1CWSoRT3QsEnChCXRPaZdK9ejy7VgQnC7dUYj
OFvRANiseZs26K0XzD7eyneRdUdbu9BCGm097cmZK+tQCHonQjjo/7BPnT8Ckpd96tCL55u42TH5
/5EKKmI3Qsg3dTeUdd0OT3G883sht0x/w+c+pPKvmqeTNjP8A6ChS7NK3rpy+O6JsN3Hfm2e2w7U
FJPjXd8z3OvKTm4LB7CiTvbYLe2nxMnSR4Qi4EeO+eL7QOe0pn8Gyekh9B1Qxqovzhg7tqEgxYzg
+HlVxPrwnJaMlSMneRqp9XZWWRoyvo8qY+Wq6nh0rhHIXdAQe+7juyu97K63g40uewpF8OVToGAO
xrPlsi/9+d6LnPx1Ar7okbdsOruKrqlBgyfuEjKp0zUxfN0hMu3HNPbmQxJ1+asJnGLL+oLi/Qmp
9nD6tVi6YqYpidf//hj/M0eZ38MVlu5ylKOApHZGnQO/ZQrguQwHKtbbW2F/ZfJRnr20wdvaJxqa
YolYOTDjc0/WPuHdNKqn0I5OUGxrMzp3TAJOZmHfZCf0C6VVWyvS9vR4+nWtv/77z/lH9IHuGq4L
mUd+MtcYFuqw+u1j2voYior2iJtOnvwpSTFfO7m9pQ8wVkip/x/+3RI1UaKgYyD2/X//L3v5f76O
r0p4DnG43h+nfsXxP9dNVN42rWZEdxoWU1wHK00z7a2BE+82dWkBkUQnWc0JtWI6vnF8WZ59HZOW
FPqj+8gsP3ztLDT0EF9cztyvjI7pU4y11zKiWjJogmpfBrTjtRhPr+Wc08hiMg9q9cC5/of9pz7w
378Q55ppm0JFiai7yd93oOvSjkQYdnyzhfXmZhEduhEH/+gZDZersKbHK9W3rmv327avtIvFlQgf
nTR35KI+xhQnb3oqMzuDF1kTV8O2Mu6XRSr8H+QDuUcr5hScjDmlNRe4c5yLbt1GZNZLUIve4NuR
WzDsBgmfHtQDnkE4FbBz44Q91DjpcS12beNmN52EXmYTifsJdyEz3Og0GUF0MxLpGjSNeuiQu3Xo
zy2XgKrdhdXggQql41UbaJfpsAoXhjlimiIwQGvxVreAK1qDCjMwTLEhEs24EKttQF2l8yF0svYc
UHrJ7L8rbv9+v9sqs+SP/e6q26PlQCRwI1E3z98OXN2RdgF/pV0nb90FI72/mj08eHbzeYg0Lrx9
ghygIQock+v31PCSHxYaJgaww3udkofcpMLBCJPox3TQ+j3OvOAxmbRxFatte0raLW36LmV6A0o9
jqaTvCUl3es5+QZ3kGjTPTWVKZ7hjCtR4Yh3YQTK5Pwoao/Ze9P6WzJXsJ3W0z2y1+Eyp7PcMHMj
n6MwngYzFTvqDcUhQtW8nmsq0jRbr3eFGAXeFwfJcTEcxjmut8IpshuGeNrGmy89jcd3TL2aV+E+
NCYl3V5rE+Vh/IdYFNN3/69D2xIWVwTk376xZKT8fRc7jRfrTdRZV7AYZtR0Rpx90NizTjFMvaK7
dJ/NjndYnlgWoxcEGlwG2zQa+RW7X68xAu1bNVfNb6t+28R2E4OOYfXCX+/WtzktkfSFbj7ed3k6
yBL+xW9bzo6mrWEgxIYjhdIu9Skp4CYbhPyG3164PPHxL5cPGOV6sPOFeP1YZy2f4Nc/n3w8PCRu
SP3YRt3mv/xOv7b+632N77QzMXdYPsO/vsxvH1Y98fGZlm0+/qms8rvE2BhNL/d25wGnqs2WDQI4
Ue1jzy/PLItp2f3Ln4JTNq2ph3PDvdETHxGA7GjUYcUK6iE5VAE/vYKAegUGJQoW6nop1wPj2Nfe
nn/OWZfupu5l0oaffSkMoDTrkoj5pz52zqYHd+rAnzIFREXp+LXKdSKyJBTW4OLOBtCRvl69BNK9
JS3O7Kx1Qtjr4pOJO3wHE3lFMgkFYYR7WeRnbvgAYwoiSwryx01YajglqrkWIK1mmJCCrZkKZJvG
h0GBbiEcRZyZq25waA2H4FzPHbUbqStoBgG0M2kAWHn6+DQUXEaxhuHL81zK1QD7FOhXK/gvj08C
NLBVsGALPujE3yFRb72CDWPwQ342aAEQRbR1dzL08Q8ng7vSKUhf54gONq7UsDsoSFKBkyQxPEYK
rgydfsfp+yaQKuZ4MO0JHjfuPYJgFNSpQM8E9LNfYFAFiOYgo5WCSKnyvJQKNKX5m0xYcNR5AVSt
U2q5tzBso7PWkW2QlfhRgY0PjeJpi8a82DV13FmZfk4DfRUp6NbIxu+JXT2ZopEbKtAfk7C5+rQe
bFB2Pc4KAK5AgmsFCdPVpRXBMxEUwQbkbF2CHRdgyC5YcqNAZQBMwkAV0GyJN+Qi60AB0N1UgaBT
GuwpnF1zir2HgvVc6lwZjQ3X7fjYkKUNqt0oeJs79jlVgDfoOdA3GLitwPBe5Vsl47e4zh5zt8Du
5nGVVAB6BZKOZFg/Ej/ebrSRAwxSg2CMjnL5UlKdZB/HCKQNURp+/+5AqAG39wiq1yajFV7qKOsE
bVhaAI11GMMM8pnQHdAmNMuE0U3OpTh1XwxFDsxmiO0bujGjW0kzW8IZZrBBwrPGddOTfqFYhlzx
DTPEgwsBkY2vwk6+OyXs5dj0W1skjwU9LBek4KdScRglrNmuhtZIoDcsN6IC1IbXjR877vOrHiKk
gBDp9ZWn+JGYDIGVMUwmaslDoAH8Z/briGP5bqhAgCLUzlXb3zcL78JMb4aIiRQjI0sHbqYhG0Sx
NaXibWLF4LhQOb3idKi0w/1SPFuQPbpHz32r+B+pmKBOcULTWNjUAXJpJVLh+yx6yo4Vh4Qvflac
UqXYpRqaSebIj8SAv8+iQEkxUTqUlK24KdT1GPgiE0TECwklnnZF4n7ttfCOC1Z28tr0dZJaysyu
QqBrWieqS4utDSGWL8yY4shiB0ypRH/iymQbBe+5o3WY41KOg9HbMVvvTvpU7dATTbf+2U2yO2uI
tjoXRIQ/dFnNM7EzLfn4Wxubj2yFifAETi+B3Kt75oMYnC+aW5LORF8RbGF1mBlfAhCWLwy2CC30
XwZqxnZFVuLHbPNjZ9ZfOIYIlCo872BR0UKsDbVd9YBVeq7tL5rH/huh4LdVRfE7qp6ABAj8RzQ1
eVSgbN0M+UQpxZPJCBX5RVEcet2kN1WrtU3iez+GtoY+sNsCDYl7Zjr0FeUzdU7s6ZjW4K3wtFct
hqIgouBTD+HKVGxcV4qDFfPehpIdFTdLnAW6b+jaRPG2umJwbcXl0s+8oVUueaCFZ9srvreF+E0g
gOGtYn4AOGFHscOV4okDxRjPUMcUNyKygkzGXjPAPq5bxTJn3acI0hmM3Vs1ioduFCPtQ01PAMsL
U60462RhrxWPHTkP3Uxys6UY7g6qu1Gctw/5PemEhIyZbu2FqkVWDHl/Nyi+PK/WeHXtpxgincJh
GHXFrdNENa9M6PZC8e6BYuCZFyn3UrE37DcJRW8qrj4trGcbZRElXe5qhs73Fl5fMfxIWp5MxfmP
iv03lQ6gt945wXrcb/FLyoVzPSnNQIp4IGJUPSs1AVZTcsTScJ8r2YFSHExKe9AoFUKj5Aip/oiY
Yf5SwDMicY5hOdAuaIgYGsQMMB3bCnGDVCoHF7lDrXQPUikgCBuBpFGqCIE8glyQHNM4iolSaSd0
RBSDUlNIZBWG0lfESmlRKc0FRtNnqVQYtdJj5EqZAdVPfh9aDYCJe9iOpwQRB6WLV8pHf8gi/WHI
lkSjfjxg9crXBgIQHB7FylCakFigboqrSBmc5LVWyhGhNCQhYb2dXXxylLpkVjqTHsGJg/AEJ2N9
pOa89ZsdFxgqpsS3ISYKaQqMzybC5S1xM/Rshb52K9pSXy9bLIvlYToX4Z3uROM5sGeoXfUy9XqD
HfON8DCVtzNrj90oSSPvM3cfpmHyHHf6z+U92mG6amRHfKq5n+5ErsOmQ7zcTVpWQMjyHoX30FPD
9dVJUprkbSO6jV1J45nEgW35jfalJ/ljeS93zskN5x7+YGq0tDMVy/cSzf05iQq8jm72jrKg+W7m
xtmJ2+6zRio3YSdaeQF2Ga6aHo0bH3HTG8qt3bIpuz6DHg6BR6J+YvY2pMdonpuHRnDofrxbf02m
NvtmukRqZ7qu3+mFh6Uk0vodyjPrJaj8z7b6v7pMr30ACTtJsplGPYwug+zsa5hyy6gEqqE5zKD0
nPr76BJxMMlaPjHkOY/MmrdTALbfU9DxoKvqy2UzXXyyRCW+Tq2mry0s9XdTOBonu+3q3aA3yhru
vS5b2rO4JdSafZKhN25jd8QRDk94izapJoqN4ffaG+TSpqRx+7sXxgiBHCt58ptG25vTZB5cSKIH
UZsGkTF8F0F6VqMX7dcRfyEsohfdSbf0Tw7p8zuVU8AM3ntedpCR1ffcrupPmU2DG+fBcK7TmowY
d0g2Jdzve1kie1TvWjkoawQarceKYuiDU4r+UMi4fswsMp+WTXxGu17kBe805fprStfFjULC9Kxp
GdEbXmm/Bn70tGwayvCRxlxgg1r3tk1ll+ec4+7WWDkaSkeK9y7z/9qR5KETYV70j0YwtwcvjKqD
MXT6Y1D2xJ2ozzagsaqkh7Qg5D3sNnc20piqC3S+uHXTOCEXystvg/ikzZn53geRvqn7Rr+UWdnd
TNDBjw0K7dyQivY1gT3eaFoTXHpNi24EHnrrYLKKbz79L81gfM2dqNoIMZTXSQyku5SG0u3xL3La
0DngdMdINhkZBJSVuu0V73tOKt5EgxximOWjNBJ0tXP9q9c18dWoZLvJS497MpzWJehpS+bdGPLZ
647/dStHzbosG+jYeN8n7XH5PE5AzCRhgvoNfX538Vvb2gzz3L73Pbjf8oGiuV+XJRrIqTKSi167
/qbobO/N5cdatgCHaNael9d3XDztczSZJM3RnPjWkku2/BfbH/I1k07jLmM6jVLCrWCc++BLxFG5
vEfbhPGaHRTdh8RrnXN1aVKT+y8OkV/LFkSk+SvTDxBCheQ7zJlubhVZ9qWY5G75L+RG2ZT+OYc4
0WLmBjW1AXHhbzmYps/JiIhZfZ+ObDS0JE76QMYEASjcc3eOoyWf+7A4Lu+DVlsFHDXjQ2tqIa0K
sHt2wunF8OC0bJGGSEVjTomHua7E0SR1cZeUzlqaLpS1Ea4JERzfYy/1N7Y+xeeaFKdHu9a/DVo6
vnPy6OABTnDnRYz2yb8y1q56gW5mF3BJ+yUzVdKqw8QmiMzhzWjPywtNOxm3HbjGift5tkUe0+4c
r3hZnqxKLwJArRySb7zuNlZ2/vGutLg8DoMun5OmdRBBZ2JbIml6dwYGN074TkkpHbt6VB79TK9f
TAC+5eOrMts1sJZ1LcJgvDOyGA2z+ph9P751tps+SbrpTzHBBttlfRFVTCK74QsJC4xOiqQ7DKNt
vs4oupePWFpUpCOnMIgoiq17O4SlXF7poG1jrJd5D3HimOd+4lr98URAOTOW989kjpFiqTXzXved
9LMei83yljSI07k5xwAHehM8dBPeEd9hkkY1vQ+daHTEvNbGfdXG1mXuBm29fPexio7APPNrWdjM
z4zR3SWjP3+pdIb2+C/voTlo5RbwvmPVmCd42vxJetqXj09FPy2FVuVwp8e2uHoavMDyRBvNtzQk
Na2fnerY+Slz3FGm7x0+d/XLy3mwt3Ub2wgrSjQoZgBGbJaPH3unlRRXhlXLtTxwb3bURh/v2hjy
ZQAYfXKNISMTKBs+fsBMO5vc6N88OOKdZRUcMmPpvHhNzPSUH1gzNGO9HGIyHIK75bCbyDx+M5M9
qSrfxp5bd2ik44kcjWZrcW/vAs9dlRWyqU5m1bFJnDec4tUht+z6WkYhQ5PC6veUCrvXKoVQ91y8
53Xfc1eVjz6FrcfEpTd10JmsGsLYD7qIVo2PyJCRn3eXdPPj1DWC6s92q3uVD4MuEQrPX50JtYUZ
k0BoDSQ60P8n6CF0pg30y5vrVdAzBrrDfPDKl9Lzj3EyjKs8qK3T2HuHpmAOSLWMe3UtZtWhkIgD
Y4i32eyftEy8AWMQP+vZr9KMwrVp9v1BOp25i1zO0dauxm3UU0Qyd2l9DlCvfizC3CR6EDxJ/Wh4
cr2YGNXlz1GFtMvePDdjHe29mK6QX+v/3G7ZeFlYyrL78VB1lYXFfF5etrzBsn5ejDTLn79Wchn3
1yg+sPALgvXRF1N+lvYhaQ+VS5JeC1zgtdOV9yrXo6Nl2z4tXnFSgL/EzIAiijf2pddRn/k5h+Fi
QJxnREBirW2lqE7oCapTKnXGulXPmL9IB8q42wF3QMzO1TVsDAiHiHCQu8zBBqFPx8VbWzaIfWaq
V7a9zCQ3gTHZev2dK6TzsUGvEk0WL26uvLof1tyzDjh1sEbzKc2GNSkV7anTf5SaxhfCwkc9klpM
fo3IwseoEg7mzh+6bSTzCU92/zluQ6QyMROAAFeo2w5bYdd3FDpeXHTe+2X3cJa1WzNFilCm+B0c
jQlDUvcvy5cDHa1OxHbneqUgx3I+deJrSn7kWWOmggclfjF6bMBt2z3rSURjOl33JCk07CtSzhHm
IOSKjVLbLeuWZwsVs0py4CYixmVDscg6chvcCIW7YaAQVp21Xj5YZCU+YZDM4gjv5BsjJkWw4ewZ
jj23KasxxtxHhEptS7O/iSRGKMjUkpDw7eLL9TxswdVktaeSGmssEVh/AkcG1NlH+E2sFgWpOj4+
3t1GhH9aHuex4a+T0Sb3iV5nI0gOLZThYTZksQ25VEGx6Kg8Ya03jg3kkMSZRi6ji3ejT8iN6JoH
KQq511WADGVJ495s3YtDwg1qHgoEV7DQECKVT81eM7zGgoyLsvYOZej7JyaLoqORINIpEyK1szk1
/QgI2cfO2vZGQyUOE81TEcNkJOaEBsRyTmSofhva9nvikqPnySaFXrNuoi+oMyudu2zGkGKOw+sf
FVGLc6xZbHCNNhBaFIl+26XOTFaR9Yrq3bkG2cXxJAKTso7OeMYZHyaVd5S89NoOWDSy1he7ptaY
pye22CZunGxiI5b7wG0OrXTIUEQQjSw3nfa20ftbqzfkTcOMcQzn/rWzJZaLxMrORSuqx3mqU8rL
QudqO6W1SywNIRvhJWtISHeHIco69dKwTsGIbGcaGVuo6HGXWwN2A80iY4uMQI/cDtKlAtLeGFlX
dYxm/jkUQ3CfEva0tbKMIHM9mx81GlRJGrdIeJFgtmmUxCeCm5Hb2vW8ygbDOFR5Zp4i4V+nrqJi
TtlNU1f1p8i6zPatlZ4TpsinZYEy8d5vdUT7pXnx1AUsUh0LvxapCi4eSr/h62jfwjR+IWahWzMA
C8itk68OoR9tOkI2AIi4ev1XYZTbv2HfosJrNO8ji7pKt7WZgnvJIbKY6GxrRv6c131MchidEL1p
NPvBKi95N5mnX4vSQSMwNyZl23n5NYhyFK3lVKwjx/v4/MPSA9ln1kpWpGhXcSJPywLISdJH9uqX
/fhRKdV1yV1cZPYuM1GLL91Sxb/+6v0EHYZrv86qKyMbx4kCJ4PTEDETVSMTvn/dHT+HKZw4aM19
bsQ6Z2JYbTL8X8DBrcqjWo5zpM0NV0NNZULYmoU7Zdax6aXT2c7HS0pKOcmJAYMjl9tonfnyY7E8
VBkZ1ISqZ1A+8ztjOx/UN1kWOU1Rm6CgIWW0o+A0qwVZFdk2L4jdMXTyRYu5JMlVf/YbrvIUavYf
C49qoY+/gn/9xZtZOBvg8tOkGyiCMwbaWvhLkHf628PlCZ3EhDxxqkOoWq2WxVJ1ldb5SyhIaYsM
vzkti1/Jer/WeUSMrpIoFGttCdKw8F9G2A1XpBBVKy4HLzJ0cLDN+Bc9BnunVPWSRSQUrrFyjWtN
uCN+AmaSRkXSru9l+AzyMN/AugGN0rx9NvUBGBoK1NzNQ/kq+hmgRugPZNxajCWq8jwY+JS6ietF
qDhYjfyiPcnoEKXsq2WBAROcUI9Jx1U7QuYpmujMB6VUR8XydVKkgPuA6bqukdTnyd0Yp++6JD3L
7sNNPRnDhwv4w0XM2bkpwQwhQoJ74DXUtLOVbcNoGE+2ECNJICXScH8oSB4l7jhJ8vCY4tVjisRF
O3c51cxCxyO0PPbJ5Q0DmR3NISk2OqjaWtDJk9d+dZIN8WVW0OGdMrtTJ03iWjM3LHZRIJ8XZ/uk
zpXlcrD89ce60OFAJN4LxpXjQnalv61QG1yJbEOtq/L80jItLnCFfgvIjDQ7Ikxt1sNx75L3A7vL
ZMwsxTM5UPWONBPvbnTMnWSa+w4Hk29ysmQApkmfy4NgOA61husjMK5yjCUQcMh6Kzw47kzUGioe
pPjtLh6j+s3PTexQQfOc2w1C5d7KNulTpArpi3b2bwUag9LS+lOCUBAFL9ySgBInQtho9xPpvHdD
jcfM6bQCE5xjAhDidty25gBNk/URWKxpXwy73OepE93neGQ8Ru95t4nyEEg5UdMVtPUoXgYixl2d
qrta3/TZMDy4ts00ytCDQ0SrpDlrxX2OU3FyHOs+8OpibfpQNyjxVRxd9ZkEHozztbpaJ2RILyly
BjqxlTFZ5e4jMa4KZ9gZz9z0eeg/Z33yvdGD6ro8AotnCFhyUcENkK5b3xafxkKsJ8013iTp6FtL
GKgvzDz+NOISWNa7VQ+LYEbG0bHS5rXJm31ZJvajP5RfmimkIju1wJTqjobuCQGMOdvPlW43nwQ8
/7HCVYH7qGg/lcZsb8awgBRSz+JmXtc24c/kmRfoM0OKDTIj0shrZRyNnaP55DqEWHm+/7UWBr8H
3XbYj9K9rncRUM7/Ye88livVtnT9KhWnzw5gYm/UuY3lrbxJZYeQMpUw8WZin/5+kHn23pVRceJW
vzoELElLy8BkjPG7ncz64UHdJE7c3C4b0ZQS8sTgY7+YwJQoC+NdaTXkgcx+CtugpTGg8GjsdLxr
gdvpPV4qpXkvUJDlIe+TK0AK2QxFZN6F894oSb+N5ByabuF0DVSfnBrEhPdRWiO7gXqMk8JYbOB+
KT7qploPaTyiF9ChuUEaPrkTK1DajvVRj2zz0OQpyqlWR6RSli/kL4FtyIZhm4XC2BSQzjyP5F3q
BrXSuVd+dOGjn3SHsBT6y+DJE/ZD0Tp2wurJNYcUD9quXsPgYp6s3xDgZ/MiXG4jWInDkWsmaH+D
upK6OWydJEXmG5NqgKKsua+rrD0PRhF8igRFa9NAJdoaTXvs66p8qQE4Wgwdbq0phvQ1iBvHzx9A
pswnGQn1hHAideMcnrYi0WNom9ucd+G4Y3ZQQuWX5UqXhNacZb5zcTlUI3/Dt8atLn9I87S9kpl4
XY4MF9KeplcgNy7KMBFGaxFM0e1BG1Lr1R3SfT0V2Qeih5Gkxji86dLhrRpKvJwtVBqGLdyj69nm
vT1vpm662DFz9Ey3iEWg61ubFSeZH6fqDu7TuoVageKv7jcycMZ7gaHPsYtmlZTA87WALJKPANpm
QO0ZdLn4YjKshN9LwlZpRB9eQykR1Ctw7fZtDq/fDE1jnwI/LJ58n7GFU3lfw3mUwKiyvAAQoZbO
fGdXEr8F9DGO3zDv3HpTNL35fgcjKo0yPDRFuyn1osHJblSPKsMwtq0mScq93Hil63xqMbpB/M77
EAPl1MP7Rm1ZyKI3CJDhLvMiUsFa3b9vR5R/9vBq+KF4rmxdAiByIzAj3Xy2g+rX4fJTEE5AUptS
sWiC6tEZWJyH0fqCmmfaV0EIZWU+rOrhS1cbMO7M/keDEehNF6H16/z0doQMcPZiVP0C87WT7SCQ
ZmqZrZ06BCuVI3MTxru68w0zcGriNI6erAAgAJRkPIS65z5Mhj7DMAUehWLqn/K9bYfWD111H8jz
McrKR8Sx2pDdpiFVkvRzbZXVEhxnTGLABqIGyi5+Jt38TU+KeMX14b2bjXdfeWb12TsF0EwQ4KRf
HBj+kE/RICyzS5tluUgZkdrJLHYPm9PoOs5TMEsDYyqCveZO5ibEgW4rhq6/lanxlspwOlpTQ4Tl
5KJyicuXkpU9i63nznH6x4xrPheWukXfgan/6BlHTiLcxm2v2NZ6km3aplVQ+B37XHbqsajSJ6MS
ahuL6StqFtImPJO+plHyodEaY1Pj7HcIp7J75W++JLU1rFTFhVEDFaOXm5CbK+ZbJALSouEe8oqD
rLeymnXSCOeLAOHP8uNQ6catqJo9Snl9V1kBJnwkfwhGSQfGTHJtO711yLtcn++vxVZTib2NTOYy
IkibW1BhGsbOJHIoCdS2yE33sSbLbdUUuXNKEwGmZxfuSSVteGR6NGE/Y1/jRI/eohAJ+5RqH5Gh
gdHFA70rMUebkRX5WzN8t4YeDLYX5VVoFqLSujOw9m5fBm22Ki8y+xK3zde6NurHNCwJWZ/nm45X
2+/e21CU4b5RtvHUG2ZKmFxmPOTcPFespimVby6ep8l9j0tjoxE2tXJIENlOgRkeDRPjQNTt8b6Z
GMx5RaWINhAefvo+3Zny0j2wCDcxPRwvUGWYK8jC3YN+FVer9aeVbWnXGJL2Fry4fChrUe9QkCKi
+fkNKsQQIjSfnIy8Dg9hwXsj4x1sZGI4ewI/vGL+VHTxWCVSHPUkLc9lAI5rYPAhOnt4iKZBuzFU
t1+ObKcLAFhjNFsoLwpy4KMV4NbGdqX4nkzF99o2sBXn28dqTQ60Ee57DyV2WiWUYmsXxcSNUgAZ
VTU9NwPEC/I2rTe/e87xiLk4vTdCqGy0q9Ct7IyvwUwl0s8NnsG/NnWxd7X2EyQDETipJXSclBa4
apy1YrwQuRg/k2flnjXoc6sIAebtmLT+LVflCPnbQEsPZ+tzsHFHjSNrOgBTxY8poqq68U419hsn
/EYeGxFyFjZ4nyaOiXwrT7ClpxVryH5aTwEWoliATjszqszV0kw3WavOQWoSLtb4j6mhQYCR8q7N
oD0Mjt/csES5BckvPW1VOb9D+E/atQoosAgbjvtn/EnRznWxd9MoN6Ov6OyXOor2ZJpMxK0Y5RHQ
GLVRhZJJ5vytsiv/xNM9J3r/KmmqXswhFHiO5NshqMq3GXl8l1GVb6y4d7ZjM1KhZQAIvJv0apV9
t1JzDK/Wj2pvl/k3Jry3KpXmfZ8QhYObP0GyDRa1rYdQykYrtlJOc8qtqnkh2uskwwwp6HyZdE2O
EFZWw30yEoZcEo1DC9/fQ7HPzhal/TqIDLkJi2aPJHJ+58FzKAbYRfBYvwVzRakN5Ol6+IhLa114
90Igg6m7rvvwZh8Zssq2zItS6EGGvJu6Gb8PNNSaU/usETuGx73kVkfAiD0V4ZrAKzw28yS+2I14
tFxQFkdq062pEWHVQ8I+hP4Q7FKwDyD85j3rAYHaOvvBjAZUzXCzS4+V1cl05EPllXKDG1RxsL2u
X+eCBXty7PRsZcWIsDt0j5qeFofGMww+e8TrRAj300rOuXZWZG1Kt0hf7VxnxMK8PlcJ93xH+R86
Nws9CrPHkoSU2m30jdU5/q00hdqjj+3OYyHDc2aExPwU4KlmC5bldG9ZUYWAt1l6Hlxj3/iKe5gM
v9ih2/OCA1jf2qYwyuYqY7FNMbD0VpXo8jsztnH90BPwJ4NWiLfNixLPocIxN8nD+zJOjC0vPd0y
wDIesirWH7iA6wHdIsioZdH4WTUG2VDFszyqt5psko0zdQbrShTsI1x99tw/oEW1Zn0WlarPpeQu
X9TjMYSAv6fiCAjBMdOtnqckVPOTc+0N9Zle+UZz4GSRV/081OkVD0lxpDbJN7mF+8gUR+JMmcXd
rXmLVBXfDa1dnfVEu6aRmdx4CW4r2mhFVyZfuIKkekQIDYr2TDVndPZHbNC1OyJlDBLUuJRTpmGv
NSkTcd6+qHAnCZW5UZho3mjVZByVHSE65KEsMaDTYpVjlul4g0r6iXht9wnPFQN6qf/ayZoQmuq1
G/YDo5MHjNkZADuVucfsGQcPK9l6BXMS1yAptOCCKadNJ+p8H2qUOpm9N4ErvgoHxDcu7K+201YP
cclqT0ij86FXhAgVYfiYjO5svoOMJpRf47bzd5XtEGkcquFVwUuK88FfZ5mVHjXNah4TmxMW+OPg
+WHjrAo7ZPSXiQq2S/7Ip8FQqlbRGSYMMS8fqp3bXfF1CHFAjocACezkDycpEwzsqXMKHNPX1DI1
otIWBnmSQ7FzTby1hwnhB59EPLbDK8IT5L/wKQCY3OGVmgUiZVA/tBbpRGWY3NNDYNeQ1/7WKUij
shlgzLOD8Lps5CB43twghJvUvdpS7tOySRjtjmaNjXA2vPYZZKgqDuO9JFgwDB3cpHtNPwV4lFyb
gNuxhUgOQp5KDqmK9BPmCeYmy5ryK5OqOyWCL5qtHejFO0orloK4pX31Wo9kl6/myHIXt+EcGeYV
uwY4B0JKqkHb6tI9CdckCAH7PKkJoManE+gqbcVdyrgJSi1jYm/Rq8vsSfOT4qwzrY1DqNuKhgYN
JRmLbYNotqzLs6mhz5OhDoe8t8RRQdrLlWFcx4Y2E/PritpEi/eQbG3OSfq2oU/vSbtS17jzL6GD
2NdsC0hmGYDznKXuunCzVVnhnsbg22+40JJOnKxEUl2T37RliOk/eOQs+Gn4tRGu/9IWLjaDlCNw
RAucNgY7373Q5OeoW9L8FoLJtnPN/hLtDb0Ib0OMMp7tSCLa1PtrZc5oYNYYt3VoucfKy78YdWTc
wmM5I7irjgIz5Gc3N075UMUAMhXx7+NAEKcXy49hPKl433tm8IQdff9kok7HIfw7OJa6amQm3dMB
Z+B7PkYhgcZ4ISsKxD5xdXV7gFe96QXcrBYIQidzN29ceUiKsV6xeKQHpfyaAoONg5x9pcRwRhmU
EfJXxwdqIFjRw8D4rCDTxu11+ylS6jbMrezdN7EEqkwIKXX4WIopXXdtUrzhnQuA49qfApjdyX1c
bYRNFW/7+yr34hOpaMaVMZV+zYBartDx1KmvNZzvq23OWOrN7SDWViqS5yIMXhUz4QMIHuM+2ndm
zneSQPOwEtlToMz2XpBWaGc5KD11aIbr0Dv5hfDtNDDj1tAht4GaHvErZmRUZeJFJ55lJ0eN8X9i
45HhQBcYcKt87DODUb3XfMfe99ktoengHjLRvjblDlDb2jHXqw0zuDRG5z1mbnmNkmzL0Mo+DQVD
srHGRsRmpVsx9KB600OxM5nq3A6dHtITNK9OU1i3y0NRhFt7To7cwS5JXa64a6YSP1Vuq8lalT1T
TWiWl9G0v1mMtNZFq71m1TScgrbq76QVDneGTUqtjwQQ5KaFRASaHNsevP9BT1/o+G6QKlWbWrbI
7HydUCGIlwfQd8Hkg5A4jHlusSi/V54ZXnvkWg+KeQaKRu3Zxdx2amxrhzQt3glNEJjVyjME5/LB
sbmYcq3YmBrmaKafAoqMDCdzhqoHz4gI3wsKc6OlxbM5pVx8U3ZXoUzZWpbPGusZz46U1SEMEwoG
Y07xGcsDqBhkRMwmt0UwhdfU8n9tpF/7pySfsox1qnzPMs05LxsN8fhaogtk5EKWEnRsxghF9QjZ
37h32yI56DIlIidMnQz5tqwgQEiq9sGz7gkQipxa3cfzpspWlYYpu+ZWJDiCqm4MTMF6PXkzyJfB
wNfots44GSdFtUJwi4hhcWoxnJs2XIkszjFtaI0tXnX2uh5K81bWSM5R+6lDpzE2HHut3zfj4G5r
JqkIeHKPDMTI2+Gh89g6rndmpO2dffTumyaeqq3mIJ6fkqa4SC2fHpv4CWuxdBMa0tt3WV8/QQ2h
kW+UudYU+YrkdN5aYzRhYj9gqZxC1nC8JsMSIjr55cyCyd+JqQqvYzdbGU1je9tLLsxAfxZdq65B
AvUqqUztqBnhwzhp7s2AY8/TqLjeJUKxn301aX0TKVesYhMcOFV/9atuehscelA7EPFuOYQgcnGK
CY44I4IVeXzRyRwM67YU2BpYxmStc7v8Ihol7vr+e98b7d3UhEgZCthALSPYK70kRoku2T39mNKd
+tUGo/EDxqnBa2wN3S7pdf1oyvaOCw0k39S7DQ70HeOKwN0b86kaEaMMpjOd+q5qtkE3A9gysM7D
shlumPqQWwS0WpAd4pL1HLQnJzH1m6yXalP3+Utm9gjPc0+8OdV0yCbh3FcOwoGiOBaFcL5bYQiv
uI2HB4LmLlQH/qGXOnTbIomfgQP9GznTyT1Rn+ya2tqzfOshx0KJDIU1k9bolDGOqklFcYMYLqQo
CaUbBzB+M/8uqznsUjY3adzj0RFG3dFgoHJy224lLNN/gDeNtX8SWYflELJXt3GR5t5NnnEZyhzO
WocJYuJxrQhNv8JmLrZMSp01Jv76tdA7/ZqSCLbKYm6JBgGNj0P7lmmmfDDdpnksKJG10HzLHV1/
lg4fRajlv/aWx7TOI/MnE3tXadAnEV1hLetfGaN0b9PIiAtzRIhNBomnA5k0q7BgycCga4cYtQVC
DMevDEYfRV8Pj4TI9ozREwQADoTlts/qW7sx5SpOJ7Gems5+tjzImmPhqC+8JYAxGRfvrfKe65C4
Iy71fWRPzBd1dddOyE+AWWjbVeBMazsavI9ZJWvGLgztKEyPqQ7nSc8h7zCNC56sBu60SeydG6XD
jdARm0WymZUDRXpEZIuLo24Ep2SXCqu/xGmXExvUBu/KjuHGl86XLrbdXaGc773L5Ncg4+JamBCw
SL7QHhgh44wzkYkBcfE1BJw85xNP0dONHx0FPaHwtfCe9RO6fYKML4VuxIwSqID0yehx2Wj4aKzC
yXdP+AJVm8n1p01fupIwHTayBeCoIvG+THAjeJaGFoYE0LWfJkvksQrvFKvXIdGG9hAzfwVP77xt
4AAzC03bFiBt0KsNVJAIGWGzG9keJhbBmkEGqNvhh1JB3KHBwyLQU67a67HG/MnS7L0D9nUggrBa
JzUwXhX5tEAgkwfvAw2af68YcK2b1Mv2wAHNliVNrAubgTLeEPY8Hq6s3vxfx4XP/x/HBXLjnX9r
uXDz+VG/N8n7P/7j5/PNit9ff/TLccG3/4C+a1k2ckKHYK/5+f7luKBbf9D12g6+CQZBDLNy+Fd0
gyWIbhCmB6EY4wDPEvyoKVoV/fMflv6P//uf34b/E34Wdz/Voc1vx/+R4zVZyFw1//yHYbq/eyx4
lq0z+yKQXhcwUqzfZNop1gH6iDnqJe8sNYzRugrwNO2xjQ9mPtay99fmf/5YONMc0IzRRPz7p6mt
SNsVYdGSJGxw098t/6tYbJOXv+ws3CFRUFljyVgsSO+DFOJ66k8gB2aPcQ+iMohET1H/UniFeUQS
jGMQ/AcCHY157T3yXNS3dtqe8rx+zU7IandxWamV9d62pFIVDLRs6ayEg6EqVPfVJLppFvE8BUSy
li0jyTobiY8Wz6plxtRU3CKx7KT48TCjq4vxFOTdNY27Fy+vj2laO1c/rpEWE0N8KnuX8rnWAIpx
7ysLHb03Qj59DLE/y14w4njvewANKxiCDa3Kupynfrbe6+vE1N4yh4zrTPkoFMmpHlvx3VAOVD4S
6vg/THzMZGcNWr7GJwsbca8AR6aNhIvY3upF0O2UnAAHJ6DskclXbDT2ptm5MVHmcWLhlVfmL2Yc
HhrHbo+W1v3o5ylR2OePiR53q7b12w11TLazFWyCAQMpkb6EfFFbF59jsuI3hei9w5B3ycYgXHZV
2hpcG+z08g4SuY9neS5BqfLxOz5FiLU8H6v8GAXjZIdEnnkvfphB0HO8atvVT7njfFehr68tYMwr
3OoBdkx6V0cwBefSOcv7bS2YdcTG4+QU9s6yyn3jZvdT6b0RP9qsLS2Z1rB48hUIAchW7TIEIQlw
YDzjxeIoqgQnLV9862Q1bvuB80Aa1lcAXwCuHq1i6rygry+YS+rOyoKxv2rdXq4ixJVxG280QH+y
im8CiGlNSmURWxNDntLHNp7lOg5XFArbSvffO8fgzZcRgXNEYNelCjaG/g3efI4PybvmwkAmxrnE
P9HHpzWpLl6XZozd+PqMBOyunW1EZVHeliBkG9o7jOcMPH6kY91OAwBDZrdnV8xUPCWOrezLVQfF
cxs6xQuczvLQmiXFOeKmXZlqRycTmEhT7VfcjczJfhhGA4NNXHrNNMIBzh65BIb6VFbI6B0X11yS
aMN1WwQVogA93sJ7vcmw2VgZqXYA4cE82FJMBDAiSOvsI6pQYVpVt+os9yFW6aeuoySM7GObl87W
oRk5adZ77iIccRtpz0It4ujsYzNO3+NuCLZC3VudoPaOC8RIEJoNQsPNMP3KrHWrG8PHlHZvZFEx
rmG2vypV/o4DW7xuFGHDQjx7ZWCv257vSjMrexurs+Z/DEb5OK+vKw9chi/NWrtdjkq0Hw6qddZe
QMi11lv6Ph+CEnmR/OEk2QPL43byGe0U4Lxb2ftrzXHUuo9I1YMw2YonMy+fUF0GB023KQgFCR/L
xtXCVYbrVza2sABNrMGce2yW/A3oQAVfE7sDo/X0k2PuUXTLO2Lt9r3lo+N3qBak30Jjtmh6uSaQ
OCWbOocvnbfXWDDsydpvMVeXpU07FgBhGw9wxFaizdaZaVjnCm3xJF/tScHqUoQpxxWVDxqcc5ql
9UaewgmBli16EnTjfrzEU7/nvXyfws66imy4oY7n1DCrQ1sRGaaGuyplAuWGjXtwMyHXboJgGqlv
6JKZK30UOq734VZ6f8HCZvCS+KAHGP7GjveAwCvdhSl0kJ7QASAXMtAEnG8wuLhD8hcmHvFidsAl
NjXjvez6/Dag0dMVSC/MDlJt3iy/g/wokD9o47jSKYRiNdrrCLAAP4Jg14ATr4zps8zsg9O1NIOD
m29Ny/paBtBO22s9buOqFmiIknJTjgE585l9ByGkNWoXQa0RrM2e4r9J7OxG1PLBcJDcwfNew5i0
N/WkfbQWU56pNJi6Wg24/mw1bTK82JSej0v0JkD+eUoL2FBKZPBQgCENbXS20ZBNzGygmwEsEh7N
OI7h43qMg918aQ1T219SGBIortFd6cfAtk71hM+84WDm2xbaZ9V3X1iQeDTudn5rXIqo+F5CnOdm
QPilR3ZFxKIbWem9r6PAC1FrEWxAm/VDmkT55Fn9GTlRtlJBz61S/UCNCmSURE+xarAta0nzNcg1
V476gcErLDDP2yhawoukk8xtY5u4EoNbTUJqdQzO8hiihBZ4PyaVQW1DStfTtR4b1R3izF6h0YNp
49t8uql9C53RuWHOQkLFEBXXyDI++sF8YIp+UWGPO2I35pcOWT6a7xVD+BdDWYzoEhjyKvdZauV4
5wX5MwYRmMbFPtcOElVC/czdOMsknTJDEBtcFXqwxiu5kPuNSOxhWygGAkH26cu8YSqlUTuYBq2C
dfYJ4cAzdnhTfaJDMhPkewZrYEvaMBcjcz9zZzPACz0HyaeNvB+zFyY4c6jgHUJQ8EI9DbfJ6PyA
l+PuPIHhR2fSJEPeXSPqeOAp91WLKJohR3wnddBIwwwvyczFwpnorEPlWVVZ5B+seSJdmHt+mbyO
qhrPnnroS6qMoqlnHrC7zlI/XetcT6uqJfZKFkiTRx89nIF3DKTZOb9z3Tvll6yy5Rrp8w+8MZH6
61DMKOnQMhK/7qvw0DXNuGmyrj+PuAjoNTQSi6BBqovaWxu4UCZYq268au70WdiwxTvLEHa2TGoC
m+TW5AWvRdLdUUc2K2ZUcuPn0bhiKIm3i+wPyhveA7xIgKUbF7lp/xmeCB5y4fMgECgm7Q0rdLkf
Grc9Uys4WK5YkN5r3+fNCLWpBgDuNKk+DBROx5r00UBzkoumZ+cCE8BRmTjQCoI925BeytGMTUvO
JSlbEy6vmYIMn+1HhRtLw5eF5LzB9xdoEiNDNDUCnQyfH7Jvr/psWxYMIQpv40rk3qxlGJuMCCcr
G6VphzE3PAum3SCexVUhyTGMHO9VR+cEQqW+6kT2SaB4coFTx1p00Hv5PeebrCZzpL7K+qM7ynbX
pz6D/CEYL70LEQu8skQcaHIZaeiuqtHe9zMuWIbuNoZyNHekOIbOI5yxgdun5+aGRO90oyzaWJvE
cK0RWABUGPXVDkxeIm0e8rJOLpDezF3RUDBYDoYXcU4Nkh6ricD0imT3VZl3390m+T7F+kdTu49B
NKTr0iK+lang1woLlu0InHqq41ytRu7vW9senzUYvgdyBIdrHYgnf+pLEhJJ0Ma5yg46mAkwERW0
HBZ18glTNvVIYoVv9lsUZ+dctN9MFdq3viuJigA/dErtKcu88t7GRTiwj15lZEvmwC70vWtVSAjz
BjfyiT5+I7ycsDHSuS8N5ghOTA9cNW69SSupkVw5raO0z24BC/u97QICkwuXIYKhpg8nrXvSBhuQ
qEaSB+RkQLw56Mw8oaivTT0odlEEL0sFSt6gObMINcOx2tUi44Qda4cZsMHFW8xOshGVjXCg/MY5
cQmGM6dixOFMPqs+dR+lSxMLML95rzX7W2HrEFqAuHeFSyoJ2vuRasEW67DoX7Ux0/Z9Ml4su7Vv
IpcL28a6cQSqOvbcNlexl+ZkUnbaliL9Zshw3nG9uWx3fQ1iH6Uc9Al9rYXBlfyQgVi40mboH2MC
PQYHbhSXunHVOQ2QhjTBxBi2Cw5DAhGy193T4CqxSgYkfapzH9KuzDd41CbHIK70l8zDvtSw1oMx
EnVthtGWic52ZEzRjbo4t+UQQwvwrhkLSWsUl6aY9Dt0O9Ayx+jSCudNSfB43QKqS4biqWomD3l7
9Wj7sAP03D2Y2UOje9PdpE9yW01ZtcOtNdgSv0K8quk4a8I43R0Id3xqHe1RZ1a4Dugsdjn0dTPV
jVdFwjeVGwh81t/0Zl7c5v0lDPpmPXkUp0VeUSfMm6mPfm1+ewxI9pvEo2a78LNLmL0Zyu8gJJV7
Zicvjy4c7IL1rCzz4eTMLG0dZxD4EX8ed5mUR8ec+wcTvLLLRmCVPPwR6xPt2sJtXzYFdE3inpA4
gaW8SyXatbNEqi/0bN/HPWG1JJj/PFbVOxTGabtEtxuJVqFN4l4L4hFtliT35QfLBmHARuvC9tBa
A6A8C7l9sONk7Q5ZP60XzvHPHK1lF1art2WM9RrNigQrJQLor00/85WXw1HT7ivLrndtE+hr2Kgh
kSPIGpbnWDY6CzsNCDagczbYX5uurghg7SJtM8yxUcuzEdKOzGrZ/etB35KHwtTH/V96E2qtYFz/
FJz4kMdCA41tytWwqCN8Zf5rN5h1ExCCht0YabeqC4sTjYc2bVWD9GdgfpA0jjr5bZDxcWm4dsCB
0Yk+APzKYTqkqwoF0akIkO+4LanD0Z9keoaxcLYvyRIaj1EVK55OnNDMjvdnJv2yN2SCOHOSZYnH
CU+oJYrTQs5f9krd7mBED+6XlhUcJQlapyU4DJXSTKvzCPgJfP3AfaGCcY9UI8lTvuDl2Ky16kR9
Mh1AgtYDxionhc78tOxZddIebLdFTd3XJ8xO6tOyl9bK2mLN/9bNvxroG6VIxFyEFMvJt+xJD6QN
1+ic9I84TdbL2Qac4hvb5d3zJfEWZ/wQzWGylfM7VpFbnVrfHspDn6X7CJ4sngQROt95Y3fo3Eqr
rE59E5x6PYSMOD8Ek6zYEDFKD5w//+TRizk2bglfWyLclsPcKuvtINrvtqernT8CDymBguunVkbH
wO7X7nymjjOxP/FxFWk1Qtl/5nwtEV/L8bJZDvGirQkGyf380ma04XLuwfSpvdDEBczJOXE0WgaM
VrIvUeSQwVbP72B5Q8t7GR7awkhOYE9kwY05XOCV6SLtQ8ZRkguU53undU7Qw5qTq8Gar6Wf1gfP
Ihs5QJZsIXpYIVlTp7hAlAINDJ0eFwrpA7Gxymfh47Lhmv61R3gC5/Vfx8uPkQvzIITnfuuP9Mh/
/p2jJ4RNLMdIDrL6y2/PNjUiOzb651AOvLfKItbu565V+SmrOEDa8mDcRXi21LCZ/vabaOWr0zBv
lr3lF/EZx4Ko57QJZ7WZGbfIFBwgr/lIn7Vny54v6i8VCvrtclQnjNq2eghQ2E8lmc9aLvFoAR0Q
lLM//wIL9fr026Fj5HvfYVWBZ9cAav359EI02iaxSpzi5892+Vh9j49/OVw2/fyDvw5/+5WIhK0D
Wjd3Y89Rf4yZSv45CUtbLazJBWfgSZttwSeJWDwHowK5CEPOwWZeXVy75cxcdqsRcYQbOzt/uCuI
oYGh2OUnwPH5+5pPL2/ZZYwLflBxT1DFvbZ8m+38Jf5td5pVr0QpHbBo7fakubJIcgtnW/i5Rahr
vIbEV50EcNi21PRXbn2Ajn++/OVQzr+x7C2bqKzepr4l1NyXTFdKtEOQ5mPO4T+Pg37U9x42Xj/f
zvz2lr2c9XPoTExhbaPemLZOTMufP7QbeFYlM6hZcU6HB98+moVaXEBRfVh2sUQo1sy0FXI/Ft9s
lnrF895yOIQ1HWg2y8VU+h71RnfsLHRWy0Zw12dtmo97Q7sxo9XvJ+F8TjphW52Wc9Jm/gZBwLr7
2/m97CrJKDTp8RZbDksRJfsUjPlvv7ec2RCkbgy0Yru/nfzL7/z1PyqjxMshK4nrmf8v3pZcT/lA
BSvneMTlBS5/0jgl8NdAqA9oWD9t4iXUEK/5/CTnixwsNz/9drj8QCSF+9Ns9X+TtJ/G8vOf/3j/
nsl8A0+nlt/U38EV1/WBQv6NB3aR55/flPzW/jd/9guScY0/MKrWDceFNQ7IYmBn/QuSccUfrmm7
YC/wkQwG8IAn/4JkMMG2bQNzSABgPE5n3ORPSOYP3/O5tTPUcOcUbuN/AtF47m9p2haKkrmKNK3Z
qFvHOva/ulDaJi60TiG7Q53q2EMHTGLD6oLfsVxjtOqvbaW+KO1HUosHT+9ikIVJYWkH9y6JHTKV
PFI9JOr2deflrwRR3erKe/I6LzmFeRmcu+rH0KaXzqOnn0c1skDIq0tQXHjiLtwuRLbMsnxYFSu3
o7lPC4shvifXucM9N5+emVXSfRnTDaqke5TLxFoI9x2JwTPuwPepIXREOj1xEWic3Tt9S1yh2kC+
WzEwJoeRnChgFZgqPQbdxnts4Dk4Qk7Qh+eAXmBtSuveHx8AEZ7q3t5oU/5UT9GPqHZuHDv+aHv/
tnGia49PzKCYvur0fAZ2K6ViOtTSs6/Lrv4yReUTVosPpOy8NWm9H/Vh2+gYzGAT8WKJ6K51kx9d
zYt3GHrB+P9RhHRLQ8HH7DrmvVPa59o2LmbO55SEvObQrb+gBPh/7J3ZcuNI2mSfCG1ABNbLIcBd
pNaUlLqBZSpT2PclADz9HDCru7rbbH4bm+u5KJpYUkqUiCXCP/fjTJJ3shD7MMQUzrQDkxcatbl3
LfNK2vU9H8N9ZCjhZwte2qj8JZt027buMdH5s4UdaQwYTds0tFDtvRBeNZqak8PTt+cLBTjYu3Bf
b8yMxYZJDrlofL3hNbB9k6i3+UGHThQJMG+Edbe0Qx3Nyf4Inf4zbPl39JshfqQgO1RByqhANQ1J
9ti3I4X2SiZCHwbtmKnZ4gqJgbmxtj3amKXWOrhHkFALb6cgi+YeUzMkKrS+2xjFf5n1WzTzd6hB
D22byX1LBzHTiMckhGvmYxexVGym0Ye0h8MBrxZVAUdLNYFiGtOZAMCSTl2HEkKBpHhoaFqs/Zhp
Ahi/3zKMjhvoo27A7vCrA4e8zfEBYT2+Jg6HDv/te5eU/uCsxXSV89b27njGSfgZ5hoTt9Z7SR3u
W0lE3w/KYE7CJh4U+XwoiXGRLjuzJ1dpOPODNhqfov00skR7Eh2zmRxeQjTUOiHHoPHskILNk4mW
smsdXH24UJULylp2vFZlOUeIVaiYJTI9J0voeZOvxyOFQWymF/2rdkY9wKH2iOU+8Vvde2mm6I1F
+TVLeH8N/kC69YhlF2HZiFgMl8kuQ6EOzFXmbkp+zXoHYCf257CejiIHORL6bEWBk1ES5/U9hVRP
uhp6H5r/lVoQDJ3sK4bc+00UJU6Kp1qs1IN5n5v6lx3azDXFeuI12TGPEa0Ky7pOc/Y1YZvZMM8G
dyeqN0utwZdNaGacCfqbwZKCY3TajAb5TgzXpuIQwUVIfKbgvYpKctTkgt6JMqAeVzYiCv5Ov+0A
Eqc2XPMVMkoZIJ5BX+Ok811939TFXSg5HBL54ngA/MY6O0TGclqyn1kT4fUviKXxt6Y47Es3oi+z
RfNTO9xaL0QrdkZmgEPHAOIylUAVqEEOFWhaVXFsmIXyJDz30snI1fJ5201/SsPBAbPi6VUTvpdt
PB8G3kLHdF5EK0mjQYznM0w3IZ9siA5kQW5zPQUMk/jEiVGecaJ7TvfuZPxc22Fgy7V2H3fzHWYg
YhkOaNj6oay5AhXY2XYNfjKWUMVPzD+mn/bNsai5sJSk3XwY1LlYA/tRQ+hNl5taj+0dnbFPA65v
P4VJcyi6lO6rmnCdaknieGI9Z4cakGWCiwxRykfl+iEq74ukI/u7Lg/Agk5B2FAMktXhvjK1s9tp
076P5MNaNtKy+9zi8Ux8L37t6LFG3yeZMytJRyuqWDlUXdB0w6oaY+BMk5KbQXaR/CEwgbqXKDzr
CfRQL5HP2Iu3U6+ZvruYG9PIqkBPsy9ZFSG8lLLajbF1VRrv4GhaNL8Qft6MwDw2MQ2WpLkPFYNM
37A2zUUvWgU7kv50vQDD5TkVl7eCCZUTAfGP9XKvACH6FLhsR4MY1khnnc/A7MGQoCjlvbaGAbWw
vBN1+JnREB8Z9G3HdfprKPNn2Jk1zv531Sucf0627Kq6xSs71z9r2nHYoVn453Xh2zLm1MsBXWuC
xIbJ4bJeS6JOPDKaTYPI659Ihzzr7fALYN+31obN6/Y9Fws7Yoj363aUT94BbDB76pYwi81cT612
ASR+Uhf3Cd5Yt1BcbkuzPTbSJcqw3rDADEAe1HihldaF0HsYXYeeHLGcJj/hw91DufvhDOVXbBb7
dBm+Vw2HgWHkv3SNc7Eg4+ATaNgXJiz5ZDSPYMmIbnmatSF5cG6YnZynLtxbk7VvuNrPBH21iH5G
YgdXzBIXhXYVpvTt6uEo/CYOtwPjWRZHXPAX/Teb01d3YQ4Y5/MjOjzFR2XzPRloJauRrTaakXEp
n4ggOzbnMhCelpsT4YXO4/cqXdYXafFDV9lbW+unlfeeTNwnsZ3Xuv4b+2HK8AYqFvmzTWbmaE/R
Dwwroz/Wd5YiYFGB22mtbhMaIDjaqaep0eZi42X20Rv4107flzujwy5aJDrjr87XGFv6TmT026Hm
4oMp7KWjiIo6jDWRNIjHcWj9hkKe3bJeIO3JRtvHB73RJRiXfDw3U4hoRJEDbEE6HJHQGLYRLp1N
hxT2Fc4t8xl0jMIBjXG7HXLyyA3uwPd8XX2lCQAFzdiDaBmRbbUXyineMZdmTHYHdH5orq1lPrIH
hIyix4z3uFPG8mLBBWD9xrJBs+pnTfG7xN5FdgY5zCrXqeHVSzzSzPog461Ll6QWF6frNDoljOu8
6O+3I8eTVcURAFkOr39cElx3Jq1i6pl7O7MEDZItZrtptQ4aafhGSOWQAwHaRFd0nIwDySx9C9U4
mOLwQSCqBn3q8P6Tl0kNsn0VXrg2KX+7ymCrZNkAP3WMe4PFUH+MQQ2FkJ82FEa+FhVLpUxjmWVn
O8vDlVn1KbO7Md31hvnEn7w8IAH3Z/Ssvx4ayJ/nVo2MmmaYC227tafRO0nMeG5fGwdW4N/jBg4l
ILmg64rb4lid2hZpC6vIW65PQYyHmW/5ZMXOj8ixKC6qaybRYYvZOOp4+PNc75Y8KMfUBgVMviom
0Z2mFFoOUn/+mxR0AwdVzq53o3SLKZCesnXrag36XyyU29Pbw42KEu5IzOJ7NX8qA43iJhvZ9LL5
9oxEOyQ0XYBAuDft2fpLuHRbqFKobb4mu7PHWG4Hx9d2lTgsbECnzrwaRWzs9cS2NnFGx5ppNuBX
U5KE+0JQnGj20CjKdbd9Q65MRf7NaulXbm6fIL5k+n3SUtq2SqJLbwDmG1YY1Pp+Ymn0snA5Jp1H
+AROUFxe0VboPBAR1ZazgUvH7u9qhFO/zUPKTwpg66Qb6JUT+l5CFzm5OSKZZ8ptbJsk54hJEJF/
Dq3fpKbDZwqoWYB542dVteNd7Ojj3fKYx/a1biSp15wBFD/lmx1/QBqxTzLEHA125Zj3ab5tWg4Y
t9MnhhcAo/3bhyR+WOLY+dftWVLTPT4MzoIXIH2+QWJSo51Ot49yAs2lE50dduzntGI6NwnnO+oH
JYccrJBU7XdHt7tdRefC6UbLIU249vH+6zk5RrG1y/jXDZyDhQGGwJ8PzQw4BKWoFPHxc7S2FidD
C7HF5zERe9UlAcscGMeTC0KsEHdNNQK5TFFNI6ukS51nQiVsp7wI49fkjnUwuqDpbg/d+uk/T1X9
KpMw3NkVkhsbFTLpRb+yIHtjKxSsLd2xRzL9I3tDh0VAVibqzg5jZyMF4LO5ja5EVq2z4XrWuSlK
+89HUKudACWd+oD1/92+ZAA8BPfjhL/H3N7+j1z/EUxnTt62pg+30y+GtC6hSsff+IrO9aS338GE
4d+1dAiKYViwoxnGs2qUfWG2gM+EVfhiquek77QrzcjnUgFaaKTKz83aR6R1JazCCob+7am1xFfM
FPWWUZrm10oXL3mSGnfdMtEUOOZwoo2C0h7PjYB7S/VRUywJRCR7JHWSAUOfvheDU7zWiNnbvGSB
kJUWy3O6QuXAXzt27Jd/0xf+clj+h6Ny3Y3/Wy3Huls3bekS5eRgcT0p/nO3nnuaAOXWDoe+6Mq9
CLfrXjXJZjfA7P4ytKxqqB0NkhEnmJlw9/p/+fmm4erCBjYk9f9SC1CNYW/39XBgaPrNWppr67CY
ZCMok+wXi33RdVSd2/EpNJb9//yz/6uR5M+vDqvEFiZhF8/9rx/N4l+jq7ccDvnMPnHdMHaD9zLl
s7GJTFDypn4Athn9f+3r/8qNjIGGvpL/s/b1v9qM+cCP7t/1sj//5i/hy/X+YWNEdhzhMZKH5Ibw
9Jfw5Zn/4G30bN5JyDqu5aFu/SV8Sfsflu4aiFGelJYn13/1l/AlsSkbBl/NYY8wtzqY/8uL/D95
kwVdNv95LhkG346FFiqaYVmmZfMq/r3ipkkaYdZiMI8kblxfrl6PqOjOcWK95qaTHAeRRFtlm59y
2TkdS3fDPtpeC1+00bcDA8ZDROmlaxffOy+PyQRjEa4qrgL49795VFyyV06OchmmrZCJDTER+0t0
GfR5osWgGLHqeWtAzUHoSCekekD91DERG3VPbKY2s+UslyB202mnFSTkcoM7uYBPs01C6deZ8dOd
1gV1d6eXyYjqoIOmcFIcUoYENVA5XwQi7WesM76iPkjQXXmfW+EB/itFGwOd6jXnM+lX3eL2zjbD
MCff1m3ML3P8YJaeYGO2bbPig/KJ+Bv9zfbZbdw5IL+GIQOgdeFWy0PKJRNvz6IH3WNsq/6O6N7C
nYJK8arKvEOVn+YkS48JbQoPi6X52BzZg4h0ureqew8G1a7H8ArlvDAwv2FSNQtsdYDLf5eW8zt0
ZM5+onr3ZpZWhSrLs1rO87IgNWGd9aGYhpurAYz0WLFQ8kJxjltADSP7WJGScEnnV1WIZ3JnMiiL
+M1b2JISlqUfqMDPbEtqVxf1FebTfd+GD8B5wqBhHrY3mTcjcJG6QT88ZENinlehycJze+/A9SHb
Um/UIBDWTOMthOe67Uu9xVTASDBK8NDYVNxQvVw0WrXDZKjvK2VdLMPduU20p7DgNFay2dUrcw66
RLiRLdATA1lio5dk2WA5MB+zvJeaLqZN07btPllLne06PSyq/KAY44lx19Eh6tu6Q8Lt1VuuoeY4
m67XF4BkbXLEy3UViGUeNmzfttl+4pb4aLSD19TRty7dU24VUNjxmTa9T7z5qe8RdYEFUCiDY8Sa
PmIX6HxuG74qsDQWkEwUmJHZZpHc2+673loQR1tqGzAM/sKc9w1uLAUoL23uMuPKC34vw/lhThgt
3RkBdODdbazqhzOC/Y8Ueb3QhSuXaJpzoMDiAmEgW40B6ABA7Wr4viKDpOT0cDenxvyu18nvRYAi
E8jWcKvMncLxzua9yPM6SFdXKk1T6CRF9GMUkXXMwgctjaatV8CYRmwUhb2fRR+A6Eg2fRd5T04x
Mhr/zYJAf+omC892bu7BAxzSssNPHqsgy+eYP6h47JT7nMej3L5WKdJZyaveDC4bOx1O6jTYD20m
8ZL7BttSTNxYTJsspYlO9RShVhUuvs/M6KCsmy7Xj7onfSs/zNRK8Z4oKBBAioy69Z1V7GgtWDks
6TeKQkVbAfVdRnuPK/Q1xiFOKxYtCpzQschfa938Toyagof+HCURTVl9udHZqagLv1Olsgvpw6eU
Mw5d8s5KBB5lh1JiC2Wx9AzQziON5blq9yKTgeZqxzF3aKX1tmakcJwP6WEyQbRNnQFarF13acWn
GNGN5oJ4qNNj8cqTl0iLx1UuvkQeUktBajQAa4dXdcxoRSrVlyYX0E158519DatiyD4abXyuZn50
lLtdzbY9ht8be6KrGcX5ZOL+lj1kuQQJkfJN64tqDSpV8gnG5hNO7JxKo0Z7NsXJEc6vvKTzvmBz
tU2KnFOnp/0jMuk1QY2kFHc8FmFO9V+LquRFhNGY4nMP4DA3kSXZVVs+jbffGUs/kZcmIEiA71jj
w09VKC+pizRZ3HRkDlB0xUskesuf0fLwuVfhwYkr6McLeGt7NJgswENiNjl9qJn9N7A1zDjOTzO5
0CP6izr6yI8y8qwOPqmqI/nQxsLAlEoxxpLvaOe8l1mT7yAslUDwsGsWIeWGbsZgo9Nhq5WQFVcY
B9iSBLlCS+76BT4eV59DlqPt5L8qlqp+pKpNFblwm20UVPoR2IYJJpm5wwxjGAmreu55UNGT6Cst
6DJaE+hOxC+DPZT2Nx12tEzw5ya0GUW1Qc4OgXGDMp/vJ6h5czXdFWF3iV02LwtpucDNad+cZKqB
LZmBBpikrutY8424SvxcxdGub4rXEGcdN7PJ7+MuIfeu8KWMtg0cISXqkfATcLvuRCG0H5ORC4If
FbdY3dW3Xl/ej1P9PUkcF2M/GPWmoqu8m961IacwaXjX+rLzc1enTaGkVknHrljHMa1RRmaDwSXA
H+HSLWYuyiV9xAnxHvoxW7+DnLXxNhXx3D1RcA/v6NQHubRe3Sp6bWzN2TbMcEhVFFFgWAApU9qb
CKLjNc2Ga04we6+o3wwUeGcSBdmPOlHf0qpdXhf30Jmey5af5meRERxShzJKh4Ng7LLrS6xt9kjd
94AzdGruS2ovtpZ3imTXBFRrXexK445oJ6fQlZC0ecjqhMgqNZKT4b2OdsyczN1FlqT5x9vrpoRj
VePXS6kowp7BO7tY0GqkxbaEy64TclelBpSfijORO9CILv1K+U0V2CuDoF74wpokMWMa7DGhwDI9
P2eluLd7XqPGhWQDEF47IAQGo9a3F6QHqkfDGTez/RE1pOfbSR2hvntnK1IBNRXEm3TgcS0nckUf
DXUIMew5+y6Zi/6us0a/14nyooQHKml+zKAmU3EuQwdCR21+eXId6c27Ko67b3FDfiRCy83Zc0yK
xoYh8fRg0OJ7sYz5xTh3ZcTJZ03yAo30ABXYpo4Ev33FHzQZvIO+gKjo3wrIwX5rMWZAOGT8Kf1w
AotEIiTcagxvrPth5sDLjOYDjwxgPMQ5Q2kQTLmYUf1TL1TxILAOGbVlHHAqHLAfeebPdsXy5Prw
PmpVh1u2xuCT28GCCNB/0MlV3Omh+1CxeiM0MXc7BUrlbGXeh5E26FxMUDhzs5dU0zwGhNy1hyhs
jq6ue0z9ATOG8E8JTISBLLr3RZP6nrjCxaGWi698oV473unFb9FkiIQYgSuSSaHKf5igG4NuBVuX
GQlozeFi1cE+PDj6ciTk/CgEAyYrZyWYmPPbvPoAna6fGMQy9GHkom1KnawVZ9i8iXpxTFvGYeFA
wiGM3Yw2SOhCXgPlVWHpTvsYFFoVHl1nSfyKzgofPKp3ZBWIUO8eJ8m7ns0ah6jE/TAWMvDGZLir
uyUJ4IqtPrsMAlzoHQZaFNGg63FjSArzMoL40Fl2+eJeuS9NW/T8GVSc3XNEcoDmZfgmaKNahpcR
Wc8HlE5kGsN+nGIdL0n+mJF4t5ympoQXavoKFLytuTItIfDv8qdOiTVP4anTUjIdFYTDnGmJa98x
fU6PyuYWOK+smiVmZdHGxG0ME7O2JZOAnhkzCGsyDPG9p0Z0fupJcF/rT0teH/qwfYoTkG3WQi4q
7WDz8ya0dJgPhnwDTjcf4ePUVPiFIIOkzVJCOZgxGydQAPphvFh7y7NEYPNm+sUED2bG4Xa0TR29
lYFwwpmdpszAp3a8OIvzYRTNT0yokCTK6GeyDFsxhtAXU7fcT1nJ3S2fzjO1fKASLAIBYvwyushh
5gZzy0GKwPvs2OS5SG9alclyk6VmaGIMrJS8qi8l6x8zg6WmkpdC2GufIJJ+PMh3ICmHIetNUFz9
qSYRz8UN0bFJ3FODAN2LTdem9a4jB30UGA/ZDA16oOLlCXVpCvKihV3hVCerm16ysR6CqW6yjdWb
6LWTK9l1NIwAdSjEtpM9dRWXd0tLnxdnpEWxRz324MzsKAj4kVALVLJYWe+GUeZ4fnLjAdsNbpyj
88t1IrjcA65+jYIR1QaZq/SjjUJfFb+WGHe0NdbOxnbdMztX/WVWRwvpvYVQtaME8pO10gcrvRKk
LJsehnye7QIM0kFGzEO37SemqWtooBJRyMSmAuSlWcjBAGxHe6x2HNZhMTIXYNtCZmC+i2b9mBqD
fRnob/SVCj8XW1W7mXvO4JRyWyI6+h3Bvt7VVlWw2kjG6yNpEcKt/hxDRqCy6R4BlyzL6HKJY6KW
Vdo54wQ8tlLcx8jofpT2b0w48VSO6UfRKUYoWn2RC+JVAS9hY1nMgbtBncmmeivV8qLF3nBEs+fw
cNV3fcBELdvl0NbyK5f589hwKbWNixvnbBG9Edc1BOKc1uuo2+lwQPdm2N0R3mcb00p3S2PkEcbs
HWnco5bpyd5t5GvkkP1qBlXt7RzHAPfQhV0Y9pCzLe7HiLVEREuVLCeb+ko92c60Z0aW9imrvd6z
lC270YRmXtTbigN5h2U8YAaxZwD/M1UGZgcLlHNYcYezJGsSNjvGdnBiCENAXvC8spnv5xi1uTI3
XUPSkEUt93MjNjYxCzE/g+7uEnHcNOSI2K26qc/t9Mt1nWuMgTldESrMRmmWm73viSneIAv3z5Rq
PenwYoK0ZgxCaVMagQvincuSUO0ituwlNU+ieTJrdvMeCFUu/KEdRIRHhF7/MDJSW3aSeTu7Y5WV
LsQ7TRR3uipfPGe8Y6LcHpj6wGKKGzgVMzbmjTnoL2kqIXISqW3QByF8ExAaEsK+BdFmWsZf5xlV
f577ehsl1k+ts77VacrbLt49q0gDWna477GMkkZgxRR2KTqd4OpW867JAH/A+MiyiC7KbqZuFOSM
hB/mj9V3RNjQrxJ93NGPo5K4OldcChLa//Y09Ty70wQtwaxfGDeuNX7kTW1GZ/qDDgU3GJeee14W
TMB+txC9Yr9KP8sofiNfY92hmV4W4J4b7peT8eVp7Qc2e0yS+s5sl2bP/BNPP50TEMAE7cnDHYH5
mWEX53AMk8PgNW4G4UYbMokbJIjwGHUPZfah+jm/E6qr/UWlV0dXjHe/hCJCVKkF4xLdrjQ2M0xV
tMRMGqRhG3/MEqoxWHq86zZQ/CIi0NxVV8dW4WMI5Sx2iLtmhLM3jaFttMG9IO5v2b1pW3LjnKGu
+5RTHnPAy+kXqyHDbcgnqnlQh3mw6f/s73rTYnI3oFF1MTBfV38RBB6BfS5vBfgKLQtxwnBxqUBx
Z0Uv1tTp0U5pqBoV2StyfCFjyfpKpVHGDZV9k8zLC25FEwfIbHA91V/r0fvW4pHZMIm1G3fZSVt8
qirif8CVmM0GPiArhwEqBTShaWuBHSrqgsk2l6iEWYY+DpybBU30cUNdA9XXTJfz6DnHq8hebCZF
hzTU17PicNIFsNDkHWxL92TEpIvTUv1YyCx1aX3EtPZuy8m/MHt4Tpb4ZUEU5x3lApaYtX8z53eM
wSjVW92kt4e0+JUNbnXUkj490Eu7rVts0rcHw3b3Nufc/vbslito6P7euyaDRxJdc+EQjYxLD9Pr
ou3CQb8fEx2oQDEcu4La3pvF28KWtnA0YcdVubvv0d72N8Lj6qC/bSbd1vR2eTRRNWZ34+Nq6Jgb
9VVKmh5jg4rZSMQPnSNeh64F8eGO5UGyvTNGmPg9V2TKpx7s2Bp+Kpp9mpw4MePi8tzxka8PNvS8
XE1o7QjgdMRwYWpy/p5R+2k709HWFgQLa+CKZlBhxAViaxT4hw2R3a+n6yb2MrKwz7pDDFvX1YMM
nYumbNaQwEKxMtVHHGuIQEbClk4/yK6fn0KtmlicbEein6Cnm08uRcBMpH0x3eIE8eTDVupaRZoK
KjrwqJe8CueMA/ybkm62X5JB39CiuSmoPSxqF463JxZf1z8Akuv8EiNA0pzZ/eyKJwYtIuid+ju3
h7Oh9yfqQjsYN8uC3c26C2m339haZu7b2vACqqiuWW9/92rxTqbyqanrDjVo/MR/02xgNyRVQb7f
NoZ92kRYx0asFDLnsrLUjI7sIOOg1R8Gr70YM1QkB2oO+izQ2dIAoNB0V4dk0sHKy+dF27Ikexwt
Slex3mvIrON7AY3PkSHw3KLIToqsKcMjfPBy10JL/VPV4TYL9rw8g79GKYoUd/OsUVS25hkUiTUI
RMRE9DUDIP71cIsxyPVLbv8P2wZGAzmVeGDIyqipGLfCpe17rQexl+i+41BaadQC1H7xrSvcn8mI
atJ0eRcseUlN1HqGECwjhaO7gotM598GqVWSyRM1sBONOaWnUGUUY6Speb+FS+AhElVgDVmfyN6R
7DRB9t1euTaR504W9n6LYywIIbzUHjAReXuoWPskkvtozD4qc3lsU5b87uotvz0UJGPzzd/PDd4o
PbXj498n8UwpD+729SWn4mAipx8rdkY9hTw7qmRuWRgYCnjPR8zRuxacCOaZlNriVcxht9kce/ft
djJKMi1SjO3BXH/327dkCv3P777+bAks8DhHLhB2un3PuVYW+9tvTBymXK+QOONvz8uYck5HzE+W
HH565K2GGPlEdby71tDuidwnJA2HSZ2mxWQ5xX6MOjFeEZuxiCoOrz+qJOv3FG3yItdX+iczsj6t
WrmAKWff1K6/9e2ltzJ/b7hbcYuhscITgz/Yo3lg3tIfyrDaQt2gDWsgnE8V6mPfheZuunn8p2Kt
K7rloTQPoH9Tek9MKsrTCNstrqtxzxqMa0JBJucQpwuyFHGBuZi0vbQ7wMRJqmO/grVltDi0qG4j
KrJG13SMo1iVHDsoFiomudGTn7n9nCVq2cvkVFgN//IhYIJfXUaCGb2JQxZxEUTcusK4XX+zmGoL
r+xobby9hTWSf+OxGl3zPyElsn+CM3/HgfRE+1r0qdj+lZyJEJhdPT/8OVXWFNDtI2GDlmCdTjvW
mjkbajch7bNGrzz+8caNOie4tcpUiQxhKJb2Jh1AedHmSxnTsZ6bmB2G9buIBnEqcuvqohTsABRT
47I+SKelvgeL9ObW8iLrxuWYl5Pjp0DuuPV2ML5yrjaQy5KOpTqbK5p/83CfTWmCOYqdpNGz67md
jLeHek153T6KE609ADcNtBZQMeUWJC2if7W0LOuh8TmABC7gOlTyFNWTJMf4TafC73h7H8Qau/vz
jqDmuEL71EaLraCd/GyUN9+x1VvusHBgeInSdh/py7cJe3pgJQVlr6686OtDg9940MS8A0b4Slec
vEzu/NfnjBWfndru0Zkq6w6cLPgHTd+6NRumAkWCviaUrjyxGZLzBaWaurOwYVmunzMKddfZIdyX
nmtGo+3NVs17PRv7jVDRSN08UGVsHh6GobosriO15ZiyuwPmmZ0xtjRNa6EVXxoLDcKaBm+rsvW3
qijzysdntAUU3JZFklhftN4y46q11SXJQuMST2xLtZGnmrn89HClNKkc7nrHPENxPmRLcRm8HPmC
Ht9LOH9VgxHf2aJDQ0Jw2yzxnB0TWJr4RvRd2rN7Vmo2MfF1wrhwyRSXsR2cgM5BQKpZfhdnUOeG
Rst8MeY4evDqOTQTNpHDbgofkFYVZ6gD1K8MbdgE9WQ96h6Tc2MqPuoZtcfS8/ehWdTWqjkYDOV+
Jm3xUKyVyHM3pvuhYY1NMaFbLxhUEnpPRH0ewExuxEwyyja6lO1JHDHXnFvS+EIW578fnEnAYHEX
IyjDOzE69i52vUeEW52y4LnJ4S9DCBiWnjVIBCViBc+CVw+sWQjqxzVxun1kpmKrgXI/UEpWnOXi
5n8e6NZDBLJYnA3Ob7icSRBbxTbxqm5T0VRC6aAEdrB+1KwPt4/+/kTcYW+ZwhJLOxNT//YJPTZZ
/dVWAY35n9/g9l1uX2wayWuHvo49TLNPoynsk6jSDjfw+qHnGNoBSnJAYzz+Ld2//d+/H1oFOf/2
tGyhOVVWkfnGKFmiTc6pxHq5cZf1ToJOfopC3T1NOiwkhSGsDecgZ0U4dxycqtGjzdj2PxFXTL6B
kfmF2nsqjM/1zBnj1XLLrYD3pTtZkdROOjfOIymCzS1iVmhmjiivbPyEmTob5Hrhl09BR7WXb1C0
s+ZEgGRk1Q5gMslgy/i0Yp3Tu3tLgOCgrgA36t9l1XB60UqKUfAlydjjZq73pjI39IEUbvg7HpBb
h2sZxr/yGujyhN3Ul6pm9NZuRUer7qphnmSWfxgrEVWhY6CkjXbrBtpqD9ebZiv5k+Vt9+k5zLzd
futN8iX13kETREFiETHrzfkbt2yxoX589f6idFXts+My+HLpbNjcsqUFBifSHk2cvMSUolGJ7lo+
26MtWJq3vIPRJbHvkPPnJssVz4IE0nU1fwULua1MH9wOn0kerxO2+GUsPhI88FzX7uVMv46rk7oT
mh7URfgt7NeTvaLfPt9yHayPBqUaG69hsQCxykjBp7ROWV+BBm6MFgt7GI4nV+T9eZVl11W/lPUX
NcQMv5yDDYpbzqYVCIdb6UI1NncGtXPFfa5R1KmlD1M17VUavzczMzYvf+kZnHJgMc6yN+ApX1qH
NowwoYt9qTgCuFLuMfbbNMxPYCvD9H7hm42oi+AX+RvRcNXVFYoxzVfEPzrzDN0IsX9jCauEGjPD
7BYM9l9orQDrIQUh+HYlzq7+IE5g0fSIt4tOwj783hvIlEmzrZriOFFGXBfJj5pJgFPEsKiaa14x
zdEeNEHZA3MS28sfmzCga5TYQ1hebcPbGAmRhMn7NTrltQlTRgpj8gPjxnYacMLKkTvaY+i62dqB
sSVhAYPCkFCSWnDlBAJAQSlscQOagTvuDSS/KtU2pldvLVPcIQRCsXL1iwrH/QCYZpQ6XZnFHfK5
KaZr/qWJ8ZB0vKtW+znVy8WFYZGp6AyX4xVwxbNh39EB96uV16wA24L+90zLxYbNTXZsJi89z5o9
BaDygNaP0jhzthswXP/5AN1enGeXa2kRp3i+qHafHZZsmbnEO0wIb8IKK+BDOY0DXgyiFWIHKH68
h+DAOMcHgpBd+jg0B89l9TbNVKrpJae93XpqXZzxvOucJUgqVt1KwI7P8Hr7KQrjoMyGPRxXXhVl
8nvMsmOTr2V6bOcCue4z0Sp4M/s1pt2uDyJWyFLwqTg7O3rYI+c6aBQhrhFwoFItTY7sYxO7dBEU
2IffHhzHeaRdot2RFWC9mNzC0K6sgT1OP+1Fh04G7B4zHTuOEcKxGzozqPtwtRNUm9wMWX/fPjnd
UyKTn1Bc65OxPtAUwUYAi2BPpxICE0B9rCcJRLiUc6WMyfBQI8XtsOQczlb7JAh83ngGdBgoKZWF
FEwMgMY2vP34k70loVxw0qnoWdsno/WhYMtz0j/kut7uF+3ZLflNSm295d2+qC0YGMQ4HeM1bt6t
cXM2ayR/bx9OaR0ep3ZrUMW07dzoTSgMoAxqW1aL1vobT39WjwyDzAFXhpY7kpamlYQkhgIpfl2h
/m/2zmO7eSXL0u/S40augAcGPaE3IilR7pcmWHI/vAu4AJ6+P/DezJuZvaqqa14TLoryJBhx4py9
v202I35motIZ6v7j40K39+TXtVsfUiBEpn/8+mS+x2CPSTdri+ACyFPLWzo1XCosurO9nsdu9243
JLDdlbz1qY/wA1GquPDbo3WQTW+m1bScXIsXu9fjI3uBTguOJlNZuAzpSjPAYNH9EqTMAoaYh4Uz
eWDWENMK7A6ha05YO2yGQA5BgbcbwjBxweLgKOgNH243CJrXXqAlu/b2HzZTWawISkOO3SQGUYga
bSw9gcFdmc+ZxrK4VpkasDuVclXJOaym64l4n5XCnL04bsROOKdb/d2sezPvDq3/eJOg/Y9R9b8w
quqGEKjX/mO13vanJJz9X8ihf37P39V64m+eJRjGuwKCm2fNDNA/1Xqe/TdH+JYhXNyojqt7fOrv
ar1/UueJv5m2izoLQZ+r257x3xLnuTOO9F+Erv7sh+WnCQegqWE7s2316+MaF+EMGv3fvlEWHiT3
bNfk1U+Z0GyfOraw+jeN3IPSDGhLfvoc5/WdMPFLRBFdr6jvDpxDyRRgQDqPtEOvYbtRRNxlAfMP
j/7+bmCet8Qgtg7kTMNr/AiYlf6Adf3sDXgrwtLE0umZv+UoqhUOnZ/JqQ/C0fxjYvbxBu3P3Iu2
zhpZjnRFSPWhBS03ytUKJBz12UyTZg0Ir1oP9DzXUzNGa7Pzzrnxi+EDxUsGShCJCrGg9n2lUap0
KSxix2xOWj56G6lNrEMtmCA74c2G8mSf9Tlus9T4LpQdonAy0WnsIoGwT6bGuSitd12OqERKKvpk
cjZjIj6sLLonJ5lOdFMccj/fjxMSpDShvKpK79K3zTLGTobQqFh74wC6zbX1bczEaJVE0WOf92z7
BHvA0USLH3tffi5WBliutSCGZdU2loBkZYNoTuxrktb8udVz1/bD3ZQey2IipYumOEt1A2h6JJOl
sjgDjEic/LAbVuylDyRL/FgZum344bFtbtM83BjFtI2VvhkSq0CpUA3kKoCoLDjXZA8paSmIjvd1
rk8rnqt7UU4vXuQnh4DV2OkmudTDsl/LFkTcINqKipq2hCQcmhk6OFNYAmOr1EIZ3nfex2eZar+p
11etdihFsjWNaGtP9pc/F1NF8VqEHtcDdBI6s6mLDkprq8vIvxVM8t7t2tcgt+6ArS1jmgIrCORY
ssgBX9aKpn3cPTCiIG4j965DaxFaQTeSHCfTujPa7pv8m0Xadq+YWMgIwN5WuN7OacxmjV2baB/r
zoIXua4xHQaj3Gpj/NNmI2HuNG+jNL0SlfCNa2hrWfG6B/a2MMdpV5b5oS1mWZgi55nTWnjk6E+c
If1SxlqEZKED6OswPDpZ82gHOvzT8cu0f0iMNLDhCH8mOy70cJ4lBzzrWdoSEa23pwaMyR60pUHa
T3aqCNDaGF2gb/LCNjaNjWrTK8drQhrshtIsQuWa7K107B7pQnptWu9YWPKHoT62xuzAidWTIht9
pyXjEggHHfjQDvY4d34x98EnOdoGUrNNxhF2AZDUOnqGOvUEKixjphl20oRgtLFtEFilFmUMNMeL
jKPQGHMveDFrPAnbBqjsWnRcvmPQPDVeF+2jqB6Rvg7vOnbXsFinbe0tyfRjuXDKU5OK90IL/T2R
Ac+JgrsXczSWZnKoh2m6S5BYlSXXrsLRvNVh50e9T0O7l3cF551Ng66RUBsIvpZ1KVMPEd8wMDdV
3S4IYm0dsEptMBQ/4NQVO6SSKMf2bRraK92g9u8wysytctAsqUOkyPxPV+reKxKoFCN513wB1rMa
FCjTDBvrx3bQdeKgOsz3VIFkwKV1tSx0c3rCZchlFH1izG+Wlaof1eilF0eIeQiQHaRrVw+u3td8
zmyIz06PQ2tr0O+DeuO4v1KC48828/bMYQDvxzbczfCLuqPfkgzxMsjY2ZFpXDOQquGMhx3ejwGV
BbGlBpPRAQ0ewTtjXnqLrmcS1IYeqFWjess6d8aKWt0RpaaS2EIn9QXXNn6yscJOuiT5YOhRw+qt
2GE0r9fEYbjLJnfvbjZPZ9L4f8KU3KM57wG6QJVv8uk7cPFv1brTr5lhnZK2d/luA19hAkVnEBax
B6gNZeq8tJZJBDILTV/PdnJO8qqN5LUM9X1IrbUWFYNrf3DIj3PcIx7JbKlVUX1xpL5rwuLZhMOx
GX2XdqlioDk2eyuK0QZxIVhTcI3xfxq6qx5ETfDsZPprpKvybrDAlU5TPOvbivylLYoPV6hToqzh
okMJw0QXfOWJxu8noAm6c3TSo08N9Sk+zalaOzbSROA3z0aTvOQSxEhTxARIWVAG4iYmFAbbcC6q
i8dlYDh9sR9ktfRpEuxsvCAr/OPGurE9f0M27NFTYbbpgqBFikHuYxy9aZ5h3I+JB1ZEWOQbIfT0
fS/fho16iwD0n3U3fOnHlqlFzOQfFPWqSrwIRZ2HUMfQrvZE90py9qatfo2GmMmy0wy/LIMsOdw/
1760aU62/Kl6BDDQZFKw0j057c0mnp6ZHN17da6OKkVDxBk438I55lQ4MYmPe/UrqvQTG1qzw0Ud
H0YM0CUCuTG1QEHXQXMEKLlpDJDa6RTg3+uL5hKVBD8WKStp6m/pmRPGYH90Rhfvcy9bd6i+3+xB
YtYvdMy1I69fMQ53HZPmSxCOSKbprLU2otjGLj/Za5zXybWeRyxCba+OaBwLnGv+I8FayOo8+ZpO
2VdPfg8y/8BdcS3tJiaozrBi3oW2ySf3Sgr3uykhLluO84sROAfpKjkPPlOG4eC0E8kFpj8uRtDS
d2GDFrgap2PVrc1B66/4BxW6V//iRTO90FfJ1tdJP/LYjLO8S89eYp3AN/gHlmqDSmQ8i2JWHGpS
exK8oVH3tG+J68Lxxt25lWXarsTc28ULG7If2/bKz4hFDicEFi7p6IsORDgnMzxTuSOjA/4B2BTt
fkxs40SI4RZR4jbgqtrLiT2w17L4jGBjh0YSNiRhayXbieG5zhHeL9UJGW54+9KyehNz5swteAYJ
1QdSho0ebFRFK7c3Ug6DvGmrvMItbZFXDbwMLGbQJMvRq9qNLPNZJY1ydGLoBYcneUezykICNIh9
KdMWyuscrA348s00kofEcVBiTayWQgiUB030GsqXLvrdIMTz6WrSee234EqfQrwsV3DOfmQi4pNu
TsIyhcSsacMGwSSLQJN2Vzkh+aqgQB3X20Plo5BTdNYCShEhmnPXJzSdR6UdCH876RZnaum28giW
54Mwzg4d7Pwaz5GTdfIYy+wYhKlY0KmEvsAZc+1Ch1w7VfZDOeRjBKmtlaB9t0glT8aU6Gyak/Eq
jaJft6YN71fTuk1LH4vuCAZm2m1tZe+rMqbpUPe/DfQJurujzR39snKlb508tgDKTtRYJQnCdLo0
qq8eT8pkBrvYos424AFvOqNCB1U0X4lHoLdZ2dAhO3CQORFJg4uYxB4IITl7ujMeRZB7D/MlQ7fa
flD9FRRtvq6nVK40B6yig3xwHQQj5k2M11aHGwb/KRtzn11hO2KypLrdoMs9KZdS31DBdqicjImS
q23Huesdee6mGoviXhaYArzmQbhtc58bcha004TTcfsT8/JEhO9T6iCAl2OF2lCvCYCLXLXTMxOH
po/8ADUFWWYAU+mmOkBDHTItGmJ8uASqzzYsGdY6NDlIkvHXtmmItQUWvCoM4+I773nUukj7jAxQ
NYKvCNVxWFZ3Y2682ZCXSH+jHZn0ac8bJacHSQNeG9mk+475GB1/a82UmiB6kR90T13KfEYNjO57
PwL/rHIG5lNyCZlR9zpYM1t25tInPpbSRQOFX8T+NS36D6ds9loEQ7sbg5NWFT8it3Y1+l3d/3Ql
Bvmi23aGsU8H7zMYyp8IAacdv9GOuozxuJt6jhsv0kd8WX70sY1Nv90SormPbf9EbXrRBO7+gLSZ
oL0oRWRWBFrGRQTZArc3KSI6uggeQjOJcnWMhm0boyhHYqXRiGm1dgvZ+MVWDXMO1NzCpNUjkNDo
07SzTPtqEnS88Fz3E7IrE/f2TjXVI1+okT4WbSqjevBy54mdFmR+/NNTeC+ysXkNGkbrXdQuMX4f
03rYGq1HJhb6d1oe+gmVpl2/zF9kVOkzPrKdGhn7JsOVvN07LycfsLD0x1KXNApJ1mVWjAG4Zqc1
fYCvzkM5egeu7N+d7a9DpFDLtNpUSKMXPUFVveig2+PGmKyNJ6tH0odeB/kQ+tWWK/aJ7B47ERtN
99bTFB5r0/pxrPvGxHg8/8LabHY6IBKk/UfF5200b5gOCPkCvDP/Xg7UdMMaUrzY42mSrkrrUcIN
XgKjwN4SGWuPcfdCDOCoER0sNG8OGkMQUtRifoOcHD9fDu6wcsb46DLVLtFXehERyCM6cdDGMFXK
fWiqdlGLEtWq5W9tqGaTEZ9yOkpfSN1izwMBn6ImVwYCX/2NTO1fg2zuFGZmvf5oZP+s4ctNr26g
G+dKg/Fgqy/NH/eT944T8BWnTLBAEFR08bVIm/fGUmRLwl/Jp7tIVltYoruqKT/NUdz3hnFyJAVL
xwTBibCiuOMjAsonB5HjFmDmLwYhJ2c0d+gg93n/iBV63VHiUNCTL4nQfTBH+sru2i6yJ7vPdtGl
kmyuU1BttBw1MINUmnPFnhMZXhBNA2Nb4vWIK3pwdkK8kaTJnd83NAtJ/aI8FCjMWxdAQaP8S36w
qSndEv0KJ72jFer+0iH8ZqD1de2r+Q1p3NcMih2IFCFLBIllp2hEdQSqkfC/a5MPPBmteiRd6cmb
8jvSCEip6pgfGpsZ0DsULdyf6iLq8SINwm+zUgNyXZ9rF+4GxzBi1laOZt/RGnjtka5pjrGIBhvB
rmXSBI3fulQ8IB9ysSmvkD4fELNfHa371aT9kUVo2ffNjzCto6URRQDDA4M0eZ7RncUurYB9Cz1/
p7VN/Jt3tq36J1VPUsfNI3K6BgYY/+dWNFsJXYT6boFH5huUzMo09XvfCZ/hVO5hFq783D+UHVda
jxNX1ZsEk80CJes2wxmETncXmiR9FKm3DKzxrY+S25JZZNYGicpbo4mr40UfCN6cIJ/1S19lGK8J
q3nMy+Y4DuWnMO3NqHUr2TdPnrGN0uyCJXsj3ICcbY5beY50PX4g4Hc+MGJLbn7rdvCA0exd1Avf
U+9uW7+ELHBT6kCVcLCmEf8RMbCbDO+5z61noTfffqt9hu14KACNlvBOS9+/S3QMEcPXzD0RCYLi
+WIJ7eStTKqP1qN4i3BBQuRnVPDLDp6KRoc0IORWMttTJNZaZXWsUOAtMSmQuAVqAr9U81CaSA/1
EWUhbzm3Fq+FmvW59lwBl6vK1X+1xGPlhIA3mn9WFBNFBV0GMT5rGjYcGO2pua6yN1r9H0wdVgT6
PnZltE58cTdaJboQv9h2Gk4NwRnd7h5ZMMhihmmuVRjhqhkZqe6dFEVZHm0bs96JdtwmHCxMgKKG
HzwmSQSRS9+GxngioP0UOQj+unsFpw3DYAUFwU04EhnavCzu3L5eM/Smh6A1R8xcLtpJ4+IZVCM0
xxASxxi6xvglriu821lH+G4XfUsj3NS9dYlTkho58K4A3tuLkWqpzvqd7iHQsLr0WrO6kmfaLm2f
WaKmvvMseakimWxD8HgLDFL0SIaHEV/Xok61J8m2iZ66Oo2SwYkwN6XuvkwVVzXZPluSMTeAxPel
7kBTe6iSGju/2SyaqnhryGNxE8mhDY40PDQDr9kwiuuArKjGqhk78tVX5UNtyjkogAzzHBWAmUmw
6WOMxGAYdqG2oyNHlx019Yy2EwktQlUNqH/a5l0vnQdGwxPJLkWcXfI2R7cntno7YPrRLvkcZKA3
DCc4Gqma2euzNZTPCKaPIxrfjuxCGBZLhtv4YaenJNcfrUqRdTyecOswSw6IjQUBh08z4UhU2utR
AaGbCz0sOVuS49eWs2tnHWwSrAyn3NLOWYVYFAz3rs7bX5G5VUpyBrPQOg33TEV/RflFi4tjYrHj
cvoTTCRGzDKScR4afz3rKJOtY8M1YgpcANDMkkj+En3yxLxZWtuQNaJX7onW45kcRN72ZfPSUp7L
uHn3nPBEAUylNaRLMoOK3nmwJWSx+WcVYryL6FIUI/7PNtYeDORHLnHrMJsS83bhuwP49SrnVSF5
ZLCtH8GJNgy6343B9L7BIzCVYEvHV0TJDz3/XcdGoRdHZaCREfVPmILRGQ1mfPb0KuvipABkZ1NA
idPfOw44mnqm9zsqJzg9hH+t7ubXq+7KN5T7L77RvudNRlCnva3IXu7KNWqzq1Exi/IEPTVnJO9q
/M6s8HeMiL4V2QeOJqI+pJWufLO7BilHYWtCUh00BBBQIzKPNldRwVePnKIcq6OiN4ML6cmPBYpi
HfGUlyTEnyg4RVpZPrbycYIiR0o4kakaG2lXrAzVwHotMqxPm4ZO9oKQxmRhw//ZFBXtSZnhj8YP
UU4YkEPSuWu7OwX6gL+uAIPIAf0xsd4be7hwcqVgQqfuueNDNu1dv3gsm5Tlqp9+yR76nVtWW7C2
a5skXRQYb63ByEeROzeaSHKb8aC6H4KS5gX8Jesda2VmmsElm20H0+e9odM3rTsYOQT6HWVAX6Hz
Cn0hOdWv3JAEBsc4dxbjpbYnpqzpTyXX8iGzOaCDm1+6ce8dLBt9EFymE11nqjrSZ4caAC/D2zUu
9F2ZUB+Znvc7awt6YOijGxT2604LxN3E+unoVEZ20WwsFEj3hH3Tt0M/t8CIhI6GI/wmrZCG+nZg
wApmoA3Hfs8JYOGt+tZ3OTm30P6a5lGVhlwPHnx7uwl3HXAUpo7hEyeCzymy0k3dJHLf9bTMw8xc
ujJCk+pFoPqQGMHNsZ4Sx7+HQGVsB8u8dwbr0khmjL6pvYBaZrAWhk+Tpu5JtcZD6Va87ClgQ9Vp
KyLCrV1SpWqbZWW4yBik44MCM5cgLHLJkifTwVumQ/PSpZm/EqP7apSBuYkLtZfsW9JyfiHco/zh
qBdTywEyCokKqK+2JoDyVLOnqOvhAeZyk4cQrJgGcg4AlI+8V6J+8UCe1Q3PUDxuaLO350VQEd+O
H4FEtd58LrMvhgwfcjhbHeIgy32WFV6iIvZ2hctLCK5fGJoG5py4yHRrxrZz57toqpx5hhP6HMYL
zLY0DSDRR+GwD8vkI6ogGY4ItW1QbdRvlbVPM2JkkpxM5qwGF4lGrQ3K8Y4cBJzxEeHRfuMNNAeD
d3ugPA1jxMlaI+1t5HLmxNaKMtQyFlAGLWooxuc2NkOjd/KjXaaPWZf9JP20q1CnbSC1Yt5C5FZl
zn0k1e/c89juXolv5gRQImoxn7XEeikjQyxjW3tEtT4spGQs0nqkRI66xUC99Ix156EHDgmLgGqA
edLdgGAyFhIj3SJge8q7iAi0JXk/6yGT95g6npRevkTjOrTu5VQd8RFfqsJbpzqXrI30j2JleBt1
73uyto6X75wMX0ipAcOfrP1UZj8MhFfZBK9F93kGbfyUqSpeqgEzqmaP8C+sY9XWn2xxJzGMaqkT
iE6mC/AHXDCnUjcowb/0rW9YBJdWn7nRIOjQ6hWNZS4LUq3SoLlyvobT02YvHVkoi7DSp4UfQdrQ
TfRHzMNIToFbp5lrgptie5d5OPIYsosIhSAQjJaXIOcNnEOjUAwdLI2IC+U+9Vb/FgD5jJhzT1W6
txx774T6czDbnA1N37Nl2yh84jOeBfCQRrvD4EyZoL45VjG66rIPB/RAWuIUGTId80JavOk+5O1p
WA1Cv+Jy+RYDoVBj/Rgm5qchx1MSpNRahfoSykbxP4BL4lDiuhjvmmcxsPv48ksrX5F2RfuAnbdp
HaLieCfTkkY2TsNuw9UYEZfDP4vxhNMFeAAyfy1c1yZ6VEP7dEOBTKy6wptf0gRBXKPODLleHbqF
i8lRP1EkH2K6foN3ZYayAoq2EdrsR5zkY6iyJyPvLnoQUHlED2WXHZGsVndDK/Z0mFEtExPKJp6T
YBW2ywrFHB5uRiGO3NOc/nbaOWAjPHBKwolGuh0Wa94Jxqnus4+Q+n5pBfbDkA5b1dcbAt35Yfpe
OcNP5qRvdtD+EsK+tJokYjTPHgHkpU7yPRY/YUJDg1i2hdXSTnfto5vrJ813gKMQeWBOGHnH7ix1
3+cfGXeZVB+6BdKkGV2B4qhbVeBol1DLIZqQMuhWH8AAWRkBXcD55qKb8E5LyANDPy5zCeGMLLdt
XlU/WiwPIzNFORlnq4we4tZ98/G6BE62nWygXnmJmU8MFCM4HZSW38MjwAEn25ewZqSY9Nv6OczR
urhY6XwZ7ZwJkUunyh+oT3tdFfd9Ma5jvWUqa6EObuH40VU0mVKgXrGcJlrdoj9uNzc59V8f3oJB
/u2xf/vw377tryiRIMbVNpqMnnKPUtR5JFhX34iJp1DWvfuHVcWfReYFswJGzNO1IDDzj9CMm174
Fp/x183/x2N/KMwD2iIukvY/lPtkV0MrcXk1bkEMN6PCX7kMvuu2e3d6lqLr2+NNj53dghg85YZY
ynJjIYIK/d9NGH+TyFsq96b17W6FejilzOGfgCh3CSxPbYJb4KefK7I/5xttzhL9416DBQrX3M4k
G2krKny8N8j+Tf3/x92bwP72cQVvnoYd0rdKEtle238mYtziL243t8du99QspXI9eHEsl8iubje3
sAxgyhm5VdawLK2ZlHL7DGmXlupbJprIuJmg4ZCwDDY2MaAwmGXujFP/Web+12PEm2nwJj9x799j
HvvGAVntHVmuosBL77yQdpxrxp/gUVr4kISA2W3UruMhBJu7QxHNUZTmG5wHtuOGXpUx/KStN3BK
5QaizD5ryvpY6eO48n1tPU4sk6ZNwlyuQCCkqY4VzoOwEFfjQVrjTpeCxXXszynZ6GvXxphe8P5R
Nlr2kE2Q0/KiVParwAFy6DkEJIAGzm5OvoPR9ON6wvi/DZ29lsHYRYllKs86+N0wnj01Xb1kSA+G
FbTHqAxR2defEjXVri+ClLM17miQ101ddecWhwArqnNkylAuaM6vS7vfu7AFlyBJ+DUGKEot5cUs
c9JdCY1PqEldtipPa84lNAEnb3I6H4bYa4N4MAe9Ofc23p8S1chUOvsKhseeOnzx7ARZdhIYA8Oi
Nc+9YZrnsQ1595vqEGjOZZq1oDm4H76lO+d2usoL6yRjhO9c2Pdxq5DI62ZwhyiTCshcBZp6133a
KF5l/DRGm5/IzVwkE8MXTBYtUV/ARVRAt2DkWU192r+RZKX2m49BwTolJrS4aGQ6XibA4R2p7r2c
+pVHdzHpCeFqsX+R+RhQ4op2WqdpXpwj183PQntiuqRONiYNYLUZIxXabcWkq02vA8TlfO6eMjrS
J3qk+zAurqCCXFpZ9XjnIF8Uv01aBBMjtoVT+2CFjSlc0clrVyMbE6VqPq2AlFAyGvT79YrjZpSP
Z10xEC5Q58fzX8LsSWM6R3mjCxfmrOt1WwXR5Fx2ql36VY7uOPQBVvcYuRwo9LTpnihA1mJ+EZko
oTRhoJIzk+OrooIrK60dc3177I9P3z5j5y7+jQ6HrUfC5a4gQRZeVP5q+t53R9RemdfUrkn5aJE6
AZD8HACYSbTgGSMqAOMPpzZ/gKY/IWLGQol51qyPg9Kf4jbE+mLpL6U5EyD86t3FsUCHjq5sPV2H
qe+OeWauLE3c2S2Vou4MdyUDmB34jLrODpUZ3zUFdV5CTGqEhjc2pQQ8jFNe9PaydPtXqzR2fdo2
ICMMWEbA3lGWmtBcqFNdzb/WIYTxMo5gunoABSy9f/LZqzTlPQwx5rZxGO9rHR7VZBw43i5MRdqw
19ovQzCcvDF9GzRyrRwOnsJp7rEF3gtdHrIdo23KEpLWgjnGb0gaC090dcndE+ZI9Bar3geXK9P4
sYqDVdbRtupdSB9mkbYLmt9fQ00R5ubivauqLYJubBml2a80/Yj+lxd7Mn/bnO1wvlpk+4bqGsRs
HaMq6fSFQNWoHXTnPuhDF8dAvEH4qI5DOnlLfG6/Ose8WtN1irhsIhneY0zJ7uAMe0v4P0vDSBdV
Xx61GM5OpZ1F3ioWQovuSl0u6157DSomr0ZUMNtNyx3mkI8g4O2U9vIK7Gw9JFfY5CzsTzBl6A67
xfMIVkobzbu61vN1ZzsPAKQR6Sdfln4/9KQRxh4zi9Jr3wsUH2np4LLGUEUt8FNUpb+XTEjuNRVh
NCIVmNOMcdTLDezmajeFOG9tznloQBB4T8Ja5QNPQzYC0jFIfaOibIx9xyBMFWi0G3TBQwmAW1ce
LyiHHDNGOGuWE9IMQT5dPJxKgKNUcYRbiALJblqvaVAYsOzqHze0Pl0XxmnHrFJ0Jj3JxH8cm1jt
IhuSmiR581hDyIp047WzabjYzSF33XAfd8pckRj/SmgKfHrmuChQLFl/Z7XOMt0fyir6raP1XLiC
YHuZ3ZPdXPW4gboxRCumxTp8EgEdgQO0FqXLTKIxjoB9zqVkY4rjaDOyM9y4XDuy05dSzdCIsflI
vJZOfQWSYkbBhz4T8vDba5zi6EL15siHiyt0zPKi5txlY/R2rjPVO067xVU21TOKqc/eSn6S7tu0
bHtD9G8Aly/cse5a9zlPVg6m1CgM5Hqc+JkHqGevinFx+CMZdkHbbj6EXXSbmvZy61gTKYpkhLat
uugR2vbaYfhYB+gC09S07+yPCJzVxuZEyct9qULdfgtsYjOj6eLEubEvME2sEwWZnAn9Qka+WE+D
4L3d0it0DMpmmh7RWIVMNDsN2GtgrSITO1wZwRIZgkbhtuPqcsL6IePoudYMyfYbMJ+R7rj2tebL
6IttqGXTE+CkPStSdAj14mzPloFQ6I+RTc1s5AXqckK6ly6i9Ki1skWQFT9KS9GsJyPHYVY2WrrO
KbGR6JTBnfCssxVWKN/8jM5YIy1mZ2i/7Mhbu4Z870bhb51KPtCW9Xemp0Mdx19uR1cQQPHCZFIB
zy+8MrPe0RnyzqFLXnHTVlAtIpg5CMPyHalg7dqzQSWVWZmjPB8Optn9durpBcxfz892DrZj3BHf
lrxk3SWymu9Q9U812oMDyT+rfhAYHAKxRaV9T5fFwyFa031uCSOzcmvbUxsvglD/lBri5ByUOQdC
56ekA7ygKB3Wymg3SvjfokWT2XcaTJlUfMET419wq51VWN4ibtE45hntiYAjdQwxBFPlPuU/W8qW
ZI3R04OjFv4UjYu8zgOexmDMOIIjgsCumDelkeaBxxLeacxgdQyWS0psYK3LPE5JRXJHRsWmthNu
061Cj5y7lszJgwu7e1nxIroNMQ6zCDzsz3RfMrww6HQEeSTruk4/s67TDlaDjryxkHIRx5EVm9xJ
5Mpt+evB2SRID8L8MJSvSrPj4x+PzA9PEsOgET0B4iTJXMxoA8RhR0fWbFVh1ahNJ+vXPz5Ec7KV
lg6PAEjdhkM2w8W5+BtDJhYpFqf5nkMTeddDshsxLR8grCDhvN2dJA3nPAvzlVnoL8XktkwO+ZLb
DakvJbCb7hcfzVGnERoNkR2bEGlENN+LPY4uxJbsR/qpvAWLvaim4lg1TbnCNEnoZjBxtG/BLbKo
ONXa6MBaujZzYVdN72MeFSxbdXFkcYc67SZrXqC7iv/+KOebWoO/Edna6+2hNMIqhbIEV1Frk145
NHm8x4u7dhrDxwDYbAzXwNc43/QDOYY4RuFp+aC8HNLEXOmwehWJABFgQcanDbLKlEGrqk8AfNjb
kFccPaCGDKvgC5IkH1YtiaTHrO/KI9qSetGxBHJd5596KDW2rnTXxd65k4rhYq7QisyeilSkzRG5
I9QriVQgj7l8bIESLw5VfDTDMuZvTL44tnI9oCI9DhxPZj9RvUzAwme6omEyw6ora6yO9BaqYys6
FB2VsdXJrqWUmENHe1KyV3QXfDqPXX001OBhgQ/v2jmWtMMzdizsxoB2iM3I7UIGIbcH3aRYcUnR
BI/9gpO7K9degRfHHaNj6ln0dm6/MKbjVtuHUpnlsZ+fhFAxMOia+FSHcGYknP3b357Qfjre7rUx
e2uXUEQ1o7wUQR4/EMyxwUnyZWBp3fvMfDMjlhCv3H1bCrUR9XCMLLJZ64p6BiD3pc35A2KhfhmM
4Fe1J++qovEWk+idedt+rx06YE1tk8gSUs6NhvPBE70hAS07MdYGvuJtSnRCoWajlPLoJjkKhFUQ
Yq0d8OyFzOFjwDQb68G6QhNi5ufX2zhy3s2+eUlyhNCaaDZ5heSyJ+QArgUNczdJfv+PHaIgbG38
L+wQs0/hP3NDLNlP5Md3+c/s4j++5083hC7I38ID4fu26dA19kAH/+mG0IX/N+EI4ZqebdimL/hN
f7ohLB1AMTgsvpMIQcwERH01ZddG/+d/gTX2fd3wPfpatunyQ/479gj+jH91RwjPBSbEAML1DNOG
WzK7J/7JHSGAlotAmwgqlqQSE2Eyp2USZmf/494fj93iGpMRcv1iuN2/fdX/8zkVQFAiMh1sxvxT
/vp5tw9vN3R7SQT0QkhFAwOStKM4aobsAeZUuylm63l6S6hD76+W/5e981hyXFnS9Ku0zR7HoMXY
zCxIUCeZutQGlqWgtcbTzxfBOsW8Zaevde97ExkBgEySEOHh/gtMSvDvEhtjaVgnmmoWsgHXg8Bw
paR7xGZ5VPavh757u9sxt3eSPbJ0sAT78fOANQfBI2/1T8eOiOwA+fi9+5+OuX6yViHNiNVQ7N+O
KbT2I+Vbb6Nk3aFy4Ke3AbKbxUICSDVtahJjKth4cqtsHLv9l3GKytRR7kFaFmFoKzzIV8tN2aAB
A3uR/duBciib25HXw8W/ffcP/mn3H9vConS3bWqjARsiy04m6fZOsmd4ztlRawjgQiNjYoErFhZ0
ZYO9yK+eHALLY7cJq/C6G/8KEERe61xP5e0s/nFS5bCQ5x+V0IXcgcMa1xYGh42JNgimnPUxEf6H
KJaiGhgJlRB5EZbCKbHR8EyUB8ptsnd9nbykdeG4qGG9KK/TWW6Tuwn4AF7h1ShHUKtdIPRgnt69
Vnb10Xywe7wf5eh28cvh9U3FBzRQpGVFJA04zJiU89WfQ47jEedJKgrSG2MOpSllCyBHGgZLr4xc
DE0HH8tZOFrGGjaXjrS5lN2OVGQZ1uEBJaTC71wQDTJPKZu+nQT3CZUFLejBWrjzRm6X+VLZU9Ng
h6ytupP6KIEw6EykSMptbOANsMns4rM+IekiG1sIs8ieVDpBkOfXEL2Xj8tcuUTnHEEIs4bkYgIZ
EjdToAhLUWpXuItiMyoFRKTESCiVRd51jfhxsiCytzNIBnxlWPRJz+Wr/bIrdZSwcDtY+YMdehbQ
AfUsvw4cRP6F7F5ztiCJSK96IB4LAi/wCA6l+CSx94k5s6i6fXwHLrevC4NUKaoh5TVkrlcOZSPV
YGQPdvAZDrmLY4xI0DoU8NE2Rr9hJTVx8tzstsvcPspfIRGWqLIn/5vaKzOKyEh/CA7r7MVE6EsR
rkhPIUZLjeWXHkwY16IcR5XWr3CHgFADLsFdaofgvlJWc9Iih3H9XEC+WCYnXKGl7jmAXfhQ8pyY
CkgL0AF7uUmesNu5CrZLRW48C4j8V2mGGwU05O11SKWyPs4J2rFNILTsVBEnBiEW2Fx9UKQ/eGCU
tqO5HBJMQnaLEJuR+2QPMsdGF1AxznhzlM7OsudNFVlwaSleRwpYFdyWXUl47QTV1kiFsXgjunJc
YJaiuWApr+JBg0GEJrtS6UX2XGJsLqbwTipzyRpC2oUTP4yg48pKQtgQ4tsjRF0L5WZVidrjLBrZ
uw3dBRY53LKfclPfh59ddII2ETA+Hikg1lD1w7HZCJdz/1utJgo7fUfdECt792NlZjzvBR1XflmC
9L9N1OV4Ukk26ZNSXR3T5Te8fk3JMLYFLbjqNP2g5nc3PRv5LW96NjL5D3NwO7lNsIsR9l+rJqYq
t+qJA7mQrypb+f1LqD22g1WPrJ/0VE7Qr0uQRr9dr/LqKLE29PF2BIbWCq/m6x0sbmMPc948MjS0
tMRNLRrTzC91xJ2nC4PwRFDGb02Iksua4jslbCGhU7r1iMDG8JAIsvjN1F0OE1nPkXUkS6MCVgIx
3ngyIJAm2rJR3bzisqmHLUqg6MAPhudXelf5jrjm7SmA2e2kJYX7AWJjVUxHuS0o5i8Odk7wzazk
JBs7S5E9K1UNrdAcOMliQQcVVRlZpZG9a6mmoGhxaJxnbUQr0ClcAJzCYrvK84nLQa1blIFohokw
X2gE4TOtMX+ngq4tL/Dr2Kw79IK8iNs71HzyHtxq8gJvRBVHNgvkBJyxkY5d6VLLaBHaWFLBS2oT
dYqKnBZunDAOYLAIhrm8uGXvNuzI0W5Kdew3LrlaZ160o2zCUPtoDehCLqIQBm7zV+OIytdtmxyW
2LaynBB75IFy920otxlJGO2wfj3JETghgaEXb33tyq3v3ufaddGcsTuee5SDlG3T1tiVImsgBQ10
ZPMPKshG2Ed+3ztovmrkQgYFbFlpeahhYSfg6xXXWSZCSaQkCIy0Apq8KTZeu3I/D5X7IAeXoGaN
fTU3H4VKFWAUPqXs3pzLq98e5gpR83vHc3kgzyK0rx6N3oqPt1fKrXI424I9kOrLsKpauyI0EeNY
vEoeJP8RSHvWaLFVwLIXN57cXcp4RnZB/RJ9itdIQ2Y5TPORk3Ab/+PuXMbN8kj5okzeMbf3lC+/
Da+7//hvV2NoeRD0hnLX9dXVHFpuevcprwde38OpmwCUnKvDiWPSLycx6bVwxo5yHOgmKv4BUlFy
m2x6sfc2XFxmJ3mw7N1eK4f9UkcAtFZyYIYOE6vsqpa9oDEh3koxxXQru9ett/e5/StmRHA/GQo1
cq/8f/Il/3Twu3e87f7jI8oXv3t/8S3ktinmSeHGe12oiUklC9ksv4Ut/hgaMwabCFAA4hCH6EIE
rxZiXrcGPFNDXWX+LjepPSr62DIQmt0O+WMod/yn28oywsYPzPdKHmfIeOGP97r+l3/cD+gsWNd2
jfqp/MS/v6j87HIbWGweUrJ7O0buhgT7957b4fIYS8NhY0DrpBoNBOnrtfwFZSN/vFHpOOWONoJ8
Se3nilTLasj6wS9lkJcPwzkKkTCVrvCWWHA4smJ/c4mXvevGpsChENkenYmpp6hwO8gQr7y+pXwT
OZa7rxvlWJ2zCavaBWk+0DiRS8K3GlWFhWwD0yojE64qVELqhhKz2yThxrQQ54ODjfSSaWB0OYjn
tjmZy/isTa3vzHW7H0xsSnrK5DyvuJdMEbb1MpZcZKQdRXx/txH4HE0tN0HvUf+m+nOUvajOrWvP
jAdnx1J/f5MNucqIJKB/4XLqDTLyYayulZNGRv+Yy4hviln7R0VGyBWL+TsUjdxoK62yHnQqeghb
PulCwTBTwwkUWkT+eALuPfRY4k2i6c2yOkBih8JZQSMQaxXZy6GLgzTToC4W6rETzeiAvWwbQ5hD
Wl+lqMhg4lN4a+Q2mwjBNzRj5rduY2iv9bjBuhJWXIviUqbY1lqrk0/koN1NLqdj0LhEZ6JpF0r7
ZflRlZGkFG2xRFwlfxjZk43ckVUkHrHsg4MvpGGujZ5FyMa520A+Tzv5ZJaqhVL8hro7mQi5FeOk
y2wiLTmP0XD00DYiexjzfcNm3v95sCae1vJlco/sQaKoDE5G2SA1e2uADr0fyh1yW1xrJSXkCaAz
5Lxj4M1oryB1wPlF0V5uu+2QvUn8VN4EpCcV0bw8v7J3a5DM/3XO5TY5RAdbrAfES+T42lv6x2iZ
+y1GjH/vlTvkBSOPE/pBVL60LXzQ/EgmtjgSG4K9+T2ENMcUGcnFXiv215qYeG+HRjE6rYEKo+3d
QZkR7+IYot/AUtXDLaWFnoWmoutk/PAIaREcaWgdwN1rEWGEEj068DAGo+rvZIPplLAAouSnTi2T
gkaELpse3XKCCBMkrtrDURTPtVrKkd6eYbmGH3uFcQ5KEu58zCBSgKmg3iQkhDTR3Ib9IhQ8b2PZ
k8fIo+WwClCf/J9k7X8lWaublv1vnebumx9hWbzP1f56yd/JWs3+y7RtDysE17Z0w0QJ5+9krW7+
ZdmWZTuqRl5Ws94la+2/dJt92MzpukMil8/wK1lLHpfUKnw1w7VNJG3+e8lazZNGcu9MG1ULUiOJ
X91SydZinfiHc2Ha9ks69l78UARf5AOuEIsQO8Oush3nPU/1bVD2HyJMs4+LR4rIbNJXd4q/h2qE
fG4sHg8i4r81rgjVg8S4m2xLo75kPEgJL9k0Rnrq6hIdUscCanFVtOoqZ6tNyjkT0qayKZ0eNCkW
K7ipNxtvaOqDrWnlpotwUU0y28aueEFmOoyYm9Nh3FRtTiHKGE6BYX5LMiWA/ZZ1287wPhQu63IM
2Wo7cB5sD7XxcX5AGiJ+xMvsEHQmiCBcp/Q2P1t92hyKwfgaYxJZBaSwQ3O0IVmMiNXKB4l80vzx
zLH1CVzyEPp1ad8bQ1Ghf2EBGFLTkxJBwxlabLqm4Jsa4RI7ZSTIwN8Qx4spAcCgthoHSpZN0G8L
bbRAv9F4w2QcjewNm7DmVItCWmOCuA35NgqIXBFP3IIIOZThBGv0lyntUk4Z5wDLcTh72N1LURVQ
wJ2/9HO1Kga0NUfSu/LbYIVo7+cFjlPqhiQ9xQNV5b8JK9dsM4xdzGSavYxGcidrn/Os9/4MKHyl
Nynpoj6y/B4+VWySAlRMUe2ajpoyA5wM9QyRHeEgN6h4GWvoQfqjgrg9sJYj2c4DUX67Kyyx0NI6
GPZWbyOtMjrNCWyO7jspjhrk67d6Hjo71Rm0g+G9f9z/cSZuZ6eMU3MDzPenYRYgLedgzyMZpoEL
TLDpiv4om2kyKf2V1g/VKUkF9iMZJqrTu16gLW0x28verZlEVge6SbAzsTs0+PdH2cgv9MdQRjwN
xfR1oyNLGCkipSwntGt3mfQHDJkwr9L0zzIwkyGZ7N2GmgjTFqcx9y6mYfJMlyKSl71bIy8GOVxE
PlOz2mEl70h5Mzpy0R0JaWe5UV4dY2J9MvLY2Mh5Uv50t+a2zYhQnwcFLsOKUKRXSMASohgi4JBR
h9yTLWPguxUuJrFIyKS/G6lXJ+/zq4hdi3DqynKiePOPsfs1ls/SrT13j2bbjsvGFckCMCdUmBtQ
3ilKcXBtMGtQ4MrmKXrGYDwWWMo0cigb3UOeHZgIyBXrc6Lle00LdiQj0z1RpOG7Uwm0RHeRs5pw
ej4SA9Oti7nYQXfEezv46JYTYENdBWkOjME1jJcZpux27HRCDPmhsONg3XRUxc0mN2jiSSgb43dP
Dr22hItADlwTYo2zeIFO0nSXJ/GZCcLHE007kFakyJ6LIExVwg2p+IXvTaMqWJh79RhvF3P6FOcs
CGIFcUdzgU8apNo6NAlUsPkYjgMWKMeZG34bRNanqu3CU+OYL25i5Fv5EWsRFUXCjnOy9RwLCyIp
uWPAAr3+5KiwCWfoSdpFG4EbYl/CHa22UNUeWw/5g3I0q00/tBf4ul+7RjHXBsRC3BXu4pBispjp
AL8F32NPyw5LXWlbmHu+HjTPmJ7hSpr2H1RkJD0XUzW98N7ySrP8ZcwfvS1q9xlBsno35nG2LWqO
qONuHy7l4vdjQpV/FioaTrFzp+nzNC6+NqWfQxNomzFBSwNovkBmXHzYRVwK03SPKCWMtV79HMxa
gOFKDuOz7y+xXoZbHBJB9xY9rmsDUPWQb4cWUGVumtkO/UIf7tOouMuqJecRMcR3ZoHMG0gRK0SP
ubSQLa6WE6QZf0pNpCc7/azV07MbtXhRWgFp+twBI5f0+gZmzxZVumlfW+NpSUacQF2Sbc0UtSdc
Dz5MODSt50RpfDcqvqcGcsKT239T1NA8LoJEbriZi+JUuwAcRLtUiSANDq/xUqe7KpnvFaBphxCR
o20MOA+yDxYWNm5jhpEYJ6e18gP85m6F00qYsb4pwC5trCDdQaUCWKib3XGeQSo2YGjRWEUrbWpr
BKowcEIModtYcY/N1XhfQpJABBUnTgMY49TEwRqUNNgkK0ZK3uiVdZa42LD0MIEa04Cta6AQ4ebp
j1lbVNBa80ufzffkzcaXzDRw5DOUbVcaCMmXnYGUObRUWx18atXgVRKY8mCrFQSMs4dugVjOiZ9O
epEqlwnVusUIv0dzZl9QVQEnEVQ9Qjr56wSpfZPC/t1qKM/BhKaEsMBQNhYEoWy4uridnYzOVbcL
yvAK+jOX3iZrEbISXPf5wDLaSqfnMWnarWX22HaRSgEUjGsQIiN+DpaEWUStv2Y2hPwFoz2Wtj1m
gBF6oK5rfBxdJCBOJQir1VLohxLLSVWNv6dhBGiOZTGLE+XcowmjzfW8HpjP993EDTQU0ecWmyWf
WhoOM1WtHZQCUUu4AsJiVDnzYb475pysBl3D8gFdEHP5rhXGg5MHj0XlnNOM39RWyy+d134mIb4K
Ju88ljmVPe7bVK/xZEzCy2hE7l7PEKESt2qEH4sfRbikW0F/1+aa9bo4gbKdS7wmrFA52EX1ms7J
obeUIygfbWubsN0zlZR3krBSYWWIr0/0obS9b5meMJ2opKFd1VIuS7fp8xIT19nmntRyqrejinUg
indqP/cP3qIrmwHNRCIDaOyFKWpEAfaxmQXj4RDZ2seRspBfKebnyUYd1gHlZ0+vXZwtcLnNn2nj
WI9F8wJjGqU7rM6csEsPTWrPPnGpUBwd+LhJsEfrAjEZK803lbtvFH160FPvmQ/6EMdhv26VsT4n
6IjHc3iAqvIjmY1PSxWCSK/VOwMzvI2pDs06NCofmPOl14gtBxsEaJcDjWxyVTnnAdQzN4tPqlH/
RMQQyiKyXtsys5Eu0xRAstRol1yvN03jfMUZ9T5RvHo7qfU5DpZkUw6RvZ5S7a7rp4sBFHbdF+mj
jnVYo2awj4fuxUToGwWoDB3lU2SDknVySGtWOR3GFHkDJDoWLhW0QRoXliyPfoyk3FojRYRO8zC1
KG0vgGHv4xJmhm0XEPzMWUPXL9sZaa+cXct4s6wvxhwHMF0BsVoRvFWVu74TLnB5mj4gAeKtVBNu
lkbkXbRfB+iaW2dR3hb4qVEPITsEOcgyNfYzMOJQOz9GLtiqHuG942Kiex+N/b6v1JMypVBTTQ9+
mlJ/p6raHfghUDRL7itKJl6lNDD3cljDLNUT65yhEWEvFdORAldPSeFGjuU0w9dFiWiYkEIyoO/r
zNinWRvhbwfQH7QSeef+oXFrtI3QuUNEX+eHnZf1COEUKeC43DtxwjJHHTbpVG5l3S8a/6EOeCuY
jcg9tbNCSPa7AkhsStnq95ApEWWUtvgwQYBfDXmBgS5ihCt1BHp2LUr9LlT9MYR3YB3C6VjoxHuU
7TS/XuZnwyCFNyS428BwRESld1y/wiT8yj2qYNqxSgLS3kKh2EHzep2K7NUo1XmreO28qVPSu7VW
Nds+i77JKqqs7MtSqmySaSICdgmD9gVnKa+pnTgm0p96G1OYjeB1F0bQkZ2g0awhBTIW38nqUjEP
b2mozBtDzw/xOAgwpqg8aXiyOqhh5wAxDEgb6PguMwV7mlhFG8oycnF5kSrBT/37nC0tMDxR0CQ7
RNZWPcpa2a2RfCddpGNZ1p1lWVo2so6ewy5F1g3VnFD4UvxiNVkzkmFi7GUBiPjcuZelxXdWL7Je
fiufazDQjgGAciL7EXlJdS2rjzy7Ity8CQz7cZdBX7jMrXoKYiR7cGn7EGTpsGcWwaJvUsNzONTn
BYzvixkG68RwH4ADcXGXmgJNJ/7eR0a6qxH2P81tX27dSgWU2SXwKEUTRN2PJbOzbQYW86iMubrR
GtZHS9R7ow8qR9lFAQ5FBeGTZn+DX0FNeR6QjY0dC9kHLhFop/VuHnP7XhuAcxbEC0UETLA0rTs4
SccsisNLgc7GGlNLpH0UYNQ2OdFt2+hvE0suZ2zLJ3wi8upZga2QK81HrUvCF9tV0DSqYuHhoCGK
jib26xDY6dHW0eU0h59zFpTnThPeieQ+N6lAyKqGbpKrxkoDs4MGa7+wuR9tIPSTWvbg/q0TV57L
c5VHph1TdIPxCGMvBucIayWazggkPE5Ze6Y6ceFECNN2K3kwtR9G26QXs8ZteEFwJ6psELxJgyZG
hkPfYiO+2DrltvWAjtUA6e9R7EOt0g6wjdVgv5bT9JgDE6JiXp8HjJLOlmnNoCRR/KxqvcYgApKE
uuQgqPMGVW4Xdi3MHG+OUVIrUQDFC4/5fIqTc2uD1AD3/MOaSRp4YbDDCaBeunPXGgvJROSWYrc8
4WGNlRgeRUL572JaGG2aHo/g0KPiSny/rlp1OZHHP7SDi5OjQ6HRyhDLQlSLSg26+okOWUQZg60y
RMC0sSfw53jgLtfmh9FzPjmu+RD1k3aYYZwqlBEfkwllTzed3hov/KIUs/HQzfVwKXAqK5xCOVuq
QdKzN7/H3ZLtSlOFHsUa69FQsVlFQwlBSsQ5CB8uyD1lIGoH4jnAumpXbmYHQPFowBvUUp5UCXV7
ZDe0+h5mMvIU9+Al76y5Ny9QhzH2S2eUL/NvnWHYm9nD6TdCK+Kiu8iuFX02PaZ1WOwHJmlkNjes
muc7zECOKhHFZijQBF4aTTs02afZTVielJzXzMJTNupxkuxRF/GjNmnxZlXxF05aRNMSkOGYK3ur
vObTxETwBY+ZXQu5bQ0siW/aeOUmZcGqk3TY93XyESvzwF/S7s6GtpMGj2aoPtVkadAlQecdOVHU
wTLojErj7IoSQDTnbaOlU3qvx+0mioPgzg0mYzPn5tHR2sdUnca7pnDGO9ljiYJ3iJKovm03xS5j
Rb0qCFNZ94QYUM8QFsoFI0uo03P2hFWqwO6qeLR75ICUMsHNaDCFQcmwNVHxPXsJ1CgN8MU2mTdB
Mg4btfYwWrG9o5nX9nOa9tGThlXMxzq1kH4vv2VupkLMZY2jhMl9791P3aieVW14jaZAxQXyc99x
f1HQ29ZDrl4GuwyQmMMwoWi+aipKg6bdAKv0VAf9w3wRIHQPAQKoR9OoZfctUPp7t4rSS9Z+HdUw
W0+d0RyizglfqiU84q/uHmq0ALdZUn4ftbtsAPoQFhHurk0H/gIFz4tqWrtkmDEPaOoOa8buzck0
487rMdPyehgfiWZxVrOg2pDr6PdWqXzvKwf6kolKglrYH9KmHPa4fTz3ECEuWmSVh97UXuSDtl3a
J6DukC1Da7xoSc7yHkmHSVSPuqJZq2U+40eWcSH00QLiTXswIbEiNaRvjbLNHyJDvZAj+twGENUK
d3p00Po5xyVXYBf0q76i9IJK9rihftMSp6WAqbKp2jqO98qDJjtos35gCfytwnj9PIfe5Aua5DbI
Omd3QLCy3iRO5eLrqINrjfotLnQV0QqScjrPSK6YT0j0I8QwdOcYmx9Eijxtl6RgyMkag9HKFW2r
2GmOvAXIvEpv7icQ4k8imzrtsz5xvnU2ynitveGeavcwR0AMlrG4hstdWHw10aPkdhj2YRlpx0n7
Sogx7tNiLgWmDv2eqDgsNvqqRd/W2yLFa1KJEemvyz06nT8SwvZXOMWbvmYVGSmKjZvjMaryej8X
8xuWJtY6sLmV7AHpBrNFO6Or9OA1PeeedUhiO7sMgE4fCa9hmjZpAnUOlIuiTnin6N7PdsHMrrC7
jlAXcXXHxho4VDAeRAG43vRa8VIbYOOXGbXmCO0eC03tbZfb5maK43aNF0eHJifRvEQZ1mNjbMdG
v8hQTO2QASisDtSOkALKXBtSaakdgWO/Qrg6mh0KNlaJWsdUhSPaMBiuMpXdDWEc3lnjhAkkdbOA
YL3ryFtbAfLC9mKdF93SSPoofhoviNf2uNU0M+ql8/DkdPoHDNq7k4Guspf03THKsN7MF4iYDmaL
rpUEL73aT340vpnjEp3GrOb5NGNhqaZYZA2LIDx75hnjeIJ63SXmjBpfRanp6HinQi2bM5RiCIkO
gW8wbC13mJ9Dw9mlbTLuSUXBPPOcgSpoEIOxzaJLZhF7O+aSbj2WrzWspEZDe7Wv8p+NmkAPdb3x
zWqqpzit8o2FqTf8o6BbQRV+WeYU53oNUbvUTKIzdCYSDoh/9fGCiIqjRDhw80niGIBvqj+zkvo5
LOqECB1CY6wY23VZ6j89pOg0aiqHEbNIdcb7Okxz9MXdUtsYSACCMbPQGTPj6QTPaOs1qLwY6HK9
Nqo63feoEtnmW5ck/UcTTsYOUd4GWZP2m5tmkbbiKXlROujcXmFZJxzDtwYwt8e6wQZesTAkSTQT
A720UXyzakh/ttpTIQjyde7dhUP0cc48YsQahZUR6hKkQpjruQr1YzChaDHPqGcWR8yHU1Zu4L4B
POvRkw8tdVglXtvscxhLlWaS6RIXrNHofopkMvX06Wx6rbLDCuiTKgggJW49J4dPPykOgvx2rvsD
abM9SlBveVhVr1h/+ugM8ZC1vOlJQX1yqZTwOQmK/dhaXGMF9Q8N698VRmTlznLrVex1vT/mo+nD
YB6QZw6tdcdEs4kCWHxDC04uHQdAE14xnKImFUXHUfGDztDPKHFOT1TZ4QxpCxNpSTDvUkxP80TI
21vaixGHkW9PLZJRFGtYPtR4bSRPpV14CKggs4/Uu76PYiLUtC4vbnhBIcs6NSnIn67OMpTHs0dN
icetN3IC8Gmy/BGpnNXQe0wALLFRYVf6Q6yb6wjXxDOJid1oesp+qKE+GagXbk08NVdDNCWUghzt
gLH1N90iKNIGt9sFihVcBEN8DW803BMVbY0x5BdZWrx+F5fUsT5UB6t0Wa+VTeOTgxx8Z1SE+JVS
7OQPrUEfNTRtRkYyWNlGoCJzQxzM8mxgJloKODZJ7e47O8dC2mkeYXasRyRW9zHInNn+opge8mFu
+aJmybKXvltJ6GFypnfnMoc9gF8ET9mQ1MVkklHM+0XfEiuTIG3TT2Y9LTsLWdm7IM/RNprzr12e
Nitq287ewxKVfGRB5cQo7mKb4AJER+ObU5OcSsy6NaWC2zhRsTykDsxHS6XoVCb3zMl4SnVBdrZz
ExJnWl46tcPoHLpfBf8gr63wKSC3eS4wt47HT3ERj3du2lUrOzDqjel29jFzPBZpJcrbSIGdZOM2
AnSpoGmtGmZ+b1UVUs9jzuM8JISsc7fZIW/qnHXMgM58bbePlXscqT5bVu8dQJYr952TfJ64HiAt
h9DoJ54Fo2F/zPG2uNS9Wl6Ahz5VkLROSdwN+Izr3cZJKa3r8/hUiGbyML8o+idMMsmJTklzX5sf
EIHqT6ZV1j6LB/1OcaD5wtG2yEWh+LXEWnJAJWL0i0x70CNlelZx3IMkuuBjNC3GTjPRGso4ceuo
xSpe6RN3HavmtrIoWA5LA7TAJXb1eHatawwVjmm+3E8t929ZTl/NoQbXxUm9oJS4xmMjPmNB4aIL
rCGYlvTfxskyHxMuQ48p+XkIkK3L1IsSltqFNe9hUR0WdXa6NoeF4Dw7mKXV3nuam22bCtJI0fb3
JAgRCwhjbHxDMz3ZBWGjReI2m73+7DZ+rRhMBixNV1mV+gW+bIcq5yGcZ0p39qA1J2ScHtyOi8gY
mpQw865vivrskDqM8UHys8p4GS39VDW1u1OSMEalAyUXve4ontReep/Ow/3ihMMxIx3YpjhLmV6J
2Dk6Pw0S8JAVMPNIAGqglmFCOU2R2eHhCc+eEk+nJ/FGKzGWt2z8M4rc474ebCTrmh8YtNY7r3C/
RrMD7nfIL2WH4gNaAZjMBnW/wejv0hglGD3PwNiZ5PSqoj68m1EA25kZU33Csmk75oZIuNXVNlYq
fN5x2430sP+QW81dr9jGwXCoNy+zU+3mXAgVZGN0snAdVt0eHdwS16NpIkyv3P6lCjz3jgTuS6gx
l2TovKMUrCGW1zsHkF0lkiEHe7YMGI4jF0fP6m22+l1ukdvVFmQgej1XWD26j91Eemq00milKAhQ
zi3Uv6Ino4Sawg8jROO/QBAjxAlzHyfFxlCZZNq+/VjY5Wd1Lrt1MI9vfU9k607JRn6P3q2tnbE4
H9GC5gKOsbkYtf41cgckkRApoex2vwQfbKzltoNSLzwCbRLECOZTBsubY9mZL1V6EuJHn0yLeWds
0E5QrP54c6eSxb9b3U/25DakD1+iuigguItkby5ySZWoxvZtuekD4EBwy9eL8Byg+FT4itdnPAmS
lSmx5lqhokMraCrXcYJ/BEUrwVrCG2r2RpKsKERBY44I300T1kPnZZsY8Bp6h+Fj2Hto6EaoGUo8
kMRIEUONyMhEOFXEQBPU/C03XCSFVWXvNfcJ8nY7CeQZBf1AzTwHznblra/eVCCM/drAMiBJuvEo
myhLLkEHwV0hVXNsZ3PYmBMXd04V6xSkDStlS3/kZmlWg11/sJZRZ80SR9WKtUx5SjIENCn65wi/
u6QxJPV15g5xonQ+ZIB8SEIvwNAFCNwR1AdvYebVF2/Bn8971RIFhckEPQbPYPoLaszI4ig00cxX
ANX+xiVJI69MJPlu2xRDT7bpXL7+UYcODKKklNWIJVDw8pvLXilQ8Leh7DnC660xqCSxPCQKFu68
suf+7skhTJLxWOr6y9LVF2CGxjqvQL3zYMc5QbCvR9F4gMxWGdhGf/iN4rOYvQ5LIxQfKXcuLuu9
lS26KN5RWBONHC46wWiSlNj35tPd4KYzrO1FJQ7gxxCfDT0Crj5fwjBg/gFSSHk6k1WnaEy1goA3
MRrWfS4StJX6SZsNZRMJboqi0qQyX0oMAkofrkrvJRGEXPCJuT79wiemogf60dq2XXIvd1JInA6R
86ETX6eMcSCTTQekzB+HzLhiOCVSJrTdY17OBdk3NBcWu/46uCTNChvpH2m6d2uQubzrda3ZDRGm
2QZQfNZVIiNMcVDbeEaS7pXBJo1IUjOezAfTTbXt/wDE/ksAMdi0zr+j815+jP+xp4jdRnHz419w
YtdX/sKJOepfpEyxIzBVW4dQ+wsj5uh/WZZrG56lQxt23tubmdZfMBjJcniOgQuZZbzDiOl/kegm
5WDA5kWcHa7v//s/36b/Hf5AgTSbAay1f4z/o+jzhzImh/Z//5cFM/hf3M5cshJk5FzTVVXXVe0/
+LwmYsxh7TrL3gtRdIvts5FHgDI2ymt9h9WAvSYqrZ1joJOO9PuX7s38Fr50H9BpKAp/9nZk3mFL
OcrHDhfgYKdR7iuwUFlboI7VvZf4uULQsYpeUe1BvaIKnrJd7uvb4o0VhmHgbr/KAz961b7XJ893
Dp6PpsG7c/LrO7//jppAub1DwZnyO8KAxiHOcPij/ytnuQn0Gdyyu+zVxfnQa9pT1C+72jUektH8
1oMjYgIeMZCIP1ux9vTv/7np/eknJ/67yZlyLFN1VMv447+XeTDVCc/1vfvqjSf1Z/nU3JvRWv3S
bfOfqIYVKP7+dJ7NpzLwzVPkrdNnZeuevWfXWS/3NQWAR40F/h0k6Lf8shzSx5T89iUmF/5IeNJu
ABK/uSLbubKenWRH6Aqf7BsCnXfGg7qr3B+hJYxIvOVD+iMdN/aD+RmkVrkCdE4OwjpjAwv0YYVM
Sv+lfs1fh3atGFAjcc/eoKGK4YKGFBAa4vWazEB7l9+NW/U7lS8D/NnKJbTGmRLQjN881xcUprUT
RjhHw8+/lK8o1Effkhe+znb6WPxcdsrTgnnjOdjbPVXr1fAWunvMb+6Tjepukx/zPvd7f0HSENuR
avVTP9XtumNmT5QDROL26zKuSM4ofv5VmFmYvnJovgyun6NL8yrqiaQ64A5Gq/BFQIBe8eTJksf5
YSGFdA4B4rkv5WP6A+sUIl/lXL5YO6TgEBb/mI8vKiybxOfnCO/mT8WbvSW5hKaM9TNB6vds2wcm
/TTcFMk6DPeDu8W6Do0NCFyGQy5kZf9/9s5rOXIrW9OvcmLu0QNvIs7MBUx6wyST9gZBC+89nn4+
UOruqpJG6rmfCIlFkwmXwN57/es30xMBUopChQOXW/Jy8aKKq6mzjUv9Muz1t+LGP7fFSb4DaSDb
u2dhFzghRmS3rChOGKWcgh3ursGNvu+Ji3OJIcHJsXxNdxU+T6GNp6arfMUeWXXdKqMYpG5/a2Mv
6XFsxRPNBXd7khtsk26iaxsezb06UdY6ue7EXuvl+3mtrkJPpV4Bc6MD/Cx9+MeStvtxfoL6AJZw
Jqz5JTzKRwUEeYvhhJATZQIvBj8tm2b/AUZjHq+nvflogRCwbC3c9LO+pHR8TvSJ1LP4jL+1dhts
DcJ5DZyjHLK2Bsmxrj1XYkmeI+/vgJEXgsJXjDac7CzfSqVt3gdv+qlr9q1gR4/+vXkhh4BbmwV4
63Y4BW71U3YetmLrZcrBuDRQAFOv3ORvwwqrqniDG9MTSR/o3DaE/cRH68Z6gBdCGwqv4tEjFZan
w04/+xPuNN1ejq8xXl3nYquDakM6t8UOjaptJLvhSV4+NBVT2d7Gahb7Ma991Td0vYlHwB/NwYFA
cIqVddF2QWeHZNQ5tOy1YSthwm3r7wgmlhPER9wzttivBDMX0paGdXykZ4e/j2Fj4nPKMqfbhsck
xjWIMVDB3I6Q8N7D26XT3T5g9W9LH+l96KUb5ZnyP13LNuLfGzRT+noiHGEb35Ml5G6mTXivItCA
/xk4wdlo3QBX6av/2nwJEB1rm5z4fjs9EpPrYUhiXTryt+khrad6K0b2SAgLwKltnpXu3rr0x/Y5
JL7INp6nW/ERKxSX7D/xVjrj3PfX4+MvfhIkN0iyppp0ByWJaW7hSf/oJyGns6kNulxtGszEcmte
y5nxaMLE/+vd/GEQXnaDSb/xTdaW9V+I0HUtTJ2IufVGkwZcao1Haxq3UzB+Aglhzp+1OCNVTPH/
Cjr9k3lHBpH8debBzE0WTU0FmDdVbF9/PjslqFQdXIIIFgE3QKgXnjbm8abEQ4rFniK80N+wUytd
+eUDIINKMtlrAcDl+pj34turb9VyuhYkJZHpJfOopcW86qAltZEiHpJuxI8MiTY4YrNC8UJGoRip
nrkA4nTYytU8Ew6dVM2pHRkyUjy/LAzzRSWNz7RVq4OKOtVVYmOX6CvKieZBLjsNtS/cAyQNlpPm
hQBBbb4l6cJfcZdjpjVtZKW3J7O4bzWjuwu0Rj7i1UWmFOlgWUIRvCyyt1ZLfIuRR+spYCLDuQzj
W3JgtDMdJIP+93tHqiXW7EAZulDZ+AwIRbYqqnYnZom0VnDUwU2eHLOE0HY1J4dS9zvaBTWOAELk
DEPKs5H3N1HOKfCxtwwHJibdzaqqpSVUMwNGxLuYLCnBra0FQ6+jrw6bvJNMtIwdFeJdovvqMeoR
puWzTiSRLJd2ARUqMaeNVtUXPY0SR5yy1Uhaz9IRVzhI80u+hhIZRXEejmSskQUSpIR5aTAvbFmY
1bUK4kWRmeMpSHWvxCKehg0pBOqcuwYKWzsx1PNUK9NaF9S3wRrVk9V6GIRmtt8Z6abvZYHMcK3Z
0nf1xoHM90J4t2SOLNfmqya/BhyvXZjZR12o/kYrdeazWT7HdIxCgSCHttCRVkf6QxfhVa9mSzwD
tpIpmQBUIazRamIiZl2/w57zTixrJ06kk2iGG8CKG2n8qEbtFpRZwQh7ehz18oH67TU8d2KYec3Y
3I5hDgAdXOkofeAfWi3RNw8ziRl4gT4u36u0TYeISKJIiFdaprho6mEPigRF+Im6gSE35BYADn0a
RyY9TMU52ssQfDmI305hqd1HMp3Sxf1dtfikTXlX4CZA4a0Km5pGV9wPDd63Ig24bnjIy8wRzaHA
EgtCuTB+TtzqopBex1ImonEC4c9rBj6QbjFZC0lHrkLQ1UwU+o2IYBs3BOouDFcZC0grSbk66XyU
8EQt4Rh2w11JQ70tyaSVcVPoUledwjUuU5BR2SKMujH9tBBTGGoHrQc4Ozc8KMcOmTobLD6gbWR0
NHsDt7OC6EusvM2sI8PQJ2AcO1Z8+evIyaAI+NKLRn61ASEoYeGVa59x+DqPd3NPMsLY35vNcECw
tTUNcaXiHW8gR6fhDbTGPDlG+j7DBgwPrkBdR1l2nnDhw1HNN2QPpRSTRt2BKAud2dmBcZoV4O9p
2GrtAkCXGrEJuVRtZT2fNnHWbRqa6KWtSWMHFFXfCgXMB7Ugsm9M4hptNc3DoEEnXjLyIUYzyVvt
5WAz9f1O6mg6JQgjHGSXKMpFlOcFea6NIO++v+hExO7SqGbNJlttuK5a88Zv+9zJBY1cUKmpbXVS
SDIOUVqM6pDgP/MaJz6L1u9fReZj3sPHLqIs3X//RgstwkSXl/fyO08ENnNLrLsBUOdkFVBNUGPL
GrYpw+cIZWgXdvJnFRAjI8t95N1EQKa2eJ5vaWywXGQJQPq82xyLi0W6+xpTa5aM/rN8P2/k57j0
Grc+psfxKL3i493sm8RBf2LdzILN2J08T3c8+9VhDJ3xq15LXs8K4aCczGe7uISmLT4TkaOew9fm
oK5GQmtt/0Ta454luwgrxJaf+Iz0J3Pf3IUb6PDYymHpap7BKLEWZqTPJBcDgpiAwtal0VM3jnES
b1B+42xP07LWceqze3wDIH4ZW+liwgiA3GfXz1LjTMYB33neZrBAdPDA1N7MG/OD1v1n1D/TFU9i
VwWJ63hj/1UBzj4MB7kjDgUJoZMnrHocQhzTk7U2HoorC/ngBhLzg7FGyXGO1gYJtExiOQsN5St9
meN17phv8wuhDca6aryCiIN4yalJmPJ0t923G6miVFn1e3nc4cec4lAhkiMWn5Di1dpal/Bm9QI6
JMNmNFcKq6vBUxqgyq1GPCNPG+GJviMea6QRsJpFe3Edqeyy8haLVuwIVVvwBv1Gk5yR07tUjE17
Ag28yFyFAqQoBgTmEwcdDhILOIBB6QWPabtGt8Li9EQ/3lBYhEKqrp/kcq1Iqxxy7ORAbKLfLUAJ
OMtw7bd8OeacHhF0vq2ZK9pxujs8cY0Tnq9p3dJrVdAKOqa+xJsRvBIDIPbehBsuqXMeaVJcLVaX
n4imlXpfv5F2y8ezZIN5hIOMDOPkAe4gp1CF6Pnt0G9H61k4MYRZJ03b6c9C6fUbbotMgOyPnRH4
5J1xUj9gaWHZTEnWIqDvsX8mjY01o3k1ThCzmvhkRnv9Q/OEy/zgn6mfmme4pVV+214J5mHfwQtL
36f8UG77D2oyMmLVT1I8Tvoxg4BG88duH4f7CGqR7lgnHhsMoouNCWE9d4r7clXfkceX00Z+5glQ
iHewZQJ6yMkmK6ul3HSq+wrps4vA6l5jqYq/vrTXaS2Vnu/Wjz2EWLqqHP+O4xW7Izm7PJMsoQRv
bHHVsK+4qZMLbFTr6p6GKIRfTpNN9/1NIT3h052b0CBp07pR4sWJw0U0KCRxGHe0g4SH7d7fmVSg
JnUNn9SKbVSJyweUu6L/0CUPwbzOdEdP1mm3F97U3ItuAwlGLJ45awz7q5N1njKPFI1sPI7b/pA0
wJ4r7lx0qYJdret9R+7vDn+mI+QfVjbpB2rV+Em0DumBji61LRQ2VKxivi3eyKmEnVPYIWsTLCWf
uK8gt8KG7QlFQUiykRkzurfYUzdo25tDuMG9CfJo8pQShOiwGKAAw2z0ISrt5ExjNHOEwU0U2tjY
46LkIM3PwTcET6NA94ZDRUGeu/ORFg43O0MzgUQvtUDh4oyaE16oyHGnSK79mlWedTXxIXgE/lbG
teko28aRnqSVvNbv0zVgznMmko9ha9v0GK2U+xxcwTMOe/r7892QeSNhb3Z1k16oZ57bVbyNIkc9
JgxjgVu6FgP3B1qiYJOdVLbbP6lr84VzuFDpmvkm3PVr6HkB6UKHNHNnz0K27Y7ngLBZKD7GKi9W
4sm/bZF94L2Fz74zuJTl7W1zFp6rvXYHFbV9Mi9WYb+E22bvA6SwTLj4ZJTB8WHU7u9iQs/XM4P+
1lpZb7KXPTCFtjdQq6XDuCpOwal+h5yIga98JMfIOguKgzmdel++4Yh5ZIRVr8opuk/2wUYl1E7Z
qdC4APShcYibNDmU7bYUb/SLejTuigdwfRaYyC3ywMWwGVfm+oPSgHbJvt5KT0azm8+UdCdmGKAQ
asTorYWkLttWQHfHbgzX6JyU0JLMLf0d1z1z1adqD7l70b08SYqnKNwGBO7BrJFW5Jv2/iYUNtD+
+Zz8cMW5FMkFqkahbuWYoAvkEnSWV/kRWGUoWCwcqCqlj6Z6Y1VhVW7RHtRLeCVEgwiilXmR19ad
FLrQjQrdDqDXJrYaOZFXY0G8DWVX6ezxEG0IMDatU3WqyQFUT5XuSDyVX33tKltuu+Bxfs9O38Oc
6gW77AV0ZaB59pIFG5ZFljfdEI+7Sy5BtFOkN2grsXkJhmP0Ai9+SDGXxf2JriYZ5h0rXjRFdjft
gmTvD9eOBkwgfKGZXJv4+Mc3jD/WNFGCXZNdfzd54bv0KFguFQERs88gEMqTdAYA6WntnJE8raqL
ROeB9dwleGFeYjBQlFerX3XH/lzcRvhwvrcr7MWzR1EkW9vVRcfiAiBsZSpjfCQzjHkYq50UNct9
QNtRdxbuHnMLbt0IWxjtnuOX1nDgHLIuvYxPvn8H5wSySbtVuGPRzWq123mk5fovqAASOIaSV75V
98ULBsr0vKPb+MYs95a20Tbx87LwFFbR60iCDr3VyK1RE+zwAVc25Hv3j9KmXOF8Smi6TY+QOL41
eiP6lMcogRu1rmhhfZqa2+aoEVxctkVie55NGuUn/y7fGJ7/3H1CEChZBVx78phSWyG9N7WDk+hl
94bo+DfFRXWC2/IAIyMh+8auvpRV9wKHOPiadtmrrFyyyEEUMeCPcez3w8Atbad3zHnRxXKmm15c
a9G23UXe9AL1qrpnVCcDNmerYGOnZF/fwdBnFlE25oMOTJnZpFXfB68Ijz75QdLWQ7AdwZmBWMe1
jzCq8lLJ8a8y6OVeuy0BS8JVmF6yT4VgWCgzn5pBIulltva0UwS467AkTgGu7ze9vvWZFifxRQVu
SdU32E0UJ5jjBk/wkl18X/Dsh2y1wu7ZjihsB2IEKhRESVe7kEHsKqop1D2jHJh0fWA1OAbqEXOE
9CnPHf9YK19N/U7bskbKbEOENXqHjIRP1jD5maTB6KJAKodRyiphZ7RoTjwrccrnuGONa6ufPh9j
vltkNtz69wP+SqQYX/tD/2G8Dy8YNieBM79VpEQRR+UWteN/NfqKFGx7oGbegSVrj5BKmbPwdpfW
xm4+Tm52yNYZq0sXzfRwghX+XJOXpK4LYSX1Lha+vV2dIm8WMRtZqR/iliVitK7hCu/VY7UB8GN4
qbzglD7n23iNTKh564j1ANa8VvuigR9rM1OczXV1Ms29uB4/+0/zxF0pBE52nY/hMX+3rsG5PWb0
jN+sbfRQH3ruAt+uHkbc8PMvab6ZCJKF4pEiuduSDhbht/5umOuSNoVFKUMoBze6gNFDRFuyxxTS
UcdJ3M+yynUe4b/sZqrYEP4opIpUIq1v+YMktsc+a4W12Ey116bMtpjASPvvL9+v+/7u+23kAjKQ
Jwl84aKT9vh6ShCYl1cXxlzu/OkmDdrNAMvy0uAjFmh43iumaEch40xbNaprirWM2TnXq4QHQJCQ
Dvt6zFjLm46hkdIckgFFG5i071KKXM1ILpEV7qE7cmxWC3KrZiINfmaQGcknptCV6rYJjuByn2Tg
R6jzOr1YRXLMigpOzMpHStEYZk3UtwgYZWmcsh8GXhu3z1Kih17VNRjPZARIZHm6qmQQdnKVfael
sYU+Lx6phOu7plGgtfrmqxzCfEMJ7QaT4kJuC1w8tWUXFiIRdWkNaC772UqJxvAhilZapaoogwxp
FQVt7ZBlX+PIGC2KXabCoira24rVkamEBMfEpl2PZDulI/mXYjPsVQRbNG9mgBQTv+U4vQiLWWgv
Sv4xbJRnzPR7e2Z8iLsk3OYTSKYqxLclJhxmaewNJic/xG5aEYmJTlvWj6yQh8K/pJH/oipJs2vl
HLCeDrYeM/7hEbNCwjwsMnfZKLZJsKe+vmlLMXVldQYSl7PEm6KMSmRiUZG16hbn2vuQkBAnjrpV
2Ju7xggOfjk+EQQmb/tBoE/WEkYRv6Zdjf+fJX1iUkVZ1puj108xiTJ+xPwrrONOTZ9VsivBUXoL
OkWJBnpua0/wx9s5uGR5rj1lBPEKBAKNYvucd5CBJGyhYZlW2hfUMGI6g/ShD1Pm1SoZwdSsryo3
9lIz4gsg+CAnOKT5Ge3laiSrQjYJkc3mR6E1e+SMiO0qMfyaCXiQUN3XJmz2cOjDjQ+WR+DGfWVg
JdTFQuNUggn2rQ90GILhcVp2JstUp7gOEvSagUDj1FUvUZMhlD7JEmB8yCJBefJGLIGnI8Vaz4la
OEketnYt77v5caiER+SUJ505tLcU0Ma+eGxbirHv92ax9iWa20RCwFkO1O/gaZExUvKn5jnVSeWt
J/HaiupTPiJlqyDuOAJB9WLFrEPq5QOjcmiTNsIRGO+S3zwSvIykmoK4zFmiKkV7n1fkheeqwlp7
sN7q0ZUi/01Fw5hEBLIYBQvmktQFA/8jS322Uump7kAcE2iXcGCx+h+mA9k/q6CkZJBDWihxFRle
RIqnVMN4uQ2X1D8M1KgZw2pdSBHFTIOUpTIuxEU8CPFA2WSQwmKIz0k5vMUjM42Z++vJAg/KCH+K
oCnIJCNbMaJXNb5HJkVqjsKQkopUy2GTEusUEWNJXLVXwUncmBGkYyuP9F0vMQHA5+9GNVwbyrqn
Lo3bXnQkQbxgnbNqGqt1hOjqh/GrppL50khkqpptu5VT1E9KUzIvypYFoQzcQgiUfIun+X2EpnkZ
WT2FbAsbSwxXVOi3BV15Nq38Eg31vVRNC0yGZSKMXDuU2ltrIK+wEof7TG2xH5B1KhkkpxiX07bw
WydGA+vKohFsygkIVicUWCouCpeWu1PON7XKklarVay/ku4xLnB181N6MYzh2cGqHhSTEk3K42ej
tWhfxf50QgvuxIF57Yf4MEONwpMuWZm5SNgstfTYE76jodl342SSzyV9QAGPgJVuRbqdGoqTWATK
qciMY7MCUkitVyKFDYI10C9DUIt6Pis4NFizjxiwqkl1KoEZ2tb/DJeA0r57JPZk0SCqJHWkceyV
E401EcJTg2lRI7+EIwvZsn0W9X0glSf6GpvSgGQPEfHTGmncZ40rQtyHOnksJgVshlgh57YwtW1W
VXdwj05jCZ9kQLwateKwzer6o0x31iQSs5cxneboXs0IeZJATjb1TfqckKOU0P0laOOYFj2cSAwV
SCZnHfT8qk8WYWBQHaMmhPNKRDk5HDJaV1CRWlhqVXO4jZZM5SSOLiLSbDxUso1S0fYdiw5nSesu
qONslXYTE2tSblDDw+WBYhTX4r6oBThRYno79u1zT2oyjFKovoEcUCyzJspI7CgE4XWE5TaFyjno
SW2RtPMwWgGfRtfYc0wpSTIeCrdxhQ+h7qgaP8K1rjd+IhIFQE2cBwH5KElquIWV3RfjwK9KYLV6
6PdpGNyLxoisrHeSRpNQ+KUprVUEX2Ivr8lngCNsJsAdvXKSZpmw2UlfR2rS2XO607R8fp1JwCC2
TNjGonTJTNagaVveD2NKEa23d6MCgusPxqXjPnUmlQFettaK2iSu2aXUTfRaA5Wyqjc0vMDJHahI
94rKjaKQKFAC9KEll+Dl50SPlvvejO4Ezv8BG0M7KZKnxEhCZmJyT2omMpTlcEEhnW7VXtyLlkBy
pZIBIcfkfSa1Gq3CksLeaEhfaH2daV/oCvzYqDvmKHfEII5Wft7jooBbSR+bBlHlS2qZbLnhPEgr
hb6OMwEAYVdNaahPr2pixc4wInstyMycRWmTFeZWjVv8RgXkhmGXoEEqdNQUo4vaa0J8PjnJLCPo
EPn8dX9eQVXDQhASi+PHws2kkmCtlSqUNDOnZM+KVVVgHxEP8tdQ9cC4aeMM114QNc/UdaeaYkqH
pjs2cghJsMdlQM03k9neYS0BrtnWMJHNTWqgITFq7TJkTLnlDA99tE4Jl8iJfONQ6og8yoDJhqZV
mkZ31UTwX9VojzJxHAg2sufEF++HOpzWmEDRqLMeDTEA6OvHFVHTvhNZTbbtA/0JjQ+oQyy4mqQk
NGlyA5mlseLjHlaY3j/hHq0h3QQTMBfMWpPT21kQ9qTY3NUJHQgGdk31pJLHOFOHq5njWxGY0keX
dfURadIaHB9CMXLdVe+3t0GzLVLjDTWn6Da5vguy6Qs+OPJBvUdbwxUqVNXrRvA1SWDFFqkhEnlS
7quRp9qo3o2KxC5J55YICXxz27HR3WQlkf3kkAUkYZBNCKrYBYe+o1BQYUcUPgqfNI7uEA90Kxo0
nU2y28aqaGUnPRSIeRWlvuWOdDSmAVwjaCGJK6wMGNhwhx8nu7Muvt+QhDTN8zrK+3OvrARTpi8f
dsp6rnN116A52H1/98uPaDOmbUhQVEBcTURnyJMUMj8GM/zxy/fvTNQ6XiQGL8GiEf7+UvU8AQxY
kpeVrNp8jHxE3C8gRebvWkGKhpVYaDVEhAtiFbQ7LexB+BY6ZiBRyMYY8rhjL3iQqsA0Uyq3hUHY
B0GxhR8Nxt8tIG76+xesmy5CphgrvCn1HdlINTFTWmEQk6Pov33JsXbatc+WNBo74V9fIugF6qwh
lF28E9PlyzdLkeyzdmVo4m02mKBiBC3eiP4gr/tOSw5plajr7273//wTatl7UU41Io/2N6bZv378
39ci47//Xt7z718u5LR//3SM3uuiKb7av3zV+rM4vWafza8v+mnL7P33o3Nf29effvC+6X2X7rOe
bj8bzMD+SYlbXvmf/vG/Pv8TkqAlKZAJ/sULWHbw+xuXM/hf/4MEtLaO3tv/Kr7+i/iPLnuLXn+k
Cv72/n8yBUnrEBGyQ8cjsmjhLPybLWj8Q5Kg/RkidD0LCva/HeUUE9s41bLgBEIiRALIn/4Z/2H+
wxRx6OSPyORkmT/981L8zmD4K7bgsvufmHQWCbqEjMBihpOoK8uZ/8jWmKQ8kcJpFDeCJdus8rLg
S5upgoOVSBifhORfZDyOTcTU0qfWLHqpO5rGRAh8yCy6GlKzIpa2QRZvhuFmKDciMuLqSULi20Y3
P1zmP6NfmH92tKSikBnE5ZGRRfx8tAW0t9I0A452FHdSaAKRZyX9Xnm2ffVpsspD0wPNg/BqxkbI
xFuDZk6J/J86pxLaNxlEtlflzYxMP6D9pKY+MlB4X4q+nVQgQqb/iEGiAxG2zoby2ZRoR+hIhP6Z
zVSgBInvo34tb5bNTXrm+MvveEVSE2xXFe/La/rEpCODGQO7w7AaVRaNLAbDZVct9KJSOUDg//7V
8pJlkzgvrZcjwJNrtWxqoFvSmJ0nlu9osP91UBWFzXJMywF+HzBG6gXToW5kznLgEZsLqolsat31
S15L6eJbkIUi2Vm+r/i+YcrCR8+mqF01QUK/TDwvrwnxGQIArULeyp8XA6XFj6taXhrwu1h2pip3
zfbMWngrdxn2RvxPOPPybjWyNmLmv+hNlXrLNqIid6sQeAR0tOK9FQlVwbSuOKohs47L5uR43/XN
RlX61fKKJBouFa8u2ommD7sdWvFLBsPAhQoTo7PW7FUMAnhHkrMB9vF9XOy8WuxNfj/VZX9EcNoG
Eltac1Xeb5Y/qQo+rvw7bjTxrYk7R0Zu8n0CbEcFWPaFaL1cnuXcl50v5wCs4FV5slq+Xy4h4pDV
8remAI+kyEuu4rK2U/IHBBYY7IWNLaeg7MRHrTMkrR0FYiCPts73fXETy1cfPFHEikkE+1yWmFgE
Lz8uL25IESwaczOJtMJQe1Vp5qgxQHQMqawjcozf+/A7+9534/klYh/LdjFUXEXIdhM2t2xC5nsL
Gmfe0X7hqHSZDsrvbzVl0JCYPv4AXZBKzuf75W/VslmvVDkztoZBFpCk1N6JNG0z3r4cwfK2IaUo
epZg1sOzQbs3rXqyPMiNLV6zWLItqB+qji6cYrAtDzJ27SIIz2s/Zk7dJbej4F+tQGjRCJQvSZMB
2FKg4nDgZ+nDUOoIXDSW6CbBZo2xJ6v7CPHHmYEdWzp7RigfO8xl3XwJYZ+q9dC2dNVN85rkcCTB
VohurpwkZuk3icN7rgYucW2UXAEPjCCFN0jSPXwXuc86TxnaCxbLhKI3XgcFK0ooMzL0+v9/Dv1P
5lBJwifkh9H9D5Poitis6OOnefP39/w+cZriP0QmP11UNDiEP0ybpvEPZlIdJr0kE36lGEwSv6dm
KdI/RJGoLVOXRR2rVN3617S5uLfKTLMLI97QZZjj/0/TJj6wP0+bOllZCiRwTeGuFqVfKODBMIoA
dQVOBknaulVWR9i6FfG+KatzO2LYqadhCGFHSA6Rj29XJ2PMUiyd5/JGLVGEy/jaCS1IhVnWmBFr
dU7eL4NkGjDzdHmzbaX+2GjoUWsxRzMHxPg3BEquxY+noImyarIgUWAzGlxg+Ze5tKqC2epnZHUi
H5XTdBFOTcSnC4B+ZDPLxEPQPO4s4wP4K/2bff9K4P9t55apiaKBm/IfRAqIkXuMFrV2XVeUK32x
rlLIURiDeZgBQgj3g3OpM/kkFe0TJep+eyx/Wtn+lYDge/98bNa3SkNXl4y3H5c9M06EJfNnu87M
5kaBjIQKjZ44VRSkhYCMm2RbRQMjdYbLkQa+88O9/icrGemX++e3/XP2Kre3jJHvLxcf3AMjLo2L
T5oPGHLd3wY1UzqET4kF18KlUED9DZO1d2+mzjBNoCI0zEX0lBT0ChTIv7kkf35ECmtNHi4JF7ef
r0g7hr6vlG27FgoVOiE2NF7OKu7wNyf+ywqOE9dkHhcy51RdVkzjl900gak0feV3a9iDhQvnNAa+
0OOH0gdF1dtgJwY5DXHqQ0pCeBiDMNwYNRr31KjkQ6kAYKajrqMZVs3f6p3/603xC6P4+9BYbWOs
LMnckupyhX4IwtMq0tkBKLt1U30YfqDYmDK+qwra1sm/RirdX92H3/HXF+SPl12TZRmmpwqxWGLU
+nmnfpjEg6lAaY8x6qDzZaVOKWJy89d7+bOrDumSmoHuEAv95e8/nJoIyBhLeMusm2A03dnkNOpC
h6iM+c/f3Ed/dhV/3NUvHzCKqaAKKIXX5hRZdpcS/tHFH2UM00QxAG0nVgRROB3/+gQVVFy/jGaa
bCIF0jDatriBfxmQpzDRzWHggZYNWP+h0OYbKxP3bWRkcCFk1e6tcxhP3bEsh2trqATLYpeCabeF
b5CRuH2KOcUQw0eFu74BM/Q5bhnXQMZds+vpJIzJodLGb08D+PxC9FUjAVoLvnz0p7HHbSf4aiR9
3kwJ/nXQyIIE3RPGMdGBhNSgvUid8KLSBNv8zZkvF/QHLdRy22J1sbiSo0iS/3Dbmk2gy0XLg5vK
OElLI73kFoQpDDgrIewv7bK+G4AtjN66NimMAYLObghFNtxx1HpPz+/SBlaNiCkVShwMSc1icJUJ
a6YgYjmGjR1dxp4mTg3aT3T0aRGXldA5qmppsMnKgeIyPo7NO61EAcBqEDf+06Q3MWSw7iDI8eNf
n7Ik/XHu4pyZu5bBSuP/Xx7V2Er1ZEbPvS4qI/O6bt4PVfw5FnBJm+F+jgty2zuaXBhqjbhFcDkE
7WuympPYRqtyjvH1KD7yhH9F1C3Edbl1KT2H/ix5kVJA/NEwzuy0wlFafRUoqXG1On9jiW+xYIb3
2UhrfDCYJ4Wqo4phNGv7bHJUH6an2Gb7zGqwoxH4mxpnl7FfSEnlfdsdpARoh1Q3xELAYq0obeGz
quM+nvEjUEJDtqMBl5KuvwTlcG/2+2S04OVmXeQW6h2l/L2ppXeYsGkbSxeQqOQdADUhwwWpbbTU
MHIVAJyMUnELmfYXUuWHCLB+UeO042o2g3sljm46oz/X9F3SBWoyp+F9KuUSqUk+eRKGKVw7+h64
7Zo3BilGGTYdZXdVRVhGg9Ceg4Hk5wYZOXQXulzYwKopPKM+xYMJUkA8twl01pqOQi/cSgW2uoX1
Htbae2HUN5p6xRwNS6JKe5El/Up79cnIwmAJsthmEu4jvqHoGL+wkbrv7vXA7CFOYctAfiOUGom2
SF635zSc/uau+uPAZWoaq1aGYtXSDeOXEWRsAq3TqCnWHVF9ZCOvzT4RHCkar/6Il1yAoyBJ5/nf
jP9/uleNWRfHDtAc65e9WjV3h4V/2VoQHxoF/V+RImnQT+Ms3Ndq8phY+tPfPD3LlPLzgGFqBjOB
ZEkWAQO/Rgg0gdXnQtqx9lL7Fl4DHZ8xvquFtvHqV83ood7RQWipQEtt/hsI548PLo6N8rI8t9Dt
KN/xBj9MREGn9ZieFZyuUTyVtYwNmixssS2iy9fiHdduDOFDGIzsby6zpPzJSbPkMFnnKoSQ//rp
ZlD6sxaLyLXaGSeLJ8xTsgwoO0A1lOTRa0bN4OB6SHEazqeGwdPGVPRV7x9ijXLzbz6CP876XAYT
BbGsGZLBkoij/eEyJJEwS3ppNetxZBUkLsNGUCYeil0MlUww/nRopFNjiHRg1OIMQIRQyIy9LByu
hS7nRBaI7l8fk/xnHw3rYXSti2wLOPLnY6qqQp2JDWrWMjimk6aCB+VeWhEU91AG01ffQBNqKnyG
JV0OmPfSx0wpbifDFw9NKj0noxTYmwZ3arKQAM06es4EqMc2n6vbisFViuX/Q9l5LceNbNv2ixAB
l0jgtbxlkSJFSnpBUIbwQMIn8PVnoDru3WerFd1xXiqK1WqaMoll5hzzCqFTPlCKDHs9MmgJi2tN
vmLsotEEsBr+y9N8L2t+f6dDq1o6QkI5xO81beRiAw5jp90Dxgr2ZKFG/YMlw2JbEleEoZOAwCEl
ZmqAcUNOBfKBuWVwCc+YD35Bt9aa3rs9U7p4A9LoDJOtUt3GC9pgO2OBkewMd6YozU0WhQ7AOv/F
tCsQHx6Ce9QsHGHBJdCyA3jHHxwhG3G4rGpyMAGwrqqEwOV/fhXdxX/2tz85sJiQSsflOPvNnwbg
DqaYP7b7AeFtF8eHGOCCjAnam2vrMnRI6UTsHuMRwUNfIi6u4o8U0C6U53g79HhxKM8Zl4Ta29AA
YjhwFmMRkKP1mFZfCl33MMhpZrvY23X5d8MfPzdx7p9yAo63/bjUPx5OYQU6w4Y7y5JLOeQzZpBk
x2irwhYEZzK9zy0O1DxzG4grrcO+v30eK+/nPz8b96rvn56N3z5nY5ePblRN4OJ7bMxTjpLYnjE+
V7IYN4pAkS3nAkJiAhI8a0jXgU3+vJTi85B2t3/+XcSfTnoKcC7SnEKW/P3o86cBb57o231QyAH6
lT+dXTt760PEMjXszERgSGEvtQRn4RI1c+tW6Cq7yQDrnZsfZn7xS1gh2hcKtUZbTmcZFA5qGwOF
yFLjpCVcPzf7Lmy+SVJX753VD8cgwvIT1p6/4cmAXWW9NDBaNmDD83U8sEsjULXcFn7ykZfdtEb5
dMNRE+Lx8r4QK99Ajuvgms+h3mdYTybHRPjLEeU76OqF6eMDD3om1Oab44bvlqw+e33KtV0FW9nV
b32Hqwvu6SWpmQ420U/fSvPTvzy3f3/Te6YJVoEa2CM3/beXeekMshBI2953s3eyBquNMbOjqGZq
+n/+SX84JD0KbjegUea7msuL/L8O7jbPvBK6YLtXUfmRqnpdSHXg6Hz0SQ9dxegkygIUgFu6L//8
g/9Q8jILs/3ADlxmqObvjTOhMr2SoeB4LgWBDnAqe19DA+vaH7ZDaMzshxtp993KKzNvJSJwXwWi
A1Tl+HsyxEFK+j9d0SfA5rQHbqsBYs7O38MR8c+/6h/e6OTW2550HIoLGtv/fo46YortMDVJionB
o42LFDR9B3D2qA1MTknyAeb334ZZ96Llt086Ez87YMPGaI7spv/+ocFgtLAi+XRZQ/9govzj7N9I
mWxmT17AW3Vr22sV4F3nwJThkx36R7sthw3JmiFCbfdRO81C1odo2oQUmnMyvSTWiHf930qgv/dr
vJCCS6fkdXH/luCU9N3AYpkzafSrboMmDZFRhmjWAw25FnH68c+vxh/fsbRIEE0ZtzHp++8nxgvS
LCp63e6d8koWytV1+al26T1wOKMd4/27Dmadb4x/e8P+vSP3WdRRTLvLC+L67n//4LS1gJ65qt0j
ZnwbJ5gX4IvXIcqcdaybG+3K2oroPzMdG2svIjAwxSfIyp0+PIwKkihapPjmgMogO80zuYX//MRY
fx+K8AtKmkeTDzOw/N/eMuPUizluMz5RhvvOqYIFGkXaLlPtlb7xV5xQHQ+uv8PLvvLlhGMUF4eL
wl427Bs5xT4cwJn/8uFx//R6USHzStHd+u7vb+QuGkLbKc1mP/VRujOLKSZYAusHDNUNUj350Hbo
8FK2P7toMKMNheNR2QwRAdkVj1OxL22RPDta/+rTeHzGH/EUh237EJXnwHDmc+3HDzMnzaUO6n7j
haLcJxSaDyXXhSC1rtBzycgI4uA6Ky4TaL8Q6ZkTuddeMLy19bVUdAiJZsJzbAH95lp8mfu8Ohq4
zl/tOvo51wkACyvej9ipr7nFZc1pZnUhMKqtqQH++WX8w/PlB2RecRhLamnrt/d3bPhQr0uv3qOt
WTtzAjgNefB2LHH8VL14SeL+yTOaj3T81yH2H2otAAAuVnRpgdr5nbST4GlF74k1zdPkc6Rm7x4S
Iwz3duhka7/yrOOI9HcYipFIdeabzqJVidl3/Z+fAXopgX5g2Ub87cqgSjV3yndrYD/TrXFRKdeZ
aQJ7LCuWZta79kvrYarKS+ra7b+8Xf8wyPf54UxzaWIks/zfPuX2HEYpgSL1vpPIl/olCdqvvqcq
ii5FVNvbxAjIQZtJhR+inYrr+F8+xX84ZQKTkZ/rWZ7liuC3l59KqeyCWNTY9+YCkMDRgeHvt9AA
UrirjfmvfzGt0B96SSps1PBwMX2Hc/y/TzYf/XIfzdhb86EIvle2RAenOu9RM7TZJR3RSeWQE3ZU
By+G8E3ehuFPR8ZAYXVY7yMdBo+p8V6mZrztiylajUkSIyF2osfe7i6thSYuqojS6Yjd2iBANT77
YbtGwSNW1MnZxci0fG0ZMaG+UM92nL+1MOfWaPvS904HO+JI8qc2R7vhOBVpTZ5J21vq5HPZKeyx
CtsVgiLnLXOxunixQBCu8ajRE10jIgjW0rXCd7APIL3Xlm2an5jmGC8uLMtQjuI1CbL0yPgrvIZJ
zra+co1HKLnNEwy3JZXNeWKxUX/uPpwKx3OiB+/Nd1772Up/Dcz1G8TjTZ+8SDqIp2oUxnVswmGt
UMthBIzD4FMqgwkr7HSO++RxnifrtS2tBMGDE3wJ27TcOxLZZGe77q0M8lcqGagzaTQ/aNs8C9Wj
qeqCbzRB2VVZOr2QGmauuEKS7zGlL2YDOLYYZxyAVjd9janbiqnT75A4c84OcADdvLizYEaup6mv
ntNE/rDR6P0wM+up9POvXZEYu9J2k+sk+4SldPdTTXjM437MZ0yWFeADleBlXGK+kEHQgXX53OBQ
baZVahXa2yaDXsscMN1cKar6Pn/rjLTfW8tX94dkPPtr0uiKjWPK5IEre/LQVRXZT4xJ7g9ZvhKn
zrf3+YJ0TZebCiTyX/fuj4UZ+tahCfcJBus0c8SF0aN3ud/7zw34Qlb/gIdXvlDFbkoklz27gug0
QjeNXM2sM5rw+YRZdY4hLWIUNLrqXMvmm/YqupcZLmQSkZN1vzcDTN/mOar/bIjmm1E1863HqFKF
9e3+CJu/6Zbk6RLIkh2qxrt0ZSge/3ODWnkNQNx+kKQRbkSbQSpn/H5op1JT4yr3s85Qc3SyQAPQ
z6tuDF3gUrRUp2CoXydegV0sZYS+QITPrg8+FwzCmxFX1bkFBusYlMmmUsanTlnGJ13VT0Mugfim
pfFoYTiegwRrrYYeLCIRvkRxRmBw26JyXr4sKPGvC46ib/WxGYwCUYnMxkfKhIYwC1zfeEIekflK
CKM2scFPdR6IRZOSHwdVh2sL7f4uNb30ya2G9IkB07DVUzJDyfIYv3tDfHbMhHDMWaX4cWTwmk8Q
sVWl5LYrbXCfKbCiErUstZW/bz09v04uyu00GuZraYTzKyKQk4H/4qkwm+a1+EbE5vzqgk086r7k
w6Aw7dO+fI5IDX72cAI20sKqPTU45bOoZEbupFuv6lnR0RLfvDZxbvd7lK4jvQae5DbZWWNHjUT6
UnOR9Sx3ss6+ETQoTtLvvFMRI4Wcce27XVg9IAIBjWV1zV5gKC34Wz4vM0rkKr5cxSIadmnpWM9m
AVvOGB77SqHdnvmzgyEMsAeW3sbUviT6iB9MvHC+0daorgRXzmetCEOxz1YzZjCv+vCpG4b+W6Td
L0M/nq25LG/eaDsPVcv7pLJ9vTGaoru2INNcT8U/SWfCw+tGghmEWe+qSBTboUX/lpZd8TwX/dPk
a+9rAdcXAYnSR0Mb7RehX4WQxasDoMdRBoPjMh1wZNf+1z4+1TbIaPa/eqebuTu0RpR9ER6L9uVx
QEHONle4BQbNser4VfvZcw1MNI09HXq07aqZ09dySr5xkOTfyPLhn2fPqV1B9sW/9RqnOydKilfd
j/2T4yfXeHpVbm29+E1Q3fxCf476Jvwskjl7SDvjx/2r3E2Sa9mSH1NA3odpYvBqMHt94iKDZdwL
n4PlZurcjLnQ7J5Jw4o3KkVUj/6bOFKGSwdlW9PnIMTZkCTKYd9WTZ9zV2TbXJrfNYLwdQ0S/rnX
sXUN3ORTg2DruVtuLM38QBNFCm0NaFg1CMbOaNZPYwlftV6+BKafPiclpP/R/BYUzQDVT8vD6AVf
tFPCWxg9Pos2DlnDlQcrypLv7S9e6PEwGCOS8dF3H0NP0o+LTZO3AgxCRIqIznwowR1rirGptxx4
3kUYvtqKLokxDkbTLfLr6Xa/N8QUMhVBn2KGdDNph32ebrNHXaj45uWvQY04kuQ5bC1OZJ/NwbHO
CsHXStZy3niGZ5+8RTcZ1AEMxqmQZ4f5WqbiBznJCoNHps6uQoDYtmmwH6d03Wei3LGibZ9QcmdQ
YVx5rm38voXn8i6Vc3y7X+wIe8HAm0IvY+g6P9xvBHsDKwtMfIxNdIFQvkUbbB/dMHyfk+6MDavY
pvWvyhh+eKHFNYc5G38AibXtkXCpZkdHHWwqonMSl/BJywQGI0qYa2VVnOxpPjS0ESvhwo8ccC84
6meSZZ+yLHTY7U67aE5+GVOzb6AcC2N0t2Xr8ltQ9w0aKIj0D7M9s3yFQd3G7VtXp6vQbn6mw8Xl
Ok4DQ9qI+5VA3U+mMeUbxl9PlPObUiNJkRmexGkgV6imhjQK9+L33Zs9dY/zuGyV1S2XEKfins1S
6KIkIRRPZm++HR6QT//A0bh322Sv7VM4BBxrxkc5gJ+z/Z9zhxWtdOAnR3jeegnPosE8jLkO+mLH
hsmOIFfLfm7WBlnxNEPpyarm137yHmtvIMiSlIesmY/OlD8N5crtaZlyNR418eurFPu9U877NjG2
02DvM8STYokSkNMvOs4nRVr4ZpINvn7lMoEsJoenjZJV8Gepklp5Id50w3jxyPLLSHj0UvEpdc15
DYMHLf+AVt8RzGvDAuF/4v/wLTB2SYKZE7vjUxmEn7xprjeGnqw9ETsjSRzFMmQkTYJpXF3hm0t7
cCnz2K3LoDh2bXkqHG9gN2ncEq3fk9nbiQq+k9lM/EGO9a1U5gOjkoHQRDBJZP3O9J5BO/+MxwRI
9mAfu4H3F9ekAZMgVqKmafzdZNRXOzPTDYoQLMzKeTQbA1iFyMmhBGuT24D5sAS3CH8GwVs1K3JF
KF7aIiGtH0YMTztTW82OVdWAQnPINlFlPwiDPqJsVIIY1A7Ok8eR4MpfRkceY+U7H0bpYNUXlbPK
Zpwew/xktjD+elTQiy1iS9TJ4kDEup+FRFgw+CcEPsbbNeCK2U5ABQn/vcp46E+kMSXr2YnwB1UX
G99eN89Yy0sBYK38AFpSRehk2774RTbSh9OSFE3+BfZgKgtc3s0OjnyxdYf21Rucb7WlEBg0MDo/
ubfEYBkdBQNn3ajJJEF7mtgkoJAwhoBBGGsF8iDwd1UGtRHIWH4dwmg32947Kg7I2LXIIK3BGK/7
gcsu1B0rBf1RT93FSd18k8L8FpZh7HE13RpF2EzC5nNl1eO5r7guqUEeCztp9mGJwz8Cz9bW/Y+S
C2CqpuSpm5rbkOaIoZNYbmCtE5UyThpwFPdaLCdNFPTHoeXSoxt3P86ROivtVOdE0uYyZxSWUufc
dw2kIPGZkJwK2x924SAJyk1lMjP2gYYPS2S230cNKoM2AosCfY6gMx7sU6c+qy66OHr09+xu6jM2
FiaKyqzhbWf12aa/QbI+KnvfA4+Ryw+s3UmdpSc5PS0t+JT6q0o3DMYrlxSs5XePC714/9MfrAaS
cxppGDn07qsyafvN0GCF43km49fM2rNA9oq8b5F9NMSADYn/UGXZwY4aY4tl5vsQAcOSEdSZYugr
3Kw8CVnKcgFdrGCLYvRn/JHToZrEPmbZXmgbd56/QEa5Zq4MmsCT3xCp4HitsfGD/jApZCPjGJpr
Ry7ZGMsNe0FAW3ZwaAyx1W2RHJtOuEjUirxc5zH7/xrH1Jl027fGCMddu3x1f4gW/JKUMiU3qDgn
VQ0xFE3smSDYb76gWHJ6hGUMosgI9rx6VYVzV0Fm5VmGHVhtLDWXZ349gguI65J4S4+pz4V/CYrr
MICf75Fx1hjvZxF3yLL7L/4QVrA3wYHfb6oZM7pbWq8llECOEyAM98fTPOCovN8dRbplTCcPxDlH
5ynL4vP9XhDPBwPu0ByO7q51Ab/jigNEVYMqHpr6LVat3v31pREH+Zm3VL92HTGjpKDLI+86N5L0
fL+ZyHw56+otr6Lir4f9DmhoSXw4ISIqL3ed67T0GiECQOJpTg0GI4vGFDdxCvq2H3LO8eHByQJ9
imV7rZO9XzY+OzQTM7HPdc2SvH3yzjEOFq/4ShUEa1p0cFt7dOH+5sYGob1/zZlYXQmXAu9K6Oyu
NpTNhzxDsNHKZhfFv2bfCsmUC5ptnsFGbGAreLW5E6GguXb80wT3dz1mvr9y2T0YNb1qnpk/xt4Y
11bHwTqZwU/8vzvtx2Trgrsdxw4MVmDFM9GpcCT8gqk3/Qh358St2jMf4vLk3R9Fn41lYpjm8nR/
tF/+laiBmDghowoDC/lsmvHh/rgTkyhDpcz/bXq97yA4Wf75/eb+7e/3zNFx12mAJ+L+5V8/56/b
+/9aGVC6ih7q5V8P3v+Vuv+697t/fd1IJPhjCu/k//9u+v7L3//zX7+JmPI3Yc/yr1/pP/8wxiuw
1dp9q+DCUXMvv3BmiEMryGRpI0xc5QJ/v9/Ll3v/+fJ+7/7Yb/8OKUe+Q5b/+f74/WaMGnvRzv6/
byWjVuzw2t3uD83E4G6bovreLhEKnh9CVgmku7l/+Z+be+B0Nde82ve7nOn9yQ202Pi5c8JFCOMQ
c+I6GGsIWlV9wa/mEqjjeVgbRbvLurTY68IiulVLqHTLLlCnk7tGHPehU6tb68gCK1p4P7gQqZXJ
4bzPmvjoEDu0kVHvPHaT1e4IwtBXz6cTVyy5i4LhTNNiqXAVqvsRgZWdjb9yU5v7GS89XlkMcmJj
9Gx7E/O7T+tyixl10Gc/F/IrFRvwEw7yxekr120BK9x0OXu8LP/V6u6hIWYBwQqyT53kmzAOcelj
dDa82dgB+f4WyEdhmbtK199DDSMmnLBvSILDcbN2n3NwFUa/MHkGL9kXZJXEzeztzUA8lx3ionKu
D7RWjwQJ7pJggK4YhZAaGZ44VnfJGyARfk/6R4DazyFwC2e/hrPFEjipgk0zEDI3yAKycV5/T57H
oX5K3BC/lONQP0XAPEkoTrHIuWJbFPhPuH7+GgYS7OOOxsMHAzy07imda7oKKGEhOFdWvTPDImYs
TMTgZ1gdTakxkJxS+ZfCUV91D52z/BRm5EM1EQYshpHBoxyq70OZxtvMr3+qqH8xunra9uao1gl5
2xFwySLdGUUjeWUXWWLvbvClNNuiBptclcE5atAmJNRGVjkaB4iJXhlah3j4HCPfgn1GOaOS8GKg
Tzlb03EaKtRIsGmDoFNbPL/gn/oq2Zh1QYw4SSlcnh9S9bNyI71taYF3llgYRqIC2pJg8BjMQe6D
qGlXBRydhXe/tuD42UsaqCDy7MHAm3pow/kXGsfsQbqK0LbGPxdLSPAkhvHJQXiWFOrNyFV7li6h
Gn0KTdnCbnXNMUyLwTWPU5Zg6ypeDX6FMwwDdJ3hwBowhLcxu7m7q+SSLG2rd7pbsqEam+Q88m5v
mPzNnpKvNFjLq74j3FLLBhqDw259qtkoFpKGsKJ3ZwRG0CXTAf5D8kJDMy2xuuSDsZc9h8MTOqaA
yoTaAKnB2Wu8z4ONRy3DkGLkSFzMTdqD8JsR1K/JfnePBXHdlzIBaFUWijo4Y2Qbou+emSSiioq/
yhTQXj47ycZJm+bSMR9qfZRZLglMayXwt/uj/0VbmP3971nVE5EU7tOQ3KZZ2A99xIShJervkJG3
ZFqoPwZhcfTHwHrSaSh2nmiDPdpXXN6Z+w0C70BOuReTKUe9j8ksoq0AF568ORpxaVL2AmYJjVNc
UaQ2EWCevM53hpG3TD8StZHVODLGKqd9pfpHDM7NNuabBMy5jj2+fRe+C++a3N9OsHz63Lcfcpu1
cGa6lPaeB52s4mDOzfdFA0amNMUIzw59HRP9fP4oWSUbVfLVqNRHP2r31Fv46qjkPcBdyLWKWe0i
ERR8jPj/A93ZW5w/P8j53OlS1FtK7gWTEchrPMZwF50E9kCJnFM07KSZ+13QOZHVjGCbS6e7RAvr
CTxtNe/TDnxWaI8/k6SanjgBEcIMPRy0WpOWlqU1JMshWzdz4R0NujkLxfeZIOJb5NXV2RoowBzT
fnUNuMsFvpZjZfWYwGcjgK8anus+HTcRuSTPAFl+huJaqYc2ZY9jDMJZJsHp41xZwTWuCF+ZBbVZ
Ay30/ikanXo81tq6yaihiQtIm9tKufecCVkmhfK1Xm4WLKXLaK7s5Kkj4GBv1M2lDVR2/evG5mzs
nOAjrGMKLJYQWxNqYEK/ySx1L+v4UpXIVESSrsF1bCUrQIaDS+z4mPXnFuH8mYZSb2yf/UURheAM
nTJhuM5JtVST9l400TFomKzYSYEewQDd2EXjtpTy4E2lsWuS+kgeJ8F55btL/t1aOcSYYe62N6/t
UHo7KE2shUHQ9rEf78D1wBKyOa0NUmwYEY0H1+zfp3KOjzIc+F7AEUMyxLiu2Fse3foqUVvV29Ha
b4MEqGCXnxMnI/kiTnZeErU/xmL4YS9JuhnFDpFp9LGa6MLSm35VRBtOnrOfCGNlFgoctTHUBZUz
3A0CWC3YboQbgVlDukmuuYO6ppm/JHbk7tKkfJu79BqHLDUiQFFA2oXB2w2jR9FXh4ip1w7lVTO9
tCGnLFAHgRsv+sqwcSGRBmh3IBYRRGyzzQmac5ntg8bel53NGdXzyQz4ng7H463m6ZviG2XquFM9
VEHcUOka/jYGyfQzI2/MR8GuL51bMAOzS4WEemEn+Vqq8QECUkvFEPhbcqzpsfx8IoobeLHR68cY
kD9ky8ru/FtGBRjlRvPUOOpHkgW86dwhu+qs/ZLVKYRwhi+7iqgswdRsS50MfADWyraZIMLWmXWN
XbqQCujTWI0ZbI+UlQGH9gbM8Uy253AiCdDekuEDUxn1860NuLg4wydrjtDPLSG6arHEDAoz//QV
S0fxCXawxJEJQk6WJXRSRl67ykXA5nc7uKz9DKIhI8A2UmuHYBdoVxkLntz5nueBvXfHhjOWWRfp
UqRednIEz9k2R+Yy01H0TXZuG0lwgQqPRjFjl/T1d0MEzrnu0uCigyDa5WgqUWPZLNs0OACJ7u+B
UQBU97xeW4QVPdYuPWwIY8YKKu2vIHCkj08msXQEZwj7EImUKK2Z0N6V8LR9wLnVPDrhp6FximeV
R6DmIvsRjUL5jDZ+Idh03cbqvzZ9qF6I7euvOk6+8nGrXzqf3AV0JvB6ww97SIsvBJfVZ1MZem0u
X6KMA/jg2dnJAYR1jHNmDLWMdqMerQ8jyWEtAhYh6HaohfxSTG20iACZkkh61anSN+AUDfaGjp6A
UZII0/Rg2/W4kaASbg5P80qkbnHMcWsC8Az0PjDy3VTH34QejnnqD0/KiwmSjBQoe1W8JHl/YARl
IUfLPzpBIqDTN9EO7tlH1t1SRPyXevzOQKIlXQGbVpcjrYzL4ATX2l2L3rG3aaKPptX2fLpM7BtG
P5xTllkjCph9gaiH3RZl51SbOWfkyJKE5qWMwuTgKI+jnTJF8MY9mfaPBOe1mEBEmnm0BECENLhh
9812qgfPLqoHYS2swaLTRwHXhuwzePKYlUgZ3Bkq9h6HVOyBXXtHlraHoRs/CVd08HwbkyuINexU
Nd0hPqskFPKIdi/eO+ZCjK2pYcfyS2PHGHkZXqKqDA6Fsr/LznSOQepctcMYwSGx2hv7Zm9OPSl9
7JtWThvTxPvupdDRL6x1DESlHLdZOnuEKI773Ky8Yxcn5Q62PYSeHkyWjFwuuOGUM0/Q7gFepRxC
WKjNmN6AIkHBssRTkgiSNMJCrgqVuju7ZCJisAJDaDJtvcQlUXQk0nlu8vCIlOc4E4a7IbUaWRUn
xdh4O4dRFRG8pjo2mYDTHk6vcW2Js4NjYVXYSJljXQS70m8In24T9WzlQOk9RsoV6pa98sADsqiC
HYve8QZcH4N13cK5ZvFmme2RE0kj/fAGBh9D/Ml3wRMgqyZK9RehsMNxgDcqWgd0y5RQ9I2p2th0
2WvlJlQLPpdRs3CNre32Vyszpl3R11BJaZfPM+0scteQJYFIvtmMWI+uH3yLxnC4NmJrxWn8GGnM
InnvUyd5JrEaCZQwR9Hd0dE2BxOxtqPr8jJOJ4TTNH5pmyHIFc3eScBqEyEN0lQfyZrD/dkSRApG
P9uM2WOa1vKhgaWK+ER/NlsQOY3xZmm2MrJ5SqeaUHlH/5ioFS9lRePJcO3ip+G8zZDjgCpywkPj
voWVCLc4o41v3gg4v/TerPSHmopwGwg9XVx/8I9NObOHi0Iu6ll8jUscMJZbfi5K3V7DLrM+DeOL
ymwMEMgSrnHqZw+gE/WaUf4+Q3DyVEBeh0VE2NSQPwifXi7yUU37xQJOLNruKaSC+ZjyRj4YycQE
WyBe9RxUo77B+1cxXhhESHzyko96D0kl0bbbNXKWK8pGyNPmE2uvSzGZB/LGs0Mzzy8q7tILK4rp
E9kHa2M26DXuTnUBJLed/af7DWO7Q5rZv1TlsLwzc4kIVRKa3E6YgaLpZQZ1eOV6MHwCnHQi+Pfb
yJiYqfXAhoZ48JU0gvY695CWS200G9RAPK1O+VQ5mbU2ZD8yGiYnizWdAy0E7TMIB/9IxaCYyoXN
oz0TdrML0C5u3RI2m/TIkejjIr04cbvtMn8+lwyKt4ltOittMvM0jYF1jmDdXIt4b03h+JShGxlZ
Utap9sFwZfoURIi3EzX+SuqxZmc0u1vQCvokaFirhLiVIa6x1RaRtenJxtxZgPtG65zlkXouRbKu
UUthWrpMJOkBMCAOT6gQToSgfg/JrOqMMLqA+HrMYic5xCwYmIBOa1K4v7B85xRxCczVaVpsvKSb
bk41gWWevHRn52G/LXvyBOKJZZAlvqNFNY4iVv5eW8kJvUFzvt8YzRisleaJUUD/n4qp2sJJsV4G
PvGndGiJ1ejN4TQl/tcyjH4ZmDcfc8dBKlmqI2IqAq9CZ6RkLNV2zoAkT6PTQz8lMCmovehYdJFe
N0Ud7eXcExSjRgBzHpO7adLMXuNlxw9HVYhdlxIr1Y1Uh3Xif5nb+ZoDBYBvOjZnLRPFUqT8gjG2
4y0B/Dc2rO8TgfPQ3/Px1NET71OL2KzUK57suScGaEj0LQyr8zRZ9mYqHLErOYX25ZiZm8FLV6iH
iKRuDYtDMm+3DtHW69BPKYXSUa4UE4mbiN4D+6OWg/MWVCO6Pi//Whn4Q7Wr06/M1aGL8RYbXe9I
Y+1xemP4G2OyljvHaXYx8VeFlTbXJUxVFMkeJpm38jlHj1hgmA7ss25IDnjsX8o4VpswsJ31KOEc
ic734CF0/TGFZrTqArN+6M9kCP/yexvxZh2KjS2mF9cr3GPf9YR1togVbETIsCp5RbuOvsNHJ9Aj
eENq0wloYx6c5Gj+6bmocCuW43SP4GntFpBDZYCvVgPCd8wgXVSpXZjmDYYFiWSdroiAWUQ5iPCY
a82QJ8sQLnBDrHuWWO91uG3Jglvj9Di4nQr2uQK4EQbVQblwGIuK6CiFznSfh/NhKJXagMUtV5na
QFFi+6n2nlu5H4DT8I9AciGrIUycR8OyhlNYG4fKzLdZzuDK1sx/SKy5NoXxVRf6R0TQLXNL8BTl
PBFJMLvWsTKm2zzI4KqMrLlYVUeSDcoMFposUWuLiAHHTrZc75ePbrkGHNPsHP0lJT5hJLSnJvQe
+VVN2ENdc6mHTugGKUg4yqlkGrfVWOpD5+CQ90IbySUjGWoJ9HVqXHcV21zS2ElGSOMvdW8wqWXG
T5OKnkcRG4AK6CFv5umkSEwhd0OeI7GzrBbtuNGSY1My/LJF0IECSuxVR4LvPmwgdw1co06V6H4y
Dzf3vlMDOXHicTuyZMuz6p01GdFVEfA6bWCtoQraRjCuVolnnguRAep0+vBTzXBp0uxre9wLZ2OA
6K3L7lOdxVAGsgg5RG+4z135Lm03PyGDHVYdwNIFISMO/dLXGwzWBmKSDhP2XmiVuBYEo3A8tylj
9JrKkRSo2Ah8xouq3IM01ZtazRliBy13nIZnXiyQbUVDb2LWzg3E2Qn7Xb5iqzpSyyISb2yfWQ+m
xHUct87FRZVzLMbiMZBddSnLJW+0bZoHKak5vU5fOITnlQ6z4PY/7J3JkpxYu2Xf5c75jebQDWri
fR99hKQJppBC9HA4wKF5+lp4pt3MujWqeU0w98iU5OGOw9fsvXaRMgdJma2lWeOuCNF9pYJSnKyQ
1P2kPToBZHKBl5/lJ5jsTgFCNUvkFOMqaGry9spG3Xp/frXYlC0TKf9k2Qvwva8nemreuEFOtP8e
IRRdZL02+dyduMJBoPdyTDckBw+2tSZC1Vi3DuM9YuGiMNnaDeVbXINVL7qCLUf1u6Vp34+yitZG
/VWRpXpBYhdAFst+D+4y6rLj4pBhuXfJ39lAYQp3Iog+bbt6iLL73JZB9mSzJwPr6lx6zmryab2j
VSXueiSqel3WgPriThrn1s0oZLEWgnGpBNfZ8os9L01WSfkSzRn3bc2wKDAyBgtyvDrdD2YYa8Kt
8w9/OE6dIsnKItbCcjM+naBhK5qUzRYD/xKl+1P5mblLzSQ/jdLrEPJbWxtk67GpMgiLiksJdeRT
Ff2xfFU/mcKdUEMAVa4kBF4P2iX3c1BBgutGSLchQ2wjMRhYRJLhMS+G712h0nPcTU+y8texauSF
vCIA9V7NhnCmHw5aZFgD3Jq4ph5IC4ZBUy5+RRYjGpF3fMqDe6j9Qa88F04jiF/n5AbGZ4GR2MTT
umPkyP1AT8F5dPj1xBgAs6wawj4ioTYxK8eHcEoOjo+kiwltvBFN5Ox9li15sjD/AiDfk1UfA8Mr
9hljv50W383JCM7N2IUYWIf06ItbzZDFMbjiGMZTbLkwJUBcrg275YtcqA/Hj4YTxr56L2dwjDXr
p1F4LPSdRqIikVz3RRee74dicH9LZmvM/tJmx/AiPbKTeYwCKS6Jcj6pKc1fhRJPbmQmt2Rqgp2V
pFcf/Cr3Vw1+Lw/0ropKvs+94ANuo4Je04MdVqQfWVjf5qEfSVh2r5lc1mNd/NohZ6VgKrITKc7H
Jm+LU2zG6liNLux0f9zbDRetOW9Y7xEMkSdL7i46j18d5Vqvgo+oUBTnAzTbMRf5ugyNkTrAecv8
6lD27U+7bvNXyUhoz7oMhYd2mhvYxVeKquk4EsyYz1XxXlEjTUnnHHUIth0j+Dbyc9o0mRCxmQ5i
rXMGplOAwb4hFyLp7OSkTO6i/Qju0mhcDOZtTisw48Kw4uzUADS4IJnbLUL2bTXGwVObwCQ1RknS
5BT+8BGurU0PUqsY8R5g3SISou4OjV0753GK3VVILwbWuz/nYBEYNEDrVA49zVyb13AmDIA94Z6M
6nE15Ua2YjRG9GWY79s6pNXBX85nHD3fiqjwdlnY21vR8C1vpc2EJqmia2mOB3MU4amglj7qApe5
J4EX+3ZxS3RB3ES843XQlwPhngB2oreZkluIZTDJ8E/YsUVCLHtKVlBje5yloFU2rllNFCZsumzj
WLM8dlU37AIsXsDSyV/r6Nua0ftW8F15LK1JUSosrG+/figl0ZqT0sfey9tbGMegD2RSXAe+l4kz
Wie3JBemGSNACGjhkvyWdKR4tYWbXvKIiK1Jd/ZekfS8HisTlPZy4Q803aRvSIIuOts+cu+4pROl
otnIxzrOHhyboe8s9KYwMn3mwwRzxXm5jaU0DzLvr0zlm7VqlPcSeSwnEmW/1BU1SjQgPtI5myGd
Wp9VJqvH1G+3um7E94BByxorEC8Jf8e2Ilj73YTIrb862YnXxjG7xyDrXqsW/RT9MIi0BfTtFslX
7Xn6qyZDxnMBLM8KPaxr0Aqn83TRhkd2iz3m18AW+zkc5XdugxUaRJtoUa9OTr1D3kHYT/4tydGU
RHFdEo/Sb2KrKY4Gq/QotV/bNHxOypmTyKQ7n2pHrjFIT0gWS+fWKe4fUda5D1rOep0AIqgZ5T00
y2EyocLmrRofxUhKgjmY4m1GNb5Khnd8cuHS44LVGIrHSTrjoR3ln5IINcKh/IYUPBNBkZjGxyG0
4psySZFP6ucqovNldOOfXeacmwAzA+P7JFvbZpVsjbiHWJu17rFpVYoJAG/bTLDWrNDSZhS16OBq
GAodTZ09GPh445yoRusBd7Kxx7aZ7GyFyI3L/Q/fml0q8ro7pvUQb7pU5dvZzj0cVAmwOrxO0E/n
P0Cc12mgq1cR9s6hoY9e5XyXZ1ObD8PI5SfzczSr85Jql+b1tVSLsEWQVk8lGp1LJdmyzOkFQ2N+
s60LvOTl5HNKBCThU1fE9cPg1eqUa846HEPtOfAi86pF1d7AnR3Npn5xXIPxM86cY6AUBU3nrm2f
issKY+dtnMJnhv0QSoNkI7AIkA8cRy9ohAnzCwA75k1+bryoeLJbvvC1E6Yb30mZkDHNu4ZZzfDP
xqA7JnZ5YUdLjyX1oQytaddnnf1Uj3dTsLtp+oLkKy9uIVebV4trxqbta3tbLHcRo2B068Upyju0
TQMLLLeYa+aCffccg7R/ChMArHvMVsWvnPHU2hvN9rHVj3VXFJcCcwGNZ259Q5iIgdtSHV6wefig
X9TDNZIi+O5kXc32h5uixfiH6tBnuwR7jpll/7MaM6SLnhSn0mp/0BGYZ1txTwhTZwvE9+YPU33u
0JPzqXBxygudPA6j81oH1HoCNOblfghYUIHc6J8y7t+P2CCeLKj5HoyQE1xeVESZlZ71FPrrrsFv
1LoDKdDxwFnLIe7ot415GA5F3++1zq1jE7rZc4QwDn791ue6CAFQz2ePAcZhAq3PSIb0YANboAyd
+F2ljF3jso0ufOoVDsaGAbTIqx9FRCECrCMlJqAHW8129J3dNjK9JyZ7niBypkRwV3YnGfjyveyX
7hm6gNIHA9vQVcTmW8RC80/tNNwCfffR65n06dbkbyWf4cZW6CmH13gMumjaTlCiNnVf3upZp9RP
tOh1Ls2ryax/oTS+dAiUeV+r9CNpGO80AX6xYVI7YU0OHa21dilCdanlVeaF2pSoMtlDAZK2Mjd6
VKX3M4i9ep94+sU24geVILjt84qEF6+laYv4Z5QontyJQBH29DWb4CFjTlJEh6oA/KPFpJ8G3CUD
voNvnmLwmefpk4XbkEWJTf5t7uHyiI64/3Zea3u/yekDZrjNa2ZT90PmWkSrxcK8QmPaEL3BPuhb
IRp19gpOeCuvzG+dAt+pyyQ4OwPyvr5N/H1h6PIq0wzttuv2bwknN8Pe/B0xVbZnfEhLNcf+UbYx
pMQhlJ8TK6IptcxLkoE+kEHonmxnBnZYw4h0Wlb1Tun8CpAKvbWMcKgGXKjNS6aHKYfxeZq8+mwA
mR8ZBz2nUTbvZIVQIbzPqyo0ppVMHHY3jK881ZaXYPrj+8Y4bhwHZSdQGRjCwuoJalxcB2nmvLnz
kKxTW4NEjrTz1ljm3089yf0OWty0U4XuD2aNLLyoxhLG84RZoIx/TL2TvhXyOZRh/a7tKH4enAHN
RZY9hUNiPAA+2MskemWqM11ah3CT0gr9p7yKknfrvouAU33SEQEH+D5fk2K+dKHrM07Jp9e8ZtKG
yeysCkQYtDnOefCxRMWhar7NESsszAXyhDdT75Vi5hCiZgMs0Ie7vKeFdhFhV4u8fHbVuIcuHeAv
KaqbO+GDBJzekxesNOETy+Aj5abauC2p3nX5h1ED8TWkEexDe3COVOR8JSg2VmPJgj+aSLJhqinW
ZjcS4xvSy1JbT1ePgn9NHommvjOsQ2iJ7kHPtLwyj+13wNjvHYmdz7ywP5NS4WZGHrIlzGQ4EEJB
AGqXRxdk392WrSYL1kh5DzmK4oAAIN1HZx1T8JYtIfPGyIAwbsl/THtnV5X5ciu2nEc6XfFIW9lj
+XHPpeESlz3WAG8/JrfMX5vYUK/Ub/EK0Giyh7lOEG9Fjz3M3XxzRwZl3eR/9I7ZvyGxpcX1y+mJ
1Y51m6N60+d+dsXC4bKBnH4or7Ou94OhLZY9eCCZX/Az1mQH1YR6T/LAmc+qOKHWs54j95T2ff4k
28g5R+XINc2irfF853W2XrrQsD+sX0Xb34IFd58YdvwAUYTQ2lBuCtcnVGtKhodetcNDGcwXHLBR
eAJ5A6B0Zm6wqyZK1BnjK2viyty1jWrvRIOzmZMbkzltt3Zlaj/2oviZhWgvx0w6H+ikEkR2L52m
I8k8K97VjlbkzVQPvtDGAw0DIqBEM+OZMwX43zi1kk8eaMqHN1v9QWgfhKKvv9NZWEeMY86ZkV18
GEer3IUjnhlVzNU2RAfK4CQX3kirmvhbO47IXcM7h9tMvSdMxdcsu38Wwk7e5v7R60joxfg/bOe2
/9Kye56kFWxGUQ9XSBUnXTsu8Lj4LQ4b89yTTbNyJ2PecJ8I9oMt9F+Gy/9PBX+dJHDvn79L8vj+
Jnz/m+ptCexI/zLm/l9E02M9/J8407/+wN8409D8D7JPH9GHuBNLh6+2+1//ZYTefyAw4V21wTFB
b1vs+X/DTIXzH9f0rMAX8Gs8/hzW2rbuu+R//Zcw/wO4MsQ76uG89Zc/9f/AALcQd+BY/Rc9wQwd
/MOOZzvk+toImxbH67+wFiQaEdTrp8GpcfKPsSO1SmELbfHr901IDGiUvQf2BMnOaC9tOrdEFrga
GYj908gc6qtmKvaRrK9xNuuLDH4kDSHEZBG3efqWQuPuZfEHL2V6oKP9Pfo/OmVYZ8Eupp+0caCD
tl8dc96OMnDO0lSXVE/Ij4a3SJn5EUeYIrG5eMWK6jxNvrzAejhNzE9xHdJte5UxkIzARSAfghch
g3mtOt/Z5OUenXZAYe2vIqXZ1XL13Tk9GW9uBOOL9OCtgUxoLS0/PVa53wJZ8j4we5gPtQ0KtXCK
rVx8pUCcmO1HIIukcJ6ayvvyPVI+2kR/pRQ0iKvdSxqyDRZB+9aMM7HRXL+QcuHIELVjnIXA1TV0
34fUMW4poXF6sJO1O0Ro763xjcYZrYu42qIvPwHOQsxID3E9kxUYVebR6rtj4NBe+mU+b3BuZfto
Ck5WpxcGgF+T4eIfg0YWNKcReh35MNBMpiJbN2SVbSj/F7BoelYSg1Iw2GTZymk+q9w5iIIZG/HP
DUiTEagc0uatkyakpsh0EyTTp2cU9mXqQ8LthoWUMVY3oXsm8R6LCFX9EKp9g3HYU1OJfVsk5d6K
3N9NRRh2W3jtKZLZMmoiUTNEQbmfhtw71vlj1yr71HtEmVrzc19azamttxkR0iT7Bdm+SHFNMbu0
MQihZAm2PtEZK/jUfxynOjvR0J3xrl2y0Qgv0QCi4T3vqnhpdZFWG4vaOvkURIZslG2eUKbYDJTd
m3DJo2f3NR7S+osgHG/dx2a+YwhPDFzWf698xGs00Jj/OrJFMaUebeJqh4bo1taPi23mLGHCDFI3
KG1RkiJX09r/TUwHCnYBLIlb0W/LS4cDLkWxzuMgZUcxpfQtabeGM/nkVvCn9QAmDyspAZue/lEx
azgUorvm8VyfIwxJ+IO6Y2nUR9ePwzOGjy2BlkFdo4mdHmTcxk9ednAYK1iJIjaTE2zfWGTsyuCb
uyAeJnB12rAj3B3ySSntXDWlyCWz/qBmK8iT76OtW8GzwyzAmhxgvfQF5a01VGe+ceMGncK5hIl+
lKGi6erSjx6bJMlGHnNxv/QuZv3LGFu1R2r2PZ46wmWDgmhfphCnNlwTCufeTDu6IJAiDSpFqIzO
9Tu8oGBfdGB2Mbc8DKXAfrJEB8MUyhITV4S56bV4qQpRXUuL4WDgeRREobejfcMdNVX5WgSdv7Pi
aB1CMyVCpCURs2t2o198Vp4WUAAKklyGIt7DPUHkAuLc17d4dKlLfjBdDHct/lJ0V89q4MJlUUSv
Zrb9NkHJiP+h3UecNVn1gxlAehgwh6wSQF+lbRdbs26fCnv+A+ZxE+TlOU71tg/hqaau+RWwb/SQ
LkKDlNEGdfJhzMpfvG7IgTlVf83au2I2Qe6kg5wRJ/LMoLzGUEM/1Sb7Lv0+eviVohZjSckmRs/B
djSBTXLRXnkTWja3qAlU7GTKDkJO62dVi2Y1R32+QS2EjPY5bsgHqSoSq2XxINoBdLzr/dIJuv/C
yuItu89q5/bSZRDY29A76nndFZjsvOxRtZ7ehkUut2KIKeu8ZlO6RAl7RnDIxAOiM5K5iIpY65oY
2D7KAagayS5sSLzpym9yVvmOGxVAJMRuKxPTuGjmS2tXw6ao53lrTL/J8soJmo8C7HU4KMVEJrOn
fngj548Y+S2bDhhNO/sf5dcYDhguKix2qis3uUnqDarLC137Ih+tftVjeDEZvd7yHpBaZ3XGxlyk
KxHhPkxSD7VGvyVUHR6r0vZXje3KXW98zaBjd2QU4nQZTdJph6+cwLf1NIYkSaQ02txzd90IdUAx
DDEZN2yyabpkWcI1qSo/hWe8GWZ0toaW6a07w5YHlN0Z+gMR6NYg31xZWcSg1PK3VWifkVXFL2Gp
nxtdubsZxtAWalsOaK1xdmOifWRk/ssUkT0T1EQG+q1pP+TrQr9PThCdGLOglWexuhkmcJ2ttKZ9
BHnzxpi6Wju2dLeibfGu+RVmSzE/oiLpSDtuLsTccfrAh8NE4E+PuVXWnOzkdKUZjRVVBmmjPlWz
QKCZq7xbjdKFwhYW2C4bg7F/2Nj7hBA5eqpDnfZHY1rsO2FAYQlSAMFkT6fZZgyXGJZ72p1vjicb
dttQN2Tdn9No4J5A88puqHgLJhZfhm7eTJOVXhC3ydbXI8mLkHM3vQme17OXvdbM+6ZmFMquroub
qCcuvlG3Gzx1TXvSZr1YnB2chevYbpFe8jVxxzp7GCDBerFzmyVmYpss0DZJc2KSy5gS+6BpEFee
0VnbMcTpxp29OY1DtReSdESqFmMXkKY4ZgMASPqfNQPSJziFhGcQtpEbTXPG+ETEUTqsxrTPtoHy
w72Fwc3AWrQOoWQjyyD42U24AaNsZQcmOBGCoVsldnDtJYEj6sVIpXFIMNCupjR+jXxW7tzhYcdE
Uq+HZKwPqmfORxh24XrWxY1QHiVZ5l6F1MQy4BRCu3cpAT+uCu0e+7x2kYApvbzK8qFNKQPCHAMG
QhGUmS9BmsRHs8Nbb7B6X3n9XFx69OoT5l/cqJPJgLzxuQBZ5SlZEpKCAk/oS4fl1Y8lWsSZMeha
F3gVIXG4hIksuXlJB6Sd+KkTG5XfdjcZTAiPMZGGp/tP74+YNDYnSGRr3xyrbUFezOhH8yno2ZHT
kQ6cZeQhSduzF9oVmxhOs5MnnR+k7yH3rjTOC4mslYvYwWRS55qEPd8Pc9FbW9hsP/NyaLfs9H8Z
8xIMSm1Qn9il8mkXZAii6qpPpTv3hwiRrYc4fiOSGIVrGo6Uonl1zjBX77s2WERTonPYyqFoxrKg
GdNhTDdjAxBu130ik2Z3mrNRvb/IsRoW/76HdT1KxWns3SVUHFOD074xumKM3ponOuu3CMXCLuuL
hrY0kCcrbC9ZPcX7+7NYBhd7JsA5czgR6dub0/2RrYy/H92f3g8lvAI00OGhZ/eO1p1D+9+PJtsx
jmm8VTpKz0lAblsdPjsMFc9NFOVH0mI3VY/MzQV0vK4yMqtqlz1WR/26A8z1eH+5A/TMfZLHB9gd
9amI7b8P5GMwjv7nuYfyEwSI9zEu9itR4K7TMi6qQ7R87cdUMZijl+HeymImU5Xa3w1gQit+dn/Y
Ct5eqCojWyHON9P6sLTVHAOr5K/SFvCD+8PCRR/XzE2wuX+sOaFbvIt9XIAnWY73H1iifkRtR2an
PX6PwWlQZ3K4P/rnwEBbnpTNGyMQ5nn2XK8YHQNZ8LVE9irkCeeIPN2fqin/MmXbbP/5US4VoWdh
T51VVfKv9wZAMG/L/b1qbRfwNcYC+xUg8XxC0idO0SwQ2cz4WvvUTs73Q7s8aoM/Dc4UNiCs8xkm
E3oZ06PUVaPRIIy4fj3vEJk+opP/PqCVH05sPOodCZRvpSGNk0wS41SgIlo5Kd/PxsArYvRgZJYD
OyyGr16LLWsezPU8NPM+aX08gi3pr4b59yH451El+oIoJ1tsR6P73iV+c7offKvichl4sDAGzbWv
bxuu6iEWr4bf1Ev7W6RUvB/FjIs3atVzyBx9d/+PevmyO7jemISzsBLx3LL9LEaIK3VJQb5cPbzl
EqGWf+3+yJoC9m7357qL39NgiHf3D+X+Wdw/KFh1mFUq/4VNBXnkUcYlp/HCnY/DaH8/S//H+dsO
zIVlm43rf/6DjzaJspnooqaa1/cTeeSqgZsGmw85G2oT3N8Q7uP/fr/Yn+liRd5dcqSd+OstuP+W
99+XPMT59M9vzmUblgN2unLCzK8xdiWm87suAr1Kxkoc/M56suiIfbHQM21F7e0gnzdn8b1lZ0Ho
gbftcANMU/1mLBE+MEeApMzzSNBe92XyqQSYS8ZimL6pHAlMEQBZrKoCYpEKnY2auvz6zwF8ONAH
dhMtwlsooj20Hryfqj6Yfk12b+o+a7wUmz68IqG5MYt6VB69mwHAFrU6uXlWujJs7yha8Vx39Usj
EBwZRFgJlFh+TvFOXOBuDqvrqK9ZVf2yfOvdBCO1KgycHsOQfpTme5bggSoC+S3WZPX4EQoPh6+A
VWY3lVTFoRbjk6nWbt1kKNDLCzQhHNXI+iktnI++pfNUVO8rqp1d72PZN2fM7zGS8SEikbn29Wsm
bYm3rbt2zhAc4iJhfD35m6VQxVtkkeOY+kcG2vkqNrtjH5AraTmM89kzhmXwmjmlCXEiPQfI+kEx
T0hzpj4Ynt0+oPoK9KkV4lqoX6P9FMzPeCJhZyYkoDVlfknc8ZOGhAguw7gZfQztSCyaZUG3HqAL
RJvYoNhCXr/4xotAvWSx+1Cx/gzy3xEaI9wMCRfQIv7Z9hQrxoQFxezzS+COwXr09cHN5HOgjqQj
M41mSE5wTs3b1T3mfkmdMBKeIsAuRUN57WsQvXOmr+b4Hvno3zFHXSeKjE5hC6OETFet2iTUzBtf
yreg4F7nAMA1M+qqIE+PWMDLzbjGJvezdfVr6wU/QINt5qQBazCYnIie+6IKiL4ErDVFhxgPggXA
ml+5TU+tM0bW2dA+ichfZR5RowqDxSou0veeYPRR228T0kjE3Gx0SveLxSUhpE5z7O3EJyW4fyyl
Jml9NwPGR1u55wv/p01hFIWQ3jYSP509upcGy0gLob/uEwFRibRlvCy8kWb7XEqkwNPBhqq/Jszo
k+Xtc0bO1HrMvWsxCRSLeXXxoxGqzXRCZXbORb/LNX54LcZfVW/dklK9zcp/ya3wO2u/CDAPSVQA
ZY/m4heSDUpUiSbTLG5DDmifmnSvvP5bXZfPvEoUziEIMysDlkHoeiSw0MKvmTcT2gYmJf0KicIp
92E+GXwM8fA4FoRij/nWPFh6Zl6jPX9HfvLKEbgucA/AUCzDx3Rsv81TdPLdCFJv235TcYKPtc2P
HQvidRlgtphV7K/YaOqznSJgqGbju6rwJUZY4g7Gsafp8fGa76LAo7lt9E/T7rn4Ab5AojxSg3M5
8HqrXflF99i3QbAmHzXJVUGkBLWyUaRnr7Je26Biy0hqLkSacpPZeOEdpRX/vN9QJ+NqLTWgCewz
mwDQBrsrsgNFhyB3MBvY+kuqWPWnIBBjrT35DcAgYVw63NaW9YXPCBJorW+SEms1mxFJJQXKV6SD
iLB0sxnEEiWbPk95MjHz1lgD9N7JoWLIMiGHDjbHil3XKRsaIh7s+JIgEljFg5k9SvSJ61A5+9b1
n8MEywHwEvygjrUSBTrBbPL+UFnEWzz/RB8Xjz76ldNYviPTeKIvni+WSC8EClNZe/0fpw+bdQjU
i7/y5+gikJyV+b1Ksxq8ijj3/qLJazAqBEnLWf5boIHfonsb4fQgU8olcl7gMU5wBb6GkrDkizx7
9k4Qihxm/N3SrBCmRNVbmk6PLAVrzFwO+vBOWCcKWLa9aOz7iEEgDpkWCtvR8CHB9eZzmM2fxGtV
V9t1yXTwDe/WFe4DpmiIAQaUmxQEt+r0QYNlO5YJYwEAD6soCv5kwNC3tCEuwAAS15DjFesS7VLi
ym8tE+sLl7VNOvJpurH6w9iDxeAoN47ICYCMopeGa9CpCps/CRC9zgELWJbqK2GKQhTJnyBDmGtU
l8Asui2QvKc0AeySa69YuaV56VT/IJriN7eYC9RTIugo7xGZf+t18MUtHWfQOCVkdIiTVZpkGP/O
XW/aDosRwhu4N2bUZD2+FLsNWqZXu6wl9KTglsYXqfW24BMZeEE1ymt8XKE24lPJVhtzNezgdOMa
XGWoasn0NhGvgIlIqUeNT79X7kZOwaLGIj1Qpc+4WcqbVy3SPuQHZPQNmAu4IRb+I6Stct0FqI0N
MTgbLbaqv9bRiK9C/FCjj3QVNBmZFu7BnL9UwFeefegurBdoo4WMI+Cl1R1OdRQ95RqDzampk+/I
Vqv13G1C1PuJHqoHZ26np8iFWhGXhL87Y2xuZ4S+K+E8CJKdV7rx+YXtElWNxebd9p7bTPpY3/Ps
0LhkTTcDVu/gMwndKzIJbriilCvw1VU+p3QNuc+wlAta3OtHdsLrXsnDwLJ5bZfjbYq1uDqc1ek8
7KEVIJZwBpT1k93vklNesuEfWyyWXCXWhoegHk6RXs11/JFilO9acWbgvY4JXxSu9Rxz6hegkwp/
5/rDr9zJX2uynckDXGk2CZuix5age5ueKezXSMGZwHk2eYHdHntL+jiRKmDN5okxWYXrPJRrIpXC
Tao8PEz2Y1JO8DnER858e0UMYE36OgdfEyTNGvpgVfIVUMnrsBl8cmT8jqzEbDEo9HG9ZRaMxh8c
yJTm3PzjP7hQ5RkwiYmFh+zitveWi+F4MJwCICSZ8Ukf3lJitqALVS+Z/gTGFaHF3XaURCtfRsgz
HOdNsa7zJQywzs9/hggawIik6jAV+jsZZZ/UTVsrLn6YGMOHvAieoqzeOJq6RaVPTsHraf3h95iI
I5PKi1EGYlv6M/Wx+Om6kzx1lfRolI8zdK112hVfyC2fayIxV13bbVwn+5S2+JyZeGxkh6gald+h
7znrgsC4IqTNth3YxvXY15hRfL5b6ChKBgRU70ZPSliRiJWBoR8BKqHgs/vsNE2GCq7cuqWz7azw
iD5lwBKCOxrZDqOkoXxXll1ve7+VDDOdI/vOkpFHf55GIqwTTzz4VgKjLchQgZWhB+Cqluxv852Z
k6BMN9CtfI0welR5c0H6tMrNEvsCGutd6v4kwrwiUONXI7toE/I5Qm2zd71njVtphj8HcD1ZxoK/
XDN1ghRjDmCIloF5j7fZBzk1M7QIVf1a4rKiv5p6oIVwOrupwDYoF1bI/TlC3I5RE13Xe9F6HfOP
ZY5Qpln/V2Lz/Yf3QypxINguV3qj8k8gueQ+sYiirxn8b6blbzBM/oH03rMFnG9Jmp0wR0AhGasn
diLjjoKHf2H50T8HPQwzsP4gW9fLP5qNbtEetFD9ycyu2VwiLsy7rSzC/hT4cEhhR+tT1VVIKapg
diFIE27t18DBKRDjAUlgDYhvOfACLrMVVyCX+Lnpfc9sMR0BhgxwcMaBSQ6F4Dy51ga/sDqNTduz
cGMzcn/qe4iOjVp6y7CsOaXLkCMxm1IeJOVM3KTZkXUXbv5qxiy6jEfc5cDk5t+HojNBt5PVsDKW
xl4snfwYOc8AbqjU0uLVHWyFuxjR8v1wtz7N2O+z1DMO0dI4Z1kHmWc53B/987PaHB67AY+78i2G
8ksHHkeTPoWeFYJvWZ7/88NKJRvAsNbBXDgsKIq3KvfA7rg0R/MoE+7uEcsi5aI3r1VHXvcyzmqq
ANJYk2WM2jLXRiBUb42MP+cZfnuSzdye7o/E8vT+aPk/GjvoDs5fTBihVl3yGDh+dnK7XnPiLxwi
0ybGIvOQHVCw2SdCa2zcHDzSWRMffTafug2sU5SjSsKXHxrwkfKH+88y4sxO90dYCG0MBh4Dzqr/
shxn3IJGoJowEuuEX9I65s3n/cn9xwJl7hEi26ozK/N0PxBJ+fej//GUgrfd5pJU2vvrM+rR4ZTd
WC2/8D1q/X64/3jqOvyi9VPf4k5CSZfke1lkN0skPC2WF3t/xTlFwhqrIG7N5TWKabZO3nK4P70f
PCzYm0Y955I7cVnwMSGWu//7/3oRy5vkIRLB7IYyA002z0mJfUwjSuZkyN1tFLwi8nqADiMRjsiY
nmtVN+YHKAPmRj4a7jRRHnQ/Gq8JaL85YrAMQGgpKW4zskhqekbaBprJFS7+C1Hg2XoMsp/5WHxS
A60LBxPOZJeQS+r0y3WrN6TGqyifKvSt5PDNOQI2b0KQNue8XWNVnynz6SUMloc6JS/XYlCB+kWc
OzqaDqDFPtf8dQo11h9zM9JvYlMWKcVJfGboq/jJUaXWW23pL+TJDK40OJI4M3gXsICxKeXM1f4p
7jw8qdr83+yd127k6Jaln4gH9OaWJhg+QhHyN4SkTNF7z6fvj6o5lWcK3UDP/QAFlUyGo/nN3mt9
6y4IkB9rvYn/v2jkfxUlj9zDhA7+P2fJ74pf8UfxD93Iz2P+HYOr/gu5xhpYtWbHqOg9/s6PN81/
ieDeVVUk2YGw2/VP/9aOSP8yNILlQeJrkrqKR/7WjijGvwz+QPKXQry8rBnm/4t2RCF95P/WjkAx
USSTp7PgMZFs888c2R5dfrxEk7CbA0A7vY8Flq1REucXLl7AUBYusWjNLUim2NMTei50/ujmSvlD
pibyijv1VRzqFMpiYAIdqwDEHn7ew61om4+uha+8pPInSL/ZZYH20Oiyusdn8VHDVN+MI4BG2H7d
oYTK7mY5zpEkZ70y6hHJVELsgdspHGLZydSdXrteS48IwSD9KMNhHsN9bMoNFZo6IPm1QLSRl0cr
ww8bzcMRRS/rjpKJKzPFk2bpMnJQ2tCscj5BrNWOgKMBwk6A2rdlr9b1N6GhVmXRrzbigdB0dk2I
XMjDVhQ20nKPJwQJ7awZ7yXavc2cw7yomuxQC7jGFRMzZDj6YEkTux+k8kSmUkOPH+N98YvUk7eE
THAjFwExLdX38GKJ0oY9TQbQMWFDprLNlxHuWElu+LOQJI4O5IVWn8ohnsD6DJK2HRvJy6xR8QKa
bChB8p04fLBa/Z0ORDrKxjHPUh9r3EUMM9mv9cVZkFI8a0S/V1W67bMuOgUSyC6VcEd6VhDC4uia
N2rmyaX6GapRd4lUXVultvWWbvFduOcRerqYThVVDKJHOwBoZgS5Qy6ssxVM4kPdfwPbsmQ5fBkn
E9vmiOUT9uEXC1ZjP7LhUurVMWjFy1nNe7jXxm2OKxLpc1W/1NlDmvCCg4SgGteWRxM5vLZZh8Kg
E26CUkhQT9Nf+kpVGzDosnlka50ItLpjI7+VNLXtSJKWLWsvcpTqgPauoTy0Zlw6mZ7g2a2yr6C0
sn2Cl0ZHamxL4yi7rSG029gUnuICP33RKA9RlIEhxli9ieewOAyUv6aiXrz2uZwAMMjZfOsU8qFZ
aLW7wJBaV9arozSBxWzpjAsKxbup/THYjiS+j+G5wICHumYm6VHU72NaVi8lZlA2RCbTpFshkd8E
ogC0j/GfeteqTokq9vsgss0VsVb247YT4ue0Ku/tUmFJwYa5kymlCpnR4p/Q9K2+unWQNtcbNkei
xuqhgL2yj3I12yQE4ukaRiR1euyR4Vgr2mcJ5XmXQKIye0GEAyTA0RtZtpf1xTARHU4F2KYeTyPd
FgMjbLrRMOA4GEPYX4l5dIzFdsXMUtylFylQrDes/l1Ohgs48cA24ySx0666CWaogcV4MMbEPGNs
BbqUZGt/GO38YPxOQ9aTQHvcYIG0K6m0VIQu/ETUukmByvrWkn8JKQ4gRZj9Ymq2Mufbk3uYVALC
AUVrYFugBkYUQi1msE1JEsDDJOACZ6q3+uoO0Hr9OrNYp0pdshUtiQQd8TJ10PWWunuFxHBIejPa
Zi3MB3P5KvBmu3Gvo4ZDClJMFbLasHvotf53KoYsjuVOdbIYfoW2MhQMWigdSItMN9RbfVI4XCq7
LnsoQPlAnk3s7ijLBLhIoluE87mrh9AtUm0j5ss2NQKTStmSegbNK0fVQtOTTIzOXXISFDRmdOXJ
1B76vSSKql1J9DKFXER4Nx4lro7dhKE4CSl2CKE+InypH6LCwONjggXoE5sep3JSM4b2mNozZPvI
HSTlRmrRmxZAFgzz/DAKL5lMfHjepy+CyupHo57jrMpwljTqgwAwm+FvDl9TDOg0U0AMsaS8RHr5
GInWazROGlHToHsXeQAR0NQfYS2fhxiL8ZCWz8QhGoTS0cqN8DA1Y/wbRN74YFnEnaqL+ZgPApgu
oTPvJR16mOijr5ThNVj62xRTTgt1Ee1Dwz7AYhyX+oJ6PJxmu4fja5nfoRQH+1Lun6oux7EY/zY7
YrkhUdrVCDAsESbktWr/urBNbRf91aqSE57wmzCJt06sf2Ho4XYccqQ3o3kMMqa8eO7JaZgusEmQ
FrCvCaspdGSBsrZJmxZitR8uCM8S+htg1kaQJ5deMp6KSFpOptTO9lJFgq/Ub4Wo4i2RhCPcUWFD
vepjQmrgL1L0W1nK6ZgY3xCR9F2GzgVStWti/EIe7BWJ1D8YSoYNDhgP1oCbiisNZGPg9VOPyK5P
oJotxYp5BYkSj9qFArmGMIkmvZhlIP4bVvJkQigh0vAJkUo4zjtZEMWLDhNDmTRUOVlPeWuVU0bi
Uh9bc/kI1CLZp1X6TILZeLYqbRfCQbW1aqpu+QSGjoaRTwJVusHK5JhxqJ2aunhADKk7eYsJu7eA
AhSNQG1frH5XViEemxQtgRLLwCn0/kNv9GY/s7I2czk51QEshcCUe1/r6WRmRegkXdCCtVNmRwIC
AHJt/FwU5GgUYZ8VvfF61focDFiFXW1qvpHI1UbL1ZV3XlwFTd9L8EX2sbX8Sof+M5l7VI04fNAm
kbfHoMSuRGEez6MDdan7nEBIQnOJwqBnqiDjBLJ3Vz+KKUscIUdSpSmLV0kxjnDaneRuLRhKU8Hr
u+xa5cyFwtzqG7lceUXSYwR3zgEZP7hdNSUnarM0UAR9NzX5Cn6n5l2tusIlQRM1Sd8QCSrfrPQT
cCAYYgBSZwnfN2lAdoo19VxvsX/OWzyDo0MhiNWXgpEhQWJsE2kRORl8nkKgFSrNr9DjVx4UuIA4
TE8auRs566fDbIjXcMbqhGJBPXdDNu+MQf4IanhQutEbJxDuaFwBWfgw+ixHVMEEhNp0rPORUmqG
AFbjkySPZU09Tiob1L99uSklUgLV+r2jH7tNW6aREHmy11n7ueyyOxk6hGuqN3Q5sPiE/CWK6TvS
tbfFOas20VCokFImxuxqgtsjLJ8xpllHSopzU2o6s/vqGI/VZ7mT5I1cxazfNjh2n6sreY9+aea6
HXcU5KVKUjdmZ9KwGrAFhcFCl3r5isZExrUOci1DypSAxiE9L2eEr4r9iFHRr2ZiGPNFeiNJpGUR
x77QSsMRLWMms8ULHSsGldJROgtQnwD7wNVIziQuKfGSTfUmK6ECMEXAz9biEQWzzEiLNiMUWIPg
L3g2lVq8JDlaTesOikPYKXEHKFyaPZViqo0CmzCKhapUPLjLMrj5RKPEmp8XBvpJK1koUXYzM3ND
2ApNMCGRN02ZoHQqWQUaE2y8ppYhp4ATzKtzqorvEB/L/cwqnxo8Vc9E1eP5EKzJSpMg0qoq7gjH
SyiKJlA8pemonM4oRixZrESvqhCgTXn0KxckavVZQy+rDx5jNXqMA7SAM1htNwvXYpOJKo+qIvBF
M4jBIa1ftJIK2gZZwv/5+eeXrLGpRDQ3ZbTo+DcqRSJyrahpllHihQafFxCkstb0p8wzcVzaP38u
4g5Yci9CwkPbwSyCUGD97r/78b/7Hf1JrE40i4HB81hILIA2c9Ln/sdn+fl3QS3JC97FPnNYEcHA
//s1tTRHdfbnZwQkGNHRy9r/8Zf/+PbPmwp12rrQCjIclv/+BIIgCyiySly1Joupv573f/sppTBi
51UhdOMWeJ9rXfL+vNpfn+DnqVKaZHauCNZfL/zzu7IBuobiErqGmnLeNfZUXalstZ9LocGXTHuP
P0BzprK+ftdmde6GAdPZnz80oKYo53CVZSpEJURW6O0k0Mh2hD+Y07yqdX6+BAn2cxbzvvRTGWSo
26/j3V9ffn5nKVPkhkUqg51JFr/rs6286pJ+gNAgW+h8R3HHGl3OFkcs6miT5dmTvJ5Q2rsk2K4Y
aCuf0CLRIPvru3/8TlVNCn8DRDmDdcuB+j2yQQv905yxAtRQ4f6IlPT13qHEixZNbNj9RmTw8Rqk
CxNJSfIRWPuf1/nzZV5f8Ud89+d3JXqWzFg0P1glUUI5FPtw1YkFYwqICRnUn98PAzFfcyljHURK
1Rt0dISc1/x5kBXpt0gqyg0dMrQeYVjT3f/5i2L0riIPzfbnDcPJWftqvPV//Chj1aD7fuCKPmpr
5XV9B1nboXhclUSpnDT7n+9+lEQ/P0YVOBAzSmL3R9Hzo+X5I/X563dcd27Q2366u86bZX8tY/ua
ILHCnCqomxfRsn2MgEBFbo03btIjLdzTy7TH+LqbN+QSuZo/zDQ8tmPvJNrmuuxfxo3feZS17Gmm
1I2O/GgFOAp2wZ38430OWMHxg3vjaQ9okDZHAGEOiH9047a/7FtXtxvvbX2xI4MzOKlr2rgviekc
JyfdvYCTfDGFjX6Zv/hF7/KCdFbu4NSW8peU01ZDq277+fEF1xi4OxY6MbVEYrv28Y5V8APvTfJZ
Ajz4PDfX9nfrohdxpT38dhcozwjcBlyVW1n3fAGwwbFApMCnG1/j+qQWFw7Lkvvtci21Lw7PnNLc
W3aW9grAcHqfZuLPsIXF3TaS93Xrdbje540obCjID7lnzZd6uerGLgg9wA2irLPIOfPawSmDXJCx
Uh+v44ZTIgXeqDh1cszSLeLe4bswHWoW+CoRfIsIdscX3kd67E2ft4F6oUHNAwV8ozMp7CA0gbFt
bHAOvQVhyuObtbGKUmjZLTOGCSoEwHw89RIVvjgerBlCDAZDmyWBbp0Iieu/oPPJhKqhDtW30vsQ
ALpgpHKq0Q1Ct0nvIzKTNUCYRkmGyP3M4n99seksZS5noXxdwKyiDsR2AoatxfLtxjs9dGcqOpkr
XhbmtVMfEj6x47KgnekUs4fInbRge6Uo380LWkSCUQJKwpPH/6DFe4S3mI78kNKYrt0gc5fOT59n
WmnPygU4JAQuQjps9UaPXXKGU7QX+KR7ggXGR3aY1HRH81P8EvutxrFGZ/kpXuH9ccCG32uCyTtH
J5+fg9sK4LPkcxZ99N6yiR4HsuKc+XPbPoobb2JkPZa7uDl1gmflkOxcWdjljnJDKf5Z5CeUy5s8
fV5jUvArpPVJvPU2jU8XiuF38MViEfEXY+C5OkXyoTsXGHWPwu4b1TXt+LdhN2UPnbw1NmW+0xgx
qsAxnIkrGgiri/7ayxWEZYQKZ3vle/pWeOd2eUw+uAR6DTy7sVOlxSV48z6c818ANppnKcEw7ueK
UwEnt+zkGQqPhRAwrR6l3A/rh7Z44+EdHSF5PR4qhFc7RIDHxcgeO4fW/y6QBzRfuB45Zb3zsuzF
L58/9q/USt6lZDsAs2azAmjC40LKlm3xbeEEdpb2JlVOXlx47YRWJkXBb05/VSB7WC85SohqhdwC
mKkbGetLapxZ814sp+iZD8dTckNEnFijvXWzBwmZaypVnBlEMXszItZUWv6IrDS2Kpt2PKjIYtL7
LH9jAbe7/oMrGXSsLLmWcIzCExdlZrgrPgN8Jjg+ZM4VGRwt4M71KBXpPjWf6urRqr7opUe14wOw
rptd2ezoCEBkIhiCp4yTo9B8tgGzDwEy5h3IWy4fBxb3QwZmUfKlcd5K/YcSXAeFJSDkqvohnZGn
TO918SaKAHvKq1ydzDv9kxqXHx4oe8xKKPQvUkE0YbIb2ItHks9TROWvFyRX5XOL1LphIQZCgoGL
z9xwTwKftTnvveIMjvplSva8SZtdv1ytd/PCGZabLcd1cD5ix7x09jmObpo/f3EH4zVneOI2YVgY
my0QHQOmxIXoqA/lQfGRx2cOQ3l6XOh30BJaz7DhAwT21rGbMfaNS4nX8KV9/8W4CpOQ88yDln3x
rfGDx1s5Fs/UmWYazw5SCD5paH1gYJLvwm965lw9nDbg8l/iBh40critmrImP88b9a5fYIP/DE1x
7ysUDHJP2XMR8k4wHb6i6T9zDKi7UcXwF/W1l1yU1cEFcCcit0dGTtRBcInsgaNl9E+8BZV/jIBr
8DouXnPazJsMIvwXow9DKTmQfK7UZFpEg7AnYIGZg6ThwYudah01i2cGy95lc9/bVPmSiFkLUiem
6qN+MdFegmh2hSeVC+lbeC+Z3IXNsOdkUcYhuU9y1dDLdwineHyevL+pd+H0ewo88YtDRwJwza7R
5U7idlyfPnmhksKwqyEEDLjzHf7KUP3z8kruY64rj9h0Pox3j6MvPBkPEHZfTRtS0QPTH+fR8DlA
0cf4xTc+TPNmnUVS9Kngx+yCeZiJXeRErzOhivLUlvYCAX+cKa4NpbhWMlfkJTFcJrPlYeGMcmnx
XpFJOfmRjT2XA/gLTofC4WIpme7Wj+yIXx9ceUwXhoOVZF8fmb/MC2fJeuCuX5iJ283ipEfjIef5
mA/8F+Odbdix4okjmtEZFjpH8cWLcBKepD0nif9ekufJ+eIg6PcJNTMWUSYSjjjf8vn5WFz8TKED
mjxu1UPlRfSQbYJCZwRUUG+fs2f5zmksj0zPwd04dR5XtMIYhUWNIYtjZZyY/bQH7rL8yNMmH7Cx
Zc6fI4f4pra84oK9xTVRifKmR4trhouFPSmPZKikzrphFG1f33gwa5ScS9rKDwyV4a5Ytrh2mQMZ
IJ8ZBqU9dx79kiOfjDHglcldO73xKcimQpIZ28yhHFlQuV4rbHgp4/2taY8xE+o7X6h4ItMP3fCR
yx76Q+gZD73ABV15nBea1Oom+ig04mu4nDtPRUi4Xqz0fHgDhs8RzhtXeWD851HTepHq04bLLPvm
bTH58xJsxZdt32yr4Np+cVsHUJkZs5cdU/aM9LLzeGnrNMC03bGKEo48cta3k3lfr1LVyyRf5kI/
KqIf1KQVnXGsQp4br9k3tXjQb2N4w5Kw+PMy3akfEAKg90/Mm1gyzfodE4ataegx4eAd42syO+3o
94OT7wgFCT0Mkv1urelz1XeWq8qcSZuUztwAu96fhBs2nHgLP87RaFHj+6D4MVArieCI21XTb9RB
P2QRURUKW/gdZkaaWrWIUv2K+rbTHyvaB5lsetDvtdOHeWeTDk/EZmiY1kFOhh3ijNM5NJ6uc/1a
5D7q9fgdTNFCRx4+N7CXlHCzmEiFrgODvxzXgy8R78sSDUXp/SXLqSxuWDZVHtOqiUz0Dn1Izy8M
UZhB7PFr2ktIJOO1CLAyipI3ptORpxlB/6sJOmVmtan2gk0J57J81qCJ7StOIg0RyQ+CTVGcYf6o
w3oZmOWpatbasPMUthLJoWcolfN8ZWUujr5cnqAbVKyIkYK5ouIRGlKxcuX83MKTVnrQkCKi1djr
PzO1Gk9ITblIMb0o3KcwIy41a5r1AiPO3ObF719cs0znrLO5dvPtZLnjtSE+6g0ZLVgcUKSS6GfE
8rzO/U7cEQvBYN5jcdxMKuQI5B9Yac4dPz6Ay5QANYw2Tltd8XzfZ5Drmpvw1DQbrrTylfGKK2AS
HY2a9gT/45SzHIJ1X53U2LW81C9HZ2EUYFiZnYUCmLyjKcgOg9XK5Ii/zNhXSHgQH8fhwBtmx8G1
5UeYctnvML2ydrNlOMqPReJQd2SRzowBbFsC5ImEA0QP8RrU8pmgHOVEUoUcurCavqb2O4ekJDzQ
3Ss0DmYHW+ZReq9dbkrDxyiJNj9qDh12GpbGDMjqXlEXezVMkelzralIdwFuhc/VP9Cq0VuNCzn5
CLF1spWJrTsgPq17Tn0eGLJF3cT5bWkOHApzl79X5W4y9ipZIcR/9LC3HKTx2WFJL/GD4LG29DQu
ri0LW/yww6FDW5zHR5EFiXJq3whh5LpmImXV2t30LS2L1aotOKJdnU27/eKWKzFcM1nhKhd5bhQj
yapzBwpPqIJLXBmVL3TqL9SbZurxoYMipf7qvpmmDJLoPCKMhBODCSc3Ap6XEv0LL34L1D0/jSeK
jzQ7W8j8zpK/09yt93Ra6J5EG5ECIkuXXIBnaYuDp+peBN7e02mJjZRr9d0sIJK3BczxNGrPpnIV
35D/cglN3MrAVPtfJnLKay34kbrBeJ7wi+jaiU7RP490urV9IrySTIARb1JOQo1PGMGjLzxj/tXO
0HYCxVUZ+VFQTa+TJjvIFFtX7L3W+q3rjEJvveagMUvKvclf6B4RMEqKosK+7aGLLpb4QUOdj0JQ
UlVsQ1bPOrEtni5uCK1/vIE12ETnn4WJzK7NDt+tMzcOWmnNz3+HT/OVCQ8nEIZpVYR79ViSe4x/
bKAuwKybE0fWF8dEYRniC878K6RIfyOECD8m06BdvAg9aRV28BhAoKJKCApbgcymZ3sxQTkudCPN
ngft1lIYVt2k9nPkrrQ+7bZ+J2idovEA0hVyN548zLmsYbGcOdoteNBzW/kFhDt/Dt5VgSEDWKtp
J/fwRH1Xu1mQgKpPs6KxtqtqkJ2OeCc+ShlchjHpPThat66WHJC9+GO8YZskSHHfOc3qsCPsTT4G
8KLv057xh0sB5y5LVQFGxLY2jsD9Qf/ZzQH6VKxdw/FxyV7VwSuj2Y8inO+FTUXXJmwmV7FL6IgO
jlLrNJfsa1Hc/qF4G99rOBKxywzMKHmYbPavx9mdA9va4x7EtlqQPmE3n/w/umQX+am70ojBbZ/m
kNxQ9qBcOiN7CFRXHZ2J8SLxhBNu3LjzUDuidIs+GDFaMrJEWx+xYsLaxz/ntY52rHYQfPccu7HG
Gfy+bKajdowY3bzuGEqMhINLXE/4YfqncLs8pl46sreMChyB92kAjkB2zzvqBbeuvdjYb5OKtTL7
PWeJPlrBvBL7SKtrpzrlu7WRNoyZTOZe/RxCATzpTxRZPCTKSCxUjR3GXuaqfemGTQAvec2fgc3m
FtZGJJeT/dU2AmaOVJ6sXawlpxjH7CY9hCzorYtwOMz5jjaG/hAesMI+4W2oExfeMVI8CnMXRlP1
jaSSg4aFbpunnrLF3n+zxMaOjhHDGSGatnDQLpJLxZtRIeWfTUTf0Ov8gGlMECRZeq/FrqD54wZv
tS+S/af6JYEF+8pXj/1Ooip7vQdnzY2OxkWgpGAbl9IrD+JsT/d42wtexCpUPubfE9u7S03452Ps
ZRt9hOT8qr+F7/1TJ7pitEfX9qRyxLe849bBui2iR+iw7tpMqy/SjfDP8jSn51I+lKbXtHdONBE5
jB527iQFkZYYCexRIMEIJQaLLb884axax8TSsRjzz1VnyzvDa1+TF0ZR8Y0OWegTJY4yN04Yvw+l
ig6DcGavr8miftSBWeS2dKvV64yBizRHFQvnN6sus9myRhCbHVTsglV3nov8pIj2G1snpj9WCAIG
59X6guijmYjWDV/X/4OW5ohn3M1H0yOS0AshIO1IPoQWgIUeECx1Fd4LHgUICSjuFt2BNX8cXw0k
CKxpzRccY/6KK+jj2W9e0CiUoaeC1hTt0INCTDOLXRUtHVptK9MAl5HdP6jwB06yhf7cKWH9oegr
vKnbFf0WgHhj+COKPjV5YrnJDn1+TcnemT2W+oQrWddFeqDUL+6Kdc+OksQjSJp9GvM/1QzhNG8+
uArIr2PZCxKFDWryXtjcEJ0HEXc7/qL1x64JpJ1B38QOn7KBvafhdS8WTF/bsjFLGZuw2Kqn0g7e
1tE7fOpoDdlwA17T7/il/wRpV1J+d6UvjeqJa23x2AWWE8w7sT2m83v7nVVki6OYYBy3TrDm89rh
vvjWWwxQNuoCVhxHCTcNfn4ODmgfhhnKKJFX29mONhP6IMoHKIBYITDKo+ioBDd5re5R6rT+iorf
mjsW+fcFfouT34AJSMkmqD7KhyZC144Y54D+ieKQdY4uZPFIxTZ7IVuFSGKTCEO4PL+SQvJg/Jg9
VDiN7MAI07I77eO3HiS2Hyrr7iV6HiS/l12IGclNQMbE9tmq36pnSqpfHYQ5D4xgrl6JKA/Vs1Xu
pZaScEWbadkydKR7HJYBjJ1hN56lF/OtF2y/9tneH7kllc1w7170t4hRlJb4mv7uMCtp0zZMrgQQ
OJnmIxXof3ME2AV+54DhUG9yTNWjcptYTzyhpZSHU/ohs+8NvYVLBB3/JuYeDBqPJkFJe/ml+qw+
yy/rpO0bdvbUNS7IBVALKPU944Ym1W6wJ4+lyu/EWusjY3y1ziB+CcnYgms2fe0yVeRqOPG+wz39
HRy7z/ipeqm8dVV2CR4LZRt2l7C2A7L9ptTVg991CxNNXwcDpiQci4X8ZMad/RtSNglx2/BAacDw
ZCwinsrgZrMCYADexv7w2dmLDdMRVv02oul2gDu/ndAiOOtx3DKShA8sb0/WGTH4I0j/c2q8LpTR
NqLqLhgMEG/cb9Y5fKdfFWHME9/EOzW25w8aQPo62j5HLyyhEs4yL2uUjHR46iyyAZCiEL1lDy/G
GYY2dfGLwkiOs5zip02+BPt4Pz9pL9Mv7ETlu3Irn4Jdj4/iJd5Pj1yJv+vkOhQ1Be1nNdwbt0cY
orH9VTvxk2QbZzhOC7Tmc7oXzj0zMpdCcM1cOBa1P9g9OP33HMmifUmj7SB7svgKmNPR9yzOqG6k
8kM3Btt03HXWo1EKx04Ir+HaRYGwzN7/59tRWXtBzcwaUjSsTTgS2iZ2yNPHte8z94LhytpA62ME
v/DzO/AShwodj4/Lo9hHq8keiQQFmRWqw8g/4nf7+y/5+t2fH9UQqFAiPiLGxnS0tt5+Hv/z5eef
dmrCM82pFqG2BJT/j8enciPtkPrHWED3nUCa9s+XcP3x53cB0n06dKb2YaEZ8nS2w0Yf/cc//ccj
fx6ulfSK/jxb2ZALnKXtHbk/4r8m8mjUboMaJ/jPl7BeX+PnW+h8aBR/voUo0EqeIRaF307R4c8/
H/5+m39+R3YtGuc/P//8G0xI8ZapZvOP3//58a/vohwg0s8j/vwlVYkxqKFagVPiqPz8gTBPXuTn
53JkXSZVFd7K9WP8x8v/fGwUoWiwhZnbqg1ZQHJP55U1eCijKH6tNdy4mDdDZVHQq/NdMtRbTTOi
DZ190ZeV+gTwlTJcQu1qUR5JJmI9Ot5bCYsOASHAhtUdMQqa2yOfaEBRdR1Tuw7aKA6FTzPtTq0q
k5va+XOBjhLycdoIFrpa5SVSmhF8jLSyQhGMqNR/ZgEoOlrewhHxDVJrNv0hlyQqxoO6GQb8Dw2y
gjQwrK2iIZON0heyOXDXg1zu5gYNnvhY/Wh90gFbqTo9KaS52lKZ3DGqHPKA5Rmo22KY3UTayokF
Xp61ZZ1eCSMLQ9YpVDlGNm+aae3gu7FUTOA+g6bfWA1I1Yg42TaHI4uhWVHC6/Ihmure6LExaomw
V/HrVrHwIerLQ4E1PAg/R9xqrVKwb2bAseTL0hQlDm/iIYQSS4bedyejlyiAEnEdBMb7hFwUvX5x
RWoWOmVTaWyOUEeyA6D7yiyiWW9hiFgPqBMLjHEgCQn3b2D8nrtJdtNK/oWS5CSGxmuYImGV+wXU
/Jck7cMx+wIdkpPstbAIiEgoy/vvqDA/aSMXh17Ez1mKS+RHcbyBErNgO6IIxXa6k5HpdsWLgUNM
6iRSqUHH1wS+5PRZluA4xfKNzKvrDDgNtzDqqIL0ATpCOKUisdvkHYGUo85ajOEeiigHXX7qLX8w
H3V1wd9g4E3RFl/SzUNIzbPT3jlMny2iP7wwF0lOPnGjOtmEMRhLkCcTI1xR9cg5Zkoi/a6S/rMN
8TQTP8Rqjzm+QeTCEZt149gZUmMLjRYdosW0gw5Ozox01rZqhazi6aEOK/VrSWkXBdot7+bXvGqo
g1o91VQlQ2dU/MaFlNtRLxxGwshBXhbbtDZIgaEMpvXsqbBtLyoLyyQR5l1UJ7/gmKuyIbphPj5V
JrPr3GnYGYd22g1pcgRtiGhXm9xWaAiOF7PqHLfi21LJqYv7RnAHhf1kLj9PPYkKbb68p/rCkCJL
aGVwzSMDgCiTj2/s9ek+hQ5gYUKzmmRjKepvriRPkrpniHQfHSGRAV3pxUCqsRDgNU3DYchij2QX
lLtDjitGPM1GeDeiAja10lGxovyhjPJtesY73TiZBVwHSr5XyZ3shLH6pABUsmtN/qi/RJI66zQf
doS+2qCUwEsY80HWpGAzEvqE9W1m8iJXFPY0AZlACTHv7qVIOGOn3qDwDc6IXw9W0v2WRkt2AzYP
WaU/oSZvEGKivoUUdFoG7UMvkC9MJetoOmL4XAhRbcAT4JH8lYDKI4KpJw+yNJ10OSN+vkh1yvqj
ma2NGgbfBDQlx7F/1SSGuVoknyrTdYADdLcjTIOo0S0CbvPvxoAjZo3M4qb50AQtiwwwYsXwrbbL
HbUzDu+QbWEQxCTXlslB19uXGD4tJ2uEIYeil441zY7MrFOves6kXPM7qFSVIDxH3JscXe01BiG7
kQQqMrG4M8OZXqUeO32fvM+j9DJEyL/kpgt9UWDHHEca5oRZoTyE2zhoAVq2+kkj1FWP5ZYdjXjO
o4yV6hhey99DU/0iupPblgZkvleiRQSgERvw8kLHAO7a66AV5SGj1qbJ65KQjgvoh71l9u/lQvcT
3zEyDcaebZMRSIBc8krq1rtWtU91McLBn85LI29BXbtTn9A1FcSXEGu9nVqPwVhfSaX0haq6EvxG
7aNgYiA+TbSDPP5WpzsR1SrJJjrmiDK6yqqSIg3OqMiLGMosYpplFKaOoGGDk3UykIguccQh+xJK
cADB0n2rOuWtOqt3oZp+pgze+LqjT7NZkh3S4OkATmE/M35ndQkfAbwtonBcRt297ePvLpbnq9Rx
9S/EoQaqRYDROgsieyg3uQkYiPjHxEva+jWdyDJqO6zNVyz5i1ChYMl/axD4nF+6Srugjt6y7lOP
sEWrIszFchbhYeSLh1B/L+cPQtAA/KvbM+rqVVVKQV0qZ3Y2QbMNxoxuTUdKdNR/arJCYLG8trrW
Wh1hK0OegSwpMdzDL32K9aVldWpdkH3i00I4V9H3JEnJHUkVzqq9MBmGL5YqbeBUIBOdinnVUQQx
0fYSMnVVCnpfSHELWw3GF3ECCRGrpO2VQUqWHCll+INfROJB7EAsuGr7jkJIkz4C5Pkqh8grcX1b
IKZCirWVxuopQ1xiSNDagBRoRxKhN3PH7jOiIuaVeYLeKMiGXaHi8RxJHVD2Qn80cN9jc6XNACYZ
rcmUbaVUC/6LvfNYblzL1vQT4Qa8mQIg6EVSJEVJE4SkZMI7wvPp+9uquH3q1qA7et4RVXlSElMk
gG3W/tdv9hGQo0MqCM4H84+Tg07JLZBRUQDRDgD6mU38SRX68dA7fFr6JGU5zVQ6CkB7Xb72bdMG
g05WqdkCAdjkZob4bSgJBuPIsV3zoaReAjls0fb1j5KZq1+d1P/3If6/+hDbMkKv/4OkDOsZEhrb
/2le/PuP/ltTZv2XjvxLIy9eNlXjfwvKHEU4Dhsm37YJ2tPlfzMjVsWP+L6uIENAiIYVcvsvM2LN
/C/HxHaef2Kq4jdq/y+CMtZLYTb8b2bECMpgkjoGGjXdMjTL4a3+3YyYJVlPc6WNN3p/bSvHQVjG
XjBjBeG9z/qjhdukq76ZzMBS1gNnBdmkM9nIdkAh+8ckTARZhrQy4gf6rDkB0Aplb0yc49wOwueO
xPO+g34lwTaudXzxVUDRIqHBkEfbmiCCN5k6UPmJtNE6T42xe0oTLjy4y7yOxEq6VaHjyKTI4dHo
6ZNNaky6Td4FJnpfjGBmYh6egJday1qTv49V3azHaXZhyO2mHApX+YDUOKY3Z2bfzdiG6CnXGWoQ
vVlEcv4lPTjXEpgUsZwbxq5NczQQ0XNLACzunmowRauxI8mlNAHQRs6logiesf4/qjR9ZkNzdpYF
+QNdsmuNeKGnmsYiinJ7zHt118mtduxKO3whHgD/UEIUiLotlxHqicxJHyxUD0RD6MnRAMXyUqv1
GZ6PlqxjXBueFgaIbdi8/P5BgDDGw828yGSKdIhRTq6OwUzxtMrQ7nOeSrVFkeJaZJc0kvREetVJ
vngxeL/2UT+XhjJua0ihrki3axRawZgLVYhZMDWBaFlDi+4HlPuUIyVRRpk+3x8IETC0HrEWRN5s
E3VqEkesT3Q/cWf1dCubjqQU4D000oVBruM1g8RRICUKJ6M9OqWas3n6bSis81TdgrzcXorRom86
lVu9HOneEsUSxGbpcOCqws3TOdjKRn2U2vUptz0iJ+o4cmBWKY5mKAOexHPnEl5GaXFLYtzq85im
QlRvEdi+yyGhm2OLDmYERYt10QOqQu1oiuDy0rI/QyMeiQWUPLXP6y3R9AnECrDTXy8BzRk5Y5lY
O6uz1NKyAhnHxxuMTPM7qn/X6rtiV+LG/K8/uDRjjvPzkOS7DKVN3j5IWo/qQ6SWHyGytgqLGc9Q
m6crYXvgjmG9Kho7WdmJpC004k+BAvvqWHGwpMckY7CpQqElFGbKIJZFsvJqmWi6EBnAPclcLLSS
fUZ6ShtpRK/1RKd10nhprDl6KTjUor2iztEqG7Sy880y3RW12b7OLftRzPZDt8DXYKIPjZLeTTsm
c0P51mO8LcNQAPHYORyah3Ik3s/BMYEN6Cn3MVL02qGiSkKfqigiJGFTsm8pYgObepOo0k75IXy2
8CXcUWWx3VXse5LDBmhJ/exrDvYsT333jLbg6ui62DDF1lmLTTQR2+lTbKw6O2wmtlqyZyEqie23
YR+exYYc48riDJtxQGDKfm2wb7NeSoEjtnI8gEDZa/uWIrjmcbLhx+z8NlI6F1/cW/VbFIjyYKZO
kEfOD6WGjaIoISpqCUUUFREa7WVUYHygLqhHSGMugnDC71zHm9zKJBRUFCjUI9dBlCzPR43LSssl
mtQzNnUNfu8UOMr4rWrVm0rKLgBwtzIaGhShzrHBFAUSnXy0ZdLjRStOU5NvYuj8uoFSE6du0SXS
OIXb34/4wxLF1x1/VxU/7z+lVNB/nV392FGr5aJoy6jeZrwPMTijoMtFaZfoSu2GFRj+0ELCiKnx
MJ5+HuUy/9tE4xldRCNKxUIUjVgJ+zZVZILLxDZrHin0svg7F6UmEMX3Q9SeNWICtRv/PsoYemNW
/XR5jbP2IyR5/TFtelZN4k0MiL4NeMYzKZe9Y1FtFekxwn4H9hSnUJpWuP79HQaODw8dc1NMBLGZ
qh7HUtTQ1NK5c4lFaR0bz5ujg5zXVN2zqL4Zb1iUvRCAdk2ozkuq9FaU65FJ4W6KEr4WxTyuAp+F
KO9r6nzykGdPE6U/rl5sVZwGEk4FZMriFyQOCuWw6QQVFOy25xxR3mPOFLk4XKicMswOekE+adu0
sPeYAa/jAmEf8eLLVBxR7HwoPLWWo6Ulx7T2bO2mhvlnnocJTi3ijCOv63H+IGoLE9lBA53gONQ1
yW2SMTqLe2OpvNfymEE5jDgd65x2ikTmPJpYHATEOYvzFmI/EigjMINGFtZInMpAef9yCEcsm3pa
GJ4MBYUh8gQvVv9WT/Q43ejYq7pLq4PTRtbCzJ8bZcTjrbLfMYpLd5UVcYsrwwmmuNLoJ46YU73Y
XWd7ppoMB2kuF0P9+PO09QkrIsgEHMJZAPtFohJ0MiT2V5Ik+wEbQSjME3FCHGAlDrLq74mWo63O
Edd+pNKLZsE3cqJDZIDicRauS1buNDHCbSw9V2OJSQXK9jDIB3n7lITuivlR/56viZJyk79Ja3zp
4vgdcw5vxIE842ReiCM6dt0Iit9TWX+do0bf9zEY1TCjppES2OJ7G22V34pj/8i+0eXTtsTOkyQ7
tF4gBC1IgQNiYEjDm5AqhiAJtoAUVLCFEYxBL0aP89NHM2qSX2OSiwZdWecCmGg15ZMyolr36c1K
4EA0D3a1siEJeLbUjyIc6hc+HlxFbfYdi43DQv5uafK0ThQa2PS6M3fs56vOxPBHooOj4g9T9bmW
4pG9GHzF5BHPAnDJQV6cx1iuJrAYqqWtgczcJQDtPoLWOA1M6z6BRxia8nsLooPhooddjf7TTKdQ
QD5PAf70haG7CVVU1AIM9QIieoIV1QI0Mh6eEh9mASV1AlTKNZYuUKa+YCsVsBMnEU2JF3UCQZMQ
Yy9uim88qw8deJUMbqWCX0Xt2wTsoSbKsgTdMgTM1duXMFt1sXFFwGZCSMYP1ySNGXSMgQ5zFXIU
qJkFepaCoj05ubYNvpC5/qqAgqh29UcFdWtB31CUbWzQuN6g/4oZ2MJkiMkCsGukFaMxqAWQNwhI
7ynAvQSUr+z/IjbrlxV26ED+AIFRXv1MIVDdjwZKGAu4UAE3bElbbCPjj2mpqj+BLCb5Sy2Axu4p
epopvaAcFDIVcCR5GUyejLUPoHIUkOUMdjkLEFMCzUzKeltqZu9TIOyjGsDTFtAndwkQFDQ0BhVt
Kf0YsJ46fD+dPKBRdLIe0Xc0dFcTTBWfH4HZapvyjw7iagjoNQGDbcBiJ0zRuKZHEFlspBgE0XeW
SMbBR03CAAxn+KR45+x+fD77XYE4XhKe7LOvAAELKHgCE0YQfrZSUGUlkq8dRpywFllaJpBkKNLr
xjbXmYCYuwn1wYMwcCfFcAV3AKz91BWpdKgjTNqLCSGrigCtVYdI5SZzeKoC0q4r2sVPW/aw7x29
MFZuuQDAMbhZNI7+g0PishMIOUh5CmJugZwbyrOBSW16GGkSUP00/ByUHfE/6obKXj2zs/oLw5vG
RXmUsOLSzg+Hdq+2qbLsch7/YD5WpV6uHxkLnS4A/gRyNv41gB11ijOBjI1pSj+AIUMaeSk2GdFn
6UWDIf7tgfz+1bDxHdYnFF6p+LH929r4/cnv10mDdMTuc839/d4/P1C59/jzi9/2zx+//+SfLy01
hloxJ6v/+P6/vf3vi38/2H+8JsvSrab25TLrhUXw7+vYYWnS/P6VdZ8m8j9v1RjKytZGJOjw1o2q
P1dWhoBTXNLvHwrEi3/97Z/vmaJx9M+XvUiVgCJphATQOb39Vfy+x++r9P/50n99T9/I1KnrXDTJ
fpVnvWiJPck7c6kYY59UWrphv9/8fc3vH78ytsl8QD0wL1UMkvEf//6fL8nvgzjdWbHX5MI9+J+f
KAjWlg13qBLSskn0+uJmokouE9v//R6u9zQB8T3zsgnr6JYO4fTbK/yVX8a/HcTfv/Z0FUuUG3hd
NGO8k2jmvLBbPQ28N2BdXWGImlA8XXjcnbvBBWz6GE/auXKHA6JvJAFbKpfIba8w6RCp3J43KlIA
1OoHgu0CnTSV9Ca5KIK8UpztHWyt1NzQyGbyuMk9PcD6Au699fuptk75xT5qJF3/0DZWK1QQO4V6
2EMfRJ+29usx6O/MX84qCAdVLCo/iYtItpXpSvgHfpG3JhcLuVjSiVAQcLr8tfsp4ajObjFDM/Wr
AZ4dGYluzNbia9/tPqw8nFWWNKtopJdjAIzXegS7v9WXbDsMHJD9EcUyymTY7+fGTUl+UPb50u4C
5aLruLThBjj5+sK0UaVE3jE/2LA2PDhYGVrBQFYaN+IwGx8Q4hHRGFSvEpZg+Y4/jV0ZC6/weK2q
77RsJhmaN+Qdac+fcF5syW3v5H0+zT6w+TVkC3HugdW1hI8LU01aOR7C9Hn02JLLR7ZhHe2IB5VW
morxG2UdJk9w/BJPv8Ct0y/Taypfpa9jWwXY1j1XBujdNj8XnyzQ+TFxlRW8n3N5xp3Bk1wjwFCT
o1m0gndAketabvHlBO+Wc0BtVcMBg5gmEUMB7daHTwLSl0RQPtUgpgTV4V0kfo1n65fuYqiwmN/1
Q70QVNNo5+wxM5vfIV9Kn0KEAa/cON0wij5gf4UzJ6R7MogBNDVfUBDz0Ds2uN+ubP+YwV+ARKBD
sOIa6et7+jH8Y8Obxsp9pX+EF3sNX2lpHpO9uTb/lN/8l1T6++OGgQFUBoU+/B/Ygd2NTGCB9R/h
UsBCoPziBmgrB4rJJyKOENtP6HF3+VjeCs88sivCjTTX0kLQovCNST7Djx8HOgHEM+R3RAzQ94Iw
v3GgE0B0MUg78SxYWUFMopy7hOxoRVAdqmtzzz47ycNq0Nf8z+rlEL2+I91XfGxitxYJ8wf43XnV
+AYMCIz3XHw6dISPEJ+9yRM8feV1Tt3kGu6Ml7v2+poMa8m7d/Xi8Q3TCpZDeiAui3fHFeh6Sf3e
8JUtrsUcaZl4J9L88g+ocmQ1s5WB5kCUgdwCD6eR7tGpPMwQ8uoDHAkoYVd8h4dtwoqzfG4TGnRc
PfqnrZQE6+raASaRYuP/93cBNAKMTu0FLMIZ+LZiBgSNlvoQSd2IUFUIGPze9NAsmzt21Yxlr1vB
I4eWP3n1W0tKPMk+b/oSnAWsx3v+MNh+9jTVApDzAO5L8tLvH4fu3GksIfPB3k8wEZM3+PDrxouD
O2Zkq0Zzc6RpmB4v/jVS7hlyJ3RsTAxr9h+3n2z5WJEUewHzYf8mIKhN+SiFZ3f+DI10L72EPoQO
GJKgdmI68zAZZVt4KdFG3Mz2vlb48XiFphhCcTrU5T7EHQ+MA47GVt4YP3BOhIbiCT8aan1PBhAK
gmadvMTHyAWR9Kr9BPMVkIS+6S1ZRIJi+Jkssg1MnWTDOac6UTBx58hLt9Grnei6udZ3SpWykPfP
dRxvg8oMHqpfvHxW9VE99X9LZE/z4SEFeDQ3K9oJZrF4wPR6qRyv+WpfsDN+uj2zF0LWp/oHbrKs
vFHpAmVBv4MCzJlaOBZ4TOTaXE7PHUEtjv41/DEQlnZ70n/0yXfcz6cvPz37b4KDgOZ+I34yPVX3
pRejCbIr3aNb0/t2wncG3BnK9ROpu7jP8QF1OO4ktV/cq+VDQsLgad/jvcQ/lDbxuGAJSxaJ2xDs
6GMasiD9GhK4O1/j9/40LgdBZYS72niVB1v68W378H44G0FZ1ewA3iK/n5EuMnWHD7yteESQGt8z
yKVQrFzRzNswC2m+w/l77pgjyUIuX7VVu+yvis+Wqtu7jt7LKzQkUs7xEEDkzeuL5bNaTDz68Z4K
Bq3YMc7aN5slWyD2pdvcj1gcxmhdfUIJzgy+5B7AKjrBDcea+3umUsVBr/aBf1igoQCJlUevvooN
4Zcr2s3yHxLl0CWY+zgYVnDZyI2DRdS/FcshFI89ocRL1VeAy/zy2bILfkWn/ExkwuGVjyjfH2cu
WFz0nqVnCskpWjHfUKi44brFIch/vnQrjFl//49B0/MbBSkEraC9TrKfwLT0wVlfkCl54ak8Vtfq
SmBArNPUcrkTZUkHCoXMYiIQAckpJuf3p37AtLlZppDaaM8unQ5N6qIl0G9mSxJumdKSVuZ4Le7s
DCwjN/hQioTqls/j1QfGOdtbuKE3tJAX0Yphlf6x4Q8GkCmxdtK2AUOoZa7gW8Z9ZCflAie3OJF0
HsA9w732W70XxMGkTPsfi5Rx1QvB53CYSYn6DJ7GIdmsdTaiIBAq2xZak7sxm6Vf0OXyaMia1gvR
VZ0cueHpucY3EafdtK3x/H+pLYg48lt8cUhDYgy8ZBcO3t/dTb4yUe+xD5Es2mjb5hMercfiyZrR
uDG5M9/WFvYifu9BtMVTZlOvmQbv0Vf4KW21dbONAskHALC9IWCL3VTtkWYXqHx+VL+iLdw8Mmpa
pEmL34XJZ3HysQ5/YKnydqQbTVNakD8fMLJ5OO3VVpbcQhjP4iHibsX1pv5FDFMYZ6BGbr21od+l
C1bHVihSunmdf5WUaKx1kOGCdmmnPjPfPtZbwmg8Dg2SAlhBOfSsPokVoeDhT5nMguKoDzliGoyw
MihjsAB3Q+epWqAUK6s/W/ayHs8x0C9ulq4srzGMls10bejbNAkUJMWWd1/apiettr68hNC4k86O
45LhXBUYtMBrxKua8Lvo4fafj0McpM6xXlmLZRiAZvlh0Lmmxyh/1XBedqvFeJoO4Qgt8Zu4x+Kn
kS7EHHjTH43TpKpBS93WmInGpSclLU74R6WvN08MhKW39Fm9wD354arsrygVoRfTUlp11lduMzj6
de132NSHz4tek862RsDGdgVMhVsREKcR7koDBrtImC5/1MsDswaTjnOgNhjXmyrY9z5cOcOnjmCQ
CRRtWHaUVR6Uh9R/6ivtm7WN/YRCWrGIsp5wCOPUgLngqSTL1QkoV5prxvY7AYytKVSZeAdWntgd
401/h394hSGLcWnNwuFTglJQ1wOLx2tLWN9rY+7A40vUHRoV5OLnuR1C2jGQWly83RTMDlovE8nz
V42pzXa1IPIBmmJ5wl8G7cAZO+U60O/6XapXrWfe8b2yKSM+6gPz3Lpliw4isDusQUxgPUPkBfQH
XXGLVwX26ugRLwxI/Og2QCUkbJLaMAFBI6qCakg0HXbKrGLMeKFmMc99L+odddyirlJBgohrLNcq
s1WdNpN+AFJ55nuUXtJrmNJ/92hWfFrvqBFs/WUaAm7f8EdCbfh7P1j7crYU8oj5zORCc1Zfc7fz
g8TBY9um6xpphg/8KI/rRodyz43zNPEsF0z/PnvLMPUNmM/09Wk8sfde9HFlRDuDcDnP3M8beTH0
i/q5I2ty2lYebu88sa7ZFPk2lu+SviMWvij9zwTzOWUhUxapixAClpu57NPPd8hn/cvjOF+rcTGq
eEC+Ds2iyZak7QGqyFcCOiVIwXwCkyJtrZl7rT3P0ls4fdjoK2FlUDOkbvGJcoWK8NaBMFOCx26F
497r8zChVgighubNggJjXkb9gQIVotyyYsxD9YXPgw8mzt2UGCnUcq/Zh+LuMZSqa36WsgtNnc3c
IN5eG5Cw4ModczxB6B8wflwVn4vaV1ZDvXoUJzPeTPVKCy95GpSsBpVX+hNNN5eQYh5q43bw0qpv
AmSQW28tTlvasVcOlDPsjx1hSa033u37CHEKSFaE4gWOtcSTKYMPl+PjFtHakoLa8EhCwJ1S59Yc
aNKSypBarG2QKvAMCoTS/bGyii1xz0UKjeUv54SRdfYMFkLUFVAjATv06DQDpizgN+wJX66XmH+H
DnmDO+EyhBrfwghveRDDb+UcSrphhCoXCGF846eOX9N1aa2UwESAme7mGU8ZHxs40/Dp9MxoT4M8
3gFHlw7n1h1e0gQYkak2vxbYPCHdSiQo7/KATZ5QEKX5qaOZeeUBPL+pBjHKMzcZchMGw7HIlsJT
PqaXTLuEUNyVpX/Z1vEhB428YctWVK/Wv8dPHWzru5Y8ypHkzq6EVctdDVdatZj7lXw0FibNL7S/
7OUUsVO9AfmeMWt35d4HCR61gG2a1rGMexohutTL0tUIuiIg7MKE33aDL4v7ErQLaneoQ1Ck1sl0
4UOz5uS2q+FBBxbCVkTBxFr3zE8Q2YYL2wP7k9sdmDf2RqOFHRwUfgyXDjw8oO7ozsUK/MrDfeMl
+sq+ut1nva7cz/oPspjbD0lGJoHXXkdaAys4BPmI837CwjTveQhQuLsVQ/QNWIBY8yNn2VWyL04p
xmdg7CCzHO++JOJw/OkMN8n5IivhMCE1/KHsIvOEbczaQS9Hd5Bju3qFPfM93FhLS785JYw9hUE8
ETY2cDSim0QXmSqVP8tDsc82XJDbnY2VAA+WjzEQGy+o+zdOWCw3nPSyTXkoSTR4nf7gCkpJk2Dm
H8mrBLcLwAhGNZ6W7efEqKwXEJgdFdyDZEWCfRiZhEZe6R+Kr0bkAGtUXRn93GPsN+NebCTTmbnF
O3FyXzZXljH8rpdMuIzP15D2xJq1K89MXmYkRpvaAryANX1iDXJVyqdxFXsQFae1gtOPGGXzPVnU
f8hGhZRlEQvuF5hiiYOs1/yVr8qJ6c67FBwajh0x7X/QOBb35FScrG21tNDwuFDYxOeJMNr8wU5m
B+NeHJsp8ut6lR/C/lCmH09r06oYD3H2RkVUFL6doi1jj/xEmtZydEUh6Tm39J0zOXmsA0IQ9Q7A
JH1ni7D4QfnRn9QFlQ4LJHFYrJnAqtORodUdOKkqN8pLRDwfmuzrwAXBgRiPn6e1fBzASjLXBnlC
rNAQuerN3Bx0/4mn/AAcJS1KW3JKAzr6OflClJ8cLSqdjrCbfJof5CQyaxALoDrI9hRNhnO5W0MA
dfU64VeDyAKRcenbH9VS8e2lVa05ZsjIwLLDwzwkxV/EjTfevBsDhxHNdtwIWkiKan/wEXfIFymo
SIpiqzZ23TGy3P51xLglUNchmheqWV07VuEKJRXYh3m0mV93BtA6XHINqtcmHksWVozP9eBnX4/d
Q3XrixEvpZ+whqkBsx4vukUUOEcyUWbdC0FesKnZmWVwa36Q/+/wltmGt8d1ZMPk0EkyROtFthuf
vKjzzg/rVsk4jHtf0ybF945dpwh8QucGSggfriVJK8iX4Y9/hX+Hc+XsKoZXvQLmypLzSPae6TMT
K/OSOL6F5IhA7+F9/GI/420+iyUysab7uNV/i47mB3gTZzZd+lsjPuOQ8ZmfLxVy2117ohrpP022
68pT1W0H8Ir8s1rBuABm7KhjQQfaO1IsouJsdzT8Jzlod227dF6pzbfFghMmfVG/B8NUP9SPFAdA
kJmX6IVw8V4NZnVLkguiOKgiasBhgu25PFMLFJ/qvLxYdMMYqfiqiwMdRZhYp90E9JkoCr+5p49l
HuR+i35uyXdldSsxhqa1REOj3ZNG7vSLdNdmJA+vCusKy3jUjwiw6huYb23BhiHUh2IfHf+b3R2m
xytPfY+IqO632LKDO0Bc96r8u2IjaMDgsFl1MRErLFRH7yB0GF3L1i4kkvf5zf9AZBwoOOI/L1q4
LfCEGOurY52mlmhm6lAzOQ6IEetqdckaz47/4CM3SFveA5FSvwz/lgdG/Q/YiKMvJ1S0a9taPEKf
BW3HGV/gI8hEV2i1TRbW0OcXta9WuEXygzwa0VD4AU5HCY9v642Kl9MSgCU0x9Bbc6NxjWyuIakh
EHVv3Y3/CMRtZdyc16Z8hXu4JdPE/OhJOQVrYNzjwYiRtOJxersNLD/PekEZxqpx4KRhl1/yiF0/
yYclF+BP+Z4VlbcBvubUxmSOWdUpf5PgsUqDtCZl2XfGN37ZN4fLzGNgtP2B7BEB6KpbHEERc3L4
vBGwDn/CZ1E1YZzQ+KGIqhdqtEIDWC3V7CXJML0PiGrhhnzyidqRhZRGGKmC4hTNjgg7DH1kZpOn
xkcp9iy3Z87q9bngVGOmL9M3d2u4UWuxrGEqQayjGH0setSl4Ud/jX84ulAXg+WyQCYBy5KF6GHL
wWJ7z0kr+Uj0MyUm8acJPaGW/uM3q9v0XmAYxmtMzIW2yPLafT1zUAbUYGq9iNymdRvtZzyVxhU2
Z/FNidzpW6GJ7Wk10AyC2Wy55mhP+AZckSVarOEmj8y0E5QKy3HTi0ybMsM840BAsIQZwzLBCBus
UHcdejj78aov5k3TuNTVAZNM++7OcMl2AB4NaA0FqP1BdY/NJX8F/ecoREmhgFlRI0C3zd4g/z9g
dSwoRhRtpaSHHtaUi6/bX9RdVFSZ6QG565txXBghGAxlCcwIbCUGUKX7aNzwaYJpFW3S9bt0BhNl
yVhmxAnpLh+LB6Qvh/EeAef81dkUmxkXiYAka8qqkbA40F58QTkiZUgSH+HHPO61W3nIFuxtH9w2
Ob2F1Fmcv20QGmxV8bCVvyfX/kg+s2jN0sCnKa7TN7+JZcXgwC4jb6BMPeSwpy5I7CvPrnDS3Gnf
urpVWeA+4/P4AjGdEZi9hSmHhEW4T7ODZZAaDQfrzKqlcmc4W5y11XAu3ugkG/MOf7C3mEHI6+to
VzOovzO8Q8/TlokMWA0T7MXeM8BBmmw2n6oGUVxwQ1i7CkqsjIhOTxxH4G6MC8d2U/LN56WcvRmP
WzEvabXRDOX8ml14LcBOQ3GRLVQj4LnzNAaD5tICKw86FuDFiXWMqfgaEjyCkdQvf1pVvLr3R24T
Ye8ZYcfrCHDUuNGdsdel81FJfzvYMcjUQZiSDVj7ZH4i1TajVa2vqZxbbVsYN4mln88sIeN+LOdo
lT+WE9JLBo/I9WtZsjlaQ36BIsGoLOn9LngOOpq5w3Pg2LaIJV9iJ2ConClMdFSSgBXVik/PZ+U3
8xdNYTyDp/N0GwDSRtwbrrfTrrwhKxn3o2ZJQSGoBgU5voaP+B00kb9z5KquaBp05ZIitdSHFY31
iukd/6mnP9zUfvzgn/M+4rjic6M7jufY3Wy5rVwR11VT7gw8EV/SVnwkhX49LTB+jJ+jIvo51nBk
L+SOc790acU9SomRR5rE+crlw1gYVfWAPZyLa54iEOUno5PfaU4n9r1QWlXyO1edAzY22RuwP1/w
8UHWO1GOGPxIBbdmpWTn40iN8axBN9PAAg9Uk1HCM+NaOQ2GaFaYsFRlk8tdRfsiAWjgvcSMp+MN
taUmQI38XY+rYmw9KJlR25sen5FHxKrAUAoNVriThGrEp0X56RQeV/QTB/ATBtJFpb86sP3ejsgz
FPs2OAlQZW8vxKC1F6byzljhSyBX1RC/+1/vzDs43ZqPoHOshulG8h39cURhbk0kNAN1XPBBudYZ
RlDHYXg51WtuP2/Pxo8mnyxWWVwCnXHxQCPCqBZcO8aUPEYuh0GvEb23YhLxE17C4xiXU0xrWFw2
V6sSaoexHiHihrgFfEbcm7n+JybP8NuxIRGMTI9BIB5SDW3TL2G2IVxxdWHGQBgL7Rt5bnfhhsNG
RCwCeFcN0IIDF4rz8ZM3Hs50CdBbJNhweFwO/3u2Z36hCcxjvPB4wIUzTs26fraMA7PC0NdM+UJD
0LPu6QoYsqvTBJZ9+G88RH6ZmBgYWTEZ0AQ2NOsu1ha3ic4OeLBMEN6DF/LYuUIuE2Vw7Q/msjlF
6kpibXgunsWpgSYp+gfQQKl+/UFMZQ/JYYEKEbMcurqOr1zMfAt4ImWACWfGPG8ewnqWoHIuZuuY
YjQn+5V15HpGhhL14Mp67ngMvNbBVZ+xCDEF+FkVQ0pQX0HcKXcYq9A6r+PdeCzhjXKX+RS8jseg
2BsewxNIwUKbv4+F4urKPyDjY3QI9PAZHzzKafBCBL3Kknei5x7nFNwYqjDVaQI621HMPotjH5+K
j/3c0dhgWmS11/VbBll37F9pkEYPfHb8iFS2C8lZoB41sv2GsgWWzpIWmw2YjTjf17DUICYLOBGJ
fLygcsTPpCVwFiFIQe5uuX5FEcNy4vSnoftIoYmREVDl60LfQ2mT1cA23Vbdd/z6ZzCXy0pe0xp3
tAWMsUwhuQ2l1o1nzMccwgtzz2rPfMnlCgZX7cHhoC4PlZUlXJl8ZWDc0uYSNzbaOlB0kC8nUMIZ
vOvf2+8WCxCcUnMZkzbeEtP6X3eYtVTCWANzB8XNCK9+eNnDG8uF/TYRLQoWgvnhgkfCXOT+GC0O
hV4puk7e46i/geFxN9rnospWCOwYhXAKLBWbygU3rGxXcRHw6LhRdK21eAFXJ4fwyY1lBeLrh4Gh
M+gPSjdsS6CJexmh3/iSk5OAwc3vhMQ+q3YDMDlMkzyeK8MypG+nC3xyzLfOd3MKuSYOTgzGZMON
5ZjHR+L6BSEIpyCIrOYCr38SkDCWCl34kaS4P4rrkyRBiA8MggEo0xt4nrhTZDBOljooJ6cyrKTo
Yi0mZ2k9gNQI+Jjd0Wm8Jaun1wjFIFyg18R8ZzI62/gHlipuCIxXyeM3D/Z6NoO0ROflMsg44HIG
1jm1VeMlczx92sn48TXSTYbj+TvtbD0wB3GnNe6AhhSPlgp7JqUFtmGsJTVjrFwnxrLFH0dZiBtu
+jodKccz3mLODqzl0LvoMMKe8mcmxbwdtBOU/uYCzgaTw7G3CrE4SglCdLLycMk0EPNH90hel1S/
hn53xI+76nd8g0fdNNtHw6HCd2icw2F5Cd+4o7K6h9mVgtzjzoBiiTVEdZ12ZRroH1YPciUZ19qJ
ZwnQKtMQpe3ZJF4HUI9AXsoDZlbfBhAuQXJZgUpgUuhcBa4cZAHPNmF6AFEOqz9H/ObFgt+v+g4m
F/TISUXWhTsQtmwszxVuJra4iiFacoCWKNSZoA9SgT3zk+Nuk66d+KXDHVAKIpnJs+jSJVIKZhqM
TDtdV+OX9ANjhWVMvzcbycFT7rVAvsQ9pbxx3q3HqSbD1UE2RYTDGmY5QjuDImXvSBh2bR/PrRa9
0NmLmu0Qb+fSN4b3obuIrhdQQryIE2oEL39sWKtUIKdObDTMxUz29C9gBIc2zbJuVgxMHgVDFsY/
kFSZLOcXZqAB1keRZRHg5ZURvjCUoSi4RRNvtMn7AoIUm8wcr9uT9M3XdrzmV0XxxeQS6jVPjZ28
lNntN1L2mtMzm8VV8MoKe0C+RJaLXx/ESCS7kK1JCHNwFPPEvJfgfn6AiPD2Vks8qpg9dJzYtzFf
5xeojEaa/rNYQMSenYOkrVlJICjjakQmOsOmN05MS8jpYfvWsNC3QT1sVH7Vc4E0sO1+GPD0QELt
xNTtEhY7nwEVp68TFwTZgVkhtf6z8U15qWAazbx8DjwwODD9VkOuPSL0D2Sgc7wRpRNPZ8wX9bDV
nyuAHG63VJ5CKi4Wlt/FiMlaH/MPxgxTik/GSvQcxMPmRQxmFiNWDh5RJC/lfM1DY+UpIK2YHvsj
L2O5bL8ghLBAsd9JxpqX98uRczP1MoG5cNYKr1IOLGN9sn8gdsX+OPMjWVjO8Ga8K3sfYBlfcg8p
zpgt8sQZ9UgHx3CA7UWTgcfKvyoihDlwxveOwmaHJCedRnJa3yS4ZMa3qPf4VZQg2ZIlJH+26Dsg
CKcZ6PDA6I9GAsXXzBnwtFz7eoUTQEuGSoyrt35Y5I9goxzWOa+K7RvmCfAnzKIcdyhoBl0L628N
0wIwmc35AcIUUpFjWSgpdmBPTgGdVNcxjJVZPH5Nw6OG4Eat6SZupjARl0ihpl9rEOuVlyywjUhB
7B8NWaZRSoVkji9PO09RCnXWBhkywv2UYINMmBOMMmZlpn5K6knbKD0Bfk6Du4CcQqIq9eJ/sXce
u7ED2Zb9l57zgUEbHPRESm/k/YS4V4beBhlB8ut7paq6CvWARqPnPUkoU7q6kpKMiHPO3mvvMax9
kPSYY3ifnUNB/Hdsd8XeNimDbgtTS4YzHt8ysZCxHZL3OMYJdnzH4U4yLtwHm0WczAQbzLEwh5nQ
RKzB1kYsvCPKeM8mIMIWln2IsWJi5Ro8d63Tp86TFFKJA2ttIQwhXPyvvkr+mJhNpnXZnXGpbkei
yTnXJIms90AE4DENUbkuQvE4SRIVgsu//P3ncRDMmxgi3+9LfeFWHHKgply+oKqKeTfRuSFammhl
h0DQSpGaYAjU3MpRn7ILlb3414OTLAgxf58PJI8cRqeV14K8FBwPbXdIivR/P7hq6/sNW4khXND2
7Yd/f0Ee5J9yDsa1W9cMgS4PvZ7hkf77+e9HWnH5VTVAUEUuREY2Ayz2y4el3fAhaaD5tq6X4y80
3ir6GS//BHQoDLlHMvT+K2CD//xpf5nyfVeA6Ps3Xv4f/7BDF4qyk8/8/l6/L7ZFvNc9Ndig6PX0
IUrI3//59yG/vDPF74/z++Hvi37bkZvGJHEi+RJvsd1RV7LTtZc/7O+DuTz9b6/9fuL3NazmOzeH
nueSs12FJBbXOumQunTt2uQUcmmC+7XoXnrbUWSJgZgemG84iTIrW/v+tROgMo9O5HkGa78Mm62y
2mdDZ2ZBLObLS3s7pzNQTz+qtHsqv/hv4gPPDXR3aOJoWJvOZzCyoGnLaaHloUZAoOuELBeEMheM
o4ANsY5SRc+zlTlHcoWziVDMubP5282jJHbG3LXkiW20De2oLuFEBTMlUXnTTxc3ofSKldIESUWT
/Fupx96nIej3on6yGYVklOs2QUubRHb51ndaBiE0Sbw+uJ8dcdfZc7N1PYSvnYHEO3E8mdEcbv0+
aADXj5fAG/pz4H3dtMzXmceW1ujxQaGrbOlayaKMz2017n29tzNBIFvZg1+fiPerJLVW5OudKg19
qNZbR5j71tXEXzqZN6oehlU/1gj2wlORgHmei+5rGi026IRjUEC3LWkZpsPDYVrPJoT3MLxmqpDC
faMqtJjKLGWrNp0E9KG1XBl9IVXZ7qY1KEIqQYVRNdlLYw979PRZAAiPYBWEU2GY7cWCBqmhyyxp
EAamiBkTjR+64Y/Wd8aj8/riRtQO9cRp04aIgFkR1zmONnDnxh+RZhJ6Tzhw6qZv3RxbFJYp/ICx
8bZlk/+N6AD52Ld3k0taM+G++IdqBjAjzSpwQYoCiZKBNG40bXmCpWmsz1XnPDqXqgsrxF7SQkTq
hYMWbr+MbqfIcNdoCx97at6bkZ/YsmDlAe07jcNEbhJ714X1U0/JwsEesWebFu/hwGnU9v+SUO+f
kpENrvIxmrZZ8ioCKkN0zOTQO/NxTDUIefA9x8jVGCUAP+kQqlMpLsd70cTrxNTlGTuYgahygmXi
nmunvV/MiEKKQS8WlOUoQv+tc1ykBNoiuDFruIHkqpPb0kmSe2LQlRtEr3Au9EL4oXHlsZrqfZ41
w34EK1PELSluVn8OQ99AEBk+gsQXG2M6tCrcvMQ8gzEWpKySypatykRml4uIOicLoVC24VfdLgb6
E9623PO+yGqk21i5myHgPGLpuibKKkTMUKl6P2b2MQ2FvzcoafMFQkYTGsx7+Qhm2WIKtAwkfwn2
39n7CpPQgMDA2Ift48bVhXNwi+WQNCWn/zn+47sBdo7CnJVOku38VHUhnnsRnfq2O+GnGWCqVscy
Fj/urDDQtDTO2AKYNSBIGvyj74t8a+WavF+cR5XoDjYs2ADzrFK9c6gRR2Dz20sNpE47M0VSm5fX
fRmoAw6p8dqO/S+7aqpt1QTEkpTsBL16Nn39YQKoAnoU28Utby5XOk7dyF77VumcwnSGP9RmKydL
1zLF8mawqHRCbSfO30SMW64gRL7F0hxgtSHgcFn1iyHpjH0kGjTJzzFmb0NVfBEtIgMJOxywnR/u
rZHzlu809sZJwkPVajaWMJ5XxZgSv5movbCtZW/cer730hQOpX/kEqn+lrEDBRTx+tBMz6Kijhux
uQWGyZpRtA3T/t1T086Tg3VcMmQa1sUg2U5LsnGlep7tctq7tnvqeGtoOaL+TtLoeh7db99Q3+C4
MvQEOBUJMd9MzHdNAjMiyvzl1vfc1z4i6DFalmzfZy5nwoZGVD8P1ISYsIK2QG/W62nfCDgcTcoU
mSiMWLirxsWmY3fB44z/9TAnniHqHiQEwZmAEjnIBGVzGrPWvR+7/CkWUUfalSr2Tv4cJI19M8Tt
KUoW9wjGaB0UmfM0zJqhDlIs1VviaMAezdEX2eDZjsCunzmFoeq46XOzSrCc7hv5YWWLPkVtc4Zx
VW5zTMe4B+w/5UUiYcfMs2Tbn+y2zU6FSF/qQFPnMcmYS3EW1sKyKbUhHSFM16JqX7hKr9vOas9B
NVCea8O5OfLLdabA+g2J/+hZ/bpc/GCNpfQ7n+JTrhwXOW0FS7Tl2NmYbDiVVLtlwdil8xgDyUIE
xzHWT0PuqH2CQ4fBw6VFgnc46fMMQmi38cLqR4UCf4D4jDGpYwI1Zq/crADT7rwOVWLWqedPW6Nb
0jRCve/8ma3WgxnpG8qjEIo0wKAXoV00Gmq+twiRw4ytF7Lqq1XUNIBZnWg4ORNRKh1Ly+hpZ2Ns
Zzw5bXUHBet9aobbvlL0CIrJ3S22PnlZm2yHS15iE5hHj64h4Ptr/njN1nIIO6iGJFyFAWFLRTEj
cbFcnNFOvHcmXVJaWP1h8OGCqYCmQjc45RP2n1szTydLFzckjkfrcKlwQXCg79quY0dFOy8gdKa5
VX/VebMmn3zN+d37E9t4n7nYH2pP0CoP5T7jhL6rEmQdQTqerDl6ENiQk7qPGJnIGgH3ympUvmu1
eoa9w9Ju0VUUAcXWksjPbOG02UhCV7qAPlXvJPvApqVZ1CHMMLOGEFRMFIdCIzUZUpSmzUBvThJZ
6Nti3Hphg8o812dcj1NR/2DcvyLkzv/TLm9dryVIpBjEqeb3D3C8LEuUnef0VvoV2obxffYmxKwz
1YBznJf8OHT9dOqJbUQ3/JX4AQfzpB9eUuvB+OjRi0h1mzjXX9nsxY8RkyW7Ic/AA3xxThL9magw
3pLD5rc7wuYDjIATbYCl2XcVR/pCACrvLwGShfoUg972DseNTtIE7+XylsUIMTpcwu08cxt/hIRq
eAlh8r7QjJtFzBa0FDdiOs9ulp7GlhGqzN2NEaAgTUiRQxk+ND4Fb5G60JiaFKtk+N5n0d444zsb
zkMgneKquRAl2q3hPl23cQzZNyqPk1iGK6++9Jjs5pEM3Wafo4Oby4lf0sHg69OgJ/mZ8aBy8T8H
3brvTn7mLLdhNnZnwAS09WcOLHQIZKrVWkztrSuG4FREjF4njDhFmuMkzZeYtan4K5s4P/XxiDoo
L7ZB4NNynXwID8ZudiZcpc6KGsk/islSm3AWr25Q3C6jCc6i7F+wrbNPStSbOYZ0x2HJmWaae3Md
3cHjyo+AIlA1OS4p0ilzTttAGhX3dMyGslIUFOSOLXZNTIvK6YCTC2CC1l+XiTrkWncvCtnipmW+
Dt3hAWY27Quv5S0rOdBpmyl9J2paw71XY95rHod8pBz2Mdzh6Npno+PsvSi6U52d7cZcXc6JNZ2z
UOknStN2q7BhIwfmaSVL4qkK/2OOkLulXn80mIxpWoqP3utuq8aNUEAtlwi0npJhXlM88sf1A++i
yeVIalWbOpjmjTdARusyjhEWK1M59ivT0AeJc++j4ewLJt/+rnpYaZNtwOSbPj1m3S6MuElbJ2EZ
c7nAY8a1pRnFPtaVvHab6jAFLJO1wWnhSryysXpy7VKeO01nt3FABmcXG8IFpy98cZzi5ca2QQE6
wCF21NOuWS6nAqTrRWLDz1+QMyIIo6A+iKIv7scsyrdEf8fXxcUW2TRhhn5+hroaFzCGIeGrLotJ
a5z2gcF+JIksBgJt8kNZgj8KioKeFNllpAu5HE+20i1nrN9z8iJ9jd60qPGONeIteStDLPhA4Bhp
hUtxUhHtlA7a3jpw7PhmDouLX4DxSeyXz7ZNXyTwhLhrJWZYj6MNcF34UZOSOOVdWBBeSFq1RWnT
xku9S4fmiI/xu5tDcF1Lk9E5UR9j0O4Xq1a0HEqzWRpxiHuU21Go6kNPG62GE77YMrkdXN5cBbO8
sxcKQ5+UUyNtZGQz2gwrt/1NU6s3y8pA0To64syS9/t+Ro5OFUHLKUP1PyzDYcH/ooYby9HJWdr5
reMZ64ly12Xv/Fz6S/qvIm86o2MjmTWO1kNTk/1VUyiEI1NNO2b7Lgem6HV4QzEE1dj9NEUaoGsG
a517Vc3YYUG/NbzpeHqh7eBTPklWOV/tmrDvMFBE7SkeXcNAotwDfUsPYduztnTpQTHpBwwXb4uu
0HgieTuxNG+tpaqvBuNfqlBbH2blIpxMmBmOHJ3rC3FcuLhPhKn2YTW4d57Re017RCdxRg6PhbQ9
6robrk+W09wlZsq3WTvlwHE7sL4cnAVHKbK3KWNbtUFEXq4WbmiOsNiHpnrTi2ajkL0qwTI6B0lw
1Sae5Av698YlBR145Ydt/AuNM+MWbVtaf8ubyOznNGdUuGjG8jIyMfJ/Rv3xPC8MqDviMjuxdqeE
ISVac9Ui/087ph9pqim7quJmytxHKzSaxLQ5ZO4BMf+vSZBfz2mLVMMKLoztvlz36X25ENy5zFjI
IhrAY1PdEFb/vKT1ziqT5LH0X5XWn1MeIaJNKSVb2hxAy7IWoDXqOGUf1FThDkFBIpoJvYI8aFmc
0/7kCvujX0AyVG50DKENXEV+INHe6gcVVfq+sM23a7CRSB9XiIZHdqXConj0s/ItMC9t0/hfi/dY
Z8V9NfXdfqwXxkD5dBk6MwlSEe3WwjtPbEjwz4cf3UV6N0TM8uDWEJhSL9EWghLZ5AJFI/yWP9bC
ZEEE0IFnvGcWGr61KF5ZsPRmzMlio02UH1udfWZN+dWGSUdXt7vrRTyearSUml01XORXpGyxDi5o
kGxYXv6MUkw3NmD1qOKPBLei2XZujA5g3ZeZcyd6vQuLiprGDJuaFfx6FNNJ68TdO4nLgT89L1Wj
6SWEjC5asjmga1xP84zt4BJUk0HcdC49l4sx0RD1EM1DS0N87FapWThMOe0tHl9GFx33btp5b3UU
fbuV1WzyUf2tA95xJ4tbMmeCW7cUdKTzcKMsTkUhtV0rsdJ4IM5Hwqmx6CMYnzxIIBG+Ld51bh8v
XakpROsBwpcZZ+qwYGMVsIo5vtFR+5UxphyG6sePTYJCHg9qj4CZlSYm7sGqkBOJBHj5XDJHzhjG
WdDOI9X/rQUuqFhuZtU1+95rWF49SrlYp+Syq7dJL8tt6d9FFU7jAs7sFuZHjXYRqJJlcWJW9NIj
vodVqvuh6NNNatR49f9Bb/WQDfP/BfTmusKDzfZ/Br09fU9//oPy9s9/8U/KW+SCbJNS2oGAZOi5
4b9Bb8IO/itwHUCosNYi2HwA5eqmH9L/+T+gucGG8yJyycNI2Jw1/gV6c/z/kq7ve9KzbfnLjvt/
Ar15vvhP0JsQju9BjAsdjx/I9ZzoP0Fv9mBZGvCPvYezhA1K6UdOHgnsD+D4TRgQK8SU1omJDk9i
YPXLfKqBImT0ePTMl0A0OrnxAr4skhtf9g+uX/3pFVYEyw6RSRKkaOunyBMw1qP0viUyzwziREL0
qk8XnEIa1Ua9eM/MC9AA0K09+W7/p0Zzb6GbAOm8grBFglrINJVkthy139jGTDVJoBzV61IzGKP/
BmiLUjTu/PvOhTrZA4tragPxM8LkYXXuXTkCqKsVYWjEtfnTcHRG+iDJAiHc+syjKNkEhRNemR4f
N7e2EzKegibJJkr43BLSM4DrE2YC5zUmPpjFLxWG9EUUAKGjesvR4UlFDFZNSMrkiKJx6dAGm2xy
yEiar9ux2shYfXRSbMaehIqQHsrkpPsg5O9xDeVOH0R/aHTIsITM3mNjmOEY+ibXrU6cc1XN9jEk
tOj3GVWVc/79SPSkzZe2fZahJ27Yv5C3AbDaNkXi8lt46mT7YjoqC/bLPC1i5QSRdVv7TXIXuwvQ
1M7a1o3hpM1WwELNpDryO/LGF39ZS+CT/3gKhLK7mxHD21m0cZ0ZcLifeU+hVs6hCTXBDpVOzzDV
XhMOOxCEEjTgScY+Ycn49vehl7N1S6zco3b/VtEU7uIlHLBtw9ABDUDEd10529areM1GnGPFvMt5
ZuXM30EKUXNBvHH9xk02uSNSDGuhi4Mbc8dgFfJkmGOc+vkyJJ3ao6+n8BSZpl+VfJ8VK3N6N/Vh
dpMxQarmkQHakGKmYjowbUtT30WBbZ05/I+Pas5S1HH44MbQHx7r3vfuhc0Cv0890T/bVsOD/QHQ
On78feL4/caj33x3ScMGKRg8c7JHsW9lb3YZlkfX1gTeBSp/W1q7Xc02fRVKvLepUfNT7A4vOm70
39xg9wbg7N3rIBaHpqundUpRhZjFHo8z13RoJdZ3ByLCyKm90R0MLV3KZm3bCQnK9eg/OYF7EwX5
cEOFz7i3dx4nq5m/JAi4xLQk71wCVIQVpO+N4RYvo21feNgY5BQ8pKbIP0QsQKiKBitQ7hNpYANC
V4DdrmStl32ZD6j6eJ/vl7jW11kh/Q+5JPtWF/Ff7QzXsTXdRtOAoTgk8yFNJ6LOlaveCozBZRw4
tz7jgyvb9O52spCdRrNJXoqCiXJbNd6lAZK8VIWLDcynlPn9bGScrYASAp4ilHSBx/k1VOJ1Jl7t
TgHEuZp6Om0yhtDkK6W/qj+WaOOHYiEsdJLdsax0dMPBDHe9CKJtOeEOSQVyFK9W7VMajFs/578u
lbDWXb7oJwmD+RBo5zlykAe1ZUJQE9rPPvEIABb2fE6LFO9WxdlAcrMdu9YND5NcEPmX0fTYWGZ6
rB1nN/oRFFtVawJxed2Ah2W+Pov171eEqo92vUZzqdPqmsbvfF/04XTve4M511l2+PdLvJfFNrGz
YxYEUC2mun21WxejrWys9e9TuOMTA4GYn6pKjr3R5Svjidu4KdS9v4zF89zMFLbmI+jkcjZdWj+p
urzJapXc/j6bEqpHJy2TXcE9Mc2TfGIF4kRVzclpzgr7tSJPTfa+/zRPZrzr/eiF5tAqtIPyoRHO
xZ1Vb2ujPBQws7+287I6ez1qcqugp+aO+UYmDnlADI6zY+w8eY5rDk0mCbsNY/+x9dDzzmWMWxgq
aJfrk+6QsgQWSpqlLOghMHS85f0jdF1r8oHmuN7ZpKImHtJHq6btM7JdrqoYC0FIF3TXBu5tYuvs
S0oBCdK2PqfNKCBcwGJ7tTz8nmNUEipyeQr2JPUYNQBA7JUXvpVcVWXKeZj+Auf1xdfXc1XJNxMx
lre5vIC8t+46pLf7Nq7Z8vs3ezHxsQQHROYX52+Ifg9OIG5bU0ETs1zi6DJR7XtNLRdFwNO8xMI9
LqAuRcrFHjaEJOACy7sjrIKEKZtbuKtBLI0RYxw99vEu8NL2JWx4U6pwyI5TVt/ETUti6zJSGiZh
cuBHzp9DnyFiWs5vDpjhjfCS7LGym/Ee1DnUYzt9ZP7FWh0H7c5vmvLk5MOp6KhUvaK1uM3z8bX3
Sc/JGpIvrDHDWEVIgRfWzC67LCO3HU15ZvMb/X4WkTgIRE4EFcmQiT3GGMX75c4PxnuOuuPxH69d
ntaaLmdb2S9xuwxneXn4/cjU/DxGI/QYpkIfp9Ahie7yEdHxaF6WloTLlChoN2H3nWqWJ7tX9L8y
zvmZ47SrvKiqqyqqwAUKQ32hfoRtk+qpR9rFHgm8OkEb4pFsltVxshESmBMJIh7Xj9y5CRonLnyw
d927i+hgX2TJLi0vIo0GeauVs7Ebn1MOZPRTC/BF1EN+4xzaor+rrAHONassuIhCbKzgWywciDw2
hW1lLzPzcfRIugAIGWT2o4kz4gNyZIKLGxP2JrHCNkW7d93uPYmIJ0owv04at5lv+r8swhSpnRXd
JrNHEd2Mr11Y5GftTX88Jqbe2I7XIW0MfLhMp9r5MdOkNMCa967cYeC/7aer0POGgxt+ElzwtOQd
KyqSMYtEMdVP98IHXab67ifOwKCMdPW7gIaIGuB8DjFFrqO/3AkLfM9YtwoFOmfLpzvs5d1O5iFz
OU+9LRFxVTlZd71dOpswmLoNIyVEOSlO+ailX4vahLsVgQxOPu6ayMdHPSfIQLPoxe2cT1EBVgvt
G8uO4RZ577JNt0bI+7HpEM6U5jscQzwvHXOwLAuek1G9oCXYqiBGNDsi2mrnb0ZBl1xsCx7UhCWm
/dQN6SgRXFGOGqFrxMqekdQjdjBpep8wkIXeYxuwNLGOP5rIIrj5a8RtGBYD09++VTiBQQLZPTwx
AGdkhaTXfol+XGfJp1P0F5O/f99SFHblZ5b3b4uHurPU23oGkWay6sSY7tAZwCaLL16bwX6Mw+Kh
GaNoUwXcT/YP+VfGkDo+uzQH0RIl/i52rAPYt9t4sQ79HK64mtYL579F39EVu5Y9lCaHTrl2rT/A
bO8BbO1VgazaCnaADHcFKzEUnOmJpizNFwtBQDE2uCdHJnrUiA2jkkKXD3VonpxsoT0r4Te5OQnI
RLAiRgw+A5OlG8n8wAD+7ByQl24Oh9lU3NlucCJUgGwnEDWI24eIvd49ZG2HidJD+Zpe8q7GYsuq
FqYxoCa6AU5tgNGjssTsc53GACsiO+62aRTeqgi5Q+9e12ENKLDjo8uxO0MxtK6SN3+M6xuyF97D
qjs2S/1ZD1iQlTU/0SZqV0NvUKiG7q5ylpNpO5T3HTdiZAs6QX54XUfzHWMS0uVy2peDxELU8vb0
6YhSujpWNq7XWtr99ey29VXciw2Xeno1yiBdLYn9YjfuTWEj1pgiF/+HjxmzI4BNkRs/KNqaEZiI
JXImDnL6RVXuu7p8HyH89wT1hnvBdM7yoplKvzuPe8S1uk/dYixTI5zO4DmsSGqW4m9+aaK4d3Hf
86O2iPcY7ddK/shq/usFzskZLg21+iJKy8a7QvmGfZJQQmv+o135MgvvWwfme866k9d+K+URxNng
E6rTvX9pC6AH+Ez97H4wYBMav/0DHI3k6HRm+4L8b7MX6az9CHKuZfaBrfRxm6TpmQPzmzD6NRn9
BxUEN7KN7kvSA5rGJcyzmt5tOZ6bTh28zjpyNHKumj79SoWLzZgLsPLwopTAC/SYg5Zsg9u+YDpI
84OmVGBBMSGEuJHqLq4LbsoeFzjjRgKSifo2lrmzRH6Xt96Hb2d3CftvYGHwaqal2Wg1nhLl7UCo
pmuVZddkV+V9dac1jZ1xCUkEhW/ZV9VtEowsWemmBwJ4ZSHgwA6crlr54RXRReW6fI/SYIcuuqMK
UHYCIctjfPMATYGOBcXONdizSmfYBkLfyZnOWdl/xNG4b6ww33ha4ElVChVJdh47Pa2HQYhtAPpW
eJ29mzsfQ0/zp6mDce+FkyBNy0LJAW3AS9qe80Zz8VdQHwvJ3yBapvTs5TGRaiq9C/v4KWv6n4JO
LTJnFyxPSWCDJz+Th/xRju5jENXZU9G4rzFzBDCeWLOtmARaHzQkpyy19yMuqToap93i1LfMX15F
6pUn02OtjrO52BR4jnryVuZ0F1n0v7rcfrDKp4yeFs741gO6mCI7gWQXd94qmVlNEg36uYtw185Y
7YirYWKmc38LmZ38Wy94SYesWfuyvg2LOd/oaCQTNQ4xYqrxaPGbqiHdz65OYIlDmbCMg5xA3hoj
1S6xq02QRzmHFiabrX0ZKbP0X7vW9BH04binTtz7KTHDi5TVrveL9yxvHJTjVPG1sr/E0F/y4S3E
QhFJgi1tQg7E86YUQ/emqn4z9PheKPwfiwqRCmPRP457mSI3rH0fPkNTpLqIVAdJ3Yw4AywMdM8r
fKP36RxvKGsl1nT5QPAMxUTvvjC0Y7vsMeFZfXCVDPJW+fX9HLPAE+hxVqOl13Uey2NEcg7bq6yi
4SB7jwK9na1nFc/Xlo4QuUTZm1+W5ab3zdnU9k86uyVbWVbvYN8mawHNVjcJdqTRQ/oX6PaQgyWm
3/2v578vulHwWjhLSNQDX2cqdIKBuugE/9vX/T7NbXxi8dRtf/9pjzWfMROa5f/8lr+fRH5i4YbH
4nH5lr8vmU6vpg6u1CLZaGM3qY92iIc4rxqWZbMlRHBPh/Ymn2kk1eY7rTjMDrP9RsPjnO2VhUjK
sYZ9o4ZbpmooRxHpZejP6zF4Iyrnb9Eu32E+f3c056/GOV6pyN27xnwvBbHJDF6f2MSOFTL2aMA9
BPkfPYpnM9RzvgHgU1Omq74V52bGQqq/lqUJCe5gF9C+OHUtMv0MvVAzojoNB6QcSsL1qZphOBSX
Bz0X//xoKWPIYqYjBh4F1m5EKvH7yd+HlG7vZjH+c1dMFuyS7A9ZNPiJh3KnjdddREsgo8kUnByY
PXkTARPzEvQpdaUOnTMSvSzlqA6/z1tq/EM77tBc3jdQnLcqr+C0qob+Md2kOUpxXwYlAz+f09ni
VK+lt+CiDt360C3Em9Rp/rHIFF2ZmzhHW7viHw/Ovz4K6P9xlCLroJuq4ii1U+xngzbZyR9L6N8Q
hW6s0P9yAnpw9uPgJC+lSY4KpscA1jHy+89Uxc9hNmFS4Q8+3TCKNkV1Yti4dizIYAgGdL6cXYHC
IPCcE8DUtedbgFCAZzV6mwG30RdYB0UP1wZFCjQO5xg3sDAVxrDKo9QPMwgKLmOqcT0E4XqIrI9O
QDoyYY2/M/pqZ1QRCiU7RwTf5zjLCC+MSsRj/jGsEWN091Myntu6u7EyrCgZTQ/b+hhiMmNkwRG/
W/vIA7sxBc1nn1FHc48s5Cu1IyBPG/V+7tl3so4YLDzUxQURMhrC1OEGWx4HKZhzyjtqbEMNMBmr
PXk2LrsJovBIdPEsnVsnzm8L4m9IAAZr19dg2SiokWxiLEXBACesKwHV07hsyoNPFSXLp3kmJNZz
4ldh6S05mdQXEzFAt14IMsMuh7+xBJja5zGk9BYEVo4UCpm/57Y/BemWUQkreMYH7wzjwQ/oCDBX
vdLIqUmYQNY7cWrxZbN3wPdfla1u98qHyCjbtTXgLqni56YNMDV5xW3ehbgu29vZq+W2997nOH60
SuBQbE2HJr8bfZAcg2oBNvkpQyZJcvxI1Gy9cL5UgFKa6jW+uAoFBJkyS+mwptlT623HCv2q7qgC
OHBw6TOlaCEocdy/khEGpz5IQG95oOx8Fm9P4wqxuveUtoNkIkrFdFX16tNrwsPgFd06z/LPvKkk
dj1OrAWqGMecvaIEYjr20HK4OIH7rz3T7gD/wFNvcd00cfo1z+54Q0LTrnLBehRsY6XEEV8wf4zH
8SnPMEsGIy6X2rx1JUauofw2KDSEh/20WD6HiJj40QKt7zshKwPm9mp5LB0YNxHzL7xE87VvW8/k
JmI8Sy9JkCMgstE/oqAnOOahCu3bxILKMcz3OmmtvRjePE/hM3gdGW+7KSLmsdvboK/zGpqQHYob
I0Z4/l2GCVn7Pz0pZZaI102XA6JEW1HF5zJWZDVdwrLG7kaV+rtbsvckv3NF91oirljVbYVZqA6Q
tASsaL4/bDRY20jHyfvYNp8iKIjXsk6Td+EgvUhuRPSiPwWp2detjO9FNEWrhKNIINRjp+xXz88R
nsAxcaoVWmD26OK4dNj9+vCxYgjnDc2fopsvOuVYgDmKoNwUCGW8KN22i/c3zhnAhnJeUK7CL0qL
x2ppf1IWCmfpfloYQHY83Jc2a04oTpOCNdLUf5cM6z+LghDVj4zEeQBWRkrDx5y3H+MSUWP2K+Wh
Kmgbev9aNBUSHpaVgvF/BvflvfemfIcQ8ElJQezrtRd7a+6u58Y296WUHyRMYdzK4NuaMcJJQ9dM
TtMump/HCiNnAlW+vhxV47b+Gaxhi7oM327sPvdsAWMibj0EClCDmAT/L8LOq7dxoMu2v4gAYxX5
qizZknN8IRy6mYqZLIZfP4tuzPRM47u4L4Yt24ok69Q5e69NVHw5y92UsBVM5+jM0kcQKUxCC9ev
92WzhFVhz0jRfnOsS0/1JqbiUs4Em47RXarne+FSlM10invaHh62myG7dUuMOEli3IxdfiInMAU2
cU4sTDeJIx9qHAPEnh49JAJ0fEnkGay3wQzu47haIau1t5La0IxsZNK13WAv4eWWaubdzki9tScq
aLUVEQXPXI53y1sM/P0RyXS1FlwRMgFopYtJJZuLJTqDMoeXEL+lM3z6oMU1NFkTwNDgyR6t8yD4
obBmUscarp757B09ld/6yZduvensJjGpa57xqhL15iT+srUKsGRnzxhSFFTEoShBRufJzc+J1CkO
/eo3xcdTnshyG41qk3boamv/thaQ+4YpoNtu2FhWQavSOzNWkzm+yAV7b4fU7AYjWzpSLJPZfLYt
9kUiu2Y8xn2hmHA4YljR67XNtAvZjPkZxtXGyuLbZLCA5yFI74P6NrI6znt80FNZcVbavIFNSgd7
2W6XEwSVMrKuRWXSEMyCC5/+EX1ygr+IdgjiNxg+Lm2jjBcY+d5hYu1YCymaTeg9ebV4H72a7o71
RDIxtpjhNzXuc68evF6T5jH5gI4ErPrlcyLZDzmBiFlXEt/Y9GMcUUdOyGAwJ7Hp++0NwkTx5aPy
m+6jisdXve53Ve+yoNr2Z+6LGvjGKZ0ISfB6fL8KhEJr1pe5DtSha9E0tuaVrRDVK8FGOxjUKu8n
j5YrdWlL88kEe6Mthm4zGOS63MXKZnRYRCB4betttj7yIX2eGMEAGAjpMyxXyLp9M0b9IRwf0BBk
cpFr69pX1KHKh9vIoQLlmExyrqMdEH7WVj0uzDQbrPE8exPrj1zXUIMYe5GOYCWrxgOSpFUPajOm
mrBS9KBVB4CaMKBbaeA6TaZuab1m/gmd425Q0iJ8In5qyMvhitXsmg7okDntnaH76lEN4qWYJ865
6Eaq4K616ZJ2zkNXjy+VE1x0xCxD1QZ5ATxJhBXEZxSH3KBFKeKEdZYFDdnQJzEJh2Su0a9kzW/o
/gWqAPaszPnW02jjDpYsBENAoBNtdayCn7TtMasQwLBGWFE49lu7dFNYNr5HbCluLvng4oVJWOGy
tOT9SrQEXcV2+Ry7/bbseAI6NjG8NnSVZ/g5Vl5G13haNn3AIW6Vy3RzMcvUuQM9ToMws4Ivypsn
1AkgumZjE/UzwGg1/R7j7itHc9slSKvNICGBzxJsIMOdWTjlxer6Zytg/9S3N2O+5eO9khH9pKkc
bowydja9ZhDc9sFKNdkTojCaURuKpd69SFGPV9rEsquiErBWni/mkTB+NtHK0QaJgi0TtpwG+Qfh
p/U60v1JhvpcYGTZuD687S4eaa+hXPT5lLyBfTozqJPfAvM1xkczq84y4poXlGzQsng6yqD6cG3G
SXF07PKRJpb+5VfmnrnKS2YhFEec9oQSn7AAvBJrjbvdQ15WZKi2SwTlU9n+Kozaw/7oEJTb/baq
Z+JgJdACSTMvST4JyGhzffK1SWjYPvbSG5GDus4m/1ffAk3TzPUK2tWGsVwBcpcRNOiMeMp3pDQh
3NU5MjBCt9MK2VphBy9i5B1vIv1R9LD5wm4bWOBNO6c3Ua+b27aVd2xoH+Nw+LAzH69u5+MS87t9
ZzpvTS6nfdjBMtZj894q+ltW0qOAHKGPWH3L4mTdeAwKQfFXUIG58jlGdjYq8hPG2KWpnuKPW0Qz
IUs6JTuASxkwxGmg+CWKUBmsg1NPjmuuEZAK8T24JjsYnAJW72BPNS2xSYVlIVFKv2tGZtip0kep
2DbbdALWTWFwZacJyCPbTAQ2mjHXBjHquxfGcJ0cCmMzRKQvsXxazfwcGYia894mSM4fiGAq/GnT
m+NXL7mJcMpbv49TbOOniMnLhsYYt473ndfPWxkjM4jLK40tumqCmYAUv8P7QvZT7mB4sg3oBuVM
JhYu5gnx2qaqC9Ccvsg3Q2IuogKKSZAr0rlzxwj6b0KX0Ld8Al2KtzLC394/92hUN3EZTAelCQhw
mr1VSFTvNlonOBCVLTeaC8wpn9WFy8MuYawvLqHiTGby5BxSaRDbEbnmLnS0s+tHFplKYNSzMutX
wuZvHY8stIG3a8qSS/bKGHIUgNN0jeJnOORqVltU+ccBmy9Xw+ZILX1XopE8pEN8NhymDQkWiiQL
mNEpqLPKmg+zTxkiXJd81BntW4u+GsSBl4KrKFpKBLcZd74GH9YmXbNOBRvyuTVey0aeknqJ4qwQ
kJZXKHZhKUQ0VJzGxww/pfZJK002Qgb2SpdBS0zm9GkjnjgrKG5Mz9TGxJ8fYU2tDXkO+wwjIHA6
hkbbskyz6yJMHsJ+oPDApkR7lq6d6wH8sIAnxdh3mE6uuqa/Zx+76wky3CKpZ6BaSHXSBaSrBHxe
cesVDBYq9tl4cdX9oKPgJcSxCXWz8oxvunOkjOFC0/bamlhm3KC9CW1fIwrVyZ7H+4h1xVVT91yp
yQAa3arcObr4NJEGo7uPNnMsucYaToe4krcrIlivsPGFmveVFEctC4iY3WIuc6EtpIJ6MyRClUja
nmab/EL/Uxy8HjPfEKf+1mKNEmTUbEs7ZOiwdHKYR0bS+iyMqL3qK+OmzhrMTfLJn0xm7qHKALau
vQY1NS/pEIEIPLItuTJc5TI/oB2CNOKYYfFFcgRJ1sxvp36+dmSiNgx3VmbX3uZNxqgDJ6ZlS7K9
NHQAqbuI4RI7JhJstyjeHxy/wFQRFf1eJZV554fgqjzDeaoDuKxx17PtILCBQK+nJKx3s4v92WXo
eNRWVa6bYNiSyQXcpYUWEBbzrTIurtEVe467s5MRiRwWKD/G5mLPmr4EezjEO0l98mbjo44J23il
oX+ljOfBnY5OyXZvwEAADZ+lB2LdoDGCtOo5K7KfXhATh/7DZPOFswdVyJDdaV1WqyDjk5zRpG4m
PxeLfJXxoDO8aNtn/FY4u2mGWoRl6JBO1Z2eyF6Io6DYZHkHJaMUINSVf4kDV+9ak2rPLuJz3ih5
wV1zFaUeIigno7XWvyWoh/bEz40c5iGNirNpxG90B9mJdKjdBYQfGxMoO4pi7TbxlsmHe1G6Xw89
rnxfHGSeA0xhuAwWRqAG72w62Sy3V5oh3bpq9acoXYIo3BrGgn7l2l4xn7S+rRZcYipTjCsOTN08
6M/53g/1BoHnIUQtzZ6X+jfr9T4gRoHqEABqwpaKpnztQHJlZlls2NMBWcjcEGkoV2wPVXijaXx7
An5qTQzMxSkUmMQoh4UBXijriYdBagJasP0dWSltruy3Wzb+puIT8bVwtqJOTj2SGNaBnYzdzykZ
bgLPONlWug3Rh6Oz1k8dYfWpS9syRoIezsPTxKtB7P4+JR+dR4iDQoeyjU17EwtZ7NyiUFvShznU
9bB8TOl95+REnKD/saz+NgyCTcGnxnY/f8hcMGnVHKu9JvYML0f2bcdMeUxRPoYhGD0re+sZv8Pu
5UIU1O3HnMYHKmlTzvKgIs28uyx/M6h6hojFpZzHp2u7CqP+WeIbaSfSy8KJdt2gMVUXBKH3ifpA
bW9z5bSvAtv8DjEMAt3NCHMs/UfQP7F2xK5MB/Lj60sQdPBTk/iAsKZHBb7EG5U25PGs/c6sIWPz
SQWsTFnf9bV7hcs72JIvv6vlEjVi2Q8d6HqmKgwKTSz+cfjCYKrZ0azgswEe6JY2gL+2atY5i6dL
RwOaQf4ufNnBDWFZ8uOR635wSlnHwUqgvs+xmhismN7IfrISRKqUOTRNYyrZfSC8iiBQaPp0xRSo
U2Q5JzEy2R4YdtHRdNdCc8Bx11wZ0tbdN1dC1nQ63ODBiJWH+KL9RtrFJkotMTJi6vaTA+mY8RVc
D9vYlyT0mJb1PJvGdxON7qkFU92YQXbvX/uP1hgXV23kY/hNBf3O6EE4v4RK29syne+iHrtPmeBa
jscLvBVOEXZcLVQdZ0APPQnSNEyQznOuz2XXNpgbKrzwfmQC4ARnX7flC15w81W03n3jeJ+ll71G
uQWSJp3MHVc1Le89Gqx7JyBwCGlUzSSHgrMk+fssci6QGTJ32kzNxpRL0JfnH8fqJWtnWKQVaAbT
qz/LFk95XjnrPuxvu8qBqGVTYpY9DZ+qwYrXdNApIm8fd0gkSe2MtjU87sJQFzJmsqOlp+nGkum1
irrmFCaNeRSzeUPjgG52Ou8JH00xka3MuK8PnWthzkkGc9vRoV+3WQbIfsC3wJfrMknD7zhnxDbi
o8e4tjcEhoWQ+dLGhCPU1+OwoTmyH73wgvaYNcvhMPB1epkm8YCT2Ll3VXkMhsYF62I9LKiIw2gW
EaUp0B9PkAeXFyfNYP9k+XDnCWWHomQ9kbT76Ll63mXkQgEeGoh6dfyPtKLtODUuTO0cPJGX4WWz
NLuWbt5abo+fJq+wBS3d7MBMnq0ZC3nodx+tcqFRc6UphJGTGUmHLIy7febAzbWUi2Ytg9vvFUF7
RAdicil5V0gq1vlQGAQryQYXNWMgviPjLjGxGeUZu27IHL360IR33lgk4g75Z2h62bMK1V2iQNUr
se2qHMK0IiymCbdZDbUuHu4VhwKK2o7QwJ/drwE3WHx3Tfdi1H2wTcDKhhLXpyptb1+zLptV8y2i
nMI0kC37wOqGsGFWSjhYZTVvdR0duU6xmyrilyE1uPo6SPvyINyPy47zO/G74uImyVtVsi7ntKsT
A2ijarNTzkF9cHzyuVAmHR1iZ7nCjBCut9KhfCLj+N1hMzxi9RBVSpBKyRQj6V5Du0m2xLS9tXYT
rkmPZ/hSdL+GplL7rC3iddB12GsXcHddUCD3A5A5KXe5wfE6D3BmPIQksBR4snYBiSMhmSAuMI5o
eVVxsZEl0ARdm6Ay/WEjtX40sQau6qVN7JYJNOOye8yToNt1rZjoOeEF8OJ+WkkuTjrNSPLz4Opg
X34qbJgvdgmcp7KB/TRYhHZmzJUPLQmUTWf6aNDpd9lYIZSSt2VjunsRzN5OMXeA31Q9Zwkl4DAX
z/2wwC4JCNwAibhos6bHa88AU6vh0dR6PtSb3NpMeGh8ZAgtoBpGVMc4iEZeqBtfBfmYc5Z7+enn
O/opiDX//7fZ7N4zaFn//c/Tcg9/76aiFFqLOu6KKyvFrvDzhz9/U9UCod3Pz/TxfeIW/ucRw6zi
Vz8/J1PMr37+4X99+/f+//zG42Jj+8f/57P48yT/PCLr3cL5+nnaf26JXPiesnZ7dSUah+NjeTE/
j/7nifw8mh2LMj/8feDKyCghfv60xmXY/Hn//tz5z61/7+XnO1OODecDB+mREIlIuP3Jz9vyWOSj
feysseQyA/bm57sQ7cOf7/7e5mMHR9X1P3+TIrKiq/Y/f/nzXbRcqf/e1oZqPeL6O/zc/ucefn77
55//Ptbf//vnbgiKRNZjRcBbBX30bdJbFnVDdPP3idS2wQTi577+17dly7EKLYjn83PnRVNEO3v0
nrJ8YGuuM3Pa+b15w1lYwNzhSzrNBfMHvvxz298ff76D93MtM4CY/9z+8/8/t/3cyd8fZ6pQ9j5w
LH5++/cXfx/s720/f6JoZNGBX57VP/f1c9s/d/PzY9BBm7VaL17TAdn/vb8/L/fn55+7KvoqhW72
f1/1nz/6T3f78z/ZHJyCtq9ILhfdqS0oyyzX0Oy++FGGCWO05cs/P5pj5yjgWv/n14O5S2efEJal
42LCrfn5p79f/rnNLAFsOaPrgbn670f452H+/u8/D/Wf/s4KQp7T3/tCX1ifGhLTl5t//sGtBmaA
/9zp//r9Pw/y8+O/vzaCvDpMab/9j2/Bf3pe//Fufv7w73P9+Zuf22IUZNtBOr/6pF/4fzEyQosR
2gq/GKMPK3caUO/dkOz+XC4G59kgvTSczzi/nn6uBiUtvFOcluXRdYAdsILTfci3dgaNAOUrGFfH
WBaxbMsJ9wFuAEJO3TVQ4thSe8t3dOsaly22qLYaxAuExQpoMK0z088fzbAxD5jS99moH+s+oeVo
0NKUIJlWY4v6rxfRrgr1TWuVZ29m4fixabb5dDtV+tsNQxza6Akc4F4gMKalB0gUkgLYZsLwoeWH
czO3zO9AjY9WFWS4GRFF5GOJuAjv8WSFydbOqZKi7JyXNXEqCZiHYq7ia4EK6hwtc5jSIUxqyi+5
hRaAITbEblEgCKAUZopOLEjWhXdV3R+B/8KRG2bzziWJ5zAPPDPBdnWUL5QmbG26xbHbUujYfosX
F6odbmwyI3K2+rynm5K9Cjs9MkYsQCoWcMrQACK/9GMwtSD0n58cVx2Lqjqj0q0g/Lhv9QA/qZwU
uBxC2z3WdiqU6zhiIkUue7Rhxw6WqDhOwA7oSrDHSGkDGmbZggK1VqbDFCDs3GQ31Lx3XuccQj+O
H/F0gqawB3CpPnHsbMxbf7rJNPgmyRvj6+CNmTrjUR1cR1NGhAhJaGGRYpKuqnHP7Oza1maM6AmS
5dTEL7X+nYYUkKZJRTDOHlTDeSWNqjt0NuNvo/H3iYu9FVcg2QHQybbUxs/UkuMOTzpBEl37LZNb
wA0kj6K1XdELKsAFG9N0bxvA6/vBoDJX81qG2XurAyAtdCQOlUGDoAKFsvNna9i7ndr5aDS2tssL
j9A1HjL/bkwC0h5bnvSIB5gZUmmczIIPugLmJIH6sQ1b+ZGP1VxxLnU2O/sYSHSIQbUZz8sRZKei
O6t4/sUImzK5ZTxQu8QuyvBS2v1XncPTszn91sgAAZlPSOXiWFZr1yQoNMRdw5iC3CK8IW7bjhuF
fMtxSXmaMxO9czcxFMmZLaJ8eQmTDDG/UCs0ayAmc7LwfB5LoCSDXQrsrx/1dGp6Dx2dscN8H95N
Vreaa/+zUgVBEmb0MWlj1/kAcgeLusxyzvQT4CMWWLmCmEgj3oVyjOlrj/MrKdgksLsHy/glgwLx
SeIkR0y4wJFT827uQnz3k9qEsX6c4ObFJhgwn+q7NOi8ZhpOn5F9ZbXV7+aawpjGY7UzfBgVnNBe
moe4pIoeoCyZAXSPrmdO6TWcoSXB3rqJRroTOdPX3vzwapeyZ5J62zcPbVY/IaZXYKyCrQiqN6vT
F2ZoxJY5Hbl8GppV6GAfT+mMhyYUgWwhAVqjuQoiEi67iXFHKuOD5xKRoGvrXqSABxf8CrY1pdgj
tXlNjH0KJA7X9xZ6x8FyEFwqNb1Egf4Io5rAsaT8TufX2QbaJ1GHmjhRN6395Nfxk8Z9cFUkHVSm
q8DamUIHH93Y+xvaVdBpJD5/CnIR2r8LUIuAy97Swbugy3zRKrh2bf4st4azY6K/62Y33WokLV0F
gxl9CK0pWOgxTvdkLuLD9Ck0mX3qMSv6d6svmAt1062bGrC98QwKOomYJLh2uwzCal0gkuppsDag
Tzgm1k3Zo45LPzRv0qqpEMJgszhWIxYsbFpEqLNHBAChpMTv05ZXDtD23AvvUKMAYggJylpGyGLM
Nw45IFjW6Dgo9TpEPXG6gVqU8bQj2jZ/qTwLtmM3ASjNkk2UDUC8GpOGDORHE5X9tjXUs0jtOz0u
zekXLZj61kmGlRJBBOyG0si+88T+amtwsDRc171JAmsP7Kkg9H3nA1dYJxZCGl8x1YqnCN87048c
XecwlQ9mWl/qdiKHdCKgnUZnS8PKHnjCsb0LWqx3Zmc329FY4grM6oa5FbkJguw5ctzaOhoBGrEo
EIWRiWqHXoT2aIdjPbWODVN12UrMQ6q85BmNLUce61p8tIBZy9G9jX3SLVxTHWJLkrAbwnXrhxD9
hz+cOibrkSjcTc2qu+2B8aH8Iy1FGMxuEPdN6BuKcRM6xpdfM+AL9Qgs3WEyMKBRkmLP1PsRTMBe
drm7L117783DOYuLpwI6jGuR5uLHyEOmWr0lHoeZUb4GZpmeNDBV+JdVfY8G+BHk2fM0d2rjNu1j
3Mxf5ShebCKmNK3hnCglEY3nmRDMjIar1SJltYQ4lwvLn9hq2kYMZYTbHrMQhUoi9kNi4C5BqfbG
1P49iNSjqPrrUYBBMckJQNrXuuoNctDaSzviCHtqA0dfxzBX1ITPzWxoamWVfZsYDeRbzk9icDx1
YNeN+lAx60sGgcQeqg7n5vvUje9Ry0xQEibV+kSWdQkT3zz7GmTy5NTjm67nXylDWnzy+1knx97N
H5mvMpEjDq3CVdon5Dlo2Dcr3o8Hd0aQUs6J3maW029yDK9uEH20PlCmHlsO3c1t4RPFNXTyV+u2
M9RHBud9h4ShcBk/mcgtjCVoojALaPV4hAi7Ay3CLglhxBZT1H4UwfEtb4Ey14w1y5ExPSa1aG1M
bgmvlLUZ2k+tevbLIYJ2l6D4RUddVyERcjIDnk6cIMYjc3jteVJHs3pJqoxwxkk9B41xxZXvIWlC
CM+95K2PLhYoj9Kz9106HMaSxO5DSwu55W3hIoFUIsFytRoYE77HE4PBXlaXxF/UC127NdtJbMbg
OivLB9U7qBnsApMKZ+/gh7+UGk8ldJV1MTYvqEKugUfd9r6C1jHcVV307uWICfqANlQ6qDcZEM42
Y/aEzEpTy3HpDc8cG5lrCtDZlA2NNVDRjFvfMa85JfduP81H2EQhQAm8AahtMAPhmeF06V9ER1tu
Vv64AsR4o1IaJLh8eDdd9JxOHj2WQv2qFuPKwjdBet0/JTTiD03MVAVBj8S1gMcA3XkR6SukW/EK
DeM7NpgNl1x7J/J6BwLn7DRESpdVBmYALb2CElYzWncMdAVYqOEKYP2KpLFyZo8mv8ObLHkbpcRB
kKOy2vQ2qSXwXJDC4lPd5A/oqSuOOcRMaKhXXtsk953edqGA1Y7xZvDvgm9z7Ptra+rWMEi9gx92
j4YLQ9sK+nc0v3Cll6SygfjKFoy79plqAF+xAiRziiZNw1QEPHm9QTbPyUMRVqMJrCPGZ8z6EKTm
2SGfgXoD2H2RFPUVK3ivK3Tg1MaEfuPrhK6SJtcufiwdDVAWUw6XOrm3uPxs2p5zLQSBg2TlOkrK
37JNaI9bjMsz5yls/QuCk09rRJUC1oXSG5NQmPgk7hXnHra0oFiMaLLpILpQghCs4Z3tJHum1n72
hQPAJIKPNNvjF10phi2+Hi9+wFIj4OT5/UdUJazm4s5YMjVLUSPdrjk7hrVo6N16OmfaJBTYHZ8a
TCh3l0bJb00cVnfllRaxn94IYW0cnjyyES3bIwMxh7ibSPbBor/Fhsqw18huHXrjzFw/aYkVe8Zs
NxB/mWLOsd6jy3Va5tuWXzyhIPpkp1yvvaxG9mox8ZccNMZvO7Q/kjI7hoLpYBJ3V5V7ySuAlEGM
mFjlFKKzFyG4y/x1gCknnb1z0wePudH/YrQD0Oo6gXmF5H0z4ZQGjQzzW0e3qXZdRCT129ikJ4gm
97NDc0ZX77VroFYNEI1BtnmqXCSjYxU++QMC2tqMqDsx5aOVxQDuo+WAnBoiTmG8Mh+0mFZJ4X2k
fU7K1DCRPCGIY3CmR9vEvJRyBsa8w5mbQGn0jF8egpKN6siDzbexJVCCjO/zCNW4fVKSszTPB4Ln
LN4nd3CJ08xJqULYxybJphxrz21GqAqMARcbGXJV/Wq3VyTCCnNkDOAZD27pAopkO8ZFihAJ08cH
Oj37i3d3CLdVBmusMpwrJ27fdOx82gJwdmjrB3MKt1NnAdGNFAjvhorQCzj6S+hvWwoTYOkxLBBq
fKB1SK0y57fDuGIlxv4XQ+2f6+YqqT0bDJh5l6CuJ0FPAldjdm8EHCXSsz883/+VMF/CKlgeHXs4
6MkOmDxY97UXIJ2yYI0FDta5rPSWf9gmideBgXchsmcMxu1pbSGKlJb2qQPSinwKJDyIO15Tqz42
IdliCBTrEtFfq6qnVBXn2BQnDUR2Lqmf4S8zg7fAyQi1WP7Szaps5wutgNfK/Z6QJFX5nG4YWOET
a/s7WQxvsh2+krw7zAy1hW29o+/0NpUzAHCfSY4aG2x9M5ntLQdP5T7oTN71DENBueRnjWPJYEYJ
KDZ4Sz30J+ifHsPuvndNBqFs3VdF4ytGfYRzx8VZee61azH5zEB3iXnEqGHKm4pdhwYssYmZCgTu
8GRr48kM+mIXxdM9DjfQ/KO8y4k81zoNj2y1Xv3g3qfXjsgkl6uCOfK661IKbApMAad4kwLinUja
RDa20k2/7yRBdBWuZ/VU4wA9mSkJuTU5SlXsbMfUYiemEbzhN4CmbQs6z6c2WoA+AHRXUbJkpuE9
LeR2qM1XQ6mT3/T2PhynfTmGu5LYZ3K2ZI+kqvuK63Yzec6R+gJPOAXGIGGet/hj6uHGzI5U0t7R
WJQncIlQyEB6t1qxpd4n4MEJXovaQYPnp9+TjF/jLt5OE4ZkQ/fOOg1sRFfTS+kmClziXoEhWUGu
IYQKV4tIGe25/WtWMGEPmXbCUeNTCwThOG0w4HYkRyOQB/4sXcRXInsaR1Zvr0TQWg2UHFqAcPTb
asUQoEAkFJzc8rsKJamvcUXGQLxzMtJWgmm8qjL7ExDEIYzTnk0beuS6+0qG6SlDxbYzSqKVa874
bWBI9oYEWePNbC8F+aokR00TuV9220F6ywDDGSUQvDrcuooIihST3UaF9EKS5LsM1bUp0TSxBfPY
1nsVAYrEbgCchKrWEplS2t8D6Sx8sBaz6z3Ct3eJmkXOI/2TID9mTvUNltTbSbhLqcLqO8DtrO34
MkcIVWu+rNtlfm/ONw2po/J2ZDXlVIQyWXwkNnwsT/8GyXIJA3xeCdcoSzbbXMvnwBqvpsZAyVGz
iy+d5kY3Lroypn+S6RUIQShhtMLjarpWiC63Kin6XYKAUTBsJvZjeOYcRQ0C1nq5HAowZdOe/yPM
GSR0lsZHS5lPeFANIqfd/bNrox0Z6vCui7+D8aX2nRf0M48yJ18W3N7aQ2exbsMwWSHqQJGEllKy
W6Dg5dxEs1sS1tmInfNmChv/h/M85r3BG9rcA2jlPBqcO0NlRB24zquG+2FFA6FtaLX4ZILoGgvB
YzSLg7Xo3twobimFV1QAgiOLj8NGc1b3UGC7Etejtm+DOLqrfnHhDYGTDbVzPcb6Trns1ERjo9sZ
aiQE5mvctPZqssuLp4bHEZ3CDvjhbSr1tROgI/OZybqMYQlHqK8HbN7j5DxYH0ipPyTO5dbkwMy8
ZxmLB5tkDPz55ziY91mHBUVNp7bhbImwTvskBzrma995n7AGiUIecE05xHmkJs2YlPVfzgnhSjaE
1P6S1QJ+FdJcN8nXTWe9hcvm1TdIHGzQaljldWaLmcZd+1XV46IVeFY9gHE6pAPDPwpvk1S7PORo
oYrpizIAi4qbymOCXIbdZ+HquyomJdaHrO40/YNU7hUiC0KUDUwsEVJ7n4klTwzEt5unvygALIYy
NlC6tPyK8/iQetmpwVtsZt537Df0qZqGKCdlRYC99vZUXTKRjeumJuJBj/hJzGpbl95HZrWnxmYS
G3jJNs3w36ad8xmHxV2TeFueAnBr+JjFpZ2H68KAfpMJpBsJ+IvBuQ8Jl7XD8PdcGI/24lnDsfNo
ZO8ajYM3E/ISmaRBDjbazpwYiM76kn13tIPkASJOdCyL7LsLlzc7Vu+TpV+yAqtK4eA0bkteczJc
JrDQZZo8YKH4oIT4MBeZsyz1zqum976KyMswWciNnFQKOKXuegaWt6I2XzqVI5FXJHI6E61ZM7FP
qNbpJsTvAZagZaZ6nRN6igr6PvcHQrhM422OhmuzDk5xUJxtLuFAUfZdWSIxGGxUNd02GZLXRDXu
+nftVV+eoz7Dqgop4Mu73CCGSuZcXATumBDzh6iv5mLYhtheBR09lVnVlaPyB8SQq4KgErtA/TIN
WJhiK3xJU1SxXg/5ZR7kVTK7DmPqhX9WRntRF0RbEAcJzFTKJNvNkbxSZfEh3Pod6fiNzkMivDhO
OUNecDvIrUGEW1Gek96P9naTruUAo1aShuOk88UIi1Oh9LyvPWfr9ZB+WPKMLQBFH5LmoqIkd0aj
MF/01KOPxW55UZUT3I+S5g2YJnblVHQcxcXZUc8QZAgDKW+buHuNNdrX5RCcpxruNeXRLhIcKPTy
L9j99nTEX0PZXejc3oRtaLJLgFSsIA16aXWlCFXqYvstH8lFK7uYsnao9n5ARIrbsTAWyQPqBdZh
k6YMzePqwG7soZtyUonSL3a/j4PfdUeJH8Qp5nADQeDVq0CJh2+UBz2QZUqUkEb9teG72wYd1Rqx
PXFtuX1oDJe2Xjo5lAx1dJ2TxV3KiphPx3wZc3q7cy93TZUUG5QWhJh2CHEw1NAZd1V2KJpzURoM
CLgDGFbE7ICumnr96Cahfxhn41KxKz9GeUYT049OOhnYNBrNzplaY12liO6rydtPbW6dDIWWuZ7r
iEmEZKPmx+Y+Dwn8mgLwxoaPHH+C44oDLL83JuJtEsgc+58f/9wW5oeU85LxzUaqhEycorJZqzry
x2Re7lXsgzgeX303OTP46XdC4qmqg+lYyjzDcSDfBX1kCwP1SjqknfJ6drNFodq7IZ0+K1+ztXme
VdPuNRV6M7CG6YYGZNI9VGP50XcgoBLB6jMbw9G1NDDy8LeUkA3hPn90NX3jua01cklUBC3eFKOf
OixMlPZisH7hBuakocLOw/DTSf+LvTNbjlvJsuyvpN3nxm0ADrgDbZX5EPPIQaRISS8wkqIwzzO+
vhcgZfGmrKss673NJFgEYmAMCIf7OXuvbYHNkZTQoSpZLhb5QEeCVUmGJac84RyZi+caok3noDz1
Frgm5hdSsEcGYQ/GvpjCi25RsWpc89mNb1qkCHiEr+X858K5AyOkAfkz+Na7zpNjQcRwsoOF/2bd
jdFl0uWntLgtIjAMKGseMh+HO0amY1VYlDTVLR7GVaWc77BRFSdDSF52ch/NrQNXSykbDtXZ0v0e
F4SYSfAZ0aZ6c2o7dI+lT0JNPiJZQ+jGz1ocs856d3Wb1Rv8FHTiZRxQCZUeeENV1BxZQq3MEeMd
CKnbKuq+DGnNdGiIsDWK9EcfTvW1iZu9T3lbt1kpCx9cJAcl/QGBNzDQv4Sjurr+D1RQ0VmvZi8C
C84iBKRba9FD2j95AltK57BGC3zksTnW76EhfnQgZNhxI9bOhAysYMjso1A3nmOX0TpugNTFlFig
QREHGZ4JNYCs0lk3rLEfpZ4+16CCyafBYNAZICh8DVaYY+7DWQoXocjkSySKW+kHi8ohRSp0mpQ9
Mf5OCb0SLM2FVp4mTd4MNpmIKIN4lHkmoaTZ6Y58mTAkpj2lSq+judL5PKqeGW/NwBpOExCWssRZ
x1IaW28CY5zkTFRFibMY0s9KULCyi+9xVN5VbkbQ3zi7ixI8IyYZn2nTIt2hMVVPFJ+Uil9ainyc
bXIijksqZkkeHP2omyfQ5ldb4n+lWunvuXd1p6dolnoTedvcevK+lVRYMC5pzF2bC8YBTIMYKv0E
mh6TkXsPzAuQOYqdra65++6m02YETdoWWzezK+b8tD1k1zvHtqTiF4KUpl/GAeMKP4bBUW0QzwG/
q+L2Hm43+U0z99Tu8zN1+atvw1VoqdsMCXLknrImc6niGHVYaFhN7QF7gh1oQ/3a0HbHUcogpkyF
xyaENa3fuoUl9pbelrtuzI9TGWHQiLNtYFog+XxODr4Poren3h47WBqieHiSGT5QvflM14zvP5uA
zVGR9cIaBnJOWZ11a4rxVZ4rkkAzXRDKV2bhpVH0T8uKon0hBu1ccRTDAAMW2CD3ZAHxxXVJ+bPn
+Wfe2OepO8Il13DE5hD6J9IYzTxiCMvHk1XPPaFK11atQWx8r+KKeW1ir/KWspoVcFhoPTG39BvT
hh8ayyxpP6UJtjFlZN7asdaZCSUCRj6+WX6ideHMP8nbZOBPxCM/YZFU9tqyLIGKDqy4FT03ks/W
MxoJZS9GQ8PPfpMOT5XkHZc2f9KMMZgNPqjampaMdLpn27UNpODpxaEoefbze50SCkcUjW6+lW0Q
11AeQSJsPf62URAtUzKEGvMsS9Hr2UoHJXjkdweLhftK11KNYFsr29MsFoFNPBkyTNi9/L3yRZdW
8yk1vW0Xjc/gGAhAVx3UBPj4KeZLUDu0iCYAAgOI+21H1Gmq8QnY/mshSFlUTnvy6aFSOHRNtwJg
QdlcFt/NJuEjGqO7bnbqOp7zlASdc8CnRN57WRSrBg3qxizLQ5udq4wj2fZwTfFDgsxSXK2xYbgZ
MvOoTJydTCtsjjmrML4Pvv2imz+6YfoOQPaeDI+tbZd3Uy0hA4cYy2vvBe0ej7ZIM9CTRw+y1GYo
GDITZjxS67ubnh6zxD8VBd22DrSvbkW6aGtUhNyFMZICS1PkMjhvQWzR06HttUYZy1xjYi4yMmNl
XbsnloMgmIHoTU7bx0h444lQGnobLH2srGUy6+fDTiu0fVKED42W6LvKuTMtjYmhPj51A4CqWqcq
PFSfSQGRe9nju/OzGgyQC15nSIhHS/xrUDdfE4Iza/HD7MI7h9U+i2DOil03PFsmy4EWv9oqcAlP
iw5VbgfkhONKyAVtA+YqfY2eN+++Ao9A0+1d4xZitdV+7x0K+kVECb7ztceGokBuJu7KNzNJ8UN8
7jyWhyC00y1akBeNpXsVqBFyWEg2axTda1YBhMaGbqOmIicykPq10bHmgxpH8b/I3nXRvzadzoxF
EuDN2LOPsxzWZ/KKoxzYt425RHNYGZuq+sQ7ijiq8BVVhZ3sA+LAHKDvsRYdUh22UOWJu7J2IxIt
ObYFUSZ8yKuxcM8cR0Q7lnhtgqbvbwqsWWQzbZwBdFbQvoxjfssZNmIWLFaYSkKYqBk6EBKlo7y+
4Cyj6u9GxZ0+Fd+jGi1IE0QPpu5666Ck9BrkNoS+ksIJBrr2NpPrMNXeqLX33zT/QPcVGbtm3XQ1
bbZpyN6Ugg+qLJZGVX1Tzs6cyNCnvQ/V7jacNzbVt1Rz1WnZhU/lrbOpPBSx5N3WziPgguGQIhBf
xUggKBDFO0dzIQtW3bgpSsZhryC6uQ0JSg/157oIIOWbpiJC7uCQPrCxJvfZDwOgMhU17bxOiRH2
WMik/cRcaFUNeXkE6v7YqWLamxiQth0wpSG2fHrHdOdggZR7fjy4iB0sSo2D99egE8cUjjFWorJn
5RWTKlrV7U1XOIQr8oFmE37VwqhuGpeM5zgEScnjEcBrDe2Nso9uK2+kyE+ZEUfhK2h+mKSKtnzU
Gk9Clgp1x7eizLx9MGCwzkGXVeo2pSO2wcKOnBjlvFdou44Wq5HAU8+BlkWYtjzZYQ0n+qxqh12a
lsDDvBugZFdfslZhWYYOtoAXq5FClZN3h7OjYJIzvDPkAmNTzp0hqvuyjSnDSEgcI/1Pi/OSnzSs
BPBmet1d5OEaD21B6EKWkl+TgH8rDeeHsju8h83T0KA0syqmG2pEYVuPjM9i+m4NzqES0FmjH0py
gE5p8lYOkDR01TD301D9Z6N/7kXxuYoRUzQcXGb9OMT12a1Q+ODT3KIz/2zEcA2Ua71ZHYHQShig
5aCnrz1TXUwiHBL6L0Dk5ZFglvFURMNnY8LC5xca3XZStGJlfYcbsG8DbY1TJNkNnkO4d5Q8Qoig
b6pw8iMjR0433naC7oFteV+DOxQojCqkHU/b1mw2WlddAY8lxLy3x7HzbouaBrGiFhEbA1IdxXNi
g3pOM/u9moarBd6AWeom8IIzhuRsxdGpIQiqd7GFTyueZ2f0UW4Jf8DSHdcYNjtxKO3maEBMatPh
QRsn49qiBTILm9NAeIBLYTN5F+9mLMAZw4rQ8maizhVzMuBzM8t1WiJ6qpzg3NBLo+b2YlpNc0H/
yWjvjDutaVyScskStQKOlvA+yeHyEeAS5NW+toyj7BJO5QCSt4lRfEtkiLVuwK5kau++3b7EVvza
QFTm6Df3fcn3YoX9GiZOTLZhDa6WImQUpVtNI9auFfj5zBwkiIWLjQoDHVubj7lDs4zwiRH2FDXR
Z77/T+q1wi+58akXUKal6F+7ZM/1LKts/32oh0+1qd6LpHl2xvqBLgQU0kjz+dAb+s64y0qP5YBl
zOod+qganmtpgTfSA6K723QqWfLrdJ2VJ85FabwaXg9mKUMnNnezssZH+JI4wMKy4tgN8txVp1GM
e8UvKEO9lzJwe1L7ItrwR2XixIZlPRDgjKzNwz1fvWeqfnYLn2p0lt+W1s7wOHMypifw6w6p1V0H
gBJ4Z3uaJ9vWCZHU6Vax85moloVKtvZsc2Hw+a7MdxqaDhHR7nVAkkYah/WWpP49ZuHgBEPoNNjT
Yii/FgDCmLinFwkoMM7KdN+Mtr5FNmczu4DYmMm90Q/+pW6KcufX5Sd8YFvdJv+1iK1TxaLUb0oN
ozzogdQtG0Z4jGTRewBxDdNCcxSZxvsGp2hJqjhMb1mESX9LniAWiMA9U9lYD3U2nwdDYzuo7DEo
qjvRis0A1IGXEW56fLQbh2r5uqLmJwHmrkra5etwhKGnRHyJZHlPQCVe3aGgYzXQxBjIT0E5tS8b
DUBJcdtMugG1udvhmgCvFjMpKwipIIcF74q/CTPIO81AfnUwXUP41WsvKLOtXjQnn6hfz9cRqqM4
MgAwEreoPYcsFpMBv0tXMwVofDhwTPoBQHz3aeiVEWAFlyCkjTaaL7Ipby29OaQucSSNwXw3aXCH
MK/W1lmSw9ru7xpfvBbW2ReMmgMJPrTDfrhoHHLLhljZue9qbF4oflml80QHZT9kPr2S+CxYlAY+
04jBN29VNNwGPZLqvkXtYRwLP0l3BuUBmcq7wcQMR3mq2helfoIrA9qsMp/rAd5NScHUTsGsNMSk
uJm8ySbx4Inok8WYsnNUu4+rae8WZJZwJrcIEWlzGmQSZFIUUY3EAhdhkTDLYc48mK85PpOdAl1M
Dc9Yb9JjmIOq7oydahpmJRQb3WxAAqAlF2uovs85SnFNryIijLL8lJQtmaUMhGgRvqC7/x4O9nvb
5VsP0jmRM8Ve1wb6ZSMgw5JVuwxeKcnSsMdARvFMuxX59BjY6ilSw0EnDwxTZrnRGvMS9tqMl0Wj
03JCtGu8tpcfaKm3pV5wwqirdedaO7vkDKv3r0jW75L41RIz4CA+UtS9xxJm8v3lz5PnbkhdsbA6
GZ/dvEKN5H4NWqTtdDovGpgEchgABfrpcLFT5wGvFQXu1PmsV92l9fLbBeX/v9+G/+O/53d5MvrE
uvzjP7j+lhdjFfpB89vVfzzmKf/+Y37Mf97nXx/xj2v4VqG8/9H8t/fav+c3L+l7/fud/uWZ+eu/
Xt3mpXn5lyvbJa/gvn2vxk/vdZs0y6vgfcz3/Hdv/Nv7v5N6YNrSFMtH9fOTmv/Cr0fOb+Hvf9y9
Z1kNsuMlC1/++HXL8fvf//j1wF/hB8r6U7rMx1zHIuvNoUf9x9/697r5+x+ao/9pGxgwuRngvC0M
/tyv8APL/JNdEludKQxXCJtEgpqF7pyL4P6pyFGQynAMcHaEIPxPwg8MU1d//K34+a3Pr9a2mMhZ
QihDNy1lACzkBRZvL5/CzK///ofxv5JU1FBW9fEwJMVDHzGh8NLowWJuzliFxVYiTdGMW+SOKGZ1
aqqwUQkbcnTacIlNV1YlnwpzNWuhVlPTW3t3aqqtDKnTptJvV2ogI0Am3UChtr7vXbPegg0uaDAz
kwA3uA4uJDA5eMUYolKSulLh+xiUhk9DP+Q713gGWhxtvHDSGLVgQCAJ4fcvtBszCZqTxUTe9u7y
V6IbSDWMqerY1BWn3g2wyPvYmxMSCeKMxJS6jOm3xK2zH5VFhzz2n11CUAhat9sZhk3FtpfRua2b
z1HwCaYtOSlux+8w6g6+qb4G+LH3BicIwgN/9LWE8Qd+KuBEk7DYuVi5wbnORJMyN5yTKRipyPfh
Pu3AbJdS1DvGxGmlZx46wjAjHBvGGrVPY8RDEpPlrQ0xS+rqlbzmHwhqy00utM9SdeV2mnte8C/o
qCcODXVg3aE0r8pL6HhFnEhCq77G4tqDS0CI5R8zetVrkdFE9ujbb1qaJEemYMFauUC1JlNn3eHG
4c0YQCkl+eGUy+4a+ihrDPlaB3V8EZ11FZpQV6kScuOjut1WRUHtKkFqoEs8YN2g4p3Apm9JQMFq
7uCMBYkv7jzYd7rlEPVma3sRhayFbXcVDAihctgoq7CgF5lPoAQmVT/KCQFG1RPxWzgHUotg6lP0
05o3z8hfKNciBCWtpnVVSoQlsBQlAQNretvh62quU5JoxyT3b4F5q4MKA/OG6TfGYuurMlJIwn5x
GbCzndHsb1xXGQdNFwm+NmcvEJPAlEI+Ug+oduLeJZ+P6nAfV0eyV9WauvRngmkBExGqu62tIN3i
clvtsgZCCUCVHrMu2m3HR0EQS6s7UCodDi2aLZg8PTbG4HuV5JuKxB2ENLgjDJXu7IwIg5iTBJmD
M9mEm3xffAKqFfQaYbhTt6nMiJSh2kduhYYJEXICsTG28Lhxfl97CR+c0poW0aZ/B15m2vaD2R6n
oqOs2KlvDRSxgz4UM+SOKVFdQjGYGsiTbggvxzSdtTWUV12V3/vM4yFD/eDKnG5D7X1LNbKk9exh
CgyOuCy8Wo4PCnlWbcSx3OomjHmjE1/Q0TzUk15vTGwHm7aukLswIauILN7nI+rSl3BCitQNrC1G
82EM9fTgZ/29q6EAMqgsSdPc1GPqA1LwHv1ee3dCN1uhKC5Xwh6PwGj2qowfRokQLm30el0Y2Q/c
ENS7VEMf0RMcL3SmdLVD6V1dbOyetLQQKmc149aY1WderLjnU34NI1D7GWuJjAFpm5jqtSTtOmde
eStc97EyKgJ/6eVJZUcb6abNuYk/u3FF+1rfW8WkWP1N6X38jdBlcuhYQU4DxttROjCJqVj2RVNu
Gb+HVdQy0ZimKfrilYa9xuu8ztcB7pRdS9Q8ehUcqtI6ew7mWFQwpPXFcb8ZS+sVpdt0MsoAmG5X
7olC4fDzcD7YpvuYyVl6qkJ7l8WG2uksa7YDaHx0amicDH3Thj4N8qTb6bl9Xwmf7OYhSA9I4hDI
WWpPNtShxiuDXGFYmW72OTFr95in5Z4iDdSCfcAyRdMZH2x3bzlkN1TmtAk9FkupU36xHejVfSLK
PVMJFGjiOU8KA/0XeOG2g57bC7hytmFXh3aIn7qw86htMfOVWUTAVn0ciXpbD41dP01gP/S+eWxs
SWZe7/gHY5oj9FI0RSXxk1Kkt6Np3as5sjRHv1b4eG/zaPxcJJT/Q9U4n75MiXAIU4ZpMzmsdpt4
lSp7PZAhqBCoA7TWsfrrJxEl+iUDrWaJU0+2B9EwDcjM1s+vsQzlBg1uOQ/XLosCd8Td7KbqjRTY
g5mlIGAg59IvY7FZN0ATy5i+rOxPuME3E4BQKzU+UfoliceLtG2lDOwdAO/LPHyl+I2+I8yeG+Iu
IC9FihoMJqENAXxIjaVz9A6q1V/hLJfbRqB0ooiyKQoDcAnILddrj1pA0JAdTYwwzUb44kcps6eY
fj3GHHB8ogqxRTSQgh2KQq0NSzZwE0z88SdU1RwKDTo2rxIPwgwpmSJ0HcuyPWgZv2MmIvuOyvKK
GcCmoL1Ey3Tc2VAARpFu8pIKUUF/kWqF2BLCQPXkvqy8nZWygBcuB1Eh91QUv5ZBguS+HgNkXy11
NnQYTG3HU2AazdaWKEgS5wEldbNOwZvs7AZ98qB3R9jF5k4UapY+0DP0Ng6X12HGZ+xL4tJiJh7S
8+8rYzpmZkDpv7in4HrMIw65MWvRYXnht0637asPRjtqY94KPfk1BBLwODhEfFfcpC6hdXU8rSnI
UB1zUfa6DUtct+/fnK6klOlQX/Ne/FF9dunTrkRZ0RZIB4KpSYYtx7dYc/xNI/yQr6ffG661aXwk
6a46tix71qX9DIbuzQ6wPrfVU+0QShM3d4bVP/sdNK6orGHSXBgUPOpj7rmR0S1mKljAEew3dHgW
eDdNiiuKJgmTiJMsuBkIEiXFQfConNtY1HksGJhtUKcmhZzmSQV109cA51NqeB1WTspqnQT54GRW
zsXAfU0L3t+1ZkRrvBG3edc9EdeLDGogPLbh4GqEuML/9PfRgIVEj8yjn+fPVYvHsGJ0w4GucILV
n123wp85AgcZSmc3aOK2yLrPU0TmXASKiazMZtMTVXH2m3HPwc0C18dgWJBS1IMTIi91UyRw9oHL
ZWX5XevkLk7xQriepN5KCT5xHi3XhtqYKvyi41bCOqEDwtFnxdUuxJDB3KpAIrNKbUxHxMjjSY66
k45SF1dXj+nNx1W/2B2XTd/YqJ+TNN/GuPuKVU/xpAXbxSK7H05Vkf11s+yTA7jw5QYOAKacktZg
1CblKfnPjWM78J51frKaTzhdQ+C7HecnmCOgmJbr/DiTY4fWCH5ZffI0HdNpJ5Mt0bkB/bN8PEbF
QxrPds4Qu0hmDhhtfdb/yyauZ9/tfHW5wS56STOUN8KaEiygZ0CKcHOsP4DZ09PYZEfqYDVZp+zH
DpqdlkvLZrkHXaM3O2KK/bFrubQ8x8/n/Hg6UoI4SxYjTKyofJ0iKU559+CHuksilxnvMaLfBH5m
E0vghdZpuYOaRnBxjndUtsWSVJtfmzNlXPz5J+brHhAwtACY4MCmEkJK/AiMcjx+COu5uOz82Py2
b3nG3/bRhkS6JqrDb/s/rjpeiDshIp0mJ/Nyg9KAqA2rwAI8b6jhlKdC9goM73zdUvZTUiAk7udv
9ONrjXwzP+Ep4btdvmYKMdXEbJ87SZyNaZyg4l726XSQcMG4NJj+eUwsl357Qrj7rFdUEIKkAxz+
sYGEUpzgTP3aFwIi3lQqGWEJ8RKWpyLig9exPOHPi76HqyfOaQHNVvZ2Nnovl+Jp7urQDZpPJu13
PAQcM0ThoAQEQR3JbMYszuwEmSdH36ixACg6C6ufX5vvQzD7dXn57CPJaA52EigJlRQGrPk7K0ww
AsslGRZ8GvOmb65xkepHkxYgmuGh4h0tF/0Sb36CpsnGRcjbojA6/4yWjVIR30Ix/6IyG0cZKTYu
5RXXXk8uPx0xY8FR0MzOba4ul/T5qtVFsJWW6y6gC1aitBwyJQ+iyL9qrtOe87AjCos9Y1xT6KMT
VWtF9UhNN6sYSsxm/FaXpMKO0/DJqC/WWIHPQQVhV96XyquSk9J6GKpMpXdxU1a7QnnRNgSTllnF
Y5ajPCSC9p42ORBpeD/7IB85XeKmmcdLFnOSfNx8mmceJn5XCysdqSNM0EoniQ71JN9Mw4gOHQhb
AXAGJ5ESJzvSb8o2MWCGCAfpiRtRX2cW4cfaEeYHBF5Zx+e+FUCvOi+9Mc2cM6ScmLsoltZ0eeOT
B59lsP3iVgdDKG3dPOMl/dqZWbizKEpv8BXX2ygxBTqWMT7JPvvBL/zR4kR/RFLorjQN1hJyh2SX
ti0eP4TdGTy0pobQ6EnpH0dMTVeXtiZhUPBKQEDdmIIZoVFVIYKcmV4Rm025miKWmsV8+KVoFk79
fMyN3QzxWC5+7PztPsutIMp/PWS5X17Lr1XlQAUU7nW5LflJ9Zjvhuel3eWDebdQIKaZXLFQI5ar
PzcsS0DQYHKuZpx/xHJmWoP3lUdUWpIUdyYJRDjCFCtOWufeoSYGZjU/Ud1zHC+Xqlgv6FyBKZLD
3cdtXpYBcNcQji37ynmJr4/yvDywnR/98RQfV3EXj0iCQoymocmpDIZ/chjRUseJk50Kqujsmy9+
bBInqve97I9RMlsn7IzS9fxT4GDnN5JQ2mYJavzc93HDcmnZSHhzAMsyqrptRkDb/Nhl48fji1lH
OgPJP3cVdWHRqOWcX8yf1/K5RIUK95FnnYtQ5zu0pHVJNMzCav4Klq9EOmjaVsv35acwH5Fg8r2b
83lJF/azIaDKouggoWLejG0uTib6oXVXTQScu7gM2hm5X9m+eeqjwoT4BcZ0HluYl+en5ZI7g0d+
24fZHmlGb7o0RSxv4xu8DXoM9cntl7cMyaDEYwZRbbonLyw8auhZipBJZD9ezXkkNjve5XKpS9Nx
n2j9gaxIzgyyGPd2Zx5YuPrbip8G8sAQTfjyCqZlQMzn17a8wKoHYZxn2KCWvz4Q/LbLC3GD57Ek
oEKrj04HkrtvT7hc90WhY0GYT5CmDMlLdJx7Mb/Xejk/Rngszst1RD/IuGqEQNto8OnJYSOnkw+Z
9mThnT068XszD/7LJmpoiB4w2PGRp1pVw98b872rJ6d+3rds6gbSWqX4uI35CFset9zQ2iSVr0h9
5gwQLds2pmsbpBxbf7nX/EQff3H5W8vD/8t9zkI5+XiG5dLyuI99H1c/nubj5X3si0p+rJ5PzaxW
0ZP38czLnZE+MfX4+do/HoNYKDhMhrn92PXzLhqCYcbIpiE/lXSFCenniQhRuSuq+NZM+L3nZKtv
2znGEkUgY8N89FG8CvKDRfXktOzMp+Fz35CrY0WRhBnhkwTt5afcB7NmVYIW8nLILEfucpx8bAbl
3NDcMnfVFBX6tr+PRFSdHEVscghseNVPKt9M8MES1GUYZ6H9eZsiUpxMaLwWp+VFUOh/6NHO7xyH
NKFQpAepqfqksoIIPQdVrZMaRJsQElIR5CHSMjwGVhUpBFReRIA0M1BSGO+MBPsRGcosCgyyPpbn
4CyOVqCf7GZfEd9VIAzah036o2qC8v/HKf97jQWDc/B/11i4hnU9/yOk8V/6Cj8f96uv4Dh/Glhg
DUdQtZfKlXQIfvUVXONPaVks402Clv+Zpmz/qaO0Vkra/HXUXnQB/tlQ0P9k/akM1zUtWhHKdv4n
DQWTofa3hoJr2y5tDUdIgbVRt3mzf20ohArbHXF08RECXHhw++Zba8kbqmpE9mWDx7oFfpiGjDEl
dwLhXXb0kWrRIwx0yk7Ubq2CaDI13sWVaM6uO926XpMficJ8YWSM177Rvg+zuywnxu4Up0ymer//
0eVmdqnH4jZR6OOUH0+7GrjJSswewpGSf9VuA627EdEXfcwRnmA5m4ba2ehMvPf9HBDSCDroaLuY
Tp0tuMJn+671x4l2bf0tLektDm1JkEFEvYjKTNC++QFQL5bVD5Kq3bois5xiTQAmj4CUXvemQ4r+
ZWgpmzOb5ffohNpBGrl7G4FlWYNky3YR4aeu5iU3sWbHdwM0mLU1dTUxMSHeqQRUspH6b1pluCeL
Jf1j04jw0JRoQCis37DoCm6U54ebxgAcrQZ0PEywqe53HebNMD1aqbBCMnQKc1vhTdnCn0VlrHz9
gA4Y5B1n8D3OumBrC4ibEIixTCXN1Yxxerr0Ouy4u451Uh3yuEDfHvZ3EFMeHElBxYzi+MHRX4cu
P3ZB1r1XEZW82vvaW9C5U/K81uRztPsxKg2SxzakZ04U9XCBUY5IqZibT0QzWBvTGB/psI57lzJy
R4d/VWoj6igspZvI7s5O3zMBI7tih/VwdvDh1pxK8kUmurwuovC84omFo4ktiWEvgmSd5d5jE9zY
+eQSFfop9ZKz41klI7qGLpQnJFrIpkroxpt+Xl+OboSttdDcAwuDE96xChImb1IXBpMtGZyV4/u7
viGzAar5uZk3OjWLn5s6COO/XF1uXe633OX/dXW5wUOiBkjSuizXNBRi6HsHmJpRS3LGb39jeb5i
uWW5OKWWuyt9+em3l2FFToMstH0uRZ2ePl7Fx0uxOapBqZe4V+Z38F++vOWxy61WLCjxAEqBoMkj
Pm5YrvroWQn7mG/5y+v7eU9terKJbEJyHLOu+bjjXy4ud1z+zFSTxYNpkLSolLq5k+uXZVMblEFR
fTZUYEdSuPxZJ9ml7mbJoEKSSyPKHx4z9CZxF/9lw8olvigzYR/+47WfWBWlXvYNvUXgIU6Xsv+6
PGbZ2zIBXQnHRArsWye7r58J9cy3pWli7yYlsj6McC608hqimdmi63RWBtOui9f02mW5JMj52k7A
zpC5DM05UcOJOel0rCKz3zb4WrIYkZxuHEgBERdwAgKTCxu8XeYFCbNvCmDiLfHFShf75XYTOe5B
1d3FU9p4zjTCJfED+rsOoNnF95mWL5eaBPxlDVrJRSJSC75gjQNrMiP74meg3T2dz/BjnwrarWhZ
Yw/zPcbKe6tcHCdJLA5h38tzkWbyHPQFE4+AlB9r/twJ6BOAVAunugQCk0S086J5yVDPsReJo1+W
ey2bpWe1XBIOtLCij79g080ZPJOX3kMPJLCDEX41ZqeJUDHTce1zbfIfSf8hZbLRGL4g7y97g0qC
Yg/nOrJzo7imKn7KCnDlVdmncKZoGo15am71VieFnrCWi8IocwFA7EAuyx9hxtB5njcDdTGqipVL
dZp7mNVd303inDLSs1YNbuZ8E0uSIQhJR+9y+ziE+TEYs+ASzZsO5e2pjoO1PqAATwSMlJqsxwxG
wJbSHhkqsz5ZZN8kQpLL5O31HtUmorhq1gZNFw2k/gV82nQh1SymW+edgoldy34mkeWKlmm0W65G
85G/XHotLQACTn4Zk2OvOcEu9FkxiZKvgO5uizW7MG/R/HfHoqEqrTtEHoddgAK5Si4e64CLP6HT
7fC0kOTeUXOGBmddxmEyjmPaY6BpZLGx3VjAJ+g5+DUgu4Wwn5YDqyJ6cCeDJF1V6MWupZWn16nu
6jmhqtotV4mfrnejRbui08f02rigdnuVg5qv6rWsPX8VRmT9+OldhZ5jmyvH2+QxPC2MxA1GtyI5
tmQ8rsk8IFCKzJhbZaf7XIjkGV5rchDkiJkyMA7mvHYZlhVLMNdgl9qXNe8cvQg7d9Wzgu+ZVJcU
7X8V8Jbq2VLK+7nz4/rywOij1Lfc6ePm5arJ14Nho2VlwF9RJr31Igzlernx4wF/eeqfF7M0QaRv
Brv845Usf295fnwVvLyq94q1L0Mo5R8v4i/3r7LamCXn/trXDZyxWllXp2XjzCXmj6uxOS8g/nXf
cmvbWcHewjiR0OmADjYTteQu8xXZrCU6uWTY5l7ED06+Aqt9bUBjQWkvX+Wk6HNW3bWNIuDCXZjs
gWUh8d8OfK7HBPLN1rZAJlO+NzdDZKFHNrpD5cVqUwwIpTszR1hsJdthIou8Br11RHz8rLnVUSKa
DuHtWBMmUjMwKKWp4lMns0OQjZ8aFIF0vDvesxbcoq8z6O1sYluE0OwMolHBQWm+7LdggQ3UYkAw
GmNiRZPYFzv0mgOrJBTaxAIZJzcCzTYhpD8mqOV0jGWbuuHpc0g1SK2KLTWHL30W5RstiCD0KoBl
qX5VJsHSZVM/GmCrM+8ZoySNUSmbg8zFuOmtctjGk3MDBWwXIwBYB6n2LS3osLShDdAXUXEZgHqr
bST3sBxCMs3D9tKmnGoZCHEZS8JR4TfztR8B6CGU7eZOLFuc/lO4xtt/jMnmYYqC29crh2MQkmRs
hkGCI0N6OMWIackdcQzsDjCzrg9bo6yRxhA6tnJqCP2lS8JgWPfPRFsMqAXsAZyLwik+Hquwjg6e
giY4i7dXkY1ZhTxoPoQ+eSlo1Ma4G1uc4qtYfA/tHBmu/iCNAfGwVVxHTeh7M62/SJQCG+lZHXlC
uI1H9COIEqojq+hkE2qaiwY1fixMRewj69xdM8lv/tT550CvanS2Zc1cTOLAa9ML2Mlv2ZNqifSd
0N/1Wl6vU739Qro1DdlBvfb/l70zS29bybrsVGoCyEIXAOKVJEiQFCWqtaQXfLJso+8R6EZfC7qZ
aWfW/f6aQD1cXluWaQoEI06cs/fart76CDB3Wd8mh9rBxyM7fNgjBApz1Cgqpujg6rCTACG8m2sm
hby43nhlrIiVHV3P0ZhNDLtZMIzozPNUEHPaf1uW8CeyusCtumaH9hb7sUKljSmJK2Zd6JtN2PKZ
TueXntuxT6S+G8lV5WVOOFiIVM8FB/JKb5/jbh/LFW8NQsduDaA6Sj/PMd9eEn4b4u7Sq6AlxJec
m/5Gps6NXqv4Uur5QbZcQcuBh1HCZJDJsBsgFdEIGo7I/BeU7NY7HeH5Hv0QLo+svSQj95LnMEKW
RgXHjBvUq/W7VhseC/KBhsTYSDa4bbWsYvGQLBfHXtdk+SxjTfmNPQkmJXg8IKMeEgTVyM/ajU4w
4iZOC42IF+bCJDfeZIBIGR8AERf8X3p7w4yejcZ9sdOWj1QYBUzHLfJAzSBWTnJyKyTtpXuJZhqk
Usez3hNLYFR37sxrFEPQlaAEDA/oTRGlBIkCWTLAkFohVXZuewgwA3gh8wuzxWfHSj4mOE2bKc+i
XYFW75CrW0wfDqMxlhWRZFQgDB1XqqK2m2fh+jjxnqfOekkzsLxDnUs/ahvGWPjhUdLLpSS7xRwP
NFKR5xecATt8cOc0u3MMZLNNHHvbBK/Eti617WQPq3An5WMZvYaKpJixm17HhqwIb+xv4wSonprq
N1Qnd0InlKrPsbEbIMoDZ5LaxxQTRgJHcBMuqbkrZl53yrB9K5oiIY5i3BZprO9FlL2I3MUCFle0
Ymo8AKbk+qh59mcL7ofMW1ivOiJoiPwmwO/uspY4OUZVhwnDgaAXHLnAwE8JKrcqisAy66sgp9Yu
CzTGkGU/g41u4GLe9WP0EDrSO1e4aescunmsIWGBHKHvHMNF5B15V41KvkTZtZ0+vIjBq6N5MhCs
IVpqJhRSklGETilfmvWpDlt59HQASW4YJG5BklBE2BXBlPzsKr0zBgQsHcpsNAGHskM0PLvEami8
G6mgbUa780ckbtL+u2dV+caenGxXJtM7J9Zp4w5AA8plTQaN4bFR2oXBUtOxssOKO9gaLq1LvHFa
dDvNBiShdbp1MRSTFekgRZCLjpBrfIgX960cMP4lNFyZJbPifTVc+yZ9NcoWyEcIHWbVJUQIrcvI
jn3N7gsWdgKOpIf1HqfOftDsHxFc7YUc0I6LvomuhUNoO8BqD9Op/QtxG2aNPlGBxfCToQjzxgkP
vHxjhH1s85hjuma/mxqop5lsIKXHLM3NW1uyKeGC+FWvEp6CC71hXSXYYz2OxoR5xhpmwCVPnpij
cbIoiqs1MClHT7Xq45KNtMiaavFbNaJIgxE0QeV5vpuK+0hqRwuPh52PLRJptaskyBw1tyXhdlAp
jVK/5S64sbziTk+8h3LMLpH+EI3qou+mHBSXhtcX/vyZkJMtlrq3yMxfRsHb4KB0lOCA0jx6EYy7
D6UzgrIsH2pOng1kY6rNutrVJHVGGVBow7C34zpPm0vn3S4UOsBBBqkB+lbGnya0YiSKeOxkk5xD
tym3eocnlrCIJrPIgnGuXQciVWMM1qYeXorZqPfX2qsw8TfOIyn291nJx0+L8VtlZfcjL6NgTHL7
0E/i01li/cFGYFYMgerIQ5saNIULpyFnEsCPjaAWw2ubUlh483U0Iyr/IoILw+0Fih34MEL4HUec
CnGCWWOgYNSIqK0tdkud/Bwb+83p6ZuwiEzblOBM5A98exhCf6CvlUcmb6LmBtLD98PGWO6+fCy1
qMAve9MWey3Zk2n8hsDrg8AvdBfEvJP9gGWhpGkTPUOB+hEvdeZn9qz2yvFeFwe1UBVrQWgud1XF
+xpDUgeCC2ZATO84oZjLeDODx361dD0kiDONqPx0Sui36cFrap5VC2a9fMdmgYOz11gTB5QNaXs7
eCmolXhYdkVmY++15wWKIbM+OFjvJT2aUs8e5rF810SdBgla3nmYWxwe8JnHKHr2iKWC30fJZTIy
XdOzogOI/nCTr2ffRUg4MtI7uU10sJknlaO4WHLQDyQJovcV+G8coJUyAlyUYdsudRKSqyzx2275
VqGl2wwgD6wJTWDe1/Ju9kjazIV1HtwsSCwUkvaa/tUQcXaYBtT0XRteZT7dzeMvYfXkOhRIucY+
s1cbY+oXRfwNUZhN795+LJX+MsetdfBijvCpumBBt7BPnISlj8f3LIP2IbEpgySDXW57Z3May/Nk
ItmY7eZVumyqhXB/an31M0J/h/7WlJs6RnwIgzX148Ks9jmAYcBZdwR61FsNNyMhRpw+Yy852t7R
rj0vICaTMsJDTUjB29+09ylqS0yFqbHLvWq5qsW+7RuIxG5DiA2mWufc1PFzAHj2vXZ8jPXWURvT
KzJsw9cLSaBlux7ZXYF4aybZTuX1ln0SHDcfaNO1o7vRsqB2gnUsWucR/vgvs0B1PCXgcxmeTxuW
YozEqd7dUNdVmQGCZs1rmTK/dqGOpdj1cLvJcY8PYlogBForrck7oU2m78CPPqfTYVTutyyUVNdm
MeygD1BPWzdGnu0KT4hTtUCTLYmXP6J+v+ha9FxWDXTFxWvh3+TxznWKN03Mjz0yB3baRveFbN9o
hjtHWDxpv7cz81PRmdkJc0mO2NBfxrk5t8ssmVczZBf6XW7YKMmMkl1XnWWq2BS16NJHNU7RAdG2
1lJYi8r2rbq5MQknVSlx49GC2gMSJ7xUIiJFlnIfNtfBjB90RnA7LzXZrqaexI4bxyiHE1xRte2m
xS9Mg6tvagAgpNJ3UYGFGPch10RC7LTVty7sfKMf17eCE04onFu3oxOIkR0DIymWCyPALBJXFDdn
UfQXI+blUFThGk1g4oR3ZmwDuuy9b/PU4aeuupdajg9Zbb80lqLi7SUYSC17yA1Vr3Qr4ee+kYzA
5d/zMR5w+uUD+CrknY4MaW3ApR3Rv4NEqbX4ApfdPS8qdXZIaor01KGfz8y9boEoJ3Zw3FsG5xin
FcfGIAVHqfI276bJX1eLup45zZELHMBeneL9OJivMkJ+F45FjLzLvJ1KHKVDnFmU0pEHfsz8UTOK
OnMI2tghzf+6pUpeBJZ39AoTT+fGiLmJtw8K4oM2kZAvA73rbw7asdNkkZOn2H5orf+w8keFnJCW
fAQiyMseErNO/BkKiF+wOezq6GdRq/GmiaAzgEAmPGza6S4pO17tcfhq88QfjXIN1ymLPQLiYCrY
FB1Sxegm0sLqA48+uc+px9lm1MR2gbOqcWTvq6kKmFWSN8DSETZDth1ic6B0uYtc+5Kl3gCCqBDH
cBqfzHS4tl7nEQdPiB1UuSdXRh34rIrDdHesIhJAF/Jfpv44pkWAr+DsVZjSBnSdbK3mzZIDA9M6
xJRzhwc1BGNBmU+LNPIW98Cx8mj30a9QH/IgKQGMtbCVQT47aKcpN7Akn/BpgaV0WIMH9kLgeXCo
Grm6N8mbSbvOPHUxh54iNY1zMbRHZg2MKXSNc6EL1a9X+2ZOnwwHXztePQBECXK6YRw3nXLoxRnM
r3mtg+uVuy5ke1fuCQIRCWhY7RDEe9Em54YyIAW5JrPnSIrZx8yO3H6s2QJr/Jpk8yIZAFil2C2b
HJ+BZ4ifrm4m53qM3pI08HpIbH1sp/tYifc+r1g/8oEjBkSBxHU/5qiGnZQr6mB3DFQ740TuaMJ0
qb2dq5QdK5dbrhhHG4sAsgUc5OQ8tWGp7QwFIL7udXMvWPphBL1F0USpUnovZCQrrnFJt0aS+2Mp
Ds864YeZqptD1MX3NTpW6jeGRzq0kqV5txi2Gt0LTu4Gs39XXZZEm3mLXslY4DTbat9JF6XInqyb
zmganxOJW8NxKBr3QcvxRtB9P/UlxBSrmUPaELBolugF0RhY2njKGCeRqYtCB9ZCV8B2T1+W5jZK
++jSxmV1TfKMaEJqc79sX0riMdhPaOS4Wr7v7WYvcp39Y8LBSJAcRPyFQIZhLJ4skhX8qacsNfXy
G2o8gM+TCQpj+cFRcBGm7pcMjeo5v495x+hxp+zzV2ukhO51ehATvjwlnXu7SX9lkw0Pa3hqtdH1
XYeRh9HXKM5zEJ8k9PrWRxdOxUFrHEyGq1B5saAi4v55yjmZHQ1bPqjFPJUuuQWeeWn1MD0w/0Nk
pnNWTZBKAylgOPlCVxTtDBiNfv2Q0o9EtZ+v9kj7NPZRcob1mH1fhna91ewVxjszprNCMmDAjqZK
g6Qck+OlLYFnmeRfau68lz135molOejuuB9B0I9ORFCQ6DiVxcuvZbQ6v9dsPvi4pJpP4BkHKx4f
vQEgVTT9EIuaDvGsnVq09eGEJaGEbrONLZBFyD5+Fcqd9nUj3hfcSQHbJkibHPw5w5M7bgvY+jOR
AEgr601SRDEcZnZHb9auOoNZIvu+5110g3bqyRr0ZJ+EHeHEaKfbLrvXdfuJdGtur64r6Nm73xoQ
J/vULudNYfiuHnEGXr4beJn8qSFjc1Wb44kBON6idQn10iddNb2ZY4xdBkmsSAzvam4RPtfS3eZj
FNM9zl9b/KN+XOPGYLMlZneVxNFjIcWxlJiOVY1xowhPkTsfLbI1OV3s0sj+ITT3qc3VXa6ZWFSz
6aP0aqyYxB/6jrV1oY1faE/uSAHNA614HLrvaROP58ay3ou+9DE9ZDsCfuONpXckwE0/qDHTR9dh
2ijUcF686qgGrA5cbg7lWBNi8n2F4NCWKMpnumBYrYmZZCr6cxnWwAocnSZ8F6vpOjov5dWUDJ5j
W0Ml0468NFbs2hu8W2lVRiBSfvxct35kETRUo81/9JB6g7hRIL6Ew5BRhQyuKC9Xkh3ph5oib50F
DQupRl8yKnftUhX7DEKC7sztsWqpD43RO9SoKfkAbYxVTIRTDUlTjP4jsZMgyxNujWZ+nvsO57lp
wGNsvWOfNOmqmsTUYDODqjxMHgR5oexcBAGxxgqFvoAPZ6rSFnd22t3MJc1D1HrVwaV1fLIGui8d
Vo8Q5PlUCuYPTnubUL4KkHy20gjV0MarlhhuwCeGrkGf3UuoRf44tq2vRgxKXaHtm9QYSQ+TINkN
ee1z/Q2RIkScuNoPZOLeWM5znsDQyLv1eJTikil1tWN9OuBDwuOsLsuqMdW8u7GRt9MMyk9O2ntf
0wsb6BQciAyxtlbeXbQ1A36SaePPwhn2VawbWMVvh/JHMoOaFuPR7Ng3O0sitSePGEfuZ+Kogrzi
Ryu/otHSaZJr1LMhvNtaw/OlYUtA6g/FRKPLoGkPnhWMGMEQy3eIwjK44FNN31y/enRLD6UG7igT
gA1lbl0S23ly3faANUkd2jlvd/WwENme5HqgUIfL6cYJaXcOSlQ7qzbuCXM+ixQZUE303JpTfDE9
gk1rm9ajSCqCWMgZ1wZK9AlFcVLeL5n5wWwKAMUR38e0J6e84hya0IUeRU6T4HtLDBvxjPovN17x
IZJBf5qawz7noARa75igPbomRXUDhhioSVTelCo6daFWHI0lawPTGq5M/jumOFBr09SgaggdGjk5
jWp4VHwWS3nRp+Fb3HDRFqhmJIfi5R96gK5NH79QiVg7k5sa6xiwljw5gry79LP2HrrdPuzs4dWd
nYOmD+M1IVhgi6Ff20PHmrfTQKh02GITr/DPn0ZyobeMB9SBXZz2Zzd9uNwJDCSCXo8H7o8OvQPs
UcDIN8IaCVmZq+ffQjO1SlPFl2LsSxj29fuvX6HX+6fE7etrX3/FizQU+L9///u7f38tYYq9XUQC
9nF9hhIKELj4Jc2B55iPfzzNX//q3z6ll+MW0kmZ2/31TV/Pzm7IEPr3P/TX33TT8gzcJqVKGzlT
hmEwZF5Ewbsq9H6/vr+ep+yNG13qcv/H07atOnNmSg7//cxfv//rG79+ks4TH/EYktqyPnVM64lL
8e9/5fc/9XXhvn6LaBB3aRnOBPdymX9fUV0Y5SGxjDP2h+dwEDQbJL3KJIXgYbbaLtadCmny2NK8
Axw65Bonl4Edc4J5iqKGTdc0DALWORRTM9/fOhZsGA/sAGSn9ODotgGFnk7YvKjnnBUu7U1SXaNP
jvwRiCD8pmyxI1GeM8t8gbpNMr6Hy6rhU0A921HNl+UzvthgttCziPQhH74PeUly+lL04D6zW11f
RyYzYtdZc7EZRjckuWBYSz/XEUY7Q8lLVX2preUDZinBRo24GU2s0GhJQJltXLHXSu3WKibW+2UF
c6bRuOuGHqMs+8lYhFfdYkFNXRQClki468cIUX7tbvnAlou8cyKWyHLF4Fbi3KTy1Da4URPL7rfw
qRSz+E2ZxxcMxmRWOnB+68I8j33xfWm5vBUjLixXfqRjx5RW99yXZovKnHGNy00LGW06srEFWu0d
aKQZm9iZPyx6efOovaLT0baROd0gzdla9Gw3g4e3QyTtoc660Y9jay+6+Q1ZDieHfk/6VITAK93b
UxdCY20Zmds1qDbnRzVa025o5h8QLnsOiDYLt4VjO43YAw0F0ApWeByZT1VOeVuzku2GgcyG6psi
L30B2b+BDGiaerJttUQEY6ZwZBgp2Q0tA/Q0IUa+kN4B6ALPl51BKxvAFOgM2FZJHidMyx0O6pVX
YRjHfrQl4CT12owmuBQ7eyLYJdCI/Nwy7HlbchD3OOYYR7Xf512k8u8zm5qvIfHY99AvjMQZb9zW
3MF9eGxocTZTSxQh/FyA0OUty5gvJ8QLoie0KS0QZDpwa/WF6LEuFMzIwAdOIDpHq9pOHvQq4myb
fT/v+VPGTLJdsCZWIEbkS7fUJ5H1H8WUXBfgWDs7Vm/AWBxfGLmNloeU0S/Nk1O73V9Czf8AQPwv
KNfXKkHXD8BgFez9SQhgXGQKywI1YFEqoev7T0FfHNpzDqM2Oc4zQ5digMfuZkwWEiO/5jrqjsQO
nwijsXytIL9c6+Nw70V0hQtF7o5mHTt4PMxQDEK5InU2Ck3e2xOuhRhLN6HiPmCAR5aC6P/xwg39
b164o3M7WJ6ADir/64UvSdk6Mz3aI4PgDIS7QK5BOw+XCJMzhXR616XeKgyP70QaJ2B14Bf+Id38
Jz3jz4tn/M3Fo//hgHFACulR5f3nxUuaJHXw4iZHxBrzXZ2bx8wAFE7lh4lucbUAVpa3DzkdaA0l
g9JPzh2RkvXb//w6LLSf//0mIhW1pQ0CwjMcZ1Vt/oF5yKp5ttvMjY6qDud97LX2UfWM53UWwbFL
X4cFllCVO08GdvaLBzYqSGi2DLV9rMNOuwzkUN5Q0GMo8MZLhGCG/QqwQWzEo29HLNMoQo0LNJ1z
aIuT14/dpdYwxsD7NXetxky6zMPKB+n0AUdxCCbo5kBJ3Zuvh2T9VZ8vr//zj/03965rSss2XNfw
dM9117fnjx9b6b0X90McHR3DLLYjgDo/ldnsG5G7B1y1je2lvRmakbMlQbbCrI8FfKDbNF8o26cb
iGK4+vWRJDVRDMfQXvMJonhl0ITDAcaDGShzfAS7Yu2/Xvn/5648zTX0lA/yvkpUCMzsP/s/Zc4G
SBM+x//7T7LLf3BXzqis1Wc2/81f+pc22vgHUQfInyVyZ5aufyujPfkP4ZquYwhL/CWR/i2Qlv8w
bFMaq0racUxDR0/9L4G08w/wLdIC7Gkbjm7wEf7Xi/vnAvAXL+c3TufPBcH67wXBM3XDoWsM1kVy
05nrovXHHYlqOm6ZI0ancfLTMke1kTU1HmJn0o5VHV5CGZ2Eu7Sn3LWfChxc+IwIi9On+0TLTymp
Nseyb9H4tSmp8G7Yb3JZTXRmiIB22Gw5axV4lXHmbXO6zHGWPmZaL/xxKgjVdtBRhpBnRww8x7EZ
f7bmPjHUAuLm32/J3yx7QNT+75+TK7WOvsHb2NBl/mvBoRMNs9v0nCOSN2OLoRDKfVYE4SpkCnUc
O4kHJbqXkUuxgKTpy8WzGuC3LjiNIVvyoDR0FMLWaRF6fahbZixLlibntOUI7pBBiDbrBGb/2elJ
CDdU9Vhq+ncoHfb16yEvSNpz5ERasMTAjvJmMscjUWH73K1J9SjTEkTNUKBKXLLxrJHaPlMOBMmC
lXImVZmjjkkMIKAYXrv9QTRFswMGKH1e75OnxeDi1gdJyXxi5NXrpX76ekBqBAorq9zjot3//rJ0
oaEtRVRirLd2YAIXKlJzOX09xAmYjhAa0DZb7cdfD2iHGjj14T1SRNKRRZ/QcnCKdE/K/FsV1BDZ
hirOtjML8F9uj2huXis9kX4am/2JRiihd6vRKnJ0/VSTucyoVt6SZsRoH5abOCEGWzkV+fJp2AWO
8+o+z6bstIyxt6dafoDcE57qimaN7dDTQXm3WlP4LUQR+cfD19c0HChIA90A9WhM0d9dp/W7Om6/
jrlyYE6xxtAYnlyV40DNzJnIdYNvptkzR8esXZkr0j7B5hTYiPnVvCzGqfuWac2w7w01IXsI+31E
MdflTVBHi4cPmxkGiu15OKH+wpauUWXjK2UOaC1y1Tl/mJliCsYB9RQbFuY5y7jXe7600NElYEDd
SMdtEaQNhIyuD7Wjw6bHz3MeNJGcVdVN+6xWL19f+nr46v8OxaIxsLTuF51kzLWTo+Ed56H2fhkV
8y3GYSQf2e91lg/HarxxBDdVo0/uLlkWcYrrpd3Zo6DVug7Z2uWcWFL5Q2Od26q9yTtw3U5ivnvO
m666zJ9gqnMCUd0Jhk13qhP4qJWlvVQaVWYNu+jY14z2cpo0m5qggnJJT+1w/jJrRau6rBo8AziZ
fIEtWey/sl87/D59sTjHLu3jM8hL8kZk8hSlLb07kWPkvqrVTtQm2SVXRXJoZLSLgQIEphQ0+LMo
4Fi6Mo+mEWGz5J9OHE3usgkwgNbnN7mutczuG2vLXG08lmSz2crYL6FHUpUYMvRmFcZfDoynSWfW
YTRmua2m6v7Le1Wv8TPIVCbfAVMwjy5kHmWeFoeUhVaoyaejMAU9sjUE5PYplXxE4SMZJGc188ls
9p5K7b3N/DMkKCMDz7Ez6/6lTfoPZ8m106TA/nvGMWQQz8R/OKsxBnGbNI9RPQ9nYdGzAYaojeUz
xF4PSoe+bACCtKgImRgj9hbRKGFS1W/WyEHIxPvoNgKLfhS36Gso7ZnkBtzF8gDrixXPaMqXsqeF
MmUYEofoE1yOe2rWh1w+sHDMR0AfNe5VWkNfCyUbZhPYxYAcUDRgCIv7zlXuDvYuQxubyIiipGva
4ZADTbftq3nAeA/dtZ+QegmD2Firzu80NOGnygNaJ6PnuJ6s05SVZ6fPfkkSPQHmnFQWan5mDj/T
St+DUk73npkygxhjqKryNXbRpxuktOtR/mJVI+LoEYvKHDa4zpCKzSLG3JPgvDdT56PvSCr6ctnF
jWbSoOR0BevIa6zn0syx3gHM6FUDL49Yp4IYwtl9tKPyPVx97HW0+7rNcbme8oQAAzq47yXiSb/J
owU6L5T/tnTHnRt1OpExzquGymMPg8RPXZt84lkRBbkmK6gYPz2RBKbpdHAmzZeQUMqAdeLBtV46
o404D2rdXlYI3bkhHmio8L0uqHITrhcvxq/xd/q9qdDg6uVRtipI40wHZKG7u6VR4pYAti00GGOX
ljopVvlu4s0ZRSaCpG5ozgiQQ5rF6W6dXrWzGTRu2x9txe1VWg/MM6YdgJ9LEVtvdAxSWrJ4w346
cwyUX6O30TF5bafmKI0SSiWKgblQxAb1CkkkKJNNzd+w5t69NSwtpi2I55vI72VrtmjzK73zLRO5
jDe5LlHgZnPAT/99SitS7rPwfolatdEjGvgIL+5qqnfgOUeGAnKfQrFAxoLFCmRlQGRk0M4YYOo5
SAuGKiSu36Gd4nCeNN9MI4b0KEkjsWaK44TyJR7a7y5hIyhWMSNoE3reQkuJZyHT5JhpINejOoit
ccZXUsWbMlYoWkgyn9qRDDZImjvR7DoLDpJVoxJYUJXmYskPYZ8wjJc1QbKSul0qAuYWmA/VrD27
8DbQKWjavdOtf546t3gDTib5H4Su7DTnMwwj/l8zXu9Me0cIAHmLfU1cypDMwaoLZvTJjEOYHdN6
1i0XCDek+7dEpzIbH6ZVloEUuMGcEl5Hx2wenTq/2K5CAMj4sPVs2J2Wtl+Xsj0dlLvJdIpnhsud
mX1zJBOeDKnUJjEFoQlte12qGc5bhhUAv1aZRZel5jzmGituVDGuYfitqbo6q+Fd9OIlyUHcR3YG
xifhtjSIm97pvcFwErFLFbWbLqHVBXcXFWOS4ofqHWazJUWhjtigmQG7MZMyv+XVnYjJBurHuzHy
3hpUPZB3C+KFMQhU496Q7msugavbpUYvv7NsAooYrbue+5oC/ERXS3s1LhzjijnMvBYxOd1V+Bon
BcOKenwCKg3vaLB/5TTNqjnpbjJCZlJJRUZNQ6J0RQ8wN8S8I8vXgZFSRLvul5b19lmRKpr2IRN7
YRwjhTGhLIALJHb1UTF23Iz9gP7NSSVHSBInRBYyaM07ohE0SmAVAmyJov7GlQ1byJNtkhrj1MWN
MXGsNbkwSYrGe8GbPRqBAd5t25H78T7rF3v0iCasiqM3KdvvlbZrnY77VCy7gb7K2cWsTTDyjw4s
AaGy5astBoDf+A8du7r0TLrQHXSlvyRedYKuPPvSjZ0PQs+g+LhLFFSmTY+4Q8ibNWQgV6QZQ0U5
UP4xoQMKUND83wCtKC5Iz5pevVZt8d2TXrz1qN3T7gdv+mNlDfeZWMcHeXG1iTsFHUQQrElKDgON
Ak7ac/dV50UpgviVD0Bqei5nppxAuoyMKYWw9s0agxrB2VrMu6WEilfgrtlmGXO6bJJ3UVgG1WL5
yN9TDgywH9xy8IjpLn9O6PJxnd0vk+fsVGleNPoBngO0p+pbb9vHcm+G6n3KPWqp7HXOa9DGKYMc
pqOxbR0Hrd/3vOSVmAeRrOiuRkVEhjlGAmmTIkel1tUh1I4l9J5NlZgJhQPHbjcHeG621bd+/gEG
KiVzy7mdG9miO8RWkKrm2TSnl2lyX8s6fISYb64owu89apK9uxRtIKeXunQP7mR7gTWHhwS5bZkq
6JD47d322Cs+wck6VgVhsLM6clKsrCEm2BYeWkgj4ePU78Vspv5oTGgkux7GehREvMv70stLBnfd
Lmqkr0Kb9FPRna0lf2ma+ta1bFLVGGrqBrg+e2D6VjK5JUQB9q+9bGPp/azUx0gKOfvNwZLkpDhC
/arXdLNl4n5NgD51y9IeqTl/uSof91FRnq0R5rzmgMioIkQx9wtl9kNHOUa6nYOWdiHpNXlI2wIW
m05qVCw+l/KtptOKNpgyaDDJ4KUwjUT9EDNnJgrhmTBuHTxTedRNokL0Ov3WgKcGEAkgGkXJsVwj
VGYMP3FftHulL+YGJcNMCs1xMJYz+359H2a3BnqgKEtvnNr6PhrZQ4sv6lDkFic5kVxCVHt7kTlX
s7dHJoYN63BD8g5jBDqkI8l00RHGdBMsjlT70WVaujTZdGhqNW0ygb8oNHCbumhM+jg5mhlgrJmA
qm3oWQ1KcqPaJegInEE2GzMiPXTSVxOilz43eXVviXE8tsZ1zKjHW35m0VruwS7dW+ImSNSix67V
5o+F5A5GgbCaxaBOE1EKoZPEB7cjATniyD1Zy85aUsOHZ/nqwqCcUu59guobWPc+av2HdioICapY
C3t9yX2Zy3fbIuapY2y0jFBTK0l4Yn5XTs2LCQdyMwgNZkaEIp/zTc6O+ZNkJ/qS2a4uQ3lQGKdw
v9E61G0GpVIjb1NH0djM3gGDTUETGF1f29pPWbNeUtZCIB3AJIBByqmn24/LCvyM2mqlc0fiTrKd
oKyvAMdbT+XtdlLoPM3EJK9vmHzLwFy2sHrRDzw3mnjOHVR5rYekYbx3U8YTUAtBcOdmDnXrMzVc
sRsS8UZKB3dOXGQUVjOGbYAZJfUuQs5ELCWEzBLcBhGSNQEN6AmqPWczrD32cMviSMASeBbDgw3U
3+ZQT+DPMAaffgFAfRsTwCuRaRCSTQ9k7k4qHj/rPq+P2hzQCEwOEoUy3p1o6/dpQp7OuBYlho3i
cMw/VRffyEJ+gkDbAEx3thXoUCg+RzWOKE9wpnCZ5J1pWGdXAeOpfo0oL57ggGC6NA0aWkcr6qm4
C6cFhVp9ilCMfubMV83RLToAwjc6DRqfsJq9sZAcMjFu91jfZ2ViYwrxjbcK1V4bevEuQWcLoS/d
xvqA7lsS3Yevn/imjBLeXdEolkD3mi3ZAdxEfwBKQvSWbO81B2GklXgEjFZ+l2UPdVn/JPLlp8lZ
xC5a7JB7253fh6nTN13q8qEf33PlPSbow2DX3KI54zXkLRHbFfpTzXl3qeD1kVANxP/6Vobaa94t
IK44OOTEm9lt88gTUzalLGCdl73qjH6Y/5CIOrXI5jyKvL6CzNsz+D1X/VvCLO5YRPjXZw2ZkEOQ
FpHq2iqPzJisMylkuGVGBH2tsumReHN687s6JsIFrMZ21rHWQyOMtzaru4YCiUPWDGcwItxWp8IW
sh42pkOwQTWh+FuWGullmRL4bZJknAqEOyjF8nC5Xf8rjrlMMBjC29zQXc/2vXijg8jtOiXbfib0
RlGQzGoBEBS/VlrO/qpV59xryI5mj4XQ83/YO7PduLE06z4RC+TheG5jHhQKzbZ1Q8iWzZmH8yH5
9L0o/4U/U11Id983UBBKaUtmRHD4hr3XhhKrMioGLgfKAtaSLEU2VeFz+S9vJEbMLwFWXBhIpu/V
7NTowEXYrs2MhZLbjtwC0JUZUrw6M8CsEOEGWtIKaI1Z8yvkLxKNH6tkV8X5T4NZQI3ZcZXaItzE
DuJPk91EOZA84bnQbNDmHqntX1J4fYEbPkvbm7ajDJ5Kisi1vSTHxyq8R6a4sdlB4bNjU8gVfq3n
4D002FjPGIUlmkfY64v6rdYsoEz46lShbbjCezmvATSiqDuYAiV+y+CRh+OPxEowcIol0cCve/p/
QS+/REqNJCGH5BijPzS52AhkJDkwXOvJmZi71XTk1YgIrvbc3dzbwKlS21+zRoj2YSuRghaQg73q
uxS8YCNOHsLlioyGFqlVlZ5hLyNLJc5gVQseSOlLFTkvJPBl+1Gyl9DGD9KmeMZ2r0mMjqxCk9Lh
EMHqlU0X7iFDbzxC40Z2lBCCFF0rz9mORUco/SD5a/og+vC2GUMGdnoXQqdD6k39upszVOOUFpi+
H9y0ZynrjvM6rGfk8qMJFTRgiWSQISrPIIx3k80bSJX/PFrlqXXYVwY8KHnqke6CQBfcL+zhjpvo
HHKnS+gE8hpiaaAmCwzBL+qq4baU00ONHfOQZ2F2KiSYKqM59U17aKW6EQ7VfK6G8SCt+dmux8ew
Ta4wKMxN7MU/K8fZe2qx9U3ug5vXL07soB1f227/olzn2ppQEZcsAGoKf8zPjp89djZXy0DVjzj9
ARNPFvoKETbK+ZAISznStaJqIMdkJfLwGyqundEnjKrGMyzjNYHoP61G07WYJXfa4tir/kA2ydVc
rjVb/ayb8gsZjd16Hum4hu7HrAxSIrD0o1by7roe0z/bpaemFM+h9WhANSYtzPjVdtMliMhRTAzo
iZw94yYvCp68zfgjm5GKziQ3DBYG9Qa/lWESb9TCGBWF/Z2Cba0TSDj4Pb7WHpvLPvFpontyXAhq
gnvhpd4vMWS3S1oOi2aSS215F9JxJqq6eqXzy0BfppbXbGjcaCrdLNEVQQDL3PKRyrR8UgjSgIaI
HBpUGVyQ+VtjrHeD071bznjMeReJk7yAcBJHfM7HjDJ1Tb424YylJLDAHKM1ffCODCq9G5eEXeb7
dCDI8wj/BQPdTtgB8zSYAQKe7RpxmmtNW5F0A1P9zjhGhnxM6BXs2uQpnb4YoTUfIEQRRDAj96uh
cnvF1B9h+rDlbIn0MDPzGpVAoP3Cw2ek8H2E9TpAQDYKhNU5JXOQLZwTLACYGLt2h1rhm5pIqWAN
z76uKk+kT8aHRODKG832DF68hI7MB5rN+kcBJ3k19ER1KrdkIklv7hVBw4ggpXpFSNrdYqF9yXZW
RayD1VmofhPnJXCpaAygtOuxym/rTJKAaszf82o0thOn0SoZEDxatBK7gMTpJCHFRM7ZlzZtAnxf
D3WYA28u4vxxNE/ciLwtYjJUGJU9HGqlXlVXPONLV7t4Uu8Ote7auAfpcbGqlHe6RLnNjnC8CeLm
vYsjMDWJY0GxRq9a25l/CSnyqbXmtxEfxTFMc+ISZ04EnBd3xezMZ6mjjVGI9AIgfdU1UbERE88Q
7qBFF1yhcdNiAPdf+bbp71XlJWjscfCFszUdmkNejN1tMmMumlmvxr1PQFZnHlg6XkQPdMXKf4E0
AV7eQWzNJwaVhNwgvGpthrYdzuNqTKmnGTfL2SF1Tz0JE8HhDPh+ZxnINYohvZuwmdCBjE869hk4
WGTPMR0H9e8NSHinYFWX/FylNZmjYbmevaHC2y3HxZbxKAV45oQEmThNT1WH9IUqmdvX1Dv71m++
J8X4XjGWOfmle/IrVAFoMlbDPFQ7EN3u3vfwVoUpOTounGwIAC9lYN9CMPw+Mvs512qe1uzF2t2o
wfQSnrcKxQA3hqQQhB1temGJjqZr5C6o2rc0g1k/CMSnNI7QFILiZ0qY55ZkTbTJAR2BEwbIK6r8
vjUsh2AX5nOMr3dZauV7XsqhI+rgQTdc3KNnw9Wt9a1pxC8ovZNTUI1vXVrXN+y5qXujCk7xCJ3T
Bx1tG6Z5jfV0nMZlWIngHoWh3YFbNQUw+LyhirPTwSUv3b4mNfHmpUCb4lqkhfRLvkcRy62jRY8B
15keSD8zFk1Nihv4PinNrdmII4+JeuOax7h03GPZ/GoiiOx8eO+6Tqt9qmaWGdJgZ2fc+OaQgKX5
arMT2bcZJb5v1POlb91nLWxFDORtaaOFonHeyWJvmqwTCtApW61YNQVxi19iaLhCrzAqOyzcxLyx
OL1hNNuC04FA05r1u99PD9GUPlRTfMHI/ZWkTCIGSK03cM8hMyS+iB5UdmO395KfdVc495Xon2mX
w1MY/BpmFpRQAlZuldQUwKixzEyfIqNXW3CIRHLP/QPWjztGR3rPrXDlGl3wWA5GuMP280Q6WkxO
k9L3rU5+Jll56OiRgLjwiNeZetEJ+gPFJWnJ9q3M7GC/bAs3iR7dLZzLr4mnnqyuJAhgRMWYdzz+
7Cn6ClCODiVz7meNuJOuDoWzK1DSJMmXii3BLpq+RHN27iKGqOiwvvWW/dDiLY8lGed2Tkq67l37
QgXRB9SG0UJZTQg9TPGJ0QORTmP5w0EEznQcUAl1zDFz4BWohTXBdSG4NvgB20ZMqOYshFt6wmWL
ASao2nqdqDnb5n4YbKxihrxEFG5XR9D19a0GzA6T/dY9GcDgVmlYN5yC9JzC928qwOa+89Di2pM+
I3Bv6SbjbNzMEXzHwPVJyY7bn47BccYY8xV+a4wmzqWxmIYOwfyjaKFf9+DzUPSeS1l/dTSsdaxC
aV94O2VkGFzsNj44mDJdPSmWS84MwYkMWCRVyJzQ7lFgQ5S11yhKQM1ipirM8FeorGLrs7Ozemdi
XpfdhnPxg+YqJp82wg0j38YKSKmolGCU2KMHT9Kj3/zMNSJmI0nIhBCSkEzD8W8J/GjgWpEDXj5k
GQ1eNtlcnulwDWT/GpHmMACSWU9G8KUuhjcV6xg7OwgqxMEuZxO4IN6toagb9h4Vw50ORTKzpWtG
27yt2xD7HyJDG/DGYHfTEa+mWg3wZfnwxifffc3i+TYpnHzH+q0/Wa6DNjZeIaWvd76ENmCbrneI
CtbSNngUY4z0sZuxPueVesRU8ILt6CCdycHKWOWbYYkELRjPpP0yt58RW+Zt7OyykHW9N5bZ5htp
1goahcNPL0kc5iC3SV9Et4VZ6XPXOZt08QDHmiCVStfbMFM3hQWjdU5Ue4zr2tqIRD/ojCC67KnL
CTtFOY9ewC7OISfJDgEtpjbLEPdTSg7rJJ+z3GkPY4K8jXQv4i7ASgoBV5In3w/KhnnTBUiShW/f
Z3XYLtZEe5VYVCDVoJaI4OIhMzTFPXbPtZ77hrU+kuRGZe/EQxLF0BkPeOZ93hc/uvOzHPftACMf
PAON6T2QGnRQSSWwgPsPbsHTQCbzLdTamJt2vx4c3z85vviBaznbjGNAGBiUpi9Zd236XyG1+f0s
SnnbGvO2tMOOw0bNmBHf3oue0+1e+eOjPUz1oQsZy+nIbq+9aX0vpinfJplxJXG6X1Px3xgWj+cB
d/+lrrIDKe/QRHT90pCcaEW52OtyCcchGEUQH4+ANenlzyx+I8D2WJhcTZWDMC6CS+Mr5xBpasDe
0s5+EmWz4k5L8Z+CQLdiMjKdTG46henGcVpwZaa167+kc/WrbMgVHrp8nTf2N0nW7LtNGq9boM5t
1CWN/XSl7X7vz1a9JyAdi1+Tn2fA9JWB5252fZqikNIbvg/vFOhUbhcFCpq1MZveZlABE+nEWOVa
P6iQ2083wuJ3xyXoBp0E/JHv/pRm626A3Fel84UsTMbwk8x2CTws14viXToWNz05jYRyM2tkoL2w
AAhmqbBdWNm873s3A5jwFa5NezSpjVBMJ1sCtsybrFDRuiiY61WKyLTKCbqzHoyYltTnk0IozsgY
u04x33saO9+g5+9UG8aqad5yuPDrTi9bodI7RWYSLX03YJDR2WcO5AWs4sW9vdQ3Xoeeo22SbaVT
/9ZjXB4CDlqlg51fx5CMDwNWX+1sReYd2K39SJtObf0GCEEKoEIktB9WOEdrGYiT3zpH7bAJ5p9v
d1WZP0C1uZuHbLj2BkMK0sldLrD5O+vKi+/m6c/ZN4/0eDzMou0U8yoocNqHaYpBgZD94Lr+97RF
BNAjVMT5F926Ts+zb8aREYFeSzMbw6VILjw1AHLN3ZUATT4+i0s6qy+AKlbOYmhvzWDDkMBdFaJX
dyJmdOIncPHyOkgOQ1gd2LqzNBZMtUExQh7kyjWs8ptMwVioQm1adMHkHt7ko5U9+uZpTkZgVssX
UhOLG7KO6SwWPkHFudCi4aCIxZTjoiR2JBOCMkn7U6No5pNCQFJtA3WefXwp4CZ2fuW9JspndxvP
9p00a+6a7BVRDbCJaGvzjF3/a9SVZ5y+A5mQ0bV00+JLkfNZdyzfSw/jfdS56EiWTafFvkoMnnjG
UGdP14YVIXBkCi5w/hl3ZnxPDE3Kc08YhUzqJ7ufSPGp8AYzqSt6eTJahl6BK/a1i71IDwoxtcaj
lA/+yvaz8S4TBEiMHahBNV69ICcmtzV2s7Q1oHDI/s70cyxn9pbMMXW/ZNRLtgdeFbWrwHPVFu/f
EhBFgdIwIXIsfUaXQuBdWewjgVcWi8FDZgIzIuzcoEyWDO46ElImr0PdMw56h8+yFYjb2wrRYu+J
o8RAefvxxfThkyfuFvdrgmncISXYhm5djdxmmck56MLS5ktMReVNQ7k3sfeva7htJNGEt73Z2ndj
3oubeNSnzGbkag8x/Skou1WAZXR2bbw5Ba1AWTZ30VAvxTIxUdROY8cGZIoOQVmKnYWeYIrmc5fm
L1HtujciTiKMjwL8uZm/Ba5Dfk+OhhvZNYGwE8YrodMvisXmlGfQugZxM47cmFRVH42X1EG7URkE
KjJ31oek5eEu7JCLbB7wVi1O6rYK76KRyjvSA/w9OcwPdt4FawugXtRn/qMs5h8B0mnhvFS4b3Oi
Vk3gZqsJrw+wkeDUEyIe2JncJ15RnJzEv4voERrMNlsJLndt1LlxcMfql50lWMjMYFebXrvY3J2t
m0w+ExSHS2BW1X7mbFLExueFRGhTpEwxkZ+Zhk+iEFIUcFvwmr1vZZIwXerkhbzP6DFl8YidZk1Z
zJ0xf66tVt8i/gKEsRVudGUTQkdXBkd6f54y3PhZw26bOSrXPEgYFqppp3wiWluQH5XgQ2/pFlb5
wEItafiRPgp2YvQAL0V3PQsyxnckYe/bGnlgWbDgqMvbRpPPFPftOZrFLmRYuEJjH2+amBlK1TUL
lnOTw0Lcw+LMdwLLYo/SvCYV58gakGU15YHBZnfXqIcoCSGlJYlzMMveIpyy/OYFT7bFasiEx6hy
8grDkukGc3UY9y6Y/9ciF3TbzIBkNz3Q8ofHLmUbQwTwGhohuuGwaR58DJRpinfcG+BmpURxgVrA
zSYZxbOOoEfuqW/NCck0Adlpfq/akk5pjE8xcr69RPa/AlU/sAWl6fXQ++EvA18SgIEyJ3jYHfTH
wDiYCO7DPjGutUsQe+hy350LxmZm4G2VU8VPg0d2ZlDN95ga8F7ZISpMNRBW70IdKGZ5LvokPCwj
77FKE5jJzjvmDxaw5NAMWoG/ccg0APF8SkvrBQk4FqFFkLOQGrkP8cUx++nUeXGDytEEsTeGLEyt
kWSxJRLi48uHGgNpwgDL3hxZQsdojBo7xdQiFqA5HQcLn4TMkSqmn0IdVnZ1TmAaft/ljz7+/ONL
O9bRrjOCZw6dlW/KJ3qSY8no02rv4uW7j/8UMY6uB6kPUEcNQA4Ih3IfGGQOWAyLJ0FwfdaRW+Zt
ZyU33JTb07x8QVOIACSFKwStio5vWjjbuex/f3nJO15vAJz3VBrpk99gGkkHb/79n2AL6/X/aan/
JxmWREsG/5hhSfxQ0iZv5d8CLP/fT/1bTB38C7uAkFwqgeOjp+YX/hs07fzLJAyM/6Gbtn4rrf/N
m7b/heJXmNILPOH/jTct+IUSyZr0hZCoraX1v5FTIyRGL/0XdwqCM9sRKPxdH322T4/+dz11MjW6
x1TQkCeCczeJW7kPmumpnhn4TOw+PeEZ2zLmbj8149odC70TOQqOetiYZMdfwPWBpeKpI73sBqbA
tC/ry9j1BKmFxTMXKkWbtggaCLDz5F276bog2IfYXSih4mNhsctxqBwZe5880XzLnRouaQPtIamM
etM3LFubL8G1jWGR+U07rNqio9T9SmLIvCtTe0B4aB1TbDXr0UX/YIT+zSyJ2h1nevYKvlVW92xD
e3MflAqDd8NB1MVbTXzWAbbbU1ND+WmYlGOjBrI9OAyusIHsIyZRjAcYIpRG/7PzB/PYo7nKeUBv
/d5mqWVMO5qPjoYd/F/BL2iq6TTWE/7OWqr1NNbj2QrQOpIAIwN9bab2wGrdxGVrG9tk4MaAyboN
vsVWU20I2VrStAkSD1gQ7TLFtrJg8rvWlh1tInoj6XjNrrCYhZRMkEmyCuZDj5I7iHAtpYHzOmHc
P/yzFP2zA4cTxHGQoJMNaXPOMcD6+wmSTkEzqKGqjpUtn8wO9uLHlzwgKxtTdoVLtEdgge3c7Dko
B7TEDMT895v5z8eCieDTueo4ALlsxyHghsjVT5p4MJwM/TPylrTR0C1X5TcbFgxsbaO/i0TxjH34
Z+Lkf3oHlkvg75eI4yPy8wML24ElPhu45t6z5jb28mNrJMxMoLdxYi+9TJw2264DdQ15BJoXms9V
1dQsWVtd7kPdnXgZ3pH57Ms/vw/C+g9H5EjftDwu2MA0F7fSX0wQqSlaXUCEO36Y4dEPO4Sqd6Tb
aXjpCouW0SOV9xhhb2H3nXUJld3IkcmlQHVG2xNrVLc/hxFsArF71l6qfP/xq6BGwikVAslD+vjP
B/3ZQrWcSKRaWUTkAin0/ODTpxdxBSRUTxw01rxd0k6HLiWBoRvIOm9Sz2Lv6yYbW9ffPIt5Uh1x
HSYhCzf824pR33vtTSXano6ywVD3Ho0yQuPnPLS39Sgo32NmGBkyxzr93ikQGqQ0ZqcBxwSP1um7
7NtbRii8ESJ5H40Rp6WrGJfG4oHKFeZMLp/+8IqXS+PTiQMRilfKZgLnmPPpFY9ZlCPiMBMcJ/po
G9R/TZ3Qu+jnOJjFjS0B9pCsy2TOSU/omMy1AfEdi6uXMIaie69sGthhKJjvMW4ywUQlwPOx3xJs
OMqngd0c7fVtHzKV9hbroqyQtWIUeyMUnIEU/B58j5a5K93+rVbjfGgM1gMKDkUd+uskchBThX+6
Xj5FIvNBu+ZiFnNMX/LV/3THyK3WR2NrI6dv5JOSveYtn69NmH83enj29a9yUptSWAb2zQnFl3IR
fW79NqIIbpEUI4DoWBCuCwaDt3/4SP7TsXF8AgdRACrzs32oqSELdA1S/3o6mBj6TnOuviq2JJu6
9Z6AFpB2aLjbj8eBGBBueVgCyoiOx86JzNXD1qArWFW9eG39+LszT9m2Q87Hadlu+qEOwNy5Kc1U
88t1zADO49Msp5NbnoPAvasjqzkYQptbhahsw+T7rkVKAgUgQXhYFfDjklfsoN7ln1+29d9vYS6q
CYu8bM+TPiPpv98wmPHqJMKZe5xBJmyYqNzB15Jr/Ew16SvJfQnM3im7ve7oMEK+mSeETOSpPqQF
ATllgmDwD4f0qfAAb8xhUI2alDIuYRyfDslJDG0NsSRchaieFfHYVzP2nH1TlEeAic4xxjR/iAbz
LGTgbjofeIbPdKEtrD8dyXIZ/uUy/TgS12KXQJi36bjWp/M1Ze1qNAaXaZeEa9d5B9ZkQEWO+h3J
t3otuA/BFopOM8NHGsiNUnF16IpqPE0aKo7d+c95IJhUoMUhcNbdKk/84Rjt/+DFNTHhBtLjycfd
ZHk3/3LH770cmb4auZW07q3sLBzscAcdqV4MEbSviPbmyCzOhIeEhyr+7g9ztXLxZd+6SXFLQfme
pTj1g+o9c2X6OFqIVRq9GtKguBNGHpEPzgYbql65DeZiOKfCeO77uF6rSbSXfKTaCxr2CH71x3f/
PzhrLUCgDk8GX2A3/mToGyZs6jXWrKPpTERgdqgs62E6J8GSH7rQAGy4KqVgl9BZNWVF3hNMZU8M
cFvFYNHXRMwd/Cw1/nDNLCHxn08LgePX8+yAPt0MPp2g5BoNag59rMep3Psdc8k2VSnP+unJNRHX
jCm+jySbH0ABW8sbGLOYIpvIQVAoGJXMePNWDTvdTTuix3VBcpJu5QMmnqwDULrdzBzf83V+NVml
7PwBh92QBNYqQN2foI56spcxTT+nxpuC3ubaA8jGqXsfM6fawgAn/dXpbzRgIa3c4r6vAU5PioEV
QjLGcIIEdak0oKmgew8xWxFV3N+WImPgPvA5dtmhdqvuLZjTywiirAQ33BGrJuGA9zKSeyODxNkp
NAnhklkGite4/+ebwId/+NOlh/KK9sinQ5Km9+nDp1wNNS5u4wBpvTloUtfzuohRo/HC89717uxi
uA8l4O4gHEpk10G+w15Y7TwLka4ViT3rbgJZstE9+o69ceOCZX1ggtRU8O5U+VPZQLnQxHwJc9ke
uJ6DdSQbd4PrnWBuqUEldg7DI6iKjKmqazU0zrcqfML0h2xf3Cg4wcRNya/AiTzWRLDB7DIMyU22
1WluHcoO6Ae5MZG6i1AhqsazZhrGhoqMe7/buNrtsBzgdvLAiaw02gvBtfwWt0xdcj3heaBfsMEH
R62MDl1Gw58YDHYgo7FGrLuDBWBsBdRvIENavroRS6ZSTVeOuIPSqXazoUAVzSO7dxjq//wBWZ+e
l9wbQX4FNp53l1rV+/wBmbLsVJvzLhlJ1+P5bK9ZWJoMV3vmxNa0T134A5oZSB2wy4WP8eTlzNj9
QN3HrsXk3BfsO1S+tjNAVmwvuu0fjvBTkfVxhDzHF3N6wNfPTUEC6woEdssMdwFD1RqOdxiRbGvy
bEdwRBoXLLYkwXsTqnmXN9Q/ZEC8Tgllsj/ZLTSr6ODMPuv/mQbsD0dHe//pJhKYvh8IWgcXF/Ti
zf7rfXsKWrd1RoSqQQPQJGGlvoam8pqnfrYLBWGYqPqmM8hkokmKBMB1egCAI1a/H3pAgTb/fED2
747+79dcYKOUMXFWmjaH9qkqzZsKo1ctwsNo51Bz7DZ7KCBvbCwyRYfS+Mof7RCFlzdRglq7qH7K
XFRvtvrGANFkSG43P3rmigYgj4Oeg/jsqJ+UMz3oYY1nHRHjDuj+XVjM41bHxB9jbOO6HrgqELjb
64FJN47/0xB32yEbo7sGjuEKyXd15KO8pGP7riqVXrxUVYe2m+9CwU67jTDS+ryTuxge5XqWg733
muR7k8bxzeiiDslUA3sxpQqGkHOyU/+up8I4xZLjHNintU7wwyRFcmCV0ICet0d5ILrh3Of8KpTA
7c5Fk7lKzehBeiSjs/aGMx4tGrWwSE5VGuq1TXjdPh7aX3zc7bpm+7XD2PNuE4O8zfOGF1WwUFtk
biWWpINpm2uBBOisIkgqfuykTyL4xpsdk3SiH0LTCXe+RnEZdVm29migecgFFqJ/LL8hmPIXMq93
fcu+TJbNJtl7kdgEomrOPFBfDV/P9zY0OmcBRrrzlJMgGbunfJlcoDlJ9pbKv/mWMZ6THKqbTgrq
2SIkM2ZwvhXMvKn1kk0mSZ5ASXfBkjKeC1Suq5qn70H2Hk+sPh+BTIfxXjWh93UW7AXFvomH6dgV
4hfOb/HQ5+kbwcaaOdBk7AMczOw6lmeIF+xZkTubr9wEbwvLkBeExcdWd+EtaURovUpGsemo+SQh
egqZCnQTRcUQPQQg5kuNLX+sCfQy4rtKFBgTnBJkM+oyuhux7wRX9Vz2xnF20mpjGyEiTuW/RBZr
2akqb1s9IvXxiDCrTdaxiAoAzs/AhqKSlOBEomPUwQ+iy6odbsjshhnQYjDNkZwyS3+ibS52HisR
fnJaYHUK0sjAuQwGsjt6jYbDg84qMjwLcUiFFxn/76ZFAcnw4uK4cHwSH+nhiG9fTvrZmTF6UFQB
3Z97OD4WrC+aqe2AYRJpg3d2ZMtYSLcYFlt/L5zmYqZQiTJPAkcntbf3Fpim1RHi5rKUc6piPHiJ
cw9lrNv5C9Iy69kFzQrvVTqiUcvDIjqNRX0398s/4fk3fq7Me7O2zvFA29ixMPsoupsyxF3Wz5va
KhAxepgds9La0+KIo8qrAuqptY0MxEhV41Ij+j15aL497jFgYXR38i+hVbIdbNFKZ4NM7vKcLerc
8viygxfF+uu+sQDU9VmOEV+Zw0Vak/ViE10Opv1ZGNH4Ipall9OiaRIUTIiYAbOBMBM75bX7jAzL
G6Qf9GMBmk+7pq8dH4dy8i7UQFVahIhm3RnDgHOV6PsvAN4HE9PP7IQwfTPJInk56KSVVytHyBMr
pK8topu1R5e8y+yZ1J+YEBcZYz6qsMrYcXQrph8eQoAJBcglG2Zj5aSqWDcO6zwjLd0bE98+zaAV
7SFHPTl45SBmpYQdYVgyDR7l0kQvB5w2x6N6M1jjJfR0txVlbN4bY7+xlheOTU3vrSFotk7ajy9B
1WXI/ebnDDgt9aNxwNXTXAPBwWWsir7E3fyC9ECiV5PWZQ5qljgQ+HFIuPtCz/ZL5ePYMVQ8nAeb
LpenYRJn+ZrLale1bnnj2Q1y1SRzvpQiIlDZBow2CQSKihSAb3XodKsUb1GLIHJP6877FDCfgER5
SDIWeZYlltVK8AMeFWTkyMG+nnaoBD3/oYFD8egZ+EWaKRVny01fYXCw0eRypZS8XfJBKTRo/ev5
q9Nw66l7VLpkrRCB87MYmBrQNb4LVbe72rX7o90awxVDLG9hIe8HEt85+5CW0mbT4QCq7+VobUro
4VyWB9ePnwo9NldTqW7j4EajH8czlekLoGc+StJMNMZaibVbmVZ1xNWBONcY7FvGJF8tCpnC7dqT
jpP4QozoGRjAfs7rezfmGlSNzfJbuiP3eoj6DWjfU65RUib93m70W6mclw4dN4TiSmyIbq53yFdO
CfmxFZPx24/fOra4EwkMCLfZqJstzg+SUK1XZ2y4V2m3XMc5MTFT04KZNCvyopA/fyBJsHcZuGFP
lZAnnAWc4vhTwPjqEs/DeU7T5h4fk1oFLcgPK7Twhw+PTeGluzyya8BejbebrBQ1m/KQIzbWNWYc
7vdBv2ZLQeLtDLE4sRvzaEllHiLMA/hN9BasJ+U3aGtCuvPzlFR4shm6hsrB/1DW00Wr5hkkCDW0
PXzN+7euYHhDxwLsKMhuxxhlVdrwAScwVXThehgSc3K2uOUiVUrxj5TpVTXuTemBRtVx0VCuaZaq
pJUASo95qvEQrAtlP8aslB3rbEi8oWbdHFNDbXVZBDftAO3E9g9OvUj5ZnKWYvF1hjF7E/umWmfx
yfS7emsVlIC4A6GOSkUCut13B1lm5yp4kjHdg5y6U2G01spJeNyaJiDhNA2ITupGfztUA8q0om/O
prdoHhtjG5LMsSqnyj5gWwJtnvkWyurgGQ8ows+4vEhIoHPBkAs4NoRslF1RFk7nWbfN3hhSGG7o
xobU9ehjeqIMovGaO6XEhYWrf0DDb6Z32Ww8ELwXb9uCHcqEnZyYuQkw1JCdyEdDFktKEGJ6ONWg
bPY+OxzA0328CwqF2sXU1RElw0uQ6FdtfBkLD65fgpOmn9Z1ELqP2bLw4D5+5CoIVomkMiTU/bnS
64ZddOn7hxbpB2lajnUjim0QJODtGTNyybU8dBP8yUi2WevMe1tXew/OmomYeeRJPE7F1WD+vaLz
Y+yEx3VBtE0LrG0E7TC13kukwbghGXSZmYX3fi1P2QfqbYG+hQv+bRqjHaitW3sBwzULIq6BFZc6
7iMlNbI8IHI9js0I6/QOCBUppT2kOdLt++9VBBEFhQtGN/tb5OMjGiHUBZDqmgVZZ8Ku6xeI3cBj
4KgXsN2wIO7Yr8NHWbB3xgLAE9m5WYB4BTTwLAEtYc5pze2tlKtxAeixFXAPtgCqh5fJXCB7A7S9
6ote0Hv1AuGrFhxfApdPz1/FgukDcAvufEH3WQvEb1xwfhquX6UB/JWQ/iyIf6luYhZuQADB/++M
BQuIp2AHF2dLWOC3BFxGvQAE86ZFA+pyf0erQR4VyY/QBjGsG6Q2GV8dOIQJPEJ6ezQfdbCPW9pt
iIXBgi6MF4ghNuRmFdrtc7wADp2FdEjZPgyG2kRx9R0w+Rl0ZLuaFjyioiIZFmBi6u3TBaDYLijF
BqZiKT3AKyzu5mhepaNxzcqtRPxLcDKEAL9I1hlqkBVLb3dNAu2dht3YLRDHtMsJHlnAjimT/xVP
r6sd7UeACwsAcqRx6mPUgcswSFbiLemrS71AI8ED3zRG/kMgqZfRzeQ5JVcjjnlrAU5Sud2iP+54
XEMdj8PvWQCPxy8eK685INB/7pg3rGbGGpuazKSVg6gjg2NRFuZBRtz4JGOZVbhgMBGP/8jgYhbw
MWc4mfECzGSWaG1sDOgtTpKjl0XW5rVVRXlfEPkTcyvYeBlG23SZBpqDGPZNFT9WDYTsKXSbCytA
Lol6JH1pbl4pjnhkL3hPL5bPXkJ01gL+BPyCEWr5QmBDyYYfQGiyoEI/vv34g4+/8vHt7y8LZjT5
II4OH/93wZDCAnj7+HveB7714y9K1oc8+pa/8/H9VAM25S50/vju91/E8SV3cjRvfn/7l39q+TH9
QU+tF5CqZWCkWNCqVV3wUfz9N4sPGutff+2Ca2UQXwIZ4VX9/2P4/ZO//7G//JZIikccOsiFPwix
/8XeeSy3jmxZ9Ff6B/AC3kxJ0BtRXroThHQNvEkgYb++V7JedHXXpKPnPShGXVmKBDJPnrP32ven
oWPmp5AHIPv3t//j+d1/+H/7Mfd/37/mHy/c/WP/7aX56+eoPxEQ9WvQ0Yya4wvGF+azUi8PDnk6
D0yFydtCHTB601cAUZdatd9NCrLbKNyu1nqobhWCF+0sEjgXLG+mAL2xMYw3y6fAz8rxo0z6bZKn
XwTbXIqWNmjXOKT/ym1rA/5tIQCPEhSwVFBgXeGBUwUKNqbhPU5AB3uQDYQ+RlhZIFoTKA0gokQY
WCnosAF9WFcYYrDM5aGNkmMHEPysIkFcrzm7vopDCg6T6+eofDmCcQBJNr5CHbswjzsFP86AICsY
sqmwyJUCJBM/Mm39w6LAydq0fLVp8ZhPyQY92drQQSy7CJuFgi5bCr+cwWFGuj8eCgNaSDvqAMis
x3ZWcwiFb/answTHAEZS39eDAjwr1DMq1n4HVWqX2C5CTnDQ+jytPQeJF8jjZOdrN5TIIuSvDitr
AEvbeAzIrX3sgJmON62CTse1wk8rELVQSGqwzEw3FabaVuTN55RWN8Rw76evcNYSrjXSfImq++By
qaw881dBzWZavBoSZ5oBoxM+DnzkLJIXhBMg1U0t3U1V315oTFD3kLhcl9q1nETwoPkHUY4X+hpf
OjTuGio3cS7TqlSg7mR05pUnXzMr8s+E323TllfPCubPBso32kG5azPA3xIC+DCCAqdUbKGGgAev
Zf7YKGC4FwfensTqm12woMJtPgHr2Q5QxkeFG68UeLy13k0FInfRth2FgpNPClNuwStvOVE/+NgW
Y3H19AikwmwBtueqR0wI7jxS4PO4Qx0OMZXvDaAE0H1Nm4kUxVl/JYFmJu9BS/cLCLikEkxyXLs/
5gC4DXoPkQF4vYLAvigUu09gn5UwyZwxMnsVfrZSgdtnhXD3Fcz9Xi+6mjsglTe6sEBkTQpUnO4b
I/0FVKbalpDhI4Jpd9Os0CPS9a8JGipj4BmjM8FG4RH+NPfNjT+tu5RMEyrmylctw2gKkb5TaHot
wgdopuDqMwdwfQ/BHul81aCrjDQ01JYQByOd8G5wYfl3/P30y1Y4fL4pWckJVE6pvDe1+2PA+XRq
UR4vz6gGiz3eYBr4VneZ/XUzpO1mQYyLWnj5cmwqySodHwgZfslj+xdTJFuB+xMI/rmjHaNE8iTL
AiS152uAPtJi1cQIy4PIsdDwB82Gze5j6uHC+cq5jl4bKp0UD1aGH4rOEeiHPD+TabZJWiYCukPo
QKriB2bRnkwVSJAt374KKKiMjVUiYmhVdIFOhgFIFYSB91gD3X7pyDlQ44G5J1rN89x0a6XdS04m
guN84yqP6Jpqt1aFJiQqPsFTxI9ixmGoq3AFsBEP0LTmdQHLi7e2MfZCOD+Ag7Fo2CAaDAdKmYfM
f22OKJCtRn5AVTlJz0AiaS2/9EyJB+dn3HS79E8fEcyFJZHAk6DbuJ7xhwtwXI9TQQ1BdIRBhATR
CQYKdhtBv6byJe5JE8u8jyyTCxApSkIYBS6GgDAPVDRiJu8LiFa5Kb6pMSaVY4EDCigayRYpVNtJ
DZ9js30KCDgF84en1CEPI0/fAuIxGpWTgRkTbm9mXPBB7AaiNEwiNUqVreHM6YsGJGvNTDEOPYH4
3dfsctdCnyF6tfYpQh0aLVWmcl5Ly9v0BHlktC0Iaf5Tav6jj5lkJSObhPvF3qRPXSnEthAd98hc
PJYqWd4hLYRhgeUZv6RlmZtOynMZi/dgxsOXKY9aT+SICpbYZSqFBP4aAq1IuoTKNgoHUmw9lVpS
El/S2jQTDLlxCUtB8tXVNxRr8UXTrynRJ01DBopFGEqEbAKzrgEtsZ8ZXROZkhGdYqoMlU61npbF
RZxJSQHQyHuyZLL1CAWdcNM4wrPOHXdAQjhLpwD9o/ehtRUHFmy7l0FKsXKcN8/oj7qAJKSTA2OS
9CDRysaddtNFKna+gZo+V27wxYMsphJjEpUdoxEik8RTehLEyrgUekJCJTRV4kynsmfGyX2BFbI3
VCoNUR/UmfCLXIIn6rS2IceMnGdL5qR1Nu31bAjdAsFw2kdfiY1vJ7cksXeE4aSE4pBlkm0DSU7O
TDBQEn0MhkxPeWD+hlGs44xL4ItzSEyjYN01pO4QqEyzLOXKTFQmj6/SeRDkNfuSwCmV2+OrBJ9R
ZfkM3hEzMXpxtMQhZb7wgSrkaT6fR0W9MMYaahThQMSAV+yuxUvXbzWX9CCL1ZOjKkr3YmgPhcoY
alXaUNqROyQJIGpUEpEPmGvdq3QiS+UUpTYVP1vVUe8AW2XpzHmwJdcoI+CIKIFi76jII3TsCFW8
HaUIy/LIZHvpIGDEUlk3VWqS6lCNKkcpUIlKejKfJiKW6pg47YqkDqzULJwuLpOQbJsuhMbxikqb
nEhzwkaTTjfTnkEuDDSFLVzctU43j+V7xBwOsTJfe7GFupccqIFAqNYlGcpRGVE5QutB3aR6EBUb
fiNOFIhfRN7RbyMxz4/3eZaUvLAZhiUDs4M/46YAHuRsgERNIc2K9p5axZiO/KrfVUqe1dJ6/iZT
GVf0hJ4ydP673mjmEKfTUlvVL/rihQBWh8yiwdhRpO/QzN57G08kGmuKI0OcNGUEr5pDpBK3BCJ9
EmSXB9xPGGhI5eIm+uWonK5RJXbNKrtLEOKlqTQvAqRZGgj4io106x9jLFx7Tjs06sjlLTsSwcy6
uaaBk12F5x4INiRakQHmtvMA67nC2vrZXjZDdgw5uGGCJvvsFOCqnpMyIKpwfpqiHeo5bdO17c7N
2oHjDL7N9AfWNgxNm1Qlm5Uq4wyf4lOpUs9aS+WfNfabIBBtrrs3kTDOFon7jmva3GrLQ29HgE9M
edFVqppNvBoSvpMeWzdMTrwCowdwLHmA+OGsUYRcM4eMNscREdBD+p1d9x71Lokys4dP2MbXNrE1
Cs5jXCO4FSQBcE6HaM1TmXBGfK4n+cKcIFv7WkCApJ09LcZNtiRk2QaKJwEQd2XPUYgzE0Y5JtdF
a8/oA+3NMA2UXAFeaccV10hvkguJDU+9MdD7hCQvmLwb2gMug+eyc+XxbsWhdUtTukrdeJM1dFP+
+mA/MF5vEQeZXs1gCXTnqtS0hi22sV5jkxlVH2vaqusyk4kMtjG51BURnTXwV9Aw2d5NvE29EPJ7
f/BibUJ+R+mUScwk6sGNljpMPGh1Tq8TS6weMLIcvUUnC454tlXdwzcjOAZSqWcex0KjWJSAkAGH
E8vkvso0YU6gFcsn6lxCAntvb+TBdGymFgWaVZ8jRQ2+P2gKJ3z/P7Yrl6OD7a/vH4MV5Ezk4ORm
1h4lzvdjqv4PjwtDVGOMVSaNc7C7WRxj2lLH8f4X/v1vqy89fGwwZvFyWv3JIQkQEoK06PzI+ugq
OmKVcn7AZIABZiX9+N3Miwg5/GYmCvRw/52VlRAW8/evT+m+deA14Ci645GWdUbCW7XA0lq0Z7vH
j9N9MmhGQa8+f/+iaULxNpnQ3hYrYoGWnQb8J1dQnMpZuw3nj9jTm01htIzRq6RiV6Qb0Q4z6MWE
zDArrdaVyGzFBOvXlT5InK+UFVwBGAN09ZB3Je7OK2zq+ljaYA5WC8iZtIlSsiG8eUc7aP/XJ+9R
H4vOoHD6XnwLumIGF/goJAHxbHr8JQy7Hyd1/rw/ZGwV4UTbagXlXzC4gmpcwsRC7XvN3BINaiOz
kCoOOFEMDHZSD5gMkcwwLpf7NsPzLGfzCHFgWI1kq3yCSJUHP833aLlhDuTxl3CFtrEqrl8pSxKU
MYXdH+hnq/w2SuVReOsZmB0dDZhe90/e/69Q/2z9hkmKDLBA9Qw9Ew38p6V6a94wvXVFwyhHQKVS
HRwzaSguX2vXIuZ0gXSUz5+sgFhRSfL2EdEMBb5nz0QuAKgRrsWfuObDyzA+Fv4pj/Q3wDpMM6OB
Lq/+tnCuXSFZvZmT9W6YxpszkJsroXdAgXuK0mE7LxMIJLM/UBP/rmPq5h+xQ2xFyTjUKvjRTlU9
eNr4iALzrYPThlzndXKpQLzhC6swv9sQMtTEt2fbX4gvH6fW5bDZEMuGZulQ+tVJo8m/9kda5qaJ
KRiqwcCJkvvXhpYylJSMrEo19I/5jPmZQ5360N8PHf0ohg59cqhmognVJwtPiJ2WcWZXn/vHl6aF
uvjuP/L+ab2X3qad7Pd/fN0QDOjr7x+8f93SOT60MPtS5yVToaqEJDZbxZpRwx+8Oxe7QO0igvQD
rk8atnSbykaBQakAVl4ZyOPQEh6jnUrSLU9tryE7LWC0wMFYMxd81Dr/IYJ9gsgCxouwJM5g3hCC
NmGQRE+2pSZhjraN84AzLAZQYoYw5/mMNoYU4NokG++ZW87Q//TYCR8amEnVNG6cWsXbZNHZxbVM
MnHo50k4B0P2BLQio6KnuKnqPDvCNT5NXTldHeDQ61b17uKiYo7RyG+BzHNXI/nEhEXWWG3ivxIv
HPs9ajqxcxz4Wo7UtyYa5RD8/rJxe+OZGL4Ju35M0R2xF/vUGDPb9c5yryTN76dEdLcJrqrodPDY
kXlonQS6lg9YkTCufcKRhVIRxXWCyHxHJ5KzvjT+ePDRj+QRh13OJCmzso9mqmnR2MvGY8+fx3fd
8AdC4fMvIy3k1nTdn13hXzy3e8SUdHNl/Mt2Kv0EOjuMYxBOyfA65uZOzzsH4xt+TJ3id+520vGH
A8fZ17L1TWbDDOqMcv5Vd/6bMK14K9QgoKu9K3fHaxok6A2MmAgWy9/6MsFWO36w2vMn1gfbMjlL
JMkLQOib5yByYt6/FBCdypz7TI7NdqjFyMxlUaGOwW/tF+es8Zz57ovhxoAKU3D1eCdecJzIo2PP
yxrGdQJK0/vT1CMYjgXjHqHxTNqOzDHLQEMX3IKyyJdnm8NK6RCFbpTvlmv/9CpIpwrSvWauNm+U
FloyjZ08no8VpUpLBeW2Z4jUY93dpW15o9VLlcvh3Eo2o0b4RNefK9Kit44GFkqziRjV05tmGT88
K7mN8XDLEAM4hdlDsUwAOkUwYsdA0Lomh0nTN7jF5cLvzt3T3OC4txhe5ShJTKfnnGxOL7HBELhq
k1+atZh0F7RTJXB5+f1lKqdPG/fqKrHGG6z7x9alVyGdJ30c3pNi+KiSBPPztM/o2TtZgz9vLn/4
HvozyDArS+O2sEeSx6rqi3c/xx0SPwIQ+0mttQAvTw7mnJ9Z6HXmSr/crj737vh7MuzfPSN5Fuiv
qUDQ1jkAAdP+tlRli1eyAzhM/JdXzt9l5//B9klB7GCaaXXuTuNmdb/QwHwPhvvDfIE9ldHeYaFc
RP1z1l1e/eT35Oc0zwD7rSFJXJPS+swX1QowmVl0w9scmBNnogyxgB9zi0o6FODQELh/cl2mm0wn
IoqC+zrH+pv03STM0AnTh9e3Qv0c9CKAhQ2MrfOUnyy/fTZ8XA8d00RaJ+XaiYD2odVRMkCPWg8a
H4GizG7xCxTmcrY8iyE9TzzvAJ0AI3jJhGx21UK8dylOSS8/SdmrGP2/p36e48E2yHYsafaRNXVq
wXnlbbMicPAhmSyxMypytkgunSY05EY1BuFoTFdrwB2KwCCb+3w3tOLsTgw2OFw/EM/Erg4qGtuQ
LV5bmrykX57lTO/KU2uW6cC8j5KDntgg+/yY1pr9c9SR4ZiZCGffSEIzJnVv0fsXv8uexm5cAdo0
pkZRXGsmIBqtX5w8rFZcgIDCaP+VYq+1/p67VOmED9nYPfaW9hUF/hOvMNkLE3v7cJtjlp6y2Wgz
bFpw5FovH8CaH+vY2dcmna/R3NTl+EaDyfL0P4ifqz5gQuDlT3U9Pw9yeW9GuGGBURyBuJxBPPYr
jbdncNA/GjSwjPQnwpC8sB6tHIuKJ4Nv3ATdOh0AySajte1SHUWNM6ybKu12lVWjcu2QknzFaOlW
wRD9WEZ92Bg8j4K7MtFuDlCcXAcyLJhX9tY3rYnT4uBTsqPmJzjFd5u+TtZ0LqeM302PDK11I2ZX
ZHlrsntLUveVqQVNtJ4OMtjF37ImVWQw/Ed4CLtefEZ6hFfY0696qV0yA3d0GrxNMaNQJoUI4sDm
OQtFQ/WmkWW8qoPmZ5xktAIbEhkxBG0HPzK2HY399RxwPLW7D4ZJZPFlfkNmjonNaxjQtZk61cM0
H0xz+BVJzi95v9xaFzJblJR6iGyGZnn1R6ctyuY6PMLW4aZETTATFcsx+WXpfmoptqM+b7lapDwZ
Q8RFhKB/W5TPZWtgHBOI2uqEYALc3+sMussce+klDdr3uAIHDQIBfDHd1BWz5G+DocAe9xPo3hKw
c8JaYmsMIhAmlKGG0y1cNF7PDHIaalBaoItpneuFPqvuAeYeEv0aKBm93hBW6jtXf3LtZzFDDslR
6tXIKwzUeERSZMwpXNLdAamzHREL6cEap6g5iaXjJR7xivTRuFv6WOwtDmIbL0/h+Fkxec0N8vXa
5XxJOI3B+Ln7kxvjvgiQPZGYwvpqmk3ooWVcLS3SKqK85DGF+Led/EYA+A9eIr9onmWW00Kxu2FH
uZkSxQYEzJF5eqqc+VEwzzsHtvTObiqIMfapGg3h1GejDJowNsxLYBbf8eAt5wgfxWFiJjYGnjj3
6sGvU7mZDN5evHvu0VS+k3kqTvVEi1xvlgoaIAfEPFedJRUD0BZ9sFU2zLkoyUUV3oOboZ67P/g9
0CeTrGLhBLvc8eZj2llogmjrx+4IPKtnEzVs8EVj3tEfYyu53h+MGeWeFqA0t5ebz+AerMOoXImI
PoHJBWdFsNoW7oSzMAPzNaD6NUVtnyc2Q/zkPeSLeoJ113f6M7Xq8OxhlNaXZ9/JSe/QHfPk9jUp
t5Lp11CO7Ys0JgKU+4UqkdTMnZ9xycXS0R6t+jXua7gB6h9ubMxbQ83waw1MkO1AeDK5vULbRNGd
d91yTZaEfdWlmml0UAuB5OVxzco+J0P1u7NlurPM1j0XC84qoyXZngnd2hXdstYTxD9E514Dj2hn
dKfaxiVK81rQCV7b3mhv4AjLHbmv9FwzyKDjgHd/DjSG66Xkpw0MhpeaKf+s03ORRKj6u9Fq5md+
SmhmErqwYNKdgQiyB6NGhjeQsjK6/MwdNCzjHM9sceDrETOaGpkD+aThzOs5MiRgIuZe30eDddAC
LEYJ5USRGdmpnwY2LNjpgXiSi5XQCDSg79Ezx0THEGPR4Pw7fegn1O5uj/IOeYwMuc0ItJfRXpuy
hYtUzAhGN1KwM6Ud32zp8dblJds1Lo14raGv2HXSD8cB9QXiAUyUpC6nCCo7q6NW9I5xYd+gXB0M
Gn9UUBrMAvPN1zl73A29fWOnaz3uIBRx8gOigz+PDXRj+9nGsOOZ0Jb2Ek/CuyTZVOwW2ZJ2bJ+X
DuT65LWf+aD9CuzRRksKbDJW8pYarGtX8kKg1+HoGuWnosJ8TBFYrvyJFWbpv+15vi5DBWByAEVF
SOCq7mKymqjhrJpts8LUknraxmnjdOOXM/nooPTzaGz3km4eEqfp6mXRSf23OOy+mQdOUATiPUEk
xlgzaUcAQpH50szp/OCPGqdP1n8L1tU0J5+wEZ7qTltNRhwhZMlReM0kE6SUKTazM2BOLNV2DeQC
AdQanAMsWNkrQlj8XWRwVQJrpjUw18slS38WlROQnFTRQHU7+M3t3MDSRoaZRliKNde55JVQJDAs
2XFAE6zNjzReAQhaGcQVuMesoDozMvcdl0x2k/H4ISLKj6Tv91XMgW0Zs3OQgYIdSvs0T72yTMMm
DCiZXANUSpxbMdWMTPbWxMk6K3XskGW8NcUYHS234K7UC/kEznqf2b+iPEiowVFcT4xWT1GW3Hpn
0A4RM2kZG2RrpBU+pcQ4ddnkh7UfI8AqhnJT0iNU17i+6S1aw0uQi9Msja2o2DDmyT8kfdMedMxX
mWMz7BmWx4KMxESU7p4kINhEHrnLldNoQPa9B/bDV31qPrmF4P1paD39pQ0OnqFiS+nkmWb9ZjKF
2rm9/K6ybDz2TvqEqli5TabznME27FOfUzD1RVeNby2BMIs7ojph5jG5NGddIlcSSLhrN2NCsiw/
xND2tBWdc6djH7AbTlREm6BLAtKDlTI7cn2l9PKamwP0dSLfhICGBvd5RV7ggpQmfqyawcY/7px8
wCoOomWmEs57gSLCcgYfh8mAobuyv43F0LZV7tNDZyKxSacmjAL5fbfG31+xspLDJk8fEoxJUYct
dHltnL0OHnDV+N6p46UNq7buwtqmRCwMKJw5lRUKc9yfKEToA9Ok8G0yagLncSBQZX23UNzNfvoo
nZPLBb6OnImwcsch3g9F/7Wxn+5f1coWhWaApxVMAWLvihpkSDoUUIkIeNMjEqMlQgTT33mjG+yw
YVAVZD4xK10dBgIWil1lF09nbiJchCM52UoB4rhLHXQW3wteQIrt3Zqpx9p3PJcvnPWZmS3JntnL
KTdyik3cNHX+nYyxvjdcmsHdYmxyJ/2ubESsSFog1yuvvTHY23FkgFuVSJgi7gAIqpw7F1ntko0i
v6xLhRLAAI5JE5meZjt4Fn5YzYjNG9nopp4h6EUMOP0K81zsfar03TUnzBcoNMMaMD8IRBEdCotX
HF3UscRotepwwPYumtm0eLHFxK/OsRrTM9nbzXDrLSouOOEDoyzUklHbbLog6lf3r/RyDrT3JTV3
RLmO7egzG6KXWM6sdMyQkK9x2u0JzBkD7Y81QKMuBVScYWFCk2OgbrGGoLOCG0z4toAWI3DodFl+
Mxp6ceZYWWRO8jtykYVJghRiNKH+Z8M5dawvz2A9gjh/rRMqah3IVmyyzifMj5Ezci84D9po8yaZ
zpPgIpl5Vn6nvYAGDdZNNn/KnrMYwSHsVilvtg3BLZkzCiMNlVnXheqVYRgJe9CnuOsmSG4TCg8a
nDsPcaFVFn7YG8n3fT9ZhAquqg5zdhtM5yeANhS1Ad9yb9+1FsgevnSilpyq4SMhUhq4qQZaqK6w
QyNCAeqiqO0PtmFVO7eZylMWgBFqMRB0vZy2ZcIh1zcp5/1i1F7dRBL6bth7oevXpXO7Syt6eamZ
uYNQLg5eXk0HVQO7xShu4Kk5OMz2Zx+P9m2gjNQns8XwV2w0yxxuuVQTniVk1laF4zhl+6p3P7sY
ytz9QRv6H0mixcdZa5wNeQJnLe71aE1nbggNDiEnIH7vyaghnyU+4zJPerqPFpzgrKNPDNuH3WLq
T40j3S1riXOy+uiEGIV6CP5NwxF/L3zxIygMcy064zEBAxvKWduMLpukuqh0hXVIevtDIykizKR6
/WivHZ0ZZ5pNWJ1NE5S/8jwFxFrIYKfO/PMkvRUCJ/0g/b0nimBHk5/EQPR9wAr1sBj19gAzEMS9
kt0a/WCtDRM6Qs+7R2FABiNlwqhOamZrxpuOAYysGf1xI8bQ2dOPbHAofTzcDNSPj05OEMgUYylb
whZ3T1d6qE3blGtp1K41lQwSB4qmws2fbUlyfTn9xmHnh66FANvgtL4CPAd2WjTzum4BVY7um2z8
lmMQ5VKMuqfqxFtLZbwWE2vQfSGivQL+KbACENBsx1GhOdzs30ulTqO9x9k/hR8uuPs95hLM7ilu
xUpMIOVQRhxKj6k/nbUBzOtDqYMsGaNZ7HUoESoSJhxMG0UHHEB+G6tx3w3vhobhOqIsI3CT/jfH
QyKW1rJoj7heUNsObKr318l1P7QRbRpp3SDicQzdnzAEfTKOqLb0MX5dKARDSlf2ehgoBqSjlCH6
NuESQJhi/IagN4Xck6FW27ixesQS/hhRtE40MnHV0VHgXk3hO4FozegZsGCZBktNjtxHyqGn6lGJ
rgQ/+d6BFEKi+Zrk2HrJtzL/y674LiuuJoS0iL0NDbKzsp37w3NsyLeZywqPEiSVf1+CesvQO8Pz
DRz4xSDFkhUrh+W9roB+i2sezOyP/iE1kg9c9F1YjRjRoEJQlvBFtfR2c+lw9I1aKNS5/lvHwE63
zA/1liU/upbLzJrsjhda1/PaAwdDooZcOTEiE/QBncLZ8wpgdTHKJ87xVy3GIOgBFLuv5EO3HRBF
oNlnJe9mDnw5X263lHwYRGhVmtl30M2Xe0sdGwlpz5zikUnUtOCyOdRs9+ypPiVL+7KNGkW5yMtb
4/WXlEVmpZXfhDQKbMT8NY1ebhaQ1cJe9mXUkRdM+5wsIN7Hv9bEfjxqRj5ugzH7Jm8G4KOFWYbI
otQcrFORIaBwxoAUU+52f37gTJJcBVOoVUnf9n0YEoFbpI63hQest8RzqI++amf0v1MaOnsxOfrN
r/Xf0/QcB7X5g0YFiudqWc6p7WZ7x1radYxZPdRoUNU6bNNa1IfUMfuLNQ2HcuDwF5Aae4FFDMN/
QWddExsUEGWBmxdCSoV8E20/l3MD8mAlPAJU4rEISayDqq5V305lAPAouB/VFdIa/U8ZzK+mWV1g
ClzHGhxI1Ko0K/ZdnURmet8ccnqDsR595lFdPY4uWKSoEnW1EkwBCdwRi4pFpBy3FHecHfs/FtBh
XoHP2bXzd7Uecp+gOvAIpkm/Ey96qXPxWC32h5yTX0Xh7pOxYlXLwLLR1SAigRY+5OBnQXltjXQI
rVR19gvKXVvdRGLiF3U1jb3FUVbIsnmIG6DmKH7IvaDswHdLTi150bPOihwUINULb3/fsCPOtrp5
wjRHZBNBo2HGwKPPTsPJbP3vRvcPuR3gDjQPIKOxZ8nmZ9T5XLNcXHrvvEw+c3JyrfAzV0E5ryrB
Eg17lJw3Nl8C8ChjGaSw+WXfLmbqVbwEe3Xvmlm3bEuezqT5L5NkuWv1LF9pmoR+SK3Yq3JiskiG
FbiV/fohargZ9Aq3dEer24nta40Ob3V/5u2ASztzZ1DZ2nM/2BrjeOxvVBHNElxN5Q2eFzYCuMLd
SgYscgleq8mDZs/lfwdR3W+XGDwlBomLhnaa3iLvb4wJoe/JMnIaliXAvRsMG2+u+jD3w7QaWgvw
JbtKjb82LAF/1EawJs37CqaQV8H2WhYwCMupvVQ79XF9RmpF6eqHxYBUCMlQGwneSZuJ6UzKWdSH
99+lvrZjgQOPtKpjULv3407j6ebatLiT+vSCI0p16dl0kopQCd+SaKhoh1Qa0xKXxbbpuSh8PE2F
2/LmlexhfVl8m6V1bHMf+5jiZGVptS88OooA6BHYufzZS5DNm7k8OT58qkSd7UsNsGzt/HQaTipR
yf6c0IL2kibYFRrJj1Q+bwMQe63lcMfVT+4ZloG7NdeHzc4FpDqFhPdFRPSJjqN4WVAieAR0eMCP
GO5gyNBG61mYTrpC3uayi7eqXUFIB8BzobZNLo4aT/qyw6KhbRaB+wxyP9fcj5p3Dgxr8NphrDFS
7RHia4yUPWBqagPpRHe3jlpb3xnA6kPSPZ7tsX+T6pRVtN5JDuTjpDHbtK8zLk/GW4a3OyyW9Hs0
uelb2931Cvfq5pS1AhcHBqR2HyPxR2O5IClZAlrG6noc73ykerB5tn/uazdeOhoNBgr2qd4P8Pmp
G3nLJst69kWTXb3Z/l2U32DMpg/GoPoMndKpEOIXaHpxMh/gXM5HYbQ57mc7CB2indbIGvKHjN4D
qMSGJozrqViygBl47T8zzllXY2KG/IgtRmHkQbjvDO6gg50VmzGYXvN+TsKgzRHhzB0jfl2ma5qH
MLihh+qjEV20hRXL9OYX30ITxc2PW4PQKV8Ey37oupvBczxlHkK22WkPdjqKbTs/dHS8FnRLfha9
BZXRAudut+hw3N0Q4xpcGngaMCMMiOFYTYN2K62ePTamAMLcUMO9r5btJOQN7BGmljkvngwL5U3N
8o2RhnBK2+yzS8cJnujKMiRTurpNnBafFgScPXqSv5A+/5/0/r8kvTOGU6yD/4oVD7/k1/9Ien//
3cn/eEvpcVXp/yAU/vs7/00o9Lx/efjqDT/QMfEZoNX+i1Dom/9yHdiAoDlAwPEFfOrfhEJb/xeB
c4ZOYmXgWj7olr8D371/AXQhEBvgrk6N6gb/F0KhSZzDPxgKvsWQ3LcdDxsW/Ld/8nni2R4LaoUE
7JujQnVrfKKk3ppj+gBhoz2NllVsQMOjoO5xH/Z+eZg1gPVGf0X8gYHgMPbscBUmXWAqayKe6Ozb
JQKtEcSW632lWfTQK4lQ7dJL7OJY1bdNtCuyBK1qHF1S99TMC6Zy/WiS0Ip4MNAgobf4dMflffxy
bafZLL3wwn7Z+32jknWbPXMqsn+oHba6GwAgh6qEurz1GfTbtlaGw6zJlVmNX16clGfbH8mMJXjN
iKbTEBfLeVzwcntAzeNEPJTKfWwAgy8MH9cW+pfCNA5B0hFIGbEh1oYIbTCgG8N87hO2Oivvh61u
D5dCt5bb5Nas6Dik8NqxX3UygxU7Q0ujYAhAvhHW6hhJubN9Ti91zGi7SPMesfP0nPdoRiCztQMy
mhmd/9rsv9qZzo+dyvkhC3SqFdMDPc5IFvkV+Pvm0mKLReXtcXQTqHgMOtIoMcjmiIUYeJ/S7QhT
ioMIea1gMFgE5+nFGvyn0u8olRAbTA4piwxDLz71HAGbDd1YOYxnBA8vyHw2M7M7Nxkf8aKuh9Hd
ChefBmkJVUtAS/q+IFdO8YkKXTuNTfDg0mxFQ/6qe82XXSkZ2szhxWJ9y+c21KR/UJ+16DIoqRmn
ne4H3J+aQTozUQmeeKUb9lXi06BNS7JPU9Q4+ydjnTL0VfGW+1y6RzRxBKpbwxGomULQDxdz0D9S
EqXOy4x4wpwYESSckivBPDg1tYgyppEAbIAaZECb8MzQ148M5geZ3ZEwwWC/7AhmxoVfU9CXYAyE
55z6tBAfwDRacN/S81ouuLgOha/LEGr2CP2nXMNuindFiQPJn35iyn3RzbLZGnbbh2OcX8yWzmGk
W08NKt48ch7NInjAb0uw4PjDjil/obd/iCZpEfQzaEyXca/hV2Es6ZGfO/mUKm230boA94rh0g3O
EzZGVKlFmmxH8AG5bnIUrcSxI9dtZY/BzkI8HqKWwC2EgGHXx9EGH8i7SQjrIY7qbNMneH8cj9ts
wmipUQ02bfSf7J3JcuPKup1fxXHmOAFkoh2cCcGeokRKoqTSBKGu0DeJHnh6f6i7Hed6O+wbDk89
UdQu7RJFEkxkrn+tb90FtXZF+FH46esH/BLngHGEgVULbVNSrpkTicxx7xpx9JQ2JtUV8EFw+Rkr
VTn3JAPU2cGggtOcAdGzKarHuH50c6HtSrOgVbSav5MWb0FR4s+lHSQIiBEUOp9FeASAm2sowD0V
eyT1gJFji3kbrEuQ2aSHx1hb93MjN23g7LHT8rF5S5JHSIPxqhuqde/gPJaGde/UKKQxgYl6ei2M
8WfSegeUiHWv7PHQGbXYcs70S4tizzmlfzMamcdPEelMyqD83hWozCghydDtDaqbkWDCK/GwracH
V+JogWjmTc0UhgvvnpOtxQIAlV1UgnCviWW+n60R1p6EWm8B74liOpKaD2+amf00H+OIpcChkxvX
xQezWN6gECKCIcytA7PP6SOWMhD7e80tet8KYcDQZoEaZpq7rJ4PSnjiLhv6aaXL4JH8U3CL8EOq
7CmPVLlp4+Jjwj6/LqEqgJqyeTIldWuogoY30PYzIO9n0iH3GfRHesBeHFDix8h8CeyE0saRvcXA
wT+N3GsPFJGaFCIr/Zz7GK3CtReWmDcjWgOGqr0DuPJjJ79jzX7JZnbc+eTBYUrFz9AVqyHXF5T5
Yuy09Gcnz5vN0HyFsRzupVWmxFtRpHsSTVKApPScT8LK9CtM9E16kgUL86pM3HrtVqxMRJvhbVJs
Atsb883OcIiCtdpEjXBc8e7W0B4DSpptxPIVhFrONIrGBuYuVO2cRnb/p4hDUx2Zt3wp85QR0PMm
YRqUxceADKtbZmIjtbY6hgCv8hiUYyRo3iEMfVZ5eFP6vnHVw9APu7GqsO0mBRAx7pIBDPBr7uk+
rLCCT0GOK9YCIWVYG4vaxoYexVWPESfEBsBrQysxSoTOOAjj+FQ8EdCfaD0Ok92ceu8gBft9/tvL
2jcos6h7ABGaqRoPxn6cKR920+kh0+/BjdqscCwvbdWtI1ME9A5IxmE6x0o9rPHMVbkfeIrqTtJq
iqnVhUH3JrEk1078wr2AZEeqw/nVQuO+j+Shr7mtDUzyZdq4l5Lgd4732Tad4o1YcHSyKRbkHhkf
uhall/xkeRfb1bnZF9LWHsyWJpWITkDH7LhDoiuZOp1vFA4eS2o8L1qn8yUb8oOWcKivGmyBzsZo
uycyJjfL9J6ZR0yo6a9RWTD6c4dXz+CyNEa1HRBRDqWjRl/ZcpfDRlkP0juouFp23wfWVYLuWnOM
Z8UAMaJ02j1Vg+tLBcnQGyYcSTMbaPQTtuWzR3Tdu85Sm65Bp2rMovN3NwXIdfjSt3zU3qsarzqi
7aEJuf491ePM5MJkzwHmP6AMcJ7kkdGlKJm/cv0+wNzhHJNWpLu9aF0OKGtm9VNaZrdVI7WC3WQz
Ike2N4De1D3UutgajG05uMcmnZZQcPQrH+VzTRpi25vmY8gGJF5kJSw/pOyZMHodNZU6VZrB1ALs
z3NYiHgZao2WET0FH2D3Z6d/o4MauRqZJ8fiaech3QB5/qDX7iaCOviuOPMvhVzpXu8VYI85uvUl
PIApF++Qo5gcAWWGt+d5zfhqE9HeCJU/G6nzanXjlh/sU6ww6AHGECPaqLYQe5Ii3ZbSpmZfGka/
HeMPS5vxMerhVxkRq2Ysi2NAnmw1UAvp8orpmP5wEXu3vugwi7j2nbBNsfXCgRg3qQEKXcRLnrHv
su3sA9oJtVwtOTYVgllVJUwLrX/Mp/YFSui8LlWEJ6UN1s6sDlPotQiqzMxnp78pT4arOWHlQrVO
z2Ui+SnOXJ3LERGEAhhRfeoQOO8lhgjLocFojMfkOE/tIY+ja2xU1imtrI8/AUOjnq+xxjHMCpll
hW9T5bEiqne71p7JEZgohQHKBQT8VTAyvCcKcG7MFKdBxmw1Rr+iKsG6Bq7xO88jkhPEL9k+uIea
7ZNPeCM5VCSCMzcZ12Xwmi4Xai2SrcP7fGC3kkH8BgpesNaRIYFN3SiOus1QgaQmABOn/bRVE7Pe
GhvAgrKaSUummArHIat2JDGzVHxqGmpqT9zP14T+2YTi3RQl3Xxa/IBEEZ+w2JjAFyq10h4KnSW6
GObFolY8Bko9GA4lQQQLHpP5HgDiNTDTnNM2nVhRZlb0DiLaGzOtAFWZPzuACMrGvE4F6AidUiUm
hBK9Sn8sGR7d017oOxFbdM/lPjZgqLPEsrgnptrNy6mhe7Q4evtjWV8dad25xF2CdIYB2I/dPtNs
bi8Bmp6pYT/xrFnSrNRre1akjuTUXP/KTSwGUcXerqEeSfYlgZequXTFhFvHgGBultGhMqV6TuFp
0FebdGcj62GeS83l083r7WBSI5R3Cb2R0Ejf3UYH5YInVKxidwy2M6m5U7/wqE0pmZPLkIqocVgH
5ESPmfabNSZhT97l71Z/cBT1tbJ7qXVatkDS3c2muO9D3MMmzxl0HnYeg5n81DOJGrHQrBrQICuX
ddUxPPZm2uxum8mV+CEd5I4ASzf7JPWuqFFZFbLq9gtfAbNqGG0wIZp+HwwvNIbsZqc4T07CIKjN
h7egSr56l91oko4PTdT/dLKRMD4gYqrcuugcNu4sxkoU9azHPHRXMrCNQ7h8i+uvDMzmYA/xZyP7
k+5yjaZ8ANZRJj4jindyi4fS6KSLBvU6WROZxZQuOr1adqzIdKO4a86mZgGuL86FYfI7NQ1Vqwns
CXIiCD4RQj+uK3YiBLHIMtsT971LncTHpqs+OEVd7X56AUq+1WmtXAtxyjP13lJ9ugtJhTFzIRza
h4TB6GYlKBfpJEnmMOtpEbYr79Eaw48Fdzp6NcF1RDUBLaUOyVx2B682YNIa25DjjWMOZ/IxWKyM
bu31xAky90iC9xAzv1zR5bOzzGiN/3dvB9GnZ9zGeWZSC8oDAbzC8mrY3s3EobBqNvR0P1Mn88Xu
85fTs4aYAUy/6pcwgNak6xqAG66YPV4fzgbFZW5Z/pzgMofiVETVS4z1vyJzNLvNBRYRs4bMoeGX
NvZobjgq0WUbJSndFeh7aILQ+47Lj0qy/FoxNu5teTQIIa/zQOAR0MYHy44wsdeXZBZvuBYWUqdv
9cSwAlZoLdhkVnnSi/AeFR3r3bhMxagT5dXkcqSgYwzFFaDTi1T1PjNx3oap9Yl4FpTledbAQMYq
ffZMeU6q+mFytIsgOdjYv7qq3GhgREI38J1GW1d01MxVFd+91TFt2IbUnyN4l13CqmwcglJAFEvM
h7E231VZPeuNODP1v6ezVTBvdhd0ypi+Wx6ybq+szy737tj/4hmORsp2zO5rVFCY2OKk8D4qI6Oc
gBE9FH2XFJxia2cnxb0juk3eRF+Qpq4Z3lMjWLpUhHOxXGhdVf8cx0xyc0SD5a0pyCZZIATQO72I
wzt1kgwNn5IyRMEbECxHx8OGMfiVlkPlIRQKJiGSFWYHKrfnbvAT1vaBO9LymmuD+1yX5s4Lo+eg
OvdD9eGQFy0ArAc90LnSctbz5F06MbyEPaS0BuhikBDpgYlkWje2FS+oFxnbKE7PWhRcUrvfhmjY
K7MH2vNY0dFyKjSjA+6X0huepxcscTS5D+ynUFzOOEp1PAjNTi/n5tAi1PYMS6gt4xxVLnQ63qZM
tw9hjyXebmj1NPFf41Tdce/vjqEEzhDqDyM8tBU3LjwPVX62B+0pLoksRnG91wLzUrRNveYESNox
a8cNpainIhzv5tRh3fUA2pTqB/QtOzlmHZLP0Dw62UOjnFcPty6VVQMC+4Dtt2uYY8DOgxtOVzoB
t1QL9qKrOL7q0UfNto6iB+zrZU4A1b2TYbVDuWIbF0pSKkm3pU3NxV/AtiCJBIf56Mze8dPp5ac2
HBrgG5z5uFsQriIfqkCoTbIjj0ECacyAL1TlZxX37iHHUeIj8IFmo6Mj8ppLFarIb7Xy1bZJxWBD
WmGN/6y1YXrWYyYxAV3bAdNt7MvPjMHO3PouANiwJ+rOjpD/s91rD50cIPMhwWB4w6FWeVstFg+U
snFfLOd3g8bHlZS0LbYu/VR0V3NdbkVNhpv0BuScIj3Huuvex6FBdktEW7eit3OOo6OWZts+SCuf
yAhyE9edZWBYjSrxLkuE+Kb6MvsWg11NTIEOpIPUnU0iSJdROv1R4vslWsoIwLkjgV3e62HcPhdx
egAnvqHZpz1lKJ5rS4/I0jIMj2Bb0ZKDB4AcCbQe2pmqU2EE3m4MUfszY/imsoi4q6PhGZ7rfVOx
bCCBu5s8He7k0Bub0REnYXHkKMenhI41tlsB1d7tu8H4bNWysRlglwymNh0sg1bK0GpPEyOYTdsF
b6HJjLNmSjKkAPk95upzLQFZ1MM9cRiAghbiZEwrFieK33nPB5TSW06SVv9mtynnheEpyzDVhDUe
tLikfhc/icsjOvJEo4K9FZV27TJRrPm/000kOPjllrMbJaRnauE53c3WnnuqswJXjiDQE0dgK77C
GkhcyGmzQ2pZ+2m0j3VE7EXlzsZkfomOgryRG1P/OHbfJQPO9dCUxMfbAbVKnlVnugcDYNLaw7VX
io59QT7eEUZ1mew390NSX5yx3BlIsathZEShtG1qqC+M+z2f4OR7Hm3HTznQ+exEv4iO/OT4j7Zw
56h6cB2GnZX+VINv1ok2rAljXVo9vMpYuw9cOszgP+QE8RRbvAEmYLdUG7v0RkC9v1SZ+QXzMVlj
Pr6Ly/AMGW+binr5iEroLw6ha2izmh+m2gFYfzAXG7ye/OCswZCUYRRGviyS9pqV8pneCcQBKhUL
Tch1TsFf2zvgp5UN+VnXzgFx/ECrMLzbCkIc+zbsyjsr73WfFH3QvuBTRY8N7U3lJfmGWL1vCtn4
RY4yWpAM6ZpNNNTet6aLm72kXWxoDn5u9fMOQRWncL4PHM4dWgxFwalHCEWYn6sQToWDJXNTOGx+
xw68JcPQWRxUcEcdw6qt1RfNloLBIIYBjkxXLyMP6ixfwqYSFINk1tY2mosk5LMHbOFracLeoiRw
N0TNX3+qw3reDAOxK1LM2pEPCidCzjpry0X7/POFFnH7iNEcl/ukuAD//GXrUZEuJB91JonYMMO4
20oEq0MiBdHhzrhHkLG2pcqbY1Xo0RppRoARqkra5fgiwxAGQEu4lcz8yB9luHT3ujWHDVxc5hQT
r11SsdXc74c8n3ayIEEpe0q9/vxpaNnUuBN9mtzAqC4/dOU1XyaNmyatTwEpegzNy6NHTLyOuBHW
Nt4QOhldTux/HvfPL/PnT0jiJW87v8u//45dKHXfldg3Fm9in6uSlBgT9wFMii8idB9kaHEsbPHX
F4Zo0Iw8+1UaOSlfy0LryksPc/3yR8eNgZiphY3lLuT1uOX+UwjrTsU632gA9/Z0wlOaxBMk6K2O
UdUHjAA70zcKnsafLx2fms0g9I9//5Ww3CO73GqnRIek9u9vVJP861/9+TuSZkBPW5b2f3+D1mu5
lorNXFmxvIVQ5zhKlsd/f/HqJcD8579jAg8KuIefeHwKXMppVlRq0tFID1rRhO26DYkTubl6cmDU
nsuQ/XCvcTcdELBVHpxyp9APrhmTK+jnjdEZ1MP0+QLEqv2sYzYfpYfSwAmRdw2jfQ4riadpLDyp
tuNOcM0LbvwD1uDHLKA5omKPlHAvXY0C7An7nPjOSaDU5TMiry1Syht6+2cWWruHXHHgTGDddVO8
q1s335ASCbTxCf5q6+fsblEhbZDu7vPAx3BtaKiKU5zfpqQZduZEDI2L8pSY8isWyxgZgxtcleR5
cdjfaTABK4NEPmv0cQrx580M8DhnLsmqoIPl5DUnfY42RjnVVKMWW/iu+NtHCdwBacivHIoopEeo
cexKf4ZchQxDEJmemX2hT92xDPpfSsuxRjdiQ/tjSfsUNJgr50Qa6K0KJ2XQcVwCjcgiSXdOQ8q4
40vJJk6En5x9s0ulAaGwQeYztAHyaQ7ruqi+lSgfGv0+NMVeSY4qctphHrraufWSGm2/Smv5k2v2
U82hOlPVKcum7LBY3XsNEJeZJWdgNbdUedPKomM1dQ8EIWqGJ5gvGV0/N5NzTNLnXhToLXJ4CDrz
0aupe/KSez2e1jSLvyDGc94vsIr2QXGbTFbcuZz9vuvf4VxcloetXDxlbY5xywYmEcXJdwGuj9l0
xSBueguUvskDQhWanj+B/H41NSY4PaIscfK3omNlLef6e6jlW8sztBKEkRb4h+xE8yua0LBL8VS3
Szkc1JTQcFbm1BAyS84+6E4XXLNNR+ncfjh9ePGo6rVKi98yIuDNfqLt75PQ5eRmrnLdeq4C9j8z
H4+synAzVfpNtRCFxMwpMe6+Mc+wveKciwLOvVIcKt3UTk2LO2cMNpaet6xnLjEdOhNFvWFt5C6v
CKEOcf6TmmbGxKSnbGfCRFLW2HfhPHKqgEBYzytpTM/AZL/IH86npkKDMrqhWOxM7QMJQFrpBwzc
JXm9VosoMfV2VodM72pEf2VKMkyRnbsUqJilNecrnVlGhl1yk9ctjISZp1Aw2VteOgZF8oPirE0v
tff7vOSUKgKGEE5nvWl4GsLWfiLfvWNKaZ4FI7ikb8F/CjTvwEDwDejotWnLXd6PuoxxA0a1t9LK
5mxM7iuZ9A/WSnw+pfzVl7XLWZbnrHCYZv30lRKoWGnZBqJTuKPseODb9TNWLwSEyWZjIx/CogKL
NCiaO9CFV3Fi3RmIdXvbKfVj1iafU0FBqmiusd38dgCyQjuCTJqX9OlaGi0gHlTxlEGEzru4lqTO
i0i+z5XL2+O5WPg82kDUY9DJ7yHva/z6aK50bWLXgohg8oflW3EMfj5Nm29BgrV0zRc75kMKwYCP
Y/lSO8aDN9Fpa6X9sKlNbZepFw5ZON6Y3fskdWzfHOoE2kToNylHSvgGz0zUTS5SxF9vcDi5SQ21
UW1kgiWWNC5b5zheq196N6u1lWPahyT6prn1yXLKV12z7s0YwiAyQhLNr02vDsIcHlojJMRu88iU
6vhp3B00bLz73o6ek8hSW9eul20qwztXM3chKHquIMXCmSx7d05bnthNjY0wIohJQ5pX/ZsWkUUP
XG7mpxRsb13b74otGEYbyb00XQeV+6g8+9OlqEHjsinwKYpyvlbq4oBvmUxkwDHgWly+AU9jcboF
b8sFT1vypos9strhQZracWxw0GF2vqYpsKMp+Wj6cO/Z5ZZfbV53NlqcN+iXBdK5bBaoSJjGW1RW
+IRT7TFPs7uq/9So58A91x5mi2ZqyCC+TdM0VlyGh5a7kU3nz1YXbkTlgtN3iI5LbU+C7R6d6mo7
FJtk7RV0/aoo7HWZyYc/jzuR31npKT0idouPzikfI4ImpOG4uc9suUmnc3XaToCvkVgvo+ttZ2Y3
Jxo9pq4h3txi+tGAB5YuXUUjmspqtBDZLAG5sHtsHD5Lve7g4qlhExfBo22kazkN9S43Pzx03JVt
WV8V69YA06Wp1S1RCdmr6GQV2r3EER5HrIqjdyF5jNiPUBS2ESuYKT8aylm1yXlvXfe3m33qJexe
ZmfPBd6HBlqJXjgG2Xim7rW+Z3HFDwwQdTXq+3mo35FxOSy6CcfIdlew0GqF+kjC/BEzxUMNDggK
0bxv+yCDpuHMWLmmu0gPj/SuPVu6+VqVvGZgM5Ys+4GOYWon+V2mEDfDhPJeYaWoGMPgn6VHTaYb
pq/HxLI3jAM/MKyDjsuqW9KPxJYfdav90kP2OILS9qHZYbC/40a7y9qejioIdhEjG5OW2BKZ2JjR
JYGf5L6CAp/VYKCTiZlYReCx1rHITqU4U1u9mXTzTc36Mr0KTmXQYsecNp1DaUNoMUvRrcWY/ivp
+tcmhdEgsJXLaEmaJ/F1aItv10VBSs3uzc3UpmmbTzWZ7yQ+XoqMbUEX35Td/zIdylf6Yryy1yi2
nB/BLah49LMh/YhaufWYTqyQS8nr1J8W72fgjsTdGOiPEAJd8G57d3oKE629JqV+V41roSvlM+uT
D1lgZD53mmLNuQ3CAB+lktSRwztadeCpigE0eGnVS2tl9Yagv8aYpDPwolwao/JHq3AEBNwoGIvJ
Lc1jZz1nXmzywmAnSMAmA6wcRPir0eytPqkT7bsML1zulFhITiivF5ALNLJHB3B5H0OfmrzUz+5k
fCCaZb4x9MRb8TRQu/21fL6DMiSM1tq4+XPafkVLIsu0n6mtO/RRz+pjM4Ub5LTUsmcrtwZfYOOn
Yynt9qHTWg9Nl3IAFdpXqfgplvZSsGrqjepWds6+xarNV6wBe7Ow4bjbxnSIkIz/bPed9lvY6FNt
qNUrTzOWW/ND0QdsVBRLJmQfI22/AE4oJGbjs4HHP2vDevZyLp+CuGxvE4qw8F6GxiHl3+01DIYx
0M2i24ZlanGwuuhpEp86JiWSyqRynpnIQLTLy+DZi+03PWIuEAbjeUoDjJT9yW7AvBqqOQVdhLG/
qH4mBRpFiPlaJPOOPgCiZnl6KjkOoSowCmlxoDoUqRDH/pBNPJPFsNZ0sBC6bhJytOO+yI2NyYSf
uE1o+xEyCI5oOexKzXpVczwcVIPnEQZBS9/Aq6IGsGMTuQuAQQACSq9sgfAoTM4bxpt9TXzPZ7tV
+9RC8IwkM+5u2gBzVpusu58QV/tOjSwZ9vuIXAEminWFN9fcFlr0qFQI4T0AAD8kW7sMH8qoeRNz
YmyGUc4wEDc2OQ6UUCfcEQNacB/d0QN3dGR64ztMXBkGnaqGU0XZWPdG0GPZdMcblwJN0OoirGE4
YPu5ak5yA8hQoFtzq40LbmSKwhLAFOUae5has1kz2DXzzFmiYK/0RArRfTAL81Hhs0IwLWWTR9YG
J4LXbYekUPsqPMApjEFlFUddLUQciODsF80BncC+eBPGkNKKzxm61Y6Zs77rjfTRquRnFabJnW4d
vPS+5pB97Yz5NEahPDAya3W82GGbs7PhhpUnfYpl2sWkuYR/Kx2wQpXglULNq7qcfWSkr2rcp3BO
V4MoHtsSPl4vbJ8Z/kuLAZSQ4ht8A7t1CHY1MCt0ET/m8fxYSGS6mpnl1IQ026RXtwTDgCbiaMhi
Jeq93WXDNpu138BSGSnFBDbJqng+UOcDLNbfAl7TOgumnZnoN1N7z1L7RzdnfyhEcZIFzhnZx3ez
Ec6wL4XF9l1SlgKoY85eKFs5BYVXMcHATzA369zNCviIGJc76p2Gpr3vjRHo6oR7lqw8je1GvEGP
dgEbqxksGOH8birW0UIz5V1jb5McGsg4iKKRD/YKsiOxp9F092Xh7NzxBXkGjRCqH5ic/hPODSD+
KngaRufNEOMLcsQNrjo3OOXB+s/t+7HAuN1M30aNIpt1bGlqpjYhPcZ+3sGw8OixqfRul7rdwnsM
rTX3UC7TrLkkNgmzqKxB56Y4xwvroDy0+tBNPmaY76LL38DXc/F370Cbt0VbM5evwD4E7nBmIE5k
jMmBrkL7ymyWXNKPTfjITwOmHl03JqTSxAbi4L6ZnQcX7AkH494AceYYe3sWD5j52WghdVpyGzXx
rh9EuqpG43OYipZwr7HOw2TPvS+ECHfrPPIGjIkxn2QEvSXYtaXpMrEi8peyv+I1f+qd7ybJ157n
EsMPkLDb7s1O/KCq84UWzd5mAahhWVp5TpbtggBwi95xzBUNXDBi6oy7wZnYm9ab0dIbKsnIEaL7
bQYOYvUIaTW/xfGCxQXCVZmkADx9HuFFk/4sfquCoIDXhcbaje1Pk4DIKs0Te9PHxmNk6gAcBlCd
dAC8dZ9uKaJ9qpgmITF2BCtWFqHLMWk5chXVFubTLU2Hm2upcyTseOe69qqdcZFb6hYHjdp5+fxk
C42YOJ9fNnxZsmlFZa67MWq2oB7EBpfMTsDrgDy3N2Q7+My3nuYwWGIUDxYNcWsjiD9sV8SHXvQP
jUakqibHvc5GuiyieATEYVo7r+idR82iio6ymUSTwyZCXsFOCQWzpF8iHk3sitmeYU5AoHXo95a2
F1XfXdOQ30wkPQ69nhluWG2kPn7/cR//f6P2f2HUZkJgUvv2vzdqnz/i4ucff3m3D9//+sdf/+Iv
g7Zt/9OTtmXaUli2Ky2PIsrhp2n/9Q/NMf6pU3pHJZhjC5tCN4qi/4dB2/knqxedeI6nU2MvdJrp
Grw/0b/+YdIuj5na0h3d+OPQdv5vDNp/7Nf/uU8Oy4En6S40afH0MIj9rSezdRJda0eNKnJkHe5v
3O6Bz2CvWIkv41i/d8/aIVzjArAO2C/+0wt1+Y9H+W8QWS4c6tuGV+ZvTdg0trqUYFuuQYWkbljG
3x68LKxS2TqJB7y4Kyo4ZsY+AwoD+8sdLWy0h7n2DyD1/8eH/VsBN9RTq6859e/rNzbfUf6AtskR
wmdDGTQni37K/L94yL+X1P79if6tpJYOsJphB4+IAbGbr6hOcbMJ4Z3H6zZ5+T8/Pchz/8vDuQaW
eyiLQndMA5vn/9xb2GRaBWCWYToRmuAY2QwETbnAUcnOFa4ir5hGjGNJhdlsodYTEduzlzNtjhwL
aUOkNBNA0Eu0wN1y5Xo+FheGTIqhGGYca224DDFlo2PTcvTXwOmNVZngbpyQ7fDbfPdL1pA3fiUH
p4BisXQhyLzdpaC8yNCj1ybog8TaiXQN5KzYtMVzk6zpSymwtyztJX2/hj5MVYd+MEvx2NEGQBUD
28dxoh9gubVIO78P0M+PARjXwqxfU4+UlhaPN+kyTOU0+8TQN3g6d7EgVVrF+2GY9U3g6CFO2uUg
2HB/rD+aaeTKkwRtZuYIxXSzdJttS9eieVpHwIuOb8jm7AylLyzrWETdAejMlyyJvgUISV4hf6yc
EGil3gmM34apWjdNc9as4XUSg8NOnFeWnazjN0TQUwMA2gAixW5Gzg0wnTP7s4uZXdoT3sC5Rw1n
D3EbG2JGVVW/66HijUGNL2JtO00asAOci7hq3XEty71Kv6CY/UiNfzdI3glBZ42NAxs5mJmN6+ZM
FeZraZS7asimTd0NAY7eaK+p6a3QjjYwyU3bko+AFkzGmEqk2BiZxsXMD8t3B/5HEoNs6qafdEZK
seXaCiE71uNtGuLIz6Dz9QX+h9SZf6TMb2H1zRTjo2tUBvCMQwgTSvIWmj+lTM2coXoP6KnRHEae
BRwnafc3q8p/9KHcxG2Lp4Kfk8vxpk/Ww1RebEUEEls40d/ZjysLUgFTDLhnj1R6VBjMqcQqyGOk
ZbkxRXM3x0HhU6wxrDuNLTSFSSneZBxQecOr5lLtNdi0Y8AnXh1GFyowguaP5rhiBw7cN3M9xQNA
a+WAYyeJfzdLkC9vQPNEWnuXSoN6D4k4KrL6DVAE+O2y+fZKdCItcsZNl6bHPOX/1mb5o2cxcP2Q
a07Mtu/Z5NiNZUDs8osok1rcucC3offgifVEnDMaIQC5pn6k+J2dprh6Rv1ozlwmmWHclYlHXYoG
l0DqoIgzLTqAuttAWoaOobh+VNpia+BkUxIZjwNmqFGKKDpN/IMey/nyRnsui44KPig7vfCzaI1u
WeMDXoxB1LsKvAuP3q6NaDiHlbhS+PYfl28hULkDOIFGYmMmc7MrumCy6sNmXrWm+5jWQUYLAc8u
0Awk5Rmbolx0ZcdOD8t1M07Fc5oP95PA7Yh89m4oDLDUw23KErSa6TBm0zwSIL2gfwm/g0/r/U+m
UT82Rfq+7wCCD/PJEbgaO305/kg2fGl9ATFK1WHXnN2qvWlFTelXx8v358pDjFuz7qLahBUJaD6G
WazyXZIEm7gOwo21fOJKCNwMeEmbb70ehYKCCmpMTJHse4LznagofMIiRfckn062Wqta039yo30S
Q3KfCsNf+ivJGvBF0jTgNx1rvFnXW88ebr3Da4zt7t1ZOskcr7vWk41K4E07twiRt7Ro8vuXoK8F
8Tp42znV5KBI2OuxfvoGSSJ6o7A4czm5JRbwSbCYMTZeO1V8y+RLrTD5627FyTC3r1ZJTY3NBzJC
ZJjKCUIC57dA550nlk7dJkv+n+UI7tvULHUAmCA7zHl44OkyywOelKfIyPAgSWj+tA0LVT/xjmQu
iz9OxEIEjy4nv1XCm2rO4qemQ28lPW8/S/sxQuK3+cXakb8svPIam/G17smK1MVNE2m9BdoB5z2u
//z7cW63i1TtieGm+ulWewtxJHgApYQBJwZrGCbjbYEZgbl7QuXesKjC8R6oLij5PbthWWPq/L2O
rZsqNn1YOdAuJY22JM0trkbWMphE8jqY2dXQ82vuqd/e7OCy52C9zGmEyTs6j7xcjZZuzR7koQ50
yofaAhjF4TyL7yqYm3On81LkixbVwdyJeFlhCTv+iAepojCZlxVx0aI7cBUOaAox9x/CIuO5zjTu
mh5SNpyMHzJVrJ1J/Jy1D4iSaoajkO7HnvVT83hqHAobnI3TofHq9+UlmRS3GCaRCdHunKlbNlHR
Of95goYGall10fHPBW9V7btqEnq8AGt486bhMf3J4D7KwWXnNO0v7shkIQQGnoQ33As4RuhNfnXM
5syt/R0J/61OI2MVO+bOdub0buI23jlURnoxyX/GU+tWyE1XZ5+zYVd+sqxqxAAYlxtIbdiZ1YrI
BgWAQ0y0DlLhMKAkDPW0Lys8tW0VQHt1mmsykUIp8UZukO12/52n89iNHFmi6BcRoDfboivvVLIb
QqZF7z2//h1qgLcZ9HTPqMskMzMi7j1XijTibAoeoQjbgsSwsyl4KORpvCKoJee0PdWFJmxWbHm2
nnxRl52AZ91UoeyBC0dPnNEHvsLASVBVNikEXnN8rshl81QND1OaUELR9v7twsLPG04AUIWVIxXi
pjV5C8QlY9jBA4geVrMFnlgG97B49G5+tozITgj0ctllBb+qcpmaE3l4THDG3B6a8bGAkmSuf+kY
UBHSWi8Ord63pkZZ0st0rCJA87UxMKki58iYGzi3YZu5osaP4lD9abXFrXL1CmNP4gCcjoxYjuU6
WZoD5tnyIL/CyXRMLffREsPiSPrDmHT9IUGlotWaN0AbOy4Ckk+1X8dfMWGao/bO9AuBeDnyV03y
xyhhIVnV1/gk7LJZ+t2g12R/h9ZlaaYbiD7ysHr42ME6CcZHh2SvJTMyKzCIKLypqDD5ODM9J2mW
Ie9Ca14GAU+TIPsSSsyGpr5wVqCsoCEtiGzaiLRrldS+MlcQvIXqHgQ+cYljt0vqQrEtmF+QmG69
HlDCZyTPdsKH0NGagG7LpzEP29iwaQKj5MlHc8PGdxdQyjUWcJWEDpLZVqiUhckzSMtlrYWVkzfg
+pmGmVtBbY4y5g1l1ItDu6QvocDmMwDxc5UlcSvYStogbk1LIiRYqhx4pVBgDYUBbBug5ZTymOGA
Fm8Hc/xejKrYJ8o6MtIkd9BMe+6GhwkUDsH/CnAeShaRiLNTNPezwpneqCMO+vaH3W486MN0DBXQ
Vmh76FSP/SORmP7HWvBZ1hxA/72ImE7VMCPxmi+ysByxpn2gkWW8BwnGhp6MMjCKuBuUpG4p5DyS
gBJ6iSC+MswCJNdVW11ZxzEVASiWiHhnAqgH4hBqNkXoJo3Ux6zEdyUysIqhgNk3slqgyCDCWEFI
6Egl159qUBp/mkzcQAr3QDgGnL1JjUueFn8FCmdHMORXgN3XQcwm+8QmS8v0Mxg8VDTlqlOcZIie
adp0XdDRWyOVJAorcdvJ5b3I4KsySfxueTSZAf2AJaXFM0TfKmFG2PMYDiaZuMZZLo7FjddJ5i5w
Qael2vSziKuEr2CQLkQl+/aS8rSw5dYCaqIMNsN/K4qNIkaBw/OC8Rdui2PhMjEakjLYPcL5KI2o
iOS+gGKiysWWT4LpPtGym0himJOERGlNQnDNtJ8w48tudWyNEOZPMKwzl3wCGsGkWkz0gtzZDJjF
xvFX2g2ZO+UxFUgCIdYiIBf/AFCgGq6paqbBJig6ZbPUeuMZIcKOXoL4hl/iOWai2yOmwQA5praV
1YRUjtpnnqN9BseymM1wzeOZbUCDjRwGPgo300tW3Iwydr9Tw0E8TukXVREQYZlpa1Wr3IVzmpYK
XImqCjnRAXWzjBOnU6qC0kfzClF+WdG1dicB6mrC1WVRnpkhCLbC4AEs4YqwidJ7JZKBtTJVyEKM
fEtieNJAcd3IbU1YWcJ+1Mm2FaXsivmQOEgljmoM0a0AEFMvu97AyIqoER2Nqp71UvvpKVgZlYGb
ajR5xbFx6KvGTx7Kv4W6pPtG42pLfnyMnJrvVVdbFJ56vYMJmtqtCCkEJsVrpg93o2JCLZWIBzV4
y6HZsArkoLs1Ef4lQ1q7ZwkEoP5Xa1axRdVS2M7JsyJmkQd+aNxxRz1rAE/kTIdgbCqlJ8lDfWi5
WoA1FMS6o9hME5c7pQ6ntiV0rO0pNlAyRHTDHSoFT5/j1g+NwFOaCRVqa751qaQ5zPefsBDe6c4h
ZBRyppDKSic1Qg+6ILdmVH1wPbnEzlXrB8nWGpgNKFrwFJwASmr3Nl31HgGcfIJTEubTqlhquOsG
/t+EeM6SUQ4hEMWOf/syli5CyKR7owWcEL9S7QBrY7cZfEV9hTnaAQu3nkhs6HbcrCA2TToz6CBC
mYvOzWbFHbkI5/4w8Vxbo3UZFwDdMS2DqB/pR7YNuhLFNL1OlB9w6UjHm77UJpsdAyhZn4XnhKnT
rgChga129PNq+jI1zWJT5DmTGIK7Y1BQu5uAkPh0We4dTtwk0R1DDa1dNxJ8Zaq4LDt9oopru+NE
0rurJs241ckfWnKEovIKn6LaZHlaxDVMYeONhibQzl5XWqaSdKGJvlLLkJ01b4yoGJvV5jKyW0LG
gDAcYx0EzrpbBO76Uc1Ihq8qKkOHDsS2MEXCRAx6Dy39hiJ1hQGBCL4auyvEZWuZ62ytOnXIojaW
PvsycCgjRhAWqQtpw5FXTYwo9EJ5L6QK8/UA/AgYjCFEWNEhPX4zT96r3Go2lVZ/lqpAXTBJsEDV
fS2Sjk4472JOvjDUJKem+U1c6n/pPBMLzGdoIeDCkiHO7P+sX/qFW70t3sWZuUpZSLu5rG5lLHxW
RLXgH6D4ytFwD7NqFwMtb51rDuQs695FwDovUqmDhmuaH3FkalgQcIv0AGOdEde4lw0c+P062Snv
PZ4XiMBM51dOY6KgURCRk9kzAyj8XulTodI5TNe0tsAdTBNMeK9Ix8AgXqJgxKW9CJNR+IuuRV4g
5WcoFQRJM2OLAgaAeRFrLuJ/pFiLp1b9v7yt7kMePRlF8PKHl9IzRIwwSxDsZWyqhnBQRE1w8kht
QFWVr1WnyQ7h7CWjEhfdDReeET4UACwbAM9yqPDYZyGvgE/3ODXKrY3Vk6JjCG/EMvGTSvL6TJkA
OvBqMh39iqYerQVaJsSbkxDQSUn42rjVKqh4Ml5lOK9kIyxxM9oYlQqFmQ7mjax+Fgv6JxMD7GDF
95ILoTphlV/1FhWhRDfJnSvKu47wXafnYk9QJZtgUEE0rodrp0wN3aEVzCTqLzqXJBK2BTtvcLlh
f9Uh5Yu7+CqI6LZm8IbMAvtf5mO1k/h/IDS0WoktY7+7/zHGssUEuJolPsURJKlaCvZYUboNVOws
T4utXpaGTff5uZpj3KvUd2AqG3euX2U6GABTwbkXbG/kZ/uMc7G2rWDgujr3Bo9jNGfRMUu4/syr
jECU79nYvhlFt47okMEP+XxOjcZiQyGaU4l1f0Z25UUaUxNJKuyxbWdnjtnCcIjaaaGSRB2lyPqn
4TR1E2kgqGJh0y14HvN5JPe8nIAXNDbkXXLGskp57RPj2END9xai6HwVyPOhTJkbJYtFplol7LBR
342Q4NRS1m5KrSgH1PZpsG71qWjsxaD0oFq0PHOor6GESSDh6PwiVkYLIkDMZ4QC13ZRvqK2eYxt
dZENokGUFU5nzTPs87HxZMNQeZytE4DIZtePGQMe+ZLVpXaYUKqqYT36Vc7pms9w64eIhhMZBfD4
/zur9d7K7JEyLYmomvDlMkBvI666AZ6fFOeaMy71a7nkft4jBDMjdvYJzxalFkA8WTe5yeHqspQS
tj8ugD9CYYXPsFkRzyR/XqZxfA0SIrxXHI2dzdG+WsGbpaE0u3r82xeT52F98VhPgr3e0nVtytAn
nqfD1ZlnSNVotdbaa1AuiouUyW705qfKhfcshWXXphOxSSmnQqZZ7rh+gDK4IomwEy6UpodQHm0+
qsvRii2/MBJoH+y9UhRo5A5aL6bW4pNV+UwLUOGuhlk5x56PQmSfzc1B1/JbJNA1bC1OzHEqubGk
TkKnjU8Gi4EO4IxVs7JQQEat5FlVFFAyJDOO7B6zwbq+ul6JfREBOZ6zGjwTKycTYF7N7beO33RP
KskLnPtTnBVuG8aRgxSQ0uhdb6TxGDpU3JM/Nc2uzAkx7Eaaj6SW8KxI2e8fmixdbUCaxrWcgG+4
vBJrnsU9Hej4/mhIHhgt8MpQ8J8yRbgMSePp03QsClRHyySnV7USvgroUyGKNlmsPq0GusgIYHTL
USTtww9d+JUXUGDGKhILQQMzTY7Qc6Kw2igDQwWDXI1Y9jOIEyepIcOvZc3xVrhl9eMtVoqjoFJA
WIuk2bWV/hQT+/tsoQ4rnstlcnOjCuxBE7GNGDXRdyvxjvEy9ihtspWVGNka+VGzItpzGuvPFHQC
Z1a4mVwID2NFYYJg0OxOjCJ3CVROxgb7Q6PTCbLIFGd2jTyGkNG/nyx25qM1Z6D6NR+vnH6PmFKg
Q+a3eP5csHv4dFFOuoAcAUU/u0n2FZMXZ1srqqVdpE3ea3jijLUJuNAbL8f6MsqIByn20HiP5fPY
qWTKN4wDAolTQkLkZWWy7uFpv4wCDehO3JGQYOdD/hB+tACQ+NIZNphDw54j7VbPsddVCiI3QfW0
IfLqqtr1av1Za7u5SYEK15TkrRZ86UHsBXCRuVx5lkpoLHgOrgUS0mvdfFUmXOoZZkL0KZuik46C
Thu7brFa87yPvAuzbD7TBqEBHjR1Q2+0x91ZNsOPJdNSZtx71tETamnIxT1pZ7e8T/pR0WfIPPIk
uJ2Wc0U0OPM6cnYqvT2GVYBAsJceQoUMzSR2fliLjEhAgq9Ft5BkGa0pQauURM2LqfIaoIpS6/rT
lGeGNr1w44b6WWGIAvbyitj5yJzg1kpsdqOwr2I4YYvcfE7pXNljVW71mLfWTOUnjcHXGOLAIqiP
EXNY3I0ngZkjmB4LQ2eVwPKV8s9WX56QbL+rDb+RCs3BanvRmaFb0ACrXF2o7lkVEf/JYZkuGkx5
UIP0sd7+eIpVbB1z1gLyovJbEcCndg372R/1dX7JJekDJgIfC2YZpppUiSlqOaNkJ+/zxa5rmHlk
yv4HzmtiauDMgPkyb0VyH3y1TmBt5mMOgDU6rbg9ibKWNNzJyVHK25p6L3XVelKCDqEiRSBcVLtA
kL6ZEGf5TcWdW2PMoieNbg+dDHRpN/NI2lYQDL4IMgGNZG4AWE7GWznUW2KkPuQEtGOsXFr6S26i
Ii+r9OlKIWnQP4ckm9NrkvVT2kJAmlvjddEQh+lD7Mg5V6coKhEYFeeoA5X3R/YeEip3Mey5dGKx
+wPqRStz8K/Iy0K6CCqCpk4EhiLEX006T+dWY9uPyUDboAPhNVD7LTMERshEFYLz8kkaFBOALx09
PA8JQMa52slyVeMx6KzbmPti/m8crK/CJDiSYIeNZtXv08Bu0SGBHMyH0Ez8fQnMwcxCTqyFMBq5
GCFmFDPTJleKaWIy01NeC9tO2WoBln+JxypTJIXospuZdXyFCRvkFJV7EwKrbfVcSwzJeAxSeG/q
ngbqMJIrVu3/Liw1pEN0OEN20IRbWyRQomrjOiVFeYQhWN10cTco4ks+YpVoGxED1BS/Jn0d7gUp
a7F8KB52sehQMqvbiI3+rNWjijn5Slsgxg2m43Lh7qIyYqprvENNnt4xKdTYQftd2WWNv7QAWFYw
FDHbwB2VRzRPP60ATlug6X/gsodOm2wOYcotQHuMYLB2bfpp4TRpSw7dkC9CDnR2Kj4z00DBREbs
o9GecyFexdAaPJ/XmghLUgB2S2PuwZBDUVvvqX9nIVQTcMzyHQUAp8Gkn0ONI5ss2bMi0AAG7Stg
zD7Viklui0ZKoVAZjz9ObTMh9tHIBkIBw2wUmJMp8uX9bfQoFopNOwa3TgMZhong62/pEslLiS9m
Gqm7NX9NhnRnMwq/GQxZYAbWUczRPMIld/J0OMcL0WUrL9MAyLnRq+FjxYWag0hDYSWTUq/8Kg3f
u5x8NbFEX7mufnswBGbAjyXnPiETCP1qMMNfXlfDkFkPa32N5XrdqtPFQYoMOqektGDTsuukLJ2y
KJmJzTRC4VXqFeNehBvbKQZTaVWcZlGCQTFRFq8HrY7WRpP3cmJ9WiNjUtiQbpWZ8zZJuQEkBqJN
USKmpVQSJLUq/Y5sCG69+qTQWCT5baFBl7lsPzA/M/ADdIcj0MmutXAqL23P6LuBe8YnlAzjvJfm
uHcK8AO6YfAMKvnC/YQXKVNvyAuhBx3ib2uFQ1J7KXh8BdecxF+AIpJrRZaxH4y91Ok/CwqyvdKG
eFVkVXEio5vOf7/q20FyWKgSA/0p9qwA81Nv4h/OuArEIkdEFw7jVlVIhwLHUtoVFFQE9tUzMTrp
DmmxMd1kgWcW1haGnwiLQjHNePpMdutQepXj4MC8MttLg8CTHNGmIFtAulQiEItyHEJ79dRFCUaU
gPMRvdl01Qj5omGRx5dOzP7h/EfoqDc9LQXT0QM5e6sTBR02uqZMfQduNt0WbaaUjK8RnRkvXDAH
iQZjUtlkaiMpuEsDyBiCwbhfIcY9/5jHsKeVnXFrNE5FhBeix3qid8nZWoMP6gUSVRjXr/BB6EZR
TBGqTPYyjP7kbeaV80yC69UaarsqtBxUtn9cp2Op0VmQawXia13FvlHq3yMDeE0GC4HUAPIc2V/F
mGTvRllfx/VAA5erVI3IgZfAkVASnPcx3A8pnn/7bjgkHaYmdBHXgToCSXX7XhS1T+v/J6jik9AV
Ep5nkdZbhNgrt5hrxCECdSMMXsNOED6MYQW7wFpfHmUN2nsy2n8Wc3mEnrQ66fdWndFg9qbVAmmQ
CzKjVZiDMXBYQ/uQY3nZi2mJOjOm3C9onUtxfawKoCpzDhKprtJzXtVksst1z4UEup3CAAud7Sf5
5MVj6mnFWilRik37XMxVuRvBHCBNpX2vpGSJW8w/Y0Xco6lDrFaBdcJWB4c6nH1uN2sXfBqOaqVG
pJ+7BS7OZ5nyrELluRGC6AH4LnA4+EyugbOKr1/doag8Mx3fB7qI+8BIrH1YmCeSrLpDlUufWQe8
FnCP5I+sRiCH3OXA4+I+MAYsEwLDT7VIj0o6/8oMRJx+mJe9TG/JV9PirYgYdlokGbF5qZMXTbjd
9fEg1xaCxTLwda3jdiTL/pRAGRGXpWVOVKJjD2HOJLCpUJvECYtm1U5IYIQNGqVzMT5V4lw6usYR
ysXGssEt7UxAQ3dDdaO+BoRbWtdRptGpYzJl6kJ6iqCkXpcMl1QdJVyyOQbhVHYL4CzbmHoorDGY
SplBLF0oUXaAldz//aPkFN8rUhHJsMiX//9SFllgUqviU6gqFfZi0Z7/+1+ZH/JHf/9t3TWL8vb3
E2LxkSBmzBArUFlga+3UAYgw3yP9eH5sknexpyTBsxhW2m4pThj5zeaSjUrIkC1UfCobyGGDbKFA
WawbKCjsJ5U0kzdYWVsJ4osAOXNKwosVNcLnXV/dMi1hGucZ/wOC0a+iM/6ltzkUpF3cZblXzcGl
asdDGlnLlfcQ78WK5I1EA3mMbLQSB+siylAcLDN051COb0T/rjr0KEUA80/T2MdyUTUQtkGkSvn7
niQO9AW+dUCQbZpZRwIydoXWlV5SVe9plHZ0Esb3JJfsfAqGk0gUkz+ahMOnFFrca5RT2KidN2d8
hwppLlM19h5z/cJW+jg95PnkWzGfSA5ZYSNjCj/VJQHncTVtq5JaT+bKlCeFF1vKoYmDlJt1es/z
svEgnDxPMsKMBDfxgu6LvXn1/+b9a1eSqppWT3MqMKaVuyuELWJbdZAMQBZBrvSIRxfyC7ps0PaC
jJg3klJ1p6D7szVxWiuskg0BGbBR/tJa5JKuZa8WUvE8NrxRCyq+3j1x63RK6w2e3YOYr086XiZy
kKYY5Xh5HjCnAV1Ioa+FrbVnir+rRabLo1x6XQN+qxhDJ8lzRu5IqwDwcAojI8bmOJqeYSjtuV+4
QYXovBUol/6yWDgdp4TgKMZqdB+0/hmVDhDYZfagjlU7GoBE54jWdszsjoqUIOn5Hza/9BVBBcYl
aT9E4bQrWrQfccS0uV49p7NGL68YCN7RLbn30oLFjlprU2dER/ZtxOirSkOXfEF50ws8/2lV/SyR
YnhVZN6raqQzUTHFrWdG08kqQxoiLTmok0ZCX4NzXtZzsrrGXzkZ0ezCobeY3RlL+Zso2os2zt99
VCMriuEhQQFl9ubQGKIZSczo2lnCO0T9HPbFg0WMeW+WAm7QGblX0aI+6VdTiPtbHxOQKYc0LEUp
cYjhLZy2DHRHl0ZjVxDlK4BFBPqlysQ6KxqPymCcAksdfc3IaJpRkG+bLjcPBEXFu6gVrP1ANuau
VtpoP2q8DZY/PE/AwYdSLIHxBcAh9T4AlpjKIHjw8nmpgl20DJiwg3xpazU4o4eS3QbZ+NWQgsIt
aqXYLkx7ULgAOe9AJ9wl+pCOJmnDnQ4sFFNBE+4KXP9B4AJnhvn01KmM1huhix+1KoD4bmrx0Vs1
ph7VQBDeBITSGyUX4EhnyMmgfCcFFFQqT5itF0HzMlLGkAWUNi9W07DCtbh6CclstyexL166miFS
NenZi2QS7ZWPzIXFpsowWLXJC3QDHFJzE73QC0U0J6XhSzAzX+q4pD5PBSKCLLHMZzYmGvJtZTwj
ryptwomaK6laLolgMh1u5FFmgyLx71/xXcpnjawrd4rfegiLm2pkth5gKnLbWrhGiabtsKWO5wCM
ybnr4vE8FpVy7CPmmOvvd/XYwZvIB+ZUhnZqpe5AfMpW6nXzpUvN525cDUnLVzaNsdOn63gBu5ab
m+F7snQ47yLcSWrYGg72B0K+i2SCEhg3btvn9NYHvggB95iD1g2jFHOBuGmwDA8ra7hkNtqI0nyS
uZfQGEkVN+3yT2FejqIolRgbElIdq/M4KqWfYfO6LrxiaIzHIkz2VlJn91xbVfw0wum9WuxnQ4Eu
itcfpI1xSEcgk1LLRFCtUEoAc10FO0JnlwBgPCI5mjjS0QUYw0lTB6YnY2DuEe3gFW76excmh66B
4Vm3I9MaLb2SDrztmzHZT6vmK1jY5IeBefKkZMeghKHULfugNnQo+TE3O65THALdB1i6ZcuQrQWx
3PyYQULDjbyhddcOswqgDnYxOIw59VGjMRtd61qmJPaIHJTNnU2ECLRj3XA06FHN1E/3lxAhFkIw
yFCyTJcnUjC2xKlOwh0hW1YGUqQzTFwRmq6fEi6bFE1kRgLYPUjqSAYeLeCLUSZHJl+HtsHurQZm
6VVmTLJL1kxblp/GC7sIw1QjYiWYZohpnhuk5RVzixTEIOleyyJt2+s6Nf1UOJDvJRdcPZVDwmBR
TZ5bXaqv4YyHUKEpxra9+EpZA8PHZxXGL8syLPeQNgKxJ2hbCkUMTm004uQhfKu3RGuPJI7kbkVl
9p+xlYSNnYK0JA2OngBvciHivVuuxiLJdOpOpiil59aEoDX2KshQjNCFYZh7ddCh7cZRvsnE2R9C
Ya3L5AtTQYSqivIqJJjdsuY5QsjMyiIMpWJYDplBWSn6OQkKf4y9NNtmIZagqaRXS0rRUQxamgLJ
jD3SGi8ILSYIgmgj9HzP2R+4sx4VNmEYr+XEfGQWAXjEOCuZ76jjQQ0oPWTj0ql96QC1mzd9Jed7
IRpgyET9EcZEuTNxdEMyKesjN7NzuASD17PeGK2nxDVG5YOyTkJtpB+ayZr23aTC7W4GgjDV3mUc
i3kMTcReM4TGHWeUeGX4Lohgwk1axv7c11fwixwNDWFWnKFvskwZFAFlpfmzbVYUqSyQVdhmiVfU
JkYbQkngea1hOnq4B6XO4Vk1t1ahAh64EDh5P9JDxd7uLNO02vjFIzebmcU4HA2j88Ypa4hg1y9/
hSOf5KbJdcGP6mVrwKKmXYCCYNB8NKn6TdAbQGa9lrk978eDIn7SoNowkANknsIt92pRRhkuhOcl
l6tjC+qBTK2ZLEFdpa0TWHQJEePZQF/okSbJC/zgbJ8uxU4XZf1g6R05f1q3VZPkqpUzXZIMn6JS
q/3OiEdqoS7MpENY9tJhGZgPEnZPI3T9vb9/ADKTDsFiIUvTmplmdd5qTq6TIN3o7TbUDPGAjM0U
MH8nnhrU+U6ZZvEQr3/w9yvsmhlGX1iY9QQO1DyZhC3chs7XZHsBEco6hRC7QSVq3gag0hvlAfJw
FzvStXgzP4Zv6wgDQY1eyQIUaPy6XKvUF8oF9VazEFR3vJFJEnwqOOzH2+o1QksIBoW2CqHuKhiw
jfQeDh6QtK24zXyspd/8xqV8wvp8Q0aPpRdYRv4iE8hxXt4NoCmpjchOuxbWBl5K82wcY285CaIn
bF9Ab5RE9nDBv+A7sh6MCMUvYyefE6jIT+mXbnhq6Sxk0/mTU6dO8VM9Uhpt9cmoLkPk6LfwRcVl
Vn8N1YkNAc83HJGWUWZxkFqXEE1FdnoiiQC7nFBG44albc0ys0wfhsumybyEmFofKYx8r7+AMfXb
PDuZxkMQvnnriPM85TkFhpu69JjGn3qHsATPV/QJl306q8i0GrvaY6BMH/kTt26VUDkyC5Ersnfc
8JD0u+IleRE+kBLQSsL24JZ+r7nKi/qVAf8SN8pkL9G/7qQ8W3uwqNm2Bz5lbEOGiZvhQNJ3Dvtk
k3wMn/mwUW6RY155c7Otfk/++FrhMH+LHv2L5DWKjdT2hAm0Ij35iVMNCZFPxSm5yEWGs2psKrvJ
UGFsimeAkKhJhEdC6iixO4M7dE7QnZdLOzqEexbMcxj40K7cZBrB0jYZ80/jFvtL6THsERKX6dYB
7zvfzbwvjvmLdNEexWir+q2XtzAxgpO6Bykw9PuJOcSTeDMe8uzILBxhJ7Kua+et3+MNWOgNJ7Zw
zA/micYxheQj2WXTugJCKo55G74ysBu84l9zqt+F27TPUOj7+W5x1cMzwkk3OuW8mdcYuAMmU1v6
brnyfoJ9P4tn6QeSAUJkp8bmcGk44z6wQ7yyAefKDsa3BA5Y9VFidByqZ2sXIb5ubWMHs0FUdsmz
Kdo9ley0N2gy86g6/aP2ijN1OFqC2RbEffSSrbpqh2+kZcTSOO1R3iT78Gl6FvzkrPnxznhuiqsW
76CPBqHzKt3ka7DjbgrOsnjtiEX81xxym22wpVlCb9ULie1FCfpO1OYbOCnagK+9pzrCHZwGcQLd
pttGkYeaJDpPn9m+ORnXyv+cIrs9Kj7BEfmmdginek0/MIQ8GTc0LuUbVFl60SHmX6jxbgSH6jf5
JWoU8UQLCtdVzqJy7bbSgabP+MFWpnwx51sF9SjAfbrfGbK8s8IHg1JzWzxZX1pqE8TzLNiMTIiY
fXQHc0TusMV//iGugdw2kIxTvRN76F8by55s863emU8S0b7fgLOcxu8v+dPq6EGKu2zEbfqUjVvh
Qa8oAdv0SjtIfJDI+d2+JZ8EadSu4Wu3xdg0r1XmmE/UicsvbM4u2+ZH8Um5WbcIXgmxa7uFBvKZ
T4hiPdmn5qb9ElSn87luFC5jIn0f7cuL/jZ6xkdwbA6hX2yr3xbzpZ181eukaWPlB4PpCT8cu+em
FzdBuWVOd+iNe3Yjzzz2BmGTPdO3fxMVG1jtingFJO+0W2KxECMjrRt/Q/FEFmjScyRujB90nPOM
AeY8Iq0hMIwd6IFnoeasYdGA5IMqYSHNczTunvkmUHZ88pvqJfoUDLxGdvtNxTq53bxZE7K3FH6R
226la4T62E9SRz/0x7jhy2YxFZK9Hk2r9mFjXqobhGmzJPKV2c6BqASYOwigkdfpbrsPntUK4p0t
NncEkbBohSeZueM9eUbPLdAK3mQ5dC5XOs1bjHfqlmlsZ7Prfodn80TkxuCIbncUnqYrZJqLwBCV
G8PJOobaKfgH8yw5CkDsYP9yIHEiEjBYvGkP42q8h08cCe/GTvkRju2W5y+hqKdhkONHs6Nt89Ls
EQPFKEVt8WK5mBns6F3/DQ/IxEOGrxv5XaLRD4OfpcqMdCsREb+JfQa51r4N0SnYCIBF7LqWaz41
IPp+xdAV9smHyFd6l3bSpe4/k2P+GrC0uYOjVx43nU3VhkyGAFPM5t0lYyubg23NfigC5dq1BI/s
8tlLfq3uBc4YXMiRI1M9wadl0CuQsaI5PFkq6lqnf893bbVlpISmwmCd74QTI1hU1rOjIJZhALJd
blHhA6kr3NDpRjtyDaTZN2XeyF73Yp0k0a8OmCA1Y1P701H3LR4T6SK8pW635eouX+N/4SkpHfNH
HHY6e+qVZEK0C71j5D46YS5B6nex7Q7MOHPeYv1MEPk82nJhTwdkvpFbnot36407unSsV6iPzRhQ
+KTPjxw3+NHO6biRryAymgDSk7jpviz82Lh7xFMTsC04wk1/CoebPu2XQ+YAc7NDDEB+fQo32Nlf
5cf8ljNG+aL1E+3NQ3HOVRf+1Us1u+03jxwxy90BRumdT9cDIx05fGDGeOGDWGqbVM74kUZby7ol
46aXdjJjtI62Jt8Sz/RGeRXjvW66005Lj9Jm2Er+gkjjrdvC4LHMDWQY/QcqRzo5JLmLh0B0jNPw
25GWTu8LhFvuFy8tgkF7eBbeFz7pwQWvlV/MQ6wwb3KL+Z4RHX4Itha1/6Y+Rlv1S7Vu/QVh4hpj
T/Lrd7BTBNuKvf6eaFth9Npn8C34F6GOIlHN+fAOGBRnF5Lsmudz0fqjHkFKs+Wj8VuytiG3aRvj
xExeu/Uc98LTzH0jtrWX5jYik/8q0Fy6cJKnq+CFSGpQ1hookzdq6fJgksTum9u8A31xYYW117za
SUAIRJuBFfKH/pB1jokVqdjLd/57A14QboPBne/TcDBSb9VWpgCkNsyR9MhTCs/U9tTssX7jppCU
z7p66jqnNR8UkkJ/4sJW/WvunfXUJduAa+hHku+kGxsU8ic5fqYpWNzbS3wp8FTux9oNn/rXtPbT
/5F2Xr2Nq2uW/i9zPcQwk9+gcS5kBSpYtiw53hAu28WcM399P6zT6NklCxYaA5xTqNq7thX4xfdd
61k0XgzWKIxDc2sNz2WZf8jWjc+m/2Tc9eTQDEtuxSgDTMfLSO3bUJzjOIcKKdgDt35Tb1kk4q/w
0L5Z1O6cdqG9Zbti7W+abf2qP+TxaqAjjKb0qGU+aNkZHih/dPxkTjSF5Yi3OlnZKIqSbaYBJrhL
rTkWQJ8kyTtvPGaf+duUO4p7E82DzdH8yzMW2D3S33i7Ev0Lb9nwgncRG1ZsklqLdh4L4w1nxnpp
3ZWEX24ok57SVdBsqyPdTvcZnOB4O/7OduYxI/fixnXsk8fxa5M+4UG90eobqAHxbW7ApcP3NA8B
zTBZeUoMtkOh3JQoUG7iR85xdfruATShNHrbU9d75n1iDsU8wPa1idB1g0p6oOPm5s9Ge5DukyNO
mV6fcRynex0iFf2F2HP8YmMrMEZsPY4SM9vdys/oVo4Vt44NiX4Gvfa97VQIpqkrQug5GLfo6MOn
YelyRv3FwJeI09xwbsXwA2/0Jn0Linn51eyqucKUYXtCVYcg/wnEp7RxHc4t8+QQbbVyDp5zEy+J
YLm1dzleMJtT8I11699xcvDemDMxTMpNjgVGX9XyLD+a4yYPl5PfNkLBviBRkkwH1HSKsSEMJ5n1
W+rq1Cl0qKZI+ZcAGeh45kfav96bwoLFiQraO+vsNrJX8ZOrzMfs81V6y/s3OTu08bx4oersETy/
5AQVrJAoIKTmeNaXpx5iv/3Q5AsYx/GhJgCasw/ImU8eBrtqxDGeC81anUm3yal/tMEDvglrTvCG
P6PK/jkA2DlhaKE7qYCmvJ9oc8viWXZ4jO6DOwVSsN9tfQ5+6pJCsK06/iMTNEM5viT7+wAKCtQx
6+cmXse77L21Z942Pnl7UpwywVmpQbDzRSHgQf9Ff4aLKAdWe4FNRuxQLBPVjlh8E9ynD7xt5V5+
I1f4RDGDl8UdxR0BUDs+khvO4vI2m/NwpW38Ru2Oi0L8VblbBCRTl/3kfbIaJ9IGRVW9t58x7P4K
f5cOQHF7nS/0D3dnY9Z0ufNxRp5lt+IBLyN1vXzXbQibIipm4QNGpofFfcipZwHzqNyEC/Yoxkvz
QqmA/bp5ofRRFzdwR7g0zL07/UF6TZbyhzwsyZ0HcCfdR6yHCD/5yut34B76R/mbXasr5nCZiKjt
1gCVtYX74W6rZ6/choh51+pOmlubBJubPwcW3NhreVm8CvKzemYoX/ZvJPSSMRMbfCAWWom52y8B
YRzKQ/2ImPMZdEaG/xHhJ3MVRegSbNg7p+rwN6sf+HWT7LJfAwU+b/bVAoliV9AXE1sXivJzc/C1
XfxpvDA6H4J3d5U4wiWPYy621l7BX/hJbwHRhRiffAqYgFWQws/0N2knw0acaQtAlwHgoZm5pXUy
928ZVn21ACyz8bHA3yvHabGZRGLc4ay1cp9Pl1ibDsOKep63Hx6VlxciGpR6TtmHpi2eczbG4i1G
y37TL/U9A4eH5B/Urf+F/dV+iLNZ8Ds8tR9sAtJRWaav6WlIVhn7xMFd9WvryBrFpAC/sgl32m4A
uDmzXsHlkQY6Hvlh/WvtEWO31gGJaZzSbvw1J2L3C+U413W0t+EXKQYgJmk3svf4t9ir5AdWeY+I
sBm1SDwwp2yfvSNHF7upvinR9Vm4D97RZz7N3Of4izHcQgjjKooeUz4EdyxHsO8lLGcz2l3Vc/Vs
vFbPLI/+g7zFSHBP4M4zd1f9Nt0pS2u7jg7ywnopmW1gacpsyeLJYmm8crZ+bN86h27Mcw6170aa
A0/JNkAwsdu9cGGHcVjtcnSSJC0tZVp+NPuexIbR9Ks8FBJlmZsIURhJ7Sf7Zei3Yt7u3Y+ufw7J
yEhWhkxmGHfLGap+x9pHlP6ZNjh8uMSBzVJm8us0gfp90W3z3+7SUJ1RX8Lk75ulXDjeir+YrYzt
sM/vWAXRHIrNwJstV+WDselXfAPyTlsQchA/4jH2ZxH1oPSJOI2MuhAbJc2t/XR8xkv4K+VY5i/6
hfxZ2KuoWrCAP0ss5JNwYZY71m3+Xr1gp1C5eCoH6TEwJiR5y1Rq9JWFCLoTsbuRaM1s/vwu6gmA
MaJczKtRDudWyZRGvI+h6c0jCimjr0kmCF03JdjilfXlaBv8+ecRIqwkqguGioi2ldLai5CAL34W
F7sgxDCljfGLFGvVErAan9us4CHLBrxqDKuQcXRqZ0WIuyTg7IVKGYVo19xHclis4pT34+ctVueB
yQCZUNmEyG5uGjobeLxHDRlctdOVnuNSn/3XL71d3oJHNleEzcUbcD60KHUOlADbio34El9ZJdqd
kBq7mSJhKcKiT1gkucRN5c8v5vgICt5b0VygiInAOF/UJTDj2LefEVmWjg9seNI9YkGk8KzjPUXJ
QYkWkJhshCfypTwqFl3u2YgGFKzP5b7T1U81AjWVhlzmTPvg8nk3AVHbaJkaYoO4c7kS92+Bu7vw
hi8td2/d2lU5wnoN5rGX0FQrpgpBbRgoZ42uOuiV4YF3I9tjf7BA1q1GrBZUZmicufmTXj0POurV
6fcExBCbEVSfUhieRJwfy756qKUxYo3Ub7I+fu/MnBLq8Dzkkraqddmhsr5UBus+Gjwnl9S9xsVT
tO4DOSlHy+VyZKnGDK4lN5ZSc9TYPbg0dxZdbT/lzWgsIw81kNuPjx0YKR4HB5hMd6kT5Z+2RO6t
1TbzUu4/bLD6G+H6OPp8x9XKXZX21brBZcU6E8fr0uLoavVkag7+vpQwnWDGGFZu0axaeM83U3oz
zAzr1o5Fv21TDpmipRhYJJSDpJE8C6F+EH+pLWwVfGaAOGPuKS7+0eexMX7rACkRiTDroiZekjoU
YaNoNhjY92HhcxtW7Jv/9f8QP5fINSCA8r+wOTbiJcswAY8LhRc9A7rAiFPTVrJLp9PhQ2QCTEHL
fqG6ZEOA9U2SYlXq4SYHkQ6iYnj8+eW/812mVyetTLZNOkT6Gd/F6o2+NjKrJKC5++32+lyuPEoH
IVUMaRIouaVJtUvGK/3z6ypgh759bEXVLEG6CCIJdXpjH+8PQepNeJ//LVdm3qu9QkqLl5APh1Os
NFeB1d0PJl74UUZNn5S32PBuTYGek3YyN9tMW+ui21x5K9NnPH8Cimqpmq4LwTs6ewJKZBAspPFW
XBksQlhIYCGkLz+zUUXe+US005+cgDAM357uWftIYMFIrhOpnN5wZTh8y7hlNKgEJWuarRuqOH8v
RuAqKhlF9MqLFENVyAY/YQXiIX/38aK5kq1feRLapQGoYvGwsJjIpm6ePYmIjt2Y51LpmCnlPqtL
Hsm0QifJSasZa8SbfP2WUr/lOVE1SbqqcKIWPUd75AC4TOKNFrvANimiEfMJ8kTlrK/DyqUks8R2
i+OqLJ8g2S/zAWUqMU+oThpa4AXkCC5EiMMWgV0ffn6ol56pqmkWFll7ol6djevB03N2Ja9y7ISN
0AQPMyPk7crk+TNIz0cO+XCybcjwtyxL/XsQE+JaD7VQS6ctjRNsmgNM2m1nUfyumTE5JVirSw9j
Dm3RE/yms9d9aNzi/yCQvosPps+Iiqv8vtu5ur3j2a9yW/8S9cQsyd/iorwlLhaEjlms5Mq9lxv/
d1YCcfz5y1K/0bMYdZpqGqosbGXKfv77cwhD7xVP1bgOCI6mnpVBKyCLvqHVMiQ807EMEiextHUP
7QnY+Kokh6CMnzylQ+AYQRgx+y9PqF92VJLsDnNB86AVjJ137yZ2eWWOXFw7NJ3GHZuXpZp//v0/
1g6tgtJsBbxdRtZNo0C1wXB1M07YKSVpH+E5o0eo8rfe2IYatUsPARw1GeJO5Prae7k0ezQWbllH
UY8w9GwIeAhLFMkeSicy6J5YwM3nE21kAI+I8bhYeQbzqW5psXu0MTo/+fz52V2cvpowVF2G82Yy
EM+eHX6Tf4/BHkHRvFQIaIraAJHo8Gg3IeB/jditaebhy4oAgkwPp1WPoU1dacLJ9NjksLH3X+4E
RBkR+9+QW/BVWxEFV+82j3PYPTG3bFFj7x9Ore/+ghOxxUZJwTRsNxNlqZ4wVD9/MOXyN2ubFrux
qtvf1iU0qAwgGbhmtjUaSuymhisQ1dqyBzVTh2iJR0WsYwrnIeSXn1/90r7ICJuIZ4QfqNrZnqD3
rt7oCXvCMHF6JEoTHYRUJm24UjzrMTRSCiRdfeUzX1q1dBliEmnFgG6sM5xc1DdpO8Rd6Yw9zxLB
zZtpZ28/f7Jrr3H2yQKjVvGJMmAR+d2OZknUd3Jl8b04JpkMiiaYFzS5z8ekCGG1qDWTolCWWkcL
YGAVET0DzMjSQ/8HE6QHC6NobvHLHDA10YxHPxzHu9gtiA5tb1sZf6itKvNuICNSt6gY+IP/FkxR
AhUK4FZjJDfS8AiHhMroBIzyrIc8cH9NwDHbRaXx8xenTFP579Vek2XDJstIlwWS/bM9RTfyRpOA
BTke4vRZzTY+0+NkoSKCugkTpplVxY+4u2k5gLvxpIKuSc7RNxfp/Oe3Ii69E8sWHFYNVbHOF53C
tGR7yLXCKdLfkkez3VepX1u1Qh93OPRl7W41gBW+tv35db+fTlBN2gjrLBijmv3nG/rHwis8pR7L
KC6ccfTn4PaHWcWXTXBSix+NRbd0r52HphF/9p3z+WzDwjhvaPr56VhUQTAOg407TLfhR6DM5ij7
kpfh08+f7OLr6Kqs8IBZzfXpk//jkxFIjLkM0L5jU7sZXXUldZgZCvfKWdP+fuzVFOsfr3N22JK0
2HQRjmQOSIpaItAUzTe3fAJEemQBSqbTV3yIg2ydVSEpm0P+qodrwqlOfHxqDW3TLiUxaa60ZKGh
x1I0X16GnIRmI7EnQKgJ8tUpQekdCrZCB3DTeNSMdNFjv8/ldAU/VFr0hoyiF7pPA3d3TlDE0Uvw
gaku1/xQWxtF5S3HdplN0YKdTodOaQkLEJ6OAD6rF342fuAzl9YdF0o8kyQ0GvTy8+ajtWXkBWTH
cyFOce300XsHNlzHY2B7fY1ezX4lHJtwWq3JMTcR3JatkSEpJ3yMG9vzX7vElBGuQtcxev3g5f5v
GSbePHLpYFtkspO8o1jL0jBe5KUajvdcmgs44pRcBQ3w1sRuQ3goQrnefwrG8eQFdz+PFOXCxsSB
0jJYDGSUYcb5aSmOR0njmkY2JelE1FS6YxunB61Tj3YpflGNaGfyEB2w85ARGN5XwteBNHVY/XdZ
YGyGVD9iXn8xFDDlfv44SvGbYhJGp2r1lDShrsbBp7BTmCRme09lS5zs6LvNDabEVe/Kn2WFv9qK
Dtja6FLp/lPW0jqVpkRy8SvuuqNRi/1YN0c1ouTauks9TGmIJGJfFv5Cx0ZYE9UJICe40XoCuju8
nOEhUfUdXpKDWrdHLHNe+RkO6VrTlM/BU1auZO3hwUQzrVTfm1RZ5T2tx4Cv3XXpYgVBTKlpUZQj
4go8CzfT+yQiJJpXVnP0TeXzz3/Xmrsqqw6ob+dVC6FCRc5Xx2LTa65j0BZspgSXsHXcnjVN0V80
NV3js9jEQXo7+uq9Z+h3XgQbwi8fpTG7xe0yJer4j34XvZZ+Pu5qIplU15Me6rS61RvrUxgm1Xy7
fM6wI95HrcC7ld5jjcseuIMyplwMV1dGyIWNQhXQUik+GagyrbPFxE2glqrlgDoaDFnmlcOmhlx6
YwrqkElpLINEfBJNaSLJKJGzyDz2qOppgrpa51x5L9N2fraAaqqlg5sQsDzE+RWFKkvbdnmSOeBA
kKdvIkkKJqNasrDRyzWm0m4Q3k+Rr917b9UfSiYfqxJlje/b+iJrc7qJtuStu7q/sokp328dGjc0
2TRVxYaKeb62l97QSn5jpo6HZYB6V24jlaXxgrjc27p9+eomI3RCS42dyoKz5ZOD2TSye2VTm+DI
518RfFv2M9s2+P/5XbEeIrtzhwa8rP0IESBZ4f9LpMUfbgimjlkf9sM2Jcq00bJ1OdE0yLisF3or
kBXHBNvK5oeRbGPsBJTl+3t4f+NtRmCi12IsUfXoRhUoZ92yno+mdK+1MZ8lqFWIc7C19Gxcuo05
w7IR/88vJxr3Iw0kg0FtQ1XPzmFVVOdxhKcKQmuzr1VB6718h0E1a+PyVHTpKW7IKSu0EVhM9v7z
yPt+gtan3VSxQEJbwjDOzplRm+NuUkLsKDbtJvxK834YTlTrloFZ7Do1eRglxEM/v+iFMcWpHdy1
ZXEw0mTz7BPnVZY1XtvEDiE+uwEtYR5V76PZAP0I74yJHp/ikevfk9A6oKL+/Pnl/xwB/55tuqzx
sVVFV0zTOD+YeQFxK3pcxM5o1Dq9xZbRYapI7wg8GvW7MDYPLeYA2tsGPWkJtEVHdaJo9Vkv289l
o52a6V/bQXQ3VHj5896mYpK9D8OD1tyC8duEGRZ9q7z2tL4vE7xxLh0c2g2Dtz8taf84/xQGdWuz
SXjjmO59DTfwaH+GmPBBUF65HVwaGBpFP5OviZOQcfZSPlJh165F5EQRXAMLh4dnrRKjubXQeWMZ
40ZZi+efH8z3AzMfD2K6pgprWmzOj116DlhTsiOUQPx4kb9ng3ICyTCXc3IKpq88csnhVK0r4/H7
sVKXuZJr8nRY54XPJoFRUcSoXStypKbZDHHr6Hp0F0Dl//njKZe+U0Om3KXZkAXV8zIux64+CPjZ
jpcaB7PlDp8x0Si4sVVmxABqu0hXl6FsELsbgsVilS01nFbNsA4QBQKpMuDAjdaz5F4bWReOS3wH
Crk37IWyyY3w76HVS2qfhiG23xIfEIG/R83oWQPcXR3U26Z9JdUakU8II0q5NtSMaac9n4/T0mcZ
QMLYac5emw2kFlCOIkcYwCV0jH5UQGAtkH3Fup516xqm2wyDJrgGSCSpRgokeHtcdd6djwl+1k1Z
PcAHb/8Ab20FI6DNpNYUvMd9EkGsYScguJFpT8FMUcs5zjhEIXmTLt0qfYh1TOT9RJD5Ax2rcx0D
PW4SfGLx5Gg7/WEZSIW9MDrgRX/+OkA8ATsJ6NOUcltMOLiue6srY1O2IBnGjDjj2PeWvq0VZARj
AZaCX9T1UL71wP2krHUAcYkbVSneATwv8+kacGXATZP02xdri6k0o9hCPx9wYwjD1ddZ6IZOenND
9HK+sTCHTVKiRisAorgGEZQpJBJMU5+4cxZaXt3//CYuTi4iB2hfCBX+/9lCkugFhwcvI8eiRmyW
8bHlSDnZVn3l0nah3sgIFib3XhZ1k1rf3yMYtxtpMEUaO51G0wltok1o+YRJrYp2wxHqBPMAPTjP
ptaMg9+ou9Jtd509Xnsj308qU4VeoU1kU/zk2//7jYyhjI0YNKujVHAvGn6Z9+Wq8t6jZHgxJisn
2UK/ysLYT0b4xP71P//C+RZ0NnTdluXzihzTwGwjn9WMKKnP6fsu0ZclpXtlsVa/X5IpgrEy0meg
fK+ez9q+ilJi7lgxzIgWg4DzPyMWE3WWdYgGBcoDa1ao1U7QmmLW1YxygOQE2g1LtYQiHmF44Obg
jIIj79S+C3TxnMDMUd0pMR15YKUgcLq+DF9abYih0Lnh08T5VpaxzdIG4ddGKDubjdTVGynP3/kq
b1JV3Q3y1VX/4vekarDuwF7Y3zo3MV+SZVL9Iqv7TiI3k0Tx/L2hbAoS0kZZEwe/mviXDvilI/ey
6ziRmsUmSBHA/DwwrGkGnC8HPCiavLqiEU5yts+JRgXw5BWRg8kYlw6gfxvwAwTKAmplgPYLk1RW
V/c+pwmOBAdhVyvZfrVs/ZSgrcm+eg/rSpC0TsVxKWSDBDXtE+XAL61QULb3xq0h3NuhVk92TzEj
ZzDIWv6u19GT0OpjkmfvoieqDlD9rEI5qZevpW0sCk9CXct5iVI1JUhxGpXiQYPWlItgAg9/BRnN
dt9OtEWmmjs8xg+tBgImt8qt35CU58pLOvxzl9RMLzOf04BrLsNeRnHay2At1Z3PcJhFRgBr5+3P
7y0zWfz5lslKgqyT/Qrla7uqfvHZW1RYWf/w9p0f7Uu3mkoKCTtbUW4IkDzYUbvpaHLOpwlRdh36
IH9wDIWAuj78ZfJNh0I5hWVKnGL5QfTbepT1kxRwyqw7FuyiLI6wOO5Hvew4lgpyTP2P8JciQI40
PqIEc7jH4eVksMiiiTNlxSbKaMn8bBlcdm5UN62G7nFaizWLfyVDwAcvlePWaXESZN5DXdHPsqQr
28ClA4Yi61wjMXiL6Rr396oYWyRXEX3EFbdWZkqfPni9u5HDheIVj1k5vMs5Wh03PohsuHLHUS9s
QQqL4XRoplmrnZ/3VYVZrWPfdkZX+QTX9gLs/8lS/EUh0mOYvzWK5mjO8GVOxjID4Y7/ImfWLnO1
d0JDj2kBUM/O6frlU6VqVfUIKFSXsGcfbZYs6qNfxuuf5+ql1ZWalmJy3uc89u3a3UJb7Usvy5wu
RNFmpeuiob6TdMcySkkeizZyZy01H4cWKs0h5c2hI5l1cnOMa9QRlo91xr+LrfEj7PWXxJY/R1hw
of2oJMN7VMlX7lQXH6+i0JakF8Od7nz31SURBqVdZQ52un1hdiWioSevzreyHBw8Dltp3C+G0FsN
tnE1V+jCwZrXnirPqmII1uq/xxZLXldXesHYIjzlRmU0K72+Y9asjGxuSOERZ/3GH+XPPJY/qVMv
Ibat0s7dG2pzxJo/i2obGTPwaU1Ob39+kpcuu7w5rjMaZzBubmerbuKWOsB5nuRYZy/gxpbDaLyE
Bsul51sz7qc7mQg4oomNvemJjd57T1fewYV7FU9GFpptcsGyz4+BuaUHdZJSXSqG9jg9n84UjlcB
Ma9fdNEeZTl6yhJz10f2PsBPhs4jC7WXsBo/axLDpVR/SYHsEwu+wVN8ZXZe2I4VDVWN0HT2pG/d
+Ra+ZTpSh0YJ3XCvzr4MozjFFQMo8IqD3RBZ9/PXcWmwaMRsqYaiqlz3zgYLI8PN1Goku03H1ueh
hodnMoO8Os9N/xj6A/+wvzKdp2d8tvPSr5cNTaMDratiWqH+cXHPx64vZaLsJsfy84iOsccbbtW3
XpZeK3xbl572P1/rbLwJibRoXZ8KZQI+1pT6mIcKpC5uOErwXvQZADYbWaOurXy52I95ZmHCsbf2
IJi05hzL+mki+ia6tfTo55X5sJYz/RlQfUInn3QScEvxuMqVJgDDI68rKT9hifVB6Gs1xVooEltr
mzfl6Q/5GIlmQvsRNl/+paeKM2icC40W7EpIGKCvrIvUWqRZezcEn55qLUSVoqSzNjYebEouap85
dTas5EJs87LdiwToizSsyrHaS11xigD4NBJWUwygcXtLSO1aa3CpFc3vMKxPbcW79FLyHCGYJO54
NGI6Jaog0ijDpH0TWCBs4p7UwV/22idgm3hkAfPFlV+IsnmNKtMpQZZJgzbcANIW/byVCcnRINIs
C/xofwiXgo+y1FFJ4sYj7BBNkBV6xTLpUUrLyXuONIvKYkUOVr0dvSGGhZqyj5gFST4ZIxC8wErX
yP60hRdsmME4QWm1rEKvQ7hZd7DpAEV1Q0hARBM9NAmHRE3ogEFiOeZHTNR9ZImwEoy931v+CrIQ
knEq2DNCGF7cAp11KLRVSiyQLeUHMHp4dBj1o50eQJ3PtZzzmCX36yplKzSgxkX4hVuyg0T0JbAH
WUF1sl17a9jlVxtkB69MD1JVo6Vw0TzpWNqzj8pWntUY3yJxjU9hv4ZlOLNMcLc0Dp4t4Ehujskb
SLHwHd/gZ0XurUyoFSnHa803lrW0noZEbxYH4qC3tjlgIuVNTusAkPQV+taVFsE9dP1dFzQvmeX1
87QZVj+vDxfnj2JZCouDhmzl7MJqFlVRDyYLklq589JkRfa7+yEn8QKVkE4GfTOKLR/xyjp46ZBC
/YPbK2IKtEpnL2v4AwwVb8BFRvtHkcU+jRLq+emVlejidmRwwqTDSckZ8M3fS5GOOAh4vUidbhBO
0zV4oiDBJ7h1qaZkyOlmeeAfRKneBsTiFMr1k8KlFZ9N1TL5jqnCnl8cRZ4USd4ZdBTwcMQFitMG
/XsnmTv+8R6hAJc+e+Z64wOL/8IPULyCRNzJJYBkm+JjQyBPXZf3kUqklm1u3USlg2UAS3YJoukg
Z84SJWUKVq7jxeln5tUPje9t4IpvxdACUyBtqjVKHAop1XyPoBACNddJ18yHzDxpDRi4iOWyGaYe
YSzdqCW0Un+YnE7y8K6lo5OOBO741o0irH3iywj5P9WKMO+xxYBPrhdBzMFDkR9KO0PDrmMakOvx
fXqaGWQw/F99NLdD84mrVJSYQBsG8FnhoYS3BLmXk8ibK3UIF6aOnc+6ocHRmyteQKGmDW9tDqlk
FYTgFKhCVYlVz0kD9agygHFUQAjHbrAi8oMUAgTqdZx/YaQCTEq8d9C3YPkRRnSeTqRBrZ/yviuW
A5p/K6898A4Ch7YCh4Leo9Wam0rGRBmX3qzp8di24dMY5S3J05NIHM9n4PICE1bw5zl4ab80Na7o
Ar0bQ3Wao//YLwO5MpI0alPoh/SY1MfEjLdDJ68ihbia/6+XOr+itTm84Qzko+NbkBRT+MIpNXYw
iTddLV35WBdPySb3KnQpyNG4zv39ueRCzbNCL/lckVP5pOl56cLvs+V0bg+V4VXxiBfDyQ5u+MrH
vHTqoUpDSYqjFvews1OPWSIrSGOWF9KzewjoSYLlpa73li+2Ss7z5c8/f7GXX9Ggkj8Fm36rNgCn
Rt0Cx9ApwxIDWHmCKvOuuMNzFpdfNXsIVKfFzy/5Z+k4P2dN+lhqnaiVrXPxz1jlUP1JUHDCPiaq
mJDDFo0jZktB0KhczsbaPFawmciC6+KjbZ+KCIpjOXBGKAlVNvC8R3l9kNioKsyu+EyTmhNpMK7E
gLTBkDKoEySPWImxjRC9UehyMcWNazO3zJuxHFeem5OebjPfOlxpZA1Q2962cHTnzJVtEMCXonlb
3SjusSSdvK1hwiVCc7JEfexFcZ9K6TBzqcQiaJ77tQ9NWEjRXCU/gdpsh+t4cp8XFdAkBICEhGU3
3D7TGzj+r6ENdcIAjvfzt3px1DJmNVpBtKbRoP49arveJSvNF4nTFflXPDwJaCORO67B1+1VfVE3
8xC/43itkHlpAMEDopBJQVf/djOoWmnwc9VMHAjVX+HI4xNj9T7E9XsyaTD6Mj/A/Tn9/GEv7f50
nlC8y9Mvf07X/1h5ZFFGCJIhH0ZsIRm4mhuBTmva+svM2IS2chdnxWk6n/z8updWvH+87vn9ORz1
uM0MOcHY3K/smDEW2tW+U5XnMmv3P7+WuFChJoXYRCTGtZRV4axUXnc2gR6EMjlaGj70fdvNA2Tr
HtVYtYxrYlzy3wZhbnSfxtUg+3jZbZgZ1A0VHrTrVtbMqBzN+4wz6Eem2d+FnnaAVdknRKArWozI
T1I+PRMvVqUDy3ON1xCN5EJVkeX1xO5VMAb9EHCOMT7WDUiTMTqyNsLuhTy19NM1Z1ps0bhNKtza
JLc9/zGXmDYx5QJu+Ezsoww3UiFx31DAX8+4eVEwzjjrS+mJmI0KSwh1Z1dZea1Bxl1dkaZHMCRS
qkVqdK/tqHeEwHHtUWpjhdxr75oeJOcO+CWZJmzBNYyJ6MZTYQhHWn/QY38znZuLUnu2ORH3FWOD
SIWF5/fPujcSg1WfwqzZE/dAanskbfvIWHTgZwPJ/y2N5bAw/HpDxmy9N0qftCjMryT0XtliLk0a
MQVQ03hgtp6LOuM4r9Bd5tTVc25XmfbcgqOoZf3ZyI0tDd/nmoiyKyu9emnwCjQZuCEsWsXn44n7
pUduIQuEGVt7FeA9sltXnSvVTQEJN5jSoZSpBVcFwjHdkEjDxN33QRg6Xpgcy4a2Zq7S9k1I7VDD
36mbv6C3J9yqHSe0RLSFxQsvoQGoDjZrEbdYgBUDGsTP8+KCU0DHY4HOQ2W5oVZ5Ni88aYjRVMYw
j9xkiX4Kh7tMxbsvlb2e8KnI38pnAaY+iTh28B4+YXtCIMweMirkHkZESdSrtmEVrtMjqXrot7A6
rUgtwIkLv51Ij/ip1ZauqQGPzyFe1hIBFLE8RUPL5L4Gre/8/KG+J36DfkQ0oEyHKZvyzzRi/rGi
CXOwk1rVYqdXw0VBUR2Umn2qM7O9KdV+qQg3n2cJ6PBEVU4+fAXu8Cn2Xo9skDqNVkHENQBqpe3b
V9ahS0IMRNu0jqZTgvWtMOv1xpi7LYttbvu7Jojfpbg4+BnGaEPHiFyTcVLC8a6M/gT88c7v61uD
1tesdbl51pX11C0TP/2qIx4UlHpkbsnXQFqB1fEjmtTeElqD2keXfl/5TuULKyjaCKQCCNxo7Jx3
NeXQ9UzKRgn67JIgpQi/XzOwbLjyhuRnNCJ8u/2YBevO34gO9EAWRuOtkGE3dP6nPBTqHQ00utsx
xCDNnfI5mwLVmzK8eyPTZYh/kQ+ZLrq0voOOCveEZEWRU+NITWaLEbTSPISrSm4nk22AOm7YwQOL
FYDKNLOcOBI6abspdylb22QqCTmaT1146nzBTfE3ANSA9MUUKNp24pq6X/gUH56rQvPRGgppIRc5
ylNJe7CN4DlFhjTTGl2ZdTlnJVuyd5H4sDqWYDNsPj1DnrsGp5m0dRCyzQvzDWLpl+d6m96D/eSF
xtzTssO0n7TWIzGYb9OhsI6156osT0rTfKr0+uibP7eBqtD95wdrcn3yOfN3XbsWeU2D3N9CrW/n
XtD9vnVlbS/YDTw9jFZUC7GklwWRKcI6EIfM9REiIEtsC/Mrr50xnrijg/yWZsPHlbFwaSggSNNk
RCtcas+7agPNhLiqtcTpwywGC6nNwPs+JF7Vr7jP8f0E4tDqEiGe0/qFzyZKlCvKkguHFgyCNjpz
Y9rRzwu8xF0XRTId0ETG4+vi/Mm0QAy3ouC7QU7qiKFYjPhIZwGs5Wuz+MLqT6mEng5lXE6I59X3
lB570yVB6kQNIZJ5Gjp6BsPMAnQ/1wrsVRlmpJ1tHA3mwDJxfeChlePmGbnPfm2v1DTcu02hrrVh
igBsBRBCcrlkY902vXsLLXNOYNIpsAkO5Wyx4lTDmbAs/72L/Z+P/v96X9n9v68J1b/+gz9/ZDnB
q55fn/3xX6cs4X//Mf03//13/v4v/nVLcltWZb/rH//W6ivbvydf1flf+usn8+r/9e7m7/X7X39Y
/Cdj57EcuZGu7Vs5oT3mwJvFbKpQnqZou1kbRJNNwiPhE8DV/09Wa0IaKf6Zs1CLZKFgE5mfeU0F
rmZ+GD7b+fGzG4r+ehZch9ry//rh/3xe9/I815///O3HTx4BasTQnj/6337/6PDzn79Bu/Mp0fzv
n4/w+8fqEv752+2Pdi5+VHSEfu3vT1/6/NH1//xN85x/IJ6tQKI6lWeK6wwR+fnro+AfBPDwZACs
KfQHZa9KtH3yz9+s4B+UoViWSEktFz4bL1YnhutH3j8IwalQuVAKPN3Trd/+dXb/9hz/eK7/Uw3l
WaRVr3ipfy04BQoFobh/9EAoKPz19aj0IWvLJF/29TJgEz8uLA52Ry8DjaVZK+FSU0DKiVLXTRM4
dIyxxipyz1/5DbpJs/szAGFvK0tPC7OGP93K30/2307ur9MHJ+dZHmaDJpf5d3gAwOoEUjdSfFo3
HBVGGIsndBucXt7TRgcfULavs019uBx3RumBNnSt7r8FcH8tPnISPqkd3FqHFe1vAVwPBG5snGTa
z32DeRYzJTUpCUWm5qZ4EYX8YlXG1h1E48937JWxhh0JjLRves4pFmioUzR/Eh6CYVlv43uRluta
Ly74vtsaXlNBxzlrif/fsLNqgiN8+XPKr7JDZh3oPr7JSPtrPXMYZj8dZ6/HWsBDgG34NnpFvWGy
2hcR3m7ZhCerX6YnL8n0EKKaE6K+N7rLW6pzlb1WnAkWxvX1Xi85aq961oI4wFWX48EXhNZgwbYd
Df15MpP2mAYu9qrRGzfJglvQn7yKw+Ap/dAHGGrUOHuuJubdWB+Q+xhMnK0bP92nFMlWy97wWuUq
PpgbAssZy/aMKLdgWvTrRxMY1zqyDXz4FiWxm8nN7KGOHMSF0v1uMJ5f+1V+O6HmHOmlhBKiIQiK
t0PnmxmiThFro1Md7KF+imPtrE0xcoWCbYrS5clUSE7kmBl7qbnPWy6+iHyfCKS+eOjc9JPThN5Y
7tAJhze1OHnowOJ2kTAPLUfdSbV1S77lZmcEqqn7LUOK4GRMHlMjlNzZ8IoQ0T7VnrUxkLVFqBfN
MKv4HldeiqZig6B2ZCMmYsZfQSyyg8SPazX4ToK55nCJpf1d+DRBGjXAI+WHBaNAR+7NGtcBbXqZ
Cu5dfgJN81Hodh5amZ+HsxYHwNru+TrcM9tB+91sJMJsMwFYWq1di7QyzV5tfGxD7NiRJEPqyhbW
jZeZ+apb6nNDfQixuwKVpszdVQFGMVFAvNVdDOVU6N/btrZqmm7e9bJGlwjJPadGGTHv43LV1ean
6yHy2msIVsC3Q7wB8NL1LdVG/Yt23KrzOQivQ+w7SumcZpknv3VudnGq5K5WTjxBfmkJ7qzG8tZR
GTyTgtLCSpw1zdtu1aIHNMf6fmYnq7mNTxKhh1RxjyYr+zY5+eX6SWnwmEZMEifHfoKZ0hFUIi+1
kI93+YIkJuoZYzLSa3Y1BIFk92LrKJLOmf2qxfmmcaMCd3FK0nYFGgeLvb7h3nk1r3WzJF9eHd9Q
dH6BBrpyNQed1kEgietj9yXadJv7AZpQJlViFP2kRuPQY/JoyX4xo27uIoOBWElCIAMby96m7VVU
Oh0fZMqkMJiWaz+8XkGcoj0oqvnJlqAq44CRmrUITekj4B313JfR/pIuMN1W3liZfJZLWaw1o6Go
zaMTOZW4joyzZlpqtS5/lMB7oimEVYtivqTMH6EeWVmoTvpWfe5o4W2oQ4UBFtJjyh5mH6dsO282
A7Z72Ex5MTY+CNx6MeaaeSuK0JHLWzYqhT9dafwl4/2SooPXTWwfkwksDVrSuCNGDf2tQJvvx6V4
pedPi05a7wC7oR3Pc76NS/HSIv7EzPGJSkmN5ZCGMqqUr9UMVKfWHANdNYSGdcRJskgBKC1GbxoA
1Afj9AJPn/y64ItlNWOx08MA7gIeqd8U3C/unNBJFzo6JFsdQZV1L8UNaL5ulY4MJR6zl8SwmNRC
09AbwW7evI+1V5B/H4NDJwKo603bjNQYjbXXI7YRDK+DwczmZ3Chrs+mHhgfIigu86KTpPs7LJLQ
aFc0i4GXBFeUACduDpC45HRGbdzqhv3eliwReC3i3su7M8wo/WYTr3N2PwLmWGfIpa/snFf7+kSg
EOnk/pgNTtqnMyWP7cQcMaPX59uc9VRk5TrdA/ylcB9zdRV44MpEhHEq2Du8o12J5ltS8YwEBQZR
X4cpXSZw33CiBOKBXhtO4mUhO7NnxbDOL4bVYOyrDkSUwhs9HZ3BMpHJb9Ndoaevnd/cW2jbIODG
Y2dtMDexjB8XEw+tauHVGDssyYIfGTmgaOLv1yGySGazQo+/OoEIT5HowOfirW+MKNGlj2Re/gr3
+UtQtOgFGvmXqbMA1R2Lx5BBATdMrFVGo7h3HJouI7p4XYwA0qQeoOXSxWvDXAT3OEeT5tE6R/A+
hCcjQ62cw94wP2IIcyvw3YrcV5+tCGkouBCCa+A6AajzYT8gjWR/6wolBDFFh+vAjGYWb4xdvjDn
0UMNodfZopInlu69TyMKcoCqESp6uo4iK2BaoSb2w0rQBW79jRexSugmj7NRA7yDhk91vryZTdzH
h0aZwUJT9YeFAdsytlusLteaKy5mgWXqFOfbdnTfVG0oMJlUSjVFi3YJy5LyoI7gYtWgBH/9rC7r
Yx43HxX9HABPiFOjoYNiUrPxS6bihcbelauo9WpHI/TfKn111ZExVUbpL78vrepSs6xSZsCgHjP0
EUEGhCaBFYnawk0vYEqGoeozyfPgwa9CiV6WVRyz7mRNFiJhc2/YVb2mwvWTbjWDuG5eOu5t5ONq
6w140DQOv/ZmDMpsuLj4sLS2ck2aOn2dom13XbENuALhECSfWdJt6YjJsIDMt3ZKC/ly52Xk6sPR
Ly/XOEDDbRt+Csskz2SFADvzfXU3o5a+jjyyX2v61jcsKllON3Lu8q+8Ht5q2zuXjrZ2BDwcjDvp
QSEImuVf1fRMLaFZT0100SYG1+zVKnS+GQWO3Sy1LIPurgTDtxpqJjJzKQ8VomMJUUuo7pmlxz/G
FOEYFXpoeO402rwuNFahRSeQBvr6gchSGgzr318L7mmKvZLHbLOqO27urxDEwKZwbEoly06RsGNY
9BjGzrUbkGDe1xbOTKa1TRJe81g2T2O/vAYuhWh7hZjRnZVXmxT03MqGKrr2JgTOSIr3tpuEXQfe
HqcFuq2RtqEnBRg+v22tu7nRfpKUUA8reFWGqM93hW+eajtQEk7Tt7jA4KRW0ypknI7Yh7vTivoC
75pJFDbR2rxzO8B4FhY513vRDXoe1iUGqwIaBYYtchWXxFeWwylk0xHIxqjM3vmmjFYUS5TtLe+y
FrMz25t/xj6QIddmIqVgjLUSFDlscLTPwAZRnQ8TltwN9Y1IhbprfYlhqRrA7WJbexWy+PJ8llYn
YPzgGY6WbPBFvrF16iAJW5bguTK/owIAvR+NXvBeXYJtCpHyvFtUHD/Z+Jf2xfPVENvCBpdlI94r
UkpnMitr1ESQaMT5Z7b3WEoQFiVMoOOcUvzMgRS4KBua+N6sqq786Ibh0WyoQTVUhUN4cac6c74p
8O9oLRAL3zo130JEOaU+ltX2BLxjkK9UFuiSj19RwasDWgwlevTDeAVpj5v9fU+gh79H8uWr45dj
Tn8KaJ0u5aZwy/PQFpcsq861hm1KCkAwUgC36zoqzn2c6HsP2rrt5pdCOdFVgnVIa/tjmSUacka6
uSkH+zRjqqDbk76NDcZqZ2G2AE32YuTich1+wYiafodbucBvaGl+lAtKyJN/C6yGYaTiOTGV52sY
lJpvhUTG8ToZZ4b/fI1BrpN41rG4Gpn+EFloag65QdyTt5TTgGbzKIehewla7BMq2q4rq/Kf6zI9
T1V3yWqyGpPy2nQ3JS9WbYTxQpgRxKzOpa5Eorr84xr7ei6sxkhjDbe0UzkSg9cKO8l8gJxhWnyB
xOXtJuAuuvwtIL1ZGSMhpKtHx3RI8SDML0nUMl+6JaYENgL2aEXaR2Nuz/4SbcUws/75ZNpZ1lHh
zOHYqRB1UdP/ksN+atwKbVEVbfi08TzjLRqZYNt23Cedc8lLFlJwNk9FkD9U2LQQAhQXr7NRZmzX
cOjJ3Y21Lv3nIQ2ep8pijuzdUz87l+vquGgkrqY73JUyPTaE4CQUaR9mzhnb90vaEdUIb/lJgBJ6
KoovyuiZ2ifBINc+yeQmiMfzqOKGoESkOkZJyRfZ1y+gF+ueY+fJauaCoFKxTS5uqHwQBDQ3befC
Dib4j1Pnh1l9DimTxCJcaKmIO+9qLf+8jn3PlekujdIAFxS2KFIEIz0MmQeimGronkoUhbxKrS/4
WiZV+l3FC1CHnwufpHtMiYctN0e8lnvjy+U2hby1cqbxXfSXvGHBvD7mJXnIB0rEQRYvUPGTc2z4
e9AlNzJh7mmG6mJ2nCseTrsUvN2O5gwspO6DXoSyMWGyzr5UikQDRk1oT3JhtruOY7UON7a912dO
qxwI2/PyPEr/RhoPMxw3gkNCpNkcPgk1L/RZhm1H06N0iq/eAlQ2jvNmblWeKxMK1DHKcqR8x1Sb
HiU6RaCebmq9TG/rOj9pNQ/Cxlq8cRdtr2nNm5U6L73u/0iC4M4rxLlweb+EQW+8cIufleONOwqy
+fY+15limvE5XdyaSUmOSItrKvkDG8piI7BYi+R6kaHp4E29UHs0Pcxsgwh2WZCH16BS1QCMjnRd
OAAnbKTVr0mniLcuBVfCPAJCo06xkIq+e2K+GawaPyiN0AJw0ovLArkKPG0i/2KRXOiOilIgn25b
a9GY865OjZuhDlDijyD7NYYW7JPYuq+K4GuMPDSCZBFmuZNvg3dTNP0uGnlrhjjaTqMOnnOoblis
b2KfSKxbioOp8IJBu/CyOy7aohh2cmfA1rc8JDXOPW88NGOGaqWLFD59oSdeRnF0grQ+9l6NjfxU
iCgU1G9XelWiGTstnggzH5HVAOYn8sdZe5TnqkiEvhlL39gGMPLctBbHP/6pCTyPegX5bCVN/Lvr
WKQhUwN/xJDHLj1nTykPj4VmfLHUoa8nEZkEK3taUuJ4/eMQQV8QnpFuTFr9x2JM7ykmu1t9Hsbj
SCB29BzcGmLLG8J8mZGWH7SmOl7/0Q0TG1Y/2f/xp1+bgL8OcuCr/u8bal3CF3UzJQOOUJxtpj/v
5vrtPzb+Y2dYR1ZYb/DP9W/XX68//fG34LrnP/74xzb/37/9Za9piWDsSKXm98srrxc5OhkCcH8c
53p6nYfkd99j7X394PoPXsvHJJsFVUOt7cCgcLY0nO3yzzcl+CmCdDpcbaAMHVyQhRcWErGlDTOj
Beq2bseYBzLKqEPZ2apgN/J77LkPQ+0328goK5QgO3Mni2nX9NVw1JPL0OMtxL2Ux2hAp37qoglj
ssI9Dshz0oT3e/fIeTvH6x+v/+DVnYRWjA66E1sIIFNIIovLgdl1k3eMi8w/Xn9iOvWOqfI6n3oD
4kx37uvI3gpMH49aW5tHjGrNYzSPD/ibI8PikmHSAvnIWX/riITjECt7+2kg+/LKjWuU6HsUmKRK
Pdvx3nKBOqlIqUkcIlA9EAFCFwl9K7fKc4Qra4CFgf1SaG7wc5g32Wwd0Y/AsAC4xjpGX9kwkdhw
3NLdYLZ6OwpS+UPgYC/h61G+a0yQQRF8IxMlha0yQeuTO6dDsy/B9pM1Ghe/wbd46VMCiI6sc0Sz
Lh8f6hGYttFVd5pfdOuqDe4iHQ3j9CXW46MsgKrRRQRiK/0y7Iwl2qMHscUf6TZ35U3apWAoPfej
i/JzbdnuCnjIgDT9QkpTUO7EkXU9OIu/WqL4foKxYQ3xedGAYmoC+4TBfBr8PD/JIo1Z6PxqizLi
pznbH36Fm5vWYKAxyvIn3u5gA5v+owFSOo3TZmoK7K+deifS/uxkw11XG0TB5XQDspx0xWXibRyJ
KI3tH2gT3Fa9DMcOCdfKklMoh5+FMY+PXddZG8tGrKEuvQ2YAoDqDAi/8PYiMorD5EhA1Li3tIUl
7qcSszYGkEfNzNuX+Emv+hqeYqna7S7q1vTQcmo7qEabbfI4la5L0JLbJ91pfTSqwLHH9oCNXQc2
S/pPjuovB3A3zYTmeQV/ij4BLhiI160XoN9rsJTUfMv5biw1Y+9lM81IJLUahN3Wdg9YBnO+pkGI
wu7GUxD0Yo3T3nwAExd2NdBQqre4kYwXA89bKjBjKIMnM6UMDVPsZMrRoG4rb+re8sEM+CiMV82+
tsDwly5JZh31PzkD8hUjCna5VQOsxgFkhPnapNhJUNLwwa/vbD2BVA8rOcZtj9PINmWKOFucAlsJ
THGXL94NPkWAL4jwgTdTj9PXGWLwo947hwCfN2tE7nfo6g9Sw31cmxebpXGXE4nRH9Y3Q5TXpDHU
ELOWQ2EXSzk12YKLOCW679+N1K4ZQEBUWx1KdJNuTUTKHXcJPSnsrdP1EEEd4+I7RYx/vX2vy2hb
dRr66Z2BzYMlX90+OVNGeHEjfzdYTBYY8J2FG9yWhvccRZREWh9OlpHed5qcn7VOfydxpaTiZqdB
E9+MZABQ5w3nukN5HK29dWHXGJGko3+oggZdnmwPqw7npRkSKiXUO6/HaSeXcOP6VtLFng5kKu+U
ht6TJbsdDeukFZC70+rOvbOTbIA8Qp/EkCmLMa3KLrrRCmRcXOiV1YQzfZn/MAb46V0XM2wjijbG
XTWBz+1dylWxK9ET14H5EZfv28b7Nk9ecW9i+Kuqc5W74Mwsms8yKBF0JjJazPkmr6gilLhoRIos
mS1TGy6Re26tut03kCNnM3nu6/I2yDCjmgdVewyMezmOt3MmhyPsBwxs83ZN4ZsXtYhWTuYf/C7e
LFGNMapc0s1QY3804jxJbeGQOB3OcxBlqwI3UFPOh2zS0kNf5mfZ5zVzpzFsBOo/pwdrtJ0nLSU7
y9xxGyWIY+JHSgSDTks/u6+O7eC0iS0E2Yvoxo02oGtoytd5Ds5EcmEwYqEJNm1eVf5uSbsf0XLr
lNkzgjk7prrnVMo1+JF1KmAY0NxbIzjyrR+p9zbOvnetY4DNQWlOiClqwcohIMlFDGffap5qVL5r
WkHRvAeMuqV5SoeDHFGpaSXKyroekfNyw8X0znpEipOziPnO9FB0yYeFL0oaibsZ1Kw/zCudKL6Z
SuDyRZgbGNJjzieRytPt4SNLJmoTjTDXfRngO+a826qWoVFhpLROp0QLe/ws6+hu6czbWtTPvWtc
EG+8p7flYlt1iMbyHRjPHkfZZ82Is+3N6GvJTS+sjQZHQcaIqo/lTV8LVkuUGorNBH8zrdt7JAxv
kyZ/njWmjUCI22wM7dF8T0zCYLNp95VuvMrYfPDcZhv3PHooCJS1nGZlG4TlYJTvpq455VlMH2BA
YBoBbO552UL0W8zvxlSfjSK+MVN5b7rUDxyPQvsizKOw+zAtsBHSi5s2JlbDPRensziDJr4YFV5O
CWUqO1vCrvAeLXKu1ch7WSzYESUTeuTtq6Zbp5J6RGXbr+rRqF2hPbxvmNl8KmNme5v5320EasnY
wWW141vkux9T4z2jyBCAU5km76XgcQxT/TbzDklg+76BMnDy7kDswSw6jAqHjlcCnqzwDvHiHmut
PAbGEBp5YVJzkbfU4Fc2VDGfEvgw9QdtukwzCvUWpdPCbzboqIWQ9n5QT3mcH+cYR/hYx6+Kiqcd
Ib5fAMRPluBRK+lQMC31u6JoSFVPi1YtoeTGIyb56qbeQ+eXP6olPvbi7FPUKboWCHJz0TLIvVai
/eiYyfqMyhJikPhcGKBL6NzfWhrcmNt+Mm+khnNVmwHKNJr8cXLmT2pi3whVwqauP9r05GcMw4rl
ak394ADqH+nx8jSVgFcAvOtBd1qWJtq6Rj6S2foPMwUOTzoJGbbEahVB7irPmnVheGd7rrBvI5Wk
KFreRKjfUR1xTi7lNSNojxovs7RPfeZD7iruiKvjcHa7JUQ8+YIa3Gc9oanedziiG7Eb6samKTXn
hCHjPqsrZoOqV12mOuz96b3Lm3e3Y9WvbAahntNidSgq1zdI9G4Mqtw+6KEEyu6EGXMyAtADu7fu
HOxmo6omjXLiN6kx1pTwepQQHuAQupEanInSd5ZQH3okar2kw0q7OWhe9mLN5EdNae7KySa9SKoa
21xSqhI9XVta3gkr1RqDpEcq3A+uZlnrrGChdzGRLkwsue1ZHo3MeJwJklTlJQ/BP1BQJh2ENiLm
Qe4zDbOEKbd3zH4fhhG9OrGW7vp6fBtQONlSX5pW7TRcBA3UBASZkZ6FWN70qQL7VrGmI+2MDykm
Bxortm3jdCS+jSZjRGbltyGgcJoDFN1WqQRVQ7mNxfXWnLEkj+TwNuNxN+iYf3miSdYLwAdlxfsS
Fzb3pGhetHG+ddPkpdR7NCQ9rNUWEDe9HE6Z6eyka+K+Yd7nEXUTDx94WnjphjZIugJg9oXKTrEK
HXpdK+Enz40TnGXpK28d18rf7YX4mljP9ahKzSW5cF6mDxkKgTKy97ZZv43DvdGvHd94bxY6r/w3
g4sgXl8P0qQDJ7euA22V7ju8bLkFwbuix0tVDGv7FdghyrD2SsclWH3NZ+02f/8sncy1TXjfIgjG
KkfzGVsoBojOIVx2r/aWwvNpamM3Jj9aUHb/+qqZ1MxGgEXUJgG9qwn4MYcTTrBXuxgq+pxRtJ69
YTOzOyJ59atpVaGVvixoILLfuEEzXvGI2DjiGEOC8H9k5MyEnNVkVdBrhnWaP2N70woKc9TOgirf
GixIdeKGNT9bYKuuP6vP+K+GthkwclCzQdiMbQhSjWbYtMoXT3+X+1ZoK8vC7Y3/17R3ySqA4+xa
jcGIg1bA968fodioflavY8B+siq4xbt2bwnw2gik3TMPrQ0qdmOvf6kTq9Bko0VJmTeVD3VmUpsb
tz3fgMUU8OtYBpRwKl6cXW07sFBNsNvKE6U+JqIK1bk6XVPgqBhdLJDB6uB1O2yuF0Dj2spxQOnv
p6YK1e7UeanDaupyoFher519NM4uJttS3058/b6lk22UVEzYtJXRWt0edXnqFv7rUgPOypyI5qib
NQvJBIyvlMaamOwN8/e2yRht/K2jA4YjeKh+VtsI+v26+66TttiCagabdvmvzVEK3OkpzjzsLg8i
fKD7tUEdiwpFk3hb9aeYj0Xn79Um8BrDZSBDgdVgG8WH2pWOGxZixryr5Xpu23cpqrPapdomEHfF
cq+2UOdUic/k7l8npfyT1QnHwjmoQ3GIWzniIUrynHXG9XBqd64cwAfeWdhZkaI8BssenWuil2zj
VuKmbNE8oInlK91Fk8Jii6Jjb9HVQxZqVQ1tE44mnY7YSr+AwT9bvFWZxOV20dx6l8S6xnI/n68N
/LrPvlhun7WJ4Vo6DUIJ5XOcoWynl/p+oGNuSpN2cIajUk8tWq8YikCj8ZqPph1whK866PbTRDcb
GaV0W+XRypVOs3daINlNdtPEP7C0liw25gPZwns5TiUNd+/+CoOwGwbqWN6xSFIsU00Ru3m2BebQ
MP86KAWzIJHvqgNEvsQsk4MVV09ihDaw+KB1kKdoiHEoNxTHTowP6r8yaMxNrWBiCgrWARoyYcdv
x63hdXSwWEQQDUcENRrFNvU+QIHjruTM3/qoxcvRoUStp1S+FyI2OEHmxmq9F2vJ3qzK89du06Id
paDCrBD1ZXb6pzwmHlociuyuSbfJmlkz7JE0Tj94U+UcZrVgtZnSEGgoGuPSwNwV68/XcjeMGrYU
qRdqYVuWNwjY0qtSHRgKdsW6tenHpOhdaHa6D1qRrKmxMrwpCs/lfO4HpJGzQtzGyA6uXNUy03sQ
FF2Vf9htiqlxTPZoSs6/+hS+oFlrFW/gJza61hMx0dw/yNbY6yUNJDPV87UebZq+/lbVRoVObZ6F
kTIHtuztYtBo6f1BrO1Bf4K6RZfMLC6RGJQrYQWIlyaFiCM0ci1ynWtzkth5X3nUDqqEQrcJrm/V
R9ZuiXo6sQXLMEIDcK/mneWKamtivKfXhX2oW/3UBhQjZonjoFTNTMcUN9cSfnEoBad5RV4JoGIr
vZbg/8ZtOsF00SNq2YZqQ0sD3FshnuKIIPU60H0PY5KhcjetETgb5MiHbUkmM3tjuqs6mn5VWXdE
WPSdBzXkaw2nk0U62dZpbtzZsQ6zxlMdRh9RIOJGzff3lTPLWwDlIW0V5173joHQXpdo+kj9xdik
Qba9HrrB5H7l5lq6mcwKi0k7rg7Yi4H/UtxxGxDJZIm7n6SCKq/0wDHysgJzU3CwqrrNllSGXQzL
P2VcSN19LaCFrmtJ4XQonO0YELcs6X0koN6nM9/0MmeNJiFv4pA8WwqZIZmjM+gCkwZfHiTDrkK5
oawoNSfS0yBFREfLNosQ/HYx8GzTb04kfIyXgicXJsW2MnDllNMHEadAGmRGraMSpx5tKCif33WD
5kQiixvyQGc9Twt2m7I6W4n4oN+drEDeBJvEro9D1JyHLrkx3OzLL26DgNCoKVobwgVVZ/UuRANj
WyunF7Auw7p2mQMM9BfMkSTC0PubAJ/SmDrhlIDeKlFwRrAMlMW1naoaileUVCk4H4I8NPvTiyut
W4N43yuAiPSS8KjPiAY7hhJlmyRIdBjEhEa2K2l1jQR6RXocfCD8tIuuTYO2oC9H+HHJFSIfwh8d
JH7TbXF2FuexBEFIs4fGDS8wTvR3/WC9OhkJXKXtdFqO+ShuRrfZsBxs9cyl5yOHfBt5dATEgI2x
2ObRedIHCrhA5pcFXFxlEZWpg0g60VVkfCtqcekK5ylPwAEplBdLB9EjzbKlr6gO8QKXSvK48As8
CfVP1T+7AnOWkXmYg54cC9wEteLbeI7o05Kj2QnMZiyoHBLMa89+iqm/WaN/arL8Yhrl2aoZC1WQ
vGkSa9GOprY5ZN62kB7v84REwqCHTsSC3y8BXoc9Gag+fUti7ExVGcgZQfKkidOuYMkRDU35s7FQ
I6q4wnaqJ3ISK19nCQ5nbgywEkWFnwDELJqqMPpiSmRaDDmDCNwP3Vbu5VDgB9UUwU2p+dvaMW/s
fHyEzZhSOmSAuCPJOoZFSnegIowo241oRLfxhfVUd0FzpMkWpgIxKtcA6SEypzigCXdvCew6XfOj
Hrp3HUm4jbUQA1R4W6QjjyCwyS/iNToEv9qM4PePSWS2gOqAzYPpwSwxh5aLaCQ3UrWZhpbswcYw
G9rrvqQ518bdKyLauwzpu3Xr0dP2+i/MaJ5/gadk96OqvzT5gE55ZQ+nHG7Y5tryK1L3djENHL0Y
5p1CeqIXhxGqQd2kHgHUdC2gkbi6qI4dzi0gcGjebOY5/VJNQdevXztTPuVGQLGGfGOcGb0UgqHs
1e4D4+axarWVrkFtufbOQPGvahF8b+XyXU5MQCKj99kECZOwUcfwPrL/ouFwJV38FRVsoHQGtBrh
HXDn/056ak1eNDCwPTQDMBTzcG2K0vn1/QyL+sp5WgCH7suOMqKtRRTNgvUVu5AN3KRKo+uu4FF6
z8Q3sbArrFKTMhpEK86aQjJ6MWFRFHiH629ONKnhXly4J80xiV0Ex3v3drbIcPT6mBUD+dtIOzJQ
DbxmaI4koI9LzH37z3By5+9w8l+XbXmonnt/s0kCxiXKOmv6PWnavmDimBbjNvAAj2oszXjE3Ob1
l5gnP0RKyVk1voEVqaEwFyLjhSCTAxVAuCLA380K5pOABNjQWfoiCPnRdCoAW4J3vxkBnPjbweHu
XVdRCmxrXIpOY8GyZibl09hGvAhAkCMt/VJhU6LGKXIH1P0tnscvrL0COFQVpaComc9EWW+yZcZW
M1zpYpICtPLg6026z5NT/dmky32rIcz8n2+a9Vf+jMKQc6Gm5fpoGf7NzwlKTe6NmtXttdQCAFdH
zws9ShTdmMtUL3dqn3pTOWIq1M8VHkHX5SBsynFqaSFhufFEgM+lo72MlXYXN+b2Co5ZkAtdLQuT
h+fOgjSuOOV9x51zGUKJnjxQJn37hWazrZfRpI+7kCIpcEMs0/2Stw9QmFhUk4OyTUwoSqs38D9f
vvf3MWOhCGLDwvBBMv5NGyAemtwMUmyYdL0zt2kRapEfr72EZaLUYvpbONVcwfS6iQhs56enK0hP
s3iUaalA4ApNHs3RvYO4u9V4Gya//eIy1ZXjoauBWF4DhqnB9gKkgVCLSmyXl9nnzlTI/VVFyQEx
VirBQDD/aIh6SHpEwfILOuRkCZA50oqi1pEqkN1GegJumQ+SKptAeBTT3tOh/S/zFYeUSbs5Ol19
cH0EHSDnk2AnqME6qX0QCojlx/iHGgVtIIvyEX5e+S5oQX/mFz0CexTPLznQhMXrkH9XqyvtqpqA
HOP1a6BsZkEIjpsCmH1oQGKF//mJYFTwV1IV6p2WCWkF2yrovAjC/PsE5sC8q4sZk5lMoAw5Eqzu
eh9DTBMmWVnJO3dxETLF/yesmuHouo0ZtmPyxZpco76+Mvv4ZVaDr1Y4K2zKTtDDbpFec9H440ta
Wn1rMfEMKvpXvyalzjjYCAJ2Y5NtNMP8ocvlp5fGF7BnW9mlz2ZQfPk5E0epPVH4YEFtTXoooMry
1tXXnfBuM3u4LCW2wnMT8Tzct0bhONHbSjfYB6abZC42pae9RH2CRks9yPvAmzb90p+0pte3+Wgi
Alk5p8qQzskB7prn8Opa2iQJu74Zy+kYBWPLXyrjEEkzTMvmvqNWt0dVNSfw6pBjEJ0OmhzsbFhL
yo2FXm6Y2iBviIvC4P8/9s5juW5k69JPhBvwZnq8I0V7SHGCoEQS3iQ88PT9Zaq6Q6W/om50j3ty
r0qGBwdAZu699jKecAE72fAkM0zR2awOBrpjfcgdv8mpkWSR5jb5Vx6QYuOzNzk2VaBiUqk/Nynk
rEa714foqyxy8pXQvZnthyooo6K+czUmmE3Z4yMjV4YkbjWe87SEzUX2xVGdvHppcwyq8Jmd8k22
pnTRJGVLbCjOu9cxcF5Dvd5kDqnIzRAiHQmaPTDkRSxUXIFGjbBUg7R/+C6JQVT8axs58g4O45c9
TPeiKM6mHrs0iXDoE4sqfCEouYyuUZMfFFO1i9+rqP+hmfJnxfQQKEa9EkmEUxSYY9nadsh4U5aY
iZ3eV1stoxNNRHlpXO8p02DwSlaXrDjbvDUlGSRfQyq/+Hl89CMHKewvflsv+45yYNHpRU8f2YhD
AofUB0TwYqAOSaCzY8ZOGQ5ddsnlmm2B235twr2366fegM8v2mHty1aYSnbbQozctb11j33payh3
IW/hw/VOXBNhvqoFHjd1vHFKEqnTAQZAHSGAEeZdneI6iT7NYK4i6doO+tjmxY/GO8fS2Gzoe1YO
8VEOPbmvYeuI3RjNc0BbhIf+wySqhzqp7mapmyDgaNXRHgcth78e5rgo2OGTBni+CQ0CxS3yhVTb
3WkAJ4MBFLBQ3huS/lhp/EM8suJkvPTRO0i/pqnXNo7PhtFwejAzyi3/XLsw/NPOSs4NN9leakgS
Zfk6FstW+AjZspHBNZPx5z6rjHMPPQ2TkvU4Zsldao5HUnnGQ2UGAD0eRkPjQtAIgjQgC3zEqnLg
PNEDZ28v8Z1Db3nUMjff1KHOANAfL+O8/HCy2XzM8OvFeuuCa/ZTvSBi6bxnH8sxZjCFjjAAxCmB
76kTAN/gIwS8VQLIdom9K+PWXI+mNWzp0EmIQVjR9/ne7ciBnvCy31TBJFHSjk7VZnDXSWIPJM3y
4LXOVhGDOmQ9M34YPAkyceLwBKvsZGW12GVaeVqWxN00k26hGl5uTFDzfTxoEFnK8lh0s3laguUm
Lu1siwTmTuuNmh9XLyTUkL1qLzqErtd6FuRnOiLajU77NZn8rqOBMVQ4XZ6gpFknz2v/+hVjQwMb
+pNm6veLgQ8u9LVDrVvmJnatJzeollPQXUfcZ8GXoKKQgOuQESl/2TEM6rtkX8XZBF9RaGcT/1oo
D9NBhIt2TrzUOzXLl/qPVv6O+hWKOoagjQ3NtpzxhfctBwKgf7NAXj/Ythecw35J935pvSQiyC5T
NOHtsxSbwCgcRlOzfsbs8aan/zlU43IbeV56yNPcQDnSQzfPBbEYGoEZ1ZDg3FE5zjkezDtIdM5e
XaW6CsvDQaO02q8qhMMSVmUD+SFhpOLPxjqkDV1Xo+Xguj3szWiOj26eM98RGVFhabB2Ej5Orwgi
1nVM7HKAc4Ph4daSOcAtDMGzX1xFD73OdKJj5jXuuZZFSGigEvYntNSIze7tqOsOo+PvPQNIJaPu
ZNAyXdGB75Zk3kym+WGNabZNe7M526JrzlNs/BSQ03eFzBqO64n8YL+IdvjkbrNpMI6eXTLMASU8
j6ZNeGnE2JC9+DGM/GuWDKSHhzp0lhDRUeGu8YRAB2+l53G+d7r5tmxZLnFg3JnEeZNeucAf1Nr0
MD1G5WKc/OS0cAH9EpUAQ3iRQHIa9q2Rn6J+7vZ64dIlC7G0J0fzWpAMazUsDFHW6WzclTCcThDs
02NahXCPUS6AERpZd6ItzBCZnHx2ag6e1NuonxFB5cXVzZrWpodtXp7EtwkMcbzBgEBpxhJ8gxjG
tcZJMYCzFiVKVXUws7Ry3bQI9S0vPigJV9V1IMDZ8BVhtC55dRe1a5VSmwG9+iOP3We7WJ5VdYHl
YrVhTrYfTcZ5Ude+kria7XzGfTC58zcfw5FsmbqNLvUMDi7g0Eqwvw63ihqdT1OyjxFUzQ5GWE32
Y46is6Jnl2burj0KacZ1ZC6ZiNZGV7uFH7VTV6kI0xIiWsLiboo3kBpPRmzcGjZ57gxV1ksfMP5q
n1Sd1MwcH2NU7OMUulUeBs1aw/9Ykp3xtG3XTrncy+NTccgRv8Dqb9j7+Ra4aKYPxI1BuW2zt1FS
g3Vo55TpzdMiijfJh5Xsc9eCgY6wiVHitGmRBCSIIMOK6GeJmo/RvOHUp5R2+Un1CDUHv4A2pLrs
ECFaGXO4Wqwz4n9ScMVV3/M5HdTnTEA603pBa8XvKJHMEtX66k1x+4eYzt1Ldtjfw1PPxr3Rj09L
lwzHssCRLrHimyYfq53e7pRmSxGEcYor1o1OLzrAs996AmUZRMovi/zrFeI59GQW/a2YFh/LgOJk
dChf00pqUAPzMGnittGDp8hZmFWad3S3aEPc8cmBuVvkydcictYqI6hee8qklbvr5kBZ8xvGLWLV
6WJrzuJOePahnF2EJs5BNdCeZBv3rfcNtsS3sWit3dDC4uq85pgrNE3qAQPtSDLVnS4dHYpoRhJB
rn1fndqg3iy59ZhLQLOW6hotBY/RsQ0d456ixbo4JrwpOv2hRfnC/ycjWOXslSEuf9M61UVGPj0o
mjmdrNDKGMggyYjCzyHGJlG9EUtsgUVSRq5Ss76liB5XCmyZQvoTb8hfPPxfMEJ+RZp2jJivoCvO
xo2ejiiJuOj2WPTQVeyJ6qmMqIvwDN1Y/bIg0S3eWk3btbn2oj4gckIIPewPVjl1q9Rpn6Rox2Z/
YLcVL7L2VPhBiI9RJ5xoI+vzVjSPGaNrRDLUvgWgTZrS1sdadUkajVSM0XvIZ+tWaN1N4sGCDhuY
zi0JF8RyQ6qV/gv4s68CvUY4k+KP7OL8xKXpvfM0OniqRdOLjoX21vRYIN3I48E70YSHwF80QJ8J
kSTOS6KuzShFYEUln5D76Q9BtR3cJLh0UoqaSCkSHh5cms2cTrWIGj8i8OIbf4g+tOimQnMOWv2s
W+FXrS2kR8KfJERNbCavoiYfl7ux5FpDXKWZHnnd2h6qb4RAbNh9kLpM+TbRoh9GyT2UVSoHNtkX
3tsyirdDNQff9aL4MkzEAnLddkZ87+IrMXT1ZxZmR0MCIAXIL7pe/ZjNzccAcmrJa5yof2uvx5Ui
WDouMYA5VNJ9FEsVnpamPhaWCV0ML2YajcOosXSC0HY2mobj1GAhbuyFvXdi2LrWlH4pRARX1k1E
pPnaAwjc2Azd1W+TA7sKB+PRz/x3fwpuwaC2sl6Kh36rD34ouVbcASkdqqK3kpi57dJjkdou50yq
33/tZREPeqzSt4CgP9L7PjE4FKDRNUrqvsQzHyvzydjNMZ08JHG2wxbdBJlokzVSVFv7uuppcKTm
rsVDZD0IbydFK7Ifly2JM9NeU5PxIVm8FvBn5oqAQ6WvT613/IMQDEqFh+qP6phTO4prxDNdjqNk
8KSEU0qBYciXSszac0lac4mcWgFwCrc2ZdXsERecdyPqGwwV4JVGSH4p/ArJp7LHMltbLNQMIPLQ
TwYyeyIY1QBA6XOIUuRFgP1leANUWtl1EHi+TlrcF4+N61D3UtkPBnlDPpyO4LZfun1RmTiawT05
Jq0BGcv1meIk+SmZ45Kj5bm3XR6Gc07t6GjYprO2Wg8vYvzs1uTdaIh0tdthcR+6ugzXmGcx4+kG
UG/r5yx32YwedOyacKU1EM/p19CTuTWLqDzY066OobTqiettbWtjdjxFpYjVk5mTqAy2yGmnHJMt
o6TRL0a6PXUJdsqOO4biux3r6NNZ3Npkf2unktOVHSktaBaFjWrfA6DVW4qDbLS3IpzvjNmAgIHq
AotbUgVr3VsRwcR6aoyTEoiO0cF2elqjboPUUyu/qQGnanLNAd2e5V0IPmHODvreFNV3q9N2UbXc
tiMLValuQ495pSOmfmf96IPpKdDaadPZCNSSqbSPqY4NI4lfFTKIXVd4l5rYGAZqAPn1rBPDhwdM
FYM96CZK3/CgbDrmXptvTPuKuba+LsYBYYlEfJzIRvPX+uUFbPrkBWgP8Fz6aubxq8o0+J8e/s34
EKzz/C5NYAkRnQJ6wLJRmmWlPIkXcWRHewps8V2N3OaZs87v5u9LYFxSfSFMfElXUOEBxoJMshTK
jQjS70rxhlKUczXuf3jh8m2Ctz1W3lMnpisWlVjEuU9jONw0lbP3Zf/aA1XAGkOzJX0diEestoVU
eclxsysQy3Lxqp/UdPwaRi1KV3GVAfkkFYRzsUJxEPw6+dK6uWuJaYRGmuykGlOtrsyad7Zoz35p
Ql3Knu2Ir1Kl4hj0cOjCbpXL8k50bM9qyRVyIqOGGnJQ1A8/8IisQMB1sccEMrfp3TteLiu9Sxz9
o+xZl5oW7waXnTMocDuQyLHvwXXVMZNVR7KfRT+0lHxF6VTwayRtNOMKSpQrNVH9ol1CzZFWqOzK
8hlCtWBWnwI6Nwzzm7o59h6zidZ7YtDEySJrpEpnZ+p95HLwr4/TVKR4bGG5p2ufgz28duFIXCbz
SpFFpO0eEpflUQNgqLdBa5J6q9aFwhA0BiyMfPiB4JN4H3oPsmaGtJlt1ORCDbA6551stEelJQqQ
Nq80SI3OkmIQ50czQOJyjScNSkMY70rqYbBHrhWfKITwubNm1MiPz4CgRI6jhR6HqAdYHwCJ2BhI
OGNaLpF8Ieue3lnW0r2FnwI96FFryrsAm1dYh+XFyNl8W2qmJNJgPMD2phCaDpY88Xwon0i58ztZ
j1m4EBdY10i9IN4QEvuSlZZB6anuchrbLyN1pz8B+CiJl/HsLW7KVerMJVuNUyzDRZ3WN+zPsx19
yVlfEsNPWcRtPaR79bMcOdVdaiapaSOeaPy/Sg1JNG5eJ58nv1bCYuk0J3d9YDtsoJK9woAmWCcK
b54iA8IpMwk5dYF/5q51qj0muPUuRXsoxm7ZyREmVDNmXj6PpWjukDe/tjS3iwiekT4wuADLgFFv
3mR5/KrWkDCMcedNDYIVr9pG1bz1OxQm0qNGSuLcCTfG3I/ulJDWlwJ8qeb1tI8ckAIVU7BHW0KZ
IVemP+RvAEf6Qh+sdoqegbYxT9uMQmlKTXkzrmrEsRSYEtTu4xw/958O5tKryebsCb1bdDlvJS31
KgC6wJ+B8VKZf5Gz95YU410SzMgtI0PNv7HhFxbcY6WfJMQecLfm5Cza8jJLM4HCy8pdPe1t9ACV
Td8gX9Y5obbvJDolyxZmZMkGk7idUhXKei6RVghWgfxVKhAVbcSxil1up0DGgqE29CnUmtrBIlLY
RRW0LZMQ2DjlrZULi7HPySH6F5u3GuLHPO5sxM5jbWMLWn0pwgAUe2amZbcZrajbvDWNZsAoL+6S
padAidw3tDC4Xxdv7HSvejDvZDuTSG2t3RZ3sUd1LIffctdL634L27+kOYqs1TjlHxKDHHtqSKXg
5vy4Rnjp4OTAe+1nSIN1tD6yTq+Bfnt0okvoHEeXmDf1FeIB88igJIKpIorWIfZB4rSlfDcnP3xS
vhYZMmvOSNi/XXSo8ATIar1fZ475hvsrQ3HWVVKBp/sYlU8agzOBexF/jl8DbUhtoleNWs2FDIym
xUZtTgshVpEhHubcFXS8NH89jyWo0cf2zmrQEBLzWqhiBSXUXVmSSeXHX/KOyk+LrYaOTCo6WlP/
hUkXtrlhelavHCe7lCDIi1PmOwXz6zSmxqZsio8+T25k5bRklGjUtrs8TVAVl7w7jFWuugEMg9s6
vBIsX83lRfQIcD2ADlcWEo5pG/h3LGe1Z7RSl56mEJoy9JMrdCznsJl2wOJbLpdGj2H6L1k8lc3U
e7TOPliugcNS4wKTVtMyr6k2MiQVdLtRsZHOF8BEjHekwqFouk+dgYeGjcnaHNhIii+oo4C7oXfs
jQA8hQ7MloJbpxs2cMlw2MPaCzbG8NNN07183dWemKUJH9enOzUPcXVU/7nHSIkSTJWZeuxD5Xd+
+hUSiL64pDZey75fhidmmutRaO5GYuDKssBPnB191K2yKjCkKD6eQXkrB7FUQQ2p1k9seQg4gHlX
RU5OVbNEF1l72R7z0DpabqcxC9dt0sDi855n0dbQuJ8VmKBwDK2dMVkfzEdljtHkM2zbrIXtiR5o
yNhG/SCmh7a8U4xvtBXz5hAlscfkN9q1T4vN0U1UJzgTsXd9/TXbGCARIzytheM8xkzAV6W2HKaO
d6AsOdj1YDB2VXbopc1L4VU3Wm/jQeLO7/74qVTqociglwTc8x6sxqdJdeqE9OmW3XzgKFjQdQWj
KdaSGNDREQHD12viQWlGQmDImH3ICgXHdYIhanGKjZ45WrmR03fdA30c5FE31teOLVkiK0UFHmPU
B0Fn5AWQ/iAPf6kGulvaR8vqr8M42WuT55Nh0L9XHksh4xKNqe3YW5tpnGLac8i3Iw0G+R2fWV0d
51ynBHRJlvQk1VcC9bDLvs9J8W7GbBFM54b1uOjsdVC2TA9yhoZIJxFbu4bINebuOQn1GUqdfV9I
xkc+DreiMRfmNcmt7cPBahZ4cIUkT9URxbvDqgSc3Q4cLdHs2iv8jZOVACXd6BjZKspFh9HsynWi
i0uRshYB+3G4fHoUtnBzUL2UHgnAv6auS/FaCNQYToMLUOPx8yYMNVmhELsyd6vIQ7ELl26OaE9b
rEmx+MxfJ8dSLIbWGN7TDkPkhEv2mjfLZCDrQMldy5NczsSU807iMgARDj9UwzBVs/WtAlB41IKq
5EWZqySZuCG58lGemwIOOsB9f8ahChm5bOFTpkOewTJvo/xn1b+oLVTtZ2X6lrg0BVYNl9J+yYNk
HybgA+4wEWXQNDces9cdbf6bRkSlUdT3sfgc/P69FszV/ZRnlpuUbAmsuvXkIcC0skuLHaQa4ymr
EIrxmvz0Nfjrm+zuyig4+Mm4GiDqWKULyBPtxXIxh1jaA7TgNfCXd3YdnDUt3BdG9kOZchQaO1wh
oWk0BKtGkj6i0H8KOiqw0KIC89nOJfrlYQqgOB3jEp9GP3mFcQi4N60UzFkz6lmjJ9wHg5cclDGU
YnqNYmVFnAOKOCCHf5kLidaPsk8oT1RGYR+ubJF9KmMhzG4ZL1UW+bDWS5/an2mbP0sDI3ls6lWK
SKNqPvyqvYFE+aHGdbD99nNbvyyktdDtdjXeLtK3AZRTcoaGDrZly2Q3louv6aonJJpHNQA2PCZ2
ADQrOwju8AL8FkL32yLKYKuN4Lx34aNsn6aJ8h4bR/ipUm42eNLBiuqwkBS/3i5u3Cww10upfSpw
2HSlnHgidQOrFyYkEFkdnrvRwoQvG9JGaA5gEBHOqjOfQ1TU7wbIb2v1kjIYHdbO4K4LrL3lIJ4c
D9iz8u7zcsPrYQBZdPUFmPAiuUqoFw6q9lO9W6XdJkW4XXxmmrmbYMcP2T6rCM5rIWZbGDRB0U32
k53tu9R9MUy2ZNimP2JJqY2NZhu0JiNS6hCr8R+I5olOyVC/dIYvNox31oHb3cI1gwgvrcRklzZJ
SyT0fjbJHd8l5ku2BNYBGuCnhNcJViLTt/hFZO2k05gao/a9+eHYZbnpnY/cmVAUSjsJ2dlIdDTh
BCxb/BisyUOWSMuW88eelM9KKogNNSQd/G9zr9/E1QJVwKI/sx1xwq2TbbT03uWCSAuoaSa6GllF
KwIc+Ztybpp8F9/ShoaikF80lhVA13/TDm5TlNtw8nEJMdp75d+VLRzXib+DN+/TAZp49zFu3bpQ
wzEaj1nLobYrZ4TTJiOrdY0NtmG6TxIdJwLzo9Sad+loJXtGBh/PaFoOIhd30lOkSpzLAugBiEzN
ONlMT4NHbEtfURGiw2QnZ7tjX7krFv1JeR/m8vID7TLpmr4VGRriVrrR4SRS7EMLmm57BsR8VyiL
MbFzxO1CI9o8V+D8CE8TaICJtZG3cF6ymkseHnxJ5qmI/WOAAgmGVsvKy2uuq6m6olDKxlOt3EW6
68keTGFPYBQni+olt4uflsRP5V326+WmqP2TVzOuW9yfxSiQyUDR1YuvWbrFefaHmUz38vGQHZnt
YsabtMUMA1zeQ54G+QclMxvhUR/yTG3xgISPA50xnvxj/KE5CMhiELKykrdZVcQSTlf99YQ7PENk
ph7yb8+4w8EWp2RWHWCHvQLK4+w8y41CnuBojjLi3lbkNEKSqEmunTWp2wTZtrStU9AP0zW8oUv+
7rRsvFrjUnDjU8OdWGSp7Uv4Hq/Lby5xWorlufQwrhvhP6iTZIDlg92RTinPfD+tqUR4Rb+7GBYW
S3GywwjPNrao/iYr++9yr1FnP3nwtxbEoy08UXveSSu2XuaSmVHyFeKDgUd7QoQJ3oZJWb921eNs
OU/KQUoWva61vOVlcEaBJ+0HLTKvouilu9Xb+HutWR/1vb3L7MrZNDUPVFYV6rDRfNSg87yDEumH
slSVAwXztsUsYWUPwzEtxyMyqW9Q9K/tiAU86vqncnyICybJSCKehGlaDBJTtq7sTdW3xOhp5Iqt
ktYh8FKMv9A4wwAMcByUjWZk/WJB/uUZ/Dcn3J//39H4d3Nix7Z+Y1xt8Ez+w9G4bd9/xn37yRzz
77bG6l/+ZWvsBv/BLtgHY7NxInald/H/djW2/uOwf0Ky9CyZdylN9f+yNbbN/+AGTkft+i4pP7bF
H/1la2wb/zEtGb8DJVUaHmOT/H9ha/ynq7EPQ0YPICEaDq6i/8P4NrBmrDpqrT7ozXhb2TiwYy3r
xTVhcX7Fa+YjI//tJv2DV/E/faJJVKoFXc2C+vAHqTYvbaJuJgr0cdviV7Ba/PrZdNF00A2MYdz/
F1rmnxQ4+QX5ILJzyfW0bV86//4WXBBhqMo0JasPRr7DohAivTdf6yV7d8Vy/fdv9g8fBUvYJECc
D9T5tL9/FJbBBpXUUh8k2pDl2ZfkrCbWVuKV//5Jf9oV86X4JMe3Zfxa8D+eWucie44djj4CvoJt
4LNdtDE4XDYl/+3+Gbzzf7NGlp/lGhiye4GD97ZKhvj9BtbYuFQx38rKGuR4ln71BSmXvntGGAAt
UuikkPhHo+kQ8c5ix1zk1opwijf/WwjqnwRbdSWmiUd8YBmu7f9xfz3IYVoXjDUaP22nk/vn9lIq
PV0Nbb5C2n9obe8zxFzk32+2+oa/08DV51quC+Rswut15HP/7Q5ohlNZnlHxCmkZs4XuaHoDTOfx
QXTTA9NpKBHRJS2XK9FJtJta8t7YDZMGbPgSuwGF9N2n1M2e/l8uy7ZwRVcxI8EfC8ltqt7M0RQf
OrsFEsqdA379Mpd+ZAjkdx/Ucgju+I2UpkpC4F2V389ZIbBUHR59B+No6uTRjd7//cL+8TFBBWZ7
ojZge/n77Vr6FO82+OMH2AYNVtYmKtR+2MwzZeFosyIYsnpm952s4f8WTm78SUJWj+q3z5Z//tuj
8knZGDTY9wcq+2+Y8VB/gJGvogklUTNdJ53zW0+nw+i6P5LkuWzC/xYM+0+bAIbz/+fb//FUxqyI
UQFyBUtMx4Dm+epO6bsy0E7ZEv79Vpu6CrH7+8tJHLzv817iGGSaigL82zcmrMTxC8Tzh0qvd1Aw
zi7TnFGXk24dbMbGRAfp65AzZcSrdDXHeIHn/vjgNNahC8hJJ43w7PNv5nw+ByHvjqUFp2kMdnWr
X+soQW003OJD/mBb/UOVYgtdvciyKkjSd9eAwdsO03XJdwH6zzra925R4PDBz5F/v3eliyOl8Fjt
q9l6nGe0tBUIQutfIDedhcsLmmFrtnJQ7Kys/rZcGrECL+VdcUCABvhzLKhpGB9s2z0OJpNSIz7g
x1DAzgNo1YPyRqH/ms1cSczvYzvdJQI/ocg6hdV0rLCNRzED/TMr7zqPTBcdl6R1UfSWBP2OhYgO
c2jt2nS5dkI/2O1H1qfvuaefMwt/6SHY0b7DRhyHrRmkX7JFlN2zfJ/MgFcYIx2LqvHectqfvtyK
5Z3RMzTmsdnu6hEMaTJ/ah6edbokV8eJVJneYEcUrka+lzG5BzgpT3nXw7tEVsb9VJtH505nXHZo
85taW09z8W7wmXbDDTLZ8caAke84zw9GQu2t9++jxpfzlx6uVgcI2MXMCHgPxi4g581gNFx4PJZq
wnW3qOCJsYHJ2x861PxZtjUr7cnBjBxud/GFOyQRzjAavOjGhNEFRa7AxjLWz+FQ/yRtYGVPfFVt
ZOvBl+o6JMNtGnxOfo0SxB+vZK5cfXPBZCBgX6yDk4iNb1AAxlVIeCgWtsv9ZKFC4hAO/OEhQEhc
FFAGs4F/H7TB9j6T7qeYPb8HDregDAVj8A8xTGdbz9/lR5QLlTIcVdrkfic/L5nFWwuNI9DydyRl
Z0feKYqf26nGgifTr3g6biQslVX456TF++DBDrGmqxCQy4DG/Cq6tyoTZ9vGeEhxiIVCwTsVOR2D
1P4+Kyp+uNXCx8H0hwFDWNAiXoYSyzMSwc62m5MeSnmxcEXrMu52ok60dStSKTSGGTmLb240fPoy
PMu0eFiNG8x7kd1Wn4WxNe4cD2ukrnRPrKuLunoPZu5qMoYHee6mokVl8C7FUlgtvI+QSMfZvgQd
QOzEGA+vZmuFhPIqX2XCIFnKunsLWZXIwrA4pAbPJuG032N9inXYcLWatN61TdUes3R+NpKyuUD0
xOIhj3v+B/Uhg+GwqXdCDyfeD8uE35V+U68jZKGvVC7cRTYr6GleLTO697qS9AFPJhHJrUSaYY4u
3MqctVId2G6ZZoxXFSKETSHynRDLWQ29RVSFYPBB/N4N1BF2VrE4yWSe58d2oSZU29Ygj/pYTjMn
XqE6stfTlLtwp+YrAsxqA3tF/8lkY8AFRV/oZpnyPqz7DNP5qhZwlNn6uibC8iN79prsXRP2QSTd
mwNpaWYNDLwuRgS7RYN8rEMBdnuOrGCkBJ58RIPA+dZe/YWg32PTzCLzhiudXQa9h8vCiIxbTgoy
ooYIwVKfbxrNusXhW1v7M64kAEbQ9bwFU3sb4XIznfUm0TbI+m90hHkkE2r9ftQPTjBsp8YD/yVq
dTeSKUJ+QZTsnGZCfdFXm3kyr5DhWF1uVfODxMrt+hk4lpX+i5VnYMNTd0awBXHbVCLMN+HN4kTO
Bc4C8yyw9y3gm1/Z4wkbc7gi8XiyLHH0OnbRtpbHZIXgToPRtXN17Ym1hULHlW5wdLVm197AsME4
NC6LdVTbjyCBUF6nOtjmdfqMFRUay9IutkHOjcsNfZtqrKscE3VE+PNVEe/UC6mKF7dPv+RxoBf5
F+qSg6Zza9jiug7zwrnTP0SoP6ZxiTTAuB/D4DwzkgFArzDh98m2UI9o7vArKfZTgZWdfPkJuMYR
+GRJDExLeKHKtHw3iJDDqg+QpwW3nUmkWju81vE0VFsMVT57sB8SPF3EKcF8HOHNGoFV7hIgo1WO
YTQgSsg8JWqeRc8didpk58Oq6AKNGGJh/HD71tmESwb/Kcg6MEImG26KrgaaJ8kvkbbHKpOpy8T4
0jE1mA2ISpN6wZljcmME7dHJG7l4mOPsMGG3GSDw49q+VJu6qjfmvCBPwrwBkdW8EYbfwRYOjklZ
ksoFJ4QBfbxmIZsMyqqbsnaZRg2U7f78KfwOa2T2rZkzE4jr09UB5wrBTRoyTD9yK173/lTvLIcP
G9jMRWoB3CXDFsUSg2357KqcNTQsKETtK/rOb9PE69IVDbZugfmOZzPkfD3RICALWP1M3OKcx+55
xjv/8Na0GdWXmC/ZNkCmqomwl/8ZpA5NUoAaatZwms0gt9U5fJjKiSPGqvQX8WhBAsSesJe1bNjH
6br/nHQUJqRoVAh9SMirHsrOvZYTSyAO+8elhLAh93LHvV10J1k7GLCuo9F69UrsNNQW5PTo9FOj
2MY1pAfPZJhU/6xb5wo6/ZlPLFvL158JKNM3S5kSoLBgGUmcJxgdER5czJJvcBa6CNoDZgDEUdY8
c8uOsJcB7O76HldV09l0UYkdV53gYE/MqZui/rU5FzfL7FYHOeHzTIMVTmHQs5YRWk3OpS+TeFU+
mp0/PJaCWYwJQG8u/s+5GO8Nzx9/pJG/jjP3FDEceiMvQvd2baeNxEfal2Gw6gPNd7JJx+TVbwf9
XATpeNF8ImeTPNxbVXo2xbAX2CjcRGLC4B/r1XVnRvaGZLd5LSXyMAjAoZBc70ui3BLjGsAWcoEd
1+aUPyccpThSQIiA3jSLhkNQz/e6WMSWFzrB9V/G0xd+Be1G0zduIubNbM5bojWOTWzdIBN8LEcX
65831ZPbvPbQ77Zd70nLO4NciwlPC+tSkjcGym7eQQ0pN0ZVfctcBBCO5h9qPO+Z+JJ/nMfFNpn9
q5HM1REDuY3IumUdFf2dbjB/czxydMw2OhPBeBZ2L3a9CzfD7eZhC4sB+xnRfWije0uaN9nGZrdL
cJPZT3VxdqBtsSiyhwDXf6e4+tC/oTewPlGKU73qLY6SUDrgUbnbIkTSiunZl+P97CaOD70fjR0U
VzIlqm+NZWByZZfrRGvI2Es3uk+9NUz2q60xN5sjdnJCVCi0IhoTYXUsfZf1Pwf2YSgyWKNVvPcs
PjDADgmNqSN9fjgCBrNHfkY80Dr1eC/nrRMQZrfMASqHOanh//WbqMl0LLgqMEMXMQkOX84hhswy
erO4xNA1sT/tOZGmXT+3w94Pmm/M1zNGP/W8KTt7Y3SZt2292aGOHb63CSttWcYBb7KGMsrPN6Wf
oIAkANbza33jeXFzkB4yctom2rEmgwgXjLHHuFfD1AiLVEh7cThv3FpH8cAEC/losDW08AezGF4n
yZOx5ae7XbfvHLwgHRcmQ4N3azDke3XSlVZFk4lqHFNOJCRTZB9JUCY5CZyA7SzYh2X5YArb3C+I
4xM/sg59AGOYU2EP4QIvRjO+CaDnwF54zkNR7Oah/ZELLdzNESxaQk8wz+oCGUGE5TiKdHPY4QNL
UdQl0d5GaOt37pPvZcmO7s3dhclw487tc4BN2nomG2JFRDfWCFja6Sa1wdL7B3+KKBBLynSjt3BR
4yWACUjxbpgDyZ8B5psYffiBcUVKhw3QTJmuUSY7iYxdqPN3eWD+QpeQQETVOkuof1IA4RVrHTaY
/YLYEwYtbCNXFgWZtwzM2rVzpQnOd5M6y9XpzHCsx+GKTTCJA4RMlK1ZbJEaPUu7zJe8Q5MR0s2k
Q1fvGjhFU+AyiPOwPzAmrtTiAY0a8jF3Wqt7slj+U1VWd+xJL5Uf3apSt0tpM7EymlYtEUomPtPE
KnQPBo5K5mc3871hA74H9V5WygiDrmWO6YXJENwt9WGf/C/2zmw3bqTb0q/SOPf8wTFINnBucp6U
UkqWZfuGkCfOU3Dm0/cXtA/KJVe70PeNQiU0WFImkwzG3nutb+myWMXaR4e1g0UwWI1QBbazhTmY
/4kMgbgsmQ5Jhp49YlfgS8G9lgHw8Au+VA1oafK625ls7WTBRkOlJhiMGA6o5j0pL5G3tSlMd1VM
fIzN8L+3O34/uwsGoiwbJDsEOM8DF6seAUGoOXgbE1VsdarX0qmjEHlMSLrYfQ6a5DO8ITAbUsO6
mL6aNsd/mBsqTuo0MHrJqeYda1WoSEZFQnIhB7fMHtx+vOIYf8o9cQXF9b1S6aVJu+29+loG6hJz
5vcO9+l1FddILqsGJEH9BPc33w4ALMhmrw9anWU7wwORR3rE2epRrLt2vguJENoGMXoFGzk+9aVL
qAwGtKUbGnqUppY6slCbgd0tW6q2uCGyBfVF8YUGCp5jQwLbzA1VlaWi9T+ZLSD4mPcUac9yhoZd
k66kP5+TPNt4VQB5DvX08rQ7D3p6aYSkzlAtYPA8mJZ+DwCl3JCPioBQ+S1M4T7Fma8yBJDA5v2j
lfvDKo+MQ2gNj9YwnWPJ5rhzOfDs7CnQAG4yiCQ8F7NW/5jW7HvyLDyFeXknSiIQHFC5mHzeL+9B
p+a4wKhJnVDPQa2rRalqC1Uf69H0YiNb6fKuhB8WI+0LfGPlWiholirZytC9uNpVd9hqCZ1m9cx1
SKYBJ5d6EmZTbnxV2hYiv1ObKY4TOmlVrFbJfO6cZzfBf6SV06kwzYuouSYaZ7qhf7647nTO0vbe
pA0xGfOJkR1ouIJ/oX616n84YQ/J69kmu6DqJnDunCOFFT34tPQsUxzKzvtUqdC4yhgvBoQoxp3x
q6VK9CFkSxa8LO235ckb6p5T2ZyvZk6jIuEmBdbseyuKzVDyk1qa0+f1uyOdZ1XvYhtuOOHTWFwD
7DQrY8RmZ9xGIxa0YMY7PD7dWnPutR7hMVFUasHoGKJlBCPqrDbuiOY9tiQnKYdHqyl0vKy5sNFg
E0yt13nsrOqnpZtch6x00vmkeYLmmUl5mdrTWd2XEd8S5lJ8kz3XtCrq+5Ite2cwrYCacLERorSA
fddtAAOvDr0tWwx/21IJcwYr2YYVM53eGzpsF3XVzqo7xsDxK3A1Z72c855V4xdcLrSdN54IUfiU
jhQgaqGFPBX3X2XdA9XpdupdjebuIErndcyi18T4gnmDlAeRogMvWGa0+wnlKBlB02aOedmqBdE3
XD3hOD467ru0i75Ad54LuipSmCF39SNpsxpuM45JH9zGefygXqbQVE+ZRbFqxdXxaGa6sPKXxmXX
mFSToDiL5Nnk6qgFjYoBe9wWFme0WWYDVsvgN2jRxwSBhQTHmN/XGu7UKnusSWqYB5LFIi5/MPsU
92SmY07W1otc0kBKhl34lOg0vfriwySSGUkQdYdq+DghqiqbroYYeNZRox0Z9ewNNomuOrWXB9g/
NKdWsZJk1XqMEHuKSPcW11GNqJuaARMDi60YxgdXZNN2aSxE7zIHTALRfQR/D5x4YUwB3vo5SWac
4AYST5OIAbUT6DrDYGdGnz2l65FD8lk6HpYPAVV21z4zdz29E+Go2pqz0gTwhphyj2aIan1pnxFb
4VspzL/gbkDmMjWs6j4HJzF5mbzEUQ6faR5ua0kKTBegVjDY+OVG/qHtjbvlemhJL5FCUtnD2t+i
mN7Abf/qzMTypPXEX07bXTgSqui9EGN98NqZU3y5/NABWAG4gqXUDtDBgOM6GfQY+5KabRoxvwIw
ClR5z/2+r8PvImThdrJ52w2URai1jnLoHrMB4F1lAvKl+b+aDDvETjISyKIKSbqwS6UVqlZZNrIy
FBWmqzb3Np66PzJwWS090lzjrhvTdCscGLBUq0nEaiBCdm8Frv6+ghDcRrwhTsYpWc8mCymdu5wp
ehRXB8pTDaftUNIZjPY1IkTkF/DU6il+akQNYeg4WPhdZJppcHHRjlrlLYJfBgISq3XQXM2E312z
vPbJcxvizuoblpjMIY9D9sZ1qT2LWWAp86JN1nCIWjd/lu10GRIUUVPQaeuszcmYc9xX18jZMVxD
y77aY/596dJoGi9akpRSV9B/BThxWB762om4teE8+HGzY6tIimHNaetQGvsOgLAkYXuKI82NUBv4
qiWXBzYnTeJ981JKXoncCyIlCFLVEKsqpJ3S4tilPhotQr0GfE8PZZK7O7WULPS0ymeGFBnFiz2K
790IhNMjGaqki4DXEqnyQz5xC0lmOkpz+aGZ2/tKo/QOypQiKnNYULm9gVmGJYWrf6mZgd3Tclb3
tlSwjW5d8a2GFIxih82Rak2ZDhcmSTe47cp7ugwrhtUEcTbdRob+Du5Ywj9BtWR3+auitXjTDjp4
d7dcy41mUqNW8/2ym1teKFuvaVM5NmszRR6d2dxXb7rV8kttbd+HZnwLUSo3XvXZZ8C4z+o7Y9I/
EitCv4EhQBBC0ohx7ViRFdBygCyEzGktbHbXQ30sixAYBGf9mD7WKVBijQSRDWfIvimmj/jc2Ny5
8XX2b4OLzL2KgvZsZdShrTDJ1LhruJeylEoEYUV+SnhpJ3s86l5FUSCnr4HlvmgErO0oz/dOCOTM
9qcOEWX+oaoxTVco2eGUKvXSpATReYG0qf5CuKLYERUKpfGIh+bjHHouvFZq3aBtUBOG1bFIXWCz
Iuk3AMywhMfm3aj33dOk58952qMvdEjbUvJJzd/NzvhIiJa2dWnfrWOdgDiCDNFulZp8Dx5yHp1T
GYD7KWcLB7WVJfD07DNIuU03mt1O7+trn2bDSsv6apea8JQE5mY0pJ2KIs6aXWawbUi68b4BTHQx
UYRGPSpgEgNoKgVBfwiT4Z3sLHHMY9xFbLcpj16RuZAf6z07+LucHJVXU2mf2tJXPdIwOcwVSZ2V
nr6gs8O0jejpYgBTQTRWPBDQGRpgzvVHUXftbvGg541oT6l6gExXozbDF2KqUA71EBg8dB9BSRgn
zgXx88Ep3VObTGz/dV+j0YHXYddP1S2rSQFZHggNFwTPYGQKw/LYhBW/PivuYZOF26nXCCvFyRkZ
8PBlRL9YKKiDUYctHUJWuwCR4UaUmJqbLPvS6Jp56nL9Y1ExUEDebmxziCarcjDy0/IQp8FHX07+
1rRq5zR60a8Py9cSrM/bqE4/xySUTFk5HTma9omETfu0fPTmUyvqrH3oEAhcQtex7W7cCh+wpVYk
+umvh2oIMxqKVbLt64AWTj3GDeoh7OwBIcpa3x3AbQHljuqhzlcuq4AVX9LQesLPB7Dc73ajNY5b
PYovC81ieegUkkI26rqi4b/96xtJwB/KUjoahmYZp+WBdr/546NO4XRQJ/Edd1C9Sd20uVrj+sHX
dIZ7lf7YpIb+WILt2aUFrcEoEMcIufglNeNnS8j6YreQRwctzg8aqVQn3qXHsg3XOcmDT7qQF749
XoVBzIKVZsnRz0CMeHERr8mJBfRfSOvmGJp5iyO92ooEKJDvI31sDafZ2ewIlD3Cx3GPn4sTSn1K
o73GJBmul8/GwTG2dPg1QjLIBOg6nk44TNXjbOXVI7xnl9Y4fYrlayTWsv3oxIOt3Y9k1N1wK9EU
Q0SG7tHWy+w+3oyUhopHFfV092c7tbkRQQ1pOk3Q/lYfOkX01RhDlI4KAlIoJsjyUa/ehV++potm
14f2B6zXEZbKoNsMpvtR08nCGf20PkOaCM852BNEZKdePSwfjX30RONsXjUVd3C30cdTKLLvCYP2
bcrY8LR8aXnQU//np5UEOEnQdYZtIif4iTmDSU/y5ETQCIxb2nOWm2WLMSSzr9PNb4OeaRMP3jR9
4XZkr4Q7B08wN8tBPjlIAwNZTgfyAramuopddXW2k6/vcQVc6rwJOf0wAWhFu6PjjufX4CtmaLL/
d/RtO17dTqaKBwkGWoJWiFlqNlGt9qdyO7UGGDF1ieN/gDXbVqTGxTrAqRhcYNKd+lQQNkJQQ3vK
1EJTBuU+Tjt/bwHzNSAhBhFoWKw6OjXlPhvNa+QlW0aJ5iFod5Wbeju02SAmDYhHovfhY/CrhO7g
28i9+y5pI/iHxryO55HY1FlDriiKLzWk4NO0tzudp2DL7kS8Zse6BgSHLSEf6p5NoI0XJltaEeO6
CGKMpLNun5aPlgcSrX9+GjuVuct9jztndyR2BH9bUfenSNj8kSH6+dHyNSd8JrVhPtI9Jhw0GGmP
R/GMLxgL8srEXLhF7G7Dem4+YTQ5O7HLLXrqH6oo/pBFdYMYWG6iSk4HI2yfzdTlnR9X0TTpmGet
jMbDEF6C2DuZ8M3WhNxWl8p3aNKJ8GhT8pDcgWuw0j8Hnr1P3HOT6IeoHD/5dfV+dtqXdGTHaBBw
PrAvpfI1k9NksoUPJ+vZSbDMd7FMWEmie72ghwG4gL6H/Uk3JX2CvvlasylvZdbtEQ5X2+8WgOHY
AJM2DJ5zjCZTbA0XGRkeGk+41aZM8fj5bvMhcfLPjfA+U5hAJcQe53ThZzJIXydbIvtvHovQYVmf
HeYh4y7UoqN6Abo57Enx9bgkxggWsPI5JRObWzzubIxMPLegJmmyrKs+3MUsyFCxWNtg3huWe80i
VjspPsWZ9VHO/BJJ2LU3cpsbOpCWEa1Gw8lfQmLMmGl470w//IzX5zMGAfpetzgVyD9DdnCOQ/k9
Q9LGLXmZrdNcmwzjTOa9Ipc7Z1agiak1L0TAfWAVukv1CO6TwXgKve3e7LoHs64w7Y/ddJizdpVL
zd4SmIexPuYGN2MvYBbXr+QNguWwZTcrL7OgA84o6jvugfFHl8fWOjIs4R3zMiJVCGTJu96VUE6Z
KdsjMnnmdYHfmmRbHvJA3gy9x1ZL+bR09BI//K5aQUB3KKh0OixeThS4GZDpoNAtzvBe+mR6OrpS
k9OGaAMKSGvtUOiYGnWLncDca1z5gGtpa4n0Nfb1J4vNIr1DamZS59YxkaxeT18AST67RqQEHW2h
LM5ezdrTVge79k9/1tvYSmL2N7WNr1MVIGvymQpahv1GX9TMc2h3De0rxSYsJmqVytCjrQGMfWRG
4lb5Z3Z6JKDUGbeznP6EajX5DNQ6lO5+lMAdY9dNgwKeba4qg+VQhrQZbeX4G46hSm9ly6Paws11
TARTZofisguotxGBD/30XVicBF3CnlB3D3HpoAin21Mmwtg19UfoAq8j+W5rbVCtg2wHkHxiy59s
8k67oI3f/vmgGErQ9dtBQUNquLaj9I9vdXkhqCaPlshB5sb7DjmRTClZ1VOKSS413PM8HEKfZOwR
W/Sf/7b5D3/b0IXJHzUQQBE89XfBV2P3Tk6rPztUauKdB9Rf/CEjeu/QZtBM51qa06NALTKNxnvP
NY8+UHZVhTEWfQx8cmokUnD2EYyUWxg3/nG0afn8+VmK30RhsEF11/E9T/cti6Hh359lIWHYkwzL
aePxLKOWAtFrmmHFMkwxidMGgYtBDILAYIfh/VVJxuoh/a7EHHHMu5hDk0WR4e1KKmK0Bq+WquW8
DPWnWxavGBxfATt955zY2SabsjCJAALGbG4fFgliqKu6XbUD29q+1h+SCWTwGFIULjoNygRc0aXY
uBlM7J5C3kyzap9www3n8Qwlnz9mRaSh9IziRpndjYkNJQqree70jwQYfYNic//RF9mjKtjo87wK
OTxmslFOjBdTNRljUR+dgv0tyMCZ0aO0pqdsjA5/PtaG9Zs4loPtGCZuBxc65G+C1WqMS82j9YFH
P8X4pNtbNKpUv0pvItVKZjdKFZVXR3o0/QocGoYCfKlXo7d3xICW3A7oKHsugVNaVjWw1eLh0PTa
PlN37mmgnzPnmYsXMaR/Iv3+0Q4YAFdGeZkbP9/1+vw9n7WexQ2CtqgnaAbqPYnoWFhhtM6j17DR
EMIZ9Ktx5ryqgWIR0yRLBtZ+8kJIUCZF3MrZdZk0RK3EPFQu3TfaDCU+qbXgFrpN2ochYjCVkhOG
aTv74M5UxMy0X3MTtAMmqHU1sfLIwIV34rIrVN+PMh6WeWunfcuSodrRc9CMFkNu0X7B4KOmDHlu
slPAAANOIdKL185kHJlb+p58BUZewDCLsCfXzXLVaCSGeFfoz2z06FfR8bFpzaWmvGg0udAw8Kod
v31ceu2VVl5tNz1GlfatNBW/CIDRpgycj0bPdi+wZwYjKQWWjq6sCZu1ZNxL5vOw13KT8OakrnaM
SxKwTNWxejWtZDoNyKbWaea8d/gmE4JTWA6f7SEiA6PYBXZ3Ry7tsVIiAeKROAV8cYC7+SlUwZjq
qdbHsIy+acP4CP2wv59EBoRIIe36bnxvBQ5iDTw36dDKE4ag5385Xf/hjmIAQDJ0nACOT9jv35eG
sENjYmtNerDUS1Z3A5evsYfzv2rtuXATilbcXihyYnh5aninBmalUtLZEU26us3+Rb/7u+LbtwDt
mA7XETBj03zzlIhUG0QVG/EhI/GoypMHts9H1frOBvyrcjoGSnFWDv17Jb3CV/0a6PWL5Tn/cmz+
YXG3fPTWJhYJG0nkW+l5F3fg84syPrQqumjsuKrw9iYkJqJsadcoxb9ISrV+dr4IyfwlRHLeqP6G
UPox9BTrhrxSCFbeO72L35l2NG3phAUQxsd/UeL6v8nkfVtnzUEh7xuGZb/V4bLBthmDD9FhTJNg
A4kH9mi80fsmwftjqmE2Zf2cgeFxeNsgGJ4jMxhOrm7LrckP0qC+TGk8bLvYy7foJ9y1qbpRMWhY
z7LjDX1WC6gxwryy899j0EXwoA85xWNBME3V+81xSMfnfEpKqBKoYs0cxF+Q2htfc/z3PrWQqT+a
8klLM7ldeuKhFnP3kfPBTK0NnT5/2w801rKXymnTQ1YXxOh0cbTjsli3KCufRW4SWexfRTTNd34/
r+KJuYVmwZq3K3FKJJeNBWgOV5kButPXXmTVZEB5epqrvv5hyhDratZB9RwXqWhBT83ztXcRA1yC
1leRGT30ggV5LooncN+smlY+EZ2jHX3deQCG+90p9W4vrEOQZPJA1gAN7XJMSHaW0VrM9aX2q+ox
m2AoipTVKp/a8SDj+Fs7xOWP3cf/t0a9m6pv//1fr1/JK9zETSvjL+2vBidLOU9+Wed+s0a9vJLp
B5SmLP7hx376orgx/8fn7s2yB5zacWyMQj+NUYZp/8e1cAehd+Du/j+eKP8/Or0kzzU81kseWZf+
xxPl/IeQR0P5Qkykk2pf/v/giXpj+MAjxPLHZUwlo/aWhv1mASSfsu60phO3FOEY9It0OjZteGxD
fViHnVLNKXyEh7ii9WF+i6FURNIS9gidQvL1aqTT/gFev36n/bvm/+8rzfLsiD7zVRFiCw7QG4dB
6IwwKKLWvgFSYgxT2neZT8RN62nOEUDqrbSDR8cAE1OUSbdZpg0wl4xDFzawmXMv3qYhBk4VIBV5
TnIJAFxSUqLxtowhuu+CeJfnZIzPBFxYoLJ+OREefpQF/6vo8gfCt9vmv/9ruXv8VS38fPqWruoo
gU/qrZtGsukcZGnYt9knUFHOZXKtZ+IAU5dAUwzvJkbTyH+IMGhaw8cJ8MlDS85hLtzoYkV2fIEW
c6pbr7i6JRgdDcEYXb5nH6qT2viRlhPku9is5ZEewqMJn/AcMB3AKJFsLGBkJHRkt395TeqQ//01
4fYyDd1jSsM5+PY1mVYcFn6SWTdO9GIvG9jIvXTDHUnlR+giMC0iA+kt58euSj3Cu8paOzlGNF1G
Oxj2sVc/e+NUnxGD7vykNuBBvDNj1DhmktqPQs00wsKg5xe22z8/9WV/8dtT59rBSmZwVVlvzqYC
pBzp2kRgYX5d60JLHidjP+Q1sZQ5sWEuYOJzMQMmgxd313fZ+AndCWDInUPf+UCT3N9CwsYAT6Gw
szri5oaUXSOdqnXNSzhriXlHRGLMiKQhpEUW0b2nWVtkaNwBbb9BJtZMJAClPm4NqHecGwymbNDu
lJpsfY0GtnvOEI7YBpWhS+KgUtDutaEqCVe4d0IA+pldhoc5mKMb84xNHdCy7DQCeeopvMaR8O+W
B0Kj3F4QdShQfSCGu2NjFx+dWGt3BgMOO0CFNkB1+uSXVN3eEL9A0+nuEthOW5aKcd/oATCMxEgQ
ALT9/fLRkPYPaUL2qm5pzaNlmuVVr4Njafh7D9kv5SbAbMxfYqb5BJ/PAItvt6spkfVxbHS5GbTq
6yRGXw1fPphFiLBk9OxbhEOSsYs8/Pn9Nv/pVFWWU4c2g6Fb9ptS1Bs8qxvdyLxpJix8t4PMiQZq
HzTI/TFaH6mRr0x+vGM5Nc9RjDI3zT1m22EJessMDPgA1b7zNYjrcr5kHXpsjaQZOa4sf0LSKv07
3yn8l3952n+v89Wq4ZrCZ2GGycgz91WF/YvNSdAAT0ZHGrfZ0RDViOgxTMW95ab5xhS5t0P6k/DG
A2jzXK+4s6PmFGvpU+O/6r5unoVOxR+iFBxoTh8byhwNhsLWqglPXZCVf366xj8cZUtZNF2h+ywL
b9fonnFEWqejcWPvWT/oU8MwNf0UQ2uK2L4pQlBNNCLh44WNXKdgdhYmzzHswOOfn4j19/JiOW6W
gVfY9nSezW/lRTDhyNB13qWu6J/q1LAv8iWLEnEpYxTjuta9z/uPaVnYT/Gc3jGMg/o6mOb9cign
YF94VbKrVPLPme1ouNb0xDxWNRAI2RiA7xNaShoCDQY8BwL03KMZ41bBDH8tamqzwPB3YQBeUrq1
ftG0YjppSfZh8cP8+aW+qRZ+vFRLt9lSGNCQflvJyLRgOKkH+q0Z4y92N8DX9uDgzNJyN1niPCpR
iyi9m6aRTYE6DWKNsBhI92JLkh1oyKTt9oSJyGOkEtPbHIXFTOwke2ltg0wrXP35CYvfb+TUNLa6
Z/Cf67z1CxtVglTe6s2bbNCKmHnc71mk97PbfUGA6d572Myh+6ED79zU2XauXp5zmdjHBk58lzoP
RkSYm12OXxyv9y5GRECs40EkRfG85gY8sIRa1Npmcj/MFg5I0VtHz34Rbegd9MiSp7SEcFTwFw4d
Q6mIxKkNWXPRTuoo/3vDJTUsn/ILPVrLD8uza46PqW560HdxSXiJNA7a6OYrUu6K2QNn5PVH7gre
fTLOgLqBOhdN6HxXkZ9FXBk3rYNwkXThqUyMJ8MPred8BMdtmKV9cvA2Ecg53gXC0k55hERevShT
Egf65+Nu/70bt5woLjgmDgP9Sp8F5e9rSQLys/OwcN18lD7AjGY6WNFcnmdXyoPQxPio+f1Aexmy
9oRHFvvBdBTAfre9lstDrtvBrmvs0+wZe5ugnq7DseDgh1snegjVoY5gm5TTuQqfu75ZB7j5d1Xd
VRthwYUPQJfQOraBuwuflPvkngACBMQe4pXCPM9WZ955TFERzgTDnZliFBrSQ+WV2VNfz9Yapt4u
jzpou9wHQYG4gIac1D+aJZCTPx8pg832232Na2Gat3Wb4+Xob46Uhr6gF0QaEriDUoWmNeDw6AOh
dOW5qQ0Qt0LxjAZZQ+ciK8RBNhxhu0G0N1bnKcgaCB7THWP76Ufl9WX83+G38h92kUJtwX/dtjB1
Y02jcKDXpwMuePPM8jY0Ez2dmtsAg+ecDGnz4DtOgTrnOag17yJdqC6oO5CsxHIDo7LYB/XsrNCh
auvl9K2Iojg4k3RWralZd9Kz6Zl1vX6ZAp9gM1RwIVT1PTpkbWe3qLtT2oabtqOHUFiHsLP1x8F6
GQT3RY1EaOSgwj6kbvuqFdlwNEhp0+Z4n2dOvS3tAmosDdWpnv1VVKO/sht0R406+S2B+6qHupfH
1QYEeAeu3Y92ECblmsAJmDOhjymHSIrN4FgbyzCma5riKJy6C+K5KmNpZu9Rslc336c5irjeg/HX
V+hX/HAgC85HD9aAb0bJb89bC97gBrlK9i82eRP+9ts3hfeBCwq3i23SAfHUzeiXm/Tspb5bx1N4
09KhvOba3O9sjbBDZt8Qm7SL49Rf42CEIDlP3rFN4hPequhdO2vyODgIYiL3szfK9OpMnW2vTHee
N3ZFAApb76PrSi9aD+3U7mDyNutEfM4ghBEp2QfbCQvYlYb3rmvT9EE3PrZtbTymwfjc9gIffPmQ
+Om93jOF44Dp0Pvll7gT+3xFLODKc5zoccBb/ITH6ITrt4PkAzewsLdjjwPP45JGIB13d8XES+pt
g71qEq47P9Q33HGSc5ck4WbMHt04I242YpfUC//AVG2NSrk6VZGH782bir0ucUYQc0ArHSPUhcHW
ePnxkdndxpzBcDAiwI+D4GIQk6qnY3rvMAHLS+iwlibdvZuRehyi/mocvdhW3og8OjUf/XkIbth2
RAelbgg2bZ28GINL9JNJxpWEmz6nARydeeJMy+Zmj3NvldVufB9GHiq9pOr3btK4e34tXZcGDm07
BBRjnY2gzBnxquBfXY1seq919gGHrHHsqADXc6OHWzGapx7c98WvsFPJZtugxzjIYBhvgYeQ32DG
d528ktlq4IutNeZfQIxPh0JGvE4kZCPJTJrDs2Gi0IXy3oqjeq2nsO56awCh4IpiRYp4uR0NT80c
viUw18/60FzzPtP3wgvGjcQCKbBQ3mxEsFzLXL1V7n41EshsMpq0O6DtayfQcSr3vvXQt8mnxppf
C6+IdkmaidtUTCvuGcax91B7yOCDTCIVuQ2XtMxj8j45IWjW7rSqKQ818/2dUzZf7cw0j6OLYU32
nv4OHNqR9Kj5zNsGKNQrT2yMjQMch3CdNek11kYilauZhDJmLOdsEg8Vl8oB72R7V22of4K9X0QX
BCjfPKP06CU0yV1mTAQLCavZRUHTXIMpbq6Z9DdE8Mgjnt78bPoYG3VRE0rB/dYHhIlue8jvgqq5
w5iA3tL2xpvbiA4RhLbuC16WiNvp3stMTA5eRPMcGO+uxO+zcoecmIypE5s+oAoLERnoRnqFrVpm
XGBj5voHQ6+vPs85YMtVhs1IUGEQgh8jYiY26ekQgAzRzVeBT/CIz63oMbdKKEd8Sd5Hc9jc2xns
+xk4zhZneXaWWRVuS8euNhFhNaOn43bnpy6arqbus+a9jBqvv58PVeODHp9t/SFrW/1hmqfhIWG6
BLU5bjlITULaRQdCf5UT042pJQ4hDAentrSdSx6J1y5IcRO58yFuR3FvZD046hIRT+BA+Qo9EJTC
tUi6lP6XKULN01ufxsBD1Jg0ATDiFnc04xR9i6R9PlkwzXZ44r+5bTJeffXgIhQgF5GmELWdew4i
Ygd6kLNTHoYPczu0R80MHkovWGv1bOOZae6kDMK7WFgM+nzZH4xIvkdbZz6J0DxH2jRfY33v0nuA
pwBZQuO0/RzP89cp0AjDm/N0ZbR+f5krg5wgVkoD1c+5cp6jiloonaN0nWPUsP3ZfVj2MmES3zej
Fl8DV17DKIgOYZUH+zBlqk4rg/1dD0WBhUBso6YvT4PrrmsRuA/QoT/VyGuyeoyekDpt0XM2296a
PzgR/Je8dkms6mooXmD93g32fZVAgE9r4551Ktp0VXJoyOehJ9IEOzftN5ZCRhDvwI/1ozyg0fsW
tYZ1xBL9YJWEmTV+Zz/DuHrWonncwtYtV1PsINTvKOlOv3xI9c7n+9HMCxJVs/rUI5M9URZVPz41
mxHn7/IdL/HvWZXnne3HFeosb9a388ha/eNzKPor2JLe2q9EearN8ecDSO47023c3ahxWKEky18e
pH/S48o5uiSlZlD152YLUuZroPvyZFvsiwQG0E3quNMpVg9uOE+noHJxBUExro0Yon5F8ufQE39k
5sck1KYtip3XH19GvReB3N6Ti9WdpHrIraA94WshMdt2kg0ZTM0pt4ONS0lPPtoIwnvSuua0PEQG
0FVN56HNoi8iH+SOeCVod36jjFX6xBQvew7t8FmKTu69HmWgTzLdNkFEecomtMxWFPkbqzfis1tw
scyyB4I+T09mxEKdmznk8QHfxOgc+6YteZHpz4c3n84DAaqzVjsQWhtkUXY1IvYu3pvaULA5CEr0
UTzMbl/9+Gj5VBI2flADFT+JaspIHrgXV6fl0+Uj7L0FGXvqO8lY7qShIXJyi3s5Gk9JRrqC1qpM
yszV9gOL/cZE3iMj0yd3Jp33pSjfGTZ90B4nE6bo6UGHU8dgpD1LXBFb1/imV+JuGMDKWLqDSMzt
jXXqCTQvuF7XdlgHm9EWKNnqQd9kw0BUSlJeM/8dgsZ4F7pBuiXF7XXwm/08xCj5bVQ/GD7EJmAQ
64qAyLEqQMYFnIeAebRbGUNoNJ0cKPoVp0Hq2J20V1/h2jF2QcKlwk3b7CiTYStBTENmsTdhP2xd
tjgX1OnF0SmJ0qu592e2QWpe8Vpo8W5A+78BiEu0A9JnkB/9BU/vUqtnayPTnoQTp6ibWtqZYeVs
csOF/oc6jtbQocg8Toh88EkGYsB2StUDt68jBs+GoG8+S7S6OC3/bvlo+dpf//bHz/5fv/3Xb0Ca
P62xB0Trt38zb1hSceH9z5+pMJjs/Wk8//K70+XfmDVeUaNwTxUmv5/PePm5Su2KAhCxskGNjnuY
512yPM3rtG95R2ZqveU3/PXs//p7P15MWJns+ZF2ocTfODIhCa8YoTxzhZQe5FxoCRNS0vZrkgR7
bYQwzD5t3ph+gFhUBHF3Wh7wqElsuzr6p6RlwZ+MnTn1LRIgr8aoYmDgV6mhCdkfZ12kGEvgLqMz
VRDjyvwSJeTExXrknAol2UzJhgf5yHx3p7XR0wA2HwOl+vby0FEHnTzQyGuEYjYAcyu20Z3zbe6C
zmlKkrNMknm//LvlS8vD8mkO1OEAzHXTqF+yfN3JvJ8fVZmuvH34+P/6AXby/4e9M1lyHNm266/I
NMcTGkc3eBP2fRNtRkxgGdmg7x1wAF+vBda9ynolmck014RFRpGRQRKAHz9n77UzVmImD3k1eiQ0
AS6F4rXPcWcf7IbFM9Awgi+zadZ0TfYu+Raq4NmGarSm/VQeAugrMJLnu3ilZvxmBVUEzQw/eNwo
R6/AS4SUuWVFEdbVFnlZBivA48aHxvTXvcdDYrtyFgTBofvnOcA9/v6cP697PPvPw8e9IWwzoK4e
1xgwS2LVuSZNBHM+JVI4ftNcs7+ETBs3JjMACqB8yA9/bvDyO3//4Yje72//+x8PH6+TbVz87Snk
4nkjQdP//rX/p5dQDvQL10hrlPz0Ov56dk6M0r/uTtbAX/HnlW2cyq3NkmMLnNBMpneBF//7j//z
tD//qBbzOf55+Lj3j+c9pmF/fva3N/74P/94ifJrDdPt2beqW0P7VGKJmd/i0CE8w5g1f0xVMLXy
GT1ufghy6MW7xydTpX2R7ybdJQGBwOXHd/bnG308RKbIBgyNDLd/3X/8+M9TH/ceX29c9uFEk2V+
Qd9DliOTPJ+2VhLvet2k7leTX61bICw1G3FC7YoDWTD2tH4cAcNkJu23Yb6SEKTC1cZp2B0ZtWLj
0yJELYp8/zBBPDwRj5um9cwZvIrU+HET2CHSvTaykRY68KUnmx0GB9fjl0JDLw+2aWA8NwPyFuFX
2FqziXVPIchg+vj4XhoK341Zly8Vu7p9MFcw5vwFT/I1i+X68QH+4+N//OxvX1H1OEz/+tT/3A3S
isMm7rpPrwt/uFrMFMuOy+NYTsNsbK8Wfu0Wd6LajwP2w1U2m1vKNJ1DMthx6d7G01pvEyfkNztB
AGhhnmEKNKhr1+2iNV7Mdov1tFiWlJLEo5E0zgjiPNRm/W7fNCewTl5xD4w53hE+S6iHRBqS0b7o
IuNrMlq0baX+Yqs+3pvyQiJNc/Rzca89TEA0Wr7iDeDUcZYgZeuZ+82ax5SorZt1adbOOe6il6nR
XEoE8YKnLNk6tfdVcrFCfJegE1R9tNZi1voh9j/rpsCV1il3OQgrIOFHO2ZBRWvM0T/9yHOgMiTT
TnrGh52G03pEpoUKFA5UKKsrGSGbpivUMoCttCkUG3pNjN+Rln8WWl8e44QOlK6zeWLCZFIbgBbA
rMEOP3VNjIKQzXxj+DExAN6oXMPSFLbhTW/XkbtqC9Hck3B8s53S3Y8F2OQgH0lp6vxdYCOzAAn6
VBdh/OS2U70leuW1z4VcMxzOVsZYEaA5lt46yZX9/aEGtIwp3LZhvFecDNewpFsVR1m/qePy7Cf6
uz0KmyU2wL+UD7PfuLkUoweboil+aIVenPtqwO1eJDv6oDcuSPgYJifao9W9JInT7zMnvQtfz1+6
nmwOW4ivwRz1N1KGdcsuoRa47gZ7CY58c9x2DowNOfUJQr1wrcaUpTBB69ta9Az4Pn5MrnXp/cqG
uM86GIDTnpHAOXgEHMkEcOptYSwJas0Wh5w50CnvvOLNI1hBs16GtvG+ZyEMm9DszJ1RhtnWrZeV
HLpTiuFyYRttfTPbscNdjouAbINTXZKoKLWBOjsgURcRWY8zfwdsenyKo2Zng7YDx92RIDTMJs+R
GWUONZmYJrLasoSNHgud5rmXCX7xvkgYYiYI46DnbDt5lx06+64X3gmH11vYu1geyniPLSID1UEP
Ubfx0DUBumqvH+3joLTPjlArcR+H1D9BRkE1lUf9MTa+NPLjlkiwbVZXxK9ikj7m59reW4699W+Y
HibT07hcVBefJvY6KL32Zw58Crqb8cb8hgqWHfrGMPDDTnZ5IY59o4PrXlp5UxyNxn0GHos6/fvE
yPlN+l9mNT6NcRHcjVh8WrUYbsSRYmkbxzMjvPxiuwkXMR/1eFMO+nIs27dmaOxns07PmdkkJ7ws
P4C8o4ztIuc8amSFExw0Hnzy7YCMdi+elq1hPQ5rsipJfGvLN2V51Z796R5RhL6NreHUi5H5BXmW
FXMTh9zZY29M6AzNhL+OD3jRBELbZeP0mlRZQ97kIgnM4ZZaG9wO7Z0IrGVTOlxe7YxWMVNRI3Mp
kTLk79M4bCH861uGNnC1+yxcoPbXT17kAD3MmB/UxRgefWDvhW0NtDXRKKfSJqXWEEc5+e9Db2Yn
VKnTsje7CfUWPcKRPCqCL4R1pPDCNJKbyc6oraWqXFy2Rbe08+TbqPjL2e3jc2gIsCiVi3o3C86a
W/waZfEtqtwNTyk2gPA5uvWuwjrWdU9ID57NxqSfwENwVZXFtEWTzOK//GwyLkXlXbCHtRhQtA+d
XfFFVkSKjSiAK8uJD2k25SfGrj9MvXzxB7JRUYBvwsrdlfZ0TvLqG+bFCxqzYasHzFr94UOXKUJP
pDRrMAggyRg/GtYvHVOw4TffjW9mUExnDRtk0+wrtzMgjn3GrkVYWy8+ldk5uw64urST33aaNLsB
GyQpOXRzcbr37GVfWibUCyYNzT4fn0gI1df94MBNcorpWfV0GIlvWBZwxrcuu9bMSbRXw9R3rnsy
s8R8iSxvNTAOONm1idnM891lrgF3GT3YSWOo78uo2fT2+D6Rfoa5spUXuy+SdVnWEHjdZ12JBqQl
DrMhGlYDNP2tFrADHDU33Cb0oxbOEKLyVadCz7Sz3a2E7Kpns/VoaVnVNepUvvJiozvl01epxubu
0a7rTPVMKeesFdODAf3lN6tNz5ZF6o+VRM9+6ERbI0rqQ92itFsUKnrVsJTfXZ1G2OQj/5mc7t6P
P2JTNF8aPuxVVc9sppSDlm5kwTYa0ozrDiO64xCdPqjk+yhZ02A0VMDzGPRxQjS7brr3Eg/S4ycB
ALSjNRS/0sTPdo7oljm5VFt9KE6esLXd1FJDmVMcrdqAE6YqsdlX/Dsi6atzmJDbp2zFedHlKa3h
NHkdpbNokOEuRy9PyAPsGg7rnImH33AzFCTk2NmhiVEuckws8VAcAa1xRjtVu6rk+BP0wWUsDQNz
Ufxd0xt3HxbzZTunF40WkPObopLSq/E3mRxo3Y+IHjqJQ0bLgQ/I7cHSS3s/eJq7xlELEEQX2nOW
EhsixO9i7NRbZSeHVAdzJ4IsfmozjDwtBCASNKZb5KffLXKXzi00SIIZLf0g75rLENCpxSbhQr9l
7MJWXrjbeixC+t1Y0SVdUROoaemoV1orHL4aOJ/GtpalFYqD5zhzraS+05zXt1nCFt6rlX8WiY94
aDIXRHEOl0bdw+qDf3Law3WSM0DkW+RA8R71qCK8p585UNa4DODQEJbauMuqcF8l4YVLXbMbos+C
OcgyfQ8zUIGegy87UoBLG2ekNacz260CEgT0NloSgpF9EyJ77bGzkv9HfyioJTFhyqEeGF5SuyBT
LsQwrFR4HRq6nzP5H78RiR2xR4ypNXpb2sI0V8LyoDvfGd4ZF93ttnyQVp6rD4tkacSp4a+wYTJX
Mme6D4NGWSmjk+vfAAs6K7PInsnMqlfEDver1uDyTwnDUTFOV2OykgM+SQZFbnudMISuHbCRMbtm
OshT/BI43TkMA6zR9jhtIWQhzxU7K/F/xvUAvqzndJUIiNaJ2160lET5Ydbag5Z+18VvqroM5JBy
yR8inHfoql8Mc57sztR/WlpMI9l33lm9COUc3ZUh0FVVmfsaTfn0PQqd2bUzG/SsmpqxT72jSJ0G
K3ytbX3XiAgjVT4u5gNLqP6m18WXWxGiBq7iEMR42UcxabTZgu40hZF/qpz8ajgudT3qkTUx7ETE
pOw0GmrpE1vxzk/dO8mYVF5BtusIJd6mhod9tWh2cm6X6FPMlM2oyk2WoZ1Xg7PCJd3RFgZFGOUK
AURC+nOQJs6Hj1ffi3KwjplTn5TRY8MbwqMuxwiAr9J3MsUJp0Lr5hW5d7MLtQ3Q5TMLjY+MBHe0
sumriOkDq2l5rLkYtIxjVkZHG660sK+hbQsOdWc9JWhmliAO5K7WIJ2V+GawD+e8emBgl1HsRxl+
RKjoJ0QJ9IsFqQrJa+VqwULqMltLV0eI5Hu3avDHQ2rqH0OeVavMYEFxGaoWWE8pFSR/QWVhrBh+
1rZxHcZNBQx7C6YhONYpwIapvpoGzRajLvbp5KZLmberOLfdW52UHxWWyrirtC0q+nahTW6wSJi+
bR8ppZRVCZoI2e8jI39KRq3f+16XkmLo/abgIZ2lwYbR+GLaD4baO6xtV/RPexIdqCrActHCHb4j
k3ZWGPHiV1tPr7loD8MQUDY5YAHihmAtojboLlk2J72AbYrlqYgwZ3vpp12N7q+iDb6L8gPX//Dk
JPo166yPEmnp1fXh2fipcZAmjE6zgulCFgVQj8S2d5rRHctUVWuoHu0yKgzSeGp2wCwsyC37/IIW
6xDNvzO35UwoAe5hvPQgr4kZy5m0Td5BRoTFe7r3lHL9zcbOPmYlHmsS6RN2KzCp9aqHFiMGb43a
9je98acI+ExklC5fH85tp3KwL4bGR6mCM+VRe/AsZ9skRKDpMWqDZrj16ckN849aKONmRn61wGtX
kQxfTteBb2JRWc3sNaaPb3Wwp4ggDkZ5G6XX7VM7OJTi2akzcTZm/g+JkeXZjPp7ljik+zjx2Q+y
EdZS0YNPqA6hb0RL1/Oi7UOeGcYk8ggtyjZcX0Elmi1DDrthGoQXr4z6atXMxXiqDZev3mJ+04El
fshLoIMvPV13L2psfxheuRQMqE84bXc60K5955QlgGuSJcN4KvjN8epxjCOTXeF7rPYqVr+RIW4j
o+a1qWDaz7BmMZiMq+OBmlIXx7rLfsE4mFbIcHSKozLFI2DQbsyNp2gRvkWedmJKU17C4VOrEGp6
NCFvCKKTVViz3j9uUsSu5zof30nn7nZUfvlpysmE8fAjMc+HEgIVZZ9BX41AQ+/Y3ry0UEBk+q1t
BFJJ38B84FTBRqAbWSvFHuQxdirN/pCowDonQf32r9ZApll7qIfHkh8O6Ynn9ZsRuekEEeNUsB/B
Imrmq5TFZpf63k8m/jsuBt2xbtM7ZBDjGCaO2ATJeBwtly9ct7Wz8BWEkdp0ViT3PAk1/mJ/3e60
0f4yhwKEllZEOxWVUE00Nu62/Y0Bn7f3Ukh4xF78LKdKoQ0qiBoQdnvsOpjXnDcA7cuUiZjWzqOV
AKYfRpQEYJxVCPpCYAx2AhvhUij8q5mf13tawOa+ljyMKkAvVjmCdnAJSS/BHK/bAnNFwuBjy46Y
1D9OriVtm+yI+TYB1D3dnCzXVrPQpmuY3RRxXS4Mf0CMtC5QX61b6A8MIqx3u/ypT9RHY6lOkt3Y
njr8nWOmPbbWk6SrcU9T/6JVdGmkruebLtKH22gCKpMkpHKY4swOhbjbvnakv7BoRVKcM2mRPptj
2dABNLMljMhm9SkRgi5fmnReD2Yyx8ZmMxgMWdcmLHKwtyJ+b+kpnu1mTqwOAa7S24rXWQQ6MBoh
CqHDxNMFWhVihJsd+WWjCDjFxnrEHeKgdmtMfGpzgyST7c8q7oPzUIU3M+yvURz4b4M0kCgXunFk
3SXavsKujZ38pCMMPBSClMCcIKWdj1BwbZHMsRY2kYZBWl/yrKy3MrUSopGqfK1Z2LhhhjmaNJ/E
mPwqFTPWsC2GbRrY3cnPU39nMyhbFtL4rbW6RQ5mTkJ6U1+VUi1g0/gwcZQuh8brdgVEZibTDLej
IDMuWr4DZB4BflYJQkiitJkPDYeSIOlbNCWQH/ajFqmrap3XqtLOjjXGG+EaRGP7+h5xx3iWiS8W
Mg8B8YTZFX4aAWvzhiSs7eSCI+p96iJSN1LzpyIWNs99E8Z6Z74qLom+dOKXvpEMfonlqFuz/vTz
ftOI7IeJA539uPlc21q8SwNUFKZPslFudfm9c6hIJD73QKuCdemDLxzh5tCsKG7IL2GVNZwNWRWt
KcbwyUsnWbv0HpaodZIVWsp5y4DxHQ+eC6UsUm5/NrHg40kwoeA6wY6oP0Evi8G5aohQlfrIbn0u
ShLDSIDvsEdgfMmkvWp2dYT4cooRO1aWerHskXfImJ+BQWCuhwQvhkwPwRC1G6gHK2F2wTbpjI4J
BhaGVoqY+Z3+3aeCskHRki1XfevTVCOj00yeAHEQL732RDMC4cSS4JHFutQFZPGoIoe7D8MvYac9
Y8ankMvFJdKK3/mIqdFiS+6lA1KeyM/BzSC4bDt42N4E+q5hq7dkjqJtyF44hEmbLt1CJaAzrnMi
F/tG0GBOZExbr33VCOCCVRNre0bwFmqmyV3IwJQHAN0GbW3hHlI5UqalnbmRZWwwcBIYN+8FQklO
1IZZXqBdzQIMZ9+IdZjokFzhxdoR6qbsFsoh2gMusvYA4wXYrKjaln39nGauhwj8jMvRIUXXw6Je
CMi4c39Nb58Sn4q6qfzxSroZnDotSyDWwRKsmmodmjADBP7Yq6VurEbxSWvdb48WTOYqAVXLNHbp
Bwl5gGImBEEwLzndJjEwROz1VRum3VZrfsUNNtAhVuJW9P1PO3eOfhaoNTAJlPoZIRDuYAO5JLKh
Lm1kE/VIdVD69943xn1aNexZrSGgS1r95m3frTp+zYvQXLW0TKG9NOwkK7h4sqeLomYJRxTon9JI
khV5iTqyW5njLxs4dqLCuZqdfohHsRkmULUVIu6VMxH1psF52JkuaBVGcMzBLRBxppG9en385A8w
Z8MwHtaipwCBDZlvAP+JTZnbxFC73bFiiKBfRBmMB7uyfnVILE5GbuNTT+TKB6m6hnHK4eY7apnk
2kBiNitcTKUCPNAd2CdjDserQ4HRo3FsK/tMUEJ+TNLgivN247lwCFUFHjryThZYgWWe4D6xk+ln
qgHTyPWO46kB09zFcUDNXf56iOFJ5vvCSdm+w3En5i+yvWCr8ybXESc8dE5gW+arPQzq92TBsmXH
hDhO9Lve+KLgiq+EvNP3a4bsbHklvr2YZmOZWZukRJ6acjYv6TYvc9U151J5Jzs0iif6tsA9Y8dd
UU29ygSIOuNm1AOx7Z0QHH2IqmqOdYhHonMFoahZYC5IrJTrsW5RPHhkVJuNc3ICZwlPC01SUpJJ
0elMtn1m+34YvRA/c0Sqiz6kKI1lAhcRTrzV7VrdOE1ZJc4BsugBp4oYn8cswggeNdA7ksZePlqP
SVhPC03ezHSgS68Bihcy+VazGT6BwH/rA+YvHprPY5hWQLVm8aKvrUwgNodC4ZlX/lPlAkR53GRg
srdRmz9lbmCh3BS/IvaoCIdRzy2UVnwfkwtVcnkqQIC8p/g+wyBaF+QfX60i9V8q4T/DwFPHEKgb
YLf5rE5pxg0ZLS4cjleUcO3VrAgJDfSMa/xa92i7aphsXB9bv9/rcCkmFrK2Oltprh8Zssj9OEFL
jMoIYBaafyPVTnXWAfUekvTefJltvcWRnr6yOhunYoziRUN4oGYmzzrK+nVujIxsDDGefaNZalPa
bocW33TfNtP20Vswmie2KNpOV1W8nQgErSPmH7rXxDv95xBp0bHuudqnlvZcSB6ZHUZrafjnMU/3
Whm7SO6b+oAB7jOuO29t5A1nlFfDU/Ho8saDCSwcQKsoht2cOoGcyATAB26fhk28G5Oc5NTICHYo
RJALgShYjrnnLXsHUBSbEWelBfWz3lrDVhnRRkaW+1S449aSaPVKz7jkRfopp1lB01cgY6DmFUqV
yE675FiVtgd/i0ahEZfyWGvRthxM/RoV5RsfQbUWEyX4aBk3K+LtF0wol4jb803tJc6yK1yxsqiI
t2h0m4NHhyUCKOTXjnkaM+1LU72zLUh+3LhlQyp7/EYqy7CLAuzXpIP0NFbjc1Ck0TLMenkicR5c
5tDllyb98kscnZ6Zf0+4mgIOaFY4fsIzXHq1LrDLb2wj4Wrk4IW1B0wcmjKsb3ZPczgF2FNmAegk
7cWqZHWBpjYuXWEE27oxVtHgT/dm6ItbMPwGoAOXOGJ3QctnvDlRkFzxPYMtKL41egVKHMsY0jwd
GU089WhkC3mGCWuue5v9g4nBXvX2GdORfSbm40cekh9beqN2Zdj/7GeMPmjXNaRdLzw9IGyxaZ5Z
c3xIxDmcIXMdtBHZkbg0d73/RN87fda039koyy0zQ5AT81ZHVcRH0xk5Z6RNELAec7TBuT45qXUl
LqC8+oabX7L29a8HZs9xgSR7qcUI9hw4W0cNSj5CO5LGYwHXj2WnfIkhrW4tI+xPlrTlou9glapm
cncPw4WpqKDMlh0lo6Jy6+nIGxPHO9U9S6oZauVJjcl7p+jk6YZ+KxlYtVHnrB9hA25lNHSizN1j
p8hbQPWbaDu3lXy/Cdd7z5YIbB13a85wB1cfA/boNO+GZLjZITvOMLg3kTFc+Quo0OE3ZsrM1ikx
SGs0v1tSS9nT4iRcoQ51z7ilv0950m/gsthAqQ1nI5r0AwJNe3XdoFjWUruHbZ+gTx+HHTpGbUUZ
6e76sV6zqb5nICfPzA0ItSAzmzEHY8eqZdlXPpo9AdkHguMVpWK3QxKTLKqOxYFmFxhs/BdwP8H8
9GCqdYiKamAdJlgUTZZbrJMADpeNIb2tkM31PX4z3hOaRAmYvqMhF4Jz6Uu2ZbX6QQMz3Y1ijDaB
yr2lUTUuIFPk/JYprVOljGOlT8mVfXLFViC2l4D7mEUUVYlZNKThKm3jhYZ+T6ebHuvOdtX4IhKR
3EMuWSHwnF53x2fV2jxDJ7sW7TM41Lk8gxEYTOaJ5gJGo4QkuLGEBxo0kEgrLDSjEZkvLpxp3PPn
XJjYayzavMqrfjlk/u416uJLARmfRtwq1WLn08Kj6EJTdztLcmHqvKMxXzxzV+92Ot+bVgMIqUaH
4g/uVZPEzc4sXfp3+RHICAmALsnXA8agBQpq/8QQ61CGdXLr6WcsnYFWbysTeaiQWzDTdC7wruLV
xIbr1Djme+B8DqEj3/iyXmPlwS2NGxI0rA51gTOw79QjsYmE+dpb5Zcwa3UJvK2Z+y37ZzZAVeBT
fzj50xRhSB6abWF31YcJJETl8XNuqmKtdY68TWW+hylBiHME4HOezKUZp3plKG8njZFvz4xhD9em
QWRIcnTHl04gQB/LzOcCmY3XMhoQaDnqw/Ys3iRp6IQT7TR2SqdMfGnIcbdhF64YStQsm527YoIZ
LsfMiY6yhNqmwT5/yyO59iLcI4Uh54TcSa3jJqYbEqJgziYRgtqwqm1Bkrcv1bEbe3V7CRErHW0R
LfLkjdKpXiFmTliQG33dOdPOCyxGJZpj7c0if0UqPRyBgqvjyKRoaG3r0CnCzxsEK1vfm75cKyyO
umnlx8c9SE7FUaXGW1gTuhRY5XQIBTePewPY4GnQRnpJWQtFgca2g9FW2ugEGiMYl6aJbMyDzgYp
o3xS2IeYJPM1F32ELDHxdWDRBX6FdDJexiZslrWLjb0JPZLgi2g4N4zvH/YyULjF85T8QIh1rUXg
fLTsVyLf+KgG+FpWFldHV9WY34k2qxzNPVrpbCqIaQa25XQ2e6nuVvKJLNF+luRii5HElFiHDZEf
ywr0g1GaJKRIApvzbxGV/5bxA11d1OssypO7obY9MDKj/srjQxwO34Sec5mLPGDVnsUmEm75Qx8x
hCPtaRXX50koog5CE3W5Ao5Ve14FrKZ/ifzEPGkRV0raUN87/hCgRmz2fee3IW2YSDancaM7s15F
Hnsh3nJjeEKe56/CpPyRxFO+NQKN4BLbmMmlZxF4MFgk7l1fdKskHtkYev2xYVx09IP8VBE4uFIV
Nl5RUnVbssOu4ZcHZsavIb73A2WSs5JMuemesjpImI0PnSwxPZe4Gq1NPAuXC82rGAdmhPV1M/ka
H90afbe3aXO6J7GygHTDJjXd6gUsVL0OPa4ShR5gPGc6tUyKESZOl4eLdqBh3vgGbUUF+aRv0mTd
5qQPAbux73HsZOhT7X1yRgMZvFot4GObq/3Sd1CkwMuhN1qM35GG1zvdPoSa5pxpZVH2E14Ut7r5
6mXur7xGF8W6uc2ZvORdW6N692Jcl/R0J5vk6mIsdwirFLS+L/puNJ7rfmcpXd9p+RdGl3Lbl/E1
oiELj8Rod23rrFtHbdMucX8AXyqhx0+K/EGzuXqRalaNrWUr1dH/BCwBDZncuFWU+gaVtmlc616e
E4FtOS+/5TPXGjuRy/WlIqK7gqSpAnZ5LqKJ0S/q9c4Hj7RtHXfYDKE/oOjLAVwV3Y8hMehLBune
Gt3X2mBEUrupthhEglscputaVoAEmVtgESwhyXq+cWaDcm8CozlUdkN6u34hsiK/SdvcWLEKz61n
3MYummjUZsGKC+EIRQpDvV7ozMOYP7H/mzWP6qIJV983U/v08BNIYbwg0STaRlIXCZE8J03Z76bC
eZMCGo+s3BGXivbTJvtql0dpvdZG38duo7DpMXVaOplBlI6U3wmZkce4H2cBqb19OAb/PxHl/0JE
mTlJuN3+x7+pI/8bEeVSNjL6b6vvaSnBMf0CGSbH/U/wGH+98F9MFN/5D5usYhtip5iRKA4Ou38z
UXTxH7rgENJNcIb8B1crJhoZ/ed/FzMYRSeNgdahqdu6+1/AKPAodMvlZZ5l6tb/GxjFtf5rejNm
ZVfQQbfAZhgzBOafuAjhe1VLIWieqOIzvTo8bjKJf3oprWkbE4tMGxFHhTarDmlKJojs/tfjxw+l
Du6sx/O6anumwGNDJscSHwUSNGNfTj6moaxBrpIqgEfoUbFL0VVAeeXOMt0mxZDH/vHazarYxw08
UD3fxVbPgB993CyWRIdOwP3juvp4bKOWJA0j2nZhHu5rYkXoDz8VvQnUIMrfstL7BK/0pIeZvit6
AiNJ4UjLeO2Mhr0P+tmiO6yKBGSKU1evqBtecl11J8Ya1HDm2k9jfeGMabVJIs9YuSFBTKHw7ipO
jrS14X/QQFmkaAMpvKlcwNqsB8bO0jDIzBgZ5eAvgwdf1D+sEnmQ6bg3hDbfai99auvwPuryHSOp
uzJhnPEO4UB7E82O3Gi3Whxj/7CDU10g2MA7+tsZGOrT/QACSc+NxEc6YPLsd3S8cnUW0tbW2mS/
M9y52mlxByDPuNDJMCzk96JitG0yLp6Ad+taufG6z97HrWMJE98Ty1o+oA2ff6GM2vfBjg5ihkhR
QSzsHIpGqga8C6E/ks0CaN21h2mBIg6yRvFUarRjgpLGPbIlkVinSBafVTjDM5nkLTHUkUNjTMco
bj4qz3sJxvrZqJub17qvfmS8tR4pXqFKdn7u0HgI+NwTNv713UQEp7UNvuN+OWE9VqpJGGXXP2uJ
4Kq0ip9zkcNmGhp/sM6cYi+V+kHz/gflRLbIgZSHKaZQYoXa7BC09qEj93DQ8N3qMUVHQMKES2qZ
Lsgwwme/6Aubtriof5smtiW0WtM26piEh3c4FtdMGr/sjG8rq17yHtCtLLjaRpH9O8ewaifOMZEh
83mXSCRHVdC0edNaYq/8zOCzdDsOvCYCF1GPSHPKcdOwkaEZsIhr3LRK+V8VA4lVo5prUXxTOiNf
oOENmTlwfRDlPRvvqclH5RuALnrhwIgPTtbg035InyqdpVif+cJju8hmWYc5Zbc42xdKQ5UqGBii
c3NphfZgK6zJ7tlM4ZeZ+9XoT3+SPnhBAgCRRibXjlnmPEshOtDmlUZOiwBlJLzFN2rSd6vwL5JZ
whIqKBNNDXxpTlCZVpk/hdRvWncgb5J9ZgpUufKSHS31dCm8qOSAoJatqldbOT+7sm1WKSYnrQ8A
TTTZs6eLaYMObO9Pw9Xy6FuXqiRx0IrByyqo9447ew5uhRtUEBSCi53VuzxM32ufgRJoSCZpYqmP
xHmaMXo++QK0hugW2vii4Eh2THQ4hZO9VaASFkQ3OVpD0yhRrLPJrkFP5vElg9AUoY4A1T7biCpA
MjjaQtnhXQ7WkRnAEcyMzYeqF6bOMNisFlk1/uYf+MhjcdMiQhXTJv4S+bCnZ0xPo3kOnOSL+6Qq
KWfnaRoLOFGH6Z75V7qxguQU1+ET5XyPlbIvwbLM7wcHD1+UyXbNEumwZKSPzRWreD5Cd0iL5Noa
6GTC+nciNUCsl8JvXmSjP/mIvZbS4JxGPXPronPWuNkiztq7Y8VvSvQbrUW9V8tur4jgWeilupnF
+IRcJ2OV4PBKPnvLSxaw/X+33hxVQfDeItTIh8r0Zz/hYDZtq165Uv3S7Uvgj7sh9K6Ymn4FxkBi
Q6aepNUgICnki1EyphcjziZ/KiImrM7am1hSoi547qP+R2uVT3rVfw4Vf6Q1FReBRWYpUT7zzlee
KxBhFXuSQIr1/2TvPJYjV7Js+0Uog3CHmIaWFEGRmZzAMpm80NKhv74XwKpm1rXqbnvzNwlDBIOM
IITD/Zy913ZgYGpD/WIQG9mZ4qVgQq3E5K7xUFdGTlZFqgN/RQcNTNcw8+e+p7gZxX8NLMdomu80
s2y2TOTxHjWC3mixciIPOGpLLBppMXGFM7S40ypgrIRqrOn6vOj8edN14q3ukyuYWPohzext7bf7
CjvBOxmgf5lt+BC78n0aBS7G0OWPRAgNCLXYSnqshOnlLhlH4i7qxDlI80MSi29+pH848yq+ENo2
nGg0h8K5+ITQeawrndFgTk+TOPLb86ADzaAHwXcq13M4JrqJn2G/0/XgpvvY67PmgqBySLIHkflo
qR2N+2Apt3XrEUAg1maDoDnNH9Mu/Qhi6zrZqt553fDTtQiIdAdq/JWxjuaray6MowiJWZWFHxP2
h67Hs+Y3PqEloH57WneW9marGF6z8g4VIRpN0HcbYjzaNfOVOzf337scjYMCPIXY7xfRk6/DEN0C
7CpFF2erBicPDFccisrRv+d+4+6kRROe2hEpRTQkHKc7wvmC85A8jCHTiZ5es8Mgn2v+JmT1oMvp
ZmTtiK6lOxR+BdWdqn+TiKueD+4GatO+j+0DFaJdJZ1vA4GC1Lzao2eWQLlZy7MGJJp4MH9QCArw
wlq/Mqt+7FhqBlG8JygkD1GQjsOHNzRbLXOuaW+9lIZ8yik8rpyh/RHj+NxPbn9SoDvaFhd7ASaq
wsMzDw3HBhs1ViKCjIs5efompvDseiR3k5proYDG/G0/GGbtr03e5ObPXuXtVJn8FL0J5pI4vXLi
RNRjQNR2dlZIfDeOLBnvBjKDC6fak8aH82WiN5lLzhuWWevab1j+TROB12n1XaLHQUHO66XOmZv7
o39hSrHuC527G2eIJep9kCPzLMXJ1sWps/nCZTS9eEN2rvFucsR/RAaWi3iyf4eJubedCn1Fr/3y
hENVSN7LOPSgU1pXnKf2SlXpW9NLfV+UMd1Pa98lxLjqeqLvegrBe+HBQYkkjJsWcGYZ5c92ySVu
Z9VPS8TPOAtmOWf1YUH02YFOsxKdjJ6yJy81TS8IlWkPF2gYdOul6OZwp9J9dah3l+5L1JGIazn+
tySxw5nE+cN0U5CvROsCyL7Zmf+R59RyYAVzC4qnTT1+sxsX+Z2AGoryqNGIfbay4ZdVlmifAv2u
tH5NiEhEnz6T0EE814/srhOE9wQGFfg6ZUREufVMVyJep5n+TZtjAyzaEMhUgl2n+BW9wNleQuwD
sb3SO8q9jJgnIQZ6YG3frQo7g77bPRlu+S69B8vT33rp/lZhweWj+kuChWjlifhKbhyVMCLYPPq+
6DseFD50UoQWenO9MhusqgiVNxpda/z1wb0J+Uekx1ZHCDgkwY/USn7FFEoQ692FVnxrzPjO8PWr
M9JMzekdWcpYNSrbIEjiRDQp6trh8DrmaEuzqXqaXAv7in0upMTNnaZPbQpqyuB/VINfrCNtl8X9
Q18EqFUGQCpJeKYhwLiLYZHhb6Pl4lkzYf9pttjWHhCKPBq+08j0GbzKB5+JNTTUNiRdp242wG+g
vAb3hTSJ6KakZiLUSH7nhtGALDgFGZUB3R3f4xmxEpDJUzvk+LiQFEYlz8zINVS4VF+K3XydV73/
HCk0i24D8AisMfFtkECmED2u0z3Oktw17n8+O0xvvib57CbgAyTyBfq1PwMRPtsuslwt9zFyjmD/
hCq+JVhIdnb1nitxiynfrlIC4wa3/+6E3e+xbT7Myd4w0/4VeagcSp19RTvl1mJMWVH7OcGX3nf0
Hw+G394MM9uPsr8YtX8Gk+avx6B+A+zoMu/ABlbsk4JaURwf4sj5bsbZ2a+qv8KGW+xopG+96W6k
QY11YEI/mcmj0aLpcGv3PWyoXet5fzUQGnoGOhIntH8hKFz7uUMYZjLf8IY19/Gi1d110Neobezs
CADI3I96xe2/fRKF+8uKCdnACrdnwB0ykBWGE68SHR5H3yoHNT2wqj67WdjbPP+xL5ekZJQ1MU6T
MNmSl5FsnKR6xCBO996b5Z30viWR4iJ/HoOA2//aRwuOo3EKWGx4mGTmKB8tFmcmBFiqKDdVcjhG
7iQwA5n3U+jcU++hQ4pUnB4yKpOBRZBCsuzC6oaCVxU9bog+xBdToHM3N67uvYtgvCkrlYe6rR7G
3njVS/eHX8YXLbYZX/RZWEFPx6aJmyqbkxcLTK+Zxy7immoS+/eoSFAhZLYeYAEkE9591Pmryns1
DT/YAa6NQfHo+lp3xH1tRdRDjVeq91vblaQydxji++wQOxmVSaxoQq4IzmNWiz+zt2NugBGFeS26
tqoOySoeWvg/w8EaGaOAcrgr/4ffG81xLgEa5Pptw2cNhuEmdyg6qtH1T3Z2oQdJOGDmvFgiJMe+
w0Lo3JXs16Bs102RfiBr3hsValnzmzC7jyj0fwdT/91z5C+8OK+BYL7tuSfW3w+idP6q8A6goRs2
hHrth9nJrpghhV4h14Z8j838aBBPWUf3g8H9MiCexS088oP9vUF3vjKZLKDUxS7cj8U2snMioory
WVXlqYltSSImi1pPr+r15KQ/yWEkPCQk9WQawh9hfS8SBbqj5DbvaeGliZKbOVlq643hR+yiagme
Jfc9UkPe2x6n5CAi55DT7/mygtL/pMywPI8bn3qybUTb5WmWVXuY5eZ+mACiHXKkgYFPFvvi/ySm
DrtngC6t6o8NFuwtCOLfy++lJP4QJ1oFmz9sp4tRE7Mc2TM2iObljctrQ2m2e4Jlw3HdteVp+cHi
ZP00oqKHIsPJrH/6/+1X7rnS2jpX3Sa342KVVSjx3amiIIhJWGFVxKUbeLOTN9SDt67HKf1PX6qI
s12TqKdu9qpiKb/v227YAcubizF9lBxln6xQgBWn1BmbVRNGyPpmt+vy3+bz/yWlCjb67MZdfLjL
VmmQhMyYyIvebN9FBeQfLE7axYftLcZrYAPsr/mh0BBYJbQPDfpFSMWRiC//Gz1oSFV/bC7vdkY3
InxnplF8bk5pt7XpZVOZ5vMGpYa1r+Zp3bdpME/Lnlv+Rh8RqlZIwuOWXbrslaThnq8ag6rLbAlf
9v/yG8vW8trn6bA8Xx6sFMC9asNDJTzgSO1t2RWR03DSLLvm62xYflIPNEgqDFWbZVcsX/LTE066
oclsm3LHKKtfzaC2rkoxy8z7l8ZzN201Ye0yz5ecdZRA8uYYWCGC8mLaNOZ4W7zGiys4i2kHT8G0
C4BPsONZAx2CCd04Pamc+ML5GPzxwX/fdFIrh78XAiqd3/l59EjDYA4NZQbrAyfH4jkmmrRAmGlt
hluaJtHnzh0o95HQ+nXVuKZDI2rZeX/fg1YV3oFtdbVJ7YiBNGAgueGbRt7a9msPY7o+mY6bc4/7
1wlU6N1DVvc0qefv0vnVfWpP+q7UZQcLIONC701tt3z75e8sv7ls/Y+veW05zdKXZLOcCQioqSVA
XVq+sjnYzkGgOfo6feY3oIDnDWC7aO2Mh+UMHlrZH8ZcEtlabXOHstQfnvn/9F3sIj36oSAHPbeC
1fLZy0cu753iK3l80Gmswq6Pn2fS8h8vZc75xPh6rXDEdh6RpDk5W9+p+l3okB8daJyIy5m3PHxd
rX+cop+by88nyqAHb66DzDv781fQ7e+110Yh31qOal4Fam8G9fHrCv86pZbXlqfIrx2sM91ONQm7
yYl2y88g4nN+LO/4+v2/n4LL8+WoLVufv7M8/9z828+Xp3977fO0/bSsLz8qMmZREpptQLtxlc42
XtT8emcDT5r3p+nJFn+vWpmjuYsV2UdSsRqah9XeNp2t7dxj3iAAO6FcCYQyZRqoI27vk8fcJc+q
bs9yJs9Qa0SCeS7UgBLIMxtqRHifD5amY7PT2oM24upfHgqvoM9o1LaO6pgXnXR2/Zd60G+cwqEP
CFp37dKqpQpK4BOFHd7/nzdz18er45qoN8sJ5/TzKOLw3M8PfoQaDpvQvGnaBQq5ebM1EeNGtb7v
raEPdp60g/PygyDgRmG77c7OGKGz+a64PHjzbePr6ddrpAjO8Ir5x5+by4/cBRXx9f7/5edffxmR
TYFS3oyHixzqaff163/8uc9NZ/68P179/Og/Xvj6gl9/5T+99vXpy08HW77lfu1iPVMSm9X/+k+b
88nxtz8/1XmAPKt5+fxzXzvnb+/746t+/ZmGEtiqN1lLLe9ePj7m5DJS/UeYk265WjhVf2ySlVyd
zGz08HLJlf7f7RcDg+5peVheW7aWvszyVGF/b30dnxLiT+ZP/86zGpcXgwTZ0twp3lI05zYSzvdY
vgyD/9fzJCttUI4Bk9Bl3EfqmM16R+70ywkQzPdRry7rHX6ux6UzIxdGUDOPXjo3uK1ULGrqZRYx
xdQ0YKxRp+WCdGEtnIbPnk61TCFgdOKkSNwt62U6QrkKQ327NHSCmYGhtxrherl9WMhQqSANgmAw
GDDLcz3PIX7NT0evfsvoHWyNmSVlzhftssVMYt+HU02lEqlJhBNuF7C0IdQthwIONiPYoAjBdaRX
6oRl9p9bf3utrnWHVWgPRWkmgTVG/8+HBUT2+VqsYyRAjAgrZrW8oROe2IcVc8n5eEaUeU7LlsGO
+dxaXot6k3NAkp89jnF+VLVi9itnlNkwkdb42X5bntu1+eoXhb9d2mtLty2iM5Kuqhlb9tV9Q7ad
rFldUzGe53XV/LBsLUf6b69Z8/yRtc97vNwIPjtwn9vLgcb73MG28FCFc3SXQ/zVkbOXW9Hn82V+
OTH1Iof9sDTjIr1AvbdsjhkdEcZkYD5JVH10EX7H5QgKGAV/HtHlxTgvqM0yV22JIEqZ/EObshnl
v1BgfjcDwJbnASCjXZWlL1KNFaiipujRbcYoX+0fC5ENnkR9+nr4T69RgTloEZiHhZ22UNSWhyan
DKAcKyHu+194tRHL1SkOqC57ui+IVCaocop+WYFXHqlBym2vuu/YdrkGl+MULIdo2WwZQnwzAPqq
FOf615FYDszX0QlrXGiaM47r5RB8PTjz4PT19POibOwCF2rysRyG5QD9p0PVzsenL8ySFGBUCXPz
tIRLLMrMJpiWK+3zEC1Xnht3cp2PPS2R0AGuN1fUR2fEPJLjeIjNuD7Ns3MY0ADSmIXSTEjKdxQI
3baf91OA1f+E/KVLET7z/HPTC0CL6SHr52UX6vN+/Nzf89by1BAda0dSLT+vjNh0typxvy0D5HLt
AP7ClLRsfl5LWPhANlM/K11a06AKhrXF0V+TDsTCSoOopaPHZlVkJoch77f0Lyk0Lz9dqHN+Pmhb
eypfl3OpEmD5ivnh6+mytbwmwWIceyYQy5kGbrumf8Zo8/+lFYsM4v+SVhjGTPv/n6UV1+gdfOfP
f4uaIV9o/qV/yipc8x/CMHFQC4+wmUUF8S9Zhaf/Q8CPnhee0tY/FRf/klW4/zBmuYVne5YNZsbg
D9KYXxQXxj8II6BNgQTCISzGkf9veTP/Dk5GGmmRbUnLzAbTL4Ru8Ul/gpOrQRsakrqNs+YbT2jL
iqs/dTBScPYWdHspl9Tc8YqQFlTDegn5731djeHZg9WxPGsBxZ6y1Hsc01o8ZmH2vSomZIfzMwnj
CMVjmO2MMngXmf6Rm+qx0DRBSaq21pNRppuEGNqT2dtbutgZvgZbcksjlVLLWih2MkMUX+XVbRi6
HyVUhLNjdzduSVSQiap88WPEidqgq3n1NhyLPrtnXz8omDiI6u1oZ9t+oRgYKUTWbeafQaQeKA2o
e0FN+s7X96QAB4+GbLvNOBdOI6moq009MYLcNTLyo1g0YhoixTEnxiCmnum7Jo7XXBybkPY8VGrx
ODHFWeMuewBaqz1lsfxpSaU/Dp2o6SdofOnqHV53/+Rkot9PBPRssAmsisoc3wJdZ2HWomVwYknL
O7PrnTAHAA2hRsmWbuQY691TFjBQVq53cVsUz2mYZMhDoPdy+GjzW3NjC3DfxkBDsBZGDMZXdPel
QGeZIwgyGq2DGDXsShFAaDFa59L2yntyJ1wBRIfsuw6fgUrwahembwMDxmhL6zehea66i93YT7Ye
+ntavPG6tI38PicDJ3Ey+zI0I2lYkXvp1XDCBU6AvCQKvuDtd7GzgXxdP0TmX/lkaFQIYyE3UM8V
bSXtqLuB/WBPHJaQ5rXb68k1c7rb5OvOTfbNfqQdfod8csArmQLz7aV8RKmw72QcX6kcv4HNibcI
06qzP7IETavXIGuKs9HhRAr1Ei2q19OZYzgeZ+jBkDhybSIiOnZuoA6uaZAlMDf+R914ULQ1130X
u3snZyY6WvetUfb/R47r3yPuTFdwnbkMCTo5dxIR1r9fcK5q+9Svmf71Nurkzif6MiPX2mpmkXMb
XZXehkdpRU9NGBjHPFI/mGEqsMRxvzKCzP8/UnhMw5w/8QtozxDAdW/MCapSuLbHSPDv30iLUKdr
bQEnKAj7Y5pkWDUkrPq07MklzAQSgWSeZuIjdFv7LTN07dEv5bkGBFl5Vv2twOeE39nYNin8hSrl
fhhlfvDWi/5iI4nNBHgNHEH4Ca04ePbeS0+O0AW88dy1cUaFFo2MMBKsJ7HrQ7yQqxby5rrDPKqg
8F6pP28qCIK7puUXA7tEU4BJY15H90erZEUtHFJKG9lO984YExaUHUBuOoCqKJTnJXAMYZ/Dzoq2
uoFWOK6D4U7ox8bys19aN0lsIqCMbS281mKKn4O2uSCgd86OTxfRpS+2xeptHYVhXxPNCK6kd8Gw
LBG2t2XYXOFPPZmj9taT6npza2sra/0VAZq4FPimbVMTD1NNdcJnEkX8NGBtr9s0cWk+6+uwSHIc
7YN+RA5xow4bH8LGo4cHNfYowuFoaE526Pq/sGc2ewK/X1jKc3FHJJtUlgaFxAvvxlznMp5TOoIg
vthx7G2t7EdGVsE26nO5FanXbJrM+Om5sACxyNjoW9tvyP1rrE9JcowBYpSZl4Kp7WgfIz5Zh024
0TIFPW7KzmJ2QS7OvTqxuse5M0Pc4ZGvVByAz9RbeK/bOFZIeDFkXIapxSkD6h/jRYUFwzFox3S/
sR7TiZvxck04gYkOxNbMHMojmnMJkYydO7BrrqPUOQR+oTqZHA3JCdI29Q/iD/W9ZrNOSgPb3ouw
rTYN/P61BPm/KVv+KL6JfoU8FwUZ8Drlj986NN6rbox3TSdoMzWjhw5OeNlmUCYdLGgPqVd6W1oy
BGCGQpzNaXzmf7qHqfEEAJzmroi6qzLsu3SqiEluB+MuFYTottTLHM8FPhI2iJ49AXTTx7hpmK9d
hRu54epA5uM7O2d2TRN3vzYLrzmHCI+L2TogfecR62Oyi3saxW5KP6SaTQyBjO5rw9NIVXup5kJS
6mE7RSz2U3pjtA9wGtalAXupp8GR+E9aS54r7vbqKggnbTMvucl8HdoNFhOv8PbeABMit2oDDYDb
7QdBKESpnqk/DzdEIytH4w7gK228jqBccjHkR03Y7Woo5ZM1GOJ+andoEq2jssx3mojlejGoJpH/
TBblK8aebKVZsHo1LJPQSYrLWG9KY1gDqxseUuHi307yuzKutY1v0i7384hGFCnTnV1yOYTIbuJ4
HLZOSLNYjR16AiwIBYY8lDiwG7QuyjFeMhdw4ak3rp/sMMiFa8VdqhrAtQU1cYyfwJb0kTmJwsKo
kz2JYGk7Mjunwl28BN34S5RtfRBW8BATAL5aLN9RPd6GKI/2lUjfPA0R3zLyVFP9FupA6LpQm3PR
69cu915UK7WVAT9/T+K22EDpjfZFLc86jZMNSUbk7k3mXvrPTvud3mm8lsZDo6Ok0ozBgSEXNBD4
yNvx7GZLK+/Q9np0KUKZgpXR5L4vxXsZpeLOes9IAWHOkG1aKqzEAvzVRxnnokJlosLfEb2t7QLn
yH3/IbTrg5FDsrM6TBmEZq6XMa5MBBeDYJLBavFSDl1zHhuCVYdKW2eGBGDd129FT+1Yy9Z2qaJ9
rTdvZYaYrZ4DSZCVuau4M/fJGGtrb5TWMZ6vXFOMp9G0p23ZQxbxoWbL7CZ9y9m1Om3WaZB3DazG
3XJFZnQXwzEs7qDfnErFhKpWTn3o6vaumIrysUNeEoipvpRjiVamwd3FjQMYRdV8ZKZLxELbkkeC
2c43yzu/NtwHTw+8B9cda+xkPWL4HoxnZ7UYeDcV341wwTmYtLLf8EcUK5Q0yc0GjynKEasQmrmi
iELEL7PBMMvoimqzKdj2nv3UsumuZTsrnRwas5uqisyNE2vxJg9y8+qPMVBs7EWbfraQJm58JJ1M
P+dJDwSndf7qe66/sEkIDnEj/dzl1ofNaAwuBJOEMAaxtllv7mhuTZjgEAzFvoRlHbhybbXB78RD
EFslkYGCpPjBOj4+1Rjd0OQ255zB5K7G6AT2Z9JYxDfGhdXDMRXwzhtdrgyFQ41UzHKHWu6uyO8S
+OFHRTPFytKTSk0f0jlmp0YIgqat9Kc2tYj2bYxi7eQEFPBxv0Y6E7LUVpcOpyvuloab0T32HAoo
ivY9vXYuk5Z28DR36nIsTlv0FXe9HlZX13UFSS/9z7YhRrFquAi7pjG35KWM58htLjZj2s7tYERJ
9hgF8bHfKb9RG+IfuEHMIKXKQifBgjbC7QsW0qlroO4xpk04mh3N7/5xMecuz/oEvrpwcLhyq8k3
5OiIp5T2t5wm/VDJDucr1ZguC2hmg6fc0CHwtkYwHMG5+DgL1xL1KPJN/1tWttZ67Cp6koN+j9q9
x05H6N8kgXE6ZbrtxqDd1iPLEopF/N+BeBnrNwxnDXQKBthoHmrbIC5ZtEsdar+KjkY7fscNH15M
ettUNIxdr0yTe7pKNjbd40NY02kNw1vTuB9LqFFiasaz6oxT6zFrIlrCY95S/zbicu26joHWx3jm
68SHPIk+hkBvML3Lo5WEHMGBZEGacC+qNOx9BNaH4HO0X32lps3icaOgF91N/fCa9GRBMRTppP0G
mUQiW2nE7VX3wkr+inSrPIThCExPrAUlqschDO86lXAzmIz3wE7PMnGrvRWaKM5gV7jjhi86wJ9g
5841r9TJtRu3LoF4/Q4x0wOhVONBUI4heEbD7himzlF62Q8nrXDaR/bjFFb5jeIgd8ChFdsia0kR
wSsTSW+4RVCPt0bMYGGlrbdKyCpYuUG9Ax9ivSgH8XvdbyLaFQ/ZAGyhs+NoFxZVfl4e2hySThzz
dtiOZ6cOxnPYkBeImzVuPcnd36ETOnXHtqGvrxGHyTjMf3IYqkHuaUQh8bRlcflcQNaRM92Q8ESo
w7A3cV9Gh5YRgjq1m4jZIJljPlye2iKUIpwt05MfrWKCWg+d39ynNfEmZd/AuYRyiBMIbW02whkj
zf3D91E4aV3X81bY2XYQiiPNMtLuzYaOBz7G5awkvmN86Prwkujy3iur8iGskG4qwE87Uw6/QlZI
67ipCYOtdXPXe8y8SzGWu9Kpvpms7tZ4AgCmKFniHkUO3+W2+Mk34+s1JTnKzOk3pBFk+7iDMTKk
uFoni5zoeehvXJVvg7akV24mx8LrbZahhKUMvc99CydjkVvTxkGcv/cxJHGmTwdPy35R2lR38Sw4
txnB3CMAnmqLac85qs6+wc+J4WSl50Dz3gckHydRRx8iKn6xxBXnQVXOwTBZN3QuTOASjtFQx5iv
kt4m9MRK3nqCOdNRIgsydYebHJcyr0PrasZiY/st/gNLoxo9+3kD82ihZrh0rfnLIJxACwQ6n9E0
tzRlASznPcLryLOQkPgA/kKBV1hnbiVdUFgFjsdVgap1W4Xuoy+cgDuPl+2VQt8u31xGtjugADeL
QoQGOh9lCQ0a1HXHFCzYKxpHBAK5Xq+mmuTQYXijBb+1HoEBuIcxazFID+adVzPVyLSDoYka1VRW
gVpj+sG9wjq9O8ag36VdEG6EV9mILhjbQbYeaYhwy7CDH3B966ekMZ8aF1BxW6WXYOydi8XOAjaL
ScyMg4QDk9crJ4hRmUKX5KhEp6qEj5oVFtlx9VFMRr8DooHJRqkCPAVEnip+9SNaetgr5RpFG1eB
Z08UGRgAwEz98hNlXSRcy5USztlI4vGuOXR57iJKTRHIh5510GtNXYijvxaQkM58sZ/+MDmP0kdW
1k4Ni0RT6ld8Rt0uqZhbB+IBmIO3ihAZbWHn1NzJIvHKLPcpxRXtmPVxyJs75gDJxZXkNEXqfjRQ
KqAZGB90CjkGUtAT3gQLkFxsgMApWf+nV5nVuDSkl+DMHc6yEvJqJFJ9zubwnziICIJr6jv6Ttqs
HLSa4kHD3H2b6Va0d0blXXSQNH3sGuflYQIVIkRy72Mj3dZQALZtA2rNKfSDDVkDLkD/OzG5kvqO
CaPJ3Arvinbr87Y4o2br9mouu0XlXPiaPOjgc/HGg5bJgsIASDHi8SyEu/bx9TNO4SQGlUG87bxV
4eLxuyg9eQKuRFmUxHi4RXVhhuYeLMO4jyI9vlGfzO9lm7FCYyCghA90yuS1DTrhn2j7kweuFbKV
9LDeWC2Lx9JMdk5glvdV0vtIvhvDXHXGwFwU8tyZqX5yzl1udrUbq7WhT/6pTg0YjGZDbk3jxu+T
HaPO1fLsRgHUOBhja2zNRgvQeaHizpydyJGJtU12gQDGlUUg4Ua0sQsYiWVEBxx4TYdWwxyRf2Om
C6UzGQlwgGmGczvDLkHPqSqj8d7IAI8FqR+tu6nKzgm1B6A8CWSGYlyjKbWgNZIQm3vG2YUkBzeL
ohdxGHfdQB5Um4NdjHDcPAdDDkJlVqlqBFI8M0pPl7EIfl96xFpPeuVAl65qhgQjt4/hKEnUdRpz
DveKH4sRX6xpdWe9mFP7QMS4I4nP0qjeigk5biRR6pd2V+CYykwg5NgKWLHvLOnFhzRsMdQOhXZM
Eve4/NOxleyKwMvXY23Ct6mN63KuYNk6shp+JButfEADjHt3LkKWpp2cJ0oZG7Qjv327A5hiQDxF
yXeP5WhEW/nA6gtZaqJORjzUsOTdkfmyE28oBjINVvo1rF5AP0yXmmrAtdbsG2AD3CwSdXGh6Tuj
8sSlujbNRzyFxSVCbgifAwp2p5nceOss3tdMvTYyihwUuH69Hr1jK73g2hE8QpUwuTj020msAXU+
tAOaZ7eB6BzwLxmkBaHR4kgpVz1jEx0OhBU3B3gudyC8wEkAZbpCG/PX+P6jO5I4FHmVVn+19Ljc
6MqtNjkaSHLXYJpPnX/LWoqRiRD1IWVA525LH5S80o+cRK6z6vEvheSNrdPO0PZ+a+Gu87JzOjQQ
A02cVD3+mvPyIAoTCX3fP8nOdM4ddiemlEN7WCYgrlafwINkG8Rfxsky5kC6CRshAVMk7OnpZgmL
ZpZiZbGxQaX5UXr5bXCqc59rFiDJ4mdgqYLZA9FjJneoHeLJdp0EB0XRAzyF5R6R+mYH+OJ4q6cu
2uHcrA5+fNeqRL16afVSl/q1NXrvJc+uph12NG3jAH6MYVxRaO70QXMO3DIQBgMdXlWotR+mJo2Z
77qPreMhD3Om5OKhx5duZJ3x/t/XWH3PQ6W+WyUoFNfrrzZe7LU/o6akmE5CFs9EYOyWhSQGY9aN
bfa9cSnoKMXiVsuKgysaXIi4GPdqzr0h3ehnpKaPInQxdahvxNCtJhv+nGVBkwl0PNsu050sHaY1
TH7YuIWGgCRF7zaR4hRAH+Iga2tr6I4lMVKXQusemxyZtAwgjUdaz8zT+ynnJR5BUOk8lR5yGob+
HA1KVaO2/Y3PXf6UnxUa4BZXOEuOyqTe5HPSZgHSRUE5u6VVs2OgUTu43FxeognOIkLy60iz2rOO
M3GGpawAU23bMlN+iSEwxAbIWruw9OdAlrjey5zI4bLQt8vxZ+o2bnxt8ta2KL9pHalGrjmxFEq7
eGfYNfNm6xVEUHM/ZinqfYPD4bis7gMTYBTthXGMBHQQZV3H3N0ZAFz2mgcqTZQUMutEUjMxVHnR
hL6GMR3eh+O2T0hpYz9CMK/14UHlXOhaXe792m42mT3+1Zt2dSWzYKVat9gZVDr3XUBAZaj38pQN
OUj2LD5QS8LK2DMQ1uAEmBK4cCBzUqmILKNG0OFOQu2PS8J6tnuWM9ijctiWIXCgFgB24IJRNMM9
y4R+VdWkTyz49AifFaySVat73Un5OXshoIrJTCc6bS1DD459Z313E326q4V9W6hukx68ylBKDq1H
SIxGda9ZcJfK/53EHRhuikWlngFnjyp/7clqWPk5ZS70vKm2TmKH+649exGoDP/l5EZ10dJAe2pp
7oD8hKIeIPdu/eo7bY9bOSTddurS7gDPbBVntbkeUQSfslc7pBpO8BXOlJqplbCL31YdncYRT1SL
QWiTa5pzkhU8GSMsD96ksxqAfHEIAz9mioUBv/JC7CQu0/9I7NNBTSvHpmxjC+o71N/bbVaFiqS6
GVhivyU94ciqYNzpTdJNur4CdS9PzLzEjrDFDmB41q+Xbx8bIt/2VeSvip9h0/VvXiOfC0aOKacR
FftXa+zyR30KNq1L/IgFM5llpgF00IQJ5ODm2+apEW26jhiMyHxuSsM7BqKJzgNUBQo9k01DPvw+
UM6KqIIulXuL89oRVXVnNdFN2Sy0vSl7KBqWuV6Bb2jhZXaeCx9qYu3go43r6l4746uc1ktForUY
wyGWgZKLpx5pSQ+9kf5XEHyLI4XIRkdN4oqBiveEdlKHXgpXy/JPHhBePOMsKoUdPhFZ4a6sygpY
xsy4JIwaT2oUxWxZLbYS/MLZmR9khFNKD5r9MmkJTWIpC4WIM3WCs8mp81+Endlu3EiXrV/loK8P
AZIRDJIXfZPzpFRq8KQbQi6XOQ/BmXz6/pgFnNMl/7BRgCC7qpRUJhkRe++1vtVa3tzTNWrzXWg1
Cdft6XNSxdulJ0BejK+QJ/NHw4dK6y9fCrBs0JkWyl1E2qg/kAaLU4ogNX1oW4T4Voq8VvwEViQO
CGzfANh7dDOWqEkNnXBAVYuOP3TPtElvKBbI20krfWlsDB4EopygOL2ZRoifCtMS3YMxeGqG+Av7
//dSt/4Lgefg5los2oDdygM+2mZN1yZ7BbK0BkyDLzkhLQYyrL2vmJtCJ+ZC79zWaG7/ShuKb05F
FjhVFW5knY/7Me2GrT+Se+p13ipvrYZ9XOFQrSfC48cyf53NnGhCLz/i3sBfN3bMf4PFTgmf7BNH
oEPvNtV26AnIxY4aPCRdTX/GJr+hG3CjQaB5xeUGyobo0MR3+8PguN6tTfK3ukJT6pn2q5Y/Gg8u
ixu65o2UlYs/xNlO23GOQhQPnhzoggmChZRTBDtRVzQ7rEGcyfT+ZHrczr6YmWh2gbcKx/lrpoEd
CuerKFPFlgr5yMXNsbUGKJoI61l2+3yfMwxELwY3nr4mUIMNQg7GkUxpL7MvbyE6Wiay5vhl0MHP
IJ0pB+m6XTz06yZL6Vc4Y89hQu8mLQCUzgMbCx+RsY+ruLn1sueI4lx4OqyHJDaIvwjadAdgXB/n
2EMt2tnrsIi8Z1ggag09L9zNqYezfwQElSTRV6Odwr3bo+nH4ARVvhHGqc9cwOJL/AjU1HKvCihR
Y6CrbyCvPLgw8wBqin/LnslclJSTRBYXZZTppmT4CJmeKgIJ5uCJ6bEj5uySdOUe3uIt6KL+GBqR
/dBnWCsVOac8hzGYOijYrmfilna6T0H0rg2IL1hLJKE4NE2oieoNI6zqQToTfWqfs3xXRM3KDZpk
QQVPUUi6kVHSBA/kwBqhozMBK4TMJflIhAwVo6G9J8o3mrCMAOd66rYqn+VDoVq4YsCWcfEbPI0u
GrixzolKt1JGNkAb4jnhQKLr5nHIc3ExrZ82frr7WDtNOOH7afcatHH94g1fTGXfFBGWAMPcmSgB
768+a+l+x7OH1Vu0L6PS/plmzo0I1B9DV7TPIURflGcbR+oBvyxq2d7Cu8tCtam1eMdt/apCbPmO
6ac7AhnDfDX5hsYrNYVrvNmPkqBonIgkwyThY+LgXLJ7wjbZcvsuqMmP1PSbjB8kKskNWiGSVTtK
Ce1QkxvNQ0tty3vZ7CzohqZyMR7w+ESQiKlvoDobBgcRMhC8IidrZCAFmTyONGmRAOBqnfr8h2Va
IbOH9TJKUdY87KwC04yVwyU1OJozfAcmnEw89HHP+MDIFsdJh5d7V8ZZBbM7tnlkOLrIdJ1UOO3U
oC+wMIOHKFL+w/27MDTwBRIn0KqxMxF2if6AvuPrEHqfhpAugSMCRmI6Chnt8+X+3f0LCn3z1NvG
oRjr8BqCmD2MbfRDC3yWBFKi46+C4diU/YRAZfk7eEXRFXVbu28l+wTT1mSt8M5sh3KxHwpVxtf7
F0hX4a5Dj/PP3wUzwKq6ZULigve6mqGXXDn6z8BU81s6Fsn1///9/TvLLBVnAlCpnrszY4N2Cvqu
5ETM1QUyCRVaqf9mI2eJ1eBwOEPibzcKY5P0o7nj58PW7LvsgFeeBKZA9PRYUvPk+/LNnnyeHgLz
8KFmh96AkiQ9DBT2TDaY5XP4NeMJW4ZXWlhwguElpTV5Qa+4sUz/WSloHBMO8oPNihC09Pvoxd9y
3tk1/EAOztk1LuiQCQhrA5XXqirjT6VZ/SyG+LMYogOV/4l+cstQYqJ41rRyWvAEGMNov9fyTJRU
BzyuXcIkT26ZM54efkASUKp/txj+kZkNdk/vbXCcSeZ+ySxnH9cQketQXbBA2VtqO05tJLuCGQmf
G+aoqeOigvcBsc10zlYWVZzrr7pSodMw8GVFTrRGz/5ejH6zit4667vLvIhKSmKXgTxeaJOpTR/m
Wz9Jr8IuvLXslbkqusxY2YmTozOxrdXYH6Qsx0dZk/Ig1bfZyk6TC7NhtshTiDz3KVOEzMqqvjok
xlO2dj3ZCCa9NTiOjKN94xgEVcRhlU505HRPoJ4jXJoY1qKsuxqEAY3RF+FULroVzgcJh0ajlfTx
2uziRvxANAzfCnDF5lQ0LLt6y6axpnXsrLyGn2lmS1XYHFJjwgBdfs96Z1gljig3/Vy0MMnUOnG3
XAd8fYtoKHe6jf73dPRzDGrRcpDGu+tbyloTiUrbZsfUivNw7mYbu8NkwDyPIkf8IKL9E+c8XJG9
8+JX7iae4x9wEJBB81zUZrSGT0m+TOX+NcdarsjazvaRNzxnVXot8+CJ2bHGN2QT5p2OeqdwgdrC
5SkIKc6kNwHpRgGgtfPqMSby3ZYWT2SBsY+cv/30R9q5TE2Bs9Cnw/dD7zgmL0FBxhDTRgTFXlVF
u56GptyaXXviv34Zet2sjU6f7WQC6lhA4hgy+RLZmKwtRQB2lYAZtdFMj079xS7T/Yh7bM3e8bfj
mgeO7Ts7hXo+tOmRFZ5mfLRDZcknUFjFFsvws107hEbPzg5bA/saUGvfHZgohG5F/xcjbx9WW+rM
H9YIpKKm+yiDYiMK6H2m0yK8iv92pcUHGXcbhpXezgUV2PlY09rAbNkk673tFI8NDR6hRsWUPvdw
vplvDCW/8b7G1aMYoflHipuqbD2O8y0D+s7YMrVmjylpo1QN6bng8Fjc+XwCJBGg5AtGA0RkRW1z
oOYsmLIRqgYWck3lAg2yGNjty2w3TMmtUUtNmjrWwkf3N3TQ2HBssKUr0dQvyubY3PS7IiGDr49L
5oYS4/OSMTnnCJMytsMhrBnQA2muRraK0NWXsI7TrSbwNLVpNpnQHTT+TjR12xh5E+6qam0Z6VPp
JRIMMxGls+FvMWZWq6kzSA7uC2ZlBf0t3xJXxqFwpa1ZYy6t4tXgm5h/SXq0ACHXaZ0xECaC3ah+
TEkJ6g8m8XpWeG/z4FOJ65qEAgGEsMbm2CcvHYa1Vb3LSwnYFZJQPr2jbHpPWdFWLrF7kHDGY9bU
QD9BceuJlg8djJUexWecmdHKfc07q4U0vgtsD7qv2z6UOaPaQNGII2yCWFzc/Mt5Uw4QwWPVrzBC
EbzqDYSsV2+4vGPyfyKPt6d5mUA3rESBkrLMw5MT86EqE9Jpkx4p7L4kSfrdioZy5bAYF/WED2SI
9oRfvE7jWYvgm81KtCG3b9x5o3wmA8iNCHntpIc9IU6/khITbUNCeKsy/Nzx1CW+DfAuHTmolzPe
g/xvF5P/HvZT0HsYkupvuYJNOYueUcN8KWtB6zSyaUYQddXlrbPrjf5mYW2jjA8WE7r5PQ8AhWeS
uXmVlBf6pT9QB7yFZU90TOv97Gf/bwju1lZnxm6oPXP1v/S0t39UaP+n6KgJY0ik//1fi9L1gzjN
dQX/WL7r+8L3AIz9S59a5mBesiog/Yvg6cn7UqkKvmCB9Coi8mdv4+ijLWFL1v5ge4d5psZDSqEP
TI/OPDFHsIZ4wvYhp6M/XNy/kWSLcs51HYwOtkLk6xKp9O+LkwEO74hZAshITxzrpf2l/LjduZEk
HICU7SbziZXtwFCXBrxRL3J3cwzTh8GsAYF9PcwLFjW3Li0+mb09Pf/hAq3/8O4pl8vzURrapvlB
2tdHpeoaPwxOOJThXJY1p4ki2uEJX8C5jr+OmmGE1MfEEVIx+iYFzUeU199fxi8aY94m1zQtPkdL
eL788BlasmuMEOnhCTUNQ4o5XZex2sCofyNhCfHS8mFWwGmDMsv+IG9cfvS/tY045j0+GU+YmHec
D2pLHfpuhTpYncQykm4YFyZx7G2dAT/tvPzGoRoGFDKlt/n972wvn/2HV7Yc1k/uXFNJxzP/fW8Q
sJOURZY7jKBi/Yjs69QOBjyvxjq0YbyfMB2AmxxfyVD8WboztGx5m+6nPTJB6RjGP/MxS8FE9vTf
ipGgnbk7E9jZPzhO+Z4rDvFoHf4kTxXOr5ctTM/0XFtIbpmP8tQpp+XjczI+ia6mv2LMp2ERjpCF
ZG8WAv9NWHjgcfUh0JOz0OsAhtcFAW6NArSf8JFQO9vlZQnVcQ0c/3XXYNOwwTO3VXvuzIp8FfR7
rjD2zI0Rkc8/8sEDKtXAuAItQOmB4OJS2RFaOVetaUUT3NQksF3S/IGDt/X6+0/q17vTcxQFmWe6
rs2Q8cMHVRZSm7zT6tTRN141PMArU+it7ruvDcG9q3tKBCyJL7UCE/P71/51deO1XcvxqUkcG0nw
v28SAgZAxlI9nixTbYuZKAhEmt22cgNSuGib/v7Vfl2uPMf1Lc9xlO+zbH14NQUqWqOWVKfYNv4e
yuoTGm9IPnT3Uyv/OVbB379/PXtZXj48A44vhSk8pMVYFj68tanONZ2Pklz4IHC3sZGABq/3ZCXD
IuqWZscyIohL2v6h8Uz4QoHMi6gvjK80AZfxqK5deRRh9XwXjeaVn5CjSVU1BJt7FmzKgjW3ofMY
NvrEGdr/w/Jh/7qAegqMq8sbJgXffXjLCsJ/piFTEiIC2cz0LIp90tQ3q/PC0+j648GyjK+CQZjy
uVwEVeAGyCFeVQY498FDIVIV+ybo4lUmcU/OpYJaXn0m5DZ8nYtPgUO82e/f9P9wO/uk5VgWbzv7
/cf33LcHLIWVY59oNdDgd5h2OB5EShSARwsC4qZYjA60wkOYOr9/aes/rHncyUA6aUC7Un3cD12a
t7x2bp/AWeVrXczTyvJQ7oD+PUMv81dB3U8PVksOlExaZl2LprYezXGFxq//w91uLXfXh7sPg4z0
LGk6SgHw+/fDRcZDIQg2sU4wA1mvFvXQvGh+btx/0X6uPlGV88BxPjRccJO/fy/cXx9tH5eOg6DO
ZWDz67LCrMszgXSdKtP8Rk+wQjkipq+Ot89F9jzHjKCFk9MCDZYRjpmEaJFDhiSRenNj+xCQTPK9
ttzD3JXOYy9OdO7XsVVX8I9QM4QKeH7M4PJxlNZtjjhikGoEcKOzzmmv+5PjzKvO7kEkOoWCocHI
rUJTew3jcCvos6wwjDi7XANZbyAsbWMI55tE5s+9aA8dsMIzQ4llaSDyCCQRK9hBVqhmrSmM1iqy
kX41HNP92mIvs4q3BNKbPXvNLvEZFA6kX4TgjLhRNrEbjpcwsdV+GDWMvsq4WKKf3sZBHIwEVZKR
p8+1AYWdQ+2l6YeZuZjPsLOhoko6c15JcDeXws1e2jC9dU1kUZ0RwPH7D+w/bNhgbClZfbY9Coj7
YvbX+3NchMu59P8WMdUjKdqQpgfpnefU2aM0+J5EjUf8rHn2QmQYZNfSerQoZBqHYLGkeCVw3jkS
fsZwmSZrqNEV21229y2gPh5aRoYlFVAF7XxyCHRb4VCw/3Dhzq9PvG/CxjU5HsMg9+534v+6cJI4
kK1wBjzdZaIOGpPZmH52Yeh8z/P6zTOmU5Y57kM6zwHWJ0LF7aK7tT7RtFQP5A8MQLVpclQoHy4L
wpvus0A9WI/re3ATgan0FZPPIdOqbc+Uby+DGstRxayhYaxl+V8FyLV4ZRm5PIuMSb5Cpn6yxup2
P1m11P2X/IZYgYXRH+1tBn0QOYs/nGUunkaDWUhWE6aA6HkzZjGTQpbMg6aDVw+TvzPePFFhSslj
sbmT52dO94J3+DEPoOrVuMEOZYvOCxjXt9/fFf/BruOb7NGsIpbgIbY/bGGmbqK599jCMg9Y9xhd
wXTpLXI2/EU+8Ydhm0804hgJpqWEWKNdixhmRBGpX4X7Ov3D6m79sqUCaV7WVyxErG3y4/XomPRf
o55AjEHqProNkgrX3Y6lWV8BqSH7f0rbAkAhXnh7NKtdNKNUL1wGb3FUNpcutqI/nHR/XfW5JFxN
wlTKZ7f8eICCO4Ymm+bhyY5igcxUrejRMzBk3pBGFu0ZG3mdq8yJjEU5HRVk+dzs7TPIObH+w8f1
y3l/uRa0xpYplsOr82HNz3HnVE1gknYVWvgCcSccm1bvY8aAq4GYBI6rNtJX5p6bVpH95HZcmzFU
j2EK/WnSOTDSKOD/6eRGU+0iOgWkPI/z2x8u9NfdSXGgWIoSzE0UCB9Ls0xE8agqdzgZte2DncaO
lBPdjjrWp05LvQMNWMiJaP4fg8A/ABvVJY+2HwOeMeJnMWNCGVznUxQSW173cQeY0Msv2TQ8RLsR
oe9zpUeCEn372vpt9cIKkZ+ZWGI4ImDVJj72UqZNtZlkWpOE6n8jKOdvc0b+WU4i2Blmm6Ozqgof
+zyCcCeRNBcXYXWkA+BlnoOyUDV7gVJfNq5zdDS843rK3W1r62ZVYRY6OxGtbZRpO9l57r5rskVF
5hYHmgUCeRBm77ks4g2M+OmRZ5r8oHk40RsNkDca3rqUTnEeBWPh+5eqndpdP5Vyfy9ASgZ6qF9F
e5lxS+IOIUNtnpAg9Nu8c+1P1sRxPknDT7ldfcsaSlyyU7eGbK0jDs6fhAXNp15gJKf38hBGBLWp
rvMf74toQtPwbHr9y6S7b2Y5440gSQSl1SW2jOfGJlQ7JAckd2X4EFZfGPiTp0h/7aTq6XCvpOOg
/jkWKNgTv+fdYCdYF4TKXq0sZo/Lg0MjnfEPZ45fb37HotLHb+w7wvyl2I3BU1aouZpTnEJQSuv1
/QxdDVsPD/DO0AwQCFb7w428PFH/OmUpx+Kxl65kSOGKj+fNNjTtth8jwqTStN0ZpXzIut4/k3Ga
HROC2TazJ/ZtG9OlQZWVY+b5R6/gdIQT/f5a7A8FDnELHLVsdkLMYI75yzNFbruwdO1IRtPGq4bm
dOEhYgsmMspE9rvHviGPREY9GLKbiMqA4uZyJzpkYn5OUmMX1QQnFt7wEMfFdw4iNI5t4nQQOo5G
ztnJZ5Q/R0+C8d+mRJm9nssagFOzLcfR/tNK71m//Dqs8UIpwe9iC2pU8e8DrMyYVEpE26cI5t7G
MwivIAjXPOVLQuHq/mcsi9bp/l1aQAirpvg4uMF8SmBO0PpevvVIwstXmZdnu0kYgG7TmTBnvsSc
4pG4LyHdNYmAy185RknzkNbFKtTtfLIBuGjdtsSSIUXvTC2g6GKgeOymY61nhimJEqfYSYx8SZj9
f9+aKFOMkMYzznFxAkwPZlg1P3N/MqD9koboNE23rvOGMPR8LKOVCHpkS5nID+RdHhKjYq6dSBLB
kGsHcEfmHAItuZR8O2EWYiBxKpYv9+/8JqagJMaCr7iTOawK86lwSJro6uSlDRaaZaDDA7VodhiV
hNpsIrMZoxfdsWmxiqGY06+kMSI0NtgFInveu9GnKA+dvauxszFLQC9uKAK26uj17sz8x36FXhDL
XQhse8QP1E2MZapM6psRv1ttTXpOrq+zBDzb1mQHCGxaK7MpiSRfmMgAjY42w43nxOqt1yLqNg1a
Fuj8KaOCjAGrNcn67OMJ2mes0vcQuYubiw2952BXEUByP55NQ3WTCSyTKky9XSbb6NBiFLtfJTPw
B6jizZE81BjeY+G8tKlNsnPK3UD5wmQeidBGZUZ7IXKsuySInyguKiT3tpzXNRk/73AFb0Ggzdck
NP19iHa4ln7wgucfqjXPkGlowb7UVMYmArqF2k8+hEv8lk4QzJYpCiw1KHW823XYtgxA+oyujBoY
R9YW2Nsn7PK4tQ7cg+GSCIR4VRjFPoIuRBwu5TQxAOWuaf7CO3toxWC9DjIVq1SHBh5QWvJT6eQX
VC6L2sm5OCnKsxAfxb5F5Er2dmKt4pb6ydcNs8dAvSIYs7cJ6pp9meOHTDsIW15sMP8JP9MjesRq
RRvKkgcvi6yjnctDSLGPRn22t21QnyYSVhl9pIW2yB11Pssi/+o1IcLSLsJXiiv+aHf1zuhd5yBC
CytfWB6VicW/inD11b39BeEsZ+cik9uhJjWwibYDL5p0xItzmatWYY//p0NppsgOvfq51KjUMZI9
342p0yLLHbX/aqPvYghDL5NwxuJSjN1jaRHSVhDtuvUG5FXEwH5BCav3vcdtdHcXE3bd3mTPhIno
r/ivOno3w1nt/cbKgBOh75vMzF4XSVQuwbb4cciGHtVsP80oY14HNOKrNM4ixEn8MdPdA0Yei9XW
VOhG6C643YCoJRLjLa459Ys+aXZ5DGe/0ebFd4ziIHp8z0mGeXHE8Eek+RThwg4EKU+Cl5/rl8km
yMB0zG1ipJi9lJetEnZeePaMPMujnFT1ApkhXEO57BieyIzMACasRbboj7DebqBZZyaWUwQE2UGG
5ZKNHS5b7wSLrDWRQNbRhWZJdJQJq1Bj8kAUojN2tUibTQsMYdMzwHpQdkMzByCqvyQaciv0XIBA
oYez4DzsId2QchiSsBFVFzOOF2UKhpMMYeXFL56oVNoLrd5sSwPSX2s3ETvSdd11ZpTh0ethuKYq
1K+ca9elV8gnTkxYVvzmoWg76+oLI8ET8YxxJ19hhmKNaZo52/QtITvBEvHF7x+dVGGDifbGW7Lk
IqKgirgDZlCurt6RGubdjLCxHiseJiKKzDWAneQU44NfGrjDqdfGBQZqGoQMyTrza1mN9OSK4TW1
iTgbMNNv2ip8REDsvaTpX2wMTFgb4Z3anKqHSlKHNrZNxLxy32Ky6IMeIdTNHy34065j7UwyKdcp
SLHTmIXnfDxN5I1iLWnfs6mo93EuoJxXabchWyg4l6X33Jijw1v6HnXh0ccnc0p9RHAT4vddzFgb
KC2gc6fu8095+qlrBJByOzzHqMkPPQgcpozJ2YA5TJ4jtOKoqNA1upJjZcWS8myk8NNAjLtW6T+W
renuxtqs90GaPMmCVl9b8eCXVQGx2sST1qEwP8Z5Qfb1lH9iy2ehQqPKu23S6PObDkMS+rY1Z2If
C9LYbzKGwUTBEYkWlsN9mppUqIik15wrPLjxqvP3hq54mk3n6ifiZxqqzQT7aoUuAJe0MzrbGNVU
ETLvJiC2PE85x2UdAP6Vb4GebDD1ZDu1nsO5OUsfUd3zMSQV+caQHpgADzi/jH2YYRTALTZfGUnS
aDNnf2PhJt5F2Ja3uGLyfTBrvBK+lZIl9mB3prhStqBVg0/zONQCJz+yVrRJtth69Oz3Y1tvStf2
Lgjoum3plNEO6Za553099G027UqdjkfiF/CcLz+aoXC8thZaC9Idj4djfBlYhbYuS6jHGvSi7TBZ
i7AbEU/cpCOcF81SmbtNcZunstgP5Lqt54VgWPcpFp+g89Y6MAnlHjUoW9fBSzmBYMU9Bn13QJU3
j8m76X9W6VXGnftNwdtoHADveJpgrI1D/4JKbX3X/pZpzJglct5hdqMqTLLo6BvtVgeGfMgLOW3r
vr5RUv6wY33wen8+WuZGcpSiMBp/IOfAfZg3T65LAopZWs5Bdu41S0Pit7qOPMzp2ySrYJOF2cVu
TP9g17m5ngVSW7jvRGyEg7XniLbt4lkRN+YEZEOYMb04qo5Ixms10WZoG/iMuamOxJwRIKnly30s
07UiPSqjVlx38UZizAr3p7q0hT5L7hmWVnQ7WXopE1kf7bRjnByEGK37ViLMG0b4uPPeyqvhrIpy
H4eRdXF6dZ697Icm0vAaIAsSNHj27Vzf9ChSfg0wq2Uwd6fYIupgPheTX13RlyEplpVxZPIM5MWs
CRXn7YiBNNAKgiAwJc+l70UPDvYJa7LIJa3VhpQNZ1MHw/vdWU5w1crTebSt5+aiPUjSjg9Bxm/b
9X0Y0lbCWHV9utHasjYj0tbtGNMjKmlEb5nno2k1h2OaVBFpQ9ZTRXck6f4ynZ1GjCDJGDzGaEpA
nFdkaZsY7mWB9V5VWN+HxcKIQxSfcC0Y1EXfkRaPh6oVNxStxWZKauDfqgtOFHno5LFGry3t1ZcA
e+Y+tp33OBCCLJZmMSolR9vMvgbjIHfMQ4nfyTEvuHh9YrNoz7WryJmt1qlMyFvLtUazRwWaVsNL
IRrz3BH/yBCVAJBJFjSLm4OF7dfmaP5Mb++V/HfznM3oVQbi4bI4cxhv9/12ckV0RU6yG2bszQBK
3IvVtRhPhj4+0X+0tpgyMtKFwpyC2bkpI/7MMl6fBppHjzObsUDeehRexALSptdudvxHWicqRkAZ
MxFEYMnYTzf9G92/6kk93QEnYeqOt/s5FNH0LvNFdOG8L1jGkXQbuq23Bk/+xqhnMhhdAl/qjpuT
rB8pibtA5NFsQuH1T4Y/HE18zQ9tR76kHzpQhhyV7gsY6olJDgSh2phmZoR3MAsQqjTxd7dP5+M4
dDhW/fy5tlI2tNx4MUNZ7RPR+Cz3pM/NzoAZPA6O/qir52IGlGAZatk5w0NQ8Vpjn37pRfOi8/Gz
sobgmW4ReqgqtR97TNa0hwDMTEmDmC/18kOTUrXgbcKa189ngghnotsBD9T5YLxNInvEiUTwkPsz
iAiLQFv1Tj1sbGq7vcQ101EN5bxqU+tYpwXnG8m9kS2mKhxgTYXzqFfkKgj8oQelve/QAWycY2fd
MiWbgyknHIwMGOn4AuMGdKd/RMANcALEo4xTMRetlJ6GExyfT9qxic+siifU2OUxJsaSUUD35Inc
fR94wPwZW1CXNSD8EEc+VwrNDavJMQ5JMBzHjhgGrJl3rXw15tEpkV8VIboVUEwkyVVTWZsWydqp
qXR8jPLpRnx5uZNyDr6qCLXNqFZDmfS3sJc8c0kjru7Mrlwj/Z7iyL4FQj76zogHZBDZZcJL7ceZ
/+oJPI7I+x46Lc/VMNVPTlM1T32PIrKvoOsv9cP9vh3QhK8H8pm3TYfyt3PF+DwOtXVNOuF/Zvfx
t86EHh6jz26qABL06GM3tdvVG3+YjrNBnUeF/Vn6gzwbuYnB0rSLPZ/Ml7EuHGZ0rLZBYq4rH3Vo
Uefh04KUqWrE8VM6SgBNYnzJW6AFQ9ofVLaEJhXKe8lA9s8OABTLfxnAr/zDFeGxrtfNHLOtL+OC
bgl74m7DvFgGjBELwC2NrLZJkRKZsTToq2I85iaZ614tQdT0/QgOoN+WHeeBTJMj4WXpvPezAbpB
VsoLW820hFwhQKqKn7Qy/C1TFXvd1Hm3NuxxOpoWrohgdMQuQaT3IEqxQ8yTnnOGTcfWbS/2GAED
ZcjiOTVsfUKmMfQiYU7Tat8uWb6jSexyPU3tvgzMl4IZwHmiIX1vb81N9Bf8bjw4OF9XeUduFBZr
lmZbvTKCfx2K6VobuLokJ7ipaBIcjw5G0SZCoV7j9bT2Bslg63ZhGTWJ8zmO8eDoJmu2weJqwqrf
PFa6b/ZF6OOzsrwzC0m/x1/t7WyaX5u4a97tthMgyfqZaQLKnVUfLmtYMRmfTOTLoUNloCZzAwj5
yrBs/JY5WFCIjcsyxdF23KpgQN4eVgX1VtFch7ZNT1YbnPI2K8+eTr+HrTb2WTji6JBMwUrBPOyO
SGrRz26RbUVk/fjrmBbUFSbOrnCammBaDpJBUn+fIn/iqI0uy4v7VRPkeD9t5i4qHolWY8Bw7sNW
nPLYoWFWOh0JTF58cfJzFczhA1mCww4TgE/CS2wgAQdzohiyOhHvYYGKak3fArvZOBw7t1aHOBiv
IYLLw2jbP92ayLDc9C7kMHDSlHhS9JQMhwhZJlEg4k2iON4qKgqKJjDnPe/fwa0/Dx5Lgy3Y1rth
eL6DoDgbmTz4S9iK9w9mAqm5dQ2meNXrqH4wnO5Vo1pcN22dbytPkWSn427bh1b2QAs5GMrxMjjj
yaOGOFUgwAjQKLYoflOoWqo+u4n9aA1e80x9zu25GGTz+Np7EJlTXz7iyz2XXTYiupXhjf79pidz
eOuGoblpCSlGSRzpS60JlMhq/WhV3fSl26EpX8G+rh8bhOgS1xrI++bqds457CM+efAQu8Ap34aa
//BuPXQG0mHGrnhMsQptrBD1pcZVsUq99rPuxGuPDRmb0QTsRK7dJAATBoNozcr/PTciPGiZrR8G
XvPoD85no/TfOKustPQyAi58jrk0NfZZXWCgyZIH3ZCot1SZNYHp9yZTVilxLAila0jTYDdj7zKX
rqXfZ1dtL3ETXfYSiL8tYFzYw/XEsco5mLq0v3jBOxTF7+GIZ0a6A5ntNkHdmUXZP9rC22KztIiE
bEmJifJDiDsmncmtkD3smMiPHnAO/pAdBzmXxsBKWdohZwtHEIJp3Gr2aypoiVlWp34AOi3ejFmE
D2VUUO141qufkbcUqm+id/pHm5S/2nSzc6Lz57Cm8JJEMxySYHwaJmmgwDLSLdklHrkdlXeMW/vc
dOG0bQbhvPdW7JAp6xxVWohHatELt3ypmvFIp9reGDEe4/sJrmR1tWKmFzGqY34lH0EbEEa3L9CU
tOF+Nt2fkUU/ClcmRu8OWcAw8aw2KFYjl/q1HFh2/EZ8bbjXV1E4tUcx9yPOKqPY+ua0ZZmIdzGZ
3PbECLS39PUfEOQiIAP+NG6SwIT/LuhKjInMSMSi8x4QSdb3HTrjgrgmjlorM09efLXYKxuEg6h9
956Wxgb9GxmbRtBycg4UhpnkAdfYsAqDuQC9g0Vonse/XQWcbzYTn47gGC1ewWVBb35USyQ7LBGs
5/38Hep2pHH8+NfB7oaTGuxhPYqo39zxXVAFYCeNyPZDu61Og02z9i6aZFCcnhTNy1XqAHRxwnEv
3ZouLGWdV1TNXg4cu/2McootSPXoeQuM5au2T7d2WJKT0KbvXaviB47yelUr8N4e56ZjVLZPQ+uL
o2j+h70z621cy67wXwn6nTfk4Ryk+4GaZVmW53K9EHbZ5jwezr8+H1mV676FIOi8B4USqMmWZOoM
e6/1LZspZVSXoimVvPk2tR5PREgGa93Mu23Qdy+9UROW3KT5irwsap+2XW9cp2ejN8wWlaZHaBNK
db/M+G0DSaIoum3NbqvS8YVxTmJDBWo3pFn/zZLiEBm4nm31jIlWNYfykEPrZYgAL4ZVA7jpcEHi
SfhQTaeUNLuhFfrBZ5BtHUteTap6OzmJdu5rACEkUuDY7nu+O2xEnXmzkzb+W91DTXDqlrO5ArIB
2L/wVLePjwbor9XkWLt0biaS30PgKa8NIFy1o3+iHwh2IBUJYsbenzBWaX71nfswv4h200SRdpJ9
dRb9YB2UEQM4tfSLeyxuVhBbLKpFJdUpnC6HOFHleg61WwtL3pepkHdpHRuHzGgoJSrZpT5bvWnc
mklwqp3ih+qkzqbsjGrnIE6gUAGPn4qv9lAxVR1yuh5FXVxSE5ZbH+Hm85kQMJgfkDSPdxF5tVYy
OrN+I7qO79LKMa+sNtXWDB8X2xrBBfRVsBIxQ/QUjtaJlWg33lBDXus1DI8Y2uktmlWadJU1eqbV
S76NyXij43LDOFwC4S4r/VZxGGwNIZ29D2RmVbY4Gtkrm7Qi5jO3ggqD1bfdAT8F0AUlnkY40RIF
Uy4+7D7cZIMg2F1rmdcUQbnajayXfnx3QtxZSumzxRRDelbr7NV38++tSdFkTB9kJsSj6Cbcpugf
wXqUV8Ls3tnzh2tMU4Tkof69YbZaG5bITxJQyVbHte1R1oapEBh3tWluJgbO+4LBiFCco8miaRsO
xltZjdETeoNvjlaCh3frD5N6Z5A8OmQ8nNpWDa8NBmQNTdmJ6EZMR5Rb9qR9ffRREWJtSOlc6Z3x
5Psv7IgeMipGdwUo/XUUJjdNm6p0MqJxO4UhBlMidfYs6E99Tjldif3xvi5Vvj7NaOLxrlrP93tz
VU3UpEIrkLd4vJ4ES6BrvTwpIiKHKQeMexzDpKUbVD0lZivXVVJXL85sRfD7cripqkK97bX8G366
8jIW8jNvoZGJPk53Sa/Yz9MoZkLdpJyLEe9H0k/GVrD12svWjVlAKfIcDJcWClKxs8kn1+0YUTAl
thUEEsYqawYVmOS/n2rU06TiTRQAR3GcsMjg50Eme0DJSaHLTVUvFPl9Hw/PZPENW+ja8uRr/ZU+
l0assetYbbOZy4p6PKOjG8+CoWytDANV3XZ8TNrAuJBNpPiewUurqp7VbtrQhG6r7j7Esrm3OtKz
lqtj6bf3qnswiB29SYtwV9iF9hiE/cYWavZS013ZpWAqtnWhNY92lR1Y+K87C7e7t/HxKnM+QqgB
Fam8auX40gM9eQpdbOCO62y6bG2mTXLKJmRkbmYe7Ab6FLt4x2quirAFPszvxgFC2ikt6Ri/A/i6
1trs7vj38XHpvM7D/84/5usNWssdvJAr8ywuzkP6bL1TDRYlia9eTxpCDsmFttG6YQURraOVgUVn
4zIKQwcY9+CN61Pv3ET9PTp2cgJjcmmh2xjrzea8Ob+ccZZ5r45HzLI3bIaN2JrH6hBdokv35HzT
P8HesOotySurKOes8IhyNb6rSDsFUG9ukmzrvA20q/bqIb0aLwS+PsgXQqpoRiZ4omzYT4TVzzFL
OMGUZtv2O2r5uFdRguAgUc/hmI0rswwfwrbcSoBouKVoVLalU+4BIXY7P24NrPi1u4r1UTk4fX7G
dlecnTZ86Yts4Itqbehb628JCwGP5awCGjSx96D1T2nS9a9FCQygHZTiekRyd2l79WkK8q3su/SZ
g3g3dUTu5VmUPlNJXpk1EoTEDCu85YbxrHcWFbOY5WacX+kYPnJexP1zvbE8PDbj9tL0axyZx0sC
uMq/v9i3+CqrsrfW5hwksFwsPPgK3OfPq3YYU0cscf0sDHx7DhbwK1kfl6vLUSI5NdosO2m00450
vk5KeMqo3G6XkIbfUjm+rtZ0R/ZkMK/jOY2jyOw5nWPJ5NDol22H1Llb7pl8AtIis6ZCPGcB+IRr
2zQIt8ud/py1tcQ9zK+gnwOTvm4vc5siHB6crzyPJUnAn/NQvm5bjsDazMM+c3aKa1mbf6fMma/9
ySfldnknZlSyr6Snuwq0EhsOOWa+DIrd2KS1vFJLEs4K8G6TSebQ8jPlnP+xHP12W1wBcNLqtF7R
J32c8irc1rbAyCTnLDImNIhQc/YEO5/8KLF1pgS079AxCoYeEeIQolG95KB8XSy3BXadUtIrrpbw
heWCfiy105+pGYM1gLtRkEjoKqN+Z0ZQtuo5oWL+RT3t/Z/awX//MfxH8FFcfuo05D/+k+s/inKs
qeA2v139xwN2/SL7z/k5fz7mr8/4B5z7upDFZ/O/Pmr3UZxfsw/5+4P+8pP57b9e3fq1ef3Llc3C
5L9tP+rx7oNPrVleBe9jfuS/eue/ffxLZH8DifQ/iUvm3/DrmfNb+PvfbhLyiYvsFZD/8vMO73//
m/j5pF9kf9f4w2B2sDHWaK4OqgmlXv8hm7//TUF89gf2a8s2GeQFUj3u+kX21+35HluzLUdDpmZb
yIZ/kf11/Q9MAJwGFr9ofq7zfyH7C039TRfKDbqNFNzVeBmazq/7q3yEVomTD2zajgo75bSgYdSP
5dG2E7ZFfvjU1ySfDxP6FiJZ161ynyATIrdSG9aw5SlQscsZ8bbQRqSzOoxJc0Tn5KmxYRxcOkJH
FV8PUbHITgOQ1604hH0eXbX6rlTNZKV3PnW6unkbKpXFrSx6POXTSnfgo47a3g1xyCMhd46TnrlH
ibx2HYdQQEWBr720zKfSzJJVLdkhI76yjp0c7ONy9HXB5mMQEb1E+iU4H5T9cpeA3IELcH5ShQ+c
Qmggsc8nT+68YCjH4NdFIEtx9Gs/m+3IKDnnq0k2A4QmCXXvzwcvdywXaBzEcTlafspyRBGLeAEK
F9rA3JnVn1iqppXiZCz51TRj68CFqrUEFjNS7s1YbKxRiKMrFXH8eQQ/NCN/czVOScfYZTcHv4WE
NE3plZO5pH+5rkKrNLK3hX8ynAn9syRPzNHJDP+6QEVCCYk8RUp1PnZ/P+rMdefiYxUmi1fa/CeQ
YNMGtYtlYrWRIt7lGDDoKWcX0Ts/rJLcm66a+g2U7W8paEo4WeXMNoyZuu1bv2fKZ1xy8Dk7kJSA
tnl1YK8dR3lpnRAVT5duaSQjXHGHaU908AljCJZO8EFrY6jEddAI7Xpgw0/5qwGX6QaWuoWhtFfD
MTkoDg1aIUG2li2dczTMOk7d687FBsWrue5lznbPYC0O7teHCRE34i3op26FkjL2ctS715XCVa1u
WECahX5dQiVjh4epKEoR85G7OCTueIJL4G5qU6JEUczwWnQ1Z2cz4ZhNXTYhhr6H4pSdjdClCJDV
Hb0WKtielnSNZyJJ3lG0x6gLDZY2O0uorEee7hsnHf86/nR5RWC5eVLTCJ+TMz0t97llz6enoDzy
BYSZ+QF4uJyDqJWdxlu/Hp1Rv9bmV93I8AmwGpGyEcE8833TfGFF2c0oKF6G6vRoBXEN9KChzJXk
OMR63lZvRXweJupzofyw8cVsp7HSjr02xTtzbK9x4POdlwbROnEMsFla8i+39fVLHWJLboJplSaE
cSgoe/ejgpQYysmxnoPhJL+cqKr5cLnx64JODVhYOmoMgM3KdCPyroDp7+JmvFquiXn9kaj5iJXN
xikp6EQSRbip6tvJDB6HiMYI54a4YsVH07w+0hgQlCGtSxpoa11FrIWCS9kmQXfGTDIcW3Mq2cbU
xhouHCwOGuPaAQVEEormWMYO1X4n+74EHfZiJBZ4pqo0JD3yR5qzw5bD0iYxSUuKveqD1Fn9SCFz
HY126I9ivujTV8PkL+e4dFJzQX5eJi0+C5I2JG7T/XKTW1fE0WuEDdW6BtIrZ/xpITF7UdmF695C
qKAWwArqKmnIQZvXZ8z6BBJZ8Y9koHkX4sw6xvPFSMv059Fy2+B0uzhJzZ1EXE+p2DHXk4ZtngLL
vqQXvWHzzzrXd1+pzaaseol+Wl7SlAWvWlRrm5+fJNgwr3BIrCV5qz5StF7TtyBD0rWrtTCnGc9v
UGDJK+CUnNirKg3JKWpgoulzYKi9ZGKpNroKfY4xatTKOli4oCMxHSXSO2JyEe+hWKa4EuyjvNpB
7A23mWKN2y5uHvVpZDQmoHcrCkLVfT70qKtI7lZ6uVLZnZFNqOYbpkr+jI3urvuIcpwYdfhSckLN
xQ6bqvLWjJT3XO9o5RLs2+bmXjEVuMys46wl8G05XOIq5bxAW476CuoH6i5qhooa7pZQyN9CMkmZ
uGtUtg1LaOucJHW0YBlOK3dev/rtPHmx7sS+GUsvs9khRXHTI91OelJTwefoKRZqivboCTvxg0IS
O/DWN7b6hDIg7egbQ/Lat1Sc5IspPwKNXIgqC4A+THMcFaxPk29q7trJatBCkKWO9YlcCn/2/Eg6
O8SflgAmlkcn7HxhBxFrw45mY2dxuXcgPO9NvdnW46FCB4xWpbcB3yrTxhlHZa1MxrNIiUPBBfbb
e1+udgi8yFOlvTDK0Pn5MUgKLUL1p/3yoSwXS/qoOVinVIxv8G5RwM4KUKNDDGUSXeEVk6sSFBiB
WwBAkqqcHcl8giYmRIERHlMNwW3Dkh1UutK5x+k82Drxrgrl7YYig5OzyTRhOQDxA7thIZqiPkCh
TSOmN7KM9siO0I7Y/sRaPRxV4lgHEwKbyypA7cJ7tWGAaDOIim7c1yAL7HavsoepaDQfl4uJyEdI
MXPWnm0SDEinJCYnLexGapjE0mUxzDfSDfapxVxQYrgq5yw7a95cfF0st8mpvaWV0GyX4W250Odh
7+uqOg95GagnL2Dpvw6LgLmVVszy7Q9UskhgKDAQLBeOS9sm823TM43mhCHMoVOh5Z41+NRv54uG
ItZOSBpR8xgEEvPaCtG45TmeVSm6GzYU06Yx1O/L713G2+W1/HaVeB1ll1vZ1pr3KbbLdqpxDn5S
krBJeIXhof94liZyWnQ3AHnmC6mkxlpmfCIF/fWTZlcQXxrzM2P9tRlmIr6ggD3l5bAX+QNFGSo3
+XxmhkZAbFTHd2n5bv7MgDasOgOjEjU/E2B7Hwx5CbugCzVqRsFLWiVgWQgvccg/wLPHwFzpyRXY
OCgfc2zcEkOcTTNd8iuReLnn626NXn3b0o6ZN09fNy9HOFHQhwBjm6Ms7T429z2dzeUaho3yGEMW
On5d/XmkI9jVe4b2ygq0zXJbgTmKEWt+CrXYoqO/UaArYV+r845zkQ+I41L1FHf2BCLZPXQlweyB
nY2bqM4/ogziu6bo2rEqCRjUXDBqcyJhGgji7+ajeD7KUe8ifvzzxq/H/E+32ZIcI/KtqZrPP+Hr
IsvJXtAq/J9/3v7b85c7rMn/9ax2QJygKDpo1fmrV5ZZ1N8sh6h3clJjB3gwoiARamBAb4diiyoL
jbVeMCz+OYV+XV2OuonaprfcvVxfptmvq5lerbNuGo/NUEceSR7DZplyxDz5YB8l7Gq53s/fIwy7
6y4D6eqFGgF/y4WjDlLl5GqdfVcR6KSX7Wm5GGwbpTAz8iq1IklGSQklktQwZmSGaCiObXdEYOLL
fdSRJTwGctNWe2Pk0wCigvxiORwAD6JbVjRqDb/d9U+Pitq4VzdDxly5PCrftGpRHiab0WfzW/Fh
udpmKu665bBMZrnacsiupYLANa9WlhKFFloAmJbDUUc/jhL0v0sYQsJMKu2hg6Y+B0xjj+F+bclB
/vnD//mWrx+5FFu+6h+DFA59Y9Cp/12DWe5brpLkAejnnw6X3/7zhSw/cLkeYbwYVz9f/vIavn6U
Gud0PVyrya9se2SA+PONLY/5ehU/X/bX3V8//V+4rQDwb1dq3W3ZCB3QzGDWBNAcGChp1tVGlvq0
V/sRRKwxrCayEdYDfTwjVkk473MGvSl/iiOnw+JRPiWl3rGYBRJEnoGx03z7IpOh/MZW+JMl+mtj
h9VmCgWQtknJt4Xg4VoBVhmeOQFqMnwczFzF4pT4R8vFyxq24+z51ddSWuMmjSiwwjJ90AuAXiVK
SQ+mcONZXfcw9U5PAIz6jKB+8qA/06u2r6gyXoECqin45Qjw57dpDOwC+hZqrcLEZ9nbhj7KpmJ9
SqMsrvkukLMRyzxcdXWZ7iAtffhWiJAaev8qVLsX0QzRxrK+OXFDB6yMCRclGNOo6y2pd98h6Fde
t+2KAcxR5UTwd2g/2611zPi67NHCEmvJ55ZKA+Fu0zL0RS+h0+TnMHzvx7fU9ZFjkUbQxQrNvTx8
bjqSSdCrHYyKDWleDMdA1wELlnTpsQ1HQUUPLWjfLT9dl6pr7oRPRQLy/Dao2bm1dfOs2Na7iarK
mgsYGR6NkKd6bTLeJQM0yGRLs4XomxJHtZFam3Au6vrprUtp4qnL3tS2o+5caTdjm75i71ipVZ2s
9Ui9VKM9ku+rC4+jepWip9omRluuAuv7BESCXrArD7gaOkT3RnCI9UGi+AXcVFf8ZS0lg5EEmTc1
3J3rNK8qkpg1OLsnObjxVaIgtKNw0oDebnjrWrcDpo5IGBTlUBuQ9cuQOrzuvMac6Ue6ybx+o5u2
ahg9TIP26NvCZ0WiXE8WC9CMgmsOfgdJrn/s1RzJFTacfR9oAA5rY6enBbKsyriLDOfeKdNz7xKX
Qw4AShotIPQ43jXVgDxZKGjucAP6fOS7yEKa3KMyC7L2lEex/6508sT/CuAwXmHZ1wXYRgY4acD7
wH1e7SMWWB6pOXFBJdQ00qM5qTduVKuHJMAJo9rxSe3G8QYLUHLIlPRcVjhDJeerBpVgZZTWrquq
NWnp6A/6kZOznfQtnbtm1br0AkBJGYFRHWXTvIl5kQXOYzj05bNiOAyrXQHsvQRUBSffpPnGmqgx
rx2aY17ahZUniLy9grWo76rOvqO+Go/IE1PN3+Vm8q3SzTdTmndkZKrfSlkAGQJgPXYQBp2qVVc9
PfMdMvnuWlWvI+wDK3tgF2mImdDVkQeMQtf364HkHbqBLVyfRLu1ilZexvyTgOd7uu3WFSOrpw4h
Y98DAUMQIu/ARB8INzQoYCnvk6Y9IVPcpmG4d5GbYbkmOws2dbNLUhRgI5JHhGzy3Q/RK/mGe2/a
ldxXV20sjR2cu8KrLJwjUUt8C7ih3rMMn6+beZyoarHMc4jCxa6TkViBE7Pwer/9YJELanzQ+7XP
4FRknSTELwaJbyPXlO6RdJ5hW5jxufK1ZmMFyXewfMwB7rCWIfVxjGHx2q5YhMKPXIkyr7dJSKiO
T/pVbRFib6b7sFfvUaLj5pppp7bpbhpkfYlqV7ekrugAtHvSBhL5jhRA7nzGqJVKJsYmIq6qNJAQ
Ro0853GPilC3ti0cgQIhWZtQlbJg5DlCfY8scWWOOnkuffQ69enKQMaKsyFA28H5tc3d7toX9ZNe
g9cbYfFtx44PWjx1XfoJmxWNAoEL+6LzclPh9C1fKVPwnjqVT0dLXlx/2E9W8QApm1ZTkby3hU2W
wYSZPiap2QsNPbvPrDnYz11jJW8vqX2SOkHGskjvOgAJ68CwsPoExH40IFG27qivy7hsNqE2laSJ
vqID/w5hfOVO/WMTpEfqVylfkPTejbpHZWR3lolkM8jwalSGm1xYb10OSpShJrJjaMiWDouWyoaN
EWhQP/sQI0CvdZ+Olu8TbDIU5WxAbxOnX1TaYPhwBGjzB5Q7ITR3euHh4CLATgzSvLXMXbUJ+rdS
z8XaZX2EAip6m62kaVFt4rZD7thiCUSORwpjtHeYqtJd6rbXqa46G90NiP6LDJiWufY+5iCZ4+ib
YVQ51D/kPmjz3lrZ0PacifwiQWoVamgXyD4X30l/EEgb5r4bFeqiW0mrNc6BjDa+GpBmPoInHe2V
1dQ4ujLEIZMSvhjmNTGi56GEUQdTjUan374YenIs2A1v6968ai3LOms5EY9qkQOfNEgaSR1U+vzZ
4qwZ2KK5+bqlPOxFY3lbpRp93q6iA2oglYz0jYin5yKMS6+KG2vT0fVfhywaPYzuGKT65NYCdQNN
gxpJOLwawlDXCDlZoqVPdTgNrBnFhyguASyNlVGMPXzYkaHwyUoQO72WYfxoTMprQ27dcfBblExT
lxzYrp5HPwddEoQ3eqchDNDynVneAPm/OFMNcxzd77ZTBrQGdK2CJsDfTOQSOvdq23b6Y1OF0NZD
5mUKCHeGoj/aPgNkgnT+tgzydod4X6fMo9wZ+MbwTsNr6coAwWoWYRYHWjzEA3oMV91NjbwkpGkI
O5pPiOkUqWAdCpViNX+yzLYPgG4ZHQxcbZptXyl5EB7AVuOJqNOtH6+QjyYkdAJHDGz7sUzqK8jA
Fzuq5FXRGW9wWTytrI+FAR8iapDUDT61wDB2NlabJZ6vqfk+avwfWjg8tBOfoxJXBEb5Nf49DJ3U
JWW2ditWsJ2400wdDEB8BtDnkTiLBzgktrKUMfjkmBidLn9Li77Yki4DhTjuyIKUECXJ/YKsjtNe
sATUXXmjjnVGHCKBhbq9i1HfBmYRfLDnoIqPtMd9rpX8DtpD52kGUkBHLS9qdOwxVJCDl4LVhpCN
YABHhNCJxevv2OXOJMJkW8PxLWGHUfYkln4wAhUS7PjAZu++EDI59RGO7TSiSpYPjObudThvQ6bs
Djskwclqt9acZLoe9fJWi6AAE96JYlhBONsgy6xRPqo2otlpqspbt8MBUjvaZgp0zDQBBi9iZ64o
iWPoT1jd2uwUlW+KTQVOsvfCnzAWQFidLdWm/BJErn2D9m1oEDAyHFWezmJ+SzsZ8dOcijkzfmp1
Rtoyg0dErTHT5sOmTSM6MMghRlKkCjHeEUk1XGxdzTYqzoA1NfCIvm6JfH1m8BtklxJysBcBpa8c
eOkok0/bRLTfMiet1Tb/gZflPVJYa6U2Tr2ApRWJHepw0w/9JukfcpaEO1GU1sZK20PZ44Mrcm3a
6wwNDIguMpVmOIVJJW4mB0mhQW13lk8vJg2zwzXPHnaVmfKcGLOglh/rFR0FSkhyBYlQuEW6BntO
hKOm1+p4p1u4/JsUgqg94KTVjVUjImtb0Llh7nhrrazcLkbOCA0TnXz/NHsNWWiFn5G8xrS6zZhf
WUYCZ8nKO926h+GlPZD9s+6DXm5dx0YUmKzNqnqRHYXzthFPhmBxT/L0LVrf51KXawp4t5qDt5T8
s2YzaHD+B4l1D3jBXSGUbjVkuGdUPvExVBoqPoHqxWVLHiQZvCS8gUylmDzctRbSZwXz+NoejnYb
xisjE5eGRifii+EH0Q/junNQrAMr54E+Khm1np4ce94X+PhwdJg3hg+rtFfk95akubVWTnPuGeak
kb4YbraMdK8VvqEGNmv6MGaAZuwoe9cRua4zXFjsxxyUtpGCt6cSlO0+RJg10Cf8AVMmziNIWkVt
YR2y6Q4mYVHukcyBWrDLcpO65H1gwsZKG2/pLV4jAYW+VZhkbEOrCXv9Rm2ZtAYDXi648DWRi+DN
o/Z7y9i/0pGW7cLEeiGxtWXAczY+Vk2+TO0rzfmHBNC9QdLxUOFncbQ6xJKyqSXwbX0cXsc8490J
97nLyONUbdUj9cAiYrFku4Y8hTO731BIu7IdwjdoMVHSpwCE1ueQ1Mr8LklOM+Mbv4TyroLEy7oj
/N4oeiO3AD1Ardswbp76uP+s0U/FeAS3VtB9GON0zkjM2BhWeeBvxrbNyFdpVo/EwBWP4L+EN2bu
czJpu9LuPtpseBRhcCgCwkQ6+eon4XgIXBbLuWvdqTK/DpXhIYl9NFZKcyRXeZcXJC/nE7QD0AOm
wxeyGBAIdfpwTaz5scAgThHoVUykNJU9UOCpFAECahrNQZZJjzqZdmpV4mMtIgyuGuNMayhYE8qR
e+GUPaqJz+cU5+jacLiPKTJAVhrrjOz0hjUpo7BLuUZt2qcp14szuxSR+IjnJz6ycvQhpdTGdgyb
H/RtP8N2mu+i8BgITm3LeGSUeMcyaW7LTN/hLKn4YhCL07iM2r7pIMsZghP0UybRwFnHdNa9oKG1
4JrdBoD7kxWo3RYqauDc8e3pzTJhlwKwfZxRAmn0rk4hSR6Z+ULqlBxxqOSJtDGzvNm1SdGPc1La
CqRN2tVe1NnUR6YIBCjFRFkXn+FU4csOR2T445uWk4xUIcH2/fkFqF2+18IavAtS2Er51gbDnG1m
n1kjPOuNfl+L7qLnyq2jRTduzF8piwNKqVn/Q3enXdUwP7GRr1p9WJF69BjYvgYKzEWsmDjHcGxi
D4gEO+QwuLii0HZhhoKbXSgrgJTUrs7NYCA2BhVmRrVRAzIMbVsnldjTBKv3lhi2FR8FJT0weH0B
R2U2dHvhWAlPHYvWixxDOyVUGCLgg4za/ateSbSD5NBO1kCPTGLT7uOnUXsNhfYSZHGM3xFXSD4y
OzfGKuo0edYcz04x5orBuoY8bV6VkPsHAw0ccgpsS+oV1SeA2AgA96lUq3OXYght28doNP3rugfg
RMhzJ8Rb0Rqom9uuhVZCKY9EiruxtLdao6obAu8/3Zr+tFKpR6Jbgq0kLWMT2ilrTb0feUfkipKI
QSVxtNc4uItta94NhfLY9p9uSNXb0h57s8J04DjfFfMRtiCznN5lrPlssG7sFukTYZBnBLBxLeDi
iKMVza9DWNpns1QrqCKBdsrHjgexUq1ig5VDEqHGRdWkSUYQtbFXmSMvoUJTsEoMhge81iGpWq36
hkOhBi9qVqtSY+TjNYc6ScYVPXON5WjtqtfzHnVWTnmar1V8IXlLQPieW4TNnqVq21jBygxgiuW3
VZHH7FyiRiX0pE/XrQsTW5vcR8KGPpus+Jw1JZC5brpZ285OxedvLKvoKexddMiRs4ITwOocSmIU
oqaW5nhtRz+MNLuYoLcPJC0bXsa6s5t0Qukq/RpD9aMcNbrEVg7MB6+E9pT5LfFCRcdgjBlDa8If
ShdE2yrZD+zuV01WPjBpIlidbu2A0zPb6PPfiShCQuk6KKVWygfYVXC5poCzRQ2hPtmRAH9csjZz
72BKvBRxSgYX8hfdOpSxBaxSJ/SNAjT5M9eJicSAUEfiqMIL9bjeI8j3Ypu0T5FZVLJ/ICzwIeqm
u2GIboNoxMNQnhuZbev6DJDipeAt+B1xa9WPMmSz0SsXaU6cXsoJFyt6m4lgATam8P48vrgsaAPt
Rk+CV+Hrj5NAEahP7a6Nq884tLGusEvossbZmsqj4477kvTErnU1r466zit83q5ZWd+NqbslbupR
9yESsxwMjXtnmh4qUg/22gtNBT1lgciuFOcKzpcm44ypDQBimL/WzYRmVK2/T7b93coqSgjatQop
FKTwd71t3/L8rZcAjHMaHJnqP9JGuq1Iu8is/FPwYtOp/AzC5D41iwdMYdOKimXmabn95nI+7wiW
fclZYHtTxJAUVyNM8qZ4hXF7qGv7Pgdw5RgphYLhYIz5OhXlvWnGV7VUn21N3vd2hpiaVnHh+LfO
gKwUHccnCXO3bvDUG7P1WjmFDVgWNf1RqnSValu5SpUWh2xnr9QgNLY1ub/AaNxyLbTqWYku5RS9
JI38yIKzLmukTCUolKBxrgsQU0Ub3vgaggVFv7Y789MkRYD46rlYJQgU7ESxoodGFYmVdgg53o6O
fvOsGxLR6bd6CJRD1oy3is9W0FZRoEVgIH9Sg/5f0PcwlsjyXt+zCJoBjrHoR/MXbZ6Gj+9/E/Rd
R3n+IYvmr4q+n8/6pehz3D+g1DJ1mAb8VJBsaPN+Kfpc+w/8UIjdHEslt9G0EA/+UvQZ7h+6Y+im
baAEdJHfILP7pegz9D8MoOVYgal5YMi1zf+Loo9f81fUlupqIHRpSEEJIQgNxd9fBX16mLhZY+Rk
jqtKETLFsJar9Su26Ia+GSWxFFfA0fUPQipY15aOnaKoqsnxsR+qWGTBp63pvfmOhIvpyvCtynnq
y7qRn8FopMXrZOud8t7FDuuaeEKjMqFewAZcdsyraDeQErLoswlEZ3eVyvvatEcBoEXKp0jk+H9i
WYYt8cmo9GeZtUaVCzGN/8MM2yGg6SYCcVWGXXqTIGei1twr8NC7QkFVaKjsCU4tYUFYnXMsL57q
hCNYvpawlJ2VOqbYCcI5YBfEIojYCKb5dxXlmeI1zKLE76S0X1euhU7TI5PJwLbA0lX7EOMAPEZK
ZRzgMgZZ6YXV0MzRdagXcVy20jqRNJh04U2bw5ED89ZQB6DN3lIiJmMhMMk4yeLUjLRXO6yT4FBZ
cBvgOKWq7VV9ksSHPsx62CGhcWf0EKNjfUJHQyaY1qxwv5bwZBiQ34TsW5iEhpuG103QZaxfUpuq
5F41mA53xIUPA+UHy/VfyO8hKEj1JQInabIiXo2RNh4hNugxmj4gYJ5h2aN7aSHQ949671T6PQ90
y3crHFjkuX36QwVbKBllaQSt47ouSR4ygWus2Ik33y3cHD51ut4/Z3PdSDDNPOQaPcRIw0OzqWLo
+ViZ1cIhgHhAGUlB6zZnf8u6D3PhvLoo8mQlK99+bG1yebZ5VzbDrdsS2IyIOY7jtRCjqh3rmrdK
b0aHHbbWpMDgbEyNVV6mQZqsChFBItesZDnzT0RLTJwkoHYLSmmSoxcpXX4h61JxPk2716WnUCEl
Q3vAYEtAWYGcB0FIbVPA7KIgUq6omJMpkgkLD55RlpNTQhPslj6C7G1WgLbhUMbpMTOWaaqYVBUl
w32AP1TsyZzLxNYSFn6Csuy0e8Jh0En2idlX1ykg0+BaGYLBfqJO7Io9q03HOfqMKGz728Bqp4QZ
s+Sv0tOLkv/F3ZksN85kWfpdet2odjjmRW1IABwkStQQCik2MMWEeQYcw9P3B0Zm/pVpbWVWZrWp
3iBIRYREkYDD773nfGfCbzVihViglNhoIM4IbLT3xiyXF+UYxrNOHFtA0gJa9tycrsJZ4nuuANAH
g2UxCxN4UOeB8qKg3n/Vun6ipUSkIpzT9HuryK6dNWnd4edtsDvTuPXcsjrIZh4CB6hqgOeM1uQq
qo4B2GDcmZ3eXpiuwR+pcFJq+QqRPqXUKzpbHqbUre9Kp3Xu50TkBy+iCYAa1cZQYJanzoqnF7uN
Ix+L2LIn0zQ7xqMhTyKKrTextFGyS7zUArJv/DLLafmE99g9mJoyn+pxip4mteJd0fXqqakUY0rZ
J/j4Vf/k1vH4XRU6patIjRf20PTjCYxJLm4x8w+Lljb6POnvZdWnR6PNQJ4sXCrkg+YhghtGkG5G
iVm6FWynNM6BZWKuIMU2vo/rKHWZS+kY1FghH4EnV9+q2czYD3vx1bY7uJRdFgXosQeAymQDrMvc
HftO9oBcICd4IH1gGA/dxeBUPCjiZ0MTOvBVmZH2KdNl5lvVzZtKm+HqjhkWukpbCCTNiN8Fy3ay
M1GwNmyaSCs1ryTHSOJWE7N8yAEE+0mWid8lk/GXbiwpc2aXbbIN05q+gSjlyexX7SusStK/lFPg
9FsWUkdEkjdXEt8d+np4qZdlpnMO1QGYhgf/UgFEyGoIbohfMfQaAuGqhAm4H/Vhfl7tdgztCJK/
jbcKYvHSLMcolu5e0gk75KUL6Ken+NTL1sgYKDlQmnEI/hh1mXGGkErSCQIWQffYD91MqwyzYh1E
fD5HmTbWiXzY+SSbQQuh0GhhkxjGuU31+ZgXkwWcRc4XLZMFd6uFONQhRhFWeo5fRZbzo5tMjZCk
Nr0XDOlC0rqhFEmjOUxubTOh9do9COTuwe0GUCBLk3yJ+mK5JCOQQSlFFsL+mQ9DpmWBR3jI2XLL
YZ/hpSeA1ZY+YD15GBOTGMhycd8YuGcEu2bWHYhsHIs5bRcGffNTVELU5T1wWJKrLMPEVtcHT2xg
ngYB5rRAgvMiVx6WDpNoLdcmxNSb+rQhklCL9erUyhoysB0ND87S0IUolvGMsD7aMb6bwoF1E22m
g+ue7iLDJRWR5BujWQBRzci3cA8zVzRBmGt0aJsGi68p8stAJPRPzKPUFBkql8ZhnlW5dXlAiJyi
5M/gVZXkIzOPmU9aTnRsto4gKTISDQxn5BNfFnVKQJocq3Ik49Aw8APRqTqVMN2+OpDrvuSdKx+1
yBl9bpjOYfKyIiwHIiEo7XKfy5tFdFgiPK+b4sRKlrA1Dfd3Yor4jjZ0Hmqr1j277oJR3aKDkE2E
2elKBwVUrhAkVxd1xIKAvSRg9jyuZF9kapweXa1oAm0s1YPOynFYySUPCseO9uusYuZsRhFUqUN0
k1hHyh5i2vENpjPeRjQXYLwzPAJNf2m8IvVL3Ri3lGfGFF5k+Ea9cjqM9Kh3tGJXFDI2Ppw1IaQX
rp9fQlgJLN1eT8h2osBedTqSzEF9oD1YgXWujNKsFsZEXe/Plcc5nNJTGbKMFL1qIokxE+Mhmcrt
BjLRtOZ+BylAWBStOmcpHRm/mCMAaNmKVI/ooCzIFJV+04niPl3G8VnTMrDX5VodV722T8NCjIxm
zXzs7QrMsWOZ6Q0cDjjxrQAu0hyklU2DMreVtzOZDX/WXUM4p1AmvboZyVYxjxORBW2TPCm7aE70
IxKwzG7ffW1GxGbGtDYPZpFNBfoGUzp+Fk+TDNFr9tFlTuHk+iKNizFMdNu1jrM+T+u9y5uEqqRF
ffA6m2uDMYpR1eCbXTNduKkX9d7QN9+5bdLD29KmxjTMTE+nGQRZl1ZMg2dgROx7Pzqu+T1eFd2b
6g+U9r+7CvqfZFjSwfr+5/UN6LKxS/+5KLr9p7/KG6QynulI27IltcXfaxvr35zNJ2S71Cf/qGoE
ZiRdt7dyg+Agcnv+UdUYNhYmwOMO/0C4G/r7v1LVSNbgfy1rHPxJUO4IJDEcw/rXEJROt7N2bOPk
LImEcM34qaEFesg3tSMj+gFSIPp3C0Xe7dntYCd6wLAJ48iSNyel/7x5/24HF60FNvVNris6uA5i
WB/ytEQwQYc2HQr7mLn1t0FECXgN1MY6TvLEKH/ZPcPTFBAXyHdatN4U0jFnRiboFaZldk8Auh9j
lFL2qD+C7aIfB7TxnogHTuyp2VfemAWLjiAV5coLI//80Kzr3TgyKLRz2ztFmrAoo8oJkQsNI0Qp
PX4wH9k+CHtIXI95HtiTc247b/0q5nMFxAntSwGmm/9cRd/ZINsw4yKiaHe9kXIL73O2CmvL0Afi
8166dElcndxg46a9ZFyCKqVRwaxxFx9izzgmJ9Xp0Y6YaCJAkdZKLfV2hkAd19/oXeyrFZM7HcTv
HCcYCHJGxx2r3NyIX4Z8xc3OKrhUMqCgyoPeThDpWwyWVndEe2C2cVBkCBQb9WXbvO6HyOoCFycL
4SiN0eQHVM2/7cx5ZvwmT0Me4wJgDjMYzrWg/+w2y2nQs9kXNgBHrLl7k8mwTuF3IPisdzHcxwUV
QyAcOGAlvnxqxcYnmja6TBE48ETGUZC1ztXRHH1XDVSWXt4/shUkPAyM2g58YLdzVt6PPMqhO2W0
p/VJ0dUj37t+zvRx/exlOLfTr9mDGUb4XL3TiU0HQlX4lHxWUNTFizV51Nfso+uKe1s7jAnjS3qK
uVczh3cAeLhsKrlrdmAUNW7FiVac1/kJSHlyLJpi2OWO+eqVHW7dAWieci/bRoe9onPnsFu9iy3j
l1pLqoiIdXjS+XhxOlxTxcu00IQvSL4Ev11XkDjpdL0deqOjdnGusmNkAkGPGyhKWJKX01QvaZB3
+tO6wsetM5m8uhoRmrhU9vRb511bCIwYw6A9Mp7x7ZwS10IUOI/MEgC6unSyZ4S4NvHiiy9JWyWq
igzHWCtqNFtzcsbu8jMtnphhe7wCAcud9hsloPVF1R6vXlpnApfLfW2I2FfzcNKkvh8Mo3vGxYTX
QbZAabnO3G7iHbeAS6C/2o+u+bPAdfANfHHfot8wS7S0MFB0kr9NnRwNx32N1+pDr0YMAmmKtzuN
6KjWz3HDpLqm7+YZFagdDRe4tE34RcshS2DhWEluHNgsAxTh02PWtRswD/heUkc7bZGhnoxM3Wg2
kHlL+iUXT0u29cB8HO0RIsrDuMZX9LehtOwQZfS6LxWU6aEyucIl6b7w4I+NI+d9uxWy9PSDCnYN
dkigo0W5VyNsZbpJJwwI+UUyuJF0twMmHakxPZTLl6HXUNE1iOQ19yhLLX4x+OeXjJhaIdwPR7kn
mgnI5TTnvi7N61xyIrOdUneNtL4LcHPpWjcHm9TM/T0mpGyf8hgkCbiAOP2STuhMx7xLwhhyZaSP
8LDIYNqwBcZaI8qvIOYUo0bdUuacG9Z1Uev6qPr+XVPJ18xkWNcjYQnWvq1PXeSGNd+jservXWbT
HrALJt4uPJh1YYpvj9Ts4jPWQe4AwCpTmhfRFAc9EtoE4fVI1yIiMfdBuowkJsVczsI0v+tm4r+a
ZU18KTR3Fy0madrdBvmod4QFtOyS6UUNDSBPhkqXQcMBs2bkjhb63braj0bKHLW2mQnnY//dLMn4
qT3vV9qa7yNo6pOsUnRHsnnUFwOlCx1kP5GiweyHnMQ0M79iafOX1D4lGUqDZVk+cS4ae6fBEkO+
+VGUTCREmlyM2LibVGxwJ5rv65Rkq7aahtDNy7PsQFwUqbx2EnNYdMwAmx2aAUFUD4QY7M7y0O6y
YX1zNttV1AM1dVf357SofS25RejReJ9M7bV14vaY1XA5Vfojq9yMTMdkxNEELydZvjpD7gbd4ma+
5c48gNpnWutnlzI41Du0ij2ZOodGEwhEZG4xJSimYy6m38tc14Gem7grvQWyEVS0bG73qlq1gBTm
9sSt5UmYL21dWz+d6c1Oi/fByfOXKfUsxqPcNWEq090T06/BK9VTlalnCDUujrl52dHfv+tRl+5J
7PiW4u1xcyQP0VnUs4+UhM+4XP0xwgRhE5DdFA0zltjzaVSKHZKaBgme+lFaX+Myjl9EUtHm6FlV
yoeFGJ+DIMZ5P3vizeifRqAygY1qHS/92FBaLevO+67DMdQxr+5jd1KHhfaCqMv8QSYJCzNtygGH
UOjoBRpIqJkk9elBXLcIXEhcZjSCX5AOWShUk6Myqo0gsecvdrK+p3SW6B4ibpgsZp3Z+K1mBhDU
YvgAVewikY6BvuvOhDIkg9xVh5AJKy5+u99ZiDP2egLoa6HTTQhq+k7Nl91ZBH9b7pAHuSX6AJcr
TmkXHbbltWCmFi3bAa9OL0QXBtakTtS1xrXWp/IUV3ysDgosyIO9v2RO7tsNNuO8JwcKC2bgKAbr
eWPZh5LNBuYa7hS9iA7cax8t2NEuXeBdwUT8LGRx0kbkoHPsNfeN0+G6shCZdjHT57GwQ6cWb6NQ
TPMEt5C+CgQ+mN2cgysg5vlHsijf7qwHrUfR40r4nY1eoLtnPYf2gGhce7ZddcWpSrIUUIYOTbGZ
9toPkt0Mc9JePZE9Us/Fl7UfHhgoF8M6nL00XYIkhRrJbP09b7h4TQnKIY6Jgm+q/p27DgL9pYv8
2eVm5ljgvTqx0hxecxqPeocp1Y0fa1SJPbV4BFkY895sbcDeczUU2BY1YtUV8olu7r8ha0/33cL8
prP0X+nAPgMCF7kELUZaJw4BL+qYa1xxsihpA6skhLkF7rUnDli/gsssyJwovsyQdcPVyRHu46N7
6KYKd5ZH9etsMBs6IzkJIhHEh3dNN955lWgHPCIqyRhBLo6APXC8g0mP4DCCyre7uqLgFwmoFCs7
c3mBjRATaox6Jb2zivYWd2s8WiUrGBghs4yQteYpd8Em1tBY5exIJ0kuLyZ2C9kF4w4vzEv0Ryvk
rc6z7QPSobEHYdwrQz9SkkDfTeWdmNHhT5ZJ9KuHV68ffLAg7mW0Xjk/ifeeUMkutsh9sy7Pmiqp
lqdRP3Hz5swwBh+88xDAs6nYmh0NJZI7zyAZrxxbNjCIIgEX9UGpM60cCNaYbzV2Pm3KaD+uFFoG
WMdhk5MAYNZo6TXSjg0aflTAawBqiATybeksSBBHnvVoNOa3mZj1HQqtu9UrMeXn1rfKLQZcDb16
HRj++pKW3eH2FJUac+uMq3FoBXcQz7tmI5vTxbJOAxcH1g3IOFlRvwgGo2HppOv9JLb1u/BgiZuN
OtCOotU81c/oyHcDyqwwRzj6BnbgPNsN5Xo7YCkw4WQKUV2ygQ27ZSX9fmnxJT5pYiL+qnIwt0Lf
Qwi7Uhi0GURm56pTY+wjrUsDg4+8zFi5yyaNOAnrN0aX9mWN0kejXL82mgnjQNeIa5/8WPqt29eb
KRThnW0BH87yLYWQ3TAw0/tV5t/njLZCkWQ59kL6vIUn70x9sKF/No8eXdlAR1rr296CIqoIXVzJ
+M/l+ti39/FsE6LdGwfTM6k/UBVTc/RfV9inO3gpQCNSNgWifqENEQW4WaGlTNUdmgn7nrRnGhl5
B1SOb07ynXTlM5izjz71GJo6HwSaJ3uRY4Eda8ugsRbvs4lldNY9cskg5yvwzitaAl7pBZJoDquc
X8RdmePGK6dZ36Nw/JZACTx3NP4iKhgKh3dSi7NDjwt8Lwd1YGn8ASvYfCp0uAy0oXbsl07GQGBS
11T22bSaY3xOeic6JLH6wdDPvejc2Pcb0zdbzOhFy9RP5kRtiP108FPtWWHbeUssuzykyc+ezNkQ
cfR8v8K7RfgLL/C8wkCgr/3hWSWt4eQREnt6cbCo1QoeIntXpiAdcLt2fVd8ap9LZuzaOa9+x4HI
iH110BahzhgPXrs+Qgrmmk5crA1oWsJiRk+0eiH6Mk4lQFGCXOmik/Gp25zi7hjTCAQpKGL3h7QR
7U2aNBEhsjICU/0So4o9WuhHdC7SpOo8X6JPjlfv2UmwgMTQquAWcx9w3FNt6gAQwHJqImPiNnvm
Z5lZAXG3QZpp1U/0rntb6VzaTduyw632fDhcydTAQTzlD/NCHGCcPtK/LV7xsbNAW/z+ja51ZwP7
Gpja6ERAlBV0lWCvzPuyl1zd/iqalPadXh9yZ2+JpX9s7OllTBNukSlRHkKo+yjH/oJNlSz5enik
Y/VhNEiUhRzvlalkmEoiaUvwcEVdbRurHjKkiSide3KAVnHeJf3yhE1k2leieCsdRGU2xf0MsSXs
rGUIKkedZtXYYUp+02Es4wnjlPw6GESiJ9E0nbRCTpCQfvQugE/LKX9neUuwUJZedAUHk2KbXWYO
yDyT/YmYhFcv1+27DjcQ2BXu8bNBE599wX0lJzZjJbpGwwAqCljq0jT9r8bW7KAmgt4qnBdshikw
K60IgLcIzI10ALyqaS9tluznqXtjLpYGHutAOBNOGuoCBbnb7Tq0TshhvHo/VNp+Lhxw8KbAFJB+
7WySYgiNy1hM5UsybCZDhTZYc7AJAVwiCJUtlgNfNea18bGpX32qfyGlxTw5JH108Z2IwNYPDSWM
CAif1xK/UCwmjTdah1Hmz+Zi4hZe2nBi2hbQgyB6K8Juoc9VfSdy7PDLSKRJDqQurREoafnCnW+Q
O9uqvsg6/bXKLZzeICB3BDVczMV3dr6fUgINH6LhPp44t2mCtjtRooihN2k+eDHfnv23vSCkrNi8
tRjYkGjyK1RxVO+azWdHfyBpoIKrpUE90z1q7iu6fivIInfcL7g6KhvNdys0eWadchDtbM9R7Bjn
26PbAS1PNG5Wdhs1+aI9tV2d+d6W03Q7tJvRv94Ot6cs3rggJJaVqiwA02yHpJhMbkdd8oBlITtI
MyH5o/CudrT5Gbef1m8v4XZo0NKdkbP89SLEAG/HAv4YzFv8k9oOt0f/r6dYufDCa/3J2V6g2NKl
euezxrVxuj25fXmWMJFz1f0SHUYWtiCU3svKxml7sbdHhkofwZ9ivafLXf75Ww0DNKd9fGLwL8+E
JMk/bxK6cXOvSz1HnZe5Z3sYFXsReH/nMbkyZqA/M0jTX1C5HceuCm6u/fof/n2P/hySYOz8tJOb
278Y2ADIQHZR6tuTiR60GwaoJwCLDFyE6LsI4NBGuMPQCqbxbGz/b557ClA+JjOCcdJhPKmrVp1X
JpJ/DjPz5Y0T8PcvKu4onCXY56h1rzfyQyQc9YcB4XX532gQt69V7NYhQ2dAmDfXPlD5P4dCU/ij
3PR1ZizEiFB/jhETnOn+1WeVTOgyR5X6N9/+Xwd9s6izyW7OrQcgzhVxD1TdTk+610I/0fLmeIOG
FJtlHfU+p3fckHTTaS2fUEXcmluNf55qudB9byRy4Oa3zkp7Aj2AC0W3PwgGmM5CjwHNJun9H6f2
5uO+fd3F517SB1VYd9zV2pODvO2AN8f0zTvd4vzhfM4HJnflh55dwLeO53y2CoABaTaeNcfNgCRD
RrohSv46FBtSJWeeG9Zz9XT7Oj8fQxOQPrGiRY83AMYNe9FUIqGLB6pwWfSGICrnbFh5s89QnWBW
24gI/zjgWhzPG94aseb2xauxYTb0FoxNun3DNgaUMi6FYA+9Pe+0hcSkAsMnXpLX2uK8Y2oBH3QG
r+ewTDoTEm9BmVRVTGbdGK97Mrx5U8N23WMslujmN4X0BXbERF9kBSTe0p11MuM05dolUv3J7Zxk
p0VEyK4ENe0Qw677iVCnvbKiD9epn+KkOyihrJCI2ZfW8L4uZTUxGg3BxkKWbLNrugCAN/V2uCSD
iUvBtn9m2ovpyRavOWGLgAjeFiu+N2APhyO7dSC5kxeWC7qquTi4XMelokvH8PWh0EwrZIYmiNom
VKOiaDiSuSZ92z1rssyC2ijeYhfQPXFEXl6gDhw9MspKJNPYeV7qhpiHuBx+s6UbT6PFrhTGVprD
qce5iNbwoIrF8slwZEi2tcuZDOyw16vN0TA+ZjXf1tXcmi5lfSG4otqXqGnAQYGVKiZG3AO22NH4
uQGQi4G4BbyKOa9c+zAF50W92A5XFVbOaI58NaFTtT37Uyve+tJZfauzEU8XFFySuILRzrWwnpxT
j0L6DFcFLCOah4tTdQSGqDevUhcgUMu5rSnPTH4z3MzteO1H8OU4plrIkjUe7h0ZD19JfnrVmKAx
ud6qzErBb4os4PxIauGA1R8IdIad4ThhcS6r7mtqFbATbJvehiZPjq5/jJAkdo4tnaCuZnmKp7ds
mLpXOlk7W06H3CO+yysYJLZYlucY5BMk7tByuL+1CFQDRx/fleWy3WtpQA32JwOb4rut0FM6M3pZ
J/k+rA4OvFXzcIbzYWjxOBNkUX3nDQcEk+Hjc4jAAv4JfuUQK/lTleolnWIEAzVOuOi6Rs6Cx4u+
J4C5w+DRAKEtgSh3Tg+dA8u9xGqLvpp7cFZ7wIHtx2o6RmKGVolo92DUDhoSaNF78HDJASXHL5QU
1s5gQ85sYeuuqacVQM1Rl1j42pHKTmBMxAFMikHW+gR4fKFCINlzpsQkBAZowzd6Bd8myNp+vM1G
JzqMjEK4lSRpfV0g+dHlAAptuExDluSL6jA+9Ejwdx79VYCRyV2pX7vnVfKL5+Q8sgX/WA13CFEi
6BSkikZo69tzDfzWyIkWkoqcwguXFmeXZT5k+FJxaFgfJpKmYzU+1yVc/NmY39DFmmGshm+RNha+
ZomC2p7TrM8SOhcZG5+afMmk+oj5YKjDLb/eBKjZIGjbUDH25Ad2VQvxYmHAqrfbEKqMXsHmbunb
bh3qDqIz9FkXLq7dNsrA/jQEprsUe1U6J8MomrBIkcE4TPKfzSusjsI30MZtra2EXoxxFq37Gbs1
Ic9QjSjPrcdG4mmysgi0Jq2+xdYIMcu+LaZLMk2DAh8VdhenaMKSQn/SI/GOpfcbjW2ov3FNvmRz
alw9vmNtxcU/kLTHL9thjtRmSrvEJh4EP/pu5N57sAZscIvsXrGZ4sfpfmoaf0YJejI1axYpJK3f
Cwy+bqH9sMwSO4USvzvwUBO+97c6JRc8wcZNJEP5apPQwlRNMY2PchBIpmeHZEGL/aLoP3ssw+yn
oePS6N7ZSdk8ztquqJZzk9hfpnyQV0EQXdDXnHlR01p4FPt4n2v2Z9XXXyr43LlD8lHeGmUYu+2x
hYWDowOOULrAoFtZ2GURZ0EVY3WNuZ2mEyv4mKjQHZZ7sjwfWLBAsqYUN5I8uV1Ba5Li8iEp3iy1
SVG69k2uWXTWDBW2XjzQn03Xt4mkaX/ARcVJYJ3IzACWbNCilWFjdMux0NN7M/VgUqSgcF2ELDp0
P/oh5WFZ0ovKY+TfbD9NdBROsnyP0SodQOxjulD2KxvPryIxNNpY8wHVA6adpAvUgGewKGMiT7s+
EN7XkbjEvTUUOtfM9EZYEt1k5ywmg2KkIZ7DWRyyp7ARLuJgAujawR3MKfishlK5/qwL9bVlcrDT
EyJaHPWZ1hNM7E5/7mcY44PUEAVE3b7ENXSvxPjYl8UvmoGmssnwguyjTPpizC2xRqHdOmXb125/
cTtg/KvO5Qb0QVr1Rl8zI+GaXcrtAD+gYQOEn6qEMGNhOz4Cq3mYwEcLr3vGhgQy2ML2iBlEdePB
rtkZ3A6RYLtye7REA/a/RMeI30e638yBi74nbSSjlVFTd0tkxgcESJi/UIukAkYRPUnGdGbkM/5E
vMjILyYF6+yYxKEVUX4pC248ntc8JjO3cWhWrg75BHoVLrVTLsTCDh981exNLctrg0apZv/KTbJn
h8Im1gbkJbO+Pt2+TuyqPCA3pah3n1ra98EKTQLG9/MUDXYoNpqmYcPVtPH8DbCx4N7SKSxxLKCH
yk6Oy0bI7on5Q78zgSDGYiKFaAISH8s78pCLu1WHVmnGEx0Ryqt4gbq3m2wspW1cW5vGlmtP9llg
os4929vh9uh2APhNSXV7WI3gtOpQISa8Q8xf3M25oTMf1n81o0mQq8u1TcxpQ2WVAryO+5+xgIU1
aDZw4xr98e0ppV6zs7Xh2C3Q/2+fkUPq1p9Pi/CO6WBm3X07A7JzpUcwQpflPpnoJNpFKdxrir99
uv0oc67oncc4zHg70Lo8CcBcB8O0S2IorKBc2Ab+dTA24mEvU1q5t4e3v1nsNow2JmK+0RGTAX+6
qtKHKmk+boTeRaCMwfBC+Ek1wZzfztM/XxtALaqNw7hsREZ7hc04S8VAlbP7RhG+PWIePZzGCoMf
ULWN5HEuVcyVQFjqjW28cS/M7XBDOa+riX0IILnvGYC52q2K+AvffHtqZbPc6RMm337q0zuptENW
0adOM2IOjA3ep5GkAyX5nHodvTxjxmDVtC7d5g2JBJsZuqXTcY5tW/3bwUlHL5SxA0WUsm5I3V/1
QpeU2/rJYTSPrYltOFu4ihyOfb1tw50YKxxUJtoGm6aDgR2+k3lDUI0NykLdRigmN6rgXwc4K8VR
B8C0hcEWEBvmMlhT7TdK9+asZQlM2+3g/eOR0XrW3nA4R60Bft2cjg+5EQ1/BCT22Aagypsj3tfV
AeeB7OU42OZebTViuVWLnoUaconp494+CNIxEZ/c8GJ9hyHVZXxN52OYGOKzJW9qvOYu+VB3raHf
DYyAaFCWs3ZYLdjScbbST/VAnzkDk7e4qdVhXMzjuLGayiZ6jjyvCm8/ZyrLmGuLAOWNEwAvMDKm
p8HFveg4CIfLqKbxaw68WEUWrRwJW+DqbTTLwalWv/cbsM64SV1Si32r5+DE3+CFf2G3b0/NqhsO
hjechq3IU/wLPzIEoSk3FJexqUW8pEWPbo5UIPAWD0PC4MlVNIWN8bstl+cMbnl4o1k7G+yMfEPw
FLfnM1L2A4Ay3gtVj3dOQRQYrNPdTYIzE5dQ/HmIg4ZSt/8bVPz20pP2fbGL7nQDhNcFzeG9IYeL
syEIFUw8xigN9XGLim9tPeA/6V0tFuOUwNHdfusFIPjfvvvtucjTPz+bUVV7vh1kP/NC/3qu0MPu
K3N90sb8WxLjLZgS99DfuGJyO7s4Q/R1n6zaMZq3xWX7WmdiHXSYQvi339h0Rsxlt/ch0/r31dSx
jCJIFluRnkDMyY2zA4b/PPT9vp5y48+1eXuJikT5HeEYzOm2srwr3e/RUn8ptvZI3y7xAdD54+0Z
QUo/1VyqwNl4bBHjw72ZRP1e30Bot5d6u15uT28HKDjkYYzJiEOAnvvtlc+L1iLylPfIBh9i3FQO
csJD5ljbp7Ig3zTCPKUIVNN4UmVJ9IvBJV+S10kH/Z07mAZ2qYQZlXdPWhEWbfNijK5x9PIRloZO
+RBHO3zb5DHSa8FP211wol/ZQdCMZOWSxUCklSpgarTxsjNs2tetDptl0s6QN+heN+pHQ19zh5D/
2W3kezbYH/g9HtpG93wqSvNAft3GarTuC5DIhybLuJ2L4WyRn9U7zYeFCN1vLfGsWeYG50SVsyRo
DPryW+zJdQ8Kogyw5+8r5I90SsROGW5+aFPzy7jcGW10qQvKSWlNfirHB/SQ3+q+YJ01L+OE99XJ
6x+04/tnRa8SUykz62R5LiJxHNiPuXELsGqpTk6r4XJ3Bfr4wsYmN15dsqB2zpPuINZszHwzNKaP
c8HOGKk40cyLGRiAa/dsUtmoDNOp6eofXJHrLtpADjIloUuKfqaGkEC8euQPTAuqu6W1iNUzqtNS
teP3Wlwt2MM/kqgjT2HZRjw1e1SFAtWdxFtsao8ejYsg03N089PwW/fY17eJeppbQnP7WvPC28VI
05lAJlwbc9XhPbfdw20V8Tq4J8QnwUHN51ie2uWEDIF1bRn0R71YtdBLKu88Iws/3QSM/90qzv//
4PSGMFBi/p//iL//Jzj9wy/1+fOfjWx//svflJ6Qhv9NGIaNQtN0TFv8RzT9pr78u3NNIuR02Qua
pgXYynH1vzSeFn+FSIO/N6V0Ld3+r2g8dct0/kXjaeNIp6GBcc3w6GtYWOuaH5/PqLL7f/9f+v+m
WzUr4mcMCCYKzGdnBU6HCA/mALvlZARiRHMCmb4gIP1zBASwH/LEIr0Nx84quy8RWIudsuI5ZHjF
mFqSGE46otZhELdZr4eODW0toRFp+vypU4kxjIHfyDR7P2GDWAX7Z0WzAUs7lL7Z+dKV0QIkls2+
p1fXqK+tg+6e8XexUds2JDVdl7Vrbk79zNxtJFvCmY9dNrACzgTLWSY5lbF+aJHohXqH20hMygky
qU5i0MRZRw8F8GHu34a4e7WM8a1DYvEVy1VoVPOD50b9yRtBSxtqmsl/yeqza7aPCYC33WIhZrFi
/YejeXEQof5klXD0u0ia50KM5RW+PNHVyeR7cnRBGzFJF1nxBEuO4MGyo7kivmLbCDN9vfOs4lhH
cfNBlXtNxXJBtg2VWrVQn6vp7AIvJOB122yJ9SmfPiy214hU7J4YZernadWfwSSQEbP9DxvA0M6F
ZIjctErJNxs9307QtBG2y8+ebdB3mVL7KL9CbSExsmZQz+BpSg864wKioU3e7Ob3OGIMqwkBI7Ci
2SG8hdVRRaFn/rQ11ure3abThn035WQAp/XeRtMFx/FxEkMZVPmjiegSo99CNps3/Xb66WO2yvao
RXEQZynSvorlfJxRtWdp4nekOhMAWfTgIM2NYdHurAqgAmEIK/oJtU8YGVGMjN4eCY9D9yCsegLN
Bled1VgCREN+hTuZBnS24ixQmn5tuim/GEtHL63zLkByNkt5bgRFzFZUgRK9xpmWXsiN6fztvcGC
oL0Cpm8K3aAPijSELifXgbuM9LKrvPHh3BZXBlF3BBAO984L+pn4GPd1ubfH31aHQ+T/snceS25r
W7b9lYrq4wS8eRHVoXfpvTqIzJQOvPf4+hp7UxLzqs59UR9QHQQAkqABCGysNeeYtB8+8sikmU/Z
caPHHqVSNxwo1qgvgdkgv0TRyM/jEzvgFQzDYCAqwJ56hj0YmqmlZEFNYE61KubBeElKdxMFzi6q
reQ4Yu9EQ2EcY8QVy9w355WG6QGnefDk2UO/9BCLXnutinMzU5FQjc02bLi2+trYX9XsxYFbg20Y
cbHqlQQWTmWkO+RBXHUsFVNf7d7yqXfkX/CfH1JrPfVUp9Ikf+E2oTm5XLeWjfFopGH3VnX5Qxrk
T6qqwOHsU2sH4Znkn/E49kNwBJxU7qewdmgh+gQeaMOMMg0ophXUyrti0GwdGohkKmGWpcY5xPX7
naYQIWka6nUdkR3kz4qDriF70Z2suMp0Ki8M1MXAm2Id+RjGtZu5p9DUs504XSE3zAyYRMGsvKmp
dtWqbvej6sri5Kgosl3C5xJMootQ88Njo/IbTHpYrFSlLa4ixVW3oV+86VbpH4MqGtfDSMHJwpt5
8F1oENwCmatZGdMbH73yznaQHsNESq+MlOyjLkcVENQIb60WRAmGW30VMtZeV3aor/w6d9ZKT3qV
imJnW/dQf6B/oDLy/Wf6afFjlwFyqlxMrzopeAmcukMBAboJmhkP2XU7kQWASBu5aw8boYizU4ib
9jxJ4/gqt/x94whfLbucyMiGW8q2ZVgx0vrNrYckiEyoI+0a3W0P0Wukn97SrlLtb5NSmls3QGRB
wvaS9kK9VDTkqRoO14OcGGKuIzSDkpGYlctyLjdsZE+0Xn89Pk0wfuWyfPyyeH6mXOnUWF9pEPHM
L7PyodECRt+M2q3chHyKXP/HFvGpclOV6E/uu+5yr00gCvfV88ydRijuRs6zSsGsXJZz8klycnlN
4nBELOTDbiNuVC4PXV5zWSdfLR9wMKnRQ7Z8Yg9TxMVy5T9/AkV+LvmE89vJrXyZPb9Mvst51oBC
yt893V4+/JdNXz7YP37X8zP/+J7yNWMNxXN06pobB36Zy3bkWzc16RsWSVl/vtX5C16++h+b/vPp
f347+TZfPunl5edXftm8/ByUIgjtuHxCLL46SK4UIaqu8EvL18sJd3yNupbb//Ih5EOX71Z65r5M
Lazf2vgWWL1+fsH5WaNpYzLoUdYD77Lp+AGp0X3rKgZHtiwCcMRuiImjGsu7TNCkHUGTjssU9wqE
HQ4XufbyUFvr6db2lcMf6+WiJV4st3B59LyVhrtmyi2XLfo4T+KSYtdYJdURiGssqm5RDx52IWdh
q1U/l6eISm6IK3b1ZWXuJ/0+KV7OL5EPyNf54aRtRnW4AT7icR4Qdbwg8wpNlLM59QOlTl3vWCXc
JU8NN+hyrjYpJxgdd+UmUtmVLgLO5+sIhxu1Mv7F8i9aylNBqV/rLUWnTiOQ0Zu5XCXsM8bA+d5t
vGXT9D+c5gdncoF/nb5BQ8aNoznUQ0AbUIkT9zByYovK5D8tXp4nX8beoE+EFp46VYdkoDyOTePs
zRIikjp+5OTDbOqaCjZB6ijWTGN48zP7oaCGvEJwT/6AqHnYolQhswXkIviBpQlfdjcNW4MhzsEV
pQI0+za99LghyrXr8JJTqJETLOeM0WT/PaMauDOLgB/mV+NdFXNysWyBe9E/2CsjmXhyMuAconzL
1RyLKfEXXIGJ7UltUsPFLpVcfDnBELPQB9/ZEXv4E5U/irmOklupUSUuixK8LE7KaGuP9i1dmeg4
Gfi5YZHC/YKsZ6e+sktpNSgYhfemLEXlCgq+zi4IPJwZOrYG+UEVUVUHx2mMgxIoNf3UWMV+JdJP
aj1jBI0gze6rN620r2pGJFzO2FXxeJ9pyBTCMkz1tZFgs7Cr1sc+bvt71VhbQo0i5TQabDVzoCyh
uQz9RBVPEu7l3CCIcYZR7EKxnvIr2ClNLbBm/NKnSGWPVKp48BFgt1pXfWn0B7kPOLKrFss7giwG
AIQziwqpIyZD62r7Kr3HvoDpTFRhHJmX4qcGOcw0HS6U/URWXobf/P10zhkaMMyTSSUyysCqfFdk
fxLVgx0EVbwoG8rQksskkCR2I6O5oQAQdCyT1vg5nGNy0d2oIu4mRhBgimPvcgDKuT/WTeSFrsKR
TqorzoaeQ/yOIrhXMcc1IaMUm8RX+rJsO2FEWDOMv3MwwSUwQOYWyIn8yl45wBueB2TZ4nCSX08e
cOfkhvN+EI+4/t4MKSBgEsyomvGF5dxlIte1iQJg0DVeZRaJzPXh/hEltwzycUX6oFw51iXBl21T
reS/Th5Ccu4ykb+BXORayXA1NlH+crGX+R1SlCMnl0WkIm/4HJBpTeptG2GHB5HEmes8a5gj1FTX
ImNY5PfoQnsTy6NaTP5YhNSwyYyAImtl1ZzMhq+TSQkZ7oh1+PGrLYfFwR0MOhbJoP9oQZGuc1HX
lpMwbDA6+Oyvpqr8nWnm26Dp4BknJv48GmXy9+t//5xy3WWxTQkv1Gtt71umve2wMvUJgDBSvPXV
NDg1ab62vhihFK/iQaerE1has5245skvZPKXtgqovYPaN4scHDRsp0BPVzoWKv5ZNLh0hQ43gM1e
1W9ckfmjI2wF34hGi8Z2t0pCla6QEZ+CKH4chjZawyBP11qNCEx+2C5x6bFAYMTkrts7+X3O/wJF
XfUARxZktdH9qoLg2GHVrwOEV/LoaI0s2VB7fkxEPfy8p8Xc5WBwYBsczId8RJ9Sg8NcjeLeyEzf
Rw2FnSeq+46YKNwMKlULylr0pGR3CrxKdCCqOw88j0ZU5e4iNaTR1T13pQeTtE6DVZUaPtraEDCe
rlknQtrHLViQGPQhzF2nKe+qRKmX5oyOl8GhsgAiAlSu6jrgCioqWJfmTu8UhCKh196FaNO1stkb
sY51Kx9A/4vuUivCvEwo8XAwxTIsdcQOCZdaz+78A2IlOP6aC1baZRitigH2KMfGusGdaqc8G4JZ
oPfXaUZ6ldN4VC0xybt1/TjYW4Pb3uV562bB6jTx3ZV8n2EujGUF9itHrSpcIiSRL7W2ZaRjk2bX
IEGsxXUefSElcQ3tQ9Rqp1JTYQXLdfLRmcQ/Iv5aEls518xz8OT7qY8oIqC0a37MpkKeUhNoRyx4
DlyVw5ijs4uq/slSGlCZGaEC5EgC40nmZi0/GM6oZtsl+qnwipuausBanemfKsTysdGw6l+1JpjW
7tASv4vdvXfJfx9R0gXiTCknuaLQlGnUH2bDf9Gt++XcqA+uX0U7clVFb1Y2YuWcbND6nkaX1uzs
vdPfOO6IuT9EkkYqT7nOiQ5enJ/Av3ef2O8wmzrQAYOFMBHhEh00osea4fzdwlKgyUYC6ypbnHTF
pBcpIj1FlhWgXfQ8UKin+jlQWkClEepRGhb8PHby3IZ2uibzAk2UE00YDXJ3ZZTO0kW9cz48skkk
5pDaRcaPUpA2NJAsws1mdpBzrhsJzvjvlThgMXQ00zETwVlyvS7OsnLuMpFPsy+vlctyq0mUh9tS
YweKbX55npxVdTtZW7b99/m1cl0WD/sox5GcW5+gRrt1kSIMGYo2WCEbVlaNFT8QoTxfebOW3OP4
mXfxcB/XnkIxHbVP7YgSGgAWNNNIlIH3WZNHKl72PJfwpCWItxtRiZQzYkbIyDY+7vIl6PJtBhyZ
koW5rkPMzHUOCJyWlr8K6vE4ZGn96Y/gsIbS+1ZklOaLiZqS31fO0mxQQVFIrSEzJuMB0I2CxCj8
1ARaxDC/NYYLZCUY/BsHLNaVrykIAJJoenfq6DSPhf2kU/vaUWLqNlpv9d8S5SgfH4wUebk2pIee
nMqHSuue7HGGLR7CzkEe5FyjY2yu8waHiii5wM8s7nPdV09BWgSLsonwsMyEK8sHG5RhY5e8E6mJ
OHDG6xQHTv4Em/xabpVfjUM9sswrDBzDjUVdGHMIb9cS8BjGZvYwlDXWIdNP6JZjo1I7xvWFSj9j
9Oa3SsNKl+dWt6twMUEWC/fyS0ztoCyLJjJORNVpt9z98IdgvH7r2jWn+QleMPIL/w7elHaEAgZf
WHyVmZoChO/kNVPqGbRyq201iD+vlk/BUXyqbgpBvceQ/wdAZ3cWutrzxzUDVDGEBxi3fTAB0jQm
XMdik5Nj7vrR0p8n+uy7YgKCSjjy8JYBgZSbDAs3XrcNtJrGcpKHrh+/yfUkOWK8CfzxRp8y0hiJ
3kBOwGfQQtKjU7V6ojJY7JuxBvELduidfE353c2Kwwlhjb3vySt6jJL5Xm5wKC2cDZj9roGcofIp
XLJZxEe0XBTuathwW5ik66brkoNGE/+8A9Xm6IX68G22UawBE/d3uupYwCFTEi35NLDAsJqJQ6wD
L30jDzu5VbNSP6lG6/emOkXH0CUBVn78XGN4qeMligp7qWXquJmq0tyHTuHdxQEFVlIK8s+8Mwmx
CvWX0Z2rDTfKAS3uerwLRozT8hldkO9xL8avSmTGGxMkzqHkhHTXKBb0RGyyn9Fobn0rml67KIe1
bVQzQzWqo3iCMGlzoMntZFOHTyEN3xht6es4MNyD5vnN7dS6lDbFdqyogCej9G+pRSVMcayM8QMI
+RqZ2lI+I8iKFbBe/60B2L1OymwgLkfTbigTZ0v5Ljj8aHtN7bdg0tndPgQtx82qG5AQ9XkbhM1z
226532bwMATvafEpL6hDpyHpovJdULSREzQ373CSDBKhCWzLpki9tnDwnt9l5Bzgxe57SuziKgfB
cIKWUF47TW2dN+H1WOmM9CSfoJZdswIyFV21reOhRe0Q3ogv7OCMiSfno+9ge3u201wlbjtzCGox
Jfwm/Ux/fqBCQ0BpDsYVNsoC6DU02KQetA/qmvJbj5XqLjtFCa/xk/mnKGq7VWUgG82Uo3wncigM
JNBFe132NXgWH5ucj9jovTdf5BOaaZzgYVTmdatN5clsMGG0QateFyiNKTFTplbK+jtDckqRQ6ve
O9BVubbhG4Jr09/PLjafXrOr71jnFqndme8I7JRliuuYdq9VHHM+47qPI+VZaYP789a88KF0C+vZ
V1JlTTcrOTqaYl5zMBENGbr+u8vOkk9NDGx2tK6rezImSPsk72dnYFu+RyxPz118NkwhGHv0+t10
BgiJSVVfgyYZjonVkO/Qlyjk0upWPpV/z2OH4PuZ0kqyaflLHKrZDW+GwjMZ+eTNh4EXzBRbNbip
JbXSVu60CYYcgyeUILYRP2C+qRc5o/zvGUel6vXKt1jBbgQNSGmC6xDP97FFYr2OMv5e5mxey5/H
1t3nXq2jZ7NpMZgFo3bQIZPcjI1CQIBZipHRi3zmjO5s0fWadjf6+GGHCfdw29fHsau6hwGSxPn3
noJ0XZje9E2JS1DxXWtdYWEMT2OH0bjznfB17pIr+V1InnlV+46QCPIZN3Puos5XVfVGc5SBPjcH
nNZfyR+o4k5uEcxzfdc3Q7LHhjVtIXpYD0Bw0Q+JH8a3g41Lu+qbr3KuRp41XDm6Upx8UyMvEpPT
q5ZpR/lUKnXvUQitoc3QPTtwklFVj8Xezj33zp4zKMalYX52Wb3WvVp5S3D+rIa2aE65pYXQsJJo
xSCy/cjcu6nLrM9RwXnWe45yY2QqxpoKLhdd7O6lHqCFiW3BnPhbAUjySH/BgTDXjUg7uXQ7AQhe
PrX12Ufebpx87dWzZtDgdjge4zkPbrKmQCMotyEmcrELPOXaVTmYNHFqki8Tr5dPM4LD//XG/zfB
7QbEVgCr/743/lB0bfgfq/fkD9Trzxf+7JB79l+mCasKjbzBfRWO/N84JE2leW4DgjV/sZIuDXPr
L3rlqktUkq7RzzbIdQe61Ib/9Z+mDjvW0mm5G56GCZMG96/2/W2RTvTvCL7/HP8fafY/l/8jp01b
RHkrGuCG8z+gSGwD2SUIJs3TVUsTDfUvDXNPbfIWpr5y5CpJz1DocHMXIX+H1XY5Nsm+CZCzKE3z
6lr+RCiOT5UMLVKm3KaT7yzjipimGBkWwlpno/cz9rodyJ4pNYE7B8Nt0K1SvMxwkUpC0MGqzCp9
ZyOfV8S9p5tCUM+1GAqdZ00Lsnxhxmf3JPG8AoXdBlhzFnVHwtuIX6hybzUh6ydrwtobtbb0ufdc
ppr3ptbOg0cCAcKd68EcP92SiDLarES0TkeaixR+RrRE+clKNAAmoXNFPLdB+Sq5L9row4ghJcy7
vFTw16vNfWJxrkcy46xLEH7L1ipoNqdrPETWSYNsQZcFuiBQ/V7JQYukW9Ucj4Qt5UCQ5qa7RQjr
IEnCdzm69coHXk5kPZCXCM6EiRwIGgy5Us+KExgLyBVgGn2HwktzB5G9QETGzYIX6J+zZq4Z1WLm
rfT7Kk2w+lkP7cC9hlG2FNdpibu18q21+seyyt/bVd+32aqZ4r0GhxXwC/dgFLlRyddPwFLalTrA
2iZDwuogtdgR2KfAvlIcp2XA/iy8v32BakwZsisr4+sm/AqNQhFay/tbErGLZalz01dGIUiPvR2X
920+7twZbJ3WJaeZnIilS77pQtGj92oCfaFMEZoIN/lepLecsm+soHswuwAbBInjSVdWxK1ENeQe
nPIGXoNAdGpjRbn2Rf5bZI0fdZacFGL/oAelEW2de2jWpf2J/eNqKNPhgFcIBVgx3k8j4ASi1Nbe
BzCCI5cFsIWd/2iNNB/Z17ofEZQT9TCHSKVzx8rZaybIBAX7Ra3B2A/T8KkT5iScBVcJjoVj6fSP
hWs2QE27HfyuZAPelV+vaTYNO5M8aPg0U6y9ZOlorGyj4e7eTU4UasiWqfHsj3dNmKc7qwmvjR4R
m+H4qM/7/DVzy1eKJ3BL1GfTSV7KpEyXSW+ixnK05yTPP6f+SvXyK53qkpugk61MQESa7ZDsPG7K
FtP7YN/PGTbpkMiEqRwONaWlxs46Ipb8W3Rk13p+7SgwjLXIup8dRiRVAbiGW3TLqDvsPPPCKJJj
Ow7aknwHNAa/J43NTVGRi0QgNwACliQ5f+hhevWwvS80bU0z+UeXwHRKXKgGM1JMIAPZUwn719N7
e43+k1gp8w1zWb9osfmj3RNpD2m+ANB+l7bITANa7rQ3DEgzNS4dgB5eHVIjbPMNZicVvSmy4UG4
SuXcZZ1CQRBTSCrqUHLSieKUnJOZ8+JkvB5N9/Xng0L0WmE9SBed1Pyf55W5tFZZR9nsvPxlc1mC
86wEClLqpNGOQ6vtODDPS0nNz7TWohhmlV5AOx19m72TOeDprZZCeIOx0+2iT+ilyPE6tQLyGswb
nbv4XUY0JvUKLtZxodHMEb4AwrLaQzDjTpRzJMjeTlOibS6r5HraFtfRGDmby/Mj8SL5tIlrCawM
Yl5kz1C2IEkfhTzp6Ns6EgJXuU4VfWb5FDnBkGztA3V7WXN5FgUaXhUVgFNVE8eueOV5S63cnlzR
R/F9QODTxq05uq2+eGjoJm8SpCOPA+P9acKBlMTvpcjU0BtON67xNhRP/txh+6gid1sVTnWrNX5F
RA+D1Kzvt13VxlCOisdhmrjD1EN9Z2v5tSz+dy3yK8gJ+DVQ1/Y6cWHB/D6G/X1EJVKfE7xoSrkx
MnQ3Y0UkV+abp3HqH5Hg04Dp4af4DjBiHWzUoXb0aqcHxVPDDcOSqKiTUpbduo1Lh7xU7tjC9tjN
r6MG/9mdSMP2wTsYdJosRZi5MBmKisE4xu11kTT7RFeLA/zc96rRnJ2SG9yOTMWHORrRQgA+dmHT
u080HLFTOhCBIvz1JfqqveIGb9XU/cjDrrm3Vb+4pXy9NAgAc5S2Ax7XRYe5yG87H5Us4UDFiz2K
ykh4n8Whv1Eau15jOBLRL+pr34YzTMPKPSQeF9wGXlb4vStJd9PDu5qjazNkIoERZTAtzyleTTl8
Lz+gooqRj79xyb0TFKQ9EIlwa+s+lWr+Z7FoZYV1U+U7uez24AB6b08FUUW4Ikr/ckLEwk3fOwNW
Ukp6o0x7b9tmmNeu2ZHwgQWVv0jDP9JxeqyW8cEevQwvg6iZz12EqW/0yCqRGm4x8UWXP/bEwShX
yuWpVPVt2U3bcISIu9RpxBzkpOUETCWTI7TGe0J7eSTzxVaUfA9AhS5xElaIrH/NyXWXRWcunwlA
U6D+sQ0Z/jydbQFI8SPGCjsNjjqcPbJp5KNmCUI70gm8yagCzWjHmkWZT9FeWqTlxCJidQZxRhda
tnFcw3qx7d5dy/6NxahAJx9uLw3D82/X8GUR6V229ANE8pkrVCqj0OWfZ0ORRC2XlYGaepyUn2Yw
N+KWCHYIvydHJD8DWSLIjlPSZnfD7C4R3FcHQgHdhRf31lLu11m6A2SXzCrJkqzg9ci9HOIw4Bcu
z/3ay16WTcRz40S0f+QD6ZT8sCbanLJvUog6rJzIA+GyKOdwYU6AGyjly/0uG4pyEonDQK4rIRZh
z6q5s8vs6knue2B8SAzkrCYV+RjPXv0cUK3jqOVejT6kr9uHC7FKgrxYyF9UerrlpHWMZN3lAMQv
6yLhyg7iRttaY7uDnYny5/dEwc71ZVE+INfN9hv49HaPM7dOucDxm8rDTc6hixSKDOhc8ni7TC7H
4OVAdPBmqfyxtr2i0psIUvcmyaHmyh6vnMg2J7d6tGnk8hCJ9LGo+iG7u+d9d/6PAtbCEiX+rtwO
cGpLKHGKrqfcP05Ap4chy69/6mUfGqgRYd90O7lvkNVTmz//c8/zVlx+OjGcB7ljLrtI7rE/1jkk
oC6rFGD/5d8qm8GIZ9l38t8rH9GVkICTUH2W2IHzn1cqHORyE6NNQibmZHuGfUJRSVtQ/mXkX0k2
8uXcZZ2GRNZpdHM7ku93aJDEJ1SrLacZt41oc0pOgXzs/ASxrghaaP4WgX+S9qCKnqhDJ/0g5/5Y
pyD9Be8wmAvTdak8RNw5bJw0CgiOJEfdI89NNrAvrezcAx87e/U3uQs1YT267NHM9DmnyeUSxPKu
iZWF/AvKv2TRhECjg0DjTEnFeU1wRLCrERv83IXzNS4+AaJmdyLQNlDPxj4Wcv6NdgMiErJ1uJa7
2M4GhnzyiaWhgc3Lahzq/DtzGZp+6fX7srFSV9B7ki7hDkS0vL1Lx//LcuPaCrIOMnwm6bs572HR
2JLKE1WuzPpW2SZtvFF/n55l61suyjk5kbterhMtRT+vPLTTv06XqT+jFpJnzvMs23/LQaDGy4Tu
9rmTI76MPSUE1p/7Stiksb2fHyPfkahR8YxRY3y0u/SHLt0o+cyAEvcEQE756Etkyx8+8uatbNPB
WvzZsLu07v5p3bmdd3lOQKuSP7T4Vf54OmQi6OJz+Ldcn8o2II3ho2Whe/nysn967R/rknC2VzPl
3UX0u6+ops67M6Cmkc8tkAHBHC5XWt1+B2rB5SjXEAtcrJRUdyF4/F53dlaCwtyote5sxyGlLdcB
e7PFvpAvCyZh1ZQvkS+WK//YjFz88hrgiGsrNsgb48uHtfGihTpFWPHe582dn9uXwkfl8mtoRp9g
EuNxOZH+z/Oj/YxOPuNAIXuC04Ts855bvm1YDfvGLqd1T6RZvZPGO1vB4RqFLsOCPN9K95L0MZ09
f6XUn7SFlhzmh0KMDaTlr5KjBBJs2IV+9lqrJgEeUtgVtv7GLYeTNJP5pQ6AKoMddZoU8mwQZNAs
/z2Ri64888qVsZdpnC7ohUdiQHWeyNO2nC1bg7sUd2rvTPCCm8HovmdmSSVSnDpUMZEeLbloyitC
nD+5DiSciRs8kmapsfQqaJWe0ar8LnLVxcgYxBr55/isWs8ay10jLlzI8pHliUuj65VQGMTVLxBj
C4ULA7d64hqI5j9ZksA3LUNkP0j1xFVzEmMROde0WXjoOBDFCdRCwWLh+Ft3QnYCURfZiZho2NrB
KnTYmTj1juKpcq7GIAkset4hluODCCELGhTO95pQt8jlAdTqbiIH1GwttdihcYBAI1QxmW6ZnCX9
1xaDLgJWMVgkyZibHDmnWsDVlMWQGTPxAOJ7uhXaCjlH+qq3IbTgKq6sUF/rVwRT8D8XX1xObGFw
IymiW4AHxb2ZC9qiKoZoBffy6hKcL0qmzs9WsQC/DCHYBaFvofMbqBSd+dtPSnBbWcUo6sGcSkVH
G9EaZ2M560s1kemf8OXPe+noVKlnTUs5K02cuCumbd7FO0Nc1KWTU86xj7guXFYCFVZWXV3BxRNf
4jLJ3NjZzg0W4d/rLSEeawNiF9sGU0ppWvVmVJQ7ubVeCMbk3GUiPaqt1rwAIXPXckOpvHbJWXvM
+OFNEtiNurd2rcnNGMjYoNvRfEPyyhhcTip5qFkYeON03KmJwg6WDyiFwc1BW737YtfIo831MsKB
5bKVm8yGrQFapDTeYdAd8yyYGAyIg09OIonvyfLgb4p9FVV7XWXTureYwVzsqzIfD14wjAfYJQk3
+7+Xs6ACTYuk0BdQpViYbgu3x9CPaQ2LqlwbRREfzqI3KfhMvjf1h8BnIhf/x7oY0bmHAzyDOKDn
xU3VZ8N159eQhPU14xoKRX2Eaoa4jTkj2pZOzkPvzvEhUn0H6ISN298r8q2TZ/66nLNqM6lztK5V
d77VsnuyG52dSYZcWlYPZTO7x3gsHmfTF2k0FqZIw37TtSk8DVW4rItZvcX8UpzSYFf67hXD7fiq
m1RDGjC0WDiIgnA9aMDmIg1TimvckvCtPrv4PvZJTyh70zv3QHpFFQbvQK86hyGhUDnGvb9DEHGX
YB2lCe+0x3LoT71h+7uhEvrAwcLuoY6r2VauOofbj6mByImcL1gqAB4gPjQGgTPpdY5GYa14Tb41
J45ou7K7fdt1O2Lds2VQWXhJnflEaK5CKXh6GQzPWEJpxCxFRNNCNG5AY6vavtWHGypb1RGabQWM
k7kuqX40RtZvLBKfTkYoB7kEXCXKGEK3J9VsLlFXVh26m1xg0vLAsQga9s2llZrRdZriydS4G99k
8XJOIVCqhlnsMPgEu5ysxbl3bjidDY8k+bqbSceapBHjsTBzFfpDOmQ3yYQEHAkbZZCgWVmxWi1r
h9a3EXQnTE2A8UpAMIapk8NURMVKcd0rA7fQxqmgGobUZiB7pZQK76xSeUzx2gKEiNZaSyE1MzrR
oz6SFDesKbVuOwRq2KqZ+G2YrYzRW5t+/52szLwAXuzOwD+JOHskZWy88mFl7UxrehpVPSSCK4fu
0bkW2JLZXccdkGFzrFF/gdStqaxPsfphNxRx8/57GZChWM4qFX5vN49oQA27u4JOD7vJQOdUAx48
zWl8X8F83BpV2G78xiBj1RrVu8bkYjnkKYjFXHD1wVq6XCmWSTWio0QHk3poSCiCL8dqIosBGaap
oN9zrKBcCEc2GNliPgUTtDWbof/GmLJhX846OVFjsJgHnMzpriWEyEhEQVqJf0AaCxcdw76lSiDk
okGC0QgjjmEoMaUm3rgUuQLpRHNvVMppYUeORTG6cFct8VqEylY/yJ9hvGmg9ki4wVyA0FoRusXF
XgeEMrakzOsj1nSjRbaba+gPPI8kmBTLDLnqcPNo7XOALnNyoXw1O6LATk6V2+7UtMz2SVJ9lCPN
kkIDYft/3bv/TfdON3WDRte/797dwGn6lwST8wt+JZiof1ma6amqkLVoAsnwu2vnmn+5mogRgT7i
/swr+WVz1f7yHFpzZCbiQAUq+yXKxP3L8BxVc01Dx6Gq0Qb8o0v3/+vamWyoPDf39t//6z8xvXqe
5uqW5VA80nSTYJR/6dmRZxj0YQ43mOoUVnBzws01NtzIYksnp/3DoLoSux9ur91TLab445lI4xv3
lRS5fGOZZr9sQXyva7MHfgxtsOZxjyYYzMD+Ni0ya6kNIyNI+NG73OUy7tV3pYaev+xdTorkD4kM
9mRFnZWbjNDbz/F1AZB4OaWUwCz1LUnARzs0EhfNY15sU+D6u0yDsTs3+kFrOn39Ze/9QyNT/4ef
RAcjbfGr6IZta2TY/Esbs3NrXxuQDOO2g9etR8YySJVr7PjTtlCUrZ3rOszV0l+Ps3GNJmFHsfib
QueWnK1sBXpohtEOfKzzcr4N8XglitYmBsCUFLCieoX7AM9+hepZnu3n/74Jy+77Y4e6hmG5mmlb
Nu5o2zToEn/99H6op6WNoGTvM5QFW2TAS8justFWkQd5xRbbAdCzF1Kp4M2WcIIqDPp7s3ZfilgZ
tlpNH3EMUhvyYVotySwh4GXadYg07DEm8lac0Ro6cVkl7m4dOhdKBWAxwB4UYvu30qORyvTJmUiW
+S7SKho2Sv0jsxIqmn57rNIoFTSSI1bKF4KUrhJKjotwdF/1PnhySsKziwiUJ47fRW/vyUOOjrZ7
G4Tc0gNC7zawC5/mEyGd807p9X2moK6L3NleKs2auxZ4rsRjJRDA1Nn8QClYQfXqPyesIZVrknrh
gzAMSe7S6nUj/ByaTRyV3X4HsE8mAIUtIAhEy6e4i0OclKlpv1QD1zANuh7AeJE9/lxWrbAmKp9t
l1BrcVrrRjT2HJ0bfxWW3qL1Gf0RbX2qBo4WCJ10EVRnTx7EY67j56rHrFy2bEQpgmoZdeadmeWf
RM/HCx3qvxPnKZos7T2ZHsc+MRfJaL674V5zieD2q/Y2styjqQKsn5FdAbZrjkTgbYI0foPjSMob
Os+iNhktmsIjmTVXNP2MDSwtIFOzzrAwf5+TyV3aVkayIjESXV+/lhaq6GKIIM12YBerAt22ycWr
hkGHo4zSNOnWVoxfOmKId6P7XbUkK8zwNa6jVXeXKA8unIodEGds6i42Co3rcD8eMqf98AFRWuE8
w7c3N2GUvyt2Jqrdg7PyCYzfzMV8F7iI+SECv2X9E6jUaplW+XM5md9IfP2A0gLgsntFrexyic+/
N3F0p4c1aIgINHPSqvyO/YtdlW8zoy+TLJTWATU3K3CS3W6FCPTIaCMnN9x8daJoTTn6qlLneknA
zDaaYFkntYIEVQu2Tqnh7EFhtETnSICrOVFZrTZzGCyStr+ZeqLT9PYUFvW2VeKlO1IqSOpPR7+j
S3novOyJFIwUPPP4rmjWGoX8ITHi9QyasHDhwBUzaA3qDdQPK27SnW8hYqKVEnZ7C+U0Oazh0lTN
FzdxHkkBP5gKI9eSKh44rgwBaaCCarWX3KTc9BERQDZRanrzRjIJ7P10Y/FPWtAC+ta6OwOXw6Jw
bJG5t2s0JAu407UF3n2S4siQzO1HAJf0UNIP8M9/+3yWOp0OuWm8K4xwljpy/ZXTxMtm9MjysV5j
9qcWhzeJHx0TwgXAGDyN3JpRw7iFePLpW3yB3Hw3J/JlHS1ZQQK4d+PyKvbo+qtBjL3buk/Net2a
aOQ1Hc1C4Nvhcs76bRZoP3L+eQsX5N6iN9OnLpk2sI/w+dk0TCw1Ak83F/XCGGmfNCQdNU5xT/Dd
BlYI28CPx1kDpEiZGjdFbq8KUHZs+W5ySIQfk7vYnq49iHIlKkmtpBs+WYDGnRScoOcBbWyuJ1g4
CzsozKVR6HsQ9Pu4DhtCPj50KzspefjgTW1NKuH4RDaGvpoJjFr4g3p7ft8EKrZvw3igyhr8N3tn
sty4kmXbX3lWc6ShcTQ+qAkB9lRPKRSawEKKCPR958DX1wJvvoystHpl9eZl166MEkOUBALw4+fs
vfaS/kD6gKtfPM0dppeWS4kWzxHLwNZK9a0xk+4uou8joTubZVS/mC03myYEaKlZxHFj/K1JQeKJ
VLrv2YRsUMlPsw+fI4dspwkkVgJfx/K8D09Zl8g7h9kRS0S0C7ENLMcZkc2mgS7IrXdf5YDsE4kM
rBlgJMBC3+i1s6/MEAKjQ3BPEtvNbnDiazjZBrGAwxHQhvDj3sGpaEQ7Q0wPtHCOZW98g3UOxGyl
Drr3jlt9i2R7zhL7vQfQTyuaUAQQny64BazjlyUp000pMQINkR+nsRe4Jeb7evCQAvbuFa8tM1+D
cNV5IZpY4vt2Wd6wryQh69cb7PxDnhsTbC2w4JawHvK6fQtj9ei4zDej0n0zkIqnWfczTlwQwzBY
LcKDYP7SW+QBnGW688XY3p6aZfNcC3lBp8ca6EFXj60Pc636URUEaRsFsYRoqQlmuaoA9zEvbChJ
niW5bPytrOHJQcmpouLT0ZV+Um06Qe1zLlhs1i6toitujTVzevsh6oWznYviWOXDVbGdRRMMMcll
7ZnXOXdmfBUN+D0rrAI3GxluW/b3jD1tkIbmj1oLv6Hsv7PCQaLuqUqUlWBKhbPqz+/Idag2pmlr
m7GdIevPMKnlLO5qMkym2XtBQ8NG0EUhMkv2LTIOPtI6+TET/zE4tvXDphBJe+IQNRN5u1CEcydA
frLWvRcevchl4FSse+dxgSUGFSGikV9zZ5mw9iR9+ygSZxPrjD3of2MmqK3+ITZ12PmFrO+cMtHP
hA//XDz92qgRQtAgFXTOdlWAtb5LgsWgozC1JUEdTvULr0yLBavSUXQRrTGn+8iQ0L8AY2JHDmmd
XPsoiS5jeHRVPtIpdR+RLvJmi+nnwo6JGCuwhLP5ygiMJgD4WG4ujQ9S5Do5rKCRR1rfeA9sVsQ1
FiiMniEEX4/7Vrj0P3LHWfY2p8Tdzs6hQYfDt8UTLvfiwkGFdJl68ZIrG8Vz1n9fD10fAqFa34/J
tt/xQfzEnoKYN9bfaStsbHB6G0e43yKjeClcHDtDb4DvNN7d1qx3LkqbXuQ/MYTppFB1mz6xgczK
5ixz7XEaxg/BgugvgnFMWL46tLr9MSfkqWmqNwxmAT6L+9hpjsPsPGu0LNK6JSswu67kS21Q1zBG
/28DR4PwK+FukygRoZ+K7NfbX8fy6AtIG0U+58f1x1qO2JmZfPFS51eXQmaYlftWu8nTyF/oIFya
MnBu4T0csAeyivnFxYTOCWIDwui+9ZKdkjJ/HMbPZSSxPCK/as8oksAWa+vUpHra3XTsi9k9Alyx
/HEqnqyVR8Ct3sDk0pT169TP31GvD6dhMg5KE8q3cmx5pj1XwCcTF2JOclLVssbvaOlBo8O5kdB0
akcgG6G7JeqiP1dyesxdc/W1pwn8B7NDbWOdjBYDaFvkAYK1+pKJ/GpAStmlzMx9CBtfXp8aWGZA
90KQ2S9J8Yq7nlpBA0kbC++arnFBJT2RoR9Ibsn0FwO7VJmU29Bm919FXP7GdKQuoeVUEtkVteG2
XEDseCkHPpum5DKbixmw258wsyewo8OWZIlBfy5LxUIYJU9NkTHnkprG7B8m9ViQ946Sf4P8j6wn
HO2EKXdhawW154AvM0mA0JG6QevUj42rnXNh98EMMwieulj9zcWdWzQvcUy8UrvkqPri+DzkJiAN
5HMbrSlGbmmE0AMPodlxU+NYJMEGVYeCkoE0M4D1w02h8+fT2yNjJgLCgZFze3LSgH5otDGD25N/
fYP1mLeLojLCBvfnJW6P6EaOO3fUHpuVq0kcD9K7BlsOCVnIcJyjNqxIuzFBZBGv0gjNjOa/oBJ/
ZEm3F7p9WivzsUxTuLTrEFONLbPN28NMD9lfhDVZWh60HZy6ZQzjsbQncLNwuY+1aRyLVovR07nN
PlEliRCtFBs2cNGJ5ePFFRG06Dm8kq/CYVlffn2Z26Pbj4huk9TbF/N1WOMJQwVdyI0p0rKmOMwO
0eAYVXi/mumSdJF7RNSybXBuYpMgdFm2OvgcOaAyjb3lPpXrjsmyCXXTugMd1OXMKRMTCGnEDyRt
GzttRiHWNARZ0b01/Mjo0vs4RC+vJrMN6ggOPVK3lwmQnq8YDaAOjyDapUNMh7OgmstBcEfTCjon
a51APmE/2ST6nVAIGkEkSOWaka34LonE24Tk76Katbsq9AgFSUBedVmqP2SxtiWCGLMR0B4RyeSS
xO1bX2iKKpEEBLhJs1E0d3pvLY9aQfFAzvs2Xma508BM7TKDn9/ZKrpAFPpOf+FraZfsWBRUqV0b
nkivyzsigJMCpjMyf/GMtPckyR3GdbokF0bT+CJgQmz7AiB0F9v5x8KC5KWWt8mxg5yb9T4rvNHa
NlH7VAjRnk2jdbeMjF6EQRTPtLCZ0mkdQokv0fTT6oiJRXowFAmjZmkf2eOLYzeG6VMvIbtHXDKU
GuXn2F+WTJOMxVjAOq0oz6VBJZY2EbE0c9JvYo22nYHkivCdMX933eipCsmgNrOU0IBkjK7TUv62
Gu7fU1f7oFH7I6Ft1mkep+9NVgA7ntzljlOETDqzJ4URH/cBCBE1puudJ8aQ53EDPzR9nvua5kle
vtOFYbtXy/lBOONjlqWkog/RJ1im+VhX4jNXbnwG7pFtlYPNvO6T9J7kkeRes9AhhJFqA4Tap3lp
5qvmaEaQlSN3y9x8pgfpXdHHlEcNsBTYQXJJms55VHNr+V6GK5EwKirWMvXMS71+GHXxOE82jCpp
YJdcevM1cZ3HrJ4KJm7qroOx8yhxJ02pkR88q+/OkZpeczeHCCKx8CzuoxeUjKueW8OSl4QI3Jh2
aczW5HmeYSumrW2cplq8Jw4KGR2Z5W6yLe8IFKAH/BvBoybojyHbOzHtdcAiZh3xYcpjTmy2ILj0
vm5sRtAFETBOrtAHW48k/egHDX4+W6S8P+SdCbPwaoBUoEZ37hz05Q+m6WLRzM1qr0YItKIsd3ER
/uzHrH42lB6k5eju5xim2WLYHDBj+T62KoOVuCdfqYKUm50t0j3ONmcuJrudpluvRTKe4ti2ji6M
pR3q1m/h6hR1yyEwwrY7T/SSG9C/oKI5IcaFJjMDtHNEV8ZlAAhvvi/D6d7GI3r0HPWUzIbcVfbS
+Y3I7IO+sI83bDSqfWdCzUADfQ5x8YzEzw9tHfnRMPxK8z5+GJQHDcR6GyWVjFpaJJdz+9Ry5sZN
VJyMqAqWYbGOBm6/Gu84megLxREJDPQhkg8rqcZnfO1brc9OLWO0p3Su70MmJ+Se9SUbkAJKKYj3
UjvXMMQCwyKzQSxvi57LnUyLcp+k+YluKa2X3lU0FDYRrrezmLLhvMGZ0D7ZSfFIZKpEse8JtXdo
/PveYEHyVqV+jrX5gXo63VVt6RFfTNj4IB9ARTOYKTFjRe6MHnwxT23O/EAvTLlPeunc287EXaYt
ZxKZwpMYnBK79sQo2NDv2m9NqyXXQWH+p8vxGNK8NxUFY6Hbz3qEZXeJsEyWAMYbExmzS3Xet1VL
kT2RlmcxsFM2s91OeT+jopj3yzQ0Z5UvzCIQ89a9HdAr3dWRR2vNEa8zUQyH0cYbwGyaoKNUHmp9
GP22Ly9thnwtvXPHlRnXT+Fpllil63NRITZY8u5sVp3+RM9y43WcnJt6BrqJPBbPv7t+uD1Kkkvd
sCRrjeayNVofqvbCFhjzfRxrp4hAXsI8YUxL1A+hTi9Ja/FU+LkG/nUGJegXWq0BKm5+l5oxb2+p
Pin9YoZcctgm2QxG1RhAEvz1MFmx0BQ0YM6bo1dOevgANs4KFuQJ1B9cawPanklly0lINvB9kYI/
td2ZODMRxO4A7C+cCPVdv3T7MHfyTQ20OrK+AnMsVn336Jrj3x9mFeNaHcb7LRBoXiOCbo9MFPzs
A/E9/PV5P+dJgCCh+IsQIFpG1n9Z8m8a7xupwFERIdSUa7cnhiTy/EqlDlYSCpeb491MHRnoK2zg
9rXwVrr8edph7QcSkX1wm3d8O5PuP33v7QVuH/58w798qusr1WRqU5NYCvagf76lcalnSdKE0vSP
X+b2rIGSFiX56sT/66FR07K146gI/nz3P/2j2xc9zRmZrsKK+de/4Pb0v/wI6RlkjBH/4t+eiFet
V2/C4v7zA/7lO/6rV/nzTwzFlYurktBEzkduhNFGCJUjlFnlsJoDwL2r4nR7e7pZAUzmJPkj0/YZ
HCAWkn+A8W+odZqnKNpvX/TWZ1QHIxh3ZbWt55nNm1MUpH6OA6vorL3kpXd1JMg5cz0DuK6+8A90
Wxu/NZGhK+mKscYqdVi5VGHLqNgz8xfZLycSHJq9ZhXxfM67lqYAg4W/hFqp0D9UuRzbcfoZFxXB
5bHvRCEq9JqMIxetEUlq5AfYJrcMdN2cRdh6qNPt8RV1QbJps/olSdzfcUW8od0EkSUfKyP6AZyI
fO8xw0Do/G5JtxmTxwZbJHNXIJK1kxzZdr+PCakKjArwSFtMXLE90/DpNzqswQG/gLOAyUiX+qA1
6isrCvCOtcKbrg3CdyNs6W0/31mV9jt0KICl8VJO4jXNpmvczPV2ML3H2wShDBM6vPn0ZZEOEuE7
8x2z/taKX2TwoDb0xodCHw9mcRx1OkB6i4M1jvtfggS32FJnN84QhEV704g+zPVv1hhXQPg1De9M
ckxIgRjz07AaUf+lg9opEhYJfS5ftKw8T0r6PUaFrFkNE+LBtIe3hGZYTDM9b97G2cZV260Z72Lf
J9rPzhN6ILvkwWzUC1kIr1k1qgPASHKbZXXp2+4AnfUEBz3IiFo/1aDkD4Wcn+vIGe/H8LfL+JuE
jQzSNGE/c4iBpXOsuyaycthZPXVnboF9XrVbgnnvZLAbkGSqWl60acgC8c4txZZfZ54MJH0IQhGJ
ZuaehOiF8j/Smue+eZ2zefptsjVlkIYkFh7hhLU+PBpDeN/Y00GO8q4vEej08FAS81730qswpL7B
7/viqiCd7wj/8Mt+vGs8++AkcyD7j3HqBO1N7WuSzSVDzLavIvFWp2+1mX5T2Mhpwg7W3qvTNRql
IICPGByaCM+eaYaB59SfFabUjezkduRGsrdSy/XnwUp2U+PYO84eaKsmdpoIaQs+tVRbR17+UDOE
KKwq3ojaVgfL4Cr0PGMnKgr5aN3IOFUVBk3xsyVz3l/MkcwbNEpoJHBqMXLIunCzpBzAeirpP83s
Bdmpn7xR+vOz1BJkR2RPE6HxIFwiVfHQkI9CWmlUhU/Eq9Wboswg5FPBepZDOq0dviaVuy/17o1N
2ZG9hLNBXupthE70VCTsR2RiuBeVnXKlL2d00L+qZIfD6qXK5W/41M12rOoTQArStRaU1KE0P9YU
mA3o8WAh6dcXdFR9Ey/v4oILT3H0BS79e/Nblbc0JQuXRlCeMJHAm7ghf6HecEvJEBCBI2L+pMTg
oYsAdOdy3GSUvc9SPw4q8WkU1XBYEXnAKQN6/ZGzyO3M9VqrnYJNy6kmAHf9P0znxM8pXWlwWtus
Z33V7BbbsOJOAygMgxS87mzwAoi2JTJrugztwuJYwbYQ4MJ9pVsAO1LHr+IFvHpeBckEQKNfHPg3
ZnQPi5imDu1fKgTSuybidGUZ6DNCizxi5c6nkkbx9452z7mrsni3eOTmoM5VARYXyfh22pLy/d7S
HtlaBYgBq21eCM0EbSTyh6xbaDdp74Ui/QDwqyDegYad82FCNeD35UAa6cj8yy7u2a0w1QpfRjF/
dLb8aumH8G4YH94eEIpJHFm4SRf1q2cO2WbZcyKrrTuVHqbP6HUdSDPtIrcck87ec/J9OzXJ1ilw
orsZeJGp8ZSPlgcuH7FhG/gNqT9P6dGChRiURSFItFv//N7FydlQqbeWTSfP3edNyI5ZsB9UlsMP
tEGX2/pjr2nTdnSaL7OJu31qztG20Y8dg7Q2LzgFTcHMT/wePXbDjX22R+1BrQ37fr0iy+EI7yAK
TPwtAG/jTSy1LzNOL1lefbVrP90kYIbpR1ud7zwJsBW26qa2tGTvgq1QfX0MzfkLjRKWf0yVhvE2
JrRu+jn5HqrfSiNGMiutoKva+8lgvEtcLQFVOG1pnerO74yWwa6uGR3QkSEovIRMR8w0OyfycdjM
oG/2yHxdYsyGZN3TO0ns74nB1DjNvkgnBxGdL3QEMUbhS52eltb7yriHkg/xSur0uVi4GkzDfNCK
UW0HQ/zouyHZcH0TH9TxO+UVBx1arh+WzkOa4VF0SiDCnuoDrnaOvuMlPhVE2tzeCnFlsFb7oQRz
MjUzJ0Sot7tCas8el+WmqHvD74E/VGUo98oiq6mHCaj9anEJ0DdgsoNFS7GIRlwDqnnL8oe8kksw
LxPgnsi3rNq8Gwa0PwqrVzbc63rZ4NWbYZ4Nd1InIhQOSUtALsUBAUyHm1jhf3nz17n+9e//9oOM
vzIAqtAmX/1/EtlYxmov/3+rcu5/Tf/n9Kvtfs3/xbf9XZvjWn+TOv53DPKIJqTlQrCffnX9v/8b
EJa/2XjpGXMIao31iT/KHAvZjYtmRpqrnf6Pn97y/iZ5NZ2JhYmPUf//BNCb7qq9+WdtjtSRBCDm
kJ7Hk5Tj/1nKYTZtiTbPxvSpuOXG9OCWnllWJLk7p207kUuZQJnDRUo3Mb5qrRMGWlIUp67oUZWF
zTWS/fMQNbQl+jS7lB2xwAkYZObcObF4AI3WkPB014GLQX/sfIhChecQJkxbKXtnzIt1Cm00GDrm
/UY6tCTfSZXBoAKLhnVMhHwYcAX3Y7EDRI5W0JxT7BLW/III10g/W69KkeqZ2VZ07n0JV/HCPunN
rBqS8DTGDjlVcNB1svZzvNq7eNLEfsjrR6/s+3tvzK9evdzN9sgwgQ44qgyTjF/9DfWOto0zSSWm
5t/0Bejw+ABEiP6pVQTURYCZw0MN6B7nvyoYk8vwOpTiS5vSD6zE1b7SESg1FFloOapjnzN7YxlZ
hjk7udwBN7qZpP5dyx25Mq30LqUHQNgbQe/ElNPPV1Wxm6tIO5Kwfk0Xw93Raym2+KEZpTVLIKO0
2LfR9DrjCz6U094Lp3JvTrxy7eSMAdczfyYcE4WBfhq16D1CpgvvVF5bZxUYuVe838yTmBsUMRp8
ItuYPQMzrbl/DYKNVkK+eF0RII6I9gqOgSCBqYG5MODFM0w+a/V+C+DWH0n22ZYcxKAdiTkGUj4G
TWd+iHUsq1slo8P00E8Exq2GWRbCfvA9Rg1VysLgqmLn1rw4uWDnHF1wLwGPWRYpMX31XOkJx60Y
Wdrasd+unntR6Egf1++YHFcjiBgSgpcy7JQpXytU1QW93T32/XzQTQ5HC78FdYGW+KOIyC940zXF
mxIf557fE/ipFxDYfaDx9EZqFXrsJd+iRWfHMrvtC3FhQNzDO4Na6+Jl/WWajAqekzkFs82ezzKo
FDNU2Wamtppyy/08cnhH5juuepZt6+xoUjFGz0j3kis91Oi3ZAhwaDnpsPRd8DuRZR8esqXxgsEm
gm55M2k+UOTne85hRcaQGfoh6Z+Ld6J3AVR8aY5WPPmpkqw4mFJ3DK1mNLAb4Rqk5VbMctwBDcFk
aQ/oDd7L5aESnnvG/a581Az3lr0oRmbuZlLI4DJJud9MCef8OH06zjuDg/Fl0L6RAZ6ubyqNkwHq
fOMQltWm3kX1HKRsid8HvGAna0J2086RcxRWlW4LupdxalZvjZvtwEs7e0Vb/6Aq3gKnoe9dGe1L
xKlw8UK99vXe2xlh2j4BafOL1iCKvuifqnYw96EZjpSrHSy/AsJTnmceYis9gCZU78OWNFMMrUaS
sdkIK4sQeGRlNSdPsRUjqbAaA6xDW9SX1e4SjzEdHsTG/ly0sFrxgNSVPFj0Cx3P/DB6m0YkN5KE
HNd5WqILvwqj/8cZR5Ffe2WH9ijauDPrLJYcGgfDzDadtzTQu+GXU6ESSz1sZpRh6NtNdOWZ5sh9
6Nb+oqZrHq1xC4pSAO1U58uEiBnG8JvKGMs9bssn5RJPT5KWJLsy/0zG2KH7mf6sooyCP2qubFTY
C9h57xPcQbhSSw3Ku4DiuMts0HxK21EAjpoxHMRvIi2TXTjxPntyOczQkpY1edNOJEmi0NygN8fQ
GtzxBdkDgyGrXrZjKyxy9rw3zYEEubCBfYKlME3ar0zPXqNl9hjljEe6rQwgOkjgpbuPmuqXR7ZO
HUIFxYe1pWb91BRydNiMhx40xdHpyIc2q+yz7bQtaaq7aUysQAcHzAltkFNfcwG1ZvZQ9aAZiHPi
OkUUwRzVI4dJnfPWLZjw8o9U5BUcofIQLfQTPAKW95ltBF7pzIE9pWKbHlZ6w4dp4d8nQQWh4dyI
TR4VV28ol91kzRdpcSqU1VY7UpD13OOEt/IRh7vMkKQbYNmfpjANRFWHu6HEZk7IJsr2qoPpmkS/
Uo147WG9qSY/o3i8i+pm9DVNHwOaONuOfiPtnGJGcABeqwPw1o9Cw4gCPFFoJJaUVXSf6RYyGzSx
Oyfxficus3+nMsf9Ujrfu1p3Lo3RmTsahDV1fajfq6TZW4LIkLawUK85uXEJkyX2B2vMd4XZN48m
e7GO9vMhauunzBX1A5PP5ILQiTSKwtI3JkBYubhPdHHG48STa0bTqTDa7KntCJhNWVW0SmtQd2nh
09ivEqa0Odtuku3AYv8E1XaKNDO8m/tY7ZvB/L2YqX0JC/6IkuhcgpkaJIBd2Z6WjFtTz+VZmvSH
bXDN28Yb2KGp73ok51222OtpcChi9HQqDdkc48AV67o1oPiVaXcvaK1tiQ/WtnPDvQ69gRZz3VcO
ggRatZYipi2MP1ntcfavL6fI6VXtj1GHkDFm7Ca9ke7HojfZboCYjco0eZYLM4NowFYStXtKM/7g
JH7tmjbeFT1VfqQjxrldjAsDmrHu2S5NSHArKF22F9EXFMtBjNC8U/opjjK+52Yk904u7wmzmney
fTM7zaUToHebOWKMRUsbORrexAxN2ZKo+4FO6sFwwi8PohKhtmwkYLiQFTZ1tLOFe5AcT9K6UtJ6
x+S510CIWwMtF3cvnNxECJ2ASZf2Dyg2V5ahMShvG0NvgvO1Cio9UTKqycaRJpIGyq6czK3XGb9Z
mIVhzPfpMGu71hnuixSP2s2J2fegWor2u2X1nBjcbbOwvnQGojhxo7zOxmcRZt8gpZmXkLJwXcqs
uOyhrymS6CiQ7KlxA8Vq7ho5Em9oByXumpMRi2oz9aTqzYRreQm02/R7l9DdKFNlMBGNr1J096gB
4t2E4M1H6q18bDpY4SttxjgkvtXamNJWZD6WeEjIlffQLn17Vxn2bo7Nkx6TRM1NjtoEkjs3hm1M
9A9D6yN7XTQbWhDP+pm1MPFTJ3I3NUa7izY7vKHDGi9EGMtWeHI6sigiDcLX8tB2JA0RciifZ6//
Qmb24tTh+Ahvctd2qfdclC/MO9FpmQmKWCOZmJ3RQhnsS8XaXLA2PpeLxSHKenlo9dzaR/0u0dFm
F4mbPNaiGSA7LNxR0W2ItmYgE07X1mMGmTXWzzQsl5esusyq018GdUq7aLzePkx1+gprML2f3G68
CkWvigV3PIQR+0j0iwsQllDf121KkiWcQ9vhlXqo/E8a20vgf2ZQObbBPTDhQDSldQwZDG3oP7No
2+GVJbG6x56lE9gcN9vYVu5Vj0z3mAk3R2IC4qhcejKVQUPe9c3y3VG23ELl0CByTsYztfJGFoV9
1e3ZvoJE2uml0T399SWJZI+pDDFtM5K0uBfXLOLi6JoKJCGAO4SGjbmfNW3eWvlg7oa4V6+GxuVr
5CEh3wz9qcPFlz3TWCKWKHDMHglL88U4mpmWMsu7Uq9DYiWd5F4WTN/sTTrixsow0y4TUbyKnuqk
Z8FA1m0yYvwq9SPeGHhTvG8bHC6x92wYALyYbb/mOUisympn36pJbzDRVrrZgztMoa8t2okgR/ok
kREdOtJT6B31V4vhFbKK7o0kcNdvCZWDLbCdhhBn31CHSFSTN5pW7UGYEzBhDcIKSxytzYlM4aQy
vk06VLJ4ava5yQ4gHKp3h2HCVrNYSuLRPPSwcRayCWk3bdKh2VcSb2GzV6xaaK/KV7Qxap859Hjr
+GAPzr5wOEIG5QIGMJPgz9J6KqNhVxjI8huJJmxgsdv02ERRMGzTesDUl3grmlyhPBvda6HKnCSh
1kXzWjV7G4VFm8j5BNfxE7TIGBSiJx7c6iqwleI8cN3AVlYIGJZ6V6Jt9DgiBu3BZUnfkyGlQKzI
W+fGuvowdG2jHMSRauiDdJoz+nbjz/Sjg2r4RC3ibta4dC9rL7Z1dWzZnV3a9QjFqVBGrb5g9r6W
hWwemqXc27H9SXFO8PeC9tRRSKHl9NlltfXE7ebckgjkZ+Zk+Y7XM6s0ovbCbkoZOBZyy7QOI/JE
ODfsK93sdxFjiiQtotk6TfaiI9xGHnb0qE02nrTZHFveL9vh2tDZTRadMoOuqQ+e5u20YnpSCYQZ
ZXLpKhhqMf1I8R7Z4s4iSHA/rhhwekxHI5oX5FI6RrsyfbFj452UAT0osszZklu+oZ2PYGKM7spF
US6O+Qum3AuE0g/PYbOSqO5lLEMStOb+Z8S6u0xIWXt03T4jynevYYOa1U60XRT9KuAMqANG92NG
sxKMysS1ONIRtUUE1BPgqcyLiRkvFIXEYReh555+AUVQ89dFHZrHdLgkyxhEk+YeO2+XR5HFDL5e
l0FzA5yFWjZKftcR9sZuGcmQpCfe0M2t458uPcl9n1fovzxTHVIHBClE5y4w0LmicYsnpJfwLRlC
s00TMdtbfDzb6YalHcJXJJWuP2btUS22yw5qkudWpb4ccMaZLBLXcSGRkTitwJOucQjHIgBFXZ9l
VF8co+gBk4rvpLxjlIvNe1FV7iGrooc5z7Vj1/V34Tr2dhyAakKY2CWkWzxMi/PQKDZ90qh+UB58
Za5JZ5b9g3QOLurAA+yds+521yiDSkcJBxMO/dAavNL7ER4txBzam13a2n7i4too5AKQd2JW/KJg
mWuZgqYNHu/M4CbZYb3TGN4iNUqyvUG/Ebh1XPip27t3i2nedUuSXez2E5waOoVVqwsvKUmRJpb0
2e9Lc5i2VIfNUSbcHwZ4rMdhGhgIwLxFpkVJ7TXaATAO1L4eSmlzF7MeHTkj0bfHxl2ouVbgGs5x
MAB4l8Y6eNJqrtFBvhoCXzQF1q8yrT+J4srIF+M8MbliCdtaw3KR9PlDCuynkPrVbr68lghCkFnl
oSB53KF5TpHALwcQYF8Bf9qPBLk4bGTEAicvWvTvZmmQlElA58aeLJM5CEt5NFA1ilBY51J0j5E5
GH7T5t+rZF/PiAlJOKx2Dj1q73keOucgdLfa5iuvscYiFOtxthmQQwEj7vpNL6izlwgX/7it8Vls
5u5MgFjoU4UZOm1CPJeo2pJx6oOGUaSbd3K/SFCPZQqYseqMu4zpxdM9qN89G9c3Vq7f48yfIDP5
1FgQ1VJ92KQdF3cYDbSoGBsHyisPXQXbrZ/wv2i6eCnIU/BdQUm+6LHBHOlbHuv6fujV3jDooKG+
oGBYfgmT2WXiJB8hBXiplXJPOfJj7KvOty0W9qe0Cj/sMesJrImYwOZsJuzO466xiC/wy4gJh3Zr
OXXn6/GnACa7MT2F5X7VdnoVE2+rS3ZLT2nI1m9bFVGxG4cH2x1eEJWc0SqlB2O1+Kai67eFYT+C
buNqzwTK+iZlAMpeZqA0wHObhSc7KxiAuh+Lq7ffs4dS6DbZFG0cwDLud4v2Ffe0pbrow7B4AaTU
5Z549cCY6mgrUe655LgFI+PpZWT3ileRzQFh0TuvwQGb0s7atrPclsoWO3aUJP2SPxlYAKUnQABb
/EifBEjQ+dZpxTC7O5cOYLsC1MHaX6ONVofX2ca2i+j0220XlzbMpDTrPmQx2y8RIiEkrbngON+2
El4X8qpUjDEA8xb6t6pcuZ0iRQjy02TSttFwfPgdnN95gjnYQVqI0gaZt4tXR6Diq9e6v04XzqIm
PLM9s3dhz+XbUBWuPTQMQdamoFVTuGV9qOCoMxWMp23XTBCTC2c8dr34TLWR7T06EhGzRy5NIILg
19z8BbvPezvHOF1ctsRlk9MLM4NobVXOY7uO1VDyLYWDeiDTgmwCPBflDVRA0VxnzyUTJC0ew5nh
E/KanPO7qIOkDh9yNk4wNWHoRWH0NYGVh8iWQ8Cc87OZolB0psswxual7aLB79l4b+mSIARWKwE0
i+fnwkq+DQ1Wg3WrkXf1uUuUd66AU/hz1Uy7wRhOYQg8Mi6MdVyrXhIs3BPnCIPcEocXWiHPsM//
O8H4n/iKLYf5wX83wfg2V7SAo38eX/z9e/4+vjBW6i+GYk/Y+l+ziH+MLwzD4ClXYgaVGIX/eX5h
/03nUnYk/+mCXSHu1v/LA9b/Jv+DvTPbbpPbtu4TcRqLmluEalkuYzu+oSVfEuq65ulPZ/nfW9nZ
VTv3/w0NkCxLCMFac47Rh8t9WCVgV0br6v8XZ/HqM/2teaE6NC+4/7gmrmL+z5oO/LsPVSwahji3
Hq96/R51qByIPlV2zH9N40HNvd+OzL/w7OprFu9/+m9/ZPWiwFARIPDfKIH8YlBmvZa0manHPTIm
pFVsvoEnDe/0ffkCONd4r7bxz3AfH0k16hn4bpwNqItXceG+fERIQ3NiBbttu3Jbfp7v/96ia6l/
WHRVB9M235um6xQD+PL+6OvMohUZXAhxZ6+ZM1W9tAC0WLjjGppkKCCGhjCyN9Q4HE8vXuwWET1V
K27jkn4jUTdyLaHB46HcRSSnUWmrDQL76AynZ7kYKA7vAmRIElSirOASnTnUJk+qciP3oRq18L/O
8BySVfUSt/RV6xqIuoOH48YectoIi2CxDKg1BTdhXYLhbrAhuS2BL5/sIXV4wOs9fqJiLBOyQ4kC
jQY/FJ7bQkJ6ZjuxmBuX11vePbdisa/M8HDb1YiVEkVqTOpxkNBWT6srYc2u7+2V29T3FRT5yQ69
eKXTmPaoHYoaCftKqPnEG1kSciR3SPzRYgzcRdZUtBHD914fht0fmCMJPHITLAiSetQ2l7IT2lGi
ZnI9Ao8ooUdyIZk0AuqDP6pUXiT5SAJobEmduW2XRuZusyl4q7P60NWUY9DiwARqyOhZTPVOjWFC
yV3dokCfYXhswciNvzoqMDnYmr+cIWH2s27JXXJx2xR18k6xFXAybS1PflyJ6SGgiLqY/OQStuM0
4cVu83h/+5RyLRh0PHNyVXVSZhlL8nz7hJqE7chtG6MH01O4UlWE81oidpyp4iS9fVi5JmBzI/zR
tvPK2UHv/DfYDuWFPa2LIwDlcAcP4VU+lsVBiPKe4aHWIvpQWkwMa0AZ9GPuh67Wwefvy9fPTX2F
POL6Ws8Ec6U4yTV5dmimqh1Gg2HZul/u4htnIuZyzoeSAopctzzVwZpXKiLm406LmXAKFfvUubXp
GSYkUyWqsQ7q/TSextFmNSwgA8Ug9b2JfN9TLAgNG2nHpWXB3GP9X/K0Hdb3/Lm29I+5SeD2b+dr
JaGE8k21OIx3mHru5Lsp5Vv6+0Kyn1zqYszrea/gT1ZY4GJC0eSkCRwuFfma7iQ35WJaH7ht/vGU
zKhQqSK/p4IOIkldc7XCPKXOYBaNvbfoi6Ika07yUabrDWEm/7BZBDiyXER0vgHz028z5MU6RSex
lX8CmhHQeda/315ernUYZw59Nnw+C20lvzqqZSh9OF7jCmaT6ZpyTe6bJbutaNbw3wFqvNy5CLpu
Zu2SGCUf/u2ZnfpTGZT8mKwWHGg5YGbXtcnAF/cuV+ewwC4lV+UCbdw3KjoM7CRT7faA/Ov6tvP2
avI5YHaFh2A08eWRB+r//463ZYyMGhXtqY8gKtQyN0yaoUJzvURhhnHBphreKN87iQ315yeXH1pb
CXUuqLrPRw0JyIskG+/z8QjCXdzob+XKvLOA3yG/Im6dF/l8rnyW3C4F2LPbplyT+z5f7re/KVYW
3wyUT6x0Pp1S+JSsP7J/9TK3fZRqAP+hlP1hryxAnTZNtCLKnJUTCNb2m9xK1l3qer6SQGP5ct+4
4g/l2m3x5z5JOsSdGu8VjkYugYbyOQWQw1kC/9ZX/vP15J/dXhVOB/S72/afT/8XLxH2RqSi2tJn
Da29qv0iBKfaDituToe9aU9VBolZfTeC2NxKsKZcSHJqTWXSzhRtqvaDpnKKYkJJ1zI52VSorNRu
pj1lND0XChaOqT5BCmx2kvx7W9xYwbd9BXDWNobSOq84NXW1whXYMzcyq7IYu1xlCou9AxAU/p31
lJcLGVt52/xt33rXa4Akcb1aWReJHdAoBBqwdjmE38+Yv1pzDSir850GBMXJ+nKXNt0Hh2PAz6Je
EiZ6+9giurDgTqvmA9f04dm4N9I0/fzvkhD6CYmtDaJUp5SqmUMRYRsTIIEJHuKTWduHIo67LTOw
ECMuV5khXxO15aoEEstF00UklFs4Xh36udM4B4dq+EseIGBLRXkoi2o5ttpVglHlUZJ479Ru7xN3
wUXcAvXNR/NXv/K8egTc8+R8q9uITqcdkuTQzhg2ffBmISDLL1HCj1dSXiXb1bV7CgRDFTzhbVmD
beAKrqeDrhnZgWIXb7hVMNiOGIQFt5C2tlufwdIjGRmvHWNdgF3piT5E2UCFHMgf2pthdKzNUDsJ
RRefi8XokXhb6YHW3gGluXOloe1F2vJS5wFK4DnHh1k9oaOj4iHsxsecgqe9sB8TmhQwGibhy6BJ
uVgvtp/pq7d96qo0SVeYrowblYvPM0CuxlbKIJjZKM0J6FuarVztyNY2ars0fhMZlzFgFk+lDQT/
QhaFM4b33WTSsUb5500a41art+/xckz7SjUHbqi5+NVOar6VUFa5kDjeG6i1QGqxXyxnX5TGj4qM
8yIjtzZ1FJh461qd4MYVUdT4oF+aU84nIFJ0Afj42zYCL2JLP3enbgREcn2uw6VjMJsML+3fdsk/
/HyNvB8AAbZUIjwCFs1Nu96EpKUAcD9mA7naI8n2gnjofNvoGRGp0m0gn3qzIMi1ab19ybXbA/J5
n38C2OxHluBokvvsunb3VOGIrSi4EqwLdSkMDt+6yskuPLEUuc+YDfvCus9WDB6umsswC/Mod8kH
o3DsYUDytFJB4TzUmCGyvqFC5qhbWqPOESHQA5ECxo4zhVu6Fh2zJhj3uONSlfjQdV/X/AydECpo
xchc7jJzofgqiev423nG7YHb5nhfMcI1PJFtBzoG49ZRaDBi7ffsvXDI5dyHya7Tz8LdmhQQ3oqf
5NzejYjCuTvuW996ya5MO56ULdLpyPMHeIRA6qZ9l2xZgRNfW6fF8OfmqR0vTQxjyasSPwmxR772
hHvhNSTqOIMgqSECezWSe2ILc2CJyrlM7m2YJBq/GeAjZwfBgRLw+74UybWeLj0sCgqgrp8H5045
Oi4AnMeQQqnrh/ExBaGG17yBssnn2lmn4uKQdsode9P9tZCPus1/rTzEbk/NxFY+sOOTiDk+03cz
k4RAm3voBnn6poEnIYDEj77Q8am/CwUN6GbQXvpoCxXIEJvew/Ct0zFWduCFDX1vqzsrP/YVrRcs
TV5t3COlSL40yUOrfs/ucMV4F/NUfXO85Apmjp/oJt6QZnFC6vUxX1o/+UV85DeaPcMW+t8DTAiU
gtMHmtaNc9R+AGvejsf0HdbAa+0jqDoA7o/uaa4cOo9WyIO9teiaPjDpbDxab35+Jw7Vd6I7ou6K
AKUjlg6lBpoVKvNwDS764FckPzLC7vxS8QL/e+vp90Tq7ZYXCz/DNn1UruHP+Uf0Wv0qL/VlYua/
abb5e7EmNPr2F1rP5lV7ad8N/2d3WM7H/iM48q7i/bKPN7xhxiGn8uGkTweburI3G1s13FKHTtZ8
Ck/fF8hO6vcuOcTR0xhutRrZ0c6qD8EO5JlHGFdO19i1N9YzEiKsAeoPo3ykJT1/pReiqFsLA9rs
TzkMgc3YHzAc6clmoqpJcWDC60PNeAPrtRKra+ajOV/sR5ePVRwRXj9bExaErbuNj2L0oXToy4GQ
82XecoVE+2F/6XdLcIkO7qPmF3fhbvqg7tn+0C4hdv3WTwGLYeec/PkZyw+M/G46dNQxg2PSeqX1
RG+++KbTx1h2X8nhSbTHIj1U5XXckYqoAPTcwqZSuUOoAM29+bv9AyffgEDCPGMJtfGTMxQeN/o9
7Y70tZ43Z/NlUDzlLHa42N9MMClcAYH6cCZdgMmovv2VzPiZCKQPt6P+uj5onA3jMHzML2510YyD
eqGB/5h9iJ8rpdDx1O9usSHm85vKWVlfBJE++2FfIKik43TEU4t3gKzc2fFiwUzZ094K5DY+rSn7
1fo+POYPUOSO0x2uEoIiquLCzx/9kkNG2jNhp2j2+x/hpvnp8vMRJJ5Tt/ZRJmSo+wwsVx4vT9Ro
h8DsTj/RPp03SCzc/EB+d/xTvRu/KX9lD3heNkzSXrT38Ef6UgOEKCkWbPCqbYJr+la/lWf1ERNH
uINxfsZqTrLlgZLv8p4djevr/GQ+Kwf9IflZ1B6OKR2Ml68iOPWtE07ubd15XGiaL91+eNQOxlk9
EhuC0iTyh2/Mjom88ifP2Crvarmxd4Hfeb1PpubocS0UG2YFKDxxWdfC79YAA7T9nvI4fORHYkY1
l4+ItdEjGtXnmvpGdkrqhc/YZVZXxhYtDRk/zH5HD0jGzjkUj+5XjB2v0xZ88iH9yPfmVkHx69zj
USU1Dx3kHr/gqWg3I/oLFIvlhZ8bzsurfkC4ab5xHl5IJRIepa9TPsKkwJa2h0kQgbjamfvp8a/g
EF6YeR6Kw8IPFZSz8wB98og2juwWXDsLV0DSsPCi+IAntnQzz3hiUzSPm4IzNTwgtgkHP0OTzM/6
wX2vQbpOHpzOWt/hIdQ58wmxvdqHwNw4nId7Wjn9Ptymm3qffB3vyuYLcy/sRSGv6O7MN+rvdDCr
fKNfHD881pdgB8T91eA97+mxH6Z0c2/nG/tcV7vqoHNPgf3sIx2kHBnQHdv+nO/Ti/vNeEBFd4ck
63shNuZ1Wvuut9ufU9QUfOQtUueykQ+rQ1zMJ9Wwmz1MiatwiLXp1hlOsHJNjHVu1I8jylJcPvi0
nHcrcRhbHwwL64BOPIyvUwH7BLrLtXCdlcg1NIq0mz5XXTVWt0k2nFN0lnuJZv/EvP/7v9bTmlFM
qzEp6WjLl721wSfbnp3VTFjYmEkjF8rK3xdJo/YgurPhJNfkA21bfSioT6gjOTB2xsYgH2jZRWkK
E4vKlTOSCLwsBldKuTqp1B5bs6p9G1oMYe4RA86xDkrQGxDDosrG3ERoUcJ1lxoE/g+2A5uHbPrD
c5rOB6txGU7LwO9b9HcXrZOC23aDIWsfR+rZgg5GClQzYxeBhq2uCwnil2u3fcIdxn3e4NtGBRgL
Tn4LJS4mxxUbXRei8ondUvZBeB9aqnpy7IwxiFWII7YNYrnXsbRc0FK54hVForNWF24LybS+bWpj
xFEaAGSshchpnbXJtaZyuOTedhorFsSOm+iTyG5p/UY1FuMgy8HdWhKUa5/A+VRTEeQhbLXEc6bq
QOPpHnH7wOGM4Ks6B32FkEIV+Op0rsf961TP43GMyc4hA2d/KyCpzurgTmnSgq7pcy+uVw/rQiVG
7xqu6oDCMsB2J6sfYn8ykWjKTZWws43DUMlFaY5iWD1F+YTvOlrES9XABaEHMJ3oA8DHFpO+1wkI
D8kwB9FrmG8EL0Pnz+jNb9YsmZOR6gMuSafynb/DzCXGXC5u+4ZBnY9acClGMheEhLoYfTn7M60y
tW2vNrOeNQbtMKyFOFmiW10cWJ6Al0iwO448mgCfxeNbMVnThg+IqFxYldJAVzlhTgcywNw34spa
fyeRFCH4SIjirmz1t6F1BDM3Fiq8OpDM/bZtLAHWgtqy/ILl4rbpdCXIvpSJ4erCloR9GRIAtwWm
jQDbscGXT4Nydihq1wbW/c/FyjU3q4adpHX4ALsYktTdqmoSVOhkhTXRIM9/bjvqlH+yT/+/nei/
24kswLz/2U70FWfK7904Tefnxo5vn44h8T8OvS4HRq6wXUt6hv5mJnL/x6bZplqGS3dEtbTf7ERr
O86k4KNaK4HXsv+hHWe49M1coavOpzvp/wD6Fbyz3ztkJH1aumGbGJ3wJzmW9UfTSWA4RBESliAB
w+x+ULPuKdAYTCOmHft88RdiEzYzOcF9GPyiFEGTOhsd/7eD9i/6dOJPS9P6LhxXkCHncCzog/1j
V3CAFIGLAuhRkbn1rjLxbLr53cLU9mouOo6avLlrLERFkeZZIUD30Ox+zVMV7bEZAkTXGBf957e0
Nl3/PDCgNOG2qLahuWSt/eNbwpGt2ZWjFkcNBZaXZgrZlv2yDs7sH3mXqA/Z1B/qsu3wvITfDdMu
N71pWb5wNFznyhNVGJskqLHfE9sKijXjImG7C4ohVTPBGALVrXQwTXbZhVunCky/tJuDMraHURPB
SQmnL//5E+Ez+6dPhHGMs83hhHKE8cdBrhWVy17bFEfVXdSzzmUS2T88kgqYol5hpdGCJt636aQd
RGXs0TR5OA6ssqsu2PZfsEdr94XmvAWa6n5eYP5995NT/c+jbXKi04HW1x/Jer7/3hbu2g5jhEMW
UxeOT3Qf4dip2ZFxxgyV37W81kU6Mev1V9PtO1gfYAi1sT6SDQ4NDnLLfa7cQ1D8r+/rn05MS/Aj
5F3RGlf5ov5oICd4jioN8xXVt2PdFfZGV5njmwoT+kowNTE7b46YoS2iSPZaOL4S0l6Sa4nxczEX
cZcP0X85Mc0/OujYfUxc46vR0OW7BLT5j4dqboW6hME0HPREjDtoCMoZSOdW1Rzlzs3i5jmDbabp
4WM9ZslLIeBMmjgDQRXFu7yhMqMG1XQtjBKx7IDcfJgy40RiwJFMMPWtGakUDbSdFj1bvMxBGm+m
xgtUU3GxBnQtvbEryH69E9N9ItXdq857qbQFgSPKf3Cj2yGYv5d9wdBAcacdjSwC1m3IjFV7NPXy
a7SK1/HQUJdCzw7N7KqPjbIry2a+NgX1XJx7Sa1tVWwD/mRXA6W2VSC/SuUtt4n9xaWuPhbj4M8o
6v/zr0Qz/vl3YpsCdYLgd69SJ1ytnL+fiwhUHUx6XX/QRjIAtLy8End6rgvXRVGjN0d4XlQWa2yC
UzBdQcMt54U81YckKh5ALJIG2CmpXwglPLsDzvLcnnfUzzEH9z/GqOSzzyiM0mAJzlFg/1XVScz4
fXY5vhoCcPiJ+OOqr8RDbaKIUlQ2aS1GKY1sDI3JiKO9uATfHqPWVq9Kw0KupW4YnjqrfxhcqwZ2
MVvbdkXDyUUWuVd0giXzMREAICKWvC2e+Br7a9ZN06HtTPEykGL8GAX3eNn7h6LLxV5NGcgtbU8S
VhPdu0lFhuaMW4iTZ/HbED13mW1MrG1rcbfZCAE0CrQG7nZSpI9VkRwNY0nvOrdK7zTz+9xrhT9N
IrzTENHtlqXPjthvfRV7CJkVaB5VrQEiOrfGxRpDH/e6KLuL5fDuO/jgdwKMR66F4WOevM0QuQ7c
2lovEst8LppBXGEUaMo8A55VHxyzVvyBUagvtMK9jFHdoJgv7VOmUswRZSWO3NgRJ9Op8EaYl2fh
9Iiyori99GBck26ZT0pkTJc2q7D19PoBK9e3Yhi+OFXpnOR3ZGWrhzvShW/T8NnpuvrVhG12Qt0P
xBkA6CXBRKrn1LwqEKq2ktkX7qpHt4agaXfOGQ+LfolEGj8GyhA/4jiAyqzWV71BvK0QQ/uMmyng
yuwUG2syqKxZ4cWEVXOtnWK+YosdfQ3jjddn80WzE9tAlVY/ulacHJHCI1Ssuo+YLJ5LOwmMpS7k
yN42UH6Z0wn2MbUguK9Mm8N86wyGxj/Jkgti8uTSEuRyCMbomi72WjujEhGVgsusMz0lY1GcFFPE
95NKwwTgAm65HhddYTXZcYhQCAKMUB8CqyI1LCEjZ+6/TU09P/QrCXDo8lc3Tc9L3+mHhZnBk6HW
yn08Gow32NIN9QURNQdZlO49YDfK4K1L7NNyJJvevpcLE+rO0XWw58nNxS2czwdSk8/RDaNDMB77
iMIa7RVjs8fguFzkk3Vmz9iDCoPCENEquQ2Jvwrb8LFZF1m+qnHhuuHkZ3OuuZg2ejTdIQLGu8su
Qy2Awo/iRPzLSFXDifaalobPaRFhrksNdcMFRnmSCzUxoV7My1VdnxE5an/InC5gqo/QR6e2ui46
pgOn2Zj/klt5A/CRj+dPDBxpgQ+VB/Iye5aLaQi+Ootd7GYu2l6LEpXw9EQVTOqNLaiInHiqmgpK
NgJWn9zuGTbhlhvsQvYs7e9ed18FAYxePrbjs14OPh2u1wr0EMgGEjx7M+koNbak1PYwRFW3Va59
m/Zev1CrmQIw6g7mudj6McZp/KWbOYnVod0YmfkqTISWDiCTozCiGFWSYfsIFP7Kyt59aCi+2tqH
k+vgCj0DH+Zrb6GNtvq9TTfnYCFOKQq8MXOHbDvAIZL0bnbGSXKc+F1sFWQfGICyo5mZ9bYdO3Mb
5+alb3BrxHbT7IG3AtSyUTLNDiV4RGbzPstTLDajSt0e4fZRreJfGpe2nVuNhPB0aEqzketEo4GW
putUKsgc9cLPmyl4jLL8o9OhYxpcfA95QrA0JI1rqXQRpd3Ra9Uh38NZNTYKdOGks2aPS1f9YEUF
DobxhSxdCwkqMOnJjAJmwGXhZ5kbIdsJ77Io7j+PZoam+rgUBAmQO3HErzZ6cfJm9n33oHaWn9RE
F8jrE4HC+svMudy0746qVI/cqa7kjo0EQ1JyFc70DM893vfmeWIQQUwYexm6W9tGn5BTjNMHFZhl
R6TQtddGjPHQSkrLcXwcGFShoTACHFoOkePUBwHlZeAFvobZ8myFoXGJQxg/BbTpfVpQN5xGd6u6
sYIBfRMJyM1uJPIz39+DE9LX7EL7wa7gooBatbf1nCobJ7IPZlbi4BMOVPUl3RcBtT/DobzHR5tJ
rCIIZIrJp1eiArSBIr6rStEwXu23VZLkm7Hoy3My6AnP6qLLpItzFznjxQi3uiiWq+iHcwFi6G3B
POvmhj9q0QwrNUsPelxdl9WpyIQs29t1Ee8MJTot40ztangjhZrhyhS8qHpKpqpqPqfh7Bs98n9O
R+U17EPHJwp47/aDjYM8XB6c+rExQQ4FbRzihJ8q/r220NTHkpQMy9mZMBRFMx0w4s+ze5VI3ZOb
LXcxLSECHWi71Dm9GydnBI4flXyD0r1E6zggR3DR0a60wA6dllV8ROBeUv6lOjTNVSxllACrO1Cq
5VV1f0YjTdEg0N8Z1JjH1Gx+xkmpbGoIy0elc+9Fr9snc16grFu5uWqvx0Nv69OTZSziXACyvdMc
fDKLltp7tZuaB6IjKCIXlvENE171Nbaj1yEdzZPeNs5mNCpsi1mubCyh60ejR6PfB6fGaqq902Ym
nsEhPaq1dYUma1dklxYrFUJpoR2k1oNI8hJ3vF9VVQk7ggZOZ2OOsRPoNA6IrKN880oXto9V796V
IUBBtY5jD9qzuun6WL1z8xQFeC52kfsyDHXDZWCIMa+uCCPHwEeFY7FesRgd0SIGn2xWmu4e3ApY
LiPOzxOhIr6LFWNH2tSm7gf94Or1fdYMzQHOZtsq1bEcquEAXr8xi/JuJJsBnH/zq4JV5I0hN/DE
rDYwaY4iQb3q0P0/ZKWuQ3/Cem3w5W1cQR3PCmkPRKltg7LgUki69ps2VPommvkIKUgOP8W+e9QS
zqb1NbogKKjAiXrPGXTUe4BBSBV05rdhB2oA58WYmltQptx7wPnuxsy65HBlkGcrJJ90pF41Jm65
1t5ymmh+162kpp+ZES8PEZKK2LaPWgd7oEno2hmzc+qrHqZE7FBBplbhDdipWhe8Bmw1xCHONqwa
eFOjD3FKf2l6cCDgiXNwa6BIx2rXxe6LRvycFy8BVW3oHbwdioNuAXnbcpIvpMH9asyQTHQEnU8N
Pou+nXVatQoQc5FXO6F05SZShhHk/FCdM9xXL5nJT5cEFW5NXXK1WpuxKUTQgxJNNMXWzb4fpgt3
Fg7x4JyjjnvUYKbTcw9RHwIv8pzRunOKaDxXljl42WwFdwxTNR+pQv4uouAB3sfwU7fRLLTqndNU
00YzyOZp8sI6a1jGYJn0/VYdtNPENE7uicfROgP4Aya0EGWZZDFNUflIJf+qr87NQP/byO1okxUx
Peo+pNivptWmINDkbNkzQtSIaZLRaGwqwQ9XaNj1xkrdxWZO43hQzsNKs5drcmEDQEA8avcbMyyJ
palVQznDRMXiNRgn+ZQWSMVUE4U7Le4vu9NinwrpVSEK9WQplva5KDK+vXqoAzwz9kKeAIIXesGJ
T9xldg8m/asKV4QG6BW5avlo1A8T6PsHxeTuUwbVk5pp5qGmguMpw1w9yX29OTV4GwdnjzBTYSit
EEY8R80TXC+8aV39ILcCoYmThT7Vk5vhwSyw13IaF5ApcphajlltOWX0x9TS9Mc5jUs0KQ0y3GVG
hk215VjruKQmS0xXdewu+FjqZwKu8afpT7ZwQHLPILWpM4OdbER9cdz0iwhG+yI65+gYZMkQihPu
CGUST10q1KfIEoTE8waDzjUIK1aZgWnhltIUXbN+/fk4xRbz1YHpRnlxuP5uTBcSv6ko96J1VXjI
NAVGWPxYwNdtuzIg7VGzpXhteQkTpLMyk8+tQdInJCOAxKGET3rvNPtFx1+B5Wk8UZD2sDQvJ7lA
eEXp/bYdzVCiHOS5W43jzC1ztn7Gop1xmh3wpWCmq83HrOoHtCBdeWZcTo85BcudVy4Z900CRzFs
9lNbX7VgCXcaMRwKfHWGYWrhM244YkdOtoACsm0f5hetz96b0iKRRw3PStYcVJdGY57HlwGcC19s
+KiOydVd4mvTMB3pUC7UxiERPawD3uosCGzKcsElUs8uoI+PjjkqtDKnjzqL6NNBFMRShZBF1TdJ
Er9YBVOvRj/qjNEGBCm0nUtUaLn7F9afb/ZiH0Zn+ALdpt8My9dctRaf+AhSG1+iKoi9oUvKPfwM
ZoAOGK4R8ahox0NidI8MTt6i9Q6TGeMefViLHMivyCsXCaygo9ZED2lhBXuyGjActQBqV1NWMJYF
14rwohjzEcM2HtEBraL6reyfGOcHiJlnqL4ToxqA4XSCELhuTFiRg2HQQoXhccgsflO1iM+xWjYb
1el/otvvd5aZfgNjW3mkl7xpgEePhOFMASN0J8wsBCZ0X+j3JtSUTvZ6uZSL3PStJrIOInF/tguf
MyE8AesacU+dujXAs1sxcThdk240hPRwgCoHe7oKqgOZSKoril8lGv5N5UlBl74r68GGjJB9n9ye
Qfxa3smdTZ06r6rmorqxHPrg5Pn41ry4ntnQki/jFIczfd54YDpUIt4KONQV2RP+onDfVgQDgS6t
v6Vf9aTKHyo1r0nVhA20VpCR4HU/uHDccxmKvErXXPK1QhNNoV0f9Lz8NZoT/ebE1HYCkPBraOlX
FNbHEvgyFVCLxMwsMphfRfoXy63eG2R6pxiP7MVwA5jR7phctLo9t3VlA9BYR19F8xEXZfXGV3Kn
ZMFrU5OHGjf1NwuWMJbnetm3ownQZsgCRG2o1EyuIUza0zMMnslzQBltZ1uPrkrm+vgkm2uXZvau
7ZTXgctPETNrT+bB2VYVty8nqBpfE3qzCZogOnSZgn9MhVpx7au43Ld2VT3GZI6ZGMBzIs89w7Jt
JuXWqu8nFq8M8suQVYCZ+y+q6NSLOuoVHr4OIEpRcxC15mzUXXOuoApBXW9I1kJWeXTN7gPWJ9ga
pz0hDietpRFcv0z1Xs+E/RBRoC4U68FJjtAP1W+VOtabJbSNc5K58yFRi4+asdSeaJlHdbHuyNqL
N5jDzL0j0JplgwsHZ4TclL2MFJUPSpwMPlXq+r6sY8IPEMAvgXPhW8MVa1JPwtRgb52UknJS5kCM
FutspPz6CWVJ650YbNQj630DHMkXdzb1IwOFS5mGI8EXvPvMSB4dawy+lEmxK6v51Xb10S9CetXq
3NcUqnHjLHFS+GJMH4Xict1CdHkSuChFtWDUHbNN2wY07jmnkb3W90PZXlOFOLUo4XHJniYEN2Ba
VB/GFj0rAVQoVOLj2EFKBygwokGh5ycB1VZul7vAXr7IYPi1dL1s5GorHSctNtW4qz6cPgu8SX0p
URyQdAE7fFwbglWeabS2mVNWtuFn9Xdnyb5jlnNOC2NAFDma6ZzkdqEBSori6Cjz7atVzN+si1vc
vSEWGsT/9uFgNQHcnj3abrubx+jZ0Yq9qMZNPVhf7ZQo2tbINAs1F9amGdEQukBIF+sTqEydltIB
JEW2R+OS3dStDUe5GJJZ7BBrMQfXwb4wWLtgi4iPmQKU17rvK7o1fTw8FtBHUjdxIBjr2YbMUdKE
EE4peutw2vfKadHu29ztmWkqztYmTw17UTTuQjyjT2BZC/q+S74TY/hoEw8T5M+xPXwhlVgnZ5xO
u2qSrTGFrjc1jXaexeLr+8od7ee+oa3iDs4bTc/yxQVD8rLY5IyFk4c1+KiUVnoadWe+InInZNJW
0FiVxNC4Gd7kISMMOlIPIdwbvrieSsZMNKMRKFS0uxyk3KTkJ0eHxOyGxvPEhauq0pNbLj/4ssHc
DgoBugBDceMkHXbM+V0bO/dKq1/fZ3DxmChuknjhbty0JTPA2fCH0qGsm1FZ6bOwvDeT9s4py+Jc
A09zOZN9RS1cnoXNW58wHKPP0ZwlfQdM3ZyDgmJDELfkJtMvg+1ZXHVREjvoOuPOZoxwzLpweHQV
9HK0H7q/pjTa2wsqpKUznm07Kvf8BIpDEEXFK2jLc1EkcJ8DqneGI4brlEfZlVs0EyU4GBWD8W9h
RY2njzelPRlfsZ89WkFs/wS34A+EnWF6tu6zQB8uRZjUXqPOh9pore95oUPO7TDZ2SqFdFypT4CN
qQz2FHmZUNt+iXn+qBHV7Ns5hB6QG+iGCi4dM9Zo7i0duiQKk2U1Jnu1nvaUONpTW4AU66LeuoZ1
SCBAVgqfuB/lYhPQ5wN/N3wm+7/Iwz0wobSOkGLQW9rFfSoG8UKd7QTXh1s88OazyQxuBkD83HRB
v1230OAiwcw7+9rR4/WmfFEOjdEDqJiLl4g5wibpmQWHBLUhWBjKvYHgzQrmBDxJqTxO4d2cmDZE
QDiAqmL91TjtfDQ/iglkIaxSMU2KF5uqdkaawYFxhXEcE/BfTTXYd2OT3zlJEV9E5pKepE5nupMl
yRrz3SCS/lHLrW8pkL7IgEpfUvF9SFQsUFrETUpMjkes9VPfcjNuQxUdp7P8aEnxOeDGB8lKcdX7
X/bOY8lyY8uyv1LW48YzaDGoQV0tQ0tOYJGC0Frj62u533y8mUE+0nreZiQMcIiIjCvgOGfvtelb
5RtbpYFL2NyGMLNw4YxRcyaYcYDl0fGUMCN4TaCdQMp6B8fNFH2otRtZlvIsY0vbyH7Q1I/KMEGF
FAW3sBb1UpmUq7AMjUMaob+cynLT6TrvsbGm6xnML9FU5Tt9Gh55tSZBWOEZKOnnTa53QLHdaUCM
2enbJEDUSJLyPV8R6dKGET0nVIdx4weL0KhfvRagTU8bqZrU7ojM6kSZ0zoBdHK67Da3mvo+nPOO
CnTQnpUMoqDJLa0emnFrTe+TN9wQv4RkLmnXFn/ewxTlb+nsDkf4HkfkE/ZNPg2vAS73u67yT04I
qsEYbLICRlo2yWTfemWqQCSxUZUHze1MaTtw6NiYQ4cxv6jCYxt1D7MN7dG1vlXGCFpRj1dDoDDZ
jk3iEAxCocD3UJlUXObHGQRzA3OVbQWrcWi/qsMUHmfFgifZjwUSXEQr0TYrxu4cVr0On5FKmjKf
AQ9b2FGIe1LLMlzLykGTZfbKbyvBhQZIAMV43yd9h8gPD/lEDugCFc5NlLnOe/2M9FIYz25xtNRo
p5PHYNSjGxhR+jFptZVdmep6nADWJ2QsQZpYah5PkZ6u2zvFjDYouMxDSEFv6Dp1O+NRozdXlq98
2zMLV+PNbMT5by0pg1F06AyCzm2FXjOTpIZIltpXb6OAmZBD5+kubPg6NOpWOcW1wkX14I58mIHv
+fnsmr626+AWbDQeQtYBXYkl/ieStxXFPoYFeLKu8J4HYsq2FUzvpVbnxrNjTnAkc04qSdAISZeD
4gsQ5jj68ffeSO1NCVL0kHcP2Ny7t35S37qWO6yTw6QJNV5iEw8uRKY53AddOC1D+vNTRmtMi22M
wiIBaVDV/sZGRlyWTPzi1jzNQensvbF4McnAPFkNAXNTruPoLEnanUCy8CZUkntS1AxCaUfsuEbs
b1VC1Wc0+qOzi3j+P4KaRkjqkaBVMGf0WwpHSa+3qOeD6mwpqPFGBO65VWjnKLRf1MzsQAwZL7Qq
yC7Ii6oBe8TUQhOgbt1tqC/pvPt0FxWkNxHnM8IiW3N3UBCcBgmFExy1Pbfeg0zKKM2EoNBoOmlM
KE6GWEQ638h10B3xeVibUkXz19GWOkQ2zeYy0p6GLG23fgwEVamOVFKzY2Ago2sG5fcUyzD9Cb98
MoAV3SrgHi33XYKmGqC0TzNF/3ZI3iO1b89OqkEN6vydM2gqj4ixf+AvAi+V58R2KtHYVTP9PIA3
RJ5n2TEjqOUYgnxY5nVgLiutyo+jAmJKhM8rMVO+UBVcRMsGqqIH0Xc7rlIIVZZ5sGHl7L32JQsK
Ogda7C9tJwHlhstxptyqs1qnwUxICf4qn5LFwm74wuAXHNHI0hWAdg9fqg8o+jnxZC51wrL3MXWh
GmFjvSs7cpT83kK9ipYClh73l1n3QW+YbTnchBace4SbtCTy9lk3gOrlsAsnOtq0mNLcGM4BQmOP
r+SkcW7rqm5uW7GQXzspn2B0KMnOGW9pWjJXr1o3v3FEm9qECXq2xls9sMId8XLhAhRKSv9MS25D
seZEQCELHrrzdrB3QKzojXr9qq9TxvycKKO+OZlxunWZxpLiNlpIypN0H8KsxW4Z0mV1eAL1jOe8
TrlNmqq6JuUHKXAe2OehhUECN+WcELHhNTkx9EOCp0lN4Z35aNMNT7MpxmbNNi3mj9AxAp6QM++x
06Jz3tbqu2/M+Soc7Hytztpd1/Dgn2VdiQYlGZdNVBHfWBeQvNT0t0FDTC3IQmVu4RggUfHFEyrp
jJAQ1Qie6lY7RnhJj4HV6UTjOh3QUfcrEUz1dvKLYa2E+pFQ0Pod8sZqtiGA1ExJb7SSLA5zJMKx
srClUkDBYuWADi20L8lA1G+U0T1gEpq7VP+yTqnpbepUdra9oUMBrBrvKYZK4gE3GJi7nsaUekIP
3EzTasBXanFLiX6NXLb8GHv1O/7Jr1aBX833mumppDxNaQEYgRFhoaC4JN8P8p0Bc3VrMuVYl6CZ
VnqW+fs0gJHFm5t3fJM8mzWaaZdyxrbJzfo+58kU3B78WQNMX0WpjD7Ub30I2VzjvrGgGV9jO9Ce
aICrqxSC6brn2W1DZYvHPtqdyy5qHvokM/cVTF8BjkoQcxfjCxFa35VmZihN1a2M8QId5K3yWSfd
W3wJA+cFeAXDdGuN7dcBWco5qxsVxm5VrCbsu8TOkTbYAdw+z43zEhZF+5SrnnkODf0lqe5t+v+P
dmJFT15NWHSYRxpsWg+ZgPQdD6DmKQuo3L7EwhCmZbkGAvDHZjiZyKwiItsyq+WWEBHyBXjBmZdX
xWdO4jkwzXQ1IsEwPYTaF2zAT47shLb2fpjOFJt/mK2v3mu5pnYRd4+ipQDORz5eSCmra1FMplzi
gEe4rOcR8U9BbcQWEoV070c+mYNCwCoXnhsRTWhXRw3r/77BPJ+0BN/H88QFpIhYQhfkmpYUNt/h
9mvsWGG66IWU+LIq9aYSdFChVl6EjZWt6CvjcuemBUmWhdy8LiyH9MsqoVcrAQ3yAvKCl0tZhNvI
tdr0ViTDFDu8M/W8TBNyiq1xeJE7EzkmL5Bc2A9C4vzpgkmJOAsiyYuUtBY2OXZLiU+4bAuxaxAS
UDkgyljlvQH0KM3JFOx5yKd3RyCoWLtu+qHCRDVomSv9Mi7//J/GrpvX8w3aPMnieuU0sFJqB8ig
5RVCIUi+vHJyW1FKXglSGg+8+VUal5F58E3E7+kQElvakjZRUXTeDoOL6dN5lAco5hdPb8r96Ixl
c5QqZnldZ855d8hVCHF4MoVGXa5podus1bj9eh2S41L8LNcaz222k1Psr5eT45drFiOFP7NEP5cR
RXaggtcCo7R/rMlNuaOLeAKHfGYuo/LRo/m5b8uQCm5vp2sJZ0irrDkwL1rogUEQrHiPhfLtdn1Z
02TTiw+V/DhJFINcSMCBacMGrOYoXEu8iISK6EIGLjevCzmWkf2276GBx0kLhK4l7WIt/yFBzIdE
LianJtgsqUfkIm7+7MU9Uif0AqlFAxmdS70QuiYoYkZSbxy7LBfELVIYUKe1m+Hd9khtSdwnxe3q
Be3mLZFyI7doewPujKyB8FnL8wcjoQQ7jOuJVv6C0jkB4YGG7GDaMkHTjy7AqUhLtOXEEx7BEAAn
I/0202OXROfkm+vxvEMj/NkmRsbIWtFZ5DONFfnVnYx9nzdk7/gk5DSGcYYnxqNShVAvgLxEFfRF
r6zbVo+DU2DiOZpFsTnyT35ihweHX3CBZ2NqvlCLo1dOY3SBAAxIFq8MF0STsYCLN61bgj+yqTKp
bkJ4T4nVK5lp732CNHwTdC7RE6PoDXctRHk7vlUd72hOjb+kWte3FT3SDiRz072aaX1HxWwLzE9T
0ZyHk/u1tF5bOFfLovX2TZB85duaRMaBf0+AWUhx0WtV09d5pntPXsCBmIK1O3nuIiitZ31wPhR1
qzZkpIwOhFbMIYvJcxRMGvQL/CYh0meigxPqPCxwG4/wtoZWl6PXx2CoYEbvqAGdAz/6rYqIIhs6
CJyaPu7hkN7HdG76jGdL37+LUNkvYVJtw5wYAqcE4+2Rg2l2eHYcCjJkKmwGCqhmS/QVehQQ7IXW
InVwQWrjPjX4yzU8iR18HVt7ALeYvkK4KcOU/rmnvRf2FjcEubAZU/yy9jcEFdxH7U1eTMa6yEAi
ex3cXOY1qxasN8+0aYMviekXjUDipk1D2/qIbeALVhC/TTrtuh6dvdp4nFrdI3oGyD7aiAdKVGf+
7c2inMjSQkwVbxySB8ba0xaxBcOxtPMXPp2/a+2qnamTxg0Nbib4pK7y5tLwYPqzSQ/DCLdzH4GG
6dQvPEA0fGR1rV7x3sYulRPdSF1+gbW1LV+nFmxHWURfonKY4FmqKxSS/hqKY8U/WHuYHOubT5qE
NWBsJiO7bvkbd0AR1r6eTTRRMn9bj+bOFORXVTBgVUGDbUO4sLogxAJ/mzAhQ43NBT+2FiTZGDIf
/PDWfBrBzGaCNwvHDzWAwNLOkkYLlnYWfFo5BDNtUQt2rSoottYIz7YBbKsLwm0mWLeOoN7Ggn87
CxJuIJi4CvANOuhwcukrIugEnTuiLt57PCQuCsHVBWZHXJhg7ZqCuuvzL2gEh9cURN4Qgl8hGL3K
BOCUGs688dD4oWtBr2TQRqMyAd93FKTfHuQvN4r+SS7a8TAKKnBcnCJBCY7BBVeCGwxQenhysOmv
YqDCSjx/T6Oog888RERNKe5iyDZG6et8V6XeznFm8TFRogcIUIfQNE4FjVm3t/pjNVv0CNpOgUz3
YLSG8zBq0WZK5/5O7fTHKq+/hmrmsWuiVj0Z+a2Nv5sHdW3Yu1oC69CvEdsUxBNDlC7XmVdvC7Mx
bjSe7PoiJzrbIXKeOfgmpoxI3W+MmC6aw8mJX7Iydpn9D/Xab0beBcMTQg9yMPsBl6BLPNVQMi1M
1TP5O+bZ0ifznOvIFUd0DRsbqDOf5Bj0INkXlP2dZRSE2snUzPuqBzCo2MG4plyF91V5NcbePhut
exrRXe3muYpWWSYo35RNV3XUCrV6Fq7Rh3+fUv0RZUX42FKeD/02e7aH4zQ3HtRWsumt5DXTpuFE
Ill5jhUoyEJ1U9VUJSNCN4K53vU2P/7vlcWacAz8BCMzXRfVlWOAmdU10M6frRZzr8de5BjlLtHc
ZEe8cbluM19ZoBl8dhEtPo5ZA1VhnjaWEHeMdhv9w6+g/8ntwe/AF6qqWZpKI1Dy0r5+PMCTa/77
/2j/1yOjtIsR9O8yBbmT3+m3ZEBjDB+IrOJG9p7qzM8RBJQbr+jDG5OgKE/PtKVSFv2yqYwMZVwg
osKnk9prxKe4wVNLc3nP46p6I1Sgshr19384XQiuP/3hXEdVcU+gwzdRvf8qyMbNkBpxMfKH81qb
AFDN3Qc9zkpjRvZepObW6l08wL227+0p3PLYlLzPxk4zky/RMJ38xvQ+RgzbbvjF1tWXgmIOxR/r
OwIVy+T7iykw1Zi7pgAfm0XRfPiH3/9P5gb+6iL7x3aB66mWFJz/9FefmhjPjGYXfNXlTN1NQJpR
2/CPsGqabJO6R5WRL5E8AVhLnbfejvh6MM8x6dLrQi8wuOvuaXC/WElc72bbffNEBaSKy3c+eXfx
WJbbsSzI/clCuL2xeWO2abeU/4j/bwF7+vtEKQ094E8v9+qj/fiv7xLkePOREUX1P+lHk3z87P+6
nPFvGKPu/ctzUI96rmOIdwBujov9S3P0f/G4rsFotHRPB7z4R5iUo/2LihiHO9izDJquuE5+wBgt
doF1ZK9hOKaqG+b/C4zRcH79ThK/D9obCw8EMVIm7bRP/haSRCYqLKr5fW7a3+sR7UM4W9ENIJSU
KEBt/kA/tkiQYX2rcpRidqgZ93XcxHuysPptQVN2DIfxPgj7ed11GUZ7yyoe67pv7jumLb6blo9y
EXSI4pANWtswmMrHoCrNc2e5d46jxWA0eoCFTaIiZBRnANmaDp05IrYgQ3mJHbLcGMSjn1FQQDel
Jv3HAntIcXbDlrn/FCmoWAEUra675Zo8Rq71vaPwfXC5iBzOdTQCTtZtiNAYVk1YaW+pg+usqrvv
JGjTa+y696kec3wylg1NKEkPJIFkWxxo0aOp9vOiImB4zfOXjQm0qM+Z7ldnkyeZnV/4z9chOS4X
17EK6U1TWd5BjiuR3ZyG7l4xChviQlWOR2CF47EBu08EEGu809IdmXV/Gnf1BG9GUaZUXMXRcnHZ
LsaEffJCkTvsCUHsduSYMUagtjgrz8d9bhndwqkb9DhF09wH5MovzUkJl7LOSr472idZ3U2IC/rz
qizJmiWFDW9pOMmalO3hLEuxcm0eimQCo9fE2M6StdzRVoAxcosQITVWUNondfWOipCZV0+COnce
961EiktK+7vnl8F2LPDKed14E45MNYfJKd81DZ9GXps42OPOfNHQpztDWb2Pup3vHKOG5CQOGyL1
vihMlGKxTfn1j9OroEe6bQThtnQ6y1kR6Bsd0D7fXTb9KDFvbF+pQE7YhBvlqkIF1721bd3nA4It
qR+Rjlf47W4d4VOwxMKztWPYaebxOk7jzT84OoYscahcdPPs3ZopCscoG35cI/SCGd4B0pkmj4H2
ikUPM+k0AxUgoor316cd8pDrWBNlMyEfDVnGGEGOjWGGW62pXuVWN4tJn1z9vE3vgF1d2pIzlfJk
kncUzq9H5nVGqdXqded4HYx42vQr4BB9G7UPcoF1dFs7inOT5R3xcvBRjnUe3aMziL/1WnMzqWEG
uyRCXVJ6wfPUZLRChKdQL8N5SzJLdvTjoTw6UUDLrvC6Y6CWyvDMlMVneqljogkbNQc8MAFv6Kfo
7rIAXkVkjgYo/I8hsaa4lYV1LfDW1x0RjvC7b/o4hj/OFQdmMezoOE/NZSxwzVWL7DXWkBYLL6xc
mDqvc2eH5vo6Rtb8yYsV45x1Y/uAOKc7qa5yOcmP4mAPExKuRaGbJ6+b81MCUU9sRPEcgWq/rkq3
E1kraG1r/O9yzyB2UyAN8UmEPhUJCNSo/tXwxiWiRsUbfo47vvcIgg9vWjFuBRrjvguENZ8Sc3s5
rpv9H/uzRv3GExzdPsJMFQr3D02dTg/OSq5fFoNeQkUjvbWqEihM4iCcPy914tenQgyNQYbl0Une
rie1IQGtny5KDKs4ugj62yrQDF5GjHFuSjaVqndnf2brMpR0zSYenJ4QH8ZSrcnvvEmH//LvY6/j
1pQ3G6h//dLgMw2aAKvXbPb+eYh5aA5HK/vKFFBR0vkLpolqBcEwObsTVsjB+nFX+OcDBBOj5LHq
p/nA3WWe+l95l90VUd6KabQE917nr8I56hlM+V3+t0wDMOuv81cA+tjYmpkJJ53uXcsfFutCrZ10
y6ME5dCj2lZZ+0zsGUT6DBTnuo3mYluKv2IHRGuiqXcLh1B90Hqr2KtTbi5qsVOOhQEkImfMhZkh
ss5aFu8zsxbQmDj+ks5WuASity3n4CPBIvqU9tV4X075Rm7JxdBjpO2yp8tGGZ3UcI7u2nBQnqzW
Ar3hed1J7iyzYECgXtd7ualWOXUkumhO7Oa3aWqRKTfzUF6mavyKzuouCLP4m6ZGb0nSac+FHRnk
UiXOZtJc0gt79FEDQrWIh/VtnRoRXopeO5vZXK5tX82pylHJC5sx2U4iFxk1XHKALU+OWd+bD0rH
AqOzEJ06/n4aY7HZpzcZKXBySx6GKaEilogfPTWO+XA5bE/PiRKsbvCyuo25He1Y2Xpt5DwjDri1
66D/4gcJlRbdm+/misDnzgvIu87G4otPmI/WrbWsgTiVlkx/SOG4+fs3ja7/SoPmTeOgALEcEwqA
Lbzxn940TqyjaGrq4NvgqNoq7evkoQ+0+d4AeRPrED6q3sNkjITZdie6Nj7YfyMesye1zNqTk4NE
HYJ4PBpobyFFmDDtlVA5Mhf1Fn6mQIUuev943SHX5Jg8Tm5+Grue+2nHXx18HWOGSbDi6Oypl+a4
zU3rTKdZ2WuW69NWNPs7knUgbZuK+TY53SPKP/N34UMuKS1+7ULyzkSAi4WHM4FshkPuMCANQ2sn
tkOmCNnCEaOXVTlqt1az1cPodDlcHCjHPX3AkgQE5DTEdryrdLXZl35WYm4FN5MlhvdGaMztpBX+
90hBQtdX5T7z7AwNBE+4qd7Na5wDDY2JjM02oxAnV8e0uo1L1GbyODk0+XaxJhWa21ziZNwarC9j
lXgnPGXZ01xQq2iK3lj7sZrcYzlK7tUSWS+Z2P2qBo95b/RCMUC8ClYRp4KJy5g8zlSIBslc8vzk
plwMbqUcunh6uw6ZY5+dqRvtDf7kK72Gfc1PiWFqJcZzgpwpG5G+yAWBIcPap8O9yMXU4bpDrsmx
Juoos//V7q5OKCDqobL6dF6rB01N89z44Pm3Ptle8N1MR+0G3YX14qTeMqB0/KTNwfAYToCrYrAJ
JfCVU+nRGsZwqn2xHZOsLFd/debMgp+DeHsIQvWRm8tXeYCepN9Ly2oePSuq9uaE+rlUDOUVp96W
Roj2xfMDKDa6N9zaiVueuPvMK7kDdFaebINZJyLLNKhro5E/J1Menid8zYT8hPp+aEg0Z2ocPlZ+
excVIYUs0w4fEd15u9jpEfaKnXLRK/XdVGvqWW5dj6iMiNPFWX9cQx5BF86/XKONCQ4a9Exfkww+
52S9+y78abEaF5oLgsn9dXW8w7embJ3OCNeV1Skvfh/O1JdNa2eErvKiGtRxTZe7gdxrk62uOK7y
GCa58jBk3dYSR/X5XG3/6Wvrl1KNSWtdPE56Hph/IQryPnEc/DAZIwVd4vcEYcFdgdtpMcR+86VM
wiOJQGgpkhstyupw0Qc95mhHf4baTSpvrJzC1J2zZURO4Iq4iWIj725ukhoHKvDovvu88DZxi2Nv
dkCz2Uk+/AOGwvi1Psavb0FWsDTLIO6ASp149P/Z+q9oQL6L1DG+BoagKuDIWJDv0++SzAUBJ7e9
KAzvGlSOsBrbAjiVOMit3PI8YrFz2ikh8zA0wrtZhW88QYZayVOwnfhUWWfkIvUQ8xiQkQNY69PK
UOjEyDG5IJnQ3jaRWiJzYoclFk6tB9venX3Ecn//gkmyyk9zE14w0C+iqEbVjNvMZ8zJlIKfnu3R
/4Yh6lx5efEyTuT9ohZ4a4ySVPkB46NNZMFbrPKMjt+ORyhKBE9Vke1nvzTfoHpEu6gwsFuLTULQ
vqVGU98ZrqLc42N4vJxd5s7GbEMUT+LalVfcY7wyqXjnw2/ROMOwz2iSqvxF0NWJ1ct26/xYS6yq
zDZY35tjS5TLmsiTflUURdzfAiwDoEZlN+4sfgmz2yeu1deLsU/cY5Q6zmURj82AU01sDzFO07nU
tUWfQWOW93vTD9ZRi6LR1PBKjHox7r2irB/51vgmD6j5PkPPqrgPM2W6PXE5CVmwXvOeWuBAIy/5
aBrSWZORL/WLKMJT1U2ONQofma0/w03/sWlOAEBjQ3nMhPsy1qLwLNfkIqTUvqCi2G0+7YgwPf5D
aVKWTj+9/Dzli4Kwazhkf3wqrWpGMKneGNvfAFnV9o1F/GnQ2/V5zNRb8o2nBzDeLMhKB9WthxtL
bModAHHWsW5Pl8OCBkYlciyAGQLLpql7mnjkVNzHSuLfJ3XoHdUue0H97CPwHPz7SSuRgwUeKdRp
4QBJzUl6S2x0GPIMeeAcBK/coqyjPEOO2wtPXFUO5IHpyqvKLXmGvCoxNfryepUQpeQytioUHuIH
R2gaqqDZGEZlHeCpJebysiq25ZpcDG5oHUDi8hAnV0nCW6m1Ye06LJ6bv/8QYvv/09cmpT5T8+BV
6DR/PuNv9ChPkxII9re0xEkd+VVym9XpA7KQFGdZQIqhWIBDSm7jCBxpUbrlRo7JY+Va3TrGetAw
ZHzaMVZDu+/D6e3T+IRB+aYcHj8NExCfICGLT22BHvV6fXlYo8TGQk8N5fLT5dhlAah+DYxAufz0
645GIf9AbzM+On/8Q+RaThP5HPBEdx2//jBFw00MQuUod8rxyGyzAzLsdIt1pOdhJ2QhkWyX7c+r
8gAf3jYBIeLYn1Z/Oi00ClTff7qYOAFXgLKyS8zKpNE6ZyEbPMs1qJG62Y1nK+4eozF4NILaPYGC
ImtwgIpuhe0EgbMI3ZPcY1N4PcnNiYrcBglmtUhiIOueEg7Pja69zl4TPFBzG2+cwsFGiBL7HZE6
sVl9oqEtdfOnMtWPcpzyAWTO1qWHE0bau24/CBnvmy1ivEuN8FR51F9cVSNMZvX3b1zd/hVGJO73
cMh0FcYf9lgedD/dMOOi0LAJ6dk3yjy8wraPtLXrdPecDPWGxmJylFtFTJDeKsQMuabG3C7l4E97
hng3+ml1lkPtBNpyZeKsZdIN3+R68DgH3uWYpkyy00QMcYvCdwuHsFvoSUcu+wiXeB5cCCguMz7H
WXpO7t3LobzNm4NJE2Vh5q57r4tFOdv1JouVbCXH5HFJ6wJdtOFSyLEhDY4ZM5C9WxOWTdKedZRr
14Ucs/FUbPiKpisrjnP0KkVrIlbl4tN5P+22aAHtFI/H98g3P1//02l/damq4ZY42QCH/vybeW0L
8Ia/0XFWR+VUOLlykmtR1ODpJ+vw0/goDruOoayBlVyYYjJG5fx6/qfjBjMo0drb1urTjqKoCCeW
F2yCvFu5/LZgWf8YlFe0KQruPCqHYWeZRx8f1ZGiXIwM4IhLpG42CsR8qqosXBJhBUk2si7HXc+g
3nhPf3/aXoeup8lrhuY28h/RDavEaOeYu5V2eGl1690Qxf5ktFctlZUPu4/7JWWTautTq70bg3Rd
2271mzu58yqd8Gk4XeWcgC5ZK8Sv9rtHaUoWOqABYcIM1fRxJC9251Rxu8tj3Ntp5d/SJd2VrlO+
KE0T3JZp+575RfUSB0l5In5tosrMZheFzj5Lan15OTbDGVF3c7xOxN6h3ivOKYsKkBt5N9wZY1wD
7rPnbWkp0eNQUMSH4+p8U7332B0begiIJ30lmh+we7r7PiZssU4McUfv5ofSdJyFjfB+J8fwIs13
U+ReTpBDtDe6TR5W3eri1BJX8gPj3iuL8CyPwKnAP5Ci3jrwK3I1kWatehTjuCLFF+A0WriSHZ+6
16RVFC/4ppQLuff6zXjdgW11Y+lU4q9Dg7zI9Qv1+pOuY/JoMmJ/XN7faXt53wZOy3289RKRR8Md
/rItbu6TZtHF0fzzdeh6+9f+YjYgj7tODj5d7nouf4L0x08ztSH8h8mCIR6hfpmyWTxc2eI/3bXo
LH7C+Bl1Co8uTpqvZh3sdSHSx2RA+HIVf0ccNKsbq2rK02U18F7bktwivinVr2TEPxV8i79ooaGu
fYQzx8ZzmjMTXJO+fkFyeoKLxelQaeuN3Z/n0fCe7EzfwNV133I0crveASczOqH31prdR+k39l1a
BOl94AXvlPXv//7+Inqgn/+tGqHujsvkSNXsz5VTzUtcYqLV/KsdYxSuYwxIfuILl7t9J7dU1UVL
ROVimSr4jMgDLu4DjYcxuTcb7PqQ6pnACTnmJqkwMkvu2pXAVhrDLSotClGCx0bH067JUmdVLiwC
Wux5wukfWD5NCQLSK6Wvj23Sqmhj2vY2hHonqBLpkxtWIHW8UigKclhZjQutwbeAOQQ2CyqpylGu
ybHZ1ON95/jb69D1MHks/AuCfOWgUotrRVF/E2BjfGYSZm0cN8o3M/iRl3YiiiQ1/eYgN1GYvSqK
Z93KLRXe9ji3L9jvDIxN8z3zsXj39y+T9rmNzHOzxxuS6YHK3BbJ3qdipU/+y1jWlvIlUqxy2+XK
b1Cj83u58K0xpUET3/Froifh6V89RyqxT5MNJ8mK83swGRmqeDwqSkXaausHNjq+ZR/10URX+QOK
gI+tmQtqYuGa+ClUs765/gw8FjCP+L6R15PjSlQ/ByDP2kSf77uSEO2k8r1j51saaRAtujzf1h/S
OMPbPvTDx9BquywtzN/ddNjmqe1+6IPtLQLLCx4nhE+Er2GYVBOnXfc1VDnTLm6u7SBzrvhVDS35
uUVU2w8exrmTbBFNXt6dU636y5OirlXTZcQJjjhBXldxMX6Jn9KGqZYuyyn5+SdYSnUXWcOwLKui
fciyqjvXUX0TJWr7IIf4UExr0HTJWm5qvVdsKKMEY7GqJsc+mX79PU/K4m4wIu9+NNxHzBr2W203
8waIYcWnqrPfqrA7970Xo00K09saKsaiFON9Nkb4It10T/LXhHI3jVZU7oqjOaUbux2U83URqpiF
5GaNDtBPemrsj6HeG9ju/r3QRWpw2lmApv2gMfcEIa7kmDxkgpJ3DJtQ2yYqT84I8bpX/Wvt9Mar
2lbTOatUGtdiE532uKmNyd7YdWS8ksSD0q3Pg5sf5xRBZT7gMrS3IUTAG9dALJvyz/ja4IFXS/W3
KCsWA5mAp77uikd74mFfxc1WTRbK2EgxD87QTs+IH3YZPZffDLovxL2TEFLgA3iLkSHI47OQrPI5
Lk0mWJyOl06c/J4bfIdSyP2hzvnP/FRNVz/XrvjUOZasWnmu7l66UD+pjKxgKOusq4svbsMTjYH7
/FYTi2rGytFm6Efl2NCVNc1EQvDwp+Ly+uO40C2Ho5/6p2ow2qNLKWTRwYjdkrXrvfbBsI57ff6I
PWIqBtUNTlDRpoOBYRpLf32XWzY3pNze4ygg+1kMtWbsbXurgUz3x5jcYc02H+C0P/s+h1W1RzZC
VmgbdJU8GmUGsgvaBcMRNbxJ4xkdidwMghKPsV1Pw/GyKkdtu9F9YaH7ZbQExJLG8biXO1qx93K0
ONvDw7CI0VYfexM7sKn45aOJC3/XJC61vilXH4LaJgBldqCGx+A746YIT3Lhc+BpKnPEv5GZr65j
cs0Ve//jmJEMydG3n65HyUPpkU34dnoPG22j0oKEP4PHTiVpI0V429k+4ZLiYcUXjzJ22RILqCFR
EUOTkxa3Cj45Q2zJoabP0wONCRIBdT++052B2z6PZZhkpnfyuIOdGRjY9ksbl28UHnWmU09+mpi0
/QzIoeIwXhjM7m4S3Qy5bzz0tfkgx1HDDCQ7O8Febuo84cRz9m7F7gIB08KLiVONraZZ9FMY4ttj
0Ws04KEQXkbCzCDXGBpdaNfWbZJn5TG02qM+djUvAQvF5LVJwyE+zJpdPxLHpR7qWMO/KvaGc4+6
QZ3KvULk8GqKg+gGmUp9aMa02LZ50j3oMyETPLD6X4YK/BUK5e+2Xb3Skq5fIR4S0yFOqsimXNqB
HW/SIOryBdxRHpTkqpPzzHRZKPThl3LVEOSIMobiQQ27Mla6Zbp0oYhrMdtE3ZYBSDxXyXayt5P3
dBwtdE7/y9d5LTmOK2n4iRhBb24llbwrX9U3jLb0DvR8+v0I9bTm9J7di2EQSIDqKVEkkPmbjSz8
qFne7wDA7F1QOe8sItIlQk3pyQ/d6ZmE5jmfN/KBn1sPSaMMaCS48d4aJlQ8zAYkoKXsZKsqC+cq
z1xsQzy1sM9uClgYB7Z1oo7+tJAPWRdDLFih0ad87lo5zPpbQLazacDeBqbvX8/nyDKe+haJgwyH
Pt5RGXQKr+gfnSIuVoHQo9fUo9DbJFn4aRb2DydRy+9DMe47N8PD2+sflWTqlm1Cw25AZ8qDW9nZ
MfbtB9XBJ/wWUBTLPxe59hFNBsVsGVBaTz+XVbeRHG1/nNSj72baUTbdJp3w3JrborbrbeWgbjlz
uWXXLSrb/DzU2xQ5jlsMx2wuNdTpJRKQ5rQQ/YQpxpZOHjRS88C+nuyCCpQPP3QF3xt9pnlAUITF
qdS6V9lq/bx7rkT8zUK4dqkZpABL1/Iv8uBVcb2CrcSb9k9fayfKpfe9dZDV9vHe7yTOvIfrfvJJ
ykVXK3ZgPMszvE5AnstOOVjNu3gn4vycoA++AwiSfoyGt4VnRO2LFOu1beNvsjuO0B5KkCtey2bH
jb6IeZhdbORNXrxGwaqU2Y3rFHuq6DiuaG76kczaEght9WtXC9j22YX2pVBKj8wiD4Ic9vcVSVDA
YZonvvoQYRfAdwJoeTqwBaP3+fd2/docZzsIX8HLZT7AjTdmWaN/2oMy5cugr4JVN/dlMhzEZXtA
56s5aHh97NpUVx6qWMmvjqdky1oo0Y9mWjpDM3ynxjss8VVsLwUkJiqryAQbiPG8DdnwKEdGwHnj
3nNfLW1Euyz1070Xqn9dK3DNhNRyeXV6BA9hvTrVWp6aQ4JxjzwdzGhTlm2wUxHCwEPke+vwzdQe
tu5OYFevVQbNwk77CFHASbyqPg6FPW+QNctW8VqM6G+4Ya09yKiX9bz3fUtdyajjIgRZ2zmWpfPg
OuORZiKytpBNPEFyHNpZp8hmzhfmpKb9FEywTMy8C396Hugsv4dcr/qkLkCZf4n9PFhGmps/T/DY
Hixf8/ltdMVeccNg22tLbEO0NHFwJkEhoPcK/cXMG23ROOWIb4F6aIWhfEl0c0eGL3ix69C9Tsb4
QMIPdyuM4z59u85OOgy9F7S/ugerNYNlkZvICgTpeCgs3jBjdpQHjXrf7Uw2W83JMD3kcB+i+Pbw
oFk5qaAmGNeIpT+owDsP8kAeGBnYEP2BRePalHcyV9koKG/gDtyHF3ko0OmFQ9V8vXfJs0kREDai
QtsqWQY/yzTGLxkyUwBxkpfGiaqD7A/mfsTcIaGPz0MnjEMPZGclgsRHjDEszqRXCzRiOFMdUZzT
bvwdhXn2u09GvRQoTO+L6cOsQxwWR9U6G/ZQnwQFIGDydfWtE8pyKu3sc8R7c13rWbezykp/Lo3g
qz6xAgYuug29RpwLmGRneYb8lrNik20vyRzxPSkuYRlx7ZjiFkhxHsf03QNy8lhbMHMc6E4yIPtu
V7D0Waap8DemXh89XmMgdKML+Dpq1vBPbs2xDvpb0ydxjalyeexRvt0XkxgPTdlX5Eec5DqVXU8+
VuWfznZ5AaO+vdaNE68SLbIokMbwwZHbJkOXWQvxn02I/v3aH0lyZV99t+AmrjLjRdWL6LMzzAG9
SBDF4NXtNQqG5qFIVZiS7Rhh46eWj8A1jOVU2aSDI8Rr+OXiUeGZb3mUqztjbsku+A3pJXXaeImS
uFjnFqVw/iyEszBBPEqb/7CiOrmlHT5pfTdtGhtrPSDN7WeYpcDJ7PZFQxfxCLW8QLOv6j4bjFsX
Qwu3OtLt6bnRTYRH3fZTR6RmPUQ64JF5OvgdBBHz+LFS4o0s3JOgQNxprtvLgxPm3u1MBgpZ1r+P
MVM/XOUIGmtKaz7rZrzuEPJ8T/l9HjLgVksfatR7bCC22YeKe4vyVWKdVqFvKKMq5kW5kbkviJ36
17wC1xeP6qlQ/RgoVuFfKVLGp8Kmmju3ZJc85PnnONjGxQQoeJ0Ur9wlqXdVkzxCtjkrdljL1G96
BkmiyYRzkM1UH742Y2+dZStHGVlFOBIRJ4a6GHM4Q/usZjYSOVW1MkrbRki8t49zxWrWbuFUtuUB
gr6/QNogfbgPlIG/mq1TGGDDMBX+c737Rf7q+2/XRBcFz9Ien0UVtN2lhTK/NaAMIQznKgmMktxd
RmYMmyR5H+3W/tF0/KxMI5ptpetLFaXKZ+2hcD8ZRvDUz3dr16vjYUxL8tBFr621UU2QvCHri8x6
drBKitOCp8iXwIovIlDKF9kfhdHv/lxLLxbrpCe9+9pA8LxWA2m3shzEt8bC5iwegjfLr1ms5+zB
6tEd3wT5BzlAsdP56W8OlwiPqqM9tSW/j6D+lkNgGcCmfckUGy3w2EUgLUz7J3tAXVdOdeP4R6Bn
5fMQ1LN4r5Oua+7xzwl+jxxgCMVfDs1UUpoznXNpAKrO539Vn5rbsMCijkIfkkIxSh8SEC4Pd0kO
eXYP/DXur6YcXKHCh4nUgC/mLB9yv4CEnt+b8kz26SzoQeZN5SpC0Ght4X29raux+XTFuuja5EsN
j2jjwuekhO4mX0jyLDvfGcmFGhOIhqp6kMMw6j56JFFefDuN9rmh4JrYjOIw9I5AwDGpD/dmN/dh
Qgu5U4Zl+zbwz5R7X1kMPeofwkfYh3n3gLxg2IhoKyyULDV8K6PE4C7QPe2lrePvYWnlJwxptBcx
utYS2eVp2yjIzSkRrywkGJvMWcqEEn8KC+GLyP9XyskdokMVIWMhM0iuR+YtrqP3WwbpPuHWRvT/
UM+D1alUV/ykw73SqUvqXUg3Rvr0+2zuU8y4+mUa2GfNTDnDdtiWzAfZvB+KAOB7o/289/w1ajIH
azk1+DPO28VSFPVTMmPjRrBEwPkaJE/mJo7JJovLxFt5sBNebOHm4K6UT2yVUboyJlxOi1Q7KVqi
rpTCyz/TCvffxLd/jIPzZtj4sCBIYj2YotYPceaopzaqVFzpR0CRZabsdScDoe1rGBYYtgIhsvt9
GEwT5iW7lo2tpcFVBhqlby4qIp7zqDE2fWfhjKJfk7Tb1x7G2w2ayEagJj813NlCL/2FTv/PSHWp
9SB68wC8fTqFlKb2YuqzDZpT5RPQRCxZeEF/S4eUEUxijXRtSs/+UGszXnm5NV5aGyC5MZgPWiTW
IQohKyQSmm9Vt5aI56hyneWQVQgszag+DVrOWExo9yopKrZmrn9rJuUSNgks7iaCJqearF8TTbyi
uf5U53b5ZXCs10nNiicn6fIn1XFZKFQGAulzUwYUUW8xm+7OsktxMmrZlMUa453dMigArfyhJfW7
yHzILs5sguEFA+bFePKwNcTtMxry72ZxQMQOqj1Mt0Xjaclj6ivVjn96vfEoH7+EDVqWckg92huj
0fpPqBz2Kqgc/zjhgnPsed2tWoTsPi3on/JzSYhzo7JGfSotgd1J7vfnwZ5+HwrATocs6KBT/NPv
uUNMMikG4V+xbUJQ+J/B9zFjT7mgGDWIzYn1GPlqvImHKnxjqYdL7hBm21vTrd1lGvI/IZuTFufL
2E+nvWxaiYGYdq16B5Jp4ZvVUO2vtEScZDRq/A8S0s6ZR2n0xjb4XA5OC5GPj2ElsgmyIHmSEzUD
5Wzc3B/bcVje3tsZoLM+UbSFfGnLPnT8qSEK+3Tvkv2A5PqKbHJjBzs2fHHzZIo23ADX/Ko1HfDR
akyrXZFO3wEOT9sWev6lqPihVIVBKXLUEE1Iau/HSMlVHwsgHJWBdQCZZDRWrXypTlX75PvzRlAB
aguhOT94JC82yNg2j2TV0WgBcLpCZs1fIZQHsqUCa12ixvAkDx4GMCq4oPOtBWH6LGxlh114chvg
Kta0MWKEzJymWAStjulIgtrNfPD1BpETeTp6Hx184qkO/LfCd8JDX0MqM5PJe4v00VvruROu9bnp
9T4eTo3m7WRUGOmPMjfds5xqpd2iVUmXkfgon4zUug2y3VI/logUL+ScIrDTbZ7lwYOKMphvsjSZ
elMc+2L0EMssnWrW2NUWRowUKLtC/GTUuICVJkOFV2gLOd6QXwEmiNoqSDMdei0aT1rr4rZpZI+y
Bce7ufxnv6r3o8Xaj7F6mvZyrBHq9W0YmNV/XUP2yy70mXuUJZrXAud1uRmiiqU/dC0VZUfPovdh
Sm/9mTroDzZeTDuIv9H7f46X/Z0oihcRsOWwDf/Qdi0o8vlMz4CX6ylcHSUhWT6MCt7H1cSD6c+i
0zIpbkx9dZBdruN6V3nLCn+W8xh2VVkpgvJK//5/Lu9kQG+sn2WthayL/mM9eV8KtkmPspkl/dw/
SJr0n2TAkaGyMBJx5mYY9RfyoyyE0lg/BTWlHtlvJJhmqGLi3aba+QucbfL1vE1041UJs+hglibs
kkxVPpFW+yKQ+Xo0PCM5Rx7+JrLfdlnIsTUvSWihoqkXnb3vkVHYc+uR6P7D26g1FArSZGy2wUzt
YL2hXH294i6nJbkfZayK9dTrw0r2ZY6lP0xxWz9oWCsAzdCvYhDWc5wibGF5otrw57WeSZqrOKUb
+OmWivksh/yZgKFMyFYZx1nTU7MXnKWQJsOLSJ9bieCZWGTxS6z0mLbWzr6zJ9J2ORYz58zJfGhG
2XWwZgPTIkSbOW1Qq0fTD1G+k1QZkwd93ngllvPh9129k11Sh0xKkNkktZbgHxMKNJTwUBFGZkUJ
RtSjilbbG/5wujVl/tBMyhN6z0jYzylFMek8UF006KgTblgE+c/yAMARdQC7glbg+c9ToiE1ZhrO
g5ibrc+KxSyVL2bSOKjVo0/J6mq8yrFF5OH0NLXK7WposZF3dtBoosyqPBt6pz9P34detQXKD4W6
sM2o26OxYa094dk7M37LQav8QlP1VfOs5iMIy2Dl5PYPO6pNGPUZ2+soaShimPZZ1eL6UczSXFrY
3rpy7KRuI5qhcXA/IyiHzZNcf1bNH0tUUWZAGXRg9+gg9SeQoYmeVaHiSD0G6LnrM+xBhm8jK22a
VoOBhtK/ZspBVoDddd8qy4G02pOojcfMNMePSWWrT/qoW8smfIEvqJZo1zqabqO0hpya2wA7j9go
zgfWNNyMUweM9k9fHuThjgppBY2xMZEcxUGuU0G6Iq/Fi7CODv5ghwfZlIepCHLKSmmB/XY5W7jP
A5FgDBEonU8TECn2Up7Kmc2a+ma5bWq72qZhVz8FVQj/1nS6HwCFONG7b2h3AQYQRn1B17XfBxqv
JwwFAdp1yhdKE90PPdb3fqI9ZikS/lmQtcGm7SxK6BHVfjcX4YlcHQuqrp2uRq/2D/osadbBYMhS
S71auWq8ooyK/C4tGeth3MiYOo+cY6VItFvsf8+TMYw39dc/80wvBVsd4mhQJ2W9RFGEitrotzsw
1/2G10D5XBgeMhgzuMdWgoVJTjC2m4c2i8xvPSihxdhm+lWZRHHok6p40ECwf6lYm5WT8a0N5q9c
JZfRdVFyBnSpowFHQMPlx9bYMYmeH42oUXGNrIYbtEJoVV4bt5jLECjRW6iRNtF7rdhqTYLiro+4
kRFgUBPPNjZ12v0+G2y07BCU2BpFNsNg5iH3qDy7TwtNdNzgQcRnlutI4hj2R+Do46ZMkmEzeKn/
MWQa6m9m9pXXFA4mWpbsbR7PL/yZrjYPvkUQYgRexVP34osQqFbSqmtvVLoXJU4GMud1vpTRTq3h
I5KOMDBUQw/Pxe28NZInC3rtCzx5EsEYLaOq8M+VaiQp1sXcZDyKkIY4CD9pjxnurMugw2kcSTCa
tcOXPx861zaahTy9DZw7EyV+07iTNvdx8qyagkewZ1DtS/HGY7/+JeacA8yGHyx5O/y+vPSltJ0A
OGlb4t4WqQczwjqoVIZzIpzhsXOy8XFIsf21AArILnmwhgpZ4Lq9yBYZ7OHxFpUTQsEKoUO4+H4N
gQjOKa2G/f0akemOBy8Ub7Ir41GCMGIPSGimAgPXdmYBXufQzId7M1OC90hFszaQjGIZAOWuNmtz
Zg/LtjzUiZ9AVqqW8gJ/X/Vf7TgKnirddCGkW9lWA1G20hxFfTN1YBh2o3X4czcawvyYULXeYO2r
SUt345xcD3SQSugGFus0D7PXEO/VTdraaFnZefoa55W+s3HyXo69mr5iHhMe7dwQi1szhKWke8Wr
bFUKWFavwkF68hL8tGOjAprI2f2gRC4lEtmOqWW5t5F10FaHuEGILCpbDe319gVbM+zOg6ZHIiiu
92JA/lY2Y9tKD7meW4tKzYbXIkSKwTdN+KDzYGdAMRijThTPbKt/7SPXOiEp8R29ov41J91xjuPx
TcYwSjQuXlRe5cQk8I3riGSLjGEEZD1WjrKWsaIsHdB8KA3MV/Fy3nhN/lOGBjNMXjWeRkEcjcs4
2eZOZr7IcTmWLLEgIyo/28GyjzI73lhtjUZDa+evfj/iQkWpEux88TqFzbtaePVZxtwYUKweD8lR
BvmZZ0v0huK9jCpOVKxQrC7wt+JCRUeeIB8GdW3GGnX/0j2gMx+dyv88jOOqU3vtKLunFk17XtPT
72Exji4o+rdIdEd6vZJj0BtgzNRgEpbqvG9vTTlRxuXsuI3VtR+i6E9GxtuXdq/uWQ6Qc+KVDaTH
So2j0brDUqGYvmp8w+Ormjv7SvigMOUgNwJXrE4kF3sd468/h2kI1JMemykSg/pOm1syKPsTTBpH
eODIMPWTGeI3QjjXYLEv7oPIn0cPtWjnBY3yq8NmYE3JF9xqryWrYrDTozyEATDp7sZWkkcX6bdb
KKvypwhBL/Q4/oyRp4oSZ0eHP3bhjMMlcTBG06Og3FdmXL9FFW93rDoC8jE0hV49TYkaX2XLbDGg
MrrxmdULW43iiLodUg2ofK18nQJ5NCnG/MQyH8MqwRM1ytCM8+IwRooIpJbRFcUaxTP4eplDpT1Q
qZvd2prwLmHmTkdEvc1HeR235AWeG9dpvl4RI8FmjT4AbD5CdkE/mvZj0vySXbf+KUWzJDTrpfxH
yD6Ug6D1dkH7EHZasdY8fAFRofutthvMBnamb5ykAK+Yd11ShVdBgiLUVOMkh5pV3yOW7fzuuw+T
s/6Mlf2ZO1ZHDReqJQYh4xcMv7DDK9SPIXKa7dB6DSJb/a0/8O3pwxVTs7XUql17ZoVLSGeFR7OK
+2VTVeamzboOVbasfwo1fPsa81H2sELRERVG9d2ZPD9dxrmqUlOyahTtnO7JBMR31dj/36IAgqDi
RKG3lJPDLPnZAaxd2e2YvLVDhU1Qpj8abZpALEQZkU3as4Zt5mv4VXbWkds+C1zq5ATk7rPHAmNH
GbNZ7188ZXyXsYB07UnXschBWlJ/cjssXybxQ0fB8iWuAvu5tNe1guzRksu9Kp6vnMw5Zqe1s3ST
osEIlWbnGtMGsZKahwXNbPK945/r6GMtrxMnrFf7COpwrekXY94ZVfNuqcyNZy3ujZNsBWpDLqgZ
0AMu2Cx5kS/O83gZLObxam39PZ78bY9CJUEEi8XZGc2LgxIZ70TshCZ39i0trWRR9qX5xEvKfEKu
wMIHySt2jQitp1zTg8tYRlsZlMNCbTBx1CUdf59l9c8F1K1HOUcvjXYzJRhK3CcNmnhyfT0+yTk+
fjx7d/5gc/7Mvz5YNoMYS10Rvdp2p12EJeqVmoT+G3IpvxAgnH6GxkuhGCnMa5jHGJlPn00UYFM5
GYCPeM2sK2FNh6TwSawpbIIKEJKPkYO8cO+41ptfZttgttTD/+e5ng8iQDvZU0DI5EWaPXsuCwk9
so6yJUc4Ve0sPM9sdnKW12XxUYzeNwfT+oLLFmyZk6oFqeX0O9jA5UJPwuTcuYO+y5zuAiJiUBdC
HiPfC06a+ilH3LogIiZn2a6oMoGMUw/a3CX77YnNSR5Xw0ot2u5SGDVbkDSpPqfaEKtK1cZ9XRv+
ey9QHtRR2+pVH922BruIKKnIQaZQRJKp5hGqqEvMDMunYj6YfqMuwiksZ4NDEkn4Ij9BHYxbN3iC
Dlc8+SRhQXcU3ULG5KgSoQdoCui8951xMeaDlVvdsreaeC37asT6LohJGBcndB7ZuOj7e1dltOj7
a496zboA4wKml0DF+cHjk5QlEEx+THZiHeVBcT1SXfK06CpOCxO3y4zdEUqg/wyqh/b3cOq9FivQ
f5ph0O4GKrM7lL+/89z4OSDWQ95zmo6aH0b8govuGcKvQzlfxTHZdjaabii/rA6TnECtvo3ovC1w
PraexzDBO11x7GNs1No+Qk9phlUHj0gu7GMrAKdlrYyhdj6RXXfXWmwNG21uKhTvUEmy3l3Dd3Zx
h/dRkVBkL0IkKdLJN3AaVYx3zBBeIdxZV33I45eJ6qrsrpMwPkiPUdkMDN9bZV1m/r+TjDLBBG4S
oLdITpcaYnKhpa/KpjH4NYzBJciDBY3yg33lp6mCqulMy3qqcJOQ3UKDSTwKUT9gY1V94IY5LMqh
tykwD9EblZjb7EHXSSM6WXvFnms/UIz5JBWDggc4oXVajsGnMYZXvweTp/AYvZDGr5DUoR+1G23F
D2NObgbhZzWt+9gqP0I84FloTKiQFoPP1sXUHsBbHlWfBErHjhGHEawylLm6LXpSQGNnxAjFiuSF
1wvG55S5RRQiTuc21kYWx2F7LXuqPG8NqPfDWIpgJYcZcGFggYn8YqLk8TiO1oe8bFXgioEEElCm
+VPaB7f1q886RY/KsZsYqxd6u8nnv6gn91nXPFGnaiEvOpW4C1igA3b1+M3qVKTyNWN8jpPQ2JbU
JotNqLvhNocBdJws6ghJ23gbtQlNaA1N15ybDgrDEPcHkquaxp0n+4ro1ASzcjcty+w69CfLZKfY
o3IQZYGOVp95L1E1KhfLS4+ylRjm9DJrnswht+vbQ1GgdkmCAm4NhLVjIajTRy1sPl/DBBqDmvAj
c73vZWcpP3y/XlKsQMy3YaHj9mL8js5IihxFb72hHRPNAKPZRGfoHvpoEM+TMqCWCm3v1uzg6V49
NVyNmtaQ3jZAa+YQFh5ChE3Ppe6CWgNaxYMcdcOeRp9Vq8RA5EDGlLAcTqFZQVkkGNYJIxLtR+KN
yTGBUrDmcylqJUazLDv2F1OVmZeyxVhagsD0ofqVq2OGfgBFNYcF7kr2a92wztn0I6RelxiyW2De
BsP+FAUp17r+yq94eEhDyNU8Wn/pfoicsluh7ot/grGqjZEncBKxCBqcvTxA3wCQKU8ZyGkx2s6+
mg9/x/819D7faNru93zZKaffwqIhX1Dl+qPbkjcayqT76qjAQhxkyxfJ2a3QlgCoHV4iTwm/6kGu
L6rO9F5EBf8ZJIx6IT2ubTz4oyiwifqgxDVSwKqd7gWOKo9ITnWb0AtZMQ+N/yj7etgQs1Wsse5y
xJthMHAfpujvYI5XbVogzx+jsL+6KCxdBRSGZyy0NiEPCHarLWL1kw0Smeee/dAOJIlAMbRHX697
9zSWwBg8nJiskQJkDvbjqQEksVVDvdiCu1Gewp7fUMm66dVAc5RfTZ1RW/PF+1QOw0LHlfBkzU3F
UxaVW0SvSP4AMe2cJ9nd5APy3mUWrnzWCu+8431A+Ua3lVFMUn9BUvXOMii7ZLMp+oMJ//11GPpp
iwWE+4BFjvZJRuzUdr71rOdacHLC+iUZXAdvli6eQQ58OO6M67YYvAd9boKxE1vh5wnUTJoQE5S9
gs/xLHAVvaLcHpy1kLy+Yn3mRfh+8xWpc30NVqx4kA4jhj8jaR2BlXWtIB9MceJsIs+b9rW30Jt+
WCvCOLaW0z53M8IzR6AGgG+cHMYZA4qaVLBDvDYBPUBUjosbTIVYAD7KVj/qqCNkQC7dynsEJFzu
wdnZ15CKP/dtPXzXWhxBuzz7ghFTiKA/joVCd1XsAS19KUeUqMopRfy9IWu1rF3q8f4EqsMRjr6a
PGSb6tZZ9Mp0tqvo6Is6/3BiLQQtlrR7y/Czj97ElZnX0Gvr2N25L0NqCDXDutTyH1iJ6htDjGIR
BuRHEP0KFpMGxAV914e04jaPdIQpHNNQzjHIzv1Q8prh92+96IEWLIyqLB/NNIy3GbY7J6/Xfh/U
tHqy0OTY3fsbkJcp7se7Me91GAjD8KlMxaUF4/zLz5KVsNX0ex6R0bMFYCc4iEjIt+wT1UHFDnfi
g1V8rp6aEtcKHeGWb06pr2PdGn8Zgb8fycZ8qfXZV3MMvKNlYdKhJKJdqJCN3yIjj/dI84xL2cQ3
096AWaFKN0f1BH2KMPOtNfg08Ubhtlg5muNuxzlq6ySMbLMiuTNHWQzB4m34JhSSE28TmNeiKpNH
eaWyhYNQ1P0LMJ3xBQexGfHGBxg6nldlgSneMHwF0NX+8t2dqTb1T4rB2WJItPLVhk7zUI9mfso0
kvtWmOWbkTwvOX845WNoFV8TV2zh6DW/MnwwexItX2I8SJZ5JKbHRI+gOCtZs8/LcDyZalIgd9Hq
r8ZcqnWhbv600TmfZ/MI+JHZifrWpKkDmMAruONgiKdQUTcDOgZXC7/2pR47a6vm7wiMv9sr+Qug
US3aVQ6Ok6jV1OS08G2mRGIm4iAPMnRv2joa/6qLbtm/5uQprAqt8pQtr4/iLOYD1kbpShN9t0Jz
EquaMAHCJsMaFlD/ikTs6VixM0ZGYbW8euwkGqTeXd7Ft4NVBKyO+mZd9Sl41TmA9Q7AjLzWPxHM
8nd4eNEUcYyPTQ5gdR6iWpOJPKbfUXzBopWKOEL+8nQMtPl0yutN4eODJyNV50eHrvOrcC1P/zU+
dC8jCZZHz6zXEdmRdyxt8xM1RSBlczNCzHdrGDwcNL8L3tVWN1YkTaatjPKmxm69aPuTjFJUR7lL
UZ+tsaqe50sOjaa8yUtGLTYrsikvifUX5m5zNGB5c7ukbKKVsLHMytnyG1T3dUO2KoCOhUiZGi3u
ffKsnw2frF4M2S0iO/8a89/6WLBsa685UeExoda/NmUGPdro3GsbOO7VhcuV2sV0vPebA/5HWQpm
Qo5gf+te0xmViD6xTYXqn6m64E+j2/h+yXHD3jQoyvJ8xlAjbN2TmM80N/59JvvYKv2O/jXuv0UB
Jbi36xVpcMKCc4UBj7NvBviEKBHBkHU9DNKW8tQ0cbO59d4GyLEU8/ChcTsMJOep8iDkfHn6r0mU
S5x9qWEXMYZOBlEAp5KoA6ibpSK4TlkQwNnQWFYKYDpV7lF8/BMYEyc4QyZfymH3fi9BY5bnBXB7
UtXuQoYbUz+BKu4xw/rnwkqsR/s6Gj8Gy3J2je+pa6fGvEpPvGHfWWaOVNrcntx03ONR7JsP9zhy
98TlUNl5G39r62aggwsEBIrq0yJWL7mbT1+DwhYPapo3+zCK+mddaz5kvy/KhTWOQ61DVGeZl+pB
8JjVmnLNXRTUuNmblahthWVHaNRbSo9YDwYDorNT1dgHUJa30XIKi0vvkpQvskHtj1m9paw9Slwn
2ScPRgq2GAgvTxU19BedW8/J05kli4NDbpLkSbBGHXIFP6cEamowvvrYdDyWWEPjop28mWU5fqAg
gDrhGnNt9bV5Fb7TvdZ+Z3CuJ133KrHOv89tA+HJLJgu0LTdZWwXGEsYpc7+CtkkIEs/hdE6Rz1K
h5dIgNAMVXZPUewPLyx1g23LCnwlo0pdpKd68r7JYFoZGkukA7gERLyjSaw1I7gYYwei0aw8XPE4
ZC1F7oXljyj0K16MD9XcvsflmVO1WxXX133bJmq7aZTIX5X4dC69uOwOVkeuYuH7SoubPG1nPsiz
v/rcFP+4BZlJFmIGghq6Cd7HNSIcDJ3g0rr974PlIBc8xFO1/isAYQDVp8pVF/cA+b3gkpl5fOJ+
Wf7VL6/phwWOGCFP8vkTBlvvj8InkTwTeiTbZ9L6YmeZBVytf2g/st9ikwYVTRKEJJGIMTg/Fft7
1+3MhVB0v5zsk9f8M1Z2/XV1PQwOmo3BqIkdFs6IEdIVlt9uvSSLS5gI7UiZri+KXecm8ylteZaj
lLow0uiohyVPH8c3zghamWdTnwIUdcaV1inl2R59hIi1KNdWsYLZ8S1qsn7oO29RT9woYJX5vxNj
9D7q3Ea5iY+kbOa+VayQMql24Ibjd0OLf+oztEkGE+uJX4nzyhj/SoHxWmlK9A6W0dvbHXKGclAw
VILHVaWDbuD6/KzTJXjI+iAHD6F/EpSjH13bpp7GPSG768wSyNLibiUn6SZ7OeXLDfpQ5p9VYidX
CWlgjVI/0gODJ73ekQ5g0P/qKbTPOOmSK2Dh+oaX+L+vc/uc2vq4X6MfIItBV963+QimgERzeBCq
P1tNhArQsPkAs7GZfSl4TuTY9S06pY2PGYTVozxrZOc02WzO9SZk5zYPkvGo1pvf42+j5IQko6KO
8BfQ3L8uIsO3SbETJsd2X7AjOiReW2+61nshwascQnOwxEmeRn0ewLCic+QHyUMDUgNoP6cDYwfR
kfsg8smGxL5ywA+vxYfoPHg/GtePV3MaESOguegoK5H/vSgpQwACqoMciTH8uulFvje9AbkQCKqV
PqNJBfvzmyjZrf0nXKv/w9l57VqqLGv6iZDw5nZ4b6atWTeoLN6TuKc/Hzlq11xn9Var1TeIjEwY
FsiM+E2v9DhD/Bk9ROhUL6RSmYYaULNKserrKys5DlrcBttPXbPWGB8vEFtUWS5/m48zoOczIB6T
9ZA6p/6ufdiWZdzlprZ1cY7NELh9yN2rCxtlHzl1xm8njHvepOY9qfAgSrEJWn7GPO7BqyZxKLzO
p5IdhYNJ06hTYfyMqar9xUum9ijPJOPcV1cN+HFoRByJxXJ8U5z68XoyVLtmTnlWPMljYgfCbdfq
+4g1FuT9cjgZLferzvc6ZqhVvMgR7BC8cB+zVWscC+WA0Q9WShkPWJ9xYCkHyV0/oPCoxZiBfU7E
6nlm99n8f5iw/d+HNEnTLgB0ic3QsfCZwDcEIqivPnBm1Ibnjd3fgtEaDoLHvAUwjVhVOG9kYM29
bOHkXV9zQ6uujlf9HKwKVPXfkBwx6kYKkmQqd6OFFHHSlcoZldVo4Yfd+J5O0CkH4bdPQ59h7VEq
/tlrO21nak160BFwPjXuFGyNoq1vimnhVJxF2SvmLyyaO8t9S8XQHRWhgo+iQOIC02QTZEN2KjHT
yyPvpPsBnUgF/+mUI3R9jE+mHi5UFsZqasW3Yi4sxlHsXFy7W8uW3CjcBQ6p0f7sxiCJgaFG/RbX
c+zpbN9eNXZqHpoAsnkQhcrWHCf3pVNqFq25fmwtMIWUtG9edHEsK0EMkU3C0/jeIt2LF297la1H
PPAOrAWVEwUIPGGLvPnq25F1kCPUNE3vLuLLC0rX1s50AjyDIGgASWhqLL7/nl3FTG3V5xTOP2NF
kyrrycA3Wp5GnlBUYtxSVucTzcda82bIk3aPDVyBM9z8FjzVYG5gay9mM43B0kaZ4hy23fbzPQvb
yG8F6dO/ry/7+mFEQCYDND+/bRlCh/3x6T5Dfz/h5zuITZeSSBzYu8dL5iw3AKowffh8zdhx0MzM
qcB9vmoXKf4aKtyfTyhPWEf5n0/4+LYirPUen+5xbt0KmO/w6eRoeX75CRtkxD7fZD9/wqx9/H6P
r6UvIYFjcfr4dPJo1bEOSuCCipq/CHk0JjNfY722Dp+ndyg7YmysxCtgeNUzuKOZ76qW59IW7hOl
sudGd7wPyDcozmEVd8g1v3ovtHxZ2kp2KXTPXHsTVgKtg3H8XNDMdTJy4eRzl4kSqp6pqZ8Uzfgm
O+WmAoxh4Cj8GF93kOZbEqAbWQ/t41Cc3DL5+TkeLyXmjLgcGKOrroShMNerZpn2bBhWTezilRQU
+hM6UCd3aJVzPLfGyukPYcwfR3bKYbaPZD2z7RBVSIb4bYgchYvk8XwOudHbclhnnVP+I+Ynzcaz
neb6eJUxbsj5+/pCvow8qjUjXEHsMjvI5qCNzQVw86Mljxpa5IwqG98xOULGQvzRoklzbzIUI/iw
Q0yiWMpOGUMz/Hehps1RttI2Ds+O3jzeqQyh7U4edEhCqn18IBkzPpKgE4+vBLB/uVXjDBi/8XXw
zoaf55dG0SCwjkF0lXtWmkGd6utyJ5uOhY3WotJBIERmG6/+NdpL1GFfw3b8PIEcITe8gp+Pf17h
M2wnJbaHf1/hsyOtxJ9XKSChoB/PfEjt0EhWw2wNlJnUNpOOjW4pxsltg2TPdB4x68kbjlSdXcrt
dXXxPKwSBjVs7wboghX1HPtFCV0crI18+GI1fYjLvTF+x2LqXLud/9ubZle4cGBO2FFVZmoWLFJX
Z36ihj8cU/vVOoHyJcywCTQMkb/q8HpWGWqjd6hLLE0NQ73wdrWtHXbO0VE6d+/lbr0fFP65RuFI
GxZmXpr/g4trPAHVKvEBk1uNKX9rdNle9gyGNzOOcmrJuJNl4+kRdQxvMfAgWIOoyPkJWn5lTAcb
fM40RcMwWmN6sqzyuZyt3fOkMZ8q9Ie2EbaeUa1F5Ey94Kp64EHAFyvIMXYpHvFZi62trT7FavMq
426QGKt4qtsDt1YNTqWxyktH+QDPqm08HUtKOWzoz4UukKDtzXDPpaGtZZgV4rGvBvUlvlsTvqE4
Uqd4VHoePMsN00SSkFR802M/mOmxacoWjvK8i+u0v3Ut7dBrQUF+McSTtyvX05hnr55N+UwMmCO4
jp2+lgq2CnYBvkM2O6xQz3Gh/pYt/MJdFNK9szwSzRfrCZX0JUrBPIvnjZvvQJa0L7LRJ+UW5fb2
Lo/N4unVDCL1Ilt8EnR5/TA+yaFpDwhQUKvYkz5QXjLWn3suhVLFxLSJyNWzMbCzW6pObqynKPoT
mzL4XChcNwCFLfJ8cmA8u9jLPTnQFlN58McCvPHfeGnNiYZOTbiRTm8JbivAqqv0vVNGHfl/nvyy
aZTkPI3YDHAfNdN35gBvqlXFN+jq05uwVnKQlnvp1Sg7/secwdVj+Ey2xkxgPiR1Lcr5ig9KYO4d
NW6OWN66Z9k7Uf8GhxS8jqCr7pbRXuo2zd5NzY2OUxvVpOM5qOimYmODsdjIg6xSVUD5RiwecFg5
ot7vb4KZMSk3sfTlkcZg6WyNLoMGWEKyo0jBTEFdP8ektcZE6HeRGDXaw1GyLviGN7KzH13/Stnx
0ZIhXBaDZZ6OXELz4R4l7aPWWlS8hpICJLKgr4oIYpYJnIlEsLePIReAYP6tWc13lB2A/UQzTdx0
yltiVtbW9qeZMzeg0qfwyPaE3czMag/veq/81jjQp7S5jK4JzKKALv2wZ2/TJCvU1zK0KbWYuk4i
2/QwL7cwG1KmGU9SRmuUVYvXJmVpxp+y/0F+bfU4U5Un+7LvzG+JCVPBhhj+LFqyXm0aZWdDLajc
JUOwi1THv4aOUaywRMzeI1v5mTmO9Ssd7o/zYHp1V7Ba+RBW3wK+6pS7h+oDDqgTLk1D+jpha/US
4Qfx0jU4QSUO/Lk5FDfmtIC1AbJ67qxEVm0K0ulr2cu9MTl1Zg9EdO4tURd+aY+f56IeN2e1kvYk
+x0vy9bC4U+mfOSe6F7GLltVyBm/C8vVgF9ExkI2jdJyNnYoKoSs2+adlRhWTskAfWIebGT+hsJH
96z5Wf0EteoRHuwsPObFjI6eR6UF1xz0kWE7qsI69kqbLkxL6c+zPsVKbcJ+adrTcJYxuQGKgIP9
vJnw0F1h6cSQ+YgeIdsR7Co9sq2rCJZ+dsuY7EUODvRUbh/VJo2Xop/8S2MHzrktnGE5GpP7jRTc
IRj86a2cMHAo/KbawsmMvgTmhLdE6n5TIDSvcn3Ca6fT4hum5Bq0Xt35lsfju4b5REBlA1fIvAfX
iNnm58Zp/XPDROcImbFyF4nrJftJscOFHJJGzp/BQYQGsanm58SG2rSwSdUtKqttuP5lm9XFpsr4
eiIrH28NgmaHqQfKI9kB3Zj+qCeUlSRzoKUFpCdEzQlWwehFP1RbRBfJDpj72nnk/8dx8iymNeDw
WUdXdYIqoDQU4n0r8Z5Cq/ee3Ab4iGvfZWRUSfogk9OuZJ+M2W67Gbx2uspWaiXJrulRLgsxgcuX
tt/cEK0dzvF8ssLX3c2Ei1SkW/ZTiMcKovcZCxOjtZ/0YnLvqQPMhT4ZaWxLWfvw2Vdp0aDaGCfx
2oAActZAZbt1HS/jOKnftCL/sydj0KzE8ziUSzAU0Vev/23YRf3FKe1870BwW8uwH0RHzxEmxV7u
VljHIGWQ9dHXeFJ/QNnv7mEiistojM5Cjm9yA6mIwukvnqFmd183f8m45ZU+84DKRraG68xzq5OM
c29t0c7MxD62suBLbFKcn9+O0ivpNkWCbSubvDvr77vDFHzAG5h3gcLMEVvoP++uYyq17HU8hJFS
iau++FU52pWMbPFligtrZSeDevZbrzpWeA9t+j5KXqcOiAJ5muIXbPBl0g7mVRh6thKm4SN1GWAC
Mu99bjKhjFu7S06eLf4Zl2NN1XwLTDd87ToT4o2tf/GHCh2yPAnPlSagx6t+sdYz33kf9PTqR672
MzaKJ1Bx2bsR8LH6ulCOsTH1Z9QpYI6aYfMBVn4fMM//qfnlV6y5zFe1VvKNW5J8N6JWvfTBFM2i
mf7XRMHXex6KHBKOTl7ZvGDHrGw6UwQHFSr7FfWoYalrIxfxaHZIcY8+qLbJdPZG7O1YYCRSLOh9
yut20U9j+tUqo+9l1vjfySRcCgQ6flX6tFa57YcLrzsjelLEC2EjfwNjZAH1A8ffrP7lheoNMzXx
3eiiX1MXWjvF9vqNivPIsw94ryifkYsonru6YgE6+tpGxrrJrK8Qx3Z50RePEcgVsnpOTdIYOMyN
RfQU5rF3LSMLFPO8BxO/WYm0iNati5zIOkRxjF/AO9Y6RWker6wbrSp5evS2Pryk2G2jdeIgXkS5
W3Ce/xzyiPGtPg6R5w+1QlvHQ9RuUrdTFrGSKlff7fVjOgKUS4Ki/tbFb+CPne9pLfwl0tvamV/B
PpvIDi/ruUOMPzJ4yN9iu4/XQc06wB6BqJRqj7xaEjvfJ7OEkSHCL2WfdJvIjdW9UlrqkxuHWEbN
I4bOfjHgYL5GuRns0Ad1Ae/Z9avItGc5AEmibIGoH5Czpqm3uhLpfAXUi4BiAq9rvjhgsndKmpWb
GiMYRyThG/r3+j41vX7tDqr11R7FKnLy8d2vMZ52dXxDZLxWv+NTnH4I7Ny2AvjRVvMi+2uKqfRX
wyWjMKSqs61En36M6XfZl8Bx3rCsNnZYtkzvo9GsZFyzWKjGTaaT8xrCNxLKO/kS5HecVaREW8NO
lWVthVidsZY4yr1ybn7GZIcZ1v/HkN70TPgUwlz969gBpP0BVXccLZH4k5s6BqdcRaXxj1ie9cWV
NxFvqSPgRfR3cDp3oNbvojpt/fxXXG+h3IZBe/5X3A+K/CxA/HeJPS4bWMvLvu/fc6up79VMTnTR
8Dn+DcF6b+6Y0zxCVNlqkkiwYhWWtaE5aqsSR717UFiYTJsDgicdvsalYZZnj5XeDlbscFRbfk/K
4v4+sL3ymBVht2tQ+TxbPoo6bVJSwVBw8UvQQr6FcYMmgF8Hz5nWoRAbMxmNdfUCDKC41rahbmyt
8xd5bvksrB/fhTru0EhgZWrb+VXG5J6fetYBZtBFtgwvxjQdqFN1bihIRWmfXx+xuM6wEMzUdBWO
o/oMGTw4tFMNgNU3x4q1XrgEAN3fZa+VttXKibAHlU0jcftTORbfizpTnxuzFhfEFk9p4KPaq8cR
FV0r2cmmaWr9Ii9j/9Eb9dPW9BL/iepp8NLqYiVHuRPzl9pkHq/CVgT4hdbMaE3UCXs/PoW12b5F
Zr1MRgM5ZodM4WR2Yi2bok1+wo0fb27WJfectafVpoBEPdNYl3bVonvJQRluVQUVk51a4O/q2Fbz
VLtkgc00OgsVQ8SktaJzx8Nf9slN0Lf1WuhhvbZtbUoBQoubadnqNgBBss8jP7vKjWZWyUqtbAzt
jCJ/xCLMmmErBSEuoDZwxnmwjMk9GJz1ThUUOD9jvhL6K9RetAXIw3Jad+lAbWTW4Mk8kR1iSE3b
lPaN45Cz64TgBuW9errh/47SAw8M91dc+b91MahvWa1MwJKa8NoWjbtDHz1Ca9E2L70Gf7c0yupN
i8uI+kbV/QLLaxmG99uo45f4Ja9VkyfUaD82beagUNdl9yopsDT93/Fu7vxXjNwG/iNikVrh78oK
Gv3igWeGkqFOaxNgwbmYDA1sZPwLS6IRVZdxPMq9z41jadlWSwQsauzdvHkTMg+B9Tjvxkb90ulU
iD+N3mRcV+Dpy9hj8N9xsvdz8FBr1TpVTX+Hk/q4xWx1BG1kR++6pihoB6rWPm6C6D1Msm+R7TVX
HtzRuzlXwdPmLfCdgdRw9iwPmapGP1Ay7JdyUMoKFuQXbA+ysDxTRh4bUw+zyBoc49WOTW2VJWNz
TTU93WlqlYFfMOxTFafpJqwH7cmBJLbsoZN89JPzRJJ9BvIz/aJotfBhskc+05DQNOoldMf2yWx4
gmSVpp40hGkPuasEu6lSp2sZ5uNqxMj0re9ZJZdfuOdkJ9MqKQHETb8gwaUmK+Ct6SmYaVKegAq5
kG25AZIXg3AQEx6NyX965DnkcDnmcYxs6wqKrX33MTZmdg9n6Wtt6IvTkFdXGYrnEAgE6xz37VaG
5KY3dXElV7CQx3zG5Z4+a2I/Yox4DP17fqTBto8Tqhl5uixprm6YFyc5Xp0iZeNbUwMQy/C2Fomt
41TF1aEteo8UvAjPbmMYG/BtyQ0nKxdzevTzitFqKRgb1fzMLbEqMoKVK+CdmYmpHVFsQcQgm9VC
tLpNNjIYa7lbPXbdAIVmn2zaeFRHHQiaxnq6CETz3PUpSHDTJ1mdqdlWFT3CiENp7sesrvb5nJmM
UWTcTF6d3kpFprL14MVUi2xpq031BR/hEJ1QUosdwqSwOXOmyuPWnxdRC4CF666vkBrzC2fruOPC
mgEfXaVEBxbg+L3NTScU/gK+hHKK06x7+ztMOKAL3QHGTBEaf4b5je1jWsYwj7PJuDybPQ8D1/LP
YcxCbHACU3pK2rbeKqlLcT8Z9efItut7yB3cbkOrWvo6pIAORYJD7aX6s2Pn+q4ILJj882AXq5fn
HGrPPNQss2KpgXXbyaGa2qYHoQDXlk3TaTG89Cp91zuUhJANUp+zEGVNy7OStzJg1SMm3f7SxkyG
+fm1b8mElETYaj+VvGPOlSK0Ta5i4ZLmihdBvWWZgekqeJp1k2TVXVEac9kIqOZ13KHRJDJShxQB
vkEiPxehIG8Ru7ugLtzf1Ode/SGuPsrMKpeOUplPBii5TYuO6tmOE2MvxszYYZrWXeQZkfrJEeXy
Uc3uhvBbXTA75dk1544fZ6wy0DvzGc3OK5fjLFJoAovayzXOf1sF/StGRaw6hBmp7cnahZAU48Ic
cvxmxmydoT+ESrdilNk9asvitRLVa9Eb+mX0u/yVd1kAbrTIyMydk1Igdeca9UH2OqKJ0e+0up3s
pepRoe7k2/hzcixpWGvTkOseGnEBQ1OBfzfSDzdST9bsQWI7LE8C3/uSm/YsNxqJixc3ADM7zWd5
3kIIS6pu0RhO+2va+IFS/qrTdFiYBpJYatl/QO3wTr5S/9m0ohnXaZEai391/Ktp1w2rLciRMj5F
BdohHhaC2WR6p7AlDY34OovW2GKFX0XDT2ZkCDIP/W+UD98wFA+/eBk6wfCK+mucDtaugZcD18Ut
rxkF4RUy2/bWNkdvyeONr33eCAgGR1tz0ZEbDOzFZbDAFRVj6TGhMm35PL+maBGZgXnqm8Z/8YN+
vlD0FmNGmlnn1etaWFhezINxCbC3k2EitzE3Q+Gh44wZ8uNUTumJS6iIV3noxKr4CcGjpTMPtVvR
L5n6RJuU9QS8yGBKVmXKwrMwlMF4Fxm3n2bFumEIF0CSB5wfIkQHrFWZjP0vtdSec6qM3/zObha6
Y3tv+HmNSzx3s2dVqNEa4emjlznoBIYjmq3xVOwHkDgon2hKsWzr7sBUwwXPTq/mmOlWsdx0VSR+
/pzNm5HKApWGu4yofnDynGmv0nUOQ9s761phTfh2Q59WbT9bARHq1ZXsr8csI1eMXnEj/HNMXn5Z
mYO7yEP1JXFgX9kNv/tI+Wlj+3m9lMpCUjgongI0NIpyto4H1qpODY6Iqf7mmHw8N9GvsqWSQgd5
/YKnanPT0Bw+1EVer4LcsT7GrvjpZFZ2L71GuSAPTdHb6rmO8HmYs5F3qsnN9ywUPy2+sw8eLgLv
S2ABsSGiJYrNN9zm+0sBiWkduS5IYs/BMlPrm30dQLf20Zsc8c7BbkedTlwtX7WJGyQ+IPi/tV2w
sT0Qlui9RT89fhijVrRdosXKjgTg97FG2DwzESCv0EP/w2VBITLXS+fdHE1/i9VJvrWrUtxDuzyn
/qhjymWw9K+zH2qLsgtJ5/DmxNW9V8J4PwyRfUTEG0XIeWOl16D8VlRhGyyCHr5oEXW/e32jGup2
iCrvS1j4/bo11ProsoC4BrzFZSyYZBkoOGxw3Tav9SSCZU8uErZQFaMU7YXJohWJA+1TvRqamL5p
s8Uq4in5wnfKkn/UuClU9z1Ea/e760Yoq/QQznigxFu7RhnFV63+3bOBa9Vm2P0IrHFbBxWFO2G8
dLnpwdJT7oGd71oTsYXRQXRkTPRl22Iy3Wehu03QJD8WQzPsbFc5+FORr7XRO05p0y1Ukh4kYsSw
6SLD3hS++BI6eYvDuxstmnyMvqPLdHOtyvlVcvEg5YwHLDLoG09p2wPSrwcPfvOFAbOZOQyFSz6C
S0+AgQxBGN/lBoEy7agkqNLPoURRkBXLXGtNbUc7986ondW+/DK45a2yc7LxRf0CfTy9IuysvhaK
9oZKoXPR47I5j1Z962OgPGUWx8fI+xWrIj+piE548TDuAwd1FeD9hXlSLr6AqRgi69uDytiCTUea
aW4qo32dM1tPtt71F2G3ENcVQG2mEkerWhXhUffEWWuFi2b9jDicgYmhxx5ThJ9JGYKRGpEvkHG5
gYwFnl4OkW0vbL4y6c9XnT++DngLXas0fm21ormQaOVKmnoqfH3TvaluHi8gWWTbOup+ulRC7tgE
G+dhcKA2mmG0ZLZRnNi7y05E4/t7NzjAlafkO2l9RvSaNe69KCkXj3akO8NibPQUUF3ercvBrd4q
IxZrTCHLrWzahs3jx9PQlw0m+G9eOS77FhooWTYjPz52HVatR9+E6becQRXHJDCfKAUry7DHhDD0
Dnkz3qoxtq5uBqq1b9emZ/xkXVct1Lj93ptWd5vajLJTgcxnHX1MNddhrOjLUcTN79587l0HlZ8k
9E4VZaYFKlTdakggz4gYK/JIEf4OozgSTlzOtwwlz1s+71GGvmV6WkHiJCQ7uwKiVN9zr5RNVTez
i6LV3xNQPQW+Xy91onY8g5CFkk0nCqbz6JIs4zn3Auazf8pEsYQGYb+UhZotImACFM6Hf3qrTXMz
TQyeuqH97b9Zq8kRssPj8bA3Rl79r4Obg1L2GKW/K790D0OF9qMr8LeBdZPtIhOGFfxMmMk12mQs
uceNURrVdXJrB7KlKsjhBDevrYpdwVT9mLvU5UIu/x3PEIpzBVIKCB5OV0SZi7UfReqTmBIHl6Fe
fSnTe10zAZ3teu9dF8e7zsQRPg689jpGc/HFS+sP3c/PasWVnqQDbuvAmchyGUvbwXLdEJa5E/6k
7sBK42Re6Olas5xqr9mcDXD3/MjoKyrTzEshJK91tbZ/uWX2rI3YBDWFqmJbo6x7Ky5/s8q7hNwL
P4KOd9iHSYFEUyR29dheXC6lbaK7/Xaw3PGmOm6wQgNaf1cpUOp2Fv/O7TOVLKDjXMw3e2idDydE
57TqtOaJApPYVGlbgHWpwUaTxmLO1dyKxhTLvHGS71UxLMOiTn+pYY0JQh6lrzbQwE2H9MlxmgxU
WiywvKHXa9T0x7Pemu6L63kat+wNWa7qWxRa0DtdtTr4Zu+AJ+x/aUHCjdJ1gOJbjQ0QXsRHpIjj
NZmb8ZJ5drnoLOt7rJXBC1TEcachnLpF9NR7ZY2OVGQe/EDGAgBhno1PY2b20H5qdVPnnXhHF/Ug
R0R2C2K8Ij+n902xFUOzU50g3aMJYe816g8nfsuE0l9rX5Ge8FYRQv5rMZB0H/VoPOWkfRdD5Pkv
lmmSDqqHw4w96Q0UgqsBtODQpucIoB6Mmrpd1xY21QHf5crG/3LPw0V5E/EULtzOpfw99zbCxXHG
Ml9UFfFRCg9MiloepDWQCsPs+r0QZK8nV8s/vNT51YM0vVVebN4KI/yJWXsOAdpblOCol/D4UFjw
VHuPidS4Hbokfwr0OXNdiOaHjXhWFgntF6ucX5UaOa8V0k9rTUs+3LEuV9Q9vVs2b8Aso6RK7Wjn
24quoPnRaKupBrMU+rV3kwM9zwaaH1PE/oyVymCT/eXGMp9FDkvJK93cx7kfJ0ttzHXEdeh6ks1K
EK7doszPStBgQDClCD91RnoCdfHVATB5jgxrXYTNMxLU0VKf9NPUeEczI4/reK52LjF1X05jqK2s
th12Xtroe3xIxms5b6JdPpJyAWUQ7crAi1amLfR3e0RPvx6G35DhprBnxY6s1WtNvn3RtF6x7hFI
4naZBtOBCsIyNBULo6jS2KkjILa0sjVyNYGz8xMlX/KX53rV0i+hpyMD42ICY6jleJogqy4zg3J0
bBvDqrcSMvTq6ECpE6JbJK14Riwo28nY5wZW2H+GNK7er3unNxbMRs4mpYJ3t+lJwzhm9DarUa66
zDJuiRd6mxBytp9ZWypS0wmCUb4LLBxver1C8Sdqz31tZM8oKjCvxmUP7JU57GVMy4C+oC4LHFRx
bywFnF+aThpqmu3I3KfAYJaM28Q3VVHGQ2gW0wE8Nt+OTwUjgtR/EmCPmAgmX5SGskMPCXfdIcC8
y6rBvavYe6qO3rHowWke3iu50og1ThiJZRpk0QnMcL6PJhIWLjCPVeVM+soIPR9xl/4pIBvuWTYl
/ClW7HMLQtGHr3ZXiqC4M5ee2c7YRkw2s6YA9O6rjREAduQhk7y0rV9x+SKJnpgv/H9sMDpLFN7z
mytmX2Hx6kBGvpH5zB6birr0qkIhbD3Oo2RHXDX+pS1/yAZGp+qagmmycpx6uqEw5S0MrR2oshjT
7RFTLXurp64J/pUhsoPVgnm1gEjOkbKPk6VqYeDeKqI+DZ5TnYRI/+ylSC2sC5L7s+g1IGU55rHL
nYj/Vap2m5Qn4bm2cPdVVKvcZprnw6pkw9/A24vWIX+fT2ertnkAZPG9rZSEy5/bIjNYB0dYFLox
NoFCUlvOXcZatyDR2CBbGrs6y6TGp0hHVhfU33ZS83xVVONFIAd0U1E2WBp+GNxD3vWW1FxKtbBH
NT+Ybi5gohMXXdNrK3QFTR7Tvnn0Sj3btrH50YVdcg67nyTB60sqxnLjuT5qMREORI2P6KbcQ1MZ
mRy5+7lpnctQDSOpU+xHBlu1MZpw0KtW0g8fVZSvFvYWC8tU2jfu99qyjf3guXJrnNri2r/aKn+K
KEG0J0qOtsCbVxcWj5a5KTc9oh6wIL1iKBaySx/IW+f9SulT/WY0T5EUZ4LujvcOX/BDu0klHbeH
FUb5YoJUwqpXn1N9GLhJgSW5qUKNaUFoi40WqMZDwKluBWakg46+0CzhJMf1+FqhF22fkgIdgTIO
0pVwNPPQRvD1PcBcL1poN08spxfqkBUvKD+ugUkq93mi7otGezdSrzrVWeQ/mlaZZct47OMNAi54
rOTdoKwxL1W2KTDdp8YsfkCdACOW9/2Bay1a9FSq7laRgJfz0mlreT6Aq1p5C/G2eurHbGmKunkJ
xrF+KTL3ViImfCkDpX7xjN5aduMouMPSdF3N31KiiFd+61+souzPXTn6lxyzdfQ54/cgi+t9pIYl
xI0gebcTcpPkIaOd7E3gUYORp1Qme30F46o8UZ5V11SfeH7sZHhwuvyUhgXIJhaaACSnEPEGKpiW
0aQr+BD2q5UmCHjraIfDqLJfs4bcN0AzdeXOTWtUtW1Z8HhXEsd6zWApAQnV0rU8Vve6YIvCt1g/
jhUgh3naGyj8MpgZXrMpJj9AJ41TJd0QIdoO/0s2dUwq1yjzqxs5OO/BpJvIjj561SDJSd2E5fZx
7DD4KwR/1K0cbECmWNWh6z96U7sRKwea/U4OVqMe0FM3l2Hl606hsjTbNtmCG91Zjtddu2B0Nlk0
lSc3ORZk6F5w++o0tX+ZmTQvWT28UZ/zzgXKAjsUHlDXN4b+Ktp0D6XdOzqGghqLjLXat2qCmfUI
dUafXEyQCr5a6hHSpbl5pDpycHvcpuX4vI7SFevnCPty3E2cvGeKF1EnVuMU2zpqF5k2/MhLq/tW
lqGOTbhhXeGlx7sI3aiWcthNWMmrULEKs71cP5BT75axNwTvNanjjYHOwUb2ag22H22V4i4y9xYm
kL6m6G5B5Bpv4ltTZcFODwtEy3vSdnFm16tGqeotyGWeW24wjQcPmwprHVvOf3bTedfUskpf/mPA
P3bNTCs3ycz2Cqwnf+yDN5uPB2l5XCnIAL0Z/NvufooR0dxSrN68xsH4JFvxlBeXCnSebIGxsk4G
Dj2LSOqe14g8ucOA3vl8Vgw6jc2srrWK/4e181iSm1ei9BMxgt5sy5uu9rIbhqSrn957Pv18QLWa
rR7pmpjRAgFkJkCquoqEOXmOrRh3k6++FKZydBQSAhczE/7ylPqAKUXQYk9NOBfDKbLX7xxFEKur
ys+m/RIsQ9iPYK1jwzX/ejm/Z8Fo1Zr2AWGCHfnd0xd3tv3N3HrDzaTl6kXV2e7qdICDMWvkcIJs
IhI6QrKohKyQrKWGJXgwEIadHRSFpE17raWFOGTukad955DB0gtrL6IfYmTZDc3fAB4FiCy2MyDq
66gNe8vAnjiU6lYgmTfJNOenooleCnID8xM73/lJ1hbHErc43sX9FyHL8MDNILyX4y/9ZHOJWa70
X4S8G2rp+9e7/OvVljtYQt4N3wTKr9v/65WWYZaQd8MsIf/b5/HXYf79lWQ3+Xlo/YS+Yxg9StNy
G0vzr5f4a8jiePeR/+9DLf+Nd0P96U7fhfzpau9s/x/v9K9D/fs7dYOwZnZoFIj2TkztIvEzlMW/
ab9xJU1Ir5wzwmuva7szk+Jt+9rhTbc/XkEa5VDXUf5T/HLV5a7VARWa7eJ5O9J/Gu8/XZ/FDEvv
wYyZnS9XvI76/nN4a/1/ve71im//J/Lq7TTfW9XQ75b/7XJX72xL8/2N/rWLdLy59WUI6UnFn/yd
TTr+C9t/EfK/D+V6NdS5tfFtUqzo3Cm9YEgEbHZOXwvpSaapOunGvTRLi6w1ssMSa/t1fJbumgOk
o5ciy2YMwWNhdOY6aCxyq1pLeSiiFAK1dnxmFQyRrWilJZmEPfgW4Zd95si0T5y+/yP90u7DE7Wb
axixpE0WzQhbhm0CAmsh27+BLvoOUo/0rnKV9Di4HoLPA3m+rp1cCxgq00uZw0AqoowkQUlOeiNH
Ac4WqDdXm3TrifmzB0DFzlkHtYwcqgxH8pxLXd1eA31YJTeNFbnwJFvklxQzEjus7MFhIqa6CxO0
XF34bizy54fqzmTTgHP7mOwe0Zwip7qrtLS607TO2AdmBXRd9u6NZjr4FciGN72d0QOYnHdfIBdk
RNmxsUtkiaz2YRlLDh0ORsOmZnC+jhdlVXcT5ym0vL8uKcPycRgvOhOLa5g5s0Rz9IOn1iNJzOgF
BULd/ipWDz0yKepvhOs7lfyreRr2Fn+3M6Dc4CZshJa9b9FJGmX3xV2BE/EUzzxlQweqwi0rkk5z
mD4K51hWTnhteFrkgYYR9hI4LgRXbF5de0jj0k1x5mTNoUe7fdPnGtlM9XZIs/z8vuOsTeGxi5WH
d2PJplXYF3a6raPWWGjVpwitzeoQ3EZdFtzKGmCvAN3WOtj7QGY518a7OGTc4M3JZSazVIQuPa8D
Gf2j6yYp+6aReZLFzNbZCWVk8yRrCKZNx0zJVtKZvYbJpm+aQU7CCT0KkqMRm1VWvacCL0NtLIR4
rKv0215RtFtp7RGT24KpNdbScfWKcFkbZpUtbz24kbFLBCdO9k4pofQAr/ESu3gTLXxCZEhnw/Y3
pzEX5sHU3W+L3QZPqMOnlRec8vjqXnqWi3loGIKqG6AwEXf9el/XZk6qHqmG7lbehOUEOp9IncGw
5fonWVhFgWL9tVysQ2JjLcgJYbdQxGYgWxC+nlC+m9NBeTOAWZVsGKRDqlwHvHZ6M2A9wvWqwNCw
0WFGP5uiiOOyO8umrC3FOxt5etDGshBbL47/aYCl2/Ua+ujtCqjtchY+9XiTsUREAVnP7kM1zO9j
K2d1FSMoIR3styVoUCNSK7Qq4aV1T6QCzPlKtsGevhgdK3xGaEHdSTvoMe+09FhiaylsKYeRfZeY
d80yGMnG8NrjrCZflC7nJKO0YHIz4+QpAqB2dB02DVS+YZ+q3jjICBK4PNbcXnjvCBh7XpBdV9pp
DaTKgcJfwEl6ASfpJkA95VzaHD2KqjS2wiNrS4zs0ow7Z0S+aQmV5j81IwlRWUZK1fnW79vpYfas
e7PNhueKBfepNPV6O9Vp/i0wLY6UAFixdTZB8iaOoNTE/1xZAFeTCvq1uG39ldJORwk2lihkWbSN
668ty8u2i03ClnOy6rYZ+K21dFzhyb7nx3vD5av/BvQctH1yhHnx+zWwI4u7iWDMReDKP3mV551Y
uZr5SlZlARe7BYSgQdP+aq1J0x4r3doZSyRkpz4ynCKGcyNkYkUhu7tVGwGwZFugtJsRxtAcQnV1
Dlpkc6Lmti7hfZY1WZRTRrZtboLq8JsXR/JaSwNADjA5m3sZrBoGctBJCCdq6zR3Y55+jH3PgXw4
BXKqpKhhvdpijrLupCMUtb/ZszH/mL6OkfTPbFuWN61XJhe4/5NLVzubxmPrE1KvF5N0ztUwgydp
tPIICe2NOrvTsJIxzQCCmnNPlOFzLyE/UIyV9W0T7WU17ayfbqQX+zc2ean4nxJe8BtZV9gyHUcj
g+jO9E6ZKEZbg5FyacsaOsHoktjN4b1d6b3Tn2yjFfonBdEnNN1FzHVUaZVt2UcW/UTqyVp6qmpS
D5wq95at3ZtmWH5s2W8OVYDsdhqaH9j1aO2u/BgEuYqC+gCuXy0+akjI31mD/SR7xKWbXuqSSWNp
sltrdzxoTFKuz2Ee+mdZy4by6xS49k62hqnyz0EDJJmX+6+Q+LW22AZgpqjh+KhPCO/iuHaW48gR
312uJVtnk7eZ4MT/rd8S/NI3UlGhcKKdGkbFvprN4EFRa1joKy/9zO7dF2s0tX8Q1/Ysk6NfN4if
Uidpv3h9wpFO3IePYezyzLRi5Wy3dnp+N04H6dc5HGr4bvgS32hq4xwHpWT/CdqBVYt4zk2EvMR0
6WAF3PUx0EuwCHb9KU4Ub5vC1rVy2CjnwDRLtvCOdTedKDise1ssNhmiqdo2qV3luNhlh6Upw6Qt
Lw37MCceWm2/DWmV89srLP2NmOOINsvufcsiESpF3MGBlXwvm6laZrdelt4CsE3KdZejZhGEqG2F
RgvP14gCl2ZE4wpSrYGD89+KAr1e9F4tuL1X0hUPGjzWsloGGSqwFdtqb4x+VdhbY4hBuXlNt4u0
RBMpB+GTLDoTAgm07h9kK6ggwFkiBhE2EBE5868IZk3gHzXkvbUqbzYcOwaXWpIkVW3KtN0vxq00
Qp0ZXiZJiJSKIGn8e8zSZ4lpBO2SdMSxERxUsHowCJXGB7hCEl8rP/QNSnS/Gr88lVIpu5zsKJJh
xHPPCIptDJXDWj4Gl6diMcGMGwrHYrs+R4XDnHw20sVjVRbLUItj6bYMtQQXCDaxX5vlPNfb+Ylc
/3HlcuJ+mhP0YvTMCThrJaUodfyuWjdwlYSd/jgKJ8QY7rrTQGbL2FGxrXPUCL3bwugrjlWis1vr
0Z30RiV/kTyDxlw2HU7mb81gPCMcpD7V07YnP6YBSQdkQcidu4Wx8Ts7POYIXdxkDixcrInKZCOr
EItPzcotQHaShlrv2ikfm1VlqC+hV//SVdaGSHAwTKxVZJNddrKZRkB4iVI8umQb3/qtoT1PHHqu
jcQxj6CmtOewdlzY7gMfxekSqjDVHNa2OH21kHw9Wkb1o5pVl+WqsIFpDACBdfVxFuewsjADzTxG
bftDtjpxZitjI1J3/hgrxly6y5ocVyuU+ghLV3oek6Eif535lMbncGfWAGakrdfI1mw939vPVaHc
luTpbqe2R21uDMr12GTaaZZF2gBwKoSc4Eoa3riEv4Dr4xRk/UtNhryJNpLoc16o9QH0Tn3SVYgl
X9UGpeSgbBZRceZYJDxLUytVCZuMozNbzQUF/y99Qhlc22TOKaMO9BjJwjc9Rq08W7YTnK8DSM8y
ypxDd715vY2pbzgon4N0bUXlT45SyydOoKonRUm/ctbf35iipanWeAAyiZSViCgrvXoqom4D9fl8
L+O1akaIeCRFSjoVy24e9Jate9FddvL9VANwhNb39QJuml2y3CK33yjL9cBWycpOvOIsg0ERzEd9
IlNIXh+FCPU4uRxLQlzt9ManrqmNi6MAj5VNJ4BUeW7JypHNynOalWomziUPFPXTS5++14yLksEz
7lee8WnpwyQ2vtd11P5COC0jJ/2egcG5K0TBEaZ2F+qZtR2Feulik47MLNBJSFD5kU1ZyJDQjJ5G
0ImnxSRr5IyONpszyzicHbonP4fy9/Vy10idXHN/9MC6iluQxeiYMKjn4X7wlfZssfYsYRvQ27M+
1gd7CKaDq7Ut9LSYUt02yFqRbVmV1msf2d1uOEQEils123AG/9y1xR86FCo5n0mkHLSOJYQs0j7w
QV2JdqMq+tVIusuLewl8Z5tFj87uvJfO0m0aqb7XwOW/H9pKPTdD2/O3YUtSXw7GBH8jvCDpJkFx
5rPWeQNvWhORTjsoPmvuB0iRnY8QndWXJkYy0BnT/HPuT+XWDUgvZ4kN0XOtrpxC1TaeQOYjBZ2f
LYHclDVpmwGiAysWHlkUrzXZhCYNt2el0PIM4sVbDEeVOfMNvNTdvRZm/b2uWf5mGFC8WWy2WgWX
pvT30jSQdAnLrKB0NSZ3PEqjLGKIIfY2gA7Bc93dL4X9FLd+cQ8602GpaJHEWTS1B+CeC1axrV4y
CzQbKaabGHrNQ8lp9ceu4RNqYgvJYaHETP4v2dV+155N0RxaEKxkCPs30mu74bdh8qZb2RUE7F1W
69W99Llmue9MO32UvkhpVyBw0mfN07wPA/LDMLx4tvIcwZR3D2CzORc+iFTRyqA2uNY6L0WEQOub
o3SMVlDfe7XbHWDSYj4ighdHFypHVTM7BC8Ik7Hg2IJdFwBMWWLl6IjIVUkYXntffWENHEMxtK0S
BP7OG0J4CNKguJOFaiENNbcI6MomgsYvjqZsoKZR1WC3BOfCi+TEsAmTEuq511GSUSvuglD3tkNX
IhD06pA9rIFdu1hxIGMylZ0N0/aR69jHXEM1RpBTqkJgD1kutIIlreXSXtwIF0J4KdtT21aHxiR5
OUzmfcH5PyxPQX/vGzrfN1EzkkuMBuAdZ8ovltgvBrHrwx9IBghHX7Y1GQyASdkt3vpKSp5+7MET
CAHtcfBa534SBVm5qADX7I6lWuTch5nl3Fua7+zbMXFWi83UFO2GDKezNMmuMhYam1Wb6yEYRUaT
Ti0IoutlFttyGa8n47iHm+bshU5/JDGb5PS0nD/ZTLk3mdmxHymaLmxUpO2bD2OvNE+J6ewDVZ/B
mvTBOQVhuo5k03SSbdoFzUF6o2r8FvviqB50zoeKb6+MglsF4nsWhIhWMHTVaPkOWo5oL5tzXIGi
1ELvIptaDeJTyT/lRtjd8qZKr53QZ4F5GKaGrYwqDUtZ1TV4ftnMHQg7dQS3zYqvrV0WKC1AB3Rs
Siff89A1njhs4EkOkcC/Ihv6bQjxv8MROK4dpL7v3sWa8ASgxUJsnqLyzvRxQ/Kut2nV2Tj3opA1
WURIUZ2dKvQrONDxKMCtVr2RtBBu0kzq5tHw2vjTkLRe/FzmXfupVLufWhftXKeqHspB1Z9JSwce
WTfMFKPQeB5Be2wCa/D30huZrPdRLTEAYBA8ofx9TnxgUokIrtlDvCcF/CSdsn9c/UhdVkPSEpbx
l6BWYLgW0UoJsf8MsbxqWeom5af2KAuSr1QrfBysvnwkmXNmL0mF7HL2k3TtpixXc9OEGPU1vu2L
vRFa1q3u6D/9DEGycdDSu6HgScl0EnZ80Ih3nSikY8xz+xiM2YfWrn6ZRIc8d8tLbcfra3xnB6c4
nC+dpCgV5POythTtH2xTZv2nuKVbHPP9L5R23JhpkICV9mHcmUwyhkXOqd6EOoxBFLLWl5yTrGT7
nRssaHQII/9G2q8jyC7v4hbbm5gSro4dv4efmlrpTDK48JsrLV1k7f3d5CZ7QyPTutVfA+WIy9gy
zggVa1vxVIGpG42A9eDCKs23Nil3luCWlm2oTSLAwwAaF9swGmgYvWmLjp00yj5LUbtOfCrLQXkA
OGg99U3+Qyms4Ua22HLVd6zNrE3P9+YJ4ZBDlBTjTd65Gio5ZGpMdqyjb5rrd9Imiz63ILl09WIr
m6Uyg92t+vnIni3f/64OP4KGjshQ0zq0Aot8Z3pTd0mSxiNPJQpOimB+ZVA2rgEIhXMdgEEPwjtZ
s3TeNoXWwY78uwOVMXaPfeuTtNtzFkNDIUK09J9m4CBJjpEVbgg5xKjzmFNsFGTJDb0OLGPriQMD
/0eKMMk5a9Pi7IzxQ2Ra2T5+NUl7ZddhuXpfHclox8oHfe0t/W+CXkeTtr8PWfrer9HbMtgDcnK3
2uDllyaNeogWyDQoyTFZRXYf/syBeZJE9A9/mc8G3FifZq1oN77mpndFAZMg5H76YbIr7c5mjrax
+65ck7rvcfjQzjehCTx7V4ekEjmNM27eGGVVFkYAQL1vDR+4FphtsN36fLO4Jyjuu1Xn8zGhm/xt
cUTQw6LEhualmhWPvG15HENHKltkSpjnppi/yJYshtIUX5qh3urNVDxKmxpBBFPPLj9uTD6i2RzV
RlvpM4UJ+hN9PytGt15sWda6q6kHrL4MNCbffQ3t8uuopIOdSJOLV3IMacs9uGX9dIx30sbkKFpX
etQe4Bm5K8oJiQ9klh57zx4v8GZeYtEiTb56nGDh30GaNm9kUxbs4f8EKB+zO0lY2ljenc+Jt+wk
TS3Z1nuYDfp1DTE0ecLjBJLMR5pxLPW7FHS8Wc7RbSta0q6Htnlm7nCSLVedTVCK+lTtHSS3VtJ4
LRpVv/N1pMKMDqY5aQsH1bg1p3jVZHW8tT2luo1Ki9NZqHkPqaMZt/y/XQDPjvahtzlAUXsz/NdU
ausMMhSSuXvzlJtR8S2sSFx1YaWC7EhRtslcOTcmDCUnr1HNvcOmyH1PPuQGChb1k1VE3znhqv9x
4j3iGsGO50y9d8ieu+883V4XVYDN7jpvVTA3v+la7yS9tpLAeJ9OfMXRGrUPKljIY4rEzcbQa/uG
tPmfUCqEJFBoSHoL01IsNhuO9kOhduSbEyHtyjiVPVzWv7qRu/n/Mtyfript4g5Zd+nbAKR8LY4v
W1F04uRVFiQbbWIAvzeLSUYE+qTtOl3lDypipU32l00SQR/Bu1tH2VrGJUsmhwtkX5AudeqAlQuZ
5ey56lOSRZ2vUNl7dw0nbFOTV4dCV6PbfGjJ/rUM+4HdIJSnPB9yJXRIV8hiWF9Hq3saEr7Bytis
rYEzTlb55yu/6huqVVmdvEzf1pVJqoxgVtUNi0LWRCFDZsHO2old62jO/pn1crrjiQbN9Rj230lW
OVWkVX4KIDfak1/eH6rIj5GxUb9bfMcOuetAv1M4xceRBKS9587TVjabse23CDXle9n05yHeqJYR
H2XT0wX5FUIX54lH5ccAJivSjaDeqlRVuaD/DK45h36tUl39w6jlL81a7LfKppd4PlRk/YtXNrP7
0txOgfqzn2cP5ldbRXUoNcH6tnkCOnpgBWNrKJbwn9lkSq9eZEsWWZgJIgv9ZzwYebYdnaNus9HP
toFBOoxqXGtisk5iTDVwCESimXSYSDlcvfzUTFKURHRaW/q21Ae4Z1/dXmUZ5UaOeB2WzNrVlPvK
tkUqZt2nfXGykgydQORiNzP48++qBQmD7n1V5sHazloYnbrazZ+MxPiOiGe2L4MAnE4XFBdZuP7Y
3gzunWxMTVV1m8VpKIG2tmoklsauGg4QGn7084pkQq/WV57uKLetkPPgNCC4y1PYlizNeGMvqzww
V4ML+WTUduwbECZ7wUDbH+cepUuOL+IvnQ5HpW2539oh4EWXlPDE9+RldEPbwxlReN+gCfqmlX39
ZBpTcmKqpG2heB6+JUyPU8P7ZrJTx0ltqYKF1bVHc3Z/yn6sA3h9k3byMJLxyHlEZ/LejawrJZk6
PpmarX0loxTtTiAiR7l0lEXGUih0Sl5TYjUpi6gi7VNtKwTCc8eFabicnUvp2Ru5CHVjIdeWB2vN
b9W7JonVu6LxkdoMtKNsyUI648RfDeTGXRa7oevmTVcac4VUpdp4H+3ZmC+2H02rXkVUcIZkbuvp
o7uXzUyxPvR6sUaNFU0MQVtjanHIp6aHN7KWzGHWrGQ1CNykWS0u1W1ZtNQayHC6vAl8qSL7tzJb
24PNcR5vYlEE7MLkm9oYPjuF3e2lA/UtH+mTqPhkmzkZh2UdNvytB9BDshoK2p1YiFqIF87NtRBM
Ptf2NajjyE1D6wtCLIGZlqjoBj43jeVn6KAxCi+1wlYxeq6zfmiFdk8DXJ63emwc2kzXP6i9/+KF
+i4+TQPKcMwT3BW5dMH32Un2dWya/8Cwf2zijk0+SBpYPvpHu3GKe7mRn+rVvFKDPDzLZqCF4bZS
oSZzE+dDM87oIyXzV9t3y13ajmw+ek79WdiLSp++kjILLStfYY531hUIqVOhjtFn000gM/aa526C
BTKL+p/S7GZDuC+NcWVlB5s12gnmbpiaRc38vTkp4yDkC3Ffq9fwELgV0uGQ5772eTfONVpDXiBf
LWMGnvPgkAexr3NnuFGCYkDwHikra9DuOrTMTcR8sUlvoo7DjSyKOn9WxsDZJ01s+xdpgxoEDI1e
1ivZA5BJxPa0GLXK5+Sgcf5TIv6K1jc5SWU67JLXZC7+gM68kl4rir8Ujdod5lbTyWoQPaKw5SSo
tCOy9F4DZRYYlD42ALNvLGOTBGrLnglNySSkbjnE2Ct1Yu9K+Mxgu9Y1dRME7T9lyVa+klboBJL3
QmbFL7F3/q/IvnfDi0MKwF9tgiHjncPNHZJfl2FktFSJvwrH/z7+n4ZZbFf5+NceuQWzCr9d7iYS
dxMJeWgZvdyrFeqPgZkbK01pqg17DMU9CmP5vSNq4AtIYLLvpEUWc4iKXD3YzptQL20n1kOHa5fX
EcZqyniM+d1W9pRDm67a307sZUmTmfUhiheWyTZyFMa7ObYCb6XxXr2U7rDVZFP2y8q04DhTNXdq
QNo4aX59dxOBCF3uTF6dfF80/Ny53y8Or+36c8Om4/U2TFWIgCkbhJydh4xtp85jo1S3KvchbTzz
Au7lJH2qMBWDA1GHMTE7Ek3paMtu2Naa5230mHn4mhWcv2rwCzVo5xrDH/XOhrznRo7CU6F7QM1m
8YP9a4+wulwcNzm4UWfdtlaR8n7NOALVGhWIDswGt/FsWrey5ga1cQza9ukaJ7sEQ/qv3M/nQ8Y/
g41vejj8JA5tY0QrW4wq45ahBC50csridL2kBldGRFbWZhCnjUPfBaTgleVBNtE6RwjYIhVJNt0M
qo+6e0IwwD2jL+Fci3dN6ZC23oujXTmFMcyDYP+MeEhX6NvUD2jM1Q9RzJmXWepkfA1TzcdMQZ7J
W5sM5i3YbtIBtg7ZlHGybxsz9zDZYL72fTde04TtvmzIxdZQPT+bRf9SeJ1zHpg0kAIP0xLJVL8c
QrK8QggBOk4rbop6B3c5nBPQDFZaFWzkCG+qclgZLT0+DCL80JBGmlXEoxDfRBKzzNCEb2PvhpRp
NtkGC7X0csjUzbVNFqp7c42avAAGCzv8/sZjyU6F6A/rOctv8gSZhqfMV8waMaeZrELmVxRWUirI
MHPqB6GPrp2SsYxuIvJcYZ83TnGW7gL2OA+xQ1rVXFbWiTNb+xCYw6NiDGRZw4q8Mua+3bGAmr4m
7CKQfzp91gM4EfiGtLs67a/23K7nq33I9Dd2GT8DJ7nGm2mnXFBVhJJlhD5pqKrbGsr+5zRhedyW
U3Sarcl6HhykBTQE9HaNENs1WLgc+EWFG+kNoGa98e2EF5ToW+WTfa8q0aETsSgnuCc38D9CYTo/
NHZvrJoa1h644FYwdhvfDK1DHiPoI+jMTVJc9UZfpbGX3PZRmT6huHRXwSb+BZhVvrODRoFgzSu/
eGQys39UkuyHRjsH/qgmZhdSNOsL1NUICFWIAA1ufTUFdghBESf59UWrFfbSMuDZMljGSIdsyqJ0
yGP3AxR5glBwviyBsqYISudi+LEML81ykMU2hNHXzvmSjsW8q40m0HbVbJO0qLBc2yBEWq15jjZM
o4TLipPqZuwMnuKZF6c7NpCy1f/VCyxVfDI8Y3MdRI53DTKT/pOmGPUhNuLodinsAhT1MK0XC/RI
0S08lmglzJH1zJZkcJS2JUTWmtKd176mKZvFoU0u3dg1DfZWn5F3KC52NcpqUYPsgL1pY6Tm27sw
HLbiurL75tbJcAr8qT95qvNSSJtsSsfSfBMSV0q6etN+HUaZfXPtI6uFoBEDLp3/OpYj4pS2DA9o
Nh+h9pj30eiEq1pQaLUw+0MF4JabUvGMcx56UG9Jqq0E0qhLwvnOerIiNnv9elJRuaSPWvBHmWb9
LEOgH4hgVkKAKQhK6zCmjsPssVa+DIN2JHMONm41HDn8Etzlwl7N1U8jgakjikP9tmzNUxN2u0Hp
T3FjFd/DzG14SxrKhyg2q83YKMO9rVrR3oFb4+wiPbHu0qlE2k6H/L5tv2WNE38wSsW5L0gkzqF7
++BzHvNcBCfpkgXUD0Ca1QbdQKKZVzw0jblCc/dHhVbwc2LovD8NZS1bFmJGz87Ij8xNus3EXHvj
GCtbiZKnIOz6p2TM4o2b+e0+zez+SS2K+MIT8KN0ymIM/K8us8Ub2YKOw9k3Jrmbscq20JrBXDGY
54Qvg81N2u3ZCL5MXcuB31wwhxEkPj0M2WBORBPmk63T6vsqhQ0oipSBl/AvJR4pjKOlDcTOFvjS
xVE15TdkXhwoltkFULKQU6YxuZdIK1CGd1WbJfcShCV8jWhJXxDHd42aqqupZdbhWG3JcWGirsDq
l49OYRaPzKVJlsjnfC+b0mEU5AnHsXMrTY3V1zd66zxf40WnQBFyqQGLnnTq43Q9mO332Au6swzh
JMO9a2d7vXTQ1Hat8pC8aTRzlThMgpMy6i2oglP/6GXKXVwHCoslgJ+3SJb1t9nQcP6vpiSt+FB5
7g2HnAU0iuq972sGH6LfrCsr5IhMvExTPYHbOEb2R7RkIZ2FiFjC/r1t6lHhGxuSexNlW9gu7ISs
qV3oRrZTnLnncQyrOzRKqjUqrdmP/xyRMcb4+xidVqFJYhTBoUrS9qmZlM8+93hTiFadd+FhHkZt
rShm82QUY/uUpJ91M00epcVCYwQlQ2vYSV80ec6tOcKTFDTtQxrrwJor85a1KcrcWd9/H3hlh5YS
f24dz9g1nhEdi0S1bzseBvbg+uea11xNui7VcfaUrVsCgET13YUOc0ZsaW71DxPUS9em3tv6h673
nTfNxSuD/9Q3Z+/vAOdtNuvtjSw8FeYDXroFVI6/bLKmdjBesBXscwqSC4DnlCGrq8IsubkaO4Em
jTvnkNnGfJpL2LElKXuHAhLvJOe512blMPUdUP1cj76olbGG9DP8DnASOFjkftCdGInEEgxO0kPs
akS31qDotwkMMiQ38TO5yYJye3Xacesc7UD9FJLSwFGP/7FoeER49tztewRsNoU3G89VaDZnjj/6
lWzqkIPfR02CSE+tdGvD+KTpZfckfTUEC4lShbeypZVTuXZv54hH+T0cOO55SpRkDQAAeZHJni59
NRtr5JbC747h7JgpWZ/6toRVRIchy56U8GMpBMFEgOyZCGGSeoTRSfZkah19nytrl0+O9WkYhnLf
J9swgPp7BjFc/yuq0DmcWk35aPfD99qqkzvZUvWPTdeqH4DUdQ8crl3StED5u/M5ydTTYC2bej5k
e6DA9hac3ueM/PhjVdv5DMpemQ8lqGs9ZWtIFYUVjnBOvdbGDKYMFgPDTjpkoZWpfY1zIPw4Qxq2
XvqnDYcoyB91DQwQfrhzclS0RrdjZVxPya3XqTpPzFR7hKl5WCdl4/Khz8GqcWoTOi5jXJduUJzt
rqrcazXzy+KsuRZb0E4JI6PyozNg52bDrUBqaAQGPvGWKowBWZyuHZ50X2iGZ2b8I/X9NVuP3T9Z
3N+bkFF9mSd+MKZRlfetl5SHfrDZI9Qy/daIK3UTahzYw9n9TXaa3GMJC9FPxxqyVajm9Ye8R2i9
dvx+VQcogHM+2MMoym+umcz60CZ298yehNAaA9suvXURBhzymD+k0ykC74kPRrpkgdz5R/S7vYts
GXbjrg13AHEmhoa6+I9jSWelzO7vY0UInpiG5l1M0VmOFevPQZqZG7nt1ltdirpR1L7s171p96Pi
rrMOxqFGzK1bHe6PGT6YA1wR1nOqxc6u6vNk24q5dh/XUN8qPIF70VRHY75l15pzX1qKVupPY/Ig
O8rBHKs8ouAx8M7Dj0BQRbZW5p3lWKox/vlKwYcyiHj1GIF/LQK9tYCOhkm06/qmW0mP11cvbtm8
xqhZox3BeRyXznHJyiKAP2ilTQaP0RqM21m30TYDxspZYMrzVZh8QXuuhtoUIctE9RqdRYBrFS0+
zVDkqa72xVJDYMZt5++GoJi+GjPcU7/MXQXTrjSrzh/Nv0XLQXKxp/dbtDSHcfwvr4DbeFTd/sDK
ydonsNE/m1Pwo7fr6QckIY8KBEQfTT22SK6yVDI3a5Y/3TyvZAQ0i7uh98jm9MMSQHv3yYi1cW1w
An9hNgnzqqq0xUW2O3Djg+CF8oYfTK2R7SrMf/KgvEVXxv0y6DVqRxW72g77qfsanp2T03TKTd97
+nYuhuYZYvMBXrlm/FHUhnjwmP+wMbSHdXjV5d783ANsgZ9EBeMlPjWrBu7xBzsaapfWLNXnwIUL
drCsl/gIoaglfrGL+F7E+w7xcnz5gf4ev1w3YJx38fJ+fo//w/jy/mtx/85UbEcOUJ4Nz/oZGt3w
o4MFek5S9GHcFZl0EYT/Vn5gy0D/gX76v8bYdE6Q3PZMOC3rAHtQvPNdf/oKXxtUbLXyydHhPK6E
HfHi6SuMPGvz1Z6TaHe1i/jZNfsDuyftKkNw5dyYSV2v0kyxz9VgOAh49PpGemQhHUtT1urGoMs7
dxF3py4cx8Nin7TBYqcsVP8PYeexJDeSrelXaev1hV3AocemZxE6IkOlZGZuYFQFrTWefj54VDFJ
dlv1BoQfd0cwQwDu5/ziEVtndJnSWLwVXf3sUFX9A73dVLHRG2unfjfgUbMckGHZJIVbIe3HAT+t
6iib8kwelJ5yuW80NUooPJIUKFrF1JzkIS7c5hTOB9n0zMFcIvHSrD5ildGSx5ZtX5mijW7400LO
k1Nkx1igKguns0Le31bfuknH6q3yn3PHDI9db2u3+BghcTIkFnaaKo4k7A2Mc9cj/xIn6aG0W1zU
E9BcWzfDuBvtduVIohfenA0VedJn/btsehxCtjduznbLHh9xB5keHbwLoJR2mC/OMWg3I8auLDhC
C5qfJa6Q28bHZnCRwAWWgfKxW5VLf3BgFCTiLHutcOZZgRJba3owPbYIcc27YRaTzVJXdfc1CsZP
GrqEfyTx1UbJ0F9YFviIaeYJIqu/bhPWLSIHdtCp7buA4dZvcZ4LzkhAzVtMvcfKFyWuYafaAcgA
DWE3tSwOsjWQGrnIs/JSd+VwO1d4xq5MkfCeDQCB4PDDGkp9qOclzMRTlRVDvq26kSUzgnpLipPD
yYS2laEFhdKP3n3x6nw5FKOB3m2hrH01DQ+x1k8PtRkhOYuw3G5QTXftNEG9cQYcYzXFH16aeBZ8
bLJgL6J2eBmdSFuwAczwYaB3KmOeKBjgGWk44FJS8sT4ccAE8s8m+6PooLglevRoAZ2hQXXPtd0u
WYtQNYk0bhuxjyfO3IRnj+hdl62iQedP0u1ZXTMHS0wKfm0VtXgtlNlDvI7dCwW36s4AXYI3lNLB
lwyCDRdvFmUDOyJzHHEvDyzuL7qqIWXoo112iyM7YCjFtQa5fZ8nEFNCMSG7/dcUIyx78obB60do
QqRzp+oktD8uQ50UYxuejLepNcKUy2Rqs5XmYYRcAcY5xZPQPyHFX/pq8yk3hX92EPNcyLAaCxw0
DOtVQ9WSer+zwYId3FRMQnGliBmurGb7Kq5cZdVGFXukPDM2U6elFyf2s9shxeoEY2gksC2gKOcc
ZOVW1fFhM+t2vKR+Z8G+0ex3JJo3heHn3/O+ec0rbXgxbLVfKyKqjzi89ce8yctVL9rmqStTb0WJ
PNzVWji9kF8ARuNXkC96bXwJnPZdAWsCTZCW6pusb9L+0cga40kFO8XHO71kOPNcg8l9kIPK+SsD
50Fb2CFKyyJrt4o6xJvSQL8P7svwrHfuUeG5+9ly0MHUB8A5YYjrJJRMdOmGvvlcjlDocjtx7geU
xe56DRzACFL7c0nyTXft4hPK+8nOt/1wWzdm8zaXjOQAXHrRwB2z7lB1QjyKsHxpybtufXIBu2oW
fm1cTXuaEUebuLLDA6a/kCARs1pi9iW+DMofpVDGbwBKufvBF38IXDvc6UWo75zaU+8bH21vhMem
b+CHENBSvla+k4C7qcXVt7Gtrjsby1mgDlleR3furCAtD944qUewP+lmnKEVH7HbmYPItNPwhbr1
mPPAQOMttnWDoP3jOrw3Fkao2KuVRTYc/Mkmtfj7qWzLgzCM4aBCI/n3QWqjqJSd/X44mFHJVQAw
BmCEkEpQAZnpodad/So074tq6K6R+zkydGzVkzTIjv7oPcg+223M+6Do1F2VgUntoRREy9gMjHWX
Wxo1rLntozK75NacI/vGcNdA47FwtmmJyt9YCG03VZSkIbPbrIM1Kj71BP4bA8uuvdZ1COxf7c+y
heBtey0shwxzFou1jMnDrKeAV4F2xsiES8lY44nXVFOaw22E+SpS/0CGYkJLtIO7lYO1wDtmxj+W
wr6neh9dEtXFZCZw7lO9tO+z1GwOeGqHC9n07UFccFMkhdc50+da6w+DAOmiuPG0axTD2LDoUN8A
ICJ/quzrQbkn89TdD3YZHxxTuAvf8/8winhe8s0e1uajVbI2aaibLQYUlJ9FHCWr2itrXj/BCACU
4MmuWbDYNpR1Na2cuzZQayq2eXfxZrsCJGLHx7YFJTgaSvrq+9g22zZCdZaFugA87/vCq+MvuPj5
iy41MPbokVSLnVpgBhEBzbC79Am5WLyw2si+b0n8rccB+CG0cW3TlDVsDIAHOysT+l3Honfvd7yN
jjrfI1Sr2RlTH5+gf3Mrsob4gtUij0V2AffjbGZS+sX0iL2ZSnoEQ7bBdky0VwbtFf+EGMYhP2ob
IdsmsMtvhjrui2wW4fdMGMPthMVBGowLq9Ps58nCHjdsKzbVfgVDWsQrt/arVxBIOEPoOeLDul29
FsmCvZD/OqpWfkRKJFnKUYkN51tPHGxH5klIvqycJEMWVdTd2ay9it+0VWGFWiovTuBCinTJTuSi
ezR9ZamOx8A8d0kR4lkzZAeBhdJXvci+maoZvaka8MUwcvCV1SzqrkkyAZS1kLpI/eos7XoEov22
5ZSFvlD7urs4M41MMmkl4xYsZoccfvfgzHRcGepjH3WWpBMH10mKxwnu4gGT6W5RVnG3G8DEbbBH
Ui9xE4boV2hn2QIpCzBlPqBc2Gxj9Il5QvpGtC71XiyUIrUekGMRi3GwvPeuLS+4QDj+gketNQva
8qqnMIthjpRZuMn0nCdlr8cK4KgET1cR2RAzGvtEmkqfVj6EK9aJ7fHWLDtPbBoTQSaHsjQfQxRt
nFhT1YMa1/hsITO6SIRXnuQhnYs3Fe/8cAvG2Q71GuMoO9XUQH2EHNm6NDHzSBxQIY3hR+dETzeW
gvT9CA6Mn3FuXKPO1a9B3pVnCIaouv4VquezBoVJbxjtu4/4ECvG0qq7YqOFsY9ONIadu9vluCOC
3RnN26XkhbEcbY911f+h1RPa+kOQf0/Pde8035XYbBeGU46PTjW5/KVGf2Bn6676Jv/CCsDCRYMS
cqdmAZUwKHay+dFxa1K8it06O/0WH4xWXUXoaq/ksI9DnpPCMLKrjBhOWjirYdTapTDcbD14B1X4
3YM8BA5vrSc6dS+bKJVrKP6ixDPU3YPCt/ABmcts6zsO7vLzLBlDTRP2uha5BzmubyC+xJO3uU2Y
h+UiyDb15I0rOauvjO6hqtQXLEnzowwNDl6zXR2d5SSwezluI8GuoEJx1noScaOGc6Ve9SRjkeXn
7ineFD/1N4al+wfSytqDNiHvKkcMdv2F7Jb6WKtOta/Mut94DV7Bah7t67wwdUxehHcuG/j+rWse
USVBwhUvgZVpzCJVWBOukIGt9uQtnVeLh0tY2MZLEGrRsQeDtiw8y3nVg5pboVpF7LJz88X0sD9J
nWDZ5CDmNc2J93Wqa0fwaeE2iqL+kjdNsUZtVH0gW28tjbqOXsoy1NCXSdGlt8Z3BUOIr3UX7YtY
13m2OeM29CYPXgmHNuDm7GajYHdDNt7yENZPxjfPTJxlM7nTXRl39nOYWOugmIijv7LVJnRTzUwf
3jJBVrpD1tUjE4ELuU4JZJ4+5sDCgmIoLm0xVfde0H+W0wtHWKvURJZdUL2Ow/REslnfuy5Q87YY
urNu29k6wG33ySw1EwprFn6uLdyj5Zan6vdh11t/IHLwbFpx/hbmeblUa008ZMPob+QVe7Yetyva
6LaelbTHfGqw8qdyGEyg/Vr42Qy6k4gFmyiumIGq+KZR8Rq/zt4zugicNyvU+Tx6Sz/qaWA8Bj0w
jD6x33odKIuC+sDeQEX6UfUTdpEIFEyFmmHold1QdH5mtHfcOdqlRNGBam2XY/bFc8oQAyrPWVZa
JXa+S7PvEsSS+h7XZPI1YKgbYxsqWITL3iFmhxYAyV7KXr2E1G5DLcTbz7xTXOGs0Cz2vyTBmoe/
9qVstQbTrlQ9mmGdXEbFyGaq2vA0I8yKXOyr2hqf2esXB19EwVoCy36Nh3NcAtF+jResF/5TXI5X
hqKiIpmaOzWJ/E3qagEW9Hr0HHS6sm1j9A9sL4qfe6EUB0tgfil7cy1R2HeMPJHmXtcVuKkPyWnS
5iJOU3+RcA9D6ZJD3yNT8IH+kDHqnZTjf6A/lMFIDjImASKyozapC9SAQ20doWMXh7aTM+mUkZVI
vJUOd/ZaWFieFG8Njtcv1SygTxIQhbN5aPLdjDdtDqpRZgqMsTXO8kzMZwj6XwZlSg4y9BHPM6vZ
9j9myQ4K4n9O9Rrzp1kimL5VU23shKZFlzaN7VUO3WdlFqisy5g8+FAbdqJwcbWCxHOpq65lgQv3
D56XseymuOMv/DEFd7CtW7bO3W2cvJbnQZpsZuLKT0FF9ayVPYF3aM06VFadkVe7CqHbReLWAYab
8yvEvIK8trzObfb8CkbR2avU08g76a17b00aTDttqL65+vcij4YvZpHpS96G9EJp2TwEGIRtBHa7
l0CLTTzSanutpC47S63LXiy1g51TinY3zM3MrJBejp3qIHsRc+iAMgX9cVTD7MVs03c36q0znO7s
xYjYyvOrOjQBXxs14VXrSS3ewPAhbxQY0TlS3PQR5tBFxk0nz0FoQBqecFR6s/tiNbpW9oLtu3FX
9OGf070UibEQFfWzbiX/cboPqOXNmvLbdETYjTvfdsXSTnXQGHroLWOXbE+sj+wFnDb6VLevLqJG
z01VK1c/oZCeOtGnVg+cAymeBk+bIv40sGvdqHYNWorPZOEqVr0Vo4fDnF4F56HBnX1AH3pXj1gk
Kf7YrZqgMF+m0PqjSHCnKJN7qMkssWcSBnyNRWTlZ0c3hqN02pV+vHOI7zt2HOZfFr0/QlWJZ2Gf
Rh4Q1qrdV0n5EKFOrW7hBDQ/NfGOafdYRT2UrZqfg7iCYei56Uo3DBQQ50Oatu8Jcin7sSsxDhyb
KL1oKI4vI9tuN7Ipx6lzRzoKioiVnt0uUA3VytUTUHidPj4NHlmESK9fcSAsqZCP5go00pxQQHAb
Te7kNPBQezGbZBGbcfNq6JZ68AZHWcpZvi/aZWpiEy171dcReb9XEi3hMU1wUoPj3bB6j9LVWHvF
oQ5Va0VaM9h0CU9wNAY6Cx4jOzDbuJ3mCHXXAHKP4IfIknRU/+OgTvf6LJOzYu3tLJq+4vmORtmS
7GP07DQxyCy8Ur+nNUg9z/oWAUMgbWxPj3qGDe0wGP6dYcJnQyoiXCs2nHuzyvErmkg3U01HH9H8
0nMXpjToI22JbcJ28Ap7D3fbOtehW67cMRGvlTAv8oWMMNjFcCGxhuNBWqgTUIPciy7yzKrLb4oS
2BQCf4mXVeNiYI+7eErqczcobDg71eyOnVX3R3nWZtGfZ3ZvKndqCFScAR/h34bijt7fettu1lWx
ChKTMWWzuA3SnYuV1a1s1vMBnUoRvcrOYoaL5OFiTJzkSRa/bMX4zFIpO8ku/AOylcDfYis7WYIk
t2uVoasc0oFychAL/4qJnbnCqAloUwibXca8+Yy8+1pRBeViXApv8dIT9a6jeruQIz4mJCHSUq49
lKA0/7pImPJfcUJEfuaXkXE5K+4cY+XG2JHLjp+uzgsalzBSi3u2Eu1znTmncOxAgswtR0ufFTV0
z7Jl1/k3L501Oca0e7ZxdMdrspiO5twswDMvSsPpgU4wU0W0Zil8tzu09dQ9x10wLlN88vZyLhlv
rCUjY9rJuYPKDXvsA2N7+z9oKIx4Ha4Jcq5DkWvT6mqykb197JlAH2d/vRILziq1sFDs+uLFs6Ld
pAr73TIUa5UAfoA8FBRP8AevtziqHKuY/fxRHbLmwTHEZxmX1wnHGnVOt5muVgb3umsm531oDY27
bVNdgjB2z5YwLdIQGhqCTTqs6gFbydIJ+isszP6qzPT8isfkpLpAzn7ETWEGKwqXJis0RsgO39Qw
q8hQYJlDfqEqLsKu4yXDrOROxlIjjhbcMc1VuW8iwN8aq/h16YpxH1PYfOrz6b6penyCGnKBo113
T5YNGRGHgGM/t26hADWTCs1Z2Yrgq+FlnvR3sjl6Ubb2k2DceDEYRKdtrU0mmTtq4LWLYj7FPH5j
VF0wL2GItTO7RwPXW6yaKACEM+NwtSnepu50yApbeWu4pZopK3K21jtERvl2gYh8a1J3h4la/sxD
or5DIXZ22CWORtDXEdcbVXs0+ywPVuM1KEvtLmSZfafDk3FaMuSCm/bC7IfqIVMydxeM0bAdomR8
SsXwldS/9TWyuI+gl/ApL4xk44C8OJBMD69I4CInY8XWVyd7sNSh/dIILH5tz0rOrgYooK5BvSp2
atyhjVAvPNY93OZoyoMX98bdnJgB7j8Hfzp1ZVRvy3RDfRjNx7m/MbV46c5bTZb3SwwJvCP5a8NZ
9bYarkJFsVdt2thnHLxb9jwRv5agKHedrtvga+jwzRrAaGcOkBS5We9kkIqWc+s2gwCyiWt1iwGl
rlWroXei6tb0gHeuuZ2NpbDwGpuUu/HwHXOXCpuGaHrwXTaciKycZUtOoHqoroZ5q6oqRZuysG2X
ZVJXVznE4xm2n3LNWuioAT+Y88EXiG/4WezuZVPv/OQcqDsYz1co96T1qxcT9QV/AXH+QeW//Bb4
cYxdUpg/qnBX1mqKxUCBKsve9qZgz27JPyduiB8SuZfHwC+VBT/85r0rkz+vKKiB/HXFGt2srTtl
6hqrULEztBhNi6ryXhFi/l5ZenUNYBJg9+i+yPCoq6RX0sndOvOowta3pgi1J3bbE6bvwuSzJt6h
j7sawHIfcKaqX7N0Jf8Nk2M/WDpbXuh0dl7AxU6Gn5u4WyoLilDWMh0njJZ6ozpGCoTTzTifdrMV
kDzUWmnjHcKYAgGUZiGDH2N0lHu3ZpGqyzAj7SidgTUx7rKGQlXEb3JhgtF8Hu1EUAea4AH7ub/u
q8Z5aaz5G5R/wljMPft9+MetBWhzV7PaWwVGm38ay7Th1uple99TwpXjed1GKcFdCxenrrTjSeX1
3ZavbP6aIXrSzolbAwrMKi5i7D8Ror03fTteYG02fW5BkvIES5N7EccJ5VMftuIPqUZ5JgUXb6qM
tx422qxyvc3HuC7q02Vopfoyw5uvb7P+Os6HpHTIo/vF9zZFA0S2ZFz3Q1ik5chaFP3l2zA3qcpL
Yb7KUR/hZmSBY4o83X10lAUJrMgGwCivJl+vVjsNvKuexZ+L3l8b3BrOST3gc9WO4UMGlmcpLFCo
YwWAoQ/y8l3TmhdML8PvmU41VLTcdV1tm7VawRbQ8A/CqTGVUszv+hjor245BmRw0uFJ9PGwyorS
uHZIwGxEHdWnVsAoEb0xEzr7bvWBl++CoV06hQtFj4IZFZY+qE+yu4YPijNM/71mg7gtSQcjxZPH
2MTl91Nr4aOjAePKlILceywwf8Nokk87bA4teLxXmHlyeESeZR93dbCs6j7fcZdCdrGOjFUw33Dl
oWmiIri1Y7PKqoVewyT/5z/+9//936/D//G/51dSKX6e/SNr02seZk39r39azj//UdzC+2//+qdh
a6w2qQ+7uuoK29QMlf6vnx9CQIf/+qf2Pw4r497D0fZLorG6GTLuT/JgOkgrCqXe+3k1nBRTN/qV
lmvDScujc+1mzf5jrIyrhXjmi0ru3vH4XMxShXg22E94oiQ7CsjJSjZbzRR3FeY7vOX0gkzwLroX
HWWrrz37Cdo7eKNbr87KEsnLi+zIxQC1qszRNXMQ6jK6ZN02evHqO6Gzd6akWckmWoPZsnLS6DgY
RfHarkBUp6+xTjEombRkKQepcdetXFKheyMLnzMnO0/NUF01wyt2rp93C03PoY/LYFY60NUC7yhb
pFSra6Up4zqr3XjllGl1ze3u899/LvJ9//1zcZD5dBxDE45ti18/l7FADYXUbPOlQTkHTF1+X4xV
d98r+bM0hdczMEXZZFobaTEfdeqLHMVuImEzzY7A17LvxcyZkQez01o8feLvQPOqez5y4lHcHn6M
MudMyY+Q6lsGqrxquyz8aHhJ0K2YPMoFsgU2GDJK+BI0SfuQTQ5kXsb4ilefI9MgK3L9L2+G/vuX
VNeFqhmupuqGBg/P+PXNGCovbfzeNj8PnrfWZzVsbT6wf2pZvHFmIlHkgTD4K1g6Q7CqKHL8FJOj
W2r8d3GuGHDG59myLc+CAXFgdUpJIU46AlFNuyGHkbAQsOJzFSTJ7dANWYTquQxAjlVV5BQYJdt+
5YIN97s7OUfGb0MoBD+jSuKji1Br6iI3M1gJOnalf/8+Wfbv7xN7NUcIV3c0oTm6Ov/Yf/oxC8Ch
U8eW+stU1c1GM9p0Y7CG3pPuTZ6jPr84RqR+zpyUQlRrhuT9g+gSuImykB2FYzyjQew9QsuODl3q
jut4KLEjrJpHTFqx9pyS4KFromR/awZziUXWWVQS19tWiTDoCZIWruqPHlmLGdG9j3ss3T4qM/JM
KLp9+pgrZ31c9KfBzJevK0d8xL0B2C8Si9wXgLzcFdno39kw8vNbO9Cx++Td2speax7yMQ4hweA2
w5UzPrqTKM2sZa8L/7/cbYWYb6e//qxd3dZ0U9hzksHRrV8/oVrVanTfIcF3Slhu+lR1cVlCJ8lx
IZ6SjmH/joXcOfKq7lg0LmIGXd682rUI7/Sky+5DM8rutQSX1KR3jb2M3Q4dDBk/KDBuncfJGCLA
KTmert3KZjta2X1fCIdkc9JsRvninldQ/M7Lbg11xkMuBDp3bOhZsxgqBf1qPea0hHlAKtmpl7Gt
FUc3KeAL/XTaIMy8iybv6qk1rIAo4x3vE3PHPcw6TkMZb4deDy95lIg18Nr+PuLOscKwMn7yO1J5
ZDO8F6XooeINk/KWBMEXRQWkrwjniC739ARn7aEytGY3ASAjHdzGV0FO+CrP4BR94wIoWP4I5Q1i
kFGTvhjuNDi3CUXpw2BNwc9+zG866Jce6cpQ4a6Vz8J4k5WX8WfSTxC4bcSofLW0l4bZ44csTOjR
81lsT0jay9N6Ct1bUDYB5BuH5g8zpkbuL8G0x3PaNFm7TQDUWx78eGc4o7KnCByj9K3U+lJzAqwS
EBs4YhXgHROl6e7IyyMUQEvGLb9ir/HTKeDvNar10+FjTO6yuF3JtiWsL5Hh11svb/ahWgTPgdoW
K5MaxTGfDOfsUkdf6nNRoE1n483EfOVRnG+oshp7jMupI3stdd3KGm90BslgGDwfK0MHyutMeBg7
l3x0DSxLdgJSji59hS6C6U3F0qjScTGqETZh82C9cSlHZ+G7rdvNcXJ79Qyq9M9DlmHUQ07A3rKf
n8Si7lL1HGnAF5G338hxlvZdHZvgYjexcxozLOwHzwre3R52TDyabMu62rzaA3p3bq6H71WXQ9Dy
nAQckaE8Uo47G53nPZO76hZudKCWNp4Vr1L9dYfHJuVf4HZuWVx0BX4F0r1YjKdTeSdjGZhXNEG1
4kJG57kv0Nio2Kn7a7bCJMDAwO5GxJz9dWGyuFUy8CNynpwiz9wggnCU8Nd8XGtyEM5P+LGskyDh
jY3A4K2NyQtWNtuKtdYIVjio659hg+R3pldZl9oW1mWMQB3+/ZNDLid+uS/plq27jmk5riYMRy4T
f3pymGWEu7FiFZ8VI8qWNlmhbV4WeIsCZHrrTBTs0LV7yR2nvSOfjH7BHHcilBLVwpwuyaR4V980
vvWFNeJTy/6F5UR9MMWgforKYiHjgaeHO7KhxUY2tQyLUBAcT2Tt9KMRDNXtsqVWsCBv1PQ8mUG6
SYTWY7yQhBvh+A73lNj+1CNvFM+g2N/iqb80ijZ/98fYWfcYA+0TdBc/hWp+AxhHaJXe4riZt58S
8skS6Pvb+Iy4BAy7oRKh43AXVk7+ONclV0UWGhvZVMYmv8BK3cXkuwqElwUM76DL91GbF48YZFNh
aerv46ho67//tJx/e87zDLEphJl8XqagjPHrU6Qqa92hihl87oIWJ2gt/zRZtXcfpaV97vOqXzRm
278NbQB+wHct2MqO9oxGzgZL7P7N7IZk67Qi3JpG2qzrAKSLDr7kTpsPDpW1O9mUZzIWmIJajW0f
IhFnV57jSLqoLLhKvJCviAViFzvwo+lLtTh62tgfC8wynpvRvARVNF0QJcqfXWF+p97RnGQrmJOU
TRHUd7KZtmG/rFy731fzzNJnq+ZPur2VvSG48bWeVvXGd0V6CGbIGRjI9tjNfCJr1o5vl03d10dQ
e0AtZUT2fYwqe4GMuMNuIatRmmqj/hs3M2uu76XCoj5GbvOB+3Oxi6OaZEqiksKIVYbqcTcPrRt/
Z3uQM2t3tE82Um7TwjRy+5RXxrnKzXFfzh2yV8a1xrL/ywcvP9iff6aCHKWpqbauGmzWtN8XeD1S
1F3v+vr7KPxqlVsFiFpT6W+HmC88aiTuS15F1oYtRXSySse6TyeEd20EFmWLOnhyMTsDOChb4NlU
qlvnnhEushpczdgjZSYPaEVlZ8fmnuY3hsIiC89xB9UpUi3DuWOpt//7L7Xx+yJfmLrK11lXYcLq
uq79tjSKDbN0dC3S3m3N+1RDaj413GV+Ogw96nzwHTUWKJO9SBGXPoEa6VdG5rnXMhX5JmZ7j5ES
GqRmlnuH0gmtgwqEZtcl03TyuqHaFFgzX6Gf9YteH5u7ItTIxRtFvQN0DUoomdaOl3p7A/zeQZ4V
agTBd45lP87+U+9H7GMchbX4v9yq/+3HL0zXEo5mOLrpzpv33zZDLEwm9uxj9R6l6fcsu5Ce905D
FFnncMbySHyOKdJ4heKRufqIybO4dcRRw2DrNqFEo2YhT6NpBhHr5biRF5CDZQdKNnP2w7sbKVqP
f0K9OxQGymAM0Fpx+tMN/i1P1aGepZrGZN2TAwV3AGFUAOiBGybqiy11TOaYHbba6TYE1Netqc9D
fDRXFmjNjsjA1tm1qtMn4ZjGQZoN4UScXX3VbHYmIroQsGjKgxybp/FtbAre31mYZdDufGXY9JGo
ofs6rbZoh/IEUt55D9QEe3oHMB4ZEptNrPlqNL77bvV2s4S5gLqI1jvXKkGMVcwdiA2RDs6D7AKy
xr8Uk4fo5tyRjaxdGm/EDNwM8lM7qHN6iI5oKj4ZACL//mdiy9/BL/cAi92wC7DVth1AiPrvmQEk
KxMNLdt3awA5XtYhyS/cBdaR0tsvpeH1K7OurV0wN5UeDLeqN9lJ9vLoxr2XrPBYmOZTxtJJhkcL
7BQPty+ogdovrQb+w8kNdSk7XYENi8dPhcPc6+T3Qd8/4U5Uns3StE+mH4pli7LyF2DuMKr08XWq
C1B/uKbss9Avniql+iQHdEpWL6x2bO6Re4zvAn9K1ok3KJ+bcCEH5CJzV4UbjHdekbn4xHs8+udL
46f3xPrWemIVo+8GXcGNTBIvndQi7ef3fL7IHG1VLarvx/kA/efPWJUZ1b08IJXyc0wO/pirRF19
G/cRExFKSawpfrnW79cvbVBBbJME1fNH21bPAZyQt0THXiguh2yf14r92kfoxtf2W9fAoUs6tUKt
ybPe7BI7cCiLLEw7cCUYjCByRhx6JdSEOrOuXTageZ1ADXXdct8VFP4QCkn4meg+dtHQ/SPoc9XY
37Hw6IMXN28eHQH2ReT1iwtB4DQZjfMInE1f9y7ibiFuxI+jX3XY3OF7FCFdsWThAsJ8aC9y7DDh
4JVUigdrlbG+RjGsyqdkIXtvh7xZGm403SdsiI7moOlb8UMoReqd/CZ/8iGygpH2tMWK+foRkhN+
m/9b87fLtTD6VqUprIWcK2VWPq6XYjl2UAssjXK7WXd9rl/NQmsocPCy+nw2zDHZqxauuJ39/bgc
zfCNq1Jj82aMuyXh7vLUz71nvbWMWwe5ae3oSoS87HXm0fKsGHzAKYyLqRFNOiSIibUYKGo1upeH
3GsQM/DCdDmjaW6xxjSmvZ3NcOF5XDsf1KaF3xKLy8fUyG6Vs5jaZR+NYo260bPhuOO9rU71Uuu7
eiub8jBkWrvoOyfdd00x3cuYlgIPViA9yZaMF6O7z51iPH2EWjNCP7+NrpluNlcz++5plIrrBEcj
Uq3jK7Ze36k3+ldX0YyHQQvOzWgPr2Zp6aBpUG/CIeXnUX3MnQZq5XlMC3D5MAaX0ain5TLxzx7S
Zg+uqgyPtR+xi6ZkuPW7aXgU5agfZ/6h43ZZSX4SDyhwLiAFGdvligMZhYeTFj8KnhHo8o/3bAOL
R3VI27Wl9WItm6Mbh/fZWC5l6zZiLLWl4QtlC2OZ1JnPHhlhL7va6J6h34WiY/XXZztsIu2daVh9
vZcd8pD0wD43rqnPWlZ9tZCjZU9jq6cgKcoHzUU8u2zM/hTbjnb2WgBJgEjLLwkCZCmyjp/yNM22
GXqKO1PNi2esv+7lgPdQ+PYhsGslRI0OXofbGKfBcQZyKuNwgQKb/n/Ozms5bi3bsr9yo95xG27D
RHTdByC9pRVFvSBkSHjv8fU9AKqKR1S1TkefOJEBm0mlAfZea84xL5gBnLcjFEYyRynWT+9HLIf5
RUaKmtGgTNZli8FyZTE7DogmH8Qwv2dJdVR8IPJBympiNAx5sl5bQ2soIWtSqDAHL/2mAdApY2P4
QVARwmIiNe+6yQePkzbGzovkkWuvZb4dkvCbsw3zu0FTeXFX3GRZOu65H6cQK55anF6E9A0AAOv8
54M9r75vK1Kdj3E2Wm5QuNlOQC/3M1F97kIOSCsT7p6MEDMqc/MayNyWF2LANCZ3Zlqqp6LnXZ6K
HuIz1MYvkzVblhRpuKQypSqdMBFVZ5KK8tstGqX8gm8I9VFg53hp2vYZa66RZOWXCZH/1qunYrus
JuqhGDzkYcNY7qZRrzfLySAh3Ryf21MvSeCdvHhcL9uDOtw1kSIei0nuDkmvi9XyNEplXuSEMpiX
9aADWriTiTB03ILe8KwTY+yU5hJQNI23BLl/WbYrPtpt9N1LsMHwOR6OwXy42kjyziawb70cVcji
qtcGLV8U0GfNKCSInf3wPIoGBEDpxOStuX1siUdDbk1naOrpc+PXMWlP4fhVRD6+9Ur9oUXZjjaJ
jwhTes3xRkYUKq4lM/bAoc296fO0eon99FYaOu128sMMx7QYbjJk8y6GCW8Tx+rM9pVabzeqTc5Y
bwjqtRclTgU/8WoLKfMcTcEhWPGWbuLMh5IfPauBbDPDKivp7PWKdB5MOGCxWh6XTe/blyW593r+
UQw4P+zQA01aT7zYthoMErqm+GolIdgeXfIex0xLUDTb0o2dF/4tMxzL0bBw0Illm+H32UWowS0t
ylMka/1RGxT9Kje+uJIXEs9YtvWyaXlIEdoQ0zK0B1qRVGZbhgy2rASPfYzgFulLjIqkDR8hdZjX
uCu5XrHT8OLh3tde8jIMHwtZrVbWmJJ5ZA/NeZgfCjUC75BVO9nLmrNsmTzMS8vO5bBS1wpXYOJb
L9s+HFcmA7GXxgOmHeVUqfJ07O20JECnjh6mgTa4j/jiJSQ3o9G9l04EoeOBnqLf6k9rH8XY20kY
+MpNlCiOQCp9NFXAsQqOtA5gpdbtJL25eVuFKq+fxho6jGOudfx2j01GgEFV8DOJRFo9lhgF1wSD
BVvLN8rHTANnyVXdJC2GVbXUCRK1cqCX82pomuYugCXtLqtW25UHBpjR2ypERfuILxH90XxwOhny
WS38H4n64MWT/BUp+PcIiebzUJee41fCfEgqtV7llhHc4v7LN1E/yOdBKgeK16N8SEY+pMQoQKyQ
5+Mastre4LCNdzL/7Q1lbC6Y8sTKr0aFSXb3Q1GC/pWfhlQlyWvEyM6JiUb4VIZjsK4KJMKvVqam
q9hI+AXIkWGf+lLdEbPID6DQjU9ZmWmHwhvHm3mtbAreKT/IHlEBJ46kaBMQUzl9NH0dSbQvVYdl
r61kMBfh2iOJZ6/aDT2UO3vaLKt0jaNtT0FvPY1Z+giPSnfSVopPdl4HV1VVXrkYdk9hkOa7Ap/N
2gBM+eTntkLZr5ChsrDX7oKTGjT5XZNxBRE+YJt5s1nq1RE383JB7Z4aeLfrYqjl7bKXLwuU+6RK
0GfxlH2/qpApfdLB6F3NXv/L62IKTNfLOVo7bFTiGQ25q+9IHMuRJpdEdsVGePFBLa6sKq2fwKU/
4Uzi+xn1Lh1v+5s1eQi15pME3pPtEAiiwueTAgullkas8dMUJG8nGVbvWlVhffP7FECFGdV3/vxK
qRr89ZUQwdVPWeU/GZIvvaRl95dXwtW7myTD4VoqUInOzfilRb88VGmz+ZtJ3lzryJdm/VtXnvaQ
qssGhTMESL/XedrMKwJJxk9hRoEG+LONj2qVqZ9SNXqe/Ki+Av5TPwVajIK1rh6GkqFPP3qr5SC8
2MQaI7V+OyVoxkOkoypaVmfB5BYKncYHx1NYg9SvYJNou+UZQUSisihimk/z3jGMrjERNDcKs/ID
1Z/wkudetgsSchYYrQH+EFN48u0kd4KIKWUeDrhL04FkrMR4WI7whyeYb939sj8gdoTXbi7LWqhw
K0pHOTmMdvDJqm0DYIrGbFw2tl6lSbOQ0DrhLcUeNK/WUhbt4jiK0BuxaiflAF7TNnfLqt4YOEOL
Rj0G1njPhfiTahnZnRl32V3MlAMlJhX6ruC34PoRP94wS4/LXhQj7fnPn6Ci/VbOosNn27KgVmPg
EhIfylmRydWkrK2eGd4wbikQThpdyYkLo5cCx2oI047OrZD1o1FlfKn4t2K082igGqO48bJvqmxF
d0WVx3clIdZ7KxYN7bEIY7kNS1QGTLyt5VBaj3nRfZY7bsxtqjVXv7agrRTTPpHU7vPU9dNuEsg4
A+Bwn0sN8sZECexi6CTkoA9/Ox17SLO3an46/fxsRYtD1raM8twTT/JpRJ69nF4XU34o6A4TwMVh
5SynyPS0OqWoT5+sn69p23V8tOxMd5ejfAHQT+HqeFyeAyYSzbpxJVnR4A5UAm9UCHM3BeELPpe3
y/smW6CJ0Qagbcu25cEjimejQ9d9OxWcs3LSS+NJJkT35JOvuMu1FN7bvPS+7T8t/fk4M7J/Pp/9
76UPzxKHttginaaHKN/WneRtoyAMXSZo0zxLm26VNEg2ou3y1fs2X2mnVdcq2no5bdnR6Wrp6qnZ
bd+3mcICmDaq5Ub00w904OAxa0Xwy/PlvdAoY02ih1Rdh9Yd/PfcNbKgfVY78YB+LECEI63ZgIFJ
tsqLVnb1lz9/v39rZGsacwQEGQYudMq2y/6/NIwyg0lOqDbBM6CaMD4Y5q7WsgcMXs2LYbVbMdbK
F9m3hBuopnYtYervq2Aytpj981MO/d7JEQ46KKz4ks8PElj/lRGjBF1W1bq5/PlP1j52TTTTFqZG
cdPQLN3SxYfCmaHIfhjQlfoyjcMqsqca6QMPelKQ+WyazY5pcuz0svdzmzyYRHyTZ+eoqd49m1l9
xNqH3FzBYkUbAfNUmvbPPnp9JxWpfO5hht1LY3o1Url/Lio+IJVImV0arLBNF36mnsemorQ56ORr
5wk3ecO2FGIT2bMsLQ/LgXTge3KrwvxvJAia9eHCxD/cMg0gyoapo6dBofJr8wgXPQqDbI4fMLhg
iqTMT/Rn/DnIm0VzfkhVPz95BZ5zCtj7D9uX1eWI92OXbYnIYbUmOll/85N8OO599f3c3Ma4g6sp
ggmr93cacPNjIOxnjAPUQGp9JKDB9MXG0mv2zofgBHUHnPM3yybUWsOeK+kEm5ady5P0MjFOtRXq
O3B0w51clD0wjRsR5Tyl1PHd9KsWast8wvIkklcGDrIA/7g8CQ6z8RITHbfsFHUbr72i15dGyTGh
RsiQk/Z8PD8sS02t5w6Y5Xb9YUeWwmp3lgMNfiquqgCSrdrCBKcXT26ghd2DmRjjhTfkrk076F7z
Qzk845iK79/2G5RGGSTXp2Uf4gw1y5pTnpB5Y5QNLFc/UMhs0ORTopQ/l5Zty0M87/1w8LJt2Vs3
urkXPnSafvKLo2y3FB/G5FYoRUFd/F8Py87JAni/yfWxOC7r77vlCKQxTYOBJq1N3q40SRttvvMq
84OMLiNS2vRizfdh5CHxeWqya/92G0YkvyGstaX/Pu+d03xAcGZ0ElELLE/Slal8K9rNsm85Kkyn
ag91dWSgMt/L/9OrKt24Dz3956tG6SC71iCQIqTTBEGXgMYE5N5zjZIFV1phXzFuWtdltVdH6Vnt
qeJrABhO3aBm1zRrvpIvrF2gyuuXZcnwdGaApGQYZaEzTZwQlyw7Iub5xEjU5XpZfX9Yzqjgur5v
kmk+OK0Sg0lpeumMwAUYm5pZm0A2pPOy7f0hMPzA9YswOVA9jo8wvEgAnJeWh1ryxtxZFulVJRvY
qNeoDZJT5GcQsKwiW1t8DKsqKqp1CmYDqgQ8aIpcA8a39tUvc/gZfZfd1w11635U5fXbat22tzax
Qaqme7krsorSS1l05NFxcGD37SWLphPFn+Ts08MDeyosx2t07WkYVGPdinraLqs54YCOPo3xtQxq
/1PFiEWxE/0pmcYOw/IvZxndTYpJhuFmE1EXUOtv/JoPI6K1J8/Iq23eM/3J86CAaBneLQdAehsd
M/CMmyG0u6MochDCg118Qw06P4FVSNYqQxB0BCyk3rSjPjnLDiRQt1RKmsfO8wvoMgBl4wz1emip
h+UAUcKklii6dBZ5qoUbp57ePfQ2k1YPRhsz52ozm3C+DivAiYiHYgxsDJm1nReq+ie9RnI0746s
GDW3wXwl7StjbQViOMziYnxfoOekQDqWC3FukFeZCTxrMWb4RbwP6iLFl2s3xyH3fxo21KH7QT+h
uCUDbbxUZUl7Cgnmc61PayVspCu8hfFutKkrFWhId3GmDncqlMXbVj8t+5YtlWIWqG4Cw11WqV3c
6rpuHMhUDPZ1qGmbWFbyz2NWb5b3whjazg2aqb6kSUkLbxTi7e0FxLzKsjx7VjR+1KTyyPshGMp7
QeDTcmamxCDQCoEnoUaAI+m+vbaHMfiCV+Ptg1A9IHu9BaNTI6vjKidl5hoVYASpA3mZ6bBN6xKf
HObW0n5bGJcFkoTeFv69a5T/f475/SV4nqxuq3lY8P4Skq+Kv7ktq7/flUmm0mTEm7qpGfbHu7IQ
fmOnRjs86vpkXeOkvRLfUT4rLfmYHYyW7bKage0wKpWCWUVn0O1bSpBjv/JyX+pi3h6zcDOAeJgE
pQhJ/L+WJN20GWWM0XZZettbGn/TmgRT8uu0dR5Z0ZY0TAJykRBpH+c8zB3qskBD/aBXPeBNqLty
pSk7UwfGuSy9b7P/w7blODu/khrqjFJKVwpmTLIPKU4fuqmk8pjY3qFTi/2YTZG2VQbP3Iwtd563
ddJpNvCMYaIMyXPXNslKqyvzUNoARUV9H5lSwqjMyPZhEKZcnlmNxu4H6YvKDVYmDdNf+GM5igpA
utYsksyW1cp7MJG0PBXIBTddbVXGJRmyEtZcWDypLeOPOmjIf5xXwyJf+ZpXPfjppN/y+2PMNwt0
RpPkpdwmcTNgpmfFXrINIDlde7q8J9MbNsvaGLf2dVmqWkuGMkaeXmyCn3aWjZKRPkPQ8vbvBy/n
U6XayPOpb8cu5yYtd+NlYzeQOh76Gi5ZTfG2fiiXjFX64okSsIkSoEgOy78ksu07Opc6xduwe+ya
jAov/yKDvAIXT/kAcSszxXORhl+DaEq/h1P0rFe5zrB/8PiCWigbCYd8mA8IuU88hqLkUtfbiK3n
4dLb4jKGUseYT1YZ29rVNf6I94FVpbSF574PpSCUkrmAO247tXq6scKp3DMetx5oE99qWqh9LYQX
Q0z0tYumBcXFL2tuQvOONpguBT+sR1vO/L0ZVt2m7Lng1NH3ZT+t52A9JUTS6408ZzN4/Vpj+H9J
EsYVvWIXX1U7esLl1YH1U8WBRq60WrbzrrsR8cCfZ5bqtm/NemsWtvQ5AF6zHJCQH7VWe606wFeP
HrKQAs38hLKvV641TtYZ97B2rYuOlsy8o/Vo+EKykm5Vr/aOU5qWKyMV9k3U43CBS/qprvIafFnh
PwrmBoWvjE+daRansdLhJ43Z+ITNI9w0oZahyGdvWABWlYh+uix7KzxPpp49QVkaLhWxCUxJOCoO
p2k7+hIwpDacnpqojV2Z+JvjcpJp++sWdNuDVPfSjZmRJLu8ML6XvWkH3Wo5idDFZNV4lrEHaVaf
qwg2yzROCDvqedYURtrj+yo5UT9Xy8KrjpSW/rq67A0rSg7Luc2crhSWPiXdlN6jrdP4F4F3CP1O
/Fzk1tfN+dSld1CwcUvr3/YtZ0ieWGuxIaMJ2ceZ54nP5VBXIDsAziHApGQf06DpVGOf5DOazitk
cqXM6FiMnriPJ+vubXtiG1TdUMhazeDdMpp+WbbXDEnctAYIgGkpuUmbonGCWWoijcS1pIGlX42p
7C/oP8mDiMDqdi3CGuC8azNrzMPbInk15mFZ92jGbIndhJHDTRYYjn7ORjCWdUlUz9u2sjTOoTxJ
h7+Ia+ZtvnI7ItX2uFgwfEXl1kXht6r378zIC1+6vtySVJwHTpF+SwkIj5yivTIzFoGTxxFEC396
qUfvalRW/430nR9TlSvP6qQPUMEA3A2UvR0o8WB2PdMEKZgwg8DAZnMfkj14mp1FkWteXA5almqt
ISvKslJ32SZVWGYcKeA50uU56CCEW/idr8vu9/OsnuixIJjydeelg2ODOcdrGvtrySj1C3NcGTer
ouwzO2rPaLTAxImgvpcCxsrWVHVfIMVdPR+1oiOt/Kzr3txN4WxqWpxNi4vJ91PlGEwof2b/UzMS
TWFoae501WAiQOOBYh/2h4LMOtuPGIhgZlV5+hsIat3BD+rPypzPtjzYs5O49dMzAfHScdm0HGoE
QCE9OKer92PNgORBRQS7JKrESlVH/6qmzUR6lTGSTJfo5yaSu7Vq59kDuVgq3lvN/6YNSGBqxtBO
FxerGKzP93yIZwKfoj/aIfDD5ZkqX/n5TPkc0KoZkro1pEqcKW3lIgzO1rySMAw9p/2UAHbry3BT
m9Kci8AeM9EjfIjkc7ooIamaRM2OhfQ0zEuRUqYnv6iaXU4C4dtS8O9tH/bmft2vZaz8qAPkg01t
FFfJvBgYsnyQBA/L6vIgNCsz1m8HQTYUKkEbHGrFhuLmShHedKA3E0tLnpD8qAdLb+uVamB1hpcB
GSygOoBdLb2xEo0c1nkHPLRi1dutdSj9wP5UJa2bGPpARgrS/6zvxs2yiu5rT5KceCDbJ6JdjAEs
gb7dkufKW83oOw9r7wuh7aGb5jOgTNKqTZaE2QksL1pmsLvbcvK7W8WeRjcIcK/LCc0Hba4w+XOt
qelDfW9l1dP7pmXJKnt9Fc5phjKBP0qcWicSyS0m/fjmIM0JV51Xl23Lw1QwcnHwHBIRaQHngxh0
W1EAcxX6YYB0C1AKy/o0rw+1j4ppWecu/q91P62edDmD+ZXJn2X0w2klZ69MEIF2ZoL5EkKDINaN
O7TCxiawivBomKl/bq254SQ11WObZ9AvIPu+tN+SJM5fMxUNaVWp1qPEZQ/hQNKc/b5SD7mZxtuk
bMs7Zp0gPtIy+dYRuLmcpXTF1R+5WiHc81wurds/V/5U8avthi6hbpuqTFnYFkKT+Tr9WvOiRhl0
llx430U+4w8mzT+m1PrwdryqtV9/S+Np/Vm0YK4jAtbdODyPKtF4So2tWBJKeG3VYU8SEpF/pacx
IssvYVTV+9ZeaWYRbtMiD+6C7C6Jm2uu+fpBloR2oFpAoEteJG7YtShgdMwGzJr0VS6PUL+GRObS
wdPhoIXxuWmfFF3SV80Iv426XbPFVkE5WauwijQBsRbKwZjFN6aMKwig9GdVAa6VaZ+jF5Sz2s2U
PxJGZ6P0gWCs0t8kOcrKTrLiKdu0ah8leyKoyKeBidde7Oimpi7GSuloRvcUPaB6q319FSNJXF6H
zSaEIn2UZJOWO4RUJyOndZOiTF31HvlUVpC4nlDyDRYuedN7ibaZxPdWV7N9R6llbVIfdwUg0w0V
8ME1q4Kxt2j33hQmO7y4aGUmdEOxyB0QvRg6yVCTQv7kOqfHEwsYzmnpDHI43fdAoyOJ9MYx4J6P
vRemiBqba3RM0hrhXbEZNUt14qCndR835UoGyEbyAywZqVe/xjnIvs7IynXme5kjSWW6Sn21uItQ
AyIpUM9ArNVzg8cpVsKWRIbAhXAzHBAc20cSDAGf1xik6BkG9zGmSTcZVEqO5LohQiyrPRy+FTxM
mvlRs5/g2ANrKBxjoGIQTe33VC61E/KZb36gbc2AMZNR5lHmeN1YHqiG+42fnlJN/zREhnbwG9lc
xQJ8L6MW340UuyE70qjpsTwwq0tPmPnTU8lFegyAvrY4MqrIK+4DvXgQokkPIqRV7elHytdXsFjG
Z669+8Ai3J3ccSvIzrlmRE+VlGwVs+8JtQprN6cdeasjpusq3UkCE/VDERAAR4IeTtnI6bquObfG
YUIGsZ5pnhtCfc9tYk3nIEegIpl0xbFmnQqPlFkZR9bGHHRxKMroU556/dkbKcrGMDMspfJ27aje
WsxHHS7J1h5sKVBodbhXoqq9LA+qCTlxKDMi+IIK0VUpa0dtrJHKaeapoBt77VGirEYjAN9vEkOL
2Nbtvclp5LNfWuIT9kPHCoJjSRX7IKXSsB/t7jnFP37W1QFttMbHqCFwdVWNYGFm9Igb0U+uugpA
gjdZ6nZgJLtKVdMNJe273JdrNVS5vYzDcJaz9KbBk0c6PfpaTPLgMUatWcVZSxB6GqwpWNjbxDfz
FRDllTH4Xw1V6/7msqb8Ot3mqiYUYQrsnlQNiID5qASGRJaZdmVnP5AdqU/5iJ6K7BizkzDkNKbE
pAvTMgypdeFFWOs7UbySm2FuA+5o5KTExKfH8SGmy96G3YhrmN/231x5f21k8yeaOtUA5MqKSifC
1D84VRRZTaq0LKKXgWQokN5kDvZyflsmSk5m7djvVJMUlYI6kFswd9wkSu1oPUqrBSNcTFA5ohGo
uJZsNMWoNzRcmLaETXqby5m9lqdA3UzztTaL+9C1jURb66kgAygPnppR/rt3/NcqzfKOI7xWBPJ7
TCG/2TepZdp5jLPtRwrQ7ABz0Tii2FmRIx8RypTAwyKsxXMy/K4O5VqP5POESHPVwnkoLPfPb66t
/FJuWf4actlB5Nq2QrP5o3d/QOSvdlxQftjMQuCetBUB3vlLZwWzaWlsVpNux44RQWqxButVk+Lv
bdMMp7a3p32uW9tSNpmzUDbcMTYcDp4UIDhrQnOjBCVc+QmaZNsFn9GAyZd6Ci5xbSqIO7rwnLZq
sm1J4hDrpfxBVOWTlIeeoxbRQ9iW99zF7LVf9CmJZonYVrL2FCYEPUY61DbdiKHGzQ2GqLVb3i4g
RG1pyGvF7/ZpWqtuIOTOHX2lIqvLxEY0r1aGkazr3jz6WL/IfUiddCANElDnq92EwVaEzbOaTaAV
i/wut3T7oPrKoQ+le9hg0aeYX62jWPa3NAcWqI2tfESXo+8ynxtILiXRVnhqdeSXUs265rZ9FaN+
5XqAC65K1mMPP7by4vakyk2DptYmtEEujk3ZNuckJY7Z8PPWhVccO7FshdSJlBvCEyT6NyFJpfU4
vf7581d+G9XwTaSFJ/jl66ppWh9GNTmkVLMUfvYjM+XhpqvsgngtT+9d+jr3daAyLSqoqqvzt7Mo
8+BWcC3489+g/vYdnHu/aFT4Imq0VD/2gRXJrAfsrNMPJU++k+rWnFBvJNDlUh+VKqSYpTmtxtUZ
oceWGZi/D0ZlWFPSRv7c59YmFOo3ggna80BYLmiYUTomMAWiMZNXfd+pp6knFvTPf7byoVS5XJiI
GdBtS1XsuRf6QZ6hxEwn0TWZP8KKL58ci69226srggeBhHh+uc9MA4nM1HwSwZri/R54uvYlt4Y9
t27MquQQMggp+ovUFQ7VV/tQm2PiRBbZBIQZuAqfGUNhS3kIS0Vej0G+gw8lr5raPyoW7AmPCEOj
Tlfkpxj7wZ/qFZVTa9tb1Pr6JoGzkpIXSjjTjPlOnjxpyDZmD405oFd9LJGPrkvPg8Tih93JNEb6
ObSRseISSdrmUe2U0fgt0+ltBjgi3Vga2/XoD+YmF1bAPDTvVnXUlbghR3vjt9omyEV1q/VNinc+
MdcDuV0bT9cjRiQ2o1Xh91T3pga/m1auKt1vXK9g4GpHXzEGBnX5TdJ1cebKLlaSRHyvYhEcWmJT
d8woHKmFeQ9Y5ex9r4evLeM+XEvL2HkY9yB4i11RN6iJqbpsGTEoRCruQ6DB32WNWF8AIVrVkauV
N8HemHttOtNt0i9DEiYDfV/3/rDuQZhxCxDZvQ2VfWd37YsApZgyqFGVnYIh7qaoGaleESAxv5PR
zR688WSrRbwLyl5xxk4PJ6olmSvKxB2JPr/RTIlY2RKWZS/bQebQuZBuw+xzpiNgIIlCSY/kbTI2
zJSV378CG0/v61w3dnpXT25DCVoWyg2A+znmCDdhPjX139wGPhiC3r7KOtgHk/K7DXbvgyGslT2b
36Xp/TCqMGA01WVObEr2JkaBtFHksKXp3HUXwxDdRfcV8j0j/5gnWNsZPGwGvbvv5sBBnIsPKR/K
n39pv18gGAHYwkZwoBiq+RtgRlP7aYqHPn7pw/aKbFi5V2zk7hUKY9fjur0a2yq5aaChoZPoXEUd
caQpluI2giGMpJHqXddK/mWwWhS0sakhgoy6e7N/sHPr2+iPxYNPz//vxCL2x3srYxVNpROjaZat
88v7dcZoKGGd1kQWvEg+4JsJpGKfm49NEnHjAl+6MQZ1cALJy/d4dmgPIYu9hzZ8Yyb2IVMMsV8m
U52snaV6QK+X7dWetKy8Zb6jkE/h+Kgrzaavz5pS7CMKh1vF8mcQB8YaiGn2oeon2dG8eks00PcR
pdizFlsIV5rqHKVetaU2HD+kXUXZjKtP0w5Pf/7kPijYlu+VpTN5s2ShonW1P+hlprSFCDDE0YuV
qvXajg2f+4mH7bu2brWwiI/GoBhrvFIvo0RQVDscpLEWx3So1riXABD3wVkb5Ook0qCAb618Ngmu
v9EsaU9iYSc1+ifMvqRBYtZYoV4MnbJOOpeiCkyPyC8vU+Z9aeWWi5rHpAqf66OHr+dYtbDI//xv
5fvz2+eN/odbqGrxJTUU48OPqOpTUVt+lr0kQsgrlLT9BTewTdB255v7kEHPNQ3jFTqZ7GxP/r3e
BK9eOaluLKtik+i2f14ecpvSLuQeIAYCZSV2q6ht41suVd6+sOpnIpiHk0S512rSdShVFwKVBwAM
lEdxN150/rYbHeBQyHdrZ+s+mfaJpN8MtPsucfYcmnsiNRLSLMlxgIeT2ZojCgu7q6w9lka79ujR
a7GuHAklR8vfdDKkXVLCWnQzGfb4wuReQt1r5/lR4LaEhji1n83ND6ZY051IM2fUDYlQkxQECAad
KziD7NTM1CM/tUsi7AGCo6XhDxOt9Ekak3JFi+KKfjG/qMND00zhjimnT53ewNSdZgUpw13iIgRX
3Ul7ZICCxLPuX1qjPdplRZYPV2tg4A5NxfiaMKhzJgSt64jEEyedOfyGqIgqLrMLI0j7aBl5eKSJ
lTtNrIudEnjDYbTG1yFsVboOmXLw5kRXT81egrYE4UAd0yE0YDgVpHR4JbmUDWy/gUvhRjBMwSJH
wUMGWjOXQnUxV+C6znSInjkOXQVULEo+GXpFpuWcwKta1NzQDOGNUY51MNZnvXulQd9cE0YPDniM
Pay3fqt7VfwJof/Bq6gR5+M3K5H8E5OecjP4UL0rpHVONEIdojYuH8X8gEPaIaG1OPle8Q32zkuF
D3yn5OIC2Fm/09t22JnQVHu4tFc1RFI5iPR71lZn3YBK31j+TU/O1g2wVLdW0juSI/JX0+deaFyo
7ZtPmTIZzkjr4ZjJ6mUQino/KsF2tIr4pmfGA/NsbHZclqhv90FPhFCAkxa93s4IKf2DJ+VmXKT2
OuJWfkTxPp79llLVZNn1jU/+2d+ML83fxrimoQhNMH80bQW94YfrcEcyJd86vX0xiI9x42Bk2JPi
y7LslmsoQ4arZZV8IeuNSpZ74UQ+IA9D8VcBwYxbI5y+p0MotkkMcD4SgMe/UPUwHTBZ9j6O5goV
43jufycSIjGDgMLjEuef8WY4sZH1pL94hqNq2KT9frRWij+C70/78STXX+Ik22mIPu9ABOQECGbt
GXqV2ES58rrQYHCNbMku0fZioAcEvix+TusuWWEd4y7SBkzMea0+DcUGT4y6xTyAN9QP82MPVCue
8z6zumrv20hV3Kl7SOl8wV0borWcgQYKpuxlsFAaGUPXbH2PhlI8f4W9Krx0UTeeQ0PcNFNRvc3q
/9cv1Lh6och9z8GKIQZrPqz+z0Oe8v//ns/59zG/nvE/5/A7Hcn8tfnjUduX/PI1fak/HvTLM/Pq
P/+61dfm6y8r66wJm/G2fanGu5e6TZp/0e/mI/9fd/7Xy/IsD2Px8s9/fP2RhtkqrJsq/N784+eu
WZevmsZ8X/g3X29+hZ+753/CP/9xF+Q/Xv5rXydfsx//4cSXr3Xzz39IpvLfMMxUxWB0gTrclpl7
gAv8uYvRxiysNZFQmOIf/5XlVRMA6lP/mzMYhhjk9+EMUNlVE1067+LpdH4gWAv5cv3jX//8n/C/
t8/t/wID/PBrE7rFf7AlqCVg6pS1j9S5kgz1KrXxvjGtyzDuB18oCxnyw2gReY3RAj++TOoOY3G3
y5gp9PZgbPIs2lfIhDdtYl4il9bXjVV2/4e9M1tuG0vW9aucF0AH5uEWAwdQpChKpmTfIGTZwjxP
C3j6/cFd+5xqd+2u2PenI0rt6rZEUgByZf75Dy92vSKZNN4Q5zBupw92n+UeVJ8+z9/LCPJcDWws
kf6dndGiEJFx0Yz0qa2wMMkgWWGts58UfJWdCQMqnGf2WDzdUmHaodI8DbO+K9ck91fWrq4SxYeY
mIVCngZ/sGuk2BrVogUncItRvo/r2erwXU7FKHstdsS5RjS1lPUt4njmA8X45Pw7VdI3oAFiXhL5
LuGn4FTs/NqVMOMB4WSWws2fNg6Emn1miyADt7cuTQHxRhXKNS+KA3P3j2mx/M7BZCjtZ5X4Fv2A
/eBZZVzKVR1lyrxvu/Fl0HntrMeXo/w5L8tNartgTeKfi+FbyPXJFWpdY5wRy0nPFkLMLR/lnEf1
Ke75bVpCgmuFG6BcnFN4d3WlH8aq5lsaX2/lozQv1xRpoZTKJxbEp9qRr04k3xOJKOdquXIGurO6
60rl3kn9zsi7oO9J/TCLczekn0pTYywP065fbqk9vqiJ8Taycy1DXOwDq7Yvlib2ZOwRr5O9K8aK
NwQfM6/OszLd0GAe1fjo5MNOZ/bQ1fw8LutVz5ZTZs57B4eo2UnDDohsWrNzasvcFSl+Cx5J2Ttr
GneDTsBjbR3UgmDFIWer71xmVcaBxnxrl35nSctVXk0Wta9yseauoyef2gYMxmZ9wvb0GJnKKWr1
AyyyAP0su19dHlxc8w4jr1xj4ekWQvFTEH9l0N6Ikn6PjeIhngPo2NcmMQ7NkIQZZgWKGodyl5+3
K6xE833Enzlf8+96XnwCH3yid7ttv8ZGWu+tzU2try9Ku+9y+WORx8RFIFHIYr9FoYEF+JzHRwyz
UcLON6fqKg6N+bSaDfI0sOVec0KhzFexmkDkaVjiTKwYl3o1LiRBXPVGnNBbH+J4OQE2ftrxMDDF
jl4qtB2MzrNmrKhorAuh0ZtkzQNQDSNDfLDJO9t2IHLxYibLbW70N6RD4Torntbk567N3n+9xsKE
JRbt2qctp52EVWYbf0a9bbpFJfawGt7BmU6m3gdIU1EjV34+Qcvj/huW66TNbiqnbNGyzy7vKRLD
riRjUcZ+X9Jz2LwZEFB6iGq66G65i7UFeiQUKFuv6ZqfczJO2ox7Veqec9b9mdh37XTTixH/CPZW
Wzmwv4tkvTvreJs14A5xU7kknVm899NXwr/DYV7vGCrctys4ystJQqWpJ+X79ovZ7kclnm9WOvtS
vd57VnB4DrsTW/XtI0XkfggDk1VLPxhIpVypXa9zL18Hdd7X8U4V5THWaLQSogf4PDn0zwxgbZ6N
Nya8wCHuNdXt7+jo1oSaEOmc21Lib/d2jkZ3e29FTC2bp+ElJXE3W1USenDmSCkFUJVOpjH6a8Sz
zkJhx+L3U+g6Zg1vyBICJcXAVhl2283ktP2uTdU7DBFfLe8Dvyltst5EAwU0l9e7DB4iOc8xYAdT
dihl3a7WRsr0erU6cYV1+rJpn4cqaEpxlcblbmXz3q5GqkydvjOFvk5O/PRAmttF7+SPpGs8YmT8
SYUGS4dKCI/4QIP0pTJmF+nG51AtJ3WE9czNLMVpgOCsjs2LAv4rXaO5ftAAm0xSDBZ1OLRrHha2
uaXkvaytjPLRbcX2R+NgaOtJ+25m+ROZSeHQaYdWLc5ly3sXPB5Lwi3BbxpvJq/71mvd4ziuJ6cZ
Xvp+3a2F5WaROK08CNs/xEPt6jaUAHE4NKydESun1hg/+khcBfdmp48vrcojxhZwHyVr0NFpb8WK
xgCNlAILfYiLULFg5FOwdRIncMV8RLHwwrbprmTl+9CiWI3uYyleNJwQWJiKDzX5SdjCER+qy/ZI
bjVBdiz0blw7HqJe5RlTFHRCU2y/jWPTukrFSePob+1IeF4t42YiDzdT55mnULn5dE2G7B2b+xcS
I0/CGc+JsEzMi0wetfIddRLPR/JA+Mf2WuyrLr+eOEVcFLUDYpH0b4MkXZSKjBAZMsyUgn2ZpBUh
6YJ3pRqpGyMyDoU0aC7gy6EQOHvhsfNqZ+374gx4EWTKRxYz/reO4VpD1DxoI6Hs6myGTH7xA105
pMtlkWlEXS23TID34UuRrssBSxWfeO/eQ8L4VgqB0jpfTsQ/nQal/6ZJhg7EYQ9BnuPoggh+IckA
8rJXGYJsRFVBUia/iBl3EiWbxzA19fGff/r1vy0rwuW5HI6jZT6lScYuaFuhlkQsEszNn359QQz6
x7/q2va28UUve9Lqxj4UZONCR4lfJx1N0KQND9YIuUx2IsktpCLyLATRmud0bHt+fZmxiAhL5JTk
ABmvCiKtdRmjMLKhUdTFa5KClGBhNIc2XmfHckKeUEztbpHTu2IpyXEpZ3jf2DQSen9oB3On2OjT
q8knpSeodCmYRyQAGN7V0pvdf5qducsFy4fKwBlj8AV+AK2PB3mwDOqD1CRzUPYV4Qej1MNTq/Gz
2r7AVhhAmVukf1Z/sZJO7GiKMneAOJwsbNmk5FoxZwb0X3fbdQrjfTWw8+cUCNrEfu8qxQ4AEu0w
rcZvqbC9SiL3SYF3Q/QiXj0mgoq60O+msAa/afB2IGs6p9zIrkLMKe703Nhrpn5ApAyJ2LjY+kaH
m2SPCJQDM8fb2GAgsPKYZx3Fg0eAJdCN8ALCOhePhy1YsHfEYtP+WsiM1nIWOBQbpe4Dm/In0Ay7
0OzfLMm8GOX8onbLS67Xl8KM3Day96sBBVU/SDNhvGYe/qmp/6Nv/rNp9m+Ll61Nxiwb/SOoq2kZ
4EX/Cg6mGbdhNuf1YbTyzzY/zkrxUoFIRjbEysRbpeXEGu1TENf8N6/8rzDVP18Zh0aWPrqsI6D5
beXj4LZRmYtVAd8o14VkRxJQICyydKa+0OikWe+JInIlx7xsrdLfvDzTzp90yb9eHoY3VgGqDCBo
/c6jmS1LaJAN6oM60MRTawjBxMW+2TvyLVfmm6kRx1YfB4FRbXnqdKoajW3yt4weZRv7/59A+o83
AlSHlI/9Df/9r1cgJiM7Iea2OmwXH344MnCBOutkW/Lj0tAYFMPNsiCLtIY3Kl1QFThVLy2UEU6f
gobV0Q9ppQeN9Teo6Taj/fs7Y8sgWxbbuX/beDd5PK/ZYlcHB/cmSs1JS7QnqUd8JuaZJtQwCeIY
v/+6vZue/rxYPujEXuL+WhvZu+yIDy2hAPxqD21jvcZ71ZRem2K9E2N11bLFMxfaEHo7qG171MX7
rQUxnXmfZwhEeQC2Ll0eeFIKcSuTLLRL+bpqxqHjWsyx7ReE4kFDuWVjFyj6G6GVu5bDL0IbV41o
le3+1rKaLwYDp72IHjbl0cVt3Ox2ctwHrdYFoozvqIc/8Fl4NYV+cRbMYbTuisboBj702TojPz57
7+qWbcTkqTp8T4u7xi3kiJ6Y+a8EW3aBmF8SkJO/wXP/6vZA3agawKWg179vJdUidcpa1VGqq/1O
r+UrNNewLL7/6qzFnXSLv3EvxML5L667rqAJQ5qr84z8BlQ5s2Izm/JkxuYC5Jg9Z9jsZNo9q+db
z8GHiBFlkKCo4ZXqyuP0wrgbtnoZavT1xWQclfU56atjVZ/Xcro5SAU27ZlmbTeDTENKptVVmzfp
B8ZP6ikdEJWaFeG0SBSrGRIi9XCkFdt+7oythia5xsQmigZ0mwrATkMnKUNFFSecdz1Sru4TUxV0
icABC17KbybmfdI475nv94Ce5yqddinKqQT3HCUffce0Gui/mEBazSFdUHeJ2WbVoRhEV2IwE+Pc
pzYBC52Ruyg6RzZRNcz6HwqrPZlOSm2boBzjxyoX99mKXtKUDERGMDpw7U0t6I67OigM7WvHOFoX
6fvWtA4kQmVGAYm9f+3G5WNSaceqlJE9ucG+gmpuYK0+8TuOjewMQfUM2fpNrQ0EvWGpLw9Cyj4l
Fes7mLE20Q9LU7wrRRRaqj9oV9FoBNkYh4WqPW3Jm5Ny3ca9zXRhgWdMdjMZoNucVJsHdVwpu0nY
Vk+I2y7b55Bm+jczvsxa7SnW6FvKBHwnf0S2frEUYIL/XIP/dTH1z8qn4wthgYVaqvH70n+1pLrV
Ja06bOPbNtIJLrtytyKUKHzkymwO1d/QXv6q6hsyLadNEAEOcdv//yetd4fCGy7wQrHNGch6BtP6
74/Uv3hkgXpJ+d6+Ek3524ukSZsPhSxXmGOzwJwNjArUYn3pBJxaDGAsoKCnXG5v60pvYPeBUGTQ
9/xz67I7RH3ZYAaphqTMwB9UBY6Q1EvO2DOpOnsncbOqIswSvqdGV5Rl3232vG475Webjk4vCncr
xHkp7mOs3vEZ4VbscgKH16BZynNvOq6wxpvG9R+jHF3IchoGGMGb7R9zmaWt98TRL3mj405IS05S
rmHd1lkcoPK9bG+SHIGwNc3LouGMAWhhYkZhN18aEAabpIlUXHONuLF5fFEs4y0uxQke57ki5SvB
20fql9M2Ng1JepbXjSHYPXB7nNaYjGagjx68QO2YkkD3XDHVr8poEVSWVMEoaL1kNf0kDWovLcwk
aX6eRB7CKnMLriTEBpYo+mF7Obmj0EyZ8VaRwFb2HQaG1hs5QiSVDjdHFJ7Ee4mi+WWr4Drz2n++
uRX5LxqcP9bFtBcQBn5bOlZqM4h6KSts7Dk+cb5GbJrBRcXxzu3YgBNbK7O8lmDgJFwjSaT7uW+O
8GyeVccDWl+nS8eYhz3vadRx8tHtsIfEgYCwZULfRrdpuvaluCVsY/DKeGjt7KtDmk5TDUBy+I5r
6eti5+8scAeOrI3zV41HzPF3NcBfheXZqFLzCErP2apsw/jWVIyduJGOfdmqartOH3VELKjcn9Jo
/rCo/CXFzNLqs45ldrPYyB8Nmg+xVwAXQO+gd9wce7op40japtiVLLwZUq08CztJ4BC5JRyup14b
2fvS7YC/mI24t4l8ZcAT6NM1wLKtG4vyyY8Z5tzYuFTDDsOJUO/6W4kZ0jIK9N1tYPQbZKG9ORk7
N41/ImuPdeTdNPjEY8wjoUVPDRDdYH/PDelG7z74//lC/0UVo3Hb/qNoDsj2b5d5jlt2wQiIDxiM
+L0zuXpjgWvCR91uco01MRrUqIn/5v5SjX9l8P0qnzbtMyc0qxj738onZlkLzJyxOgyJcS+74ryd
czYGc+j3EX1z6JT4jQ3+hp/l2eRHmn7oaHiaBeAFhFPlQdF6wx1X1a9GICua7BxYs5PxT6IXU8zv
JkCKXrMupF+yAUotcd3QjSq33yYHAkqbhVvJmNPzKEn7nuQnNP7WzDxUsIuKyuUjjsxLomJLDLiX
LZ3bNsUZg4n7VnczbrqsAkKsZrcrod+1QZ+V5wWODnkCt5imh36ibtcPdTuMKq5mpj+Y8xpMQ36u
NObxbL1hcnAqLerG9gzHWv6+fWZtle+rIt+zVT63I9cl/y5ZxXlBXjbyvXk6BInVBapJ9e2KcGt0
LCEj4DIuPZPrCo+0LS4DjEgs+sADeWIn+21DKOIJt+8k4bjVL81afm5wiD2Jx4rO/EfdOvupJFkI
6pQyf3ZFthvm8oxDTesuKws8OUBPuUEEnll5UirI6uGp3Nq61ajeV5mdwrw8QrfEoEmfq82aiaQS
Z9cz7mY57kIy/jU2kWcFSGxGwJvI38fFumyoNTtHb0Ob0PzspEUPNhCO2etj+9CORsdCGHkrpSGR
q7suG2/bCY+nWDhPxgVvrev27426nGTEXMBF3Zie8W98n4R5TjY3kWQlPApvwTpCeDAU+mGrvhuy
VjMv6sP0qMzBryF2GV/sZf4gXul5BZxRRvlZCreqOwKSy1F2VlkdKGv2rqfZWalGhs3kXcd4sJMM
KjToazktHlGCxi6PT4aBvA2krdx02zy9lUxClw4CX3B80F02yXMG7X5rmJRiueuF/pbFJD5HaqDk
6we+8jeNbmKqylCasjDZBNtOt1PN1Ys38kK827A2+E3Ai20Q1we627BpltOvG56lx9ZGIn4/wKH3
t+qlgwroVUXAFwNYY10c4prAED2VwJ3t8Kn0gQmSFPp+8qv4Q5bA9bcbbkNfMw7VhuWpi/YtdETJ
CgJ4obemO67eM5HdnKQtxX+d9lML6kw53nDCtYl+/ueq9Ttt8I/yYRmGg7ETReT3dTR5tVmr6khD
YPt9VETTN+uMCegXcC4AjxHK3zaM2mP5AIzJjmZ2cx6kDXvebqw+cUzXHpgBBgeIuJ4LFCPGr7L9
6wdY6ndYex9Tl35idvyR2eTzGuLC4f3s5I6PD09M7kvePYAHwSh9yrF4ckn480QqqSH5Fr2L7FYP
5GJwHTEuB40MB08bx2tpMaTHquzKRkPLDG+/qtM3HO3UBxOaDeEbZbdT1Pa96ZzEjzGCY0VevHQ1
WOhQg23KWjO7l4oZ3TNhCQu13s9ZAhI+PmfDcnew15ymT7nDi7DmAd/qS7JqkCUzb25kb6vqpj6c
ApXitNWc51iSL3LbuXWXvMs2Xcg03zVZ3ESmH4Ymx5YjnOou2M7wIh2ow/2uNgfokrR627k7FmeH
O3J7/nrLeVa054m9RpHJ1+2nbW1SrG6jcRrmj1JH8h87ge2uyC39sv0QB7y/A17ekAGJdUIOAXqb
NHQiO5XcPBg1ee8lbwDcHiUssSLK7tA1dEH1eJMf0taSfaIO2NGvlKUmQHb8WQzji2aK6/ZAD9Z/
t/7/f+/+N3t32MUbBPc/792ft034//FAExDbvf958/7Ht/735t3+h8GPYo1vyorxa4n+x+Ld1v6B
cwGIngauZyNiom/4Y/WuGf9QIWkatrp5Xqn8rf+7etfYyuvQ4ygIsFRU4qj/N+t3FRv330AEh5gJ
LN9AjbCsVf7Nm4mYo7xCPF3jhTzEeyWaLG40GnGd0CZLvHasgm5UmtbrBPl1ia4YD6xVpxUHqtEw
7f2jVTr1TscB5mK1T5ElRT6S2XVfox3TWJj5OpLbIMJwuWu6wyQ7H1nG3oRim6FSkVjv6Bl7jG0j
NZsCI4OLXQJlOLkcgEBoX2Ai236J/fpOWcfIFxi+G0uu7QcZTzgjtm20bJwNescGuVemNZARDLpG
hW+fWnMiN8LZWVVsnJgymflxoYX0ECi8URcaRB2Qf45depSGthDC71DdkN0YO/uqSYOcI3nHzotd
KRN3j/ds3zfFM2Wq4+jTzAPr/kOK8sYn7gw3I4FBOjbRxzJdjL2aiC8ghgkcrqx7kIz9KOz01DDD
e1g09F8lDR+WvtP2cZY5OzRR+iUaMkSq3C+hOVc/upzVRMWi059qVdn3OfQjDNMhc24cPz3t34o6
fVgmKbkP0IKyLN1ID63Gts45qtxVkLItBetf7XuHSNyDtlMdlc2VQMGzre31oE4hnaudvqt+6WkF
MqmI2VDRJ7Y4AWjZ8r5OyMC0LwZ82xMuK0qAP/6NeFXAgIKjx0RtegZniycrBaspb9GQAuFJvf44
L3qJ63JMAnoSEYwUWzDORumUmwtxgfmQXrKNhyg7zZfJZIrQxqX1cdg3Hoqm3hTYQTESTxX1pHri
tUsqSjLvugpj/bVWXskrbR/kzroLiIyeZgAVLTjj3OYcP+OJCHUIB8vRrKE94SSUoaVAmmcOtbem
kXGPRs4YNdKO7Ktu+pJqsMZxyGibBKpXdZUjMzppZsspp8LAXBIT+DZHYIc0+KmztPzGL5SQRxNE
pJ9fGskpvN6BpiIVCXv+KTP9tZltjLjq2ZPyWNvF3Q/8CB0XWNm6Eu8MfUzD1UJp3hc0YQ9Y61dP
0pSUri73yE7UyWSxA5qUgRJVjVz55GU9WmaxxeM1Mfc90Vx2u5zLBOEcx4cZowtJRHnD/TVIx+FZ
dwjqWjoSu9ClnxrFfHBQsoWpNBuHlkCsp4j8kUYt46NSxYdRb7uHVHB8aLgoHZNVOWZIZwOYhdge
QltyLWPsT4O0PuEXlB9WAhJOmASy1Q6tVGYeLctngnMuwKDLUx1HP8rRLsHsZJnrWtkQPsdql7Rk
aGalmbpKyhK0nVO4x6rwpaaaDxKD+0mNTor0zVqclzbtMACPmBxaY8+FSvD89he8OSUHXXet9PCW
x94J8y7/Ipc6klnHeViK6lGuKhzetfERtnTxWO3ji2WZp9oU2UnAA8aURJYDPVPDEWFO4Ej9tHeS
Zt4ZdR2S7TfuER8mQS/U7nFehecM6A20Knnp1HvVkfiLAzqtrYJXbGwpXuaomMNJ1jWqzRdKkHWd
5/Ez6TWk8RWJmGld1gGgufmAHwg1o9ECB/sKL5F1c5+1XYUtS115itleyBGzHurBiZhHEQkuKS4J
4zDi0WWzpmraOcxSE1s/FpbejHoioA2GyYxDOb8fFY6hjmNcmzt7ORl/9KzG4iJW91Jc5AfESKyW
9e6nRXgVAGqu+AOL2WDO7PLqk/hun2a8U4osUneplg8e4uLUr2Cku0j8VjeJpSu5jUuAo/4UJJr9
qTvRvdOS0muUSnNTiYQB8oYxm74sdkx+NToR3rd45FeL/cJS3trqZ0mv8qUbFbcWup/pDJ6yno1Y
NqORytlVIFsf4NkfO0UtAylSGWVYsfjTVAhseGw/sdE2WMtPcjrSfd9awu2UZN0NffsKzTJH8dyZ
vszfwZH8rcu71iVLqPZaXXxBrYRGRqDQ7InlThTkXrNcfax2G461MvhSNX+UZDl4as5mt8umwFqS
jH1jEWiK1btloezB/jV31OCokEvtRhjJsq3Hyn1BaZJD32JcZ+aCl+nCLUncWMNJk7d+EA4KCTu3
HnRdEmwrEsmd16PoTDkcLSwxqpXCoXVA4gK3YMq80L1VL5egl171NP6y9CINjMbR0JNiGL/M3w1R
Co81FfAAcp6jtrZf1XgFMy+ip647shyZbnBN2FYaT7asp1cylMljGqYeb4LMwEmVD9Hr6VO3uYcK
kpHhZZGMPq5YeOb6WYuEgcbecnZKHjeI+IHotdwJC2XAo1V3mHMKkqVl+Wxjxvs4WOS3YfQvH+wq
+76uRuzPwPPuqgcSlW5fyzassnYJ496oLqWuw+guy5WNbVYGpamquI+MBUd2ZiBaglODaUkQWfoC
v4sso1XDu4AB5qAOqQJ1Ia2CbK7elwTvjMHJjmg9cEQ1VywoDMFdwg1WtOCMtdWTJtFcTTOLv4hS
OpSi3Qhv66Ff9R+LZSXndbM6LlhTScrwuZQop6r+INflG4TdBvwqft1AjUqL4gARjYpxcOobtdE/
tm5TSNoxI5U8kqRQGbuvEMnbQ1sg3XCwqfMjgzHE6i1z71hr+ayowzGPpJ7BXDS7FtnfNeIDaDC0
nhzTDLJKSt+W/JiJPjogvMkDNAMyUaoiCg0TpWM+6c92Kp76SkneJri5ldGqbpONxosdSTi12WB8
yfBqKfGPRJ96z8St+0LmEZsWOhgP7Yd8yFuz9vNhLJ71dK59u+iYbmRqHnLx0suSPnoT5vJNXYbh
glex7jvZgxmr+vuEr6o/W3N0GkzlYreQ/JIEfzIs7Kx3I7Hf0Dy/JzKDqayX+ks1NjjOxCQ/Jt2q
vxBnAdsBP5QBseUO8nR8M1geuh1+FQdSE5RgSPEdAJsE1DTETceT8qxNXeWrq9QcTJiWRBT+bKV2
dg2zy55xshqhZmHCEo2a8ZjN/D4MvTZ3DnA0E2hybHLcv+s4ozSS5q4uPwFjHqzEIphW4FAEt3W3
tk28n5N8wXsBiyoM1ivyaFae/HF4MDFwLkm1a5MmdGBsvDgDN7EBPPMhasx4zBaaYg+zk/jRI249
QVHXz/yq2HH1aXMcB9YAZrSWD1rRkQAL3S2NLdPLWnvkohDx3Smtb4g0eTGz69ZnTeW6U4vIRK0P
8QK//C+cvTuzi/Oj1aYgtLJxG5v+qs7HiNDQbzbxIPS7q/MM30IL4FFU53RDkJJ4WMEldA/4+Cfx
vEQJDdgSNpW2+tJ240CHyIIc+zbku6XFY6d9Zv1s+MmAhqys5Kud0CX1r/psdD+wBf0aqRg/yElk
e9PScMCRGJ5jBbzTgJcQoN6FDauUuErVw4IiDfoyq6G1rcnX6Fpp6TmyZvEzbupToifr16XXnpHu
fyfPu75V2nRc9PFMPaKC2FqxL/QW4NBOHxVuS1eM87A35zeDTSd+t3Sltec0Qb0q3c9o4DpafWo+
2pN+WpNSgmv0qUUjCnyIZX4mZ7UnmfiGiB70ULFyfbdIOuxcQHavWqP0auqYMqTS3R71kD4uwQiw
kR9rNMlHZc5/NHae+/2sLAeyLl5beCBtIy0ekafO13zqzhEmUJi14QdkdASnpvo9su3Bs2T1E4IQ
3qSVPfgWaqJQS/Nqx5jwQ6sEHH8VKUSPHbHcpER9qel96tMqZPRYQVam0je27/n1jbPejWGil5Bz
Sv5uLKLnZpZ6KMg5+5s96bYA9HJyr+SaxNhJ/LAxQwsytW6ogQOULTu6m7IkuzQeUzjG8fzPL9Tn
YyI3T9Kgyn5drMBt6dG2uONUSMg1WpQ9DdhZqCOrl2bF02YUc/jrC0RaEZJz8FWpEXrqqRJD0DMc
ng081ZYumMx6DvPYBByb1NJbY+AyMpJXX7aGlgCOxEKeMmcQORsUDuj0X5VlzXfj0F6k3kKSZojK
I4BB91KVBKK5H0+xhWebkej4Hhit6WvyuISqXSzhTG9JSuO8tc3m96EVEqvezPKcYiUjNRpe8EHP
fJx5menWeIfjQo1rmTVheEIcg2GRZB6PNgyp29pat3oaAyv5buZT/jD8SCAkMj9kj6UxGt6Qzo4X
Kf2pFkV8jCCRPeAQCEYj7/PBhHzX6MlZkbCSrvIM93M7e4QXArMMXXxcZjhD2JZzntbiXmMI4Ypc
T2/5jB9Ga3rTSAgIe8XsppTWvjHan46cAMVmUU3wiZQHRQV8l0fZ4qfr9FWaiVg21koGdLXfKhXm
bA03fQ9Rbpx5JPus34jEAH6zNjyvOOx5Umx/zUR9WLopOchV8QZt/quesQVolAdrTr4nhlPhMaq/
St05wXSrxRnSjVoFFkXGoTVF6+M4LF+H3NmtMvFuM+GxNoYgfmxGob1VtkTGWkOejgwmp7zKWG+C
oRkYz9entlB91ATQ5piKOzC7QyWc+TDiDdUvNkw2ziy3XInlGZkB3S7P4CK3jVckprSLhfyow/mC
VfwwlbMeamP7PuFx4o2pccMhLuNlGzkwojKHonzPZ/vdFNqVZ/dajflrpDVm6OBRogj5optAdzT2
v35QvQrl0CLEbSPsAfqGgwOvwiCSO9ew1lc1LtVTVPMcJx3q5XYaIg+3SfQE2+035uXMFAR8QJb5
KXIc9UiwL08pC8+lhNHYFiZySqfYs0N4hEnsDUalH52lbAMygnBvVvlM/WStcF3Uyccdrfex6Hmm
8Dylo0aPU9JElpGa+hNUeRFo8xq5c/n4yyInJm58eWxEphybXpNCWNPxqTPi6CgNP6RxE8E51uiV
4ygxBHYXWyyo3nNL+EtJcvmvz19KysjUY78wWRmhrrVGmNG8QdjAOMjg5zUN4iwdlronK0ial62m
oVh/1tfyK0lNj+qYDt44z4tfS/RR9DLw0OvyUBGqCmuHFXCUxB90Qx19fZy6emLs4c98mUWk+c4k
3SqclyDvoJzMg3xgdzNZZHTYxUVeB5JgMJzyOF7vsrlgNWEm59gqfpQ2iTCs6/WdJO8lmV5ZxbmU
+QCjB5aeTZizcdQnMtplOfpizWnij8ryc66+9q0on1X1p7k6dwRa0KsxJJ6nNgYv13LcGTBgKZLH
csFhGQ7e7AupPo5F70eJUE6ZNXzH7frAvtNHg2ntB9W+ovz6Nip+X43GUR/lrwMYYFjb+JovK2K+
ccwO9eyuUY82LAP81ZR3B0TCNdphP/SLEcQ5s023tMKL1Z+N1DrnC97SzjcVpIzo83ajZc8gY7Ed
n8zeLlynx4OrVQck9fjEJkj5/Jgd8phr8+MgksRL8fnbGdARRVpmDyqtvjd0fQw+D5V16puQXFuj
5GIske0uhvJjFkUChLbNACAj3JfmKZII5kwzm5RWTWkfZ/5WZtRf5GYg4cVs3LY0CFsWteHN+SS8
QoGXLpHX9Gj1pQpOg2fVNKqjH+UQZTDm0digLT30shiHgDI/dIUImrW45lULb6/+2TLruiKJD6k1
2Z5UiMfmS2IN+1nA10+6uwOdFoVMccUtuw/69JuaSDVrhSKnbOR7o7S+JAMFrQYKWdULz/Uu+y/2
zmy5VS3N1k9EBn1zC6iXLcmW3N0Q9rIXfd/z9OcD70zvWpV5Kuq+Yu9gAQKEEUzmHP9oxmKfDulX
0XA7yEp5UL1ydLSqvwuEDm9EL0ZVObpTh4GCWmTvIrzlstQfy9ntPaBQFHuKaBOYMpC4276P2bDt
MEWhPlffy7xL7JRhnKFrK6FB6GNovBdy+ixEmeSMP0L104yCT3BDK4geB58UuFhR+IGql1iPX3t9
hoh3asUvJ5XFWjVajEC0CynDwKyU8nKcjrqBOkg2pHZCvGYcCDtY0FtfzD7Nqtyh7ctWkOX2XlY7
YgTlQqWnbJNKhkqqEXfqzJhmUHUQI+FckAQE2nPyK3xSuuLRDAp0z421jujf0Dl64Blp/OIC9epL
l9OIbqX+7HfDfY6rhgpEgT/bAwDTPpSFj9BTyD9M1DWWSHsRh3a6ALOy3N964qqWynRNoybYFLLO
VaPXDjUhV+5UBDIY0loVvEP1K5rqW6rqKzIo0TP0T7Wnb61s+BV6celK1QiRXvkQhpKqZIrtWPjZ
idKDMfWuaHW7CUlyl2ApAMsNGlacuW2bvA8C5SOrHz6p6CJcanh8+B0YqNyrMrApw4SdFeq5DSX/
piCVH7G4RvTI84Q3QdG85qV27RkF9Hm0TmjMIals6w6Kg6/YUyBs0tQgFyAHdYXvCFNa4Qcltyou
pMgRROXTDCwkHhJuUEZoANskT5qec45e/WAwChG7ko+orbkJaVBIXz+Agc/BTk0pRZO2U1V3StXz
YsXHyp4wfHKonKJxKT8aWT14JD3nvQasMmRPWIigQpasGlEQ9GoR3DNPvkZ1l2HH7mjJPLox0+2o
brA0+Ky8/lXtSH2IJPqPOcHvepGdyomwPuWcqKtGKImEIkUnbs4W95RvOmkZYjmHAG7q+WFjDwdI
D8927McasgUdGcmnVofKSjeMnFiJJLCxB63tqqVvHWjCYxYwCvIi9SlWbnFs7nHH3JU5u09g0E0m
SIChw+9CjRlGxdaN4iHBu+b0Gpgo2DRPmXZKRBBsDNpi9cHvOlPu8WUYeTytHdZjK7nBPUUJMggD
+dcIDjaXwkIorzBJTWyF2odyStWdmNoBGIdD8NC4UrE3edLah3rmEyVm5+0aK7jz4jpgVJ6sk8nL
Vqg3Tmnn0TEFzMnKsFiHAk0vjFsiYTLoFp2oUDfuKmfyhg8/Dt6yOb05DA44h6UOo/DEkVJyn8Zq
LwCewp2iC7NVi5IaMRFpjBV9d3FdECpgKbXgqROIhZDFqCV9jTceLgfzoLjN7XAkH6/2cmzCeKzk
pDTdMC3BZCXNqY1C3UELle0hbel4ojImpOhdD/x+N4gl7koW1vHc+tRxY0IIDOQWcqjpR2htymDa
kywIAOYpAL+xT0OTPlALv77Tbr7EVe7vdU16z5Jf5WySawZUCCpi5mRCQA/1KCE1MrR+F+H8siYY
BnZWQkW0RbOO8Tx9DGJmBEVdBRk9rayLlDWeZQ+LzZlgqc3OLwE/SzieVuULq8AjM7bSim3VYcOm
nXCuEwuFjMApN3nLjXQbA2kt4+vo9sRUjLJo4aX3MBXkK9YGkIRoWAFc78iOM2su7FD7TnIo6UWM
eKxBjicPLTzRJkb2qOFUrnjZ0wgKV/k+Zs4JHrdR+BzjtYTLqXrqaLQsqZRRJVpnsVSvUgDVVTYp
7OpVIM9sC8VpOu0B2TcWfIHKsCXuPqrAvzY6UZhq7dPuwGnoc7laiXX9aCaNSWtgGa7hYi2P7fK4
a8bMJzmY5yoqeEMQBTutq4mn07Qs3F5Ukb6IElhnFR6FJtFbG/2SO8UTj3AOO6Qe8jZG/sR5mb9x
806djLYKb7AMRgIZzGU+rsLoucJd8az6ui1V3IYNqsQW170VwoZV0OVOaIlPdHCxbisMaHlgIvRA
kl9tLmAyI99ml6ddbDEI06xUOYn+9FZrqc59reT3XVCt8ZS8YaNbrxUNbrU2Jgzy+sIVUu+9aCey
4iToMp0Cy6oYk41MMBSUbMbbZfcE2t+6ffsV1eN+UNLPvsEWSIaeSNrZq6pnJ5xPVnpebMqO+Kqo
m16yGht/3coeB4OTEi+mkdPygOpXWk9/+E02+kczA8KwpJ4ICQ1AwUc0K2QTWUaRXeLmnRaD7qoU
1teVj1VlNWK+PVsKYiK9lYZ6S02fB18QbLUZceXxnLp69IB0woGG2yAMCTpjs0977yJ4GF0p3olu
AdD/7DiW4XpBIolr8IxbtYz56hRRDIsBFKhDPIyVGiO6BUuvxQQXc0gmqv87HT81OPWG6MmuVFD2
w97kgWxlycIUzFc36RjdF2n1VvUNd2zyqtHd1YfhOAdJgv86hVCMgGFGSKvcneN5bKDAt0L52KTP
OkaC+Kjq9LnE8mtKOoYpKaMU4C5lE4vtRR76Z6qLKHkUGAkGRJv298Ql6TT1yxySyhULjtL725R7
D1tzPGFWcowHneQOvnXJR31wJLlwDHx9ZVGn+uo1K/yYL1gKE9QQY1kcrwzdh/hZv9VGvEK1T7Qb
3YawNSFDGXeCHrl+xajVFiF9dG3zgqf6fj5WpcEZyzGTBONDKVtaFTKGueQ07CXeraHabzwiP/30
VBrZiyWP517UH5A+4Aa+0afuRZaNI7+k1SeuPGYbLfLcWjPop9D6KLNt0kamiSRWHjZGrq0SGqmq
mccn4gQ3ZGKoQwIxDHlC6FPpEaOxa1hnLwNAR0PgxGB0x1QvDkqf3xL1ylVDbznsQhHeBvWQarBO
Wt+e5t+LqJhdRCgKX3kv4nCe6xevqd/6AlRrirqOXHLG2gM0qpxgEMxXvL7fKiTgQUOueLVAJLdV
sPVCqUpg+vKCF+tzaVZc7po3gPwg66YtNJod6dNZj6pVpeRrytmvkabUdh6Vl9q64AyELCfYVea4
1oNkQ1QsIvpSe8K6ZI2mZO+12R1yQ8UmPfI6ZFi2W/0FlSghIfhj2HlQRZskiZ4GYfikqugkad2Q
7+GflTZ+EPFNBgvvtkOD7CmhblDjJxvEnmoXnXoqZVhbbfBJDgtarLIgBzd8AnuG4CoRKY46A726
KJ/0e099A9g6JGMHyREtltVFW9HyN1lPeiWj5HTCTTkDhzr7+rBquEcECbcJVdpgdr9ro+AqR3S8
BSxhm3ET18XW84Q1MnPHgx1DFg3UzoGqkuSiEIDSpLWPHiBwIzCmtbLNgDmZTaNIOHG4wqvhcb7x
GwGVcgLqwTst7+77MXe62YhMMV6SODhUgnUPl2pVN+aNQvsL6iw30gbciCBX6qX4LKFUsMXxN2FK
Pi/r+jLyyNuS7vPjdL3g9FKG75x3LDt1J4vYK9US7EjvKoM+ELMJmoBfShgSdlO8U75+rQdzK0F9
sgOZKOP+V6ZmbkbZUxUmt6LjAmF7bzbCxyTVn22q3kbZvNUBuDtgxGfW6Ncx1lcYpe30pnyijvk2
0VdsvTdR8y7qVP+Oy+CWZTFGafGFmvOuTycnHim0wq+wsugkdhuUAAi6W5ci1Tq0kg9ZpA6sK48Z
GtwQDjQwzHZqMNiK3ytBfKiS+jXlqRey4tgG0Qvuda99IxiOrypuFxvbOE3PEyVYfG6BN+VqXca8
gNIcwxMLuXfk8o7Zmbp/kxXpnPObKKb5ybnaBO86QU0qT3oTqaTpvD9LKT1Hw5X60pc3mvelL9+T
mfuWFBTjyPtKAv8YTsO9qcM5EbK7SVEPcMe+QhSTVUx6j9C+KDxUuk4FapRSN6RmGouXpA5fs1Te
E+QKnscAt6Ux4QF71gTtqIWhKwI2FgZstLC4Dwxrq3QUU8SmPylTcerlat9Myr2QokXG+IBbAUuD
+NhK/RVw6bHinWJPVERyKbHnyMgm59am9cSG0R5NHs+U4KCC8dMDBDzBbhw/BYrU2+ag5/Poq6pW
yR56/kkb5ZIGHPKLlY2BM98snpyePR8XgWodFCasUPAr2hkBqKSu8FLOAK2w0/ZSZYQ9gSXlTMX3
T2qXbK0mu+INsuqUEd8YTZmtiVZEVpySZly1xqMS9TsN6S40mTvPl180ko3xZwACMsZHQ5/RmL4F
SatOU6feRaN8toQSG/lg61c4c6XT0aOKWk/TfRrXb2kbPuD+YgUBucyGARn+zbPG3YCTQC4UVFIk
+b6p4wcPh/3h1kvle4/MoqqPfV2/BOr4arTSKo2tp8DkkSNTJ1Hr5tcoh3dEdOIuZW0KMaeKKdOd
Uqp8NzSyGwr+NjaMlNIYlQ14MXjSHHoLLC6lGB3nd1FAilRMH4kWY6Ur/Ex9kWKEoRtkHQbyas7J
Kelm4UfwKAkjanVDulHdurMy2YYdsGeMsw3V5EnteOyJMOPo00EEfiiUeptJFbcfwJOmnunzfo18
7qGBtaxxPUgnvcQMJ8FpTbkMU/hc99Wjrmlri24E1QHg8sDJi4BxXYH/ImbtjWatdEn9PX9vPOoX
UbEOQRncBZi42JUMVWf+wlSVHg0CK9wwsI6D3z5gMLhn2LH1gvAmp/K66fInw6mk6U6TyHT0BpVx
SNBtEs08CAH153mjIS2fCXpkuBd+yXWAZCFFXyIXlzZYG4Gj9Mj9skcTSolK9GScWh8yHlj0arUH
cUIgbFnuxAAO6X8EMjzUlBGnJ2VqkVwRai7UGyImHV0FFBEqQG46O5iiyADMNfnGvURKQjzyOhj6
bWV0J8vTgQnVnYeT+CgYd6Ov7HAX2kRwQdWXrgXEHq/dFLpDOG5Nsz2p4as/Q5l9/hX15gdo607P
qIEGoq37xkdp3SjRbH0v+fJU884LPFJS9XJnivX75OkPXhqt+jbAUx8Ep1XQelLKETDNHyeayALT
eSA8B7L3W0Y1DRdLrJGTfC/FeEDB4VJXE28tx8gMwcVW3XSiJoW6AG2AClTmqAoIwJDKr3OT6dfD
i54SSUX1B1f4+qSbDdLwSCz3KIEtmeYR1sSdNgaoTLpunwnfyq//o3/+T/RPVZfR9/5n+ueteQ/+
C+nze4e/SJ+SaP0DUiXORuI/SZr/tFvCUOkfvJBkNGEiVrAQL//F+pwNlyRZ15FYWzoiABWh0l+G
S4rxD9QfIoU0hFiG+b80XUKy94cmRcSKWFFEhbKYohKdpfwhZs7LPAxyHOzudElABBL7eQLFyyz2
f5ulWDJnLWCtvP+e/XMDNdlgZUTwXF/HU4pXDr4XAe6/OFY3GwAAJ9V766nLqRW3uXr0xzJEDCSc
A/Sl26o1j1UlUFXkKVtReP895EJ4zsapciRcVjf1QDJMXgnc+OoE03Dw0UQiDNxEhn+fTlgz9EH0
GgjTSyAxPgMmDbeFKjC8wrdFTtsSLxhLdSxVqomB0GM3bWMYC2GvTXgs8KfSxcjy0zIrSLk5PS6z
asp46WBi8uRSQaztQChQICwfheRC/XUp/naY5aO/XaVlq2Ul5PlNWE/Shu5pJ66MyZubAWLgX5ZZ
r+2TtaoGV23+YFm1TGJfzvcLje3frQPKivit5l0SMl3/mlUJY4NoOe+5fLTs/rO4rPv5mmzZcVn+
b7P//29fDvRzXD8swFLDikjUvirAg8MCRxzmunmyzP18UMfiX+t+tvO1Ah3kH7v8fLzssiwGCWUK
McSH5d9tDPN6wvt2/tK/HfF77bK7Ru0oIZmY82MM2U1l8H2yf5zTz/ctx/rjq5bFYL4pBFkFtPjX
31MMmDPRuPP3QZOQnazoAHbw3yQ5cJmG45Tte5ViLtAes0liZmjpy33iV/lmWfW9YTZ/8LPJ9zGW
rb83mj/+Wfzbx0CZfFurxvn+e3bZ6o/DLYv/+ePlK/52lriKYFVphdSwrCRDqSiUGZ0Lzn/ZsvQF
E1FpLxRu1UiUpZblfOYyLBstmy+Lk4AQvH9Y1i4rfo406Q0HWZaT+fDL3M+eGZ1dVCvzMZeVJsVN
zIpkIJxAOCmUzPaNlM343c9s62XVPkVZgsydz/Egjd0CeY3dCz7giUT2adcaqtsLQufG6iVFuQQL
FoMW7AjqfRbWRwNW9dpohHGLSNYppoyTMEMv3X/PSlKa7TWuJsBP3v1zdllLIeqgomvaLEvLZNlx
2e5n8W+HXFYuHy8b/uy3rIMGiR6Vcv669CmNUrrNPwjxCLBtqg5Tmyu0FIlq6+Sl2F7SvKE/pGWb
JwoVuoR4rblp1+cVUoqrUo75n/ND5FANai8wEIl0wvxWLa+5lowUbCqDXxakYK9rxyqtx10Q8deb
89+9zP1MlnWZrhQuGD8BW/P1mColmygkRDTslfKsRmXCe0ICnaygp/tBj/G/zyTRpXIdTtI1TAdI
HOacueR13tXStUsdeq1TICTbN0SzEVtGWWJZTCF2qg1/BZWIOb8+nvazbja1Q1PCdLyLWkcnEXFf
yAONYYXSz7cweAvLfie1T5rSvSvUhnC78ssDXjPFwaorACur4Q0hKh6d7+kRzYGjFy1+OeWEb49Y
1nsNf8LvOcIY1a0hE+axUI1DSNaaXod4nDa0yXMTXBcmFc1l9mdl2IknBXHeepifoGUSkKb0Pfez
DuBWWiupiiyNm36ZxEFF1l8m7SxjTrEKdJEAK/9Uio2wwa4H2JUaOwb44AcQsuqaihSKtqo9y1aH
gG/+0ZR58nP7/awrE+j1RqcmbgI/X8jzZEMfud4Xo8LfXAGiMfz/5/IyV8ot+eRw4uhNK4krGN2w
j/H45RfGssDOMigv4bIcoLfcDyX2wHEvz7ZtRqOuaq/FTkjMJrs1ewEl5KQO++/ZppwdTGTo59Pa
63FQ8iuT2neBQ63v8wAGGXzvXDK/JyUKabyR9nobmTh31YiulQnDRbKuIMQo6A6GCempgcgydgMI
FDzIFNsHejRbabzU0Xp8hKGjkDn7OLyZwQYNrUnpJXNwTdsKv/OAwZdbMpSXqR868Se4XHwOSSH2
X1rGJLNYZDu2L6tfSnFPqLhab+XAFYNVN8jOyujCFcZMGPbherHNTCec7n3xLI2rUv1sPfh+86Gj
ylEI0KKWO7jNE4BxBYsteE+VIyUZ3APM4dCa2LOS1OlGlqvnL8G4S6cvGY9nnNAIzAlhruNEocO9
IwjCJhCQKLx1r950Fe/8naIcYLEaXzoBptqNMWLerippW0V3uf4EGFwmRw+NgAwt6qDGxyy4q8Rd
AZO3cutmlXeOSggmpbsWzyVlU3M5ZcHG3dhWOa3wTiqd1toJJpC3I/weihpIjypH+1INOJjjOkOk
+wlkJ4X8L+LzcRzNhyzZ9O1zCq2o9c9F86l3m2pvHozYpZxmdmRq7DGcgaqSJTvcIx3T3OLABYPH
jx+MhFcco717v9vr5hbLYM/cKu+9PyGU2cCao6wrx8e03nWlk4v3geXUnU15PFGuofI0JXZ6Hv3N
iFU2PHnqqL9l2C0v1RMph4O4hQlJwYT+2km6S2tXSLaEjegB6a52TrjO5HRPqAisVX/yQ1e6NXch
eBQVGYIP8buz4Y6PBCsoG+Aayuha9dUYzpQc/PzOjB0phEe41qejKX9EE/1ImkmM5qejCKAuuLm+
MatNMO0r4xy3hygkf5bnAmcFdABRDJn1Sa3vfO6jQ2HN15sIWNHfRPxtOBT8hlthgL3HrsBtOgT7
AsovpVF+wG5DtVdDHom11Semc8HglrJrNnvpd15dcIcsJhh88wXjOglE3nrNnrtTNraluYtg1CHn
LB30JhysecvbgzZg/4i333psnFktajkZnprtKrMcTAEMcncbaiqueCweNAG3nytGOJO4VQO33qXN
1qsgHayNHOhz1Vd0HWCgkWZbuXB2EhjqmMqM9mp4G25BZUeopXFnuTTyrodx0XVHrVmP0XoA9sV7
07e1ZNs2O8SVemZLX9GbjmIbhKWvNzAbe/mhT0mqWItXmTKg8CpCkjVOOEZiGjdtdCzeqF2oTvpq
KfuaR8HfpNK5mJMaKFqCk08qTC3xXEU7MSwcP3Alda22NtXoJHX7/iAD+sAuIEyaIpqPONPBlKht
7UY4RtVHk27gMVJ6v7bmCV1CFW1TaJuwZj8BkqwbZFHyQe8h91E8pDqZWzZUtMBbFeq6f417WzfI
JIFHui7SDcOi/GVGq2k4C1tB6VC6HKUWNhjpWEShbiXUN45xZ90rh3STbeGrCrOdAzoZG6WCXXPB
FGcwkISDfdkKhpfNjYGT4tvFoX3RKLW0W2zemm37IH96MByqLacG9l6A5ifmPbgd50Q6gJkeKc7r
1Ocd/1Y81xpc4w14E3QT3OBFTCseoXY1ooOhlC31xHMedXEdfKAOmSzoGjvhPeHnKhsQTtwIcI62
IW5TZnPCW/ZMiuU+OKlXIramhyBcT4Ytl2/QZ+Zso7zFf4g+3EqM3K7cKMmdhLe9eld5B3+u8t3G
fF2ayNsPVnLpAoiWTnoBG5bULSxYiiojlrln6znl+v8C6jogjx+26qqCtmBTV/cv0yFW7UlaDc+g
Xea4QXvVx9im2CnPMvHuL6KCQGEVgvF11rbGhbBwPHKgSMujhkMvmKfvWAhXTXDa6aoiwhovUNvi
+p3qQlPxYnAARxWsOBAtQXiIoEMQ/IG3wOO1Da7jtJ8hTOJ+wmjfJhTRoDU8+tHvfnztVIYP9WSH
wXMK46Jr8Pg9dcHgiCwgtOocEQa1CcgG+3cbe0cd1hItS7gnVzYEMy2OknCocbcxkZFh6mSXpR0O
NvosWBxwHSxcKJmX7O7TpFJpn4KXkEIcVJMDA5oAjl8HfdmGtO6Um/4hn81q3alZZRGex6SWb4j8
LFfgunDlDDvfBBUpAO5VLG3dwaHREexobVBadX9pkVM8F6Orn6kN7tSLEq+nNWnuh/GsVyvlzQPQ
ciCYGSvuNGMV9474WdAcPPnXKHTEx9mxecWZSw4PQ/A8EARLdkFt+zf1bH4WW//Ov/uqnlv8qO6j
xoZgWnkOwimBO5YFYQUtztYeSJZ1vC0sZTu0A0eyg7X28Mv+wk/qV73WXTjStnxW7rOtfB5pFOgA
3GC58MRkz9GzSMIW7KFn7aHzHMWwU9UdipV3hSHHvwE+H73d5/ChqLe4cC9y1zt7xqqT8alcmxEM
QAc3Ai2Fbgqz20HZThcqd5tujSvwLuGOC7ZoRPK3elOcwtWAnxVxRvUDwyXC6zxsEao1tf696nYO
7g2y5qDk7LL7aa8YDpXaD8sunWlLOASVPukZhqLbv3nQtY/jysf3067vhV/ik0ToLLXpd5/HIN3n
F22bXsSbv4/vrIhXgp0Cr0b3+GTlt3wTcVab8GK+CowMaXGf03hVIhf4MDhr/DJsQgaDfJc7jLQC
k26bw7rQjtzwgjWFBlTMZX/GHIP7jBXiTbrKREs+yk/1PcWsdXfWjgPMgTNRH47icrOvW8tRuWiO
dlSO9X13rnbe5g3+33ScjuW9sjahLmxRGx2hgtzxeKMsimsWEeNWV6xtqbOuYaET2P7IFrkt2Ix0
jto6eG12Gqjr+7gy997+rX4fjun9gMDHhj3pZkd5nx1hfUxrqk1O7AgrlGV2ard2dOc5qc0mbn6X
rK217ETnZqebTnGN74ur8BI+DG77Hl0tO7rCHPhdPvWrYqfZxJzGdvPqk29uw1a4EhZLMUFDCM3d
g/uTK615azzTknHrcIUJkUigtTncscOsNrP78/RQHc3AKXbxvbDVXOOoXQvIJZ6Tbaxz5oRrA4I4
RWE3gLPiTK+tA0vBRvboWJheE8yM7nhLeY2XyyvhBs7G39Ap2SUHboen6Noc+9/xvbnpjuU7no5Y
GOHF9PslvQ8fxpX3O3jNPtOtyJWgjdEO2qG9swRnwlT6MXts7zLZWbdv4i286Lmj07bYNQ9VaF/F
LxwpBEccnPGGdcpgX62P9o3ir7qKD+Ul3Zrv6q16RSQO24I+y3v1Gv2CB3Qf+e7wGB/ig3yDKH8u
L+otXokOF3Uj3zF1ELXwBR/wsml91rWTuWCF2tHY6k6+D17mm24rPJPvQfOGnxMtXPmGCLy9C21q
XZxJeoHUe+KVuC+/uFcp6mf2DsOHdX3DpoY2pnnOCdG54+0Ufy33ffMcneAt8T/JGEhdDoSGqpE7
21boe4Ug+dyBjDiTQRiTfjWT2zzzGQ8TMh5cwmdTeC6NarMbhc45+IR3xsf0ET0KEKJjx+tJgFlT
/lPHDe6mMIjEm/Ah3tEu6w6xDTvM/Hhazvre3w67gR9kvB8+q1esa0gyXHO/Z9eeLvkv2D+jkz8J
p2kN6W4LFbiNpG1d2eJTr7zEG3FH0Ws3QKCzMYydVspeuFPuGirgxkP6NdK1q12yuFFIQZJOZV6Z
GIY9mwZcnHVwGR/EjXGaju14wQ7tQJcCvhnPiviKSGfVbb3zV3jpudRkl2BATMGGrvI+OoWX6XlY
GsCllfDo3fIiUu36ln9RmKdREW3to2XHEvdYAAxs0lbGR3+HpER9anaZO+wkhmrvzancWx9pQknb
wdscgfs7c9Vr8IJU4ARDhbOejn7kYGAAUb1y+N1JcXoWb9UpLpx42qSXuX/wJn2Ub5wiKcQos8qv
bjxOz7wQuw/SkDg9IZsbYxo2ugj9XU2zhEefLVf2uB9XH92WHh5jzQfl3nR9/AjpRzv+qjrRlvKa
fJvSu37c1LfkRJOXnPo7rmu8RTm2Eg6tb0sneR/whNIFcqQ3cYezAFLtlYkJMcRkVhar0s220ERc
pIQncSPe51vcdbSr/1ytC3cEr7IDmrEnf/sRuMVK2wwB77Thoh87GwWUE504b6SPEo0kYu41o7Hn
kjfOh/E5vTa9o31Kr9rJ5N0dra377Lk46DtSXqDuPshUuoxVG0Ea5T1IdxAchpv2NmwVmudqh8zA
JW/80dyUG3qoHHlzNl2NyAS7/zLnv97fd4d8M23br452YouJjVM60jZaR4/hJb5oh2zdP6wr2ZGe
ZW4BzOAFV75hk1dfeGY9yGI4wzjql4IcOVyJT+P7+F6cq2v8kN6T+0craPyyTsHVeJROVLSnnbfX
N+m9eRFXkRu9fkSu8DAcOh5nZTv/pyPn6O2wcvQn+T05k7QWFYgHtmVtN+RAvYjJlrxQeC2MZ0P7
xQzuZqY5DOWj2azpF+/1fbyaVZ92sWO8cInWEny4+a6Vb5BlkjXtdA4P8+rvUXtMbhatZXM1GV8i
uXGmf8H8gF8RhoRxba7UQf29zn2Ecdc1f7CeOYkPf0MHP4q6dbugrZiE2YScQbpOGB8tsJswA5E5
ddDvyfc6fLsJJNbBCsCfzKU6MM9JM0S1rPtGozBLXed9dGEUAgilznDyMlmQqJ/FZc4fsTCQe/iY
Cwq1nI8pJvs2sIg2N6THGIH8Dtop9sd9scOtx5Ga2kA7R1+wCw+18NYB5khTh1N6h4JGDrejmOM9
yFM9nz5mBBDvqGSKon+SweQ3VeIzAJ4nDF0QrulQtvR8X81Q3jJX10q1nagwywNYfx3NqL6UzHWF
qk7/mo0bMeQt0NNcJjgDZwFpOqEJgmnefLNCYeIrICRZ9pBPJcxo5L0Nrt3Uk0alPFcq2GBI8Xm/
uH8vnt8BgnEkY/GH1OigL1gaRQE96mLwKVANWMqGABFDjG1ZodMNms8YVIuKgBiJhqORSm3Dxw83
w0RcFX7gK70UTmC028qvEhpOzgmeOWSJ/HnoDMNp4xGFlzXXUoy5PLLMtoMOpBGSH50ukO6C8S64
7jJnLMW6nuyp1PPTTYT6fL9Mxrl+J1cA4T/rCoT6W2iraz8bOyAVqYekUmrVvpsny+IyEQuAq65n
BLbgoMukIMxaXi2zuuddmjbt1gsu+43VyhOxxjJZAUj30G9twyKBaWkoIJ4zMjz+a05rfbDPed0y
+WNx2W7ZLRYKChtpNr5JZg7QXX/FYv0lYhBObZUGIG55VHFtgROfH6QGNblV3SdNwd81AFLuR4xs
96WEKV6UQzbxdn3rR67cKrREKqh4MVdthprK3jIXm9aB4K6YGO3hnIt6hiKsBGUkEsDoDhK+Em1J
Mlgn6OV+kotyX4Kqg5HqT4ZstrvvpeUDSzQNNyTDE73MvMmyctnve3mZ7YaVlRmwCScwVo0GX64A
kRu/Aj+uNS2gNrbML6uXCQR6UOZ58rP482lZeyCuHTS/f22xfPh9FKWtqglj9X/ujMvMxWwN1ERY
guC3GUpIfEXtLrSogtpyPcagDN3MAtG5vDyDuFzk+Eh28sqShtc80SBgWeru57NlzidjjzaI1HUo
HszipFKLq+WjZVLKAj+aWqPGzAv4fstGy06g16iXpaWMOH/fYCRs+X2on7Xfy8sOy67LQSOMK7la
/zrLv53EsvJn9599vg//8/XfB0ZhgRiq6h7/2GU5Ym9UldNXYNo/h/nZ7s8z+9vyvz2zn68utRie
tBVReZ6v23LI79k//7rvP3TZ0/u5xn/7pu/ZZYPvP5DcMs/RE1Dbn3P+j9dk+WZ01f/88f52XX/+
zj/+mOWw/+0Mfr5iepsa9UaZ7rWeixrZ3PhPmvbX5I91fywu2/2xjhoAuNYfh5GWotXP5svczzbL
IfJSZwT2s83Px/9u3Z9fsxzij8N+b4MX70NDvW3dzn+fudRi/WjMN2VNqsj8Im/n9+3y6R+LxlLh
pH3OvjckC4Wy4rL59+yyfQ7WhLdou/l3h1i2WCY/h/n+lp+z+Y/7/XFi//Ewy3Y/37Qc72fdMFfB
FkLN/3GP/ifukSbKeNP+Z+7R01eVYvL8X+hH3/v8RT8ypH+ohqJA65n5RHNI20/am/IPVVEN/OhU
CTEqjpI/9CMN+hGrTczFRYiuuM3/xT6CmGTIRCHyCTH0ogZn6X8T+fZfDedgPmnY8BqcIM53BM/9
4bptSvgkh7mp4Vpv/eLtg/LhMkn9QI4iUri/XZh/E5uhzAf7L6ENuqTwl8K0wvOX6/GHRb7XdqWM
C52H9F2K6YoT10m9UnGkUglX5eRU4mdd/z/2zmS5bmS7or/i8BwOJIBE4whPbt+xJ0WKEwTVEEAi
0ff4ei9Qz35Pqmcp7LEnLFWpyAsCiWzO2Xtt8wjOvjInhJv+CzGgR52ZwLn77DXz2GTrAgXl0Ayb
ocWJOSL0dNIoWPl58pT45mOpHbl2XZtYBYKzS6saNl3dUItL/fU4epwcZXIpIv9AspO1NfqJwrtR
3/7+F/WQjf3lF5UuwbkBTwqi1S93NWZ6H202LwcswYjxwQvbyk83mORpqSDjFhqbTmJ9dUz9rhMb
uGl9ayZ5tm7DxT5Xgm1Guh2b2XvmZBet+2HjY41bu7Xcpjkgh8lNqi1EvZVVNLjUMvGcdjGbkCXn
Ffm6b9OEdBp4D461pf165QF11grEg2lvxaJTMCyz2AWe+vSxu9ZzzM4oRt+xLmOb4DAdbzS608V0
wJU6XHbb+3o9gBBbBUtUjxe1L1OFpyWOqkPsi6c8wQId5Zgu/EAdlN+gfEZjyreQJ6cmpMnDbe/y
AOLGJj9gBWfiO16g29SM3t3UokaYJg9lh9xhGAEdFA2AMSfFCoqDLAz6NzbDCgmbHjZ/eFZ/4c4z
KD1kd2JhuvKG/jIozdop7aydSb+JDR8HcPio7PQ1wLna56O5ylPoqHXeAVx2lKTNYWKirofN7MpD
Y1C3hV63F1gLo9SG0YhdER2suw0Hy9pYyXAq49zdysp/wduricGw8ML304KioF3qRvu6pAle6zba
+dOdeO5NDTopAtauFr5U4lDC8CBDq4JxX/XGth6GYDs7wRcNGuKEF+VFx/nFKfDoGQnFS5+8bM6P
58wqP3VDfpsVDDxYPqh0+0siUqxj+S3BftjZTvgejoQ4bCyhr1Vo3HRWeyHrQKM0sU3Id22PWp//
AXoKT9GBIQxGObgzMXatwknw8BWBWMG08Rz9ODbpu0/njQd1nwWMmD88p3/ySvkekbjoOIkIsH4J
vmkcu0PFOwSHhKMtzX66x34kp52gKdhaD62Tvvz+A8U/e4nRjJK0w5lNQgXliv4h9UD2oslKwSfa
o30uXfd29nGWgqxv6Hp1z2WSX9sGWAgSEl/SiRGcYNFGng8uCtjMkVTV94YItAobYvf599f2z8Zs
YHrw+JhMrcBmhfrHS7MEmU+ZoQOEL5AE0UZ8mF5ZyYCjAStddwXt4ZwS0P/6Yx1TgE73fMoX6FV/
/ljagoBeBsM/ZJJwOuk/wvowkWmo96bqwm2EpzVt/Mfff6gwlx/7y7IhLf4zNEaWqb+sUXAdrGDg
xT2YCNtABt6gVqqpHFHyKc0e0yRmDacHlOc8hY33mCqHU96IxqXwzHchgnPWzz3SU8AuKoYrrqCg
KCaZ0EzJvOTHwEzYT6SArXI1UScwPb0uNRpV7Wa3xF0kaz0lz4CV73LHPVFMYf71Ir1J3YI6Stqi
F6GqoR13pzCTMTZvXRvBquc2CFV0dgxcFoDIJnG5IN35NZo4jgNBpZMfgxhAxEm8qY0szK+/tuZT
Ci1rgxoVKT0ZVzJEKgAP57WFrZJKrmxIEWekbGWZFlOKsL7zPnbyLNCmbYhO69eE+m39BcNRrjqX
g8O0TDx6nC/YxreF6fS413hsZbUzXKxQyehKwgOmR7svnjqx/L8srauAUFIgB5q41N5cdUnw6ES8
eGHAzZWV/eLSHEirZXWYvGZFqQM+WLAz/RiiBLWfosMOMzq443Wdrf8wIqxFfP3zkPBNUwgGogWz
N8At/PNIDC2YY6SojYcosHrMljuV9zdsgOe9ETYYwwJQeyPWLFFe2XaISqv1ruZhJtStio7T6ASb
fqt79ByxSVc89M2D8CmU6UyRvKhYiNirkEA7rIeOWrRhdtEF6utTpxB1WVlarfWuY0Lf4H7PwfDC
Es2JYFsZ8mvi6YoonRn0WEabzB+iDahFYDSe3IaCfqtN5RngV7yLs4nkRJcUmsTEWx18KcxjHVM7
LwZ0eL0oUVq2eyt16qtidr6BcZXrMJwexzLEGevLbcFwalJo9PODbcYXLfN7H9oW4uwa/2ABiK8U
1gug7GFH/NKOaHeE2V2QbltlbCRlyfXcscWKRHZsZxHinZjwhuXdLu6NZ9eVq7GOJ/QF9lMzF5/D
AvJS3UjMzJQ3ibN4UIhA0ZmuKzekFR96F19TyXcb47qau+NICt+mb707PrdZh1ixyBY+tpk/wXEb
sCyRx4MsyzezhEbccFVPqtv43CFPc6voLQyaKDMSQCEivCNWL/YUbnZ5WXcrUQZLl47rDlV8F7Ox
RhIODdFNxS4NFLCi2eJ7wS+NIb51bx433KuNngp8n4bk7iUz2ggbsVTE5guZ0jhmjGS+d2250xtb
M5z5NIyw94ERqGyxc0SIKUv1iBFif4MRH3SX299AIE522FngNal6UykbNxMueEYDQwLdI8Xo2kl2
RICzBbQz+hwpJe4otc51LtF2LYuzjSLC13G79RcKQSqyl4lGkxqr+NMc6QclUUaq8qjc2CLReAI8
kcQHFPVgjWxctuVu8OQ+dhgME5BA00OVgfER/SSFdEybjO6CvuMU3AWRS73S6B+iBlp+KeqnjNeV
9GP7Lh4849g36RkY5/yWdyc35cewlLh79CafZCWvXWgGMEVig2kIuoPJ6lKNFbOgBdjUjEEtyIl2
LaIRwk6VAHo4FCYprbp8Iq3P28wLLiYYUWZlndh72N0PTspaGqf0tAPDG3f0AvDagaHNaZ0NE/yc
HiddkZQA5eybCSAY5c43QMh3bFpp0qf4j21rURHSvIOV/bm38vvI5PlntWme4cCdGs88Wj07VMlu
pZBltss74wEDdUeflCnWifJDk8RrrZI7tbhngT7cN0YP0Irs1pVjWJe5bvA7CN7qVqjDlCYEyazG
zzavDYIW7MkhAjZjIHhKLeiDbF9VxefaRo7RJCij3QzPZgGREemY/Ra0pzDuvlXMNsd64D0ORgxW
MrzWVfWQE6V1txtgYaD3BN2DLdIca0LEkPt5wLSy/nvlQZKAX3FgZrtu0CO61ecWQDhO99eUWOtq
PlUY7TDPFmAFJw8mSZ0rKBHDs5Zy07Uhm+52L1O67iPFvTn30HH0dK0mQBdlnD3Vukfio4O3FDIk
RJfxQQcLYYeSpGtnLpqIvt9ppvrcIIYMWMMMshb/HWwS2E2j2KPGT3emizhR60ufh48LIW0YKff2
TaRWpaU/q5y7EzufShNBWFZDfjFcMgLY2j6Tu4igX5l4Xo0gp6O7CGEEneYI/FjB6SBV8cEY22zT
TVClaQ8pb6IVY9EU0w4Rl/zMJ39AkAMd8r5CMaBgpzMbWugvnPbJC0A7t+VNarcIXPx+Q6uBhgDp
yFWzcCxm78njfHOc8wzT9JgwR84NLB8YRfuGkrLfxhosgJMvMKG3MHmsm6BdDxOTJjF/OThjDl00
iUCij6g1RYzmoGImVTW9qqB1mRTC9lCS7rDFzrpt+wpuuucgROls+nk+yuFheCqDCe+21dG1njta
AEcAoSy36LOSkWeVBtMXI3nlLSe2WA1qA275U9cEd6NgrY6C9Kkp670zigVJg+P4zqxBS0On3adV
4m1BRRabuKzqdUnYtpmZF9Pn5Mc+kpzsrlnJ2X4pA+ez76ysMuvY4LFuJj1aQzc/lXb01bY2vY6+
Zo5Nx76CtMJu6qktswQ1W6mQ9w8nK2yeTSP4GmbJwS2xmE+h8Sl1wQ96AkA74s1qS/4fKc24Auvp
MWN6QQ7m3yiPVmPr4Xntg006cIwkwKULvHelaPVIv+ZCSbcaAtsA+SS2Qx5fF3b8EkYvjXXWEMFW
JkGga2UHe1GOKAZi6/DxvcOURNiIu10DJ2Ia4Y3YAVsD6IvTGs/mXKXjGh/lc+ySCF0bviIHy6B0
4KGurbv5yej0Lhlg9uWB1hs4m6vcZM5t03fZQ9H2dEoDbRLPBVhbQK5ya1UO0jinOZFTn1GLgGWX
+P55rIP3cfmw2S941SL9KS5hegNAXRFC8xRbHNdstabj9bk1Cug93osVCfli1HcqMe+zgQA0AzvE
yjLmReTJFJ/XWfY5LQwSA5LNMCmFmtIf4RSjVjUC8T1WtF266Q3b+e0wGGrjUUU4GuX40nrRpSXx
ts+hwOQGPlZpPE2TcKDXtHDay56oD2RFwkHNzTKgN5g1btPybLWL45JGlsHJtXF2IfSCPRjr5kfb
ilNgfZIzGiOnyEA84iFguzojzEX57S8ttW42qOuMSHPx51XHvzf4Pv709y/R0v7LFNI1s+sHSCPh
fOp9ZMM4PvYfLTd7aTm6Ffvvlp7ehwchrlqMCFmiEGPOYrmXHWZ8QHEdEUCVRF1FZynyM0QAur3G
llszd+afaj9LdkAX2lMSWqwcA9yU2APilCp0yLZ1VUrziqydDSAElG6tdaWAujLpPzHEWXad1KZF
hE6zQ2nqSmRalYHfxbTa84wQvFqQApGRfu/q5HaYM7Drfv5dCn3lxeRtcfaYp+g2DEewIT60cy++
HYrmCeLKQ5Um56wrvtfDeCZWZyN8683v3FcHgSLHzx4pTZcV3y0d3VpoPYU1LBZAL4DpBzacYOi+
c1nXu6ex09/ZQ50JzGGbggxYmTNLH8UwH+RIPSFnIiOOyRTWFQEABEyVQfb6Afj8YC0OC+WzpyWx
KlyBcFNKXlcLmmJv6P5UlvsP88RHe9q1xnAru+LThwOk7WkxpjzotJHwQnhFjQSu+Qd08uNLPmjj
ZCbpNfvucBcaDNm5YxrTg9xTpKlOtZkG8zrJahfIVfGo0vZr07JX+Xi6H3/6GCvJLMUmmUL22XbU
xfvwv30yH3/ynQ6pYOVm23gRpNfBo2vV6CSy+YtVZBB53fiY1ObnSFH9IaEMjmy4z5eChonwW2GI
4cB0cHSBmzGXF6uNnoiSSfaTG3C9JiHwI6tbDtuHDCfa6xP1nYioM2zFbbfmJYBCwiYuKVATVmzd
1o6NctvM5VZa8zdnGo4fNcxWAZGGDRREjbH2C2Q4ZSJ3iNRfOLWxPYIju3XnKxcsqeIvbObN7eBy
PAm5PXWr3nuHgpyUxvexJ+CgrvkFWuwCshzFKpozNjdsMU8ex8vaC5f27EQj2X1Pl2V9Kf19HBJD
qI+lS5iHg1acjq+AXceRe6YxSWyACyusb48EF/ibcfk4eHRPAldF4MMaXEp4H2UuIyNBwNSv1YyE
R6UZLWityGFP350RwnOrgaTz+6n6OjYNG5w+GEbLxLuRtOa9srCBEE6mj950Y/Q9lLiC1dWNRY6A
KjG3GEWMkl4pAoB51+UlyD3kTcJFA+zC9W77hOWZLZxKyje/DR9kTTrHBB63tlMU1t1b5qImTRBH
aErkFyu56G4JOQEJ1ZPfsI5dazh41FNbko05QS0jZpxjd1MtdUx3trZZvOsF1YO6zVD8SEJWavQl
kelLygiUo8ln7NcqNzUIBd7xbikrDkWMvnwY71qv/ha6VATyYSIZAlx/2FOocFXzHPrl3pu43dIs
PolubtBMhdQw0uFcO1a40S2rNs6cbWGzaaLmnm+y2rMI/OCiXKO9Hftj0Zw7WPnbj8cTM9MkMZxQ
N1SvLQ9i28/5J8tkKVNUBgdZ3KgAaVUKO3xjEC0yOyMa87nk9UihZtgoeSSFk6RiN+0H/r2RkAw1
YoQCaxk8eooqhnaTz0mXLGQm/8eoS8d4mwlz6VyzOxlGEmeF+b7kujlIpT4KISkIqNVsR4iMqDjS
f4CmGfqPWjkNw4K/49RWMaCOPrExywOw4+VIvVRiACiA2Xe+6pLaUBCWCNbM7wnZUnAgYGup1RST
GrPc0oSMi60NYp9C5RTxjso8Qf7ITyvSN/a28AjnPr542VLHXeLH3MZERNW326FNH8iuv1YF1fm+
4CyXJQ4oMROWLglkRC1m4koDr80pNgBxsa3tzIBfjS3P9aO4nVOMo7I94MxFMJ1S4THcLN8WaWch
kc3YL6CgtkYKw0Xp4IhqdUvRCeVslEn45UN1Kib1GjlUYYRx6QVFiVqhPMic+9Cv0h3le5bj2DtX
g4i3uUHGqer9XZAlzaZx8vYQhGQLN8k+Dmde2oRiTX3IuwK8tSrSnR44KcB0OopkOi55chGtB04F
yN3yEAFE+mWI0v6YdhhStD+/Z+ZTuwxgGVNYM4L0NRlCWMEhx+OcD0mpm4navBtKb5/ZVOdMRVmJ
SHZFXYiSBQOP+oVc5+n5oyejyeelvMJjHvzHRFvXesZyGDJs2UA1pBtsPfjj6BRSbAmMsdnJAcJC
ihKoQXh1a2trdtVd06CMiAsiYWdm2g6KI1Ml5pEMUcMkqYYJ62xZjrGhYG9m1R7Yd7Aee43TsKGu
ZuDKgja9Aj0B2rVovobEZixVXAAxbTXdx3i3zIyXenTxr+igXAd9s9TR2AVHvX90QxlvJt5nfsPm
OyxjnATwCKUgpL2kx3dQDgXSQJGuwpxCAPcsqD/QasuiHmJjUIbbAQ61O77VVX9iid2EznTkwH8B
jrEkiUcZ2h12iSPHnAZk7N5qjZsoOGRFciyqQ21a1YaudwqTKyrL4kin4Dlx2juzGQ4FFSlhKTSY
foLum2PHXuANXLE4E/+wBkaOQcf9XAtNo0NPT+7sHQBgv/W+8RURTAKFhFAAix1cBaBDsC1MVEIp
StrrmvNNaannUsfEfkzjK0hCbGl9euzB/aeZ4FyT40gONNq83m2uw8A6yNZ6/AhcmRNS4PQ1oK27
rjCTrc6Syxzg/Ap1fQhqMzpXhftFdPqljTgsJr6GRmWqrdKMR6Dem9DE6CoS+SJCqOLwea9hG1Z7
SrbqnAHc3hgma13b4YYN0uI8TmxT3PYucahnrpLuMM2ke1jS/h7OVoWOKazA/gguNbTJ0/n4EplV
t0RB/de/1wFlzQqyutEU/rmuRL23jei+5grw9ZKQ5znMIf1oEAQ+ExM1Q1K1mZfwQGIWLWJ7AuDs
1ubp49+DOLwBIAlHhZQeqot2fglpyM4ko9Kr87YmxQLgLuTu5gPYuUHbGHVscWrTFOADK6Y4lTKy
Th9/+vgC5ZqOKWs3VNoJVtLyJew03OwmZbcWp/aP//bxF3OcXKj5j9tIUSesC3+nIvuBSJvkgtyz
Giqo+EZaoA6nLHLIQ/qTlEw5GjfHjuVInsmMUtuCVRuVtcIy/N9fZADa1na6kUCEKj/DDT59FIL/
X5TwJ1ECWBJayv+zKOE5ab4WzLT5T7KEH9/1N1mC7/4bPBRLCgmQhDhxE+jIAjr+j381AuvffF+4
VhAwTOm1Sf7qb1l4DugTn3xc8vFoPiEb4DL+rksAY+KZgSQkz2T1/19l4YmfmSgcvyjqS9u0HJsf
J/7CRGE1iIlYi91zEBX1wQvb8cZp7yV4gYMkSGDnF318TUoNNW7QQgRejOvcxIDj2aD+nOHqH27f
7Y9m07/kXXZbJHnb/Me/ip97UD8ux7NgwTgClAzspp8bDik3paQYIs+2tOhMl3G5U9bXfvJKMq7e
mLtLav1s+Y0eyhg+7R8j/ev479H34p98/s+5gH/7eID4JoHJQNV+7X4yH84NpTHnXI/h58LvuwdJ
PpzbNvl5MEPNzp+KWF+2l0b2yf4Pv/uCn/l7/+3jwxkqjBWJpsEjlPvn352eRBx1qXDOYPblWxFO
6d6dKONOhICpOrEeDRWdKQenMGeIg1Xf3EzjClfZWTVOu7ebpF5FsRmvs6GZD3+4OIQwf7k4IvYY
b74J2lz8ws4ZqpSziFE7Z0023VY11WepoXhXVbhQBfBBdA0n9MiJNobMfQy52V53S/Outx50YUzH
fMHXjf7u99fl/Nyi/bhpvA0isKQrfJee9c83DdpDk3kjhr24D519VIUjHm50ynkYvLMBxBpnqr0N
ixVtqzNsGt3Lk4blfgIJwQ7q0CjHImi637m6ms4T+woY+zjfBwjWN4DtA9hoxEPXD3ZB9NDkOQsv
KxHnwR2/uXHtspp+RunpLbFNh2QmzS9OouLVbYMnQ1nOvZGWt7xk+MpETk6XEneuCW07skqqbdNd
F4XAnp36LizQ3CcNipJY4WZyrWfTyoPL7++W+Lmft9wtMAm+i2RG0OWlIvvz3VIiZn2KQuecFIWJ
+KVxNq4kCizlNuJwD5PVPFZ4dgpMxiAFSFeHkft/vRAhmHmo4QpeqF9a3JGyTR1Pk3OWfks8ixlf
ZWZo38+A60urfSAcZS/LqYFgj9C2pXHmG+Pj72/GX0cOWjDathLll/RN+UtzP2nL2oAm6ODyjN8N
64Cwel4T5nt0AjjECRZVq/zT9PbX2ZbPdC2kYPyTJeGX0Wr2ChyEpZ0z0KvDWBdyYzTWAzqp2yLM
jJ0KzPmcSXVttezm09m7MmkDs/GxP1FY+MOrs7C9fnmlXdO2PLQ4tsOD+FV44Yc2yaGGsM9F2l6K
dLAvdtBe+Tj+yQMI7k1/+io9I9nQz6Q1T0l2N/f5FVrj+djMORSAuBRXMPkwNU5SngafmL3A1QRl
5vLIOaqjfJSGlPILmg/NtEsLJm/R049vwKn//mH+kuj6Y2Q7rGPmMnk6CCR+HtmhJawwdFPnPDhT
cc7JpL6p68jGnhVn+1GZ2DUCH4syVR6qq85RN5LW5OS+2mRc34NkXA20NFZlR2iRP9OFsYc63UAb
7I/dAE9CWsa1JlIiNIHeu5nIOArBWIeA6O20hzm2dXHwy5JjGYqi+vD7X+9njczffjvHRjuxDFfv
Q7rxDxqZVAfumKUl4yaV1QHuP4AOk8sdOFueq/6li8bihxL1f1wKxTL+f16OXFYj24e+xjbE+vX9
GEu/LmqvQuIng/E+i6LptkzqW1FWOAqBpHDqhR8Sa9s/f3zx2bq63yjvZn9YlMXPaw8LPWIUZDiB
ww7F++ubWsZtQd+uNE5tmBq7RJgPjiZkBtRyuo7HBPDZoMxd6fsuZzzDvrIa7H5RU9uEyjXdPtDR
Jorq6IHTUf2HRVv+PKMu14ZIB+mo6/JKI9n5ZV0s0xnxkCC8tgoybI3a2wqJizvtM8lCgWYLXg/c
FN+/Mj2rwatBjH0W+si5+k00aIvuhUcvqbeN8yBBbrhjciDzizN3UJ3TUAb7umAY57n0yHiHlMmu
DCZ7E2xHi28kKpXu0RSeR9FhIiaKDwNzRVpd4laHqfUDCobhHcTFVRmR/Jk3EtNQGe0aStF45jgr
+cu+L42zZJ+l446CL7HvZkD+65xYG6WKrTCQYXOIM2+HQyKK4vz7oc0j/Hmkoax1PdZwXtzAJPqZ
3d/P727uk0U+Zjbom0iQ0SjdJ3MGGVQk9CLdPLuxx3Bg0e7MjTJaFIxc+7og4XDNDg3OSlinxIQq
1pHKJM0h8SUx6gXRixBeqQIbaIaWk1mCtGfHtusVredxprrH2EHUFpejfZqUa58Cz70bBzPZ65Tu
uAPUaQOJHikBrPDcb9R+cAcAuypaU0kA4bywkWInmtZ1AC1z/jA/iRGHlsK4g9Vj8TJ9/PuoNK7u
wKO48MGIKpfMsRC2Bazc+Eg9v98OpV2Q5ESf1U/q4DSMB6RJ03UOux0JTna2hihft5bb7tgeMISG
9NxWSHrnCVCMHeA9bm1jX9mUoJP8mRoZmSExZi9f3jOvxYdlW0TL+XVKxu2k4+YhtgDP9DG1nwDx
L8VnN7xB94RqMnNuW+bQm8FoC3SYc7x1zZJquZj3lYobODM+3XjYcqSBaDBKUxNccNogowkoujWS
fHcn78J1RVby2htLtj2ZAYyJmrmqrBfPpOycRJ1e2/34RgPVeND6VeXqhUhKmkjQ4EkS2YASGi+N
M2CzH8znoo+iYyfkW0eO47ZsFA51AhJWhQiLfeNp7LGeCSeYfOoTkJbKXjloOnG6XwM6da8a+PIz
jqszqQ5rTTLBA/CcgM5KuKv8tt0HIE5P0zw9qTwZLlS8DpY0Y9I03O/5SEOpiYNqq72mWNlFkiBS
IYzDi6GB94gXVya+Mls38WuaTzeOnx9Q5PT3nsUzH2w28m137y7xaiGRZqtIkrpRLWHgaRE/Omnl
IawJa2ySbDyyrN4PhH0fEx/FR5Lr98ZtonujD9+p0lG3kmm27WMd7MnJYTMr9XyVR5/Skr4are5N
0tGlbcOMnITZ91+GskbFAuhcDd45jB3SBRoAlSnhhFuhe4LMpql+7BB8kAcOuB2gg99M934W72UR
j9cGgh87S+R2LgG+uwzrowgot7WeIbZ+eW1Vc07GkoRuG9OsK+qO/Yzg2dgBbo7YyvHXpiiJq6gr
f4zwOqcXn4WM1IA/IQJ+D5K6ORdz8S2IWIODYC5uB7+4ZiazNmU8wzGzcYfLxpxOQecSO9V8MXg1
nkIbeQMirjRBOkJE2drmJL0vY0edh7y/WprIAxa2h8aO9pEzhLctPAo1NTATFJiIwP2ekFS4lVld
7xojFusg7YtjFhEtqL2Bpo2KwRap6G5S1Rtlm+aAAqE8NJF+C9EEMmEE1z3U7Vt+wQLvau0dUcu9
ERE8nduseMcvNlxF9AQwelGkMnmqK8i5yWMkGWF5cmqoAX9ywofaShgVXed9QxRMYfy+sJZqJ9Kn
NX6H+qbJU0TQWXbSNEThC7wHgzCutGzeGt1WNw455Fk3fyEkaTjl3QR9K7WLfZrULwnGal15z01R
vxL2uWkKGd8Q0ANyOyRCa/KDFIo1rY3Bs0+y4QOJFUcbXzEFzhUFAETu1x1NFvrNPC0zC9CIULVd
Q/FVl6IyPtUch/dy8AhwQkTGRFB8zdhSgKLAvChEeVumUXPsfeBURRJeWTE+JGvOH8wxhr9AuG9v
zK8xRO2tqiZvJQxPH6veIYmnf61pJXVZsw/yxltzNqqjdqWGNbfUvQC9O6COu1LIeu5sNDLwJ3du
i5zIkTXZh3Rzt3XTcgyl3P2Ye4eI/vtjJyC5SI32hpbcxRBp+KlynO/RomD05ynlGM2V9Hln3+my
9GGAAHJFx1dcY5bFKO5pAHMx4mwW65zYLgfhnibKLqye8cEG4HaiGgVDB1GjDx7jBfxaLZT3UTg3
lKLpDdG/q0bwC3Yup8foMpo9u2vCz5H5m9dJQYG/jyoI+SpCb82ZOhvlsWkqJGOtuK1CAnEqpyMc
vvGvjPmq7n0i55ZTYs7JeGe1LbesrmN6Mz4yvrrLvfVgzZr94sPcUPgcR6c6BsxOd2kI2jwft4I6
+xLyfptjJd7Ceu93WZYQ46KaR8pcHg1kH/FtGryGmVvcZ3OQg25Ww9YdBsJPrNF+7h24DaUat6PB
5GTPKSuE1XyfJ/Lf8oGw0DwE9GRwGiLZugKYVewHzgybOHambeGmI4PEuovA+K9dQnVXgUWeJOUG
CQUIcl6Z60fPGPXFbi5TXxuHoKi6zaopo+nczSWnxXK8bXy8Aw70L8J85aW0jKegFhj/jB5dShRB
B+hKjvEpopa49mCadMwpLhkxo2FkMNA8+8Ya0m6Vku2ClSV4qZrppddJfRgziNzoJj4bFdvsaMJV
Qnfb3ZoRUpO8QiFGCgnFseVw4TtD821SoF3IwzLPKU7rVTdSNaqc/J3QEZJRDGlfqti7ayGd3/iN
QJjWltAJwAL3fVvfsQ+f+bggIr9Y7nRZx2fdONUmEjUWVLkrUe2cjJjziz1tpTnbO7eIKULndtzs
fNvcEu3rHonS4nRptxsnMPp9MpOpPKIYNUbQKlZLnkpfK4U6lfAMd0BtGi+d9MahfiMI2rhUcOHk
OJZnmrV6Xc/9cGIeNnOOxIE3eZzH8cm4RbtBz+3e1EVVrWkAohBz4oUFJ8yz1evroKu/YUOaXhOI
HKgcCMGcjKuxcQDkqe6a+DMSt0QabOs+uCbUnULfXBb7Mbfbld9S8rKopbL4W2rXEtABq5NpMepT
sO0FymuQoAPZURYshsBBfWZn4S6zEwUMh4ID1m0oBx+fqKq425fuEsonP+tIDBcVQoWhkofuwlLy
Qm8tQXhWWxdHn7CoOGuChkiKjckNCzs3vRpZwfe22wS87z48LW3sWBmRRM3Bd6/13+PF39H4zmuf
wzgrFcddx9zmIXpCEZhfUiNMOJJkJO0a/W2ftQDt65Hxj7ivrO16G9bg8Oz+Onc7DipO+9kyAiIC
z8bE+M5E+d2R4tUOyIe3LdTC4aj2YkkUCZ2vBXqYrdNnL12Rxoc+pU8Pa2DVCPeeuPRxR9+ABnoe
v7rueSmGjbGNiYHoZU4p72M+Y76xsi++1z3LhsxlgmjcBKxUWWSgHHJ0EENCv31uHkZe2W3j5TT5
y9fGL1NiD2AdTlm/iqqxPeogCnc10Rz1BCYyJMrPqYBP9aq5Mix/JH8VRahod/5jT+cUKan9yeef
JE6Eu6GdXhHSurskHuk8I4fUkryPqC/ezGx665CDdpP4Kre9IE2KruFDPyH3Ln1F3nPpHLL6E9Z+
gspTUl8T2dAqk98sZNrrJq31VgnSjDpiE0ceRoHPgJY6oRFFCbSxHOU1sspiPVRtycY4RaJfNiUG
BYPHgnyO+BNnHUf5XW9W64SU7K2wWyTNhtj4qIwBXHB7FGmpSbqNvepSjf64IcuVzuEQ1dAcK3a/
7qZoumKj0ahthqS4LpTTIknceZagdz+2D11JG5z89v64CYIk3ABRF+tGIMpzBn0btb1G/DwehIsE
du7JnHYjuY1lyWGnbQ6TlbLIhjlFcZluS4OIvixaAjbKxlkJ1dbragw3IhEG2qN9Qaove1nA0iqg
RenONxVUJTv93KXmaxZn/o7kWXfddkteWv6f7J3HcuTImqXfZfa4BsAhF7MJrUkGVWZuYJlklkPD
AYd++vnA6e6qWzN923rfGxrJFCSDEe6/OOc7D4bfwAg1W7T+HOh0ahtqRDbeGq5PgE6lq5PfdLwH
B0XgtnEIZOkb542L4ZFalNASvBsDWsFU+opYk2HYOIb/FBA7t7dRs4nGrXckVt3zEh4oaNl6mwXx
jgqd7Wt2LCo2b93IKeebB7DGvyeXFkNUrHdb9U7Mn7MKl2Q+UVBWSsMift1+NmNOi6JAbjrDW3QI
n1sXInumqzjNg67YcZdYWKJyX0oSQLyKGMZOJZtUixIPBx7HvPMLMjCIN3R/D6PLnSFMf6endD+N
/kvCLnxLaAwXQUqaXBGLjSflxbREvRMt2klQpDXmkOipUNktCYa7ogjm/EA476DU7A2Oyr5hTM/a
h4iZEUOK8TEuEc+9+ywGQpHMIXodGvEpFEHComNwXviAFOukB2K5G3EWRJZHJt1iTJAV149uPWh/
3S9RPs55DIcmNNxN5m8lHPlhLpnvuoDYih56alX9yg3UMYSj6UNmf2b9gFy8AuiYz7iqDJA5U6kv
FY6VobWQertgY9r8IikEcdkQY+yzlXVc5XPSjvH7vG9rfQsiF5/PEMo1GSRPts3/aSwSE76RI+k4
FXndC28Jnp7BfwcbJXNUc8NmSLfuP5V9rDeeAApHLNbJ9b67DSIFsu1H1OiHKLUtfJ0u4NgeVfzg
LyiSkLCMKM1udi+LbUMYxdphWLV1CoR6dBMcFb+SH9UIHM8Zx5850vPRIJetCGxul04gqVizoKLO
d4t0jTcR9S3a+aSUd8cjwUVlosN6h95aSw+qJbdrYbn7LPffhUU0V73vJURZuwRe5/U/G/dbbpNB
HGaUJ+1pucLsceo2UjtnLZJ8TZcj9iS4XxIUrsRGwzJCZXFyhvjgF/KtNNUfSJIQDY6KIjekHXaD
dUsosOSWI9AmXmeh92i0k9qJPFvPjKcPvjfLNeGA9yFRm1yX/YUR6PAsw8ra0lvMWztkSiTmutm6
QUmYoJGlW2th/Vjw+NeCvA5cRj+YeJqnJoIOw7og2sR9RzicDHxGWKMJj6dEgwHTnSRKf9oRLWzv
x6r+jY/Punpedek5hokoo9Am7m1n9qjibPxXmCzG9Mb/k96+3svHMr3FsngUUzwf//y8bhfo2zzh
/PAqmJiOiTfU5nXx9eHXG5oSZfIwc+MqodN15yzkKd23+z6v45sSgoSDtuqnE0SeY7t8rvn63NTG
n3ht40M1NvI22MZBmrC2/TqWt6837n+8R9ANlCgJk2iUwasYvG9OLvpD540MnXI9hBB/jAs7Hz70
h/qSgVZfudlahRZ7AsAvW5Xk6ke+q1SnVtrICYROUNFO6RSsSp+AX2LRIkQH5g+64nHjW/OwCxV2
Fo9foSW3SaE+dZniUMnSdq2j/ikYiIel//ErdP4YMhivIDHF92qdJ839bXr+iR+pJzCxc6GVMdq+
Eg2IqQjFfc7ykIMTOKPvGZ+u21xmJ4ZoKZmPuVwzGUlgaSofECuYe6fCJGVaDwxlFtIu3Ry2+Hy1
Ykub7ZIURX/TTy+6Fj+nBC8W7ckf3QK88ZyaF9AyY4wF1T949sJlSg1jjN+pavzmqMmwuON9v2hb
xI8dtg0ria+DQ/QYCu2r0F5/WU7KYYIgm5AAeBRlKs6odVDzwUU/uhndYDVDGmLogaRbde0l0DUi
tq580DN4aSXzas8lBRtX8OKJ0sS4u511cBAVL/4h+6jN0T3nxfw5kbf1zPbi6tttfAmC2jg0yqAu
mKLwwQPf5OrmycxwUDWUFqu5sPxny+UyiaTVbwzE5WftFg8QarisZT4cEJgWhyybiPMb2hFYOVLf
SfESjWuJwtZKiSwmKddA4A/hBVGOjpN9Y/fVo8moDIl1hawu1JcoRZ5pD+/EK8sN6w33gu/02avr
B6Rc2aVqspWufe86qCTeBahEVqW0gz335rD36sfS1D6pooH15Mb3LA/q7RAl8r3XIMGUFf+q1K4N
UOgnXuJvVO2KjWG3oKlIya2MHHZkTtJQPtbG2p8QA1U+gNyW430Y5ytfK88sAvZG7gHZJc1znh5z
26nOblx9NITgPiDRTQ5zHyhGgdyutjv+CHv/bbaxDEENKs786PFeFXa/HUcJvkucKFSzfRM4Hh2K
453Hstz5NLcZGnu4cY/2DMtzlINElBYRP628bp1onHNsBAcIQc10V5T3rezqcyWrd/TEJnTm3D34
mEouQV0+h1O2C8lt2wUe93/b5sWlKpifyJ7GZwzByKnoJxLc5ORVwX0anOaC4OLVyl3rbI3k9nrM
6Ag+MF7NKa7ulhBH2u1gU9WWs/5qPu0Ki2Pbe1cmRfKx0zKG1xRxUAsJF4754RUFL/xCJ7WuZGBW
QC+dcAd3AWHg1ye//s5Quv01eC6hSRqOp59ix4yfhyHT5PB6zN8nSoA1EUl4zor2qQ9Jk+UqxPc5
5lUNGdhxL1U0im3hiYnsAqfsVz021YvoBqYjpdz7hJMpozk5KWOMuQKNWJKVWtP+HIbBewlx5x3q
psC9VwHhYyy6V0MdrgKbHTjfOnste8BAl9I+5xFqOhc3GM/jO6q6b+b4LR0iEt4JWUVenV20afb8
DuKKl8ForA0ZxRtRUnpyYJn0odumAXzBq5HvlkPOLuDcRVR2QXIYUg8qYRV/JqLiUsWB5JRX1vnO
qk7ccldgJe0avLokYQxoyzDFZfGHQJ68nQ1jOqVERXWxFx4Cbdgn4q+9oynf8N1Mp683vI7uswNe
0wg4SYOx5thl1IJKjz38wMz+671qXABmKoVhXzI3wJcoq7NJ078JRQSN0Ccijwk3j0oeMNKMZ7Rp
fW6sqcZOs6WTc98vSzn6/gHiawfgvA8sUnZ7qGwSNTLgr5QGg/lJIC5QtoqzydFsSmPchbF1LETs
r1pcL0fd0ITYk/c8Dd6HlqjXU+/rfLVehnp097hWn4ZmwmLMcb0d3fEhSbHYJT16XszwjegXCSjy
U+lwfmkx0P136SkWCDB90ept3P0uamc8+o4+G0vmtUepvvFQwWYZ0+haVn+4TWacOf0PTOFgb3fO
dMiI9lG0fJMnBgjNDax+Fb6q2U+eEh86pSt/d07tIaLlOx5dI932LacjLRlS9EZeLa/ELl0g6UyN
lCqrhOlbVJE40MXKnDCPmpMTAX40neJ6dGir8iuDJuCniCdZnqBAxJvwJnrDPuNieB4bc5mArHxD
etvQZ7gfLKHs4wAzMmNAFebNj55e8pgmDNYtoGwoMuHTTihoySTrRtTOszZJNM5Ry9skcE9DViNq
YQw22RNWHgseaTo/CiSkAxZCpvx7zA93xUpr7c4dPMsOYQmePrdNQqCRQH5Tx4v3hcEew1UOft3h
aJJlu7Z8nD2RIb4nlm3uCZC+tk5THPPR2rC8jfaxyvesFIJ1XChva48fjOYMujVGeh5lKPNFTFMO
g8r602RIVOSEuUz1MvIZl3hj9dPP7PgWj09zPDmHOSN2QSoUuCGwgqEMbgk2smNlLzxxoyOxZOiW
WBTW2Fa6VXYjtwxDgKgmxSaezercex0/WwCf2S+5b5T3u3aKbueHGdjqMKTxSde5Ub17XAygm+l6
oI1HbvS9CM1hW1vhgDu7x9CYocysOJfWM1rG7ehvxom+mv+MZUqGktZV1VOfRdHOUr80w/CDFyKj
jYFNFt5dksq4ae3os/GM364U+baPIKhQ+P1I0POsjJDi2slZpdU+fVAS+yezBiTPAfEaW8WzaQdy
K73o+1B48ybFaLDDFoabS6NryDj2903JnqYt/EMOsiUsxVsk5fewERBaxETKIdb9DcFc1qYKSZIu
6VZjfJR5FrFMFRFpqaDignLMCbhjwq6FffOn9K2NBRuPrLmnTfeBA5Sn4h9DQrVQs3YCV6LOAGh8
TopdkDIUIUdgNr/NDRyTMqnrJZqMY4js2jnEum3gqfZlgWnY2Hrj8BGqZcTBRnozOBlpGnVBQqmk
TE/WXmru2Qhz4+Uj4ixruliMKHbIyF7dsSShWpMI7zUL85XsvcKlaA4VVtek8OpNlntPs+H8wArh
cR4E9gkV33bynGob2oJESA0OaIocDguxPL0N4CmTuWmaOt96k+PuGU4z8rDOtRMJBOkTZ/xUfyIR
4+UR6E8z0vZmbLE6tKAkoRHiIrcYAg3046FPAT73DDLMYFcPuACL6imcg31oEKyg28E81Qovo3Km
8bE3MT5TSDL8ws+XJOxImWqziBvJVpZW+jzSwp+HaiPQzhHLamQngR58pTx4uShr0g3HqruGZuic
3ASCqlPP3yHttK9Yvt0HL4Zx0IfyiQDHQ+gO2Uu+DlisNlh+LkPOmRAZKt3bmJF3A7TIdeFM/Xmg
trN9CQ2tOCK0VBdd77EzvZZB8NPLK3UIiESps9Z/UIjzQ+b0uzlp0p2Z01gUUGxCS+cPydzjPxPj
c8HKEMJq+zJLIzrHThmQKxlTXxHhhJ9yP3dLvqdPoaQKnTJyEvTBNt1RoXBFQC2qtMc6f8LGyt6A
519nvZIWN241wdxlpk5G78hnd05+d4ZglFPN5RXL980llYaoEIj2pio+yrmnxUi1Pggj+Ilki4xP
Jcw3W0I1aBOxsstMHxTojg4fMwv38bGk4DrFJZMXJ3yvlmVHZMsfYqzei6EBFusTsE1V+mFX/DRV
D/8hKApWRvh/923qY9ZoW+zsnvVoSmWSqFeMGyrAFqimsbPAScQZ3sHFGRyQ1F6U5IKEjJqII6hM
VsFsiXq+0As4w8/K7z6c2sz2bWRd3coLLiLpDxlqEoKhFdETAghHXIk9YB4sKy43NDukYKNjBY80
VvJQ8s9BE4FkKjtyJAYz0MysFl99LX6xj27XrAefAs7ivQjyr8hMRTBBg/6wxD2QetOtyI1wnUGv
3TZMLxNXseEanSds7XtP0IkWdYZ4odm4Cadbh4sTCy9OTlaLmL3DmtTpCU9kEt67ZsmtlkCK5BjA
OhrJa6+LKwG5mDSnjAiVWgLZ8otVVXasJdmHWzHJvaHk0o3iyd+JxP4e9fzmYsQRuT0qdAbZ0eTk
XIPcsZbwmszFATYvTjaiD5yxYQpJDc1EcKNTfYhqIz6JLTwsM2efibEtflMdFFKTUqRic7M20aXi
dsqYF/j9xFXjiaNbSmuHK7eDM4A8KpwJEsfVfc58uNZ9863xi3LfL7tBB2MK8QDpH1MCMFoN4tfo
ZuahC2aAvRMdei3lptXTvpZ1fmmIlF8Fo+Ov/CSWR8PIjOeo3geZu2kSiFGMo4sHz/ebdfnbN8q1
HJVzqdrR2yBRcValsThoXBuX+K7kt/QAk2NjiYbLG/UMGUDNwYDHxPZsYNgKDWpis9ZqDeraUzxD
YyDnjEHx1Rrku4zYL5DmlFvtRQdRYWFPMxoqg7ZI2qzEDXRKa2bjNAhAhHZJQfMpfWdrN1l4ChgY
PyKiejFRpa2qBGfO4Bi7oKWCS+062lu1tfW+2WNhYWCnl3HYrxtj+p0uO+B2Dc1d1Lh/ACWxtmmA
ZJDYnSIpAHLHyXJtaJTU4XDiAr31YAkc2tIHV/fsRy19sRvgnrknkdB26tJ7zbWvo3YnKsKR+ioH
MoKbVs+Wz+QACHuLlhz/6thviJypKUp0zOU1ETHe16/+xEslMPJXZXZqF0cD83JTn2eN27pCl7Fx
e3e+dTxy6Gnak+PzpZXum9UcBjPuIclSLemO6GIO0m4PIqxtOlwCsxhIQCDFBoMSOsNY4wDzCCWy
q0U1Dx+LDcrUSFy4RbWdQBU8Di5QDG6cYBt09QXVAoEdzvxoeKXeCrqwtW0rhA1+i/dfOwU5L9a0
7yfwBo3tk0uVkmI0iiA6ZcQfrbGo2Q9+haN7jExyfEYUJDEAh66rBdAXxu7TyCZH9exMgqK/S6SC
z0Von7OGx6220ugUmbBAxm4L9eId9w6xJdKdV2puNqkMz8MYvrpzigGHVFt0Aly96V/ffH2u/+c/
+PqckROJM+D2XgVmZmzx776PSyRbsoCwU3+B6X69+/XJrze1H0CH196AdasEZYtEM6p1c0rttDkZ
M544bgw+/vOT/uIRrrm74Ckt7379TR3xPItbluyF79N/D5wWqwiHIdt7/nVRzueo4prMzIrv4esr
x1/fzte7ZlEWR7wHXCCwuv98U/cT7Oc/PwY60W0TL/0wUlgwNT8eDFXz3pCBtnPcygWDofdff/bn
XzDrCHKvrYK1ZiXzf79bS86a3OjlR/x6Ey/v+V1/6eskpaz32lNhj7xZHvaBl39eZNPhK/iTtSq2
cFHsvqJDwwztnucxCl1w41+fGgJB4Il0np0iLThBSW2TWVYdEyasLUP4udhX+K4OfcSatS7kT292
P7/++VemqHKCBpPYi3YE05OR4tgIkTx8qez+x8LzMqnf//t//fxcvJSJbpvko/2rGccSX7aa/9zC
c/g5/EyS/88/+fdUY9dZDDxotQW2ZJSp/2beAST6D9vxHMv5d3bof5h3bPsftuAKCV3TdxzPDnCZ
/Jt5xwr+EeLcwebPysjiT6z/DlQUquc/a3QBfAauw2DKRtGPSjZYlLN/0QWbHtiFFFPas6lS45BP
eXcw8grsYWldmbEZ7/kyWVJDuQhPnddgXl5xhBie8IaGTBHmN61ZZeZROWydxLRIOIF22JoFoWq1
cTZNOlsP8cGe7V+0Hltkz6oleaxjLwcvSt4H6DkXkemXRAU7s00OvtMapykDdYFfZrHfWus2NBTP
7KjddpY0DlFv6q0c2Ftao/cjCIkUyS0A8Dg9OcSCQRzwo5NZVQ7+QZSo5bB/zo/zSHKJuagOUKZl
uyzonmqGeevZbO0dmcJEzKBpvbYdjaz2Xtl5IyDQz3VF0JWHmW42WnAIqErGTh7mVMwHrg/4AT47
YKSXFkuFHc+lhrjdCJU3UaCsK/FRx87gPOh++NAoHI1J0TGmqtsXauj2g+H9at3pPcDAcRuk/2Q7
jXroWzKmYGBtEbEUT9NSUAXapwlOQ4eMxmRRZKYbp/bbd3Qrf9QKy6SXhcVuFMSiIPjH+dcRI0FB
ljEIPNhhx/QMFOFhTJNd2g/dzXXktRij/pj69cbKPedUVeMfVTVkD0NnfDMS81ETTHpnHj9RmXMX
lUmza33iQWLO0GvfSAvmDDIS7PJ/DPyMaE/Nj7QNvVvDapiEdXJBpNm2NKzzSz36cq3auNyryq8f
C+BR/wVqzvtnCfBCqsWVEvi8OEyT1VGwyKz/8kQuZoec4Eh7zyX2kwwDzsEVHWXXmJPA4/bREXtv
u+XrxkWe/jDdkrkBE4SASerJjW390IcVkaCV5W+8odoPWW89+eXoEqbUi0e2/V4oX6yKnhvFrDz5
qn9KMpOUwDid4Ap2O9sqk/3QWbfcytRRgRMIDeIXx2lcy6H2iSlELGHVPrYHQ82XHhUer7KtaWh9
q1jTIG4h4iDv6MHb/MNX2U+favddYzIKZ/+NRAv3HivKt3n4YRclEXqapyqosHWnBTwAa7prJ2jX
ooO+xKTHfmmY8CLsgdeDyi58/roP/lN1v734Dv8q78c3iKyJQwg/F1Yz98tY9ZdHXAVMNiK612e/
hvkSY3w6tfG0BbwjrgJoIgKk91LG8iG/IB4iTIQM81H1P1rTMDZZQhJoPWF7UF3z4XY4VVHHlawW
i+ZC+IK9yuxrYqEYSgPgXPnyRtYyIdSJxaRWg3VKR5Y8DVNmBpPi0UqrYxcTZ5qMv2TpZKdc9e8a
SMYhzZPHOmbFZyY+AcBB8dZQhQ5yTF5tVVlnHqXyYthiH3TSP+VIvBjAj49uEL1JZ0R2VCO29ACM
rrMSPoTPGBphgPo+mBriryr3qCeNvRNctCKhZMIWtq3DMV2z0PiemDp49AbnBFqSBKhZfKLRuQyN
bUG0YBaC5W5foEpZ10wy3yY5XJh8bNzC9LetQxyVEEhDAyYxcUpHKVKW/qAaQ2xmWMEHE6Yg3ecq
L2KHqsQ6cg/dcnNOgPYCVRYtuDl7OBaJv7b6yts1S8C2TsNvvtt9VHNyyWIRXZTzWugqeXYd1not
hW2uUahLke3jKr7jmwrW87IfZ1oR4lmRJnGM3T5FqgPKpbmwPKICzQ0CXVDGZOnsnpVnvXrl/IC9
s96ZOhs301jbq5z4d8bUQXZIkoUWFvtokefpbM4k2dgJfbNS9aHOM+eGjslvpuFsxAE3Sc9Leu7V
dK4TcyUUdalPfC/ERrJsDSIFwmBY97nJtIJ2ieU54ntpASKYASI/B0F3+JrgT5O89r1b7Hmhf2K2
gR1l99gO7TAhDzX7KOEusMpqEPqzsm1b88rzClge8BB7zi6122zAM6lzx2Fik0TNYHkizdOydhFd
JcygOXsYpycRo3+PGJ2vywjdYOLO2w6owd4LfXX9euOXChgB+SITPxko5kwdygI6T+i2V3Yk02Ye
gh/CTuTO7JqMsaYHptkGwVUWG3hjlKtRSfc52OMhNQnC7VPJfAro5GBLsYf/RLcGFSCUmbxgCeXC
DhTqZf3R4RD9L3xF6Af/6RhwTTOwQyR5QlgCvi2M238+eG3ZR5HsfeOe5g0Kzdhif18yI4dZDbzT
nY9ziDsxq4PTNA7BpvFJppu7dWz4yZEXi94ykJ/OIzAgmBS8vIqyf5NsL9YgusZjL8fPWZruc1IA
5OOwQBwLhg+BV00gjuHtjYYurFCqPRmwJBDTtLc6UN/GkClVPY/dcXB5JhsS0AsyMfsSyjzZkhAa
P5itT04iMZL8yq1LlbBdrjTxvYXNmNQR5W8vEt0ZRy0obNsiyE9F/ZmlJBFOdjmtZYkQc6x3VYMd
wYkJsxzGJEVTaWMdXTPK+IUjRR4K0ynODTbJjo0b/WhwMnPfvtY9Zz9yvmTtCne6KL48GwDDpvd0
qIeUReVv4qZMsTJw9+TOvmUws+kA6u1akRGFWRruuZ7Mt76If/Qq+eUZMtyjZiGxzpPnwmI70ktr
27mTe9Y+GqTWmxl7LTGfjmsjKEHu3WgCcVWqkLTnxtkLbaZzPUKOJGLgnFitcx1KQbzwhDyqCCfq
MjeT50Ty623HFA0nKbscABD3mM3EjKUPSNyzKxMSe9NUebmu5JBdApkxSbO8fT3dEyOMd47vkmon
DE1Ultld8tp7EeU6YnR1sZD8V7UqLt3ssxRd3hzGvvvjX19e3vKk/NOatjxpBcWzb1Iz4JYO/L9h
aYfa0oacm+iuI9SKYU8DHXmKDJvW1gfcgW+qKQ6GMY/33v1I53C6Ou7OMuxqLZK5/onTdG+UebaF
jEYVbI96k9iVvYszG+32wHzBmO/GRIrF2HrGPmuCJ4OE+O9BqVuw62Z8V4VP7GCIUN5pQXTUukBj
AwlZ4Ytbh0HD/K4sxmtdcZYJv5kZ9SJhtiWiNFTl0Z5v45eXDNa5dbN5O2pQGFpc+/GpBOdzGSNP
r1mV+UQaOubdBdFBEc0vzWvMNzAWm9mfrcMgZqJ0ATZe3GHLwqF9TMmu31RR7u99QuzqpDN2//qB
d/7mxFseeGfpbfCwmoJV/t9OixJ1d2PF0r/nHgmoY2qNN3h6cvfN6ebosRzDeW+iI97gO0LWSf6f
EZ8rpIIX5bI3nxwjvRfVrYyJSK7bfNpNSeZtuky9mZHpnvtaEmUH5fcGOnLFvcKULbDcW9kwy0zi
/GxRGRyjSjJj4shY2xW+68rO6QncXp3zSWQvluk+5FnwvSnh9GOniNelHZUXLwtwVpn6ucX0vJlN
0sWpko+GQ3TQv36MkPD+v89OB5SkZdm2HzL8+duDNEDabJDAuHdqRG7MNLMfEutJz2Z3auIevY2O
vnn2okBnVX8yu3mkXUn7dd2DAyx6jjojdEsQ3x1KU3dkkRYVlLVOjebVV/W2zEKLAZV1xl84X82Q
8S7s5WaZmnjHQCX9KWuTq1+n7xXYx0OlL3HRX0yfOadWrJkHG3hxILtd6xXhnlnDrykuXMRs0/zi
o5hrRoi9TPlh6ekEXXqxsdhFrRoznXcYgWAaBczkrSCdbrnDIZclLGSMRGOcn+hwwso51S37isKs
yMJkBnicymlA2USwZRJ/MyzXRR313htdc0k6lnVdFl99T0hYo7HzYlrs3UQ2e2f2zuTgNhMHCdbA
BLgXMqmH3mYzEvfDsLfHncN6aA3vz1hDRwlW5Hl98xYL30Cvsx1RV6yaIEZ4WWl5YAdobdKSNMqK
DQ3wIRmS1WVQND1azsCejaXMxkAqcmW1vrbjGGpe5V2qLu/uyWzujDYiE6ytvdtcRT4QcGDQoZt8
64Tm2NDjIkz9ZY9j+zPI7HXSBvOqdolqL6gJB0rxx6gXn/B6p7GADjNF+Qb4qYtuk63V1w3kxOVj
wAF1qcz6xrrjIR+s4KGpjWYXxHm1dcgdLnN9c9zhWJsGe3ZkwpVfWYTdLUDJhBW2bxCFgPihbOSb
yBYTKrP0p6SOT40Hh4j0iPeiJUeCgeMxyxu9KcHn0HUyYwVoq7f9IihrjaA8p4H/2KpXIjDThxqN
Z4VqamfjBV6XmpOHvLXE7sVZwxEtaqilg5Ow6MiH3z40nQ0aQLnDL0zaNVzLF5Gc4sSI8RawIVM6
J75x+RCR194v0g80HxW8cKo4XlK0vWCl+wC7UZDxsDu5faFaYog4tM8CqM8unpA3+y1a3WmU5pUH
N1j961cxh9nfX8WhYG4eWgCyvgY2f+tIGaUXnc76+u56FAdjAQpbuZ1/0kxUblxK9xnD0QrKnfOA
6OiZxbpLBJxW23xAHjpFNdHKjPW3KG8fRuE2Z5E6jDKjR6Monxw7LV/cZOXZ7fxk2rB2E/SYDBti
+zUE87lOAmxUQW+W+8pWL0AK3b0JTXr1dc4KCHjkg+rhGEfE0UsJxZ7ckk+Ux3czF+GLJMur4td8
Y7GO5cNKG+ymLHO4MwNopbjlbLileypcc8N0ZpEDWOTIDlDOfYP9RWQpBLMxgb2hEbUrsGW7xpgC
lCJBcIuICkETAq9IeXXJF5blg9uh2puSiNaJqHYWPt13X83HNM3mF8+q2dpJOIOEBSC7VU992TJ6
N6r4FXUqmd0JXzdnnfFSRM9euPxtc8Yqwqb/GDo6P7L9wtERcbqZvnzqrcK8YuGY4YkJzBwwYQcC
MR6oFN81AOl1jCD+4tXU+X3sIDGawFiFnf9RVBJudYerBB2ePPsC44yqwMyK4Wwt5YxMHbRZJBRs
1LLacCmZ7kAO1y0zhL0Ox5b1HTcXbNujyGjocEBQzSdGvSM6Zl9S7MFvLiJ8kYTaGyYr5thM230Q
NwXZ5kYJSTpjrjEYb0lf9ThE2G82E4sj3+toMyg6qsomHdR+gcpYn91FlR1FCIajKnW3nRdvEqSF
CBMHb9V3odxFZYIXd/Aanjp1DdkcMe8BKwYuCZm+xykks3o0xSYHWoxmELdBlYf0sCR79uwmn3gc
Nhg/PgY3t54rrwW6UQl5SlSpH8jWAUKNlb0d6uIDCxs3LpK5SjPgb3lFSmvIj1m17IDD6Bw5xSJ2
TwgO6vLX3HJ/MbCxrvXyUVuH0IXme13nALEYZr6w18620nIc7CZvBYqtB21q8RjFyzq7yXJItyaM
Qihw/ArD7B6wksEvS/vtZH9EzfDLqwPvKX2zwYGdYo2MYjy0QOGfEuMzwamybptmoRIQ/Sz9Uuyn
3g02llkFr86cs3etWoQ7KcJRwMfummvgzdC4NOAM6EsmhbeJShO8BffvqL/MtEXykk+2WuNESo/S
LV+VrIglM0vzpMyXXjSUPJVIvgc9Eg+UPbOsLrN0g11btZ+WSIPzBIh957cTYfPsr6UVw2Mr2+Rp
kARyG723k45Rcryq6S2LeNpRHMVsGL/BYOLJk/UwJ4EyrSdO8UuRlxmGi+9qLPw1NCP/sPiYekdV
jz76VnwgY/6onOa5awO5y8MapLcb5lf0SuDhIsaTfTJSk+G5O8kufS8T290G1FDrLgiLfQH/jGcL
aDbiQuJvyGDxJA69/5i6iplD88mcwkbMrYALJAnioAyzPnBKb+/0i/QkIUtUtsEL23NX3KlWjkaJ
9D1w4tc0ao0te/UcV8qhnkBq90hqz56aKAPpn1ad4USHwmDNbpETuhEA7u+W2hWmWyEC08Qlob+Z
V0UTPY4ug1OnL3Ncu3276RwRnZyswPvhYlryLRS2oLuArY4DYOQaZXyV51c7mMa9QPdSFDmL66Vs
ntyfLVa7I83784xwej1N+MVLY7JvSQKAcNqrLv3I0yFHrBGYFxtNwGywPR189J5VpdfSm6KLMdTz
begziWAVAzrmYIpZoHKH2RLffUyoltbfEX7bB1xN4zG0KBKyNvUQB/jDzUpJTWZYvDUxs6CmGu7s
EEIetP/D3bn1Rm1EAfivRH2v5fHdD0WqQBRaAVVLoX00uyaxsrGj9QaS/vp+c3GyM7tJU04eRh3x
RJJjz/G5X1lwvjsna5VefX27ubxmgeeYf2a9Brn6a3XzsbgZ351uqcsgNYZMo8fxt/Nt9ZJB5aqd
xz8bYucvdhsWHVyfXc2vKmx3qyn/N5kld5EX3a6jaHPYMVOpp0C4n682u3nZ6KZ/amaSvZ++7Zce
BnTSmyfbXNVquqKbljc4HSZvcFymJ355mSrzSuZ9H4Kw6bjW1Zo0WN4mpLX1PCOivZtpPHX//33b
JlBanpF5YrIZB5+EJ+3h5r7bP3wxi8aHf8d79fsTdUwafuT1Axh7188SXZbWNOTezCEusI+Fhj2A
hd6/x8Y4c6LDQqtyvMnH0MD9SNApxqKu6/I4EmpGC+K+gyS2FeiDjx8XKWSK/XByLORVDbkXzPvU
B4D7pMDsRXCU01TGTDR9YJi4sMB7W/K0OZ1bCXUoDu4nBVZYVlVBcpismj4A3EdCUyVNQeg3Y/K/
PbEhIS8ZSyklhTqBnlg83RZHsVA3CXH7ipWAjlTw9CIjBaZ+SZFQJMT2GYummF6nTyAalVIJpFK2
lEsYLEWHhDxPMzEWSggeWi8qx/VMiQsYgiqPrNTjxsyxYigmNUmqnE8n0hBstqUwpSopTjnKEG2O
FZFS85K6n8cnG1s9h02EhJyynrZt0lw5NRiQglYQOctKieRYJEWnJlnw24iNBWRjVjNoWK9j9Tih
TEiw1FQGsPZPHyuFI+IEwnLUVclooE7gdSb3EcM3B6LaR4JSbVJRyEVZipOa5oERIaEhESZFAq5B
2qD/cscIYHUfCXWZQB1VwYBQSwnRMQKpASuhBJYSRnNLpJfc4HFKSMuk1JMedSoyLuOA5ULwrogP
CpUwBFyV7Ik+evsaO5JFtI1Zjx7X7Zn3WkjNZPQhTJ4zfxLS9kgfmygFJeDFkr5FdET8r6jckLpK
WZOQ4cBEzgPOb1CBDaPnWWNuySI62ldkWcVfv0hycvZ0fDCVWZ9AEypVJFXJfFJkQ2y8j8/iIjkC
0YdkI6uPPWg/choowRYTgbQ/25hrix+rdWNiAuwgsQhMEwUFFKgAe8uACpo2YVa4Dhfcacm4JCGv
ptc3yxRBnRRKEUCkEtec0EvM0gQxCb5dWMU+MCJawMOtpGahVocZgqWurSt8EDtqk0YhMLT7YE50
FhGk2kjVArFk7OJWl2S74ytHgkdYBKR6aHMwJzoPgR4LHeaQcUSeVMzIU+1iGqFuAhOhhE4IL0Ub
MdCV3lIslEmOn0S6zkm/QC5UbUJLs6Ki3PlJ0dECb5dJpWPeYA8V8L0ewK9PqCkbLAnSLGRgbqVn
XDqCYQ+N1F7K04QGDVxGXde2zwqtIqLCPtRsyTFFRwRULoqtZeJGBIrZOFM45RBggblbicJeIt4c
n3Jkp5JYLeALZsQLbu2g0GkgZEIJB8ay86SjCx7ybuIQKqKg1YGzMrh9XSV1SrJBb+owx3JbRAYS
clwvghEpRUyDPMtrrJ87QbcvCUwyoUYSZFV0Xz/XDZvC+xfIgBx1h+a/FfTe/VN6Q3M9pNUlryL6
/hlBTen35/4NBc4te2Hs/UNnqSRehO3VagNSn+ioIIMKpJKwqDCKWlY2Lm5AaA4UiaKvkQBNfHED
1uiIvSTqCAiMsQvueBZJpWgCJlPr7VKG32JiAr6KddoEcROEIK4wFOCiY8HnV6pCE5a5Dq0t1mJc
1iDmkBL7R8RNsHVa9oeZS4a+ck3wDFuBGaZWEsSXRwILlbXUvp0WiCCj8oGkDYt9TUDyBFsIgwM+
McfiOypWqJT0+jkhRLoHa/aI3t7SwwLBM+YU0DbkAibxCUTWTlkpJSACgmdFRasBDGGPTwswCJk0
XYSx8EJ0YpHeLnGogEuSNUczOic58I9IKrA+jGBltFjQFqIUC3lOER5OANaWFYshFlJ8ZcoQsZQt
qcRnIRVEvaR2MlhgrgNhc1dEEHhLDLoknAwSXBI7JrGID2t9N4FA0B+Z6gIn9A7iRVRiMvai0eEk
SwTWL4kJC7p8UEoEJFEzmsyXQsswv1YTbddDKHTxmTnxucxIBLG1qJD9bCCD2K1ACKxFCrRzCjGh
BVeKGR0tEAB3joyAIwoqz0pWiYaxQyoMaOVmhSaBM3OiS6lgIIiTjESNqMYlu0aEyJzAWmxSyo3y
Gnv6TmvE5TIgyDOxy4CxTEiAraiO4YPoAak1tALNX+SVLJpis5MYrav3jItiaMRQKmid+uYlv+Zb
iyScqcvDeWz/e/HFIzTIbefL87NhszY9L0M/H2uNue8XlqaPw5+7ho/X6x++0y0t3i/qFhj77LuW
mGdeAbtpStn74dKkYp7j/txd8PDR3rOWWy3/+Wrot912xRAj043jXvNtd0HnzI+b7lN30Xlz4Ey9
/N2bHEyZu/3+/wJ4Pg/g6nycGO52+HsafcCmTFwO+LwbWR65vKL+jMrU20ohP2fPzudpOw7eW9s6
TjHsaTNtu/W0/9a2LlAOeRz71W5YXe084KbsTgr8Rb9h/uC234dsazrFkN0wxJPp88lzmm4vPvlo
t51G0qe8BOvD2vueriRNCvmnftqe+q+Mu6BbxKSQ75/4uNek54mkPVH/EKu/XndnHgG68jTpC7Ol
dRinwedIW/MkBj2uhy6QIrZ2RAx5+uqThW1ckIL95VA22cy+GDAArlbnNwt9GbFnK+yloJkQMswH
aLapeCnsN90wetKDlMNTqJc33fZm043rfXS4xKn8lee5W9Ft3O92Hk27Wl4x/GHF+IbOb621WS85
aHTBPO08yna5JDnseR74d3k5eEi3OfungD5dbUPQOgkmBj2Nu0CGZDa/JIX8tv+07QLryRX4yUF/
6Xy9RehT54TkgL+evOouLuezwVfrrhrtKeD/3G/n3pNULpXzFMDf9NfDylNjANdlM08B/C92lS2Q
jH9gky9i0EzlPDt53jGUbvC1WUaeXi1PPDor+lFW/FvzgBfdecj7Nm8gff937IxZXtK6TSYQLwZ7
vsEi8b0aVzIuBr3tT8PpBSZgLAX8az+O883mSxe4CZkNyErB/3Y2rfuT1/OBbrORTin439k2cJwQ
XVbhaR5wSIiurEUK/j3Y7+e590wK13krh33te5XMHNVxVSncP3bd2QJFM4+rcJKC/dBvL9BsHmQb
AhVDHvBsAvJ2je5S0B879M54uvNZ07UGiIH38+7kw7GXt7FRMfxhXk2M5PEsNxdrE8O+mdgQcOp9
TRvLfBjysUjT7dyUw/jTMg/l2J/5wTX9G6tN322f/QMAAP//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7.emf"/><Relationship Id="rId18" Type="http://schemas.openxmlformats.org/officeDocument/2006/relationships/chart" Target="../charts/chart10.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image" Target="../media/image6.emf"/><Relationship Id="rId17" Type="http://schemas.microsoft.com/office/2014/relationships/chartEx" Target="../charts/chartEx2.xml"/><Relationship Id="rId2" Type="http://schemas.openxmlformats.org/officeDocument/2006/relationships/image" Target="../media/image2.emf"/><Relationship Id="rId16" Type="http://schemas.openxmlformats.org/officeDocument/2006/relationships/chart" Target="../charts/chart9.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5.emf"/><Relationship Id="rId5" Type="http://schemas.openxmlformats.org/officeDocument/2006/relationships/chart" Target="../charts/chart4.xml"/><Relationship Id="rId15" Type="http://schemas.microsoft.com/office/2014/relationships/chartEx" Target="../charts/chartEx1.xml"/><Relationship Id="rId10" Type="http://schemas.openxmlformats.org/officeDocument/2006/relationships/image" Target="../media/image4.emf"/><Relationship Id="rId4" Type="http://schemas.openxmlformats.org/officeDocument/2006/relationships/chart" Target="../charts/chart3.xml"/><Relationship Id="rId9" Type="http://schemas.openxmlformats.org/officeDocument/2006/relationships/image" Target="../media/image3.emf"/><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microsoft.com/office/2014/relationships/chartEx" Target="../charts/chartEx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4.xml"/><Relationship Id="rId5" Type="http://schemas.microsoft.com/office/2014/relationships/chartEx" Target="../charts/chartEx4.xml"/><Relationship Id="rId4" Type="http://schemas.openxmlformats.org/officeDocument/2006/relationships/chart" Target="../charts/chart13.xml"/><Relationship Id="rId9"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1" Type="http://schemas.microsoft.com/office/2014/relationships/chartEx" Target="../charts/chartEx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1" Type="http://schemas.microsoft.com/office/2014/relationships/chartEx" Target="../charts/chartEx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9.xml"/><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6" Type="http://schemas.openxmlformats.org/officeDocument/2006/relationships/image" Target="../media/image13.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53340</xdr:colOff>
      <xdr:row>0</xdr:row>
      <xdr:rowOff>106680</xdr:rowOff>
    </xdr:from>
    <xdr:to>
      <xdr:col>19</xdr:col>
      <xdr:colOff>342900</xdr:colOff>
      <xdr:row>3</xdr:row>
      <xdr:rowOff>53340</xdr:rowOff>
    </xdr:to>
    <xdr:sp macro="" textlink="">
      <xdr:nvSpPr>
        <xdr:cNvPr id="2" name="Rectangle: Rounded Corners 1">
          <a:extLst>
            <a:ext uri="{FF2B5EF4-FFF2-40B4-BE49-F238E27FC236}">
              <a16:creationId xmlns:a16="http://schemas.microsoft.com/office/drawing/2014/main" id="{4D3697E2-5ED8-49AB-B521-084B453F50AA}"/>
            </a:ext>
          </a:extLst>
        </xdr:cNvPr>
        <xdr:cNvSpPr/>
      </xdr:nvSpPr>
      <xdr:spPr>
        <a:xfrm>
          <a:off x="53340" y="106680"/>
          <a:ext cx="11871960" cy="4953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i="0" u="sng"/>
            <a:t>ECOMMERCE</a:t>
          </a:r>
          <a:r>
            <a:rPr lang="en-IN" sz="2000" i="0" u="sng" baseline="0"/>
            <a:t> SALES ANALYSIS DASHBOARD</a:t>
          </a:r>
          <a:endParaRPr lang="en-IN" sz="2000" i="0" u="sng"/>
        </a:p>
      </xdr:txBody>
    </xdr:sp>
    <xdr:clientData/>
  </xdr:twoCellAnchor>
  <xdr:twoCellAnchor>
    <xdr:from>
      <xdr:col>0</xdr:col>
      <xdr:colOff>142875</xdr:colOff>
      <xdr:row>3</xdr:row>
      <xdr:rowOff>144780</xdr:rowOff>
    </xdr:from>
    <xdr:to>
      <xdr:col>3</xdr:col>
      <xdr:colOff>579120</xdr:colOff>
      <xdr:row>13</xdr:row>
      <xdr:rowOff>38100</xdr:rowOff>
    </xdr:to>
    <xdr:grpSp>
      <xdr:nvGrpSpPr>
        <xdr:cNvPr id="53" name="Group 52">
          <a:extLst>
            <a:ext uri="{FF2B5EF4-FFF2-40B4-BE49-F238E27FC236}">
              <a16:creationId xmlns:a16="http://schemas.microsoft.com/office/drawing/2014/main" id="{3A2CF761-AE23-41FA-B3EF-298A84822B8E}"/>
            </a:ext>
          </a:extLst>
        </xdr:cNvPr>
        <xdr:cNvGrpSpPr/>
      </xdr:nvGrpSpPr>
      <xdr:grpSpPr>
        <a:xfrm>
          <a:off x="142875" y="693420"/>
          <a:ext cx="2265045" cy="1722120"/>
          <a:chOff x="142875" y="693420"/>
          <a:chExt cx="2265045" cy="1722120"/>
        </a:xfrm>
      </xdr:grpSpPr>
      <xdr:sp macro="" textlink="">
        <xdr:nvSpPr>
          <xdr:cNvPr id="3" name="Rectangle: Rounded Corners 2">
            <a:extLst>
              <a:ext uri="{FF2B5EF4-FFF2-40B4-BE49-F238E27FC236}">
                <a16:creationId xmlns:a16="http://schemas.microsoft.com/office/drawing/2014/main" id="{5FF4F623-3CAE-4D87-86F3-B82C07F56EDF}"/>
              </a:ext>
            </a:extLst>
          </xdr:cNvPr>
          <xdr:cNvSpPr/>
        </xdr:nvSpPr>
        <xdr:spPr>
          <a:xfrm>
            <a:off x="142875" y="693420"/>
            <a:ext cx="2239746" cy="31242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SALES</a:t>
            </a:r>
          </a:p>
        </xdr:txBody>
      </xdr:sp>
      <xdr:sp macro="" textlink="">
        <xdr:nvSpPr>
          <xdr:cNvPr id="6" name="Rectangle: Rounded Corners 5">
            <a:extLst>
              <a:ext uri="{FF2B5EF4-FFF2-40B4-BE49-F238E27FC236}">
                <a16:creationId xmlns:a16="http://schemas.microsoft.com/office/drawing/2014/main" id="{4FAFA678-A73C-42B2-94A0-F83A388768ED}"/>
              </a:ext>
            </a:extLst>
          </xdr:cNvPr>
          <xdr:cNvSpPr/>
        </xdr:nvSpPr>
        <xdr:spPr>
          <a:xfrm>
            <a:off x="167640" y="1051560"/>
            <a:ext cx="2240280" cy="136398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parkLines!B17">
        <xdr:nvSpPr>
          <xdr:cNvPr id="7" name="Rectangle: Rounded Corners 6">
            <a:extLst>
              <a:ext uri="{FF2B5EF4-FFF2-40B4-BE49-F238E27FC236}">
                <a16:creationId xmlns:a16="http://schemas.microsoft.com/office/drawing/2014/main" id="{81E0BAD2-3D5B-40C8-9399-40768F64FB2A}"/>
              </a:ext>
            </a:extLst>
          </xdr:cNvPr>
          <xdr:cNvSpPr/>
        </xdr:nvSpPr>
        <xdr:spPr>
          <a:xfrm>
            <a:off x="289560" y="1143000"/>
            <a:ext cx="19583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57307D5-AC6F-4D50-AE5A-A77BA328C544}" type="TxLink">
              <a:rPr lang="en-US" sz="1800" b="1" i="0" u="none" strike="noStrike">
                <a:solidFill>
                  <a:schemeClr val="bg1"/>
                </a:solidFill>
                <a:latin typeface="Calibri"/>
                <a:cs typeface="Calibri"/>
              </a:rPr>
              <a:pPr algn="ctr"/>
              <a:t>$22,97,200.86</a:t>
            </a:fld>
            <a:endParaRPr lang="en-US" sz="1800" b="1">
              <a:solidFill>
                <a:schemeClr val="bg1"/>
              </a:solidFill>
            </a:endParaRPr>
          </a:p>
        </xdr:txBody>
      </xdr:sp>
      <xdr:graphicFrame macro="">
        <xdr:nvGraphicFramePr>
          <xdr:cNvPr id="8" name="Chart 7">
            <a:extLst>
              <a:ext uri="{FF2B5EF4-FFF2-40B4-BE49-F238E27FC236}">
                <a16:creationId xmlns:a16="http://schemas.microsoft.com/office/drawing/2014/main" id="{E1DF0087-D951-4A08-80B5-86C276B9689D}"/>
              </a:ext>
            </a:extLst>
          </xdr:cNvPr>
          <xdr:cNvGraphicFramePr>
            <a:graphicFrameLocks/>
          </xdr:cNvGraphicFramePr>
        </xdr:nvGraphicFramePr>
        <xdr:xfrm>
          <a:off x="533400" y="1546860"/>
          <a:ext cx="1539240" cy="365760"/>
        </xdr:xfrm>
        <a:graphic>
          <a:graphicData uri="http://schemas.openxmlformats.org/drawingml/2006/chart">
            <c:chart xmlns:c="http://schemas.openxmlformats.org/drawingml/2006/chart" xmlns:r="http://schemas.openxmlformats.org/officeDocument/2006/relationships" r:id="rId1"/>
          </a:graphicData>
        </a:graphic>
      </xdr:graphicFrame>
      <xdr:sp macro="" textlink="SparkLines!K27">
        <xdr:nvSpPr>
          <xdr:cNvPr id="9" name="Rectangle: Rounded Corners 8">
            <a:extLst>
              <a:ext uri="{FF2B5EF4-FFF2-40B4-BE49-F238E27FC236}">
                <a16:creationId xmlns:a16="http://schemas.microsoft.com/office/drawing/2014/main" id="{A205968F-D99A-4F54-8A88-0252F4F612A0}"/>
              </a:ext>
            </a:extLst>
          </xdr:cNvPr>
          <xdr:cNvSpPr/>
        </xdr:nvSpPr>
        <xdr:spPr>
          <a:xfrm>
            <a:off x="289560" y="1996440"/>
            <a:ext cx="20345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2</xdr:col>
          <xdr:colOff>304800</xdr:colOff>
          <xdr:row>11</xdr:row>
          <xdr:rowOff>22860</xdr:rowOff>
        </xdr:from>
        <xdr:to>
          <xdr:col>3</xdr:col>
          <xdr:colOff>312420</xdr:colOff>
          <xdr:row>12</xdr:row>
          <xdr:rowOff>76200</xdr:rowOff>
        </xdr:to>
        <xdr:pic>
          <xdr:nvPicPr>
            <xdr:cNvPr id="16" name="Picture 15">
              <a:extLst>
                <a:ext uri="{FF2B5EF4-FFF2-40B4-BE49-F238E27FC236}">
                  <a16:creationId xmlns:a16="http://schemas.microsoft.com/office/drawing/2014/main" id="{808DB6F2-DDA5-4618-AD06-63742CFFDBA3}"/>
                </a:ext>
              </a:extLst>
            </xdr:cNvPr>
            <xdr:cNvPicPr>
              <a:picLocks noChangeAspect="1" noChangeArrowheads="1"/>
              <a:extLst>
                <a:ext uri="{84589F7E-364E-4C9E-8A38-B11213B215E9}">
                  <a14:cameraTool cellRange="SparkLines!$Q$16" spid="_x0000_s11389"/>
                </a:ext>
              </a:extLst>
            </xdr:cNvPicPr>
          </xdr:nvPicPr>
          <xdr:blipFill>
            <a:blip xmlns:r="http://schemas.openxmlformats.org/officeDocument/2006/relationships" r:embed="rId2"/>
            <a:srcRect/>
            <a:stretch>
              <a:fillRect/>
            </a:stretch>
          </xdr:blipFill>
          <xdr:spPr bwMode="auto">
            <a:xfrm>
              <a:off x="1524000" y="2034540"/>
              <a:ext cx="61722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13335</xdr:colOff>
      <xdr:row>3</xdr:row>
      <xdr:rowOff>152400</xdr:rowOff>
    </xdr:from>
    <xdr:to>
      <xdr:col>15</xdr:col>
      <xdr:colOff>449580</xdr:colOff>
      <xdr:row>13</xdr:row>
      <xdr:rowOff>45720</xdr:rowOff>
    </xdr:to>
    <xdr:grpSp>
      <xdr:nvGrpSpPr>
        <xdr:cNvPr id="66" name="Group 65">
          <a:extLst>
            <a:ext uri="{FF2B5EF4-FFF2-40B4-BE49-F238E27FC236}">
              <a16:creationId xmlns:a16="http://schemas.microsoft.com/office/drawing/2014/main" id="{96CFE3B3-A0C4-475C-A669-14F41FCEEB9E}"/>
            </a:ext>
          </a:extLst>
        </xdr:cNvPr>
        <xdr:cNvGrpSpPr/>
      </xdr:nvGrpSpPr>
      <xdr:grpSpPr>
        <a:xfrm>
          <a:off x="7328535" y="701040"/>
          <a:ext cx="2265045" cy="1722120"/>
          <a:chOff x="142875" y="693420"/>
          <a:chExt cx="2265045" cy="1722120"/>
        </a:xfrm>
      </xdr:grpSpPr>
      <xdr:sp macro="" textlink="">
        <xdr:nvSpPr>
          <xdr:cNvPr id="67" name="Rectangle: Rounded Corners 66">
            <a:extLst>
              <a:ext uri="{FF2B5EF4-FFF2-40B4-BE49-F238E27FC236}">
                <a16:creationId xmlns:a16="http://schemas.microsoft.com/office/drawing/2014/main" id="{A4F9DA65-6A6D-4F26-82EE-4DD123C4A123}"/>
              </a:ext>
            </a:extLst>
          </xdr:cNvPr>
          <xdr:cNvSpPr/>
        </xdr:nvSpPr>
        <xdr:spPr>
          <a:xfrm>
            <a:off x="142875" y="693420"/>
            <a:ext cx="2239746" cy="31242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SALES</a:t>
            </a:r>
          </a:p>
        </xdr:txBody>
      </xdr:sp>
      <xdr:sp macro="" textlink="">
        <xdr:nvSpPr>
          <xdr:cNvPr id="68" name="Rectangle: Rounded Corners 67">
            <a:extLst>
              <a:ext uri="{FF2B5EF4-FFF2-40B4-BE49-F238E27FC236}">
                <a16:creationId xmlns:a16="http://schemas.microsoft.com/office/drawing/2014/main" id="{981086BF-4423-45B8-A108-C20A6318EA91}"/>
              </a:ext>
            </a:extLst>
          </xdr:cNvPr>
          <xdr:cNvSpPr/>
        </xdr:nvSpPr>
        <xdr:spPr>
          <a:xfrm>
            <a:off x="167640" y="1051560"/>
            <a:ext cx="2240280" cy="136398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parkLines!B17">
        <xdr:nvSpPr>
          <xdr:cNvPr id="69" name="Rectangle: Rounded Corners 68">
            <a:extLst>
              <a:ext uri="{FF2B5EF4-FFF2-40B4-BE49-F238E27FC236}">
                <a16:creationId xmlns:a16="http://schemas.microsoft.com/office/drawing/2014/main" id="{F8E646F7-868E-4DCA-8C1A-E55C7C229B91}"/>
              </a:ext>
            </a:extLst>
          </xdr:cNvPr>
          <xdr:cNvSpPr/>
        </xdr:nvSpPr>
        <xdr:spPr>
          <a:xfrm>
            <a:off x="289560" y="1143000"/>
            <a:ext cx="19583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57307D5-AC6F-4D50-AE5A-A77BA328C544}" type="TxLink">
              <a:rPr lang="en-US" sz="1800" b="1" i="0" u="none" strike="noStrike">
                <a:solidFill>
                  <a:schemeClr val="bg1"/>
                </a:solidFill>
                <a:latin typeface="Calibri"/>
                <a:cs typeface="Calibri"/>
              </a:rPr>
              <a:pPr algn="ctr"/>
              <a:t>$22,97,200.86</a:t>
            </a:fld>
            <a:endParaRPr lang="en-US" sz="1800" b="1">
              <a:solidFill>
                <a:schemeClr val="bg1"/>
              </a:solidFill>
            </a:endParaRPr>
          </a:p>
        </xdr:txBody>
      </xdr:sp>
      <xdr:graphicFrame macro="">
        <xdr:nvGraphicFramePr>
          <xdr:cNvPr id="70" name="Chart 69">
            <a:extLst>
              <a:ext uri="{FF2B5EF4-FFF2-40B4-BE49-F238E27FC236}">
                <a16:creationId xmlns:a16="http://schemas.microsoft.com/office/drawing/2014/main" id="{161F12E2-D1EF-4C81-B374-1F0FBDC8A8C5}"/>
              </a:ext>
            </a:extLst>
          </xdr:cNvPr>
          <xdr:cNvGraphicFramePr>
            <a:graphicFrameLocks/>
          </xdr:cNvGraphicFramePr>
        </xdr:nvGraphicFramePr>
        <xdr:xfrm>
          <a:off x="533400" y="1546860"/>
          <a:ext cx="1539240" cy="365760"/>
        </xdr:xfrm>
        <a:graphic>
          <a:graphicData uri="http://schemas.openxmlformats.org/drawingml/2006/chart">
            <c:chart xmlns:c="http://schemas.openxmlformats.org/drawingml/2006/chart" xmlns:r="http://schemas.openxmlformats.org/officeDocument/2006/relationships" r:id="rId3"/>
          </a:graphicData>
        </a:graphic>
      </xdr:graphicFrame>
      <xdr:sp macro="" textlink="SparkLines!K27">
        <xdr:nvSpPr>
          <xdr:cNvPr id="71" name="Rectangle: Rounded Corners 70">
            <a:extLst>
              <a:ext uri="{FF2B5EF4-FFF2-40B4-BE49-F238E27FC236}">
                <a16:creationId xmlns:a16="http://schemas.microsoft.com/office/drawing/2014/main" id="{2FD7F3EE-46BC-419D-886B-D65060664524}"/>
              </a:ext>
            </a:extLst>
          </xdr:cNvPr>
          <xdr:cNvSpPr/>
        </xdr:nvSpPr>
        <xdr:spPr>
          <a:xfrm>
            <a:off x="289560" y="1996440"/>
            <a:ext cx="20345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YOY GROWTH</a:t>
            </a:r>
          </a:p>
        </xdr:txBody>
      </xdr:sp>
    </xdr:grpSp>
    <xdr:clientData/>
  </xdr:twoCellAnchor>
  <xdr:twoCellAnchor>
    <xdr:from>
      <xdr:col>0</xdr:col>
      <xdr:colOff>120015</xdr:colOff>
      <xdr:row>3</xdr:row>
      <xdr:rowOff>91440</xdr:rowOff>
    </xdr:from>
    <xdr:to>
      <xdr:col>19</xdr:col>
      <xdr:colOff>320040</xdr:colOff>
      <xdr:row>13</xdr:row>
      <xdr:rowOff>30480</xdr:rowOff>
    </xdr:to>
    <xdr:grpSp>
      <xdr:nvGrpSpPr>
        <xdr:cNvPr id="111" name="Group 110">
          <a:extLst>
            <a:ext uri="{FF2B5EF4-FFF2-40B4-BE49-F238E27FC236}">
              <a16:creationId xmlns:a16="http://schemas.microsoft.com/office/drawing/2014/main" id="{47346E0C-8739-4AB5-9844-867F72BEAA79}"/>
            </a:ext>
          </a:extLst>
        </xdr:cNvPr>
        <xdr:cNvGrpSpPr/>
      </xdr:nvGrpSpPr>
      <xdr:grpSpPr>
        <a:xfrm>
          <a:off x="120015" y="640080"/>
          <a:ext cx="11782425" cy="1767840"/>
          <a:chOff x="173355" y="678180"/>
          <a:chExt cx="11782425" cy="1767840"/>
        </a:xfrm>
      </xdr:grpSpPr>
      <xdr:grpSp>
        <xdr:nvGrpSpPr>
          <xdr:cNvPr id="54" name="Group 53">
            <a:extLst>
              <a:ext uri="{FF2B5EF4-FFF2-40B4-BE49-F238E27FC236}">
                <a16:creationId xmlns:a16="http://schemas.microsoft.com/office/drawing/2014/main" id="{55B3F7BF-31C7-4CB9-8C1E-3DB8ADF9B986}"/>
              </a:ext>
            </a:extLst>
          </xdr:cNvPr>
          <xdr:cNvGrpSpPr/>
        </xdr:nvGrpSpPr>
        <xdr:grpSpPr>
          <a:xfrm>
            <a:off x="2543175" y="678180"/>
            <a:ext cx="2265045" cy="1744980"/>
            <a:chOff x="142875" y="670560"/>
            <a:chExt cx="2265045" cy="1744980"/>
          </a:xfrm>
        </xdr:grpSpPr>
        <xdr:sp macro="" textlink="">
          <xdr:nvSpPr>
            <xdr:cNvPr id="55" name="Rectangle: Rounded Corners 54">
              <a:extLst>
                <a:ext uri="{FF2B5EF4-FFF2-40B4-BE49-F238E27FC236}">
                  <a16:creationId xmlns:a16="http://schemas.microsoft.com/office/drawing/2014/main" id="{2A121E08-3FD7-49CA-92F4-7F3AD5AF0148}"/>
                </a:ext>
              </a:extLst>
            </xdr:cNvPr>
            <xdr:cNvSpPr/>
          </xdr:nvSpPr>
          <xdr:spPr>
            <a:xfrm>
              <a:off x="142875" y="670560"/>
              <a:ext cx="2239746" cy="31242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PROFIT</a:t>
              </a:r>
            </a:p>
          </xdr:txBody>
        </xdr:sp>
        <xdr:sp macro="" textlink="">
          <xdr:nvSpPr>
            <xdr:cNvPr id="56" name="Rectangle: Rounded Corners 55">
              <a:extLst>
                <a:ext uri="{FF2B5EF4-FFF2-40B4-BE49-F238E27FC236}">
                  <a16:creationId xmlns:a16="http://schemas.microsoft.com/office/drawing/2014/main" id="{7E39570F-58C5-415B-807B-6D3140414B52}"/>
                </a:ext>
              </a:extLst>
            </xdr:cNvPr>
            <xdr:cNvSpPr/>
          </xdr:nvSpPr>
          <xdr:spPr>
            <a:xfrm>
              <a:off x="167640" y="1051560"/>
              <a:ext cx="2240280" cy="136398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parkLines!E17">
          <xdr:nvSpPr>
            <xdr:cNvPr id="57" name="Rectangle: Rounded Corners 56">
              <a:extLst>
                <a:ext uri="{FF2B5EF4-FFF2-40B4-BE49-F238E27FC236}">
                  <a16:creationId xmlns:a16="http://schemas.microsoft.com/office/drawing/2014/main" id="{939CF9F4-F169-4D5E-86C1-C2F1A5729856}"/>
                </a:ext>
              </a:extLst>
            </xdr:cNvPr>
            <xdr:cNvSpPr/>
          </xdr:nvSpPr>
          <xdr:spPr>
            <a:xfrm>
              <a:off x="289560" y="1143000"/>
              <a:ext cx="19583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B1B721A-6D03-4A45-B47D-E3CD6BF2676A}" type="TxLink">
                <a:rPr lang="en-US" sz="1800" b="1" i="0" u="none" strike="noStrike">
                  <a:solidFill>
                    <a:schemeClr val="bg1"/>
                  </a:solidFill>
                  <a:latin typeface="Calibri"/>
                  <a:cs typeface="Calibri"/>
                </a:rPr>
                <a:pPr algn="ctr"/>
                <a:t>$2,86,397.02</a:t>
              </a:fld>
              <a:endParaRPr lang="en-US" sz="1800" b="1">
                <a:solidFill>
                  <a:schemeClr val="bg1"/>
                </a:solidFill>
              </a:endParaRPr>
            </a:p>
          </xdr:txBody>
        </xdr:sp>
        <xdr:sp macro="" textlink="SparkLines!K27">
          <xdr:nvSpPr>
            <xdr:cNvPr id="59" name="Rectangle: Rounded Corners 58">
              <a:extLst>
                <a:ext uri="{FF2B5EF4-FFF2-40B4-BE49-F238E27FC236}">
                  <a16:creationId xmlns:a16="http://schemas.microsoft.com/office/drawing/2014/main" id="{83B50CFA-76C3-4BFC-B988-D2382AA51286}"/>
                </a:ext>
              </a:extLst>
            </xdr:cNvPr>
            <xdr:cNvSpPr/>
          </xdr:nvSpPr>
          <xdr:spPr>
            <a:xfrm>
              <a:off x="289560" y="1996440"/>
              <a:ext cx="20345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YOY GROWTH</a:t>
              </a:r>
            </a:p>
          </xdr:txBody>
        </xdr:sp>
      </xdr:grpSp>
      <xdr:grpSp>
        <xdr:nvGrpSpPr>
          <xdr:cNvPr id="60" name="Group 59">
            <a:extLst>
              <a:ext uri="{FF2B5EF4-FFF2-40B4-BE49-F238E27FC236}">
                <a16:creationId xmlns:a16="http://schemas.microsoft.com/office/drawing/2014/main" id="{E8466829-66DB-43E9-9887-B00C5EB09FB5}"/>
              </a:ext>
            </a:extLst>
          </xdr:cNvPr>
          <xdr:cNvGrpSpPr/>
        </xdr:nvGrpSpPr>
        <xdr:grpSpPr>
          <a:xfrm>
            <a:off x="4928235" y="685800"/>
            <a:ext cx="2265045" cy="1760220"/>
            <a:chOff x="142875" y="693420"/>
            <a:chExt cx="2265045" cy="1760220"/>
          </a:xfrm>
        </xdr:grpSpPr>
        <xdr:sp macro="" textlink="">
          <xdr:nvSpPr>
            <xdr:cNvPr id="61" name="Rectangle: Rounded Corners 60">
              <a:extLst>
                <a:ext uri="{FF2B5EF4-FFF2-40B4-BE49-F238E27FC236}">
                  <a16:creationId xmlns:a16="http://schemas.microsoft.com/office/drawing/2014/main" id="{53AEA103-4A0D-4A84-AF9F-0C3F640FC2B0}"/>
                </a:ext>
              </a:extLst>
            </xdr:cNvPr>
            <xdr:cNvSpPr/>
          </xdr:nvSpPr>
          <xdr:spPr>
            <a:xfrm>
              <a:off x="142875" y="693420"/>
              <a:ext cx="2239746" cy="31242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QUANTITY</a:t>
              </a:r>
            </a:p>
          </xdr:txBody>
        </xdr:sp>
        <xdr:sp macro="" textlink="">
          <xdr:nvSpPr>
            <xdr:cNvPr id="62" name="Rectangle: Rounded Corners 61">
              <a:extLst>
                <a:ext uri="{FF2B5EF4-FFF2-40B4-BE49-F238E27FC236}">
                  <a16:creationId xmlns:a16="http://schemas.microsoft.com/office/drawing/2014/main" id="{81ACCDCB-7387-42C0-8C82-C4544B7B909D}"/>
                </a:ext>
              </a:extLst>
            </xdr:cNvPr>
            <xdr:cNvSpPr/>
          </xdr:nvSpPr>
          <xdr:spPr>
            <a:xfrm>
              <a:off x="167640" y="1089660"/>
              <a:ext cx="2240280" cy="136398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parkLines!H17">
          <xdr:nvSpPr>
            <xdr:cNvPr id="63" name="Rectangle: Rounded Corners 62">
              <a:extLst>
                <a:ext uri="{FF2B5EF4-FFF2-40B4-BE49-F238E27FC236}">
                  <a16:creationId xmlns:a16="http://schemas.microsoft.com/office/drawing/2014/main" id="{F2F227D5-2245-4326-A25A-614E27E428C1}"/>
                </a:ext>
              </a:extLst>
            </xdr:cNvPr>
            <xdr:cNvSpPr/>
          </xdr:nvSpPr>
          <xdr:spPr>
            <a:xfrm>
              <a:off x="289560" y="1143000"/>
              <a:ext cx="19583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E14DDDD-FFE1-4AB5-9D1F-07EB57B06D6A}" type="TxLink">
                <a:rPr lang="en-US" sz="1800" b="1" i="0" u="none" strike="noStrike">
                  <a:solidFill>
                    <a:schemeClr val="bg1"/>
                  </a:solidFill>
                  <a:latin typeface="Calibri"/>
                  <a:cs typeface="Calibri"/>
                </a:rPr>
                <a:pPr algn="ctr"/>
                <a:t>37,873</a:t>
              </a:fld>
              <a:endParaRPr lang="en-US" sz="1800" b="1" i="0" u="none" strike="noStrike">
                <a:solidFill>
                  <a:schemeClr val="bg1"/>
                </a:solidFill>
                <a:latin typeface="Calibri"/>
                <a:cs typeface="Calibri"/>
              </a:endParaRPr>
            </a:p>
          </xdr:txBody>
        </xdr:sp>
        <xdr:sp macro="" textlink="SparkLines!K27">
          <xdr:nvSpPr>
            <xdr:cNvPr id="65" name="Rectangle: Rounded Corners 64">
              <a:extLst>
                <a:ext uri="{FF2B5EF4-FFF2-40B4-BE49-F238E27FC236}">
                  <a16:creationId xmlns:a16="http://schemas.microsoft.com/office/drawing/2014/main" id="{F8093860-334E-4452-BCAF-6013D5BA175E}"/>
                </a:ext>
              </a:extLst>
            </xdr:cNvPr>
            <xdr:cNvSpPr/>
          </xdr:nvSpPr>
          <xdr:spPr>
            <a:xfrm>
              <a:off x="289560" y="1996440"/>
              <a:ext cx="20345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YOY GROWTH</a:t>
              </a:r>
            </a:p>
          </xdr:txBody>
        </xdr:sp>
      </xdr:grpSp>
      <xdr:grpSp>
        <xdr:nvGrpSpPr>
          <xdr:cNvPr id="72" name="Group 71">
            <a:extLst>
              <a:ext uri="{FF2B5EF4-FFF2-40B4-BE49-F238E27FC236}">
                <a16:creationId xmlns:a16="http://schemas.microsoft.com/office/drawing/2014/main" id="{4D5E4EC2-0F7C-4D61-9FA0-2D32B66C70F2}"/>
              </a:ext>
            </a:extLst>
          </xdr:cNvPr>
          <xdr:cNvGrpSpPr/>
        </xdr:nvGrpSpPr>
        <xdr:grpSpPr>
          <a:xfrm>
            <a:off x="173355" y="701040"/>
            <a:ext cx="2265045" cy="1722120"/>
            <a:chOff x="142875" y="693420"/>
            <a:chExt cx="2265045" cy="1722120"/>
          </a:xfrm>
        </xdr:grpSpPr>
        <xdr:sp macro="" textlink="">
          <xdr:nvSpPr>
            <xdr:cNvPr id="73" name="Rectangle: Rounded Corners 72">
              <a:extLst>
                <a:ext uri="{FF2B5EF4-FFF2-40B4-BE49-F238E27FC236}">
                  <a16:creationId xmlns:a16="http://schemas.microsoft.com/office/drawing/2014/main" id="{55163288-BBF0-4847-A204-DA1997ADEB50}"/>
                </a:ext>
              </a:extLst>
            </xdr:cNvPr>
            <xdr:cNvSpPr/>
          </xdr:nvSpPr>
          <xdr:spPr>
            <a:xfrm>
              <a:off x="142875" y="693420"/>
              <a:ext cx="2239746" cy="31242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SALES</a:t>
              </a:r>
            </a:p>
          </xdr:txBody>
        </xdr:sp>
        <xdr:sp macro="" textlink="">
          <xdr:nvSpPr>
            <xdr:cNvPr id="74" name="Rectangle: Rounded Corners 73">
              <a:extLst>
                <a:ext uri="{FF2B5EF4-FFF2-40B4-BE49-F238E27FC236}">
                  <a16:creationId xmlns:a16="http://schemas.microsoft.com/office/drawing/2014/main" id="{EDB8CF0A-F7B5-4900-BEAA-F3686937BD8B}"/>
                </a:ext>
              </a:extLst>
            </xdr:cNvPr>
            <xdr:cNvSpPr/>
          </xdr:nvSpPr>
          <xdr:spPr>
            <a:xfrm>
              <a:off x="167640" y="1051560"/>
              <a:ext cx="2240280" cy="136398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parkLines!B17">
          <xdr:nvSpPr>
            <xdr:cNvPr id="75" name="Rectangle: Rounded Corners 74">
              <a:extLst>
                <a:ext uri="{FF2B5EF4-FFF2-40B4-BE49-F238E27FC236}">
                  <a16:creationId xmlns:a16="http://schemas.microsoft.com/office/drawing/2014/main" id="{B37F56BD-BE11-4131-AEC6-AE6E52E3B8D7}"/>
                </a:ext>
              </a:extLst>
            </xdr:cNvPr>
            <xdr:cNvSpPr/>
          </xdr:nvSpPr>
          <xdr:spPr>
            <a:xfrm>
              <a:off x="289560" y="1143000"/>
              <a:ext cx="19583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57307D5-AC6F-4D50-AE5A-A77BA328C544}" type="TxLink">
                <a:rPr lang="en-US" sz="1800" b="1" i="0" u="none" strike="noStrike">
                  <a:solidFill>
                    <a:schemeClr val="bg1"/>
                  </a:solidFill>
                  <a:latin typeface="Calibri"/>
                  <a:cs typeface="Calibri"/>
                </a:rPr>
                <a:pPr algn="ctr"/>
                <a:t>$22,97,200.86</a:t>
              </a:fld>
              <a:endParaRPr lang="en-US" sz="1800" b="1">
                <a:solidFill>
                  <a:schemeClr val="bg1"/>
                </a:solidFill>
              </a:endParaRPr>
            </a:p>
          </xdr:txBody>
        </xdr:sp>
        <xdr:graphicFrame macro="">
          <xdr:nvGraphicFramePr>
            <xdr:cNvPr id="76" name="Chart 75">
              <a:extLst>
                <a:ext uri="{FF2B5EF4-FFF2-40B4-BE49-F238E27FC236}">
                  <a16:creationId xmlns:a16="http://schemas.microsoft.com/office/drawing/2014/main" id="{A8DEEAE4-D74E-4A32-9842-3A83A33C49C3}"/>
                </a:ext>
              </a:extLst>
            </xdr:cNvPr>
            <xdr:cNvGraphicFramePr>
              <a:graphicFrameLocks/>
            </xdr:cNvGraphicFramePr>
          </xdr:nvGraphicFramePr>
          <xdr:xfrm>
            <a:off x="533400" y="1546860"/>
            <a:ext cx="1539240" cy="365760"/>
          </xdr:xfrm>
          <a:graphic>
            <a:graphicData uri="http://schemas.openxmlformats.org/drawingml/2006/chart">
              <c:chart xmlns:c="http://schemas.openxmlformats.org/drawingml/2006/chart" xmlns:r="http://schemas.openxmlformats.org/officeDocument/2006/relationships" r:id="rId4"/>
            </a:graphicData>
          </a:graphic>
        </xdr:graphicFrame>
        <xdr:sp macro="" textlink="SparkLines!K27">
          <xdr:nvSpPr>
            <xdr:cNvPr id="77" name="Rectangle: Rounded Corners 76">
              <a:extLst>
                <a:ext uri="{FF2B5EF4-FFF2-40B4-BE49-F238E27FC236}">
                  <a16:creationId xmlns:a16="http://schemas.microsoft.com/office/drawing/2014/main" id="{2F9B874C-2A2B-4E6F-A9F8-F7A98D562EDD}"/>
                </a:ext>
              </a:extLst>
            </xdr:cNvPr>
            <xdr:cNvSpPr/>
          </xdr:nvSpPr>
          <xdr:spPr>
            <a:xfrm>
              <a:off x="289560" y="1996440"/>
              <a:ext cx="20345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YOY GROWTH</a:t>
              </a:r>
            </a:p>
          </xdr:txBody>
        </xdr:sp>
      </xdr:grpSp>
      <xdr:grpSp>
        <xdr:nvGrpSpPr>
          <xdr:cNvPr id="78" name="Group 77">
            <a:extLst>
              <a:ext uri="{FF2B5EF4-FFF2-40B4-BE49-F238E27FC236}">
                <a16:creationId xmlns:a16="http://schemas.microsoft.com/office/drawing/2014/main" id="{6880E92E-7560-4BC0-B5D0-08773667C0F1}"/>
              </a:ext>
            </a:extLst>
          </xdr:cNvPr>
          <xdr:cNvGrpSpPr/>
        </xdr:nvGrpSpPr>
        <xdr:grpSpPr>
          <a:xfrm>
            <a:off x="7359015" y="708660"/>
            <a:ext cx="2265045" cy="1722120"/>
            <a:chOff x="142875" y="693420"/>
            <a:chExt cx="2265045" cy="1722120"/>
          </a:xfrm>
        </xdr:grpSpPr>
        <xdr:sp macro="" textlink="">
          <xdr:nvSpPr>
            <xdr:cNvPr id="79" name="Rectangle: Rounded Corners 78">
              <a:extLst>
                <a:ext uri="{FF2B5EF4-FFF2-40B4-BE49-F238E27FC236}">
                  <a16:creationId xmlns:a16="http://schemas.microsoft.com/office/drawing/2014/main" id="{22B90A23-DC9D-4B66-9454-8D25F4734A18}"/>
                </a:ext>
              </a:extLst>
            </xdr:cNvPr>
            <xdr:cNvSpPr/>
          </xdr:nvSpPr>
          <xdr:spPr>
            <a:xfrm>
              <a:off x="142875" y="693420"/>
              <a:ext cx="2239746" cy="31242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NO</a:t>
              </a:r>
              <a:r>
                <a:rPr lang="en-IN" sz="1600" b="1" baseline="0">
                  <a:solidFill>
                    <a:schemeClr val="bg1"/>
                  </a:solidFill>
                </a:rPr>
                <a:t> OF ORDERS</a:t>
              </a:r>
              <a:endParaRPr lang="en-IN" sz="1600" b="1">
                <a:solidFill>
                  <a:schemeClr val="bg1"/>
                </a:solidFill>
              </a:endParaRPr>
            </a:p>
          </xdr:txBody>
        </xdr:sp>
        <xdr:sp macro="" textlink="">
          <xdr:nvSpPr>
            <xdr:cNvPr id="80" name="Rectangle: Rounded Corners 79">
              <a:extLst>
                <a:ext uri="{FF2B5EF4-FFF2-40B4-BE49-F238E27FC236}">
                  <a16:creationId xmlns:a16="http://schemas.microsoft.com/office/drawing/2014/main" id="{5100405B-3CC9-4323-826F-F8CA537D1AD7}"/>
                </a:ext>
              </a:extLst>
            </xdr:cNvPr>
            <xdr:cNvSpPr/>
          </xdr:nvSpPr>
          <xdr:spPr>
            <a:xfrm>
              <a:off x="167640" y="1051560"/>
              <a:ext cx="2240280" cy="136398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parkLines!K17">
          <xdr:nvSpPr>
            <xdr:cNvPr id="81" name="Rectangle: Rounded Corners 80">
              <a:extLst>
                <a:ext uri="{FF2B5EF4-FFF2-40B4-BE49-F238E27FC236}">
                  <a16:creationId xmlns:a16="http://schemas.microsoft.com/office/drawing/2014/main" id="{BD3AF4AA-C978-4B02-8B26-D9F67DBE1431}"/>
                </a:ext>
              </a:extLst>
            </xdr:cNvPr>
            <xdr:cNvSpPr/>
          </xdr:nvSpPr>
          <xdr:spPr>
            <a:xfrm>
              <a:off x="289560" y="1143000"/>
              <a:ext cx="19583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107C608-0E9B-432C-B245-19B2AED5B181}" type="TxLink">
                <a:rPr lang="en-US" sz="1800" b="1" i="0" u="none" strike="noStrike">
                  <a:solidFill>
                    <a:schemeClr val="bg1"/>
                  </a:solidFill>
                  <a:latin typeface="Calibri"/>
                  <a:cs typeface="Calibri"/>
                </a:rPr>
                <a:pPr algn="ctr"/>
                <a:t>9,994</a:t>
              </a:fld>
              <a:endParaRPr lang="en-US" sz="1800" b="1">
                <a:solidFill>
                  <a:schemeClr val="bg1"/>
                </a:solidFill>
              </a:endParaRPr>
            </a:p>
          </xdr:txBody>
        </xdr:sp>
        <xdr:sp macro="" textlink="SparkLines!K27">
          <xdr:nvSpPr>
            <xdr:cNvPr id="83" name="Rectangle: Rounded Corners 82">
              <a:extLst>
                <a:ext uri="{FF2B5EF4-FFF2-40B4-BE49-F238E27FC236}">
                  <a16:creationId xmlns:a16="http://schemas.microsoft.com/office/drawing/2014/main" id="{7A18BAB6-4776-433C-B71C-9B53C9F2AA08}"/>
                </a:ext>
              </a:extLst>
            </xdr:cNvPr>
            <xdr:cNvSpPr/>
          </xdr:nvSpPr>
          <xdr:spPr>
            <a:xfrm>
              <a:off x="289560" y="1996440"/>
              <a:ext cx="20345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YOY GROWTH</a:t>
              </a:r>
            </a:p>
          </xdr:txBody>
        </xdr:sp>
      </xdr:grpSp>
      <xdr:grpSp>
        <xdr:nvGrpSpPr>
          <xdr:cNvPr id="87" name="Group 86">
            <a:extLst>
              <a:ext uri="{FF2B5EF4-FFF2-40B4-BE49-F238E27FC236}">
                <a16:creationId xmlns:a16="http://schemas.microsoft.com/office/drawing/2014/main" id="{A41DC6C2-C1B5-4B0C-AB05-9A885A7DC9B9}"/>
              </a:ext>
            </a:extLst>
          </xdr:cNvPr>
          <xdr:cNvGrpSpPr/>
        </xdr:nvGrpSpPr>
        <xdr:grpSpPr>
          <a:xfrm>
            <a:off x="9690735" y="716280"/>
            <a:ext cx="2265045" cy="1722120"/>
            <a:chOff x="142875" y="693420"/>
            <a:chExt cx="2265045" cy="1722120"/>
          </a:xfrm>
        </xdr:grpSpPr>
        <xdr:sp macro="" textlink="">
          <xdr:nvSpPr>
            <xdr:cNvPr id="88" name="Rectangle: Rounded Corners 87">
              <a:extLst>
                <a:ext uri="{FF2B5EF4-FFF2-40B4-BE49-F238E27FC236}">
                  <a16:creationId xmlns:a16="http://schemas.microsoft.com/office/drawing/2014/main" id="{E6700EB7-B740-4317-93AC-B319B7C83559}"/>
                </a:ext>
              </a:extLst>
            </xdr:cNvPr>
            <xdr:cNvSpPr/>
          </xdr:nvSpPr>
          <xdr:spPr>
            <a:xfrm>
              <a:off x="142875" y="693420"/>
              <a:ext cx="2239746" cy="31242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PROFIT</a:t>
              </a:r>
              <a:r>
                <a:rPr lang="en-IN" sz="1600" b="1" baseline="0">
                  <a:solidFill>
                    <a:schemeClr val="bg1"/>
                  </a:solidFill>
                </a:rPr>
                <a:t> MARGIN</a:t>
              </a:r>
              <a:endParaRPr lang="en-IN" sz="1600" b="1">
                <a:solidFill>
                  <a:schemeClr val="bg1"/>
                </a:solidFill>
              </a:endParaRPr>
            </a:p>
          </xdr:txBody>
        </xdr:sp>
        <xdr:sp macro="" textlink="">
          <xdr:nvSpPr>
            <xdr:cNvPr id="89" name="Rectangle: Rounded Corners 88">
              <a:extLst>
                <a:ext uri="{FF2B5EF4-FFF2-40B4-BE49-F238E27FC236}">
                  <a16:creationId xmlns:a16="http://schemas.microsoft.com/office/drawing/2014/main" id="{420A10C4-D835-415E-805D-C7CC8C4823F4}"/>
                </a:ext>
              </a:extLst>
            </xdr:cNvPr>
            <xdr:cNvSpPr/>
          </xdr:nvSpPr>
          <xdr:spPr>
            <a:xfrm>
              <a:off x="167640" y="1051560"/>
              <a:ext cx="2240280" cy="136398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parkLines!N17">
          <xdr:nvSpPr>
            <xdr:cNvPr id="90" name="Rectangle: Rounded Corners 89">
              <a:extLst>
                <a:ext uri="{FF2B5EF4-FFF2-40B4-BE49-F238E27FC236}">
                  <a16:creationId xmlns:a16="http://schemas.microsoft.com/office/drawing/2014/main" id="{7D0E01F4-7A29-4495-BAA9-5618058243E9}"/>
                </a:ext>
              </a:extLst>
            </xdr:cNvPr>
            <xdr:cNvSpPr/>
          </xdr:nvSpPr>
          <xdr:spPr>
            <a:xfrm>
              <a:off x="289560" y="1143000"/>
              <a:ext cx="19583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E8762F1-0E3F-44E7-80CF-45FBF90FA418}" type="TxLink">
                <a:rPr lang="en-US" sz="1800" b="0" i="0" u="none" strike="noStrike">
                  <a:solidFill>
                    <a:schemeClr val="bg1"/>
                  </a:solidFill>
                  <a:latin typeface="Calibri"/>
                  <a:cs typeface="Calibri"/>
                </a:rPr>
                <a:pPr algn="ctr"/>
                <a:t>12.47%</a:t>
              </a:fld>
              <a:endParaRPr lang="en-US" sz="1800" b="1">
                <a:solidFill>
                  <a:schemeClr val="bg1"/>
                </a:solidFill>
              </a:endParaRPr>
            </a:p>
          </xdr:txBody>
        </xdr:sp>
        <xdr:sp macro="" textlink="SparkLines!K27">
          <xdr:nvSpPr>
            <xdr:cNvPr id="92" name="Rectangle: Rounded Corners 91">
              <a:extLst>
                <a:ext uri="{FF2B5EF4-FFF2-40B4-BE49-F238E27FC236}">
                  <a16:creationId xmlns:a16="http://schemas.microsoft.com/office/drawing/2014/main" id="{A2ECA7AB-976D-42CD-B047-EED815C8A41F}"/>
                </a:ext>
              </a:extLst>
            </xdr:cNvPr>
            <xdr:cNvSpPr/>
          </xdr:nvSpPr>
          <xdr:spPr>
            <a:xfrm>
              <a:off x="289560" y="1996440"/>
              <a:ext cx="2034540" cy="34290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YOY GROWTH</a:t>
              </a:r>
            </a:p>
          </xdr:txBody>
        </xdr:sp>
      </xdr:grpSp>
    </xdr:grpSp>
    <xdr:clientData/>
  </xdr:twoCellAnchor>
  <xdr:twoCellAnchor>
    <xdr:from>
      <xdr:col>4</xdr:col>
      <xdr:colOff>310515</xdr:colOff>
      <xdr:row>8</xdr:row>
      <xdr:rowOff>68580</xdr:rowOff>
    </xdr:from>
    <xdr:to>
      <xdr:col>7</xdr:col>
      <xdr:colOff>297180</xdr:colOff>
      <xdr:row>10</xdr:row>
      <xdr:rowOff>99060</xdr:rowOff>
    </xdr:to>
    <xdr:graphicFrame macro="">
      <xdr:nvGraphicFramePr>
        <xdr:cNvPr id="93" name="Chart 92">
          <a:extLst>
            <a:ext uri="{FF2B5EF4-FFF2-40B4-BE49-F238E27FC236}">
              <a16:creationId xmlns:a16="http://schemas.microsoft.com/office/drawing/2014/main" id="{C08CED4B-C007-445F-9D05-3DAF57CCF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297179</xdr:colOff>
      <xdr:row>8</xdr:row>
      <xdr:rowOff>53340</xdr:rowOff>
    </xdr:from>
    <xdr:to>
      <xdr:col>11</xdr:col>
      <xdr:colOff>266700</xdr:colOff>
      <xdr:row>10</xdr:row>
      <xdr:rowOff>99060</xdr:rowOff>
    </xdr:to>
    <xdr:graphicFrame macro="">
      <xdr:nvGraphicFramePr>
        <xdr:cNvPr id="94" name="Chart 93">
          <a:extLst>
            <a:ext uri="{FF2B5EF4-FFF2-40B4-BE49-F238E27FC236}">
              <a16:creationId xmlns:a16="http://schemas.microsoft.com/office/drawing/2014/main" id="{82CC650D-FAB0-4116-92E3-ADF7AE173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236220</xdr:colOff>
      <xdr:row>8</xdr:row>
      <xdr:rowOff>60960</xdr:rowOff>
    </xdr:from>
    <xdr:to>
      <xdr:col>15</xdr:col>
      <xdr:colOff>274320</xdr:colOff>
      <xdr:row>10</xdr:row>
      <xdr:rowOff>144780</xdr:rowOff>
    </xdr:to>
    <xdr:graphicFrame macro="">
      <xdr:nvGraphicFramePr>
        <xdr:cNvPr id="95" name="Chart 94">
          <a:extLst>
            <a:ext uri="{FF2B5EF4-FFF2-40B4-BE49-F238E27FC236}">
              <a16:creationId xmlns:a16="http://schemas.microsoft.com/office/drawing/2014/main" id="{F1202DE2-E774-486F-8245-172E72FB3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120015</xdr:colOff>
      <xdr:row>8</xdr:row>
      <xdr:rowOff>99060</xdr:rowOff>
    </xdr:from>
    <xdr:to>
      <xdr:col>19</xdr:col>
      <xdr:colOff>190500</xdr:colOff>
      <xdr:row>10</xdr:row>
      <xdr:rowOff>129540</xdr:rowOff>
    </xdr:to>
    <xdr:graphicFrame macro="">
      <xdr:nvGraphicFramePr>
        <xdr:cNvPr id="96" name="Chart 95">
          <a:extLst>
            <a:ext uri="{FF2B5EF4-FFF2-40B4-BE49-F238E27FC236}">
              <a16:creationId xmlns:a16="http://schemas.microsoft.com/office/drawing/2014/main" id="{12E61A7A-F339-460A-8C71-E6D8502C1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236220</xdr:colOff>
          <xdr:row>11</xdr:row>
          <xdr:rowOff>30480</xdr:rowOff>
        </xdr:from>
        <xdr:to>
          <xdr:col>3</xdr:col>
          <xdr:colOff>480060</xdr:colOff>
          <xdr:row>12</xdr:row>
          <xdr:rowOff>30480</xdr:rowOff>
        </xdr:to>
        <xdr:pic>
          <xdr:nvPicPr>
            <xdr:cNvPr id="98" name="Picture 97">
              <a:extLst>
                <a:ext uri="{FF2B5EF4-FFF2-40B4-BE49-F238E27FC236}">
                  <a16:creationId xmlns:a16="http://schemas.microsoft.com/office/drawing/2014/main" id="{2B0B102A-822B-4223-8CA5-E3FF434A3EF0}"/>
                </a:ext>
              </a:extLst>
            </xdr:cNvPr>
            <xdr:cNvPicPr>
              <a:picLocks noChangeAspect="1" noChangeArrowheads="1"/>
              <a:extLst>
                <a:ext uri="{84589F7E-364E-4C9E-8A38-B11213B215E9}">
                  <a14:cameraTool cellRange="SparkLines!$D$33" spid="_x0000_s11390"/>
                </a:ext>
              </a:extLst>
            </xdr:cNvPicPr>
          </xdr:nvPicPr>
          <xdr:blipFill>
            <a:blip xmlns:r="http://schemas.openxmlformats.org/officeDocument/2006/relationships" r:embed="rId9"/>
            <a:srcRect/>
            <a:stretch>
              <a:fillRect/>
            </a:stretch>
          </xdr:blipFill>
          <xdr:spPr bwMode="auto">
            <a:xfrm>
              <a:off x="1455420" y="2042160"/>
              <a:ext cx="85344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160020</xdr:colOff>
          <xdr:row>11</xdr:row>
          <xdr:rowOff>22860</xdr:rowOff>
        </xdr:from>
        <xdr:to>
          <xdr:col>7</xdr:col>
          <xdr:colOff>403860</xdr:colOff>
          <xdr:row>12</xdr:row>
          <xdr:rowOff>22860</xdr:rowOff>
        </xdr:to>
        <xdr:pic>
          <xdr:nvPicPr>
            <xdr:cNvPr id="104" name="Picture 103">
              <a:extLst>
                <a:ext uri="{FF2B5EF4-FFF2-40B4-BE49-F238E27FC236}">
                  <a16:creationId xmlns:a16="http://schemas.microsoft.com/office/drawing/2014/main" id="{6A0EB1CD-29F1-442F-AE85-2C99232ABD88}"/>
                </a:ext>
              </a:extLst>
            </xdr:cNvPr>
            <xdr:cNvPicPr>
              <a:picLocks noChangeAspect="1" noChangeArrowheads="1"/>
              <a:extLst>
                <a:ext uri="{84589F7E-364E-4C9E-8A38-B11213B215E9}">
                  <a14:cameraTool cellRange="SparkLines!$E$33" spid="_x0000_s11391"/>
                </a:ext>
              </a:extLst>
            </xdr:cNvPicPr>
          </xdr:nvPicPr>
          <xdr:blipFill>
            <a:blip xmlns:r="http://schemas.openxmlformats.org/officeDocument/2006/relationships" r:embed="rId10"/>
            <a:srcRect/>
            <a:stretch>
              <a:fillRect/>
            </a:stretch>
          </xdr:blipFill>
          <xdr:spPr bwMode="auto">
            <a:xfrm>
              <a:off x="3817620" y="2034540"/>
              <a:ext cx="85344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556260</xdr:colOff>
          <xdr:row>11</xdr:row>
          <xdr:rowOff>30480</xdr:rowOff>
        </xdr:from>
        <xdr:to>
          <xdr:col>11</xdr:col>
          <xdr:colOff>137160</xdr:colOff>
          <xdr:row>12</xdr:row>
          <xdr:rowOff>30480</xdr:rowOff>
        </xdr:to>
        <xdr:pic>
          <xdr:nvPicPr>
            <xdr:cNvPr id="106" name="Picture 105">
              <a:extLst>
                <a:ext uri="{FF2B5EF4-FFF2-40B4-BE49-F238E27FC236}">
                  <a16:creationId xmlns:a16="http://schemas.microsoft.com/office/drawing/2014/main" id="{09C77C9D-910F-4778-A531-E4E23FBC1A0E}"/>
                </a:ext>
              </a:extLst>
            </xdr:cNvPr>
            <xdr:cNvPicPr>
              <a:picLocks noChangeAspect="1" noChangeArrowheads="1"/>
              <a:extLst>
                <a:ext uri="{84589F7E-364E-4C9E-8A38-B11213B215E9}">
                  <a14:cameraTool cellRange="SparkLines!$F$33" spid="_x0000_s11392"/>
                </a:ext>
              </a:extLst>
            </xdr:cNvPicPr>
          </xdr:nvPicPr>
          <xdr:blipFill>
            <a:blip xmlns:r="http://schemas.openxmlformats.org/officeDocument/2006/relationships" r:embed="rId11"/>
            <a:srcRect/>
            <a:stretch>
              <a:fillRect/>
            </a:stretch>
          </xdr:blipFill>
          <xdr:spPr bwMode="auto">
            <a:xfrm>
              <a:off x="6042660" y="2042160"/>
              <a:ext cx="8001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411480</xdr:colOff>
          <xdr:row>11</xdr:row>
          <xdr:rowOff>68580</xdr:rowOff>
        </xdr:from>
        <xdr:to>
          <xdr:col>15</xdr:col>
          <xdr:colOff>45720</xdr:colOff>
          <xdr:row>12</xdr:row>
          <xdr:rowOff>68580</xdr:rowOff>
        </xdr:to>
        <xdr:pic>
          <xdr:nvPicPr>
            <xdr:cNvPr id="108" name="Picture 107">
              <a:extLst>
                <a:ext uri="{FF2B5EF4-FFF2-40B4-BE49-F238E27FC236}">
                  <a16:creationId xmlns:a16="http://schemas.microsoft.com/office/drawing/2014/main" id="{F77FF1CD-B67C-46F3-A6C0-43AB512A2B06}"/>
                </a:ext>
              </a:extLst>
            </xdr:cNvPr>
            <xdr:cNvPicPr>
              <a:picLocks noChangeAspect="1" noChangeArrowheads="1"/>
              <a:extLst>
                <a:ext uri="{84589F7E-364E-4C9E-8A38-B11213B215E9}">
                  <a14:cameraTool cellRange="SparkLines!$H$33" spid="_x0000_s11393"/>
                </a:ext>
              </a:extLst>
            </xdr:cNvPicPr>
          </xdr:nvPicPr>
          <xdr:blipFill>
            <a:blip xmlns:r="http://schemas.openxmlformats.org/officeDocument/2006/relationships" r:embed="rId12"/>
            <a:srcRect/>
            <a:stretch>
              <a:fillRect/>
            </a:stretch>
          </xdr:blipFill>
          <xdr:spPr bwMode="auto">
            <a:xfrm>
              <a:off x="8336280" y="2080260"/>
              <a:ext cx="85344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274320</xdr:colOff>
          <xdr:row>11</xdr:row>
          <xdr:rowOff>7620</xdr:rowOff>
        </xdr:from>
        <xdr:to>
          <xdr:col>19</xdr:col>
          <xdr:colOff>186690</xdr:colOff>
          <xdr:row>12</xdr:row>
          <xdr:rowOff>60960</xdr:rowOff>
        </xdr:to>
        <xdr:pic>
          <xdr:nvPicPr>
            <xdr:cNvPr id="110" name="Picture 109">
              <a:extLst>
                <a:ext uri="{FF2B5EF4-FFF2-40B4-BE49-F238E27FC236}">
                  <a16:creationId xmlns:a16="http://schemas.microsoft.com/office/drawing/2014/main" id="{92CC47FA-BB82-4172-BB75-D0FF528DF517}"/>
                </a:ext>
              </a:extLst>
            </xdr:cNvPr>
            <xdr:cNvPicPr>
              <a:picLocks noChangeAspect="1" noChangeArrowheads="1"/>
              <a:extLst>
                <a:ext uri="{84589F7E-364E-4C9E-8A38-B11213B215E9}">
                  <a14:cameraTool cellRange="SparkLines!$G$33" spid="_x0000_s11394"/>
                </a:ext>
              </a:extLst>
            </xdr:cNvPicPr>
          </xdr:nvPicPr>
          <xdr:blipFill>
            <a:blip xmlns:r="http://schemas.openxmlformats.org/officeDocument/2006/relationships" r:embed="rId13"/>
            <a:srcRect/>
            <a:stretch>
              <a:fillRect/>
            </a:stretch>
          </xdr:blipFill>
          <xdr:spPr bwMode="auto">
            <a:xfrm>
              <a:off x="10637520" y="2019300"/>
              <a:ext cx="113157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160020</xdr:colOff>
      <xdr:row>13</xdr:row>
      <xdr:rowOff>167640</xdr:rowOff>
    </xdr:from>
    <xdr:to>
      <xdr:col>7</xdr:col>
      <xdr:colOff>502920</xdr:colOff>
      <xdr:row>26</xdr:row>
      <xdr:rowOff>38100</xdr:rowOff>
    </xdr:to>
    <xdr:sp macro="" textlink="">
      <xdr:nvSpPr>
        <xdr:cNvPr id="112" name="Rectangle: Rounded Corners 111">
          <a:extLst>
            <a:ext uri="{FF2B5EF4-FFF2-40B4-BE49-F238E27FC236}">
              <a16:creationId xmlns:a16="http://schemas.microsoft.com/office/drawing/2014/main" id="{1AF7892E-CA12-4A2E-99F1-28329C505EF1}"/>
            </a:ext>
          </a:extLst>
        </xdr:cNvPr>
        <xdr:cNvSpPr/>
      </xdr:nvSpPr>
      <xdr:spPr>
        <a:xfrm>
          <a:off x="160020" y="2545080"/>
          <a:ext cx="4610100" cy="2247900"/>
        </a:xfrm>
        <a:prstGeom prst="roundRect">
          <a:avLst>
            <a:gd name="adj" fmla="val 7853"/>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586740</xdr:colOff>
      <xdr:row>13</xdr:row>
      <xdr:rowOff>160020</xdr:rowOff>
    </xdr:from>
    <xdr:to>
      <xdr:col>14</xdr:col>
      <xdr:colOff>205740</xdr:colOff>
      <xdr:row>26</xdr:row>
      <xdr:rowOff>30480</xdr:rowOff>
    </xdr:to>
    <xdr:sp macro="" textlink="">
      <xdr:nvSpPr>
        <xdr:cNvPr id="113" name="Rectangle: Rounded Corners 112">
          <a:extLst>
            <a:ext uri="{FF2B5EF4-FFF2-40B4-BE49-F238E27FC236}">
              <a16:creationId xmlns:a16="http://schemas.microsoft.com/office/drawing/2014/main" id="{FD654505-F80B-460A-AF3B-090CD470CB11}"/>
            </a:ext>
          </a:extLst>
        </xdr:cNvPr>
        <xdr:cNvSpPr/>
      </xdr:nvSpPr>
      <xdr:spPr>
        <a:xfrm>
          <a:off x="4853940" y="2537460"/>
          <a:ext cx="3886200" cy="2247900"/>
        </a:xfrm>
        <a:prstGeom prst="roundRect">
          <a:avLst>
            <a:gd name="adj" fmla="val 7853"/>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297180</xdr:colOff>
      <xdr:row>13</xdr:row>
      <xdr:rowOff>152400</xdr:rowOff>
    </xdr:from>
    <xdr:to>
      <xdr:col>19</xdr:col>
      <xdr:colOff>335280</xdr:colOff>
      <xdr:row>26</xdr:row>
      <xdr:rowOff>22860</xdr:rowOff>
    </xdr:to>
    <xdr:sp macro="" textlink="">
      <xdr:nvSpPr>
        <xdr:cNvPr id="114" name="Rectangle: Rounded Corners 113">
          <a:extLst>
            <a:ext uri="{FF2B5EF4-FFF2-40B4-BE49-F238E27FC236}">
              <a16:creationId xmlns:a16="http://schemas.microsoft.com/office/drawing/2014/main" id="{071EC56E-E816-4ED9-8D84-DF35F06D81C6}"/>
            </a:ext>
          </a:extLst>
        </xdr:cNvPr>
        <xdr:cNvSpPr/>
      </xdr:nvSpPr>
      <xdr:spPr>
        <a:xfrm>
          <a:off x="8831580" y="2529840"/>
          <a:ext cx="3086100" cy="2247900"/>
        </a:xfrm>
        <a:prstGeom prst="roundRect">
          <a:avLst>
            <a:gd name="adj" fmla="val 7853"/>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26</xdr:row>
      <xdr:rowOff>121920</xdr:rowOff>
    </xdr:from>
    <xdr:to>
      <xdr:col>7</xdr:col>
      <xdr:colOff>495300</xdr:colOff>
      <xdr:row>43</xdr:row>
      <xdr:rowOff>60960</xdr:rowOff>
    </xdr:to>
    <xdr:sp macro="" textlink="">
      <xdr:nvSpPr>
        <xdr:cNvPr id="115" name="Rectangle: Rounded Corners 114">
          <a:extLst>
            <a:ext uri="{FF2B5EF4-FFF2-40B4-BE49-F238E27FC236}">
              <a16:creationId xmlns:a16="http://schemas.microsoft.com/office/drawing/2014/main" id="{32D63811-64B2-4F4A-8699-90DB06D7BB7F}"/>
            </a:ext>
          </a:extLst>
        </xdr:cNvPr>
        <xdr:cNvSpPr/>
      </xdr:nvSpPr>
      <xdr:spPr>
        <a:xfrm>
          <a:off x="152400" y="4876800"/>
          <a:ext cx="4610100" cy="3048000"/>
        </a:xfrm>
        <a:prstGeom prst="roundRect">
          <a:avLst>
            <a:gd name="adj" fmla="val 7853"/>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0</xdr:colOff>
      <xdr:row>26</xdr:row>
      <xdr:rowOff>121920</xdr:rowOff>
    </xdr:from>
    <xdr:to>
      <xdr:col>13</xdr:col>
      <xdr:colOff>365760</xdr:colOff>
      <xdr:row>43</xdr:row>
      <xdr:rowOff>45720</xdr:rowOff>
    </xdr:to>
    <xdr:sp macro="" textlink="">
      <xdr:nvSpPr>
        <xdr:cNvPr id="116" name="Rectangle: Rounded Corners 115">
          <a:extLst>
            <a:ext uri="{FF2B5EF4-FFF2-40B4-BE49-F238E27FC236}">
              <a16:creationId xmlns:a16="http://schemas.microsoft.com/office/drawing/2014/main" id="{58869E5C-3696-4561-AD70-E448720E45C3}"/>
            </a:ext>
          </a:extLst>
        </xdr:cNvPr>
        <xdr:cNvSpPr/>
      </xdr:nvSpPr>
      <xdr:spPr>
        <a:xfrm>
          <a:off x="4876800" y="4876800"/>
          <a:ext cx="3413760" cy="3032760"/>
        </a:xfrm>
        <a:prstGeom prst="roundRect">
          <a:avLst>
            <a:gd name="adj" fmla="val 7853"/>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464820</xdr:colOff>
      <xdr:row>26</xdr:row>
      <xdr:rowOff>91440</xdr:rowOff>
    </xdr:from>
    <xdr:to>
      <xdr:col>19</xdr:col>
      <xdr:colOff>327660</xdr:colOff>
      <xdr:row>43</xdr:row>
      <xdr:rowOff>7620</xdr:rowOff>
    </xdr:to>
    <xdr:sp macro="" textlink="">
      <xdr:nvSpPr>
        <xdr:cNvPr id="117" name="Rectangle: Rounded Corners 116">
          <a:extLst>
            <a:ext uri="{FF2B5EF4-FFF2-40B4-BE49-F238E27FC236}">
              <a16:creationId xmlns:a16="http://schemas.microsoft.com/office/drawing/2014/main" id="{53A468A7-3C97-4A34-9AFF-C0449D45893F}"/>
            </a:ext>
          </a:extLst>
        </xdr:cNvPr>
        <xdr:cNvSpPr/>
      </xdr:nvSpPr>
      <xdr:spPr>
        <a:xfrm>
          <a:off x="8389620" y="4846320"/>
          <a:ext cx="3520440" cy="3025140"/>
        </a:xfrm>
        <a:prstGeom prst="roundRect">
          <a:avLst>
            <a:gd name="adj" fmla="val 7853"/>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335280</xdr:colOff>
      <xdr:row>14</xdr:row>
      <xdr:rowOff>30480</xdr:rowOff>
    </xdr:from>
    <xdr:to>
      <xdr:col>7</xdr:col>
      <xdr:colOff>312420</xdr:colOff>
      <xdr:row>25</xdr:row>
      <xdr:rowOff>144780</xdr:rowOff>
    </xdr:to>
    <xdr:graphicFrame macro="">
      <xdr:nvGraphicFramePr>
        <xdr:cNvPr id="118" name="Chart 117">
          <a:extLst>
            <a:ext uri="{FF2B5EF4-FFF2-40B4-BE49-F238E27FC236}">
              <a16:creationId xmlns:a16="http://schemas.microsoft.com/office/drawing/2014/main" id="{FD22AA07-181D-4FF5-A2D0-938603AB3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45720</xdr:colOff>
      <xdr:row>14</xdr:row>
      <xdr:rowOff>68580</xdr:rowOff>
    </xdr:from>
    <xdr:to>
      <xdr:col>14</xdr:col>
      <xdr:colOff>152400</xdr:colOff>
      <xdr:row>25</xdr:row>
      <xdr:rowOff>137160</xdr:rowOff>
    </xdr:to>
    <mc:AlternateContent xmlns:mc="http://schemas.openxmlformats.org/markup-compatibility/2006">
      <mc:Choice xmlns:cx1="http://schemas.microsoft.com/office/drawing/2015/9/8/chartex" Requires="cx1">
        <xdr:graphicFrame macro="">
          <xdr:nvGraphicFramePr>
            <xdr:cNvPr id="119" name="Chart 118">
              <a:extLst>
                <a:ext uri="{FF2B5EF4-FFF2-40B4-BE49-F238E27FC236}">
                  <a16:creationId xmlns:a16="http://schemas.microsoft.com/office/drawing/2014/main" id="{728880B5-2D2C-4E69-9E6E-EDDC47E539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922520" y="2628900"/>
              <a:ext cx="3764280" cy="2080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342900</xdr:colOff>
      <xdr:row>14</xdr:row>
      <xdr:rowOff>38100</xdr:rowOff>
    </xdr:from>
    <xdr:to>
      <xdr:col>19</xdr:col>
      <xdr:colOff>259080</xdr:colOff>
      <xdr:row>25</xdr:row>
      <xdr:rowOff>114300</xdr:rowOff>
    </xdr:to>
    <xdr:graphicFrame macro="">
      <xdr:nvGraphicFramePr>
        <xdr:cNvPr id="120" name="Chart 119">
          <a:extLst>
            <a:ext uri="{FF2B5EF4-FFF2-40B4-BE49-F238E27FC236}">
              <a16:creationId xmlns:a16="http://schemas.microsoft.com/office/drawing/2014/main" id="{FA9E359A-BB21-4CB2-BFAB-F31E2BB6C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220980</xdr:colOff>
      <xdr:row>26</xdr:row>
      <xdr:rowOff>160020</xdr:rowOff>
    </xdr:from>
    <xdr:to>
      <xdr:col>7</xdr:col>
      <xdr:colOff>441960</xdr:colOff>
      <xdr:row>43</xdr:row>
      <xdr:rowOff>7620</xdr:rowOff>
    </xdr:to>
    <mc:AlternateContent xmlns:mc="http://schemas.openxmlformats.org/markup-compatibility/2006">
      <mc:Choice xmlns:cx4="http://schemas.microsoft.com/office/drawing/2016/5/10/chartex" Requires="cx4">
        <xdr:graphicFrame macro="">
          <xdr:nvGraphicFramePr>
            <xdr:cNvPr id="121" name="Chart 120">
              <a:extLst>
                <a:ext uri="{FF2B5EF4-FFF2-40B4-BE49-F238E27FC236}">
                  <a16:creationId xmlns:a16="http://schemas.microsoft.com/office/drawing/2014/main" id="{8592B97D-4715-43F3-971C-FAA8CC77C3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220980" y="4914900"/>
              <a:ext cx="4488180" cy="2956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53340</xdr:colOff>
      <xdr:row>27</xdr:row>
      <xdr:rowOff>7620</xdr:rowOff>
    </xdr:from>
    <xdr:to>
      <xdr:col>13</xdr:col>
      <xdr:colOff>312420</xdr:colOff>
      <xdr:row>43</xdr:row>
      <xdr:rowOff>7620</xdr:rowOff>
    </xdr:to>
    <xdr:graphicFrame macro="">
      <xdr:nvGraphicFramePr>
        <xdr:cNvPr id="122" name="Chart 121">
          <a:extLst>
            <a:ext uri="{FF2B5EF4-FFF2-40B4-BE49-F238E27FC236}">
              <a16:creationId xmlns:a16="http://schemas.microsoft.com/office/drawing/2014/main" id="{706CDEEB-D447-4E08-8F68-DE79F417F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xdr:col>
      <xdr:colOff>396240</xdr:colOff>
      <xdr:row>26</xdr:row>
      <xdr:rowOff>160020</xdr:rowOff>
    </xdr:from>
    <xdr:to>
      <xdr:col>18</xdr:col>
      <xdr:colOff>358140</xdr:colOff>
      <xdr:row>28</xdr:row>
      <xdr:rowOff>144780</xdr:rowOff>
    </xdr:to>
    <xdr:sp macro="" textlink="">
      <xdr:nvSpPr>
        <xdr:cNvPr id="123" name="Rectangle: Rounded Corners 122">
          <a:extLst>
            <a:ext uri="{FF2B5EF4-FFF2-40B4-BE49-F238E27FC236}">
              <a16:creationId xmlns:a16="http://schemas.microsoft.com/office/drawing/2014/main" id="{47A9FA74-8911-416D-92C6-3A1FCEE5143F}"/>
            </a:ext>
          </a:extLst>
        </xdr:cNvPr>
        <xdr:cNvSpPr/>
      </xdr:nvSpPr>
      <xdr:spPr>
        <a:xfrm>
          <a:off x="8930640" y="4914900"/>
          <a:ext cx="2400300" cy="350520"/>
        </a:xfrm>
        <a:prstGeom prst="roundRect">
          <a:avLst/>
        </a:prstGeom>
        <a:gradFill>
          <a:gsLst>
            <a:gs pos="0">
              <a:srgbClr val="DEEBF7">
                <a:alpha val="80000"/>
              </a:srgbClr>
            </a:gs>
            <a:gs pos="0">
              <a:schemeClr val="tx2">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FILTERS</a:t>
          </a:r>
        </a:p>
      </xdr:txBody>
    </xdr:sp>
    <xdr:clientData/>
  </xdr:twoCellAnchor>
  <xdr:twoCellAnchor editAs="oneCell">
    <xdr:from>
      <xdr:col>16</xdr:col>
      <xdr:colOff>487680</xdr:colOff>
      <xdr:row>29</xdr:row>
      <xdr:rowOff>22861</xdr:rowOff>
    </xdr:from>
    <xdr:to>
      <xdr:col>19</xdr:col>
      <xdr:colOff>251460</xdr:colOff>
      <xdr:row>35</xdr:row>
      <xdr:rowOff>30480</xdr:rowOff>
    </xdr:to>
    <mc:AlternateContent xmlns:mc="http://schemas.openxmlformats.org/markup-compatibility/2006" xmlns:a14="http://schemas.microsoft.com/office/drawing/2010/main">
      <mc:Choice Requires="a14">
        <xdr:graphicFrame macro="">
          <xdr:nvGraphicFramePr>
            <xdr:cNvPr id="124" name="Year 2">
              <a:extLst>
                <a:ext uri="{FF2B5EF4-FFF2-40B4-BE49-F238E27FC236}">
                  <a16:creationId xmlns:a16="http://schemas.microsoft.com/office/drawing/2014/main" id="{C9B78E74-CE9D-4224-8118-D40C649378A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241280" y="5326381"/>
              <a:ext cx="1592580" cy="1104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502920</xdr:colOff>
      <xdr:row>29</xdr:row>
      <xdr:rowOff>22861</xdr:rowOff>
    </xdr:from>
    <xdr:to>
      <xdr:col>16</xdr:col>
      <xdr:colOff>388620</xdr:colOff>
      <xdr:row>35</xdr:row>
      <xdr:rowOff>45720</xdr:rowOff>
    </xdr:to>
    <mc:AlternateContent xmlns:mc="http://schemas.openxmlformats.org/markup-compatibility/2006" xmlns:a14="http://schemas.microsoft.com/office/drawing/2010/main">
      <mc:Choice Requires="a14">
        <xdr:graphicFrame macro="">
          <xdr:nvGraphicFramePr>
            <xdr:cNvPr id="125" name="Segment 2">
              <a:extLst>
                <a:ext uri="{FF2B5EF4-FFF2-40B4-BE49-F238E27FC236}">
                  <a16:creationId xmlns:a16="http://schemas.microsoft.com/office/drawing/2014/main" id="{369D5B95-8EFB-43E4-A641-B306808F6DB3}"/>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8427720" y="5326381"/>
              <a:ext cx="1714500" cy="1120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160020</xdr:colOff>
      <xdr:row>35</xdr:row>
      <xdr:rowOff>76201</xdr:rowOff>
    </xdr:from>
    <xdr:to>
      <xdr:col>18</xdr:col>
      <xdr:colOff>160020</xdr:colOff>
      <xdr:row>42</xdr:row>
      <xdr:rowOff>129541</xdr:rowOff>
    </xdr:to>
    <mc:AlternateContent xmlns:mc="http://schemas.openxmlformats.org/markup-compatibility/2006" xmlns:a14="http://schemas.microsoft.com/office/drawing/2010/main">
      <mc:Choice Requires="a14">
        <xdr:graphicFrame macro="">
          <xdr:nvGraphicFramePr>
            <xdr:cNvPr id="126" name="Region 2">
              <a:extLst>
                <a:ext uri="{FF2B5EF4-FFF2-40B4-BE49-F238E27FC236}">
                  <a16:creationId xmlns:a16="http://schemas.microsoft.com/office/drawing/2014/main" id="{637124F3-AA39-4FC5-8F32-35E8A411EDF3}"/>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304020" y="647700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3</xdr:row>
      <xdr:rowOff>175260</xdr:rowOff>
    </xdr:from>
    <xdr:to>
      <xdr:col>6</xdr:col>
      <xdr:colOff>254000</xdr:colOff>
      <xdr:row>18</xdr:row>
      <xdr:rowOff>24060</xdr:rowOff>
    </xdr:to>
    <xdr:graphicFrame macro="">
      <xdr:nvGraphicFramePr>
        <xdr:cNvPr id="2" name="Chart 1">
          <a:extLst>
            <a:ext uri="{FF2B5EF4-FFF2-40B4-BE49-F238E27FC236}">
              <a16:creationId xmlns:a16="http://schemas.microsoft.com/office/drawing/2014/main" id="{4CF36F75-C2E9-4D33-94F6-CADC9491A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372533</xdr:colOff>
      <xdr:row>3</xdr:row>
      <xdr:rowOff>167640</xdr:rowOff>
    </xdr:from>
    <xdr:to>
      <xdr:col>14</xdr:col>
      <xdr:colOff>137160</xdr:colOff>
      <xdr:row>18</xdr:row>
      <xdr:rowOff>15240</xdr:rowOff>
    </xdr:to>
    <xdr:graphicFrame macro="">
      <xdr:nvGraphicFramePr>
        <xdr:cNvPr id="3" name="Chart 2">
          <a:extLst>
            <a:ext uri="{FF2B5EF4-FFF2-40B4-BE49-F238E27FC236}">
              <a16:creationId xmlns:a16="http://schemas.microsoft.com/office/drawing/2014/main" id="{8B0DBE12-6ED4-4A22-B548-8F766634A6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262467</xdr:colOff>
      <xdr:row>3</xdr:row>
      <xdr:rowOff>167640</xdr:rowOff>
    </xdr:from>
    <xdr:to>
      <xdr:col>21</xdr:col>
      <xdr:colOff>15240</xdr:colOff>
      <xdr:row>18</xdr:row>
      <xdr:rowOff>15240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1B25B9D-539C-43E3-9A4C-005E2E59C8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796867" y="716280"/>
              <a:ext cx="4019973" cy="2590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19</xdr:row>
      <xdr:rowOff>22860</xdr:rowOff>
    </xdr:from>
    <xdr:to>
      <xdr:col>6</xdr:col>
      <xdr:colOff>270932</xdr:colOff>
      <xdr:row>33</xdr:row>
      <xdr:rowOff>54540</xdr:rowOff>
    </xdr:to>
    <xdr:graphicFrame macro="">
      <xdr:nvGraphicFramePr>
        <xdr:cNvPr id="5" name="Chart 4">
          <a:extLst>
            <a:ext uri="{FF2B5EF4-FFF2-40B4-BE49-F238E27FC236}">
              <a16:creationId xmlns:a16="http://schemas.microsoft.com/office/drawing/2014/main" id="{A4912934-956B-446D-9370-F3664CFFB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397933</xdr:colOff>
      <xdr:row>19</xdr:row>
      <xdr:rowOff>25399</xdr:rowOff>
    </xdr:from>
    <xdr:to>
      <xdr:col>14</xdr:col>
      <xdr:colOff>138000</xdr:colOff>
      <xdr:row>33</xdr:row>
      <xdr:rowOff>60066</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CEBA396E-4E09-4E8B-9708-D40FAD2A1B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055533" y="3500119"/>
              <a:ext cx="4616867" cy="25949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279400</xdr:colOff>
      <xdr:row>18</xdr:row>
      <xdr:rowOff>177799</xdr:rowOff>
    </xdr:from>
    <xdr:to>
      <xdr:col>20</xdr:col>
      <xdr:colOff>584067</xdr:colOff>
      <xdr:row>33</xdr:row>
      <xdr:rowOff>93132</xdr:rowOff>
    </xdr:to>
    <xdr:graphicFrame macro="">
      <xdr:nvGraphicFramePr>
        <xdr:cNvPr id="7" name="Chart 6">
          <a:extLst>
            <a:ext uri="{FF2B5EF4-FFF2-40B4-BE49-F238E27FC236}">
              <a16:creationId xmlns:a16="http://schemas.microsoft.com/office/drawing/2014/main" id="{03B489AE-7F3B-419A-9C30-43F102952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160866</xdr:colOff>
      <xdr:row>33</xdr:row>
      <xdr:rowOff>177794</xdr:rowOff>
    </xdr:from>
    <xdr:to>
      <xdr:col>8</xdr:col>
      <xdr:colOff>507999</xdr:colOff>
      <xdr:row>41</xdr:row>
      <xdr:rowOff>93128</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606C01EF-D6D9-4151-A2BA-9296F0B21B5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818466" y="6324594"/>
              <a:ext cx="1566333" cy="1405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575733</xdr:colOff>
      <xdr:row>34</xdr:row>
      <xdr:rowOff>8464</xdr:rowOff>
    </xdr:from>
    <xdr:to>
      <xdr:col>11</xdr:col>
      <xdr:colOff>516466</xdr:colOff>
      <xdr:row>41</xdr:row>
      <xdr:rowOff>108598</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B91553DE-47FF-4B68-B6DD-F93D9DBBCAE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452533" y="6341531"/>
              <a:ext cx="1769533" cy="14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567267</xdr:colOff>
      <xdr:row>34</xdr:row>
      <xdr:rowOff>25394</xdr:rowOff>
    </xdr:from>
    <xdr:to>
      <xdr:col>14</xdr:col>
      <xdr:colOff>389467</xdr:colOff>
      <xdr:row>41</xdr:row>
      <xdr:rowOff>125528</xdr:rowOff>
    </xdr:to>
    <mc:AlternateContent xmlns:mc="http://schemas.openxmlformats.org/markup-compatibility/2006" xmlns:a14="http://schemas.microsoft.com/office/drawing/2010/main">
      <mc:Choice Requires="a14">
        <xdr:graphicFrame macro="">
          <xdr:nvGraphicFramePr>
            <xdr:cNvPr id="10" name="Segment 1">
              <a:extLst>
                <a:ext uri="{FF2B5EF4-FFF2-40B4-BE49-F238E27FC236}">
                  <a16:creationId xmlns:a16="http://schemas.microsoft.com/office/drawing/2014/main" id="{F8A582FA-C513-4D2C-A5B5-CB125CB7D4A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7272867" y="6358461"/>
              <a:ext cx="1651000" cy="14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33</xdr:row>
      <xdr:rowOff>160868</xdr:rowOff>
    </xdr:from>
    <xdr:to>
      <xdr:col>6</xdr:col>
      <xdr:colOff>118800</xdr:colOff>
      <xdr:row>52</xdr:row>
      <xdr:rowOff>93132</xdr:rowOff>
    </xdr:to>
    <xdr:graphicFrame macro="">
      <xdr:nvGraphicFramePr>
        <xdr:cNvPr id="11" name="Chart 10">
          <a:extLst>
            <a:ext uri="{FF2B5EF4-FFF2-40B4-BE49-F238E27FC236}">
              <a16:creationId xmlns:a16="http://schemas.microsoft.com/office/drawing/2014/main" id="{F70F3099-5ABC-4769-AE50-A8CE6A119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491067</xdr:colOff>
      <xdr:row>34</xdr:row>
      <xdr:rowOff>33865</xdr:rowOff>
    </xdr:from>
    <xdr:to>
      <xdr:col>21</xdr:col>
      <xdr:colOff>1</xdr:colOff>
      <xdr:row>52</xdr:row>
      <xdr:rowOff>67733</xdr:rowOff>
    </xdr:to>
    <xdr:graphicFrame macro="">
      <xdr:nvGraphicFramePr>
        <xdr:cNvPr id="12" name="Chart 11">
          <a:extLst>
            <a:ext uri="{FF2B5EF4-FFF2-40B4-BE49-F238E27FC236}">
              <a16:creationId xmlns:a16="http://schemas.microsoft.com/office/drawing/2014/main" id="{D2F3818A-6363-435F-ADDE-892B89DF7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186268</xdr:colOff>
      <xdr:row>42</xdr:row>
      <xdr:rowOff>25400</xdr:rowOff>
    </xdr:from>
    <xdr:to>
      <xdr:col>14</xdr:col>
      <xdr:colOff>423334</xdr:colOff>
      <xdr:row>52</xdr:row>
      <xdr:rowOff>93133</xdr:rowOff>
    </xdr:to>
    <xdr:graphicFrame macro="">
      <xdr:nvGraphicFramePr>
        <xdr:cNvPr id="13" name="Chart 12">
          <a:extLst>
            <a:ext uri="{FF2B5EF4-FFF2-40B4-BE49-F238E27FC236}">
              <a16:creationId xmlns:a16="http://schemas.microsoft.com/office/drawing/2014/main" id="{767BD16D-A866-4AD1-8008-A10B56E13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986790</xdr:colOff>
      <xdr:row>1</xdr:row>
      <xdr:rowOff>76200</xdr:rowOff>
    </xdr:from>
    <xdr:to>
      <xdr:col>9</xdr:col>
      <xdr:colOff>575310</xdr:colOff>
      <xdr:row>16</xdr:row>
      <xdr:rowOff>76200</xdr:rowOff>
    </xdr:to>
    <xdr:graphicFrame macro="">
      <xdr:nvGraphicFramePr>
        <xdr:cNvPr id="2" name="Chart 1">
          <a:extLst>
            <a:ext uri="{FF2B5EF4-FFF2-40B4-BE49-F238E27FC236}">
              <a16:creationId xmlns:a16="http://schemas.microsoft.com/office/drawing/2014/main" id="{CDB35A4B-2C8D-4FF2-8AF5-2D95F2656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144780</xdr:colOff>
      <xdr:row>5</xdr:row>
      <xdr:rowOff>129540</xdr:rowOff>
    </xdr:from>
    <xdr:to>
      <xdr:col>15</xdr:col>
      <xdr:colOff>144780</xdr:colOff>
      <xdr:row>19</xdr:row>
      <xdr:rowOff>36195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19316AD-AB97-470C-BAA7-3DEB20642BD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07780" y="1043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449580</xdr:colOff>
      <xdr:row>6</xdr:row>
      <xdr:rowOff>106680</xdr:rowOff>
    </xdr:from>
    <xdr:to>
      <xdr:col>8</xdr:col>
      <xdr:colOff>449580</xdr:colOff>
      <xdr:row>20</xdr:row>
      <xdr:rowOff>13335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698A1C8A-BF26-4ACB-96AB-06556AF552B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203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320040</xdr:colOff>
      <xdr:row>9</xdr:row>
      <xdr:rowOff>38100</xdr:rowOff>
    </xdr:from>
    <xdr:to>
      <xdr:col>9</xdr:col>
      <xdr:colOff>320040</xdr:colOff>
      <xdr:row>22</xdr:row>
      <xdr:rowOff>127635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FE91E95-6C49-4CE7-A5FE-34236E1C6C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1684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30480</xdr:colOff>
      <xdr:row>2</xdr:row>
      <xdr:rowOff>7620</xdr:rowOff>
    </xdr:from>
    <xdr:to>
      <xdr:col>10</xdr:col>
      <xdr:colOff>967740</xdr:colOff>
      <xdr:row>24</xdr:row>
      <xdr:rowOff>167640</xdr:rowOff>
    </xdr:to>
    <xdr:graphicFrame macro="">
      <xdr:nvGraphicFramePr>
        <xdr:cNvPr id="2" name="Chart 1">
          <a:extLst>
            <a:ext uri="{FF2B5EF4-FFF2-40B4-BE49-F238E27FC236}">
              <a16:creationId xmlns:a16="http://schemas.microsoft.com/office/drawing/2014/main" id="{9F77E4CF-4FAB-4A1E-AF12-F57A6FDDE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220980</xdr:colOff>
      <xdr:row>2</xdr:row>
      <xdr:rowOff>0</xdr:rowOff>
    </xdr:from>
    <xdr:to>
      <xdr:col>15</xdr:col>
      <xdr:colOff>441960</xdr:colOff>
      <xdr:row>20</xdr:row>
      <xdr:rowOff>22860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DFD58A5-F277-46B6-A69F-DD65E6C170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26380" y="365760"/>
              <a:ext cx="5097780" cy="3314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194310</xdr:colOff>
      <xdr:row>3</xdr:row>
      <xdr:rowOff>22860</xdr:rowOff>
    </xdr:from>
    <xdr:to>
      <xdr:col>12</xdr:col>
      <xdr:colOff>499110</xdr:colOff>
      <xdr:row>18</xdr:row>
      <xdr:rowOff>22860</xdr:rowOff>
    </xdr:to>
    <xdr:graphicFrame macro="">
      <xdr:nvGraphicFramePr>
        <xdr:cNvPr id="3" name="Chart 2">
          <a:extLst>
            <a:ext uri="{FF2B5EF4-FFF2-40B4-BE49-F238E27FC236}">
              <a16:creationId xmlns:a16="http://schemas.microsoft.com/office/drawing/2014/main" id="{680DEC48-1CED-46F6-BAD1-797F42CC1D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495300</xdr:colOff>
      <xdr:row>20</xdr:row>
      <xdr:rowOff>22860</xdr:rowOff>
    </xdr:from>
    <xdr:to>
      <xdr:col>15</xdr:col>
      <xdr:colOff>335280</xdr:colOff>
      <xdr:row>45</xdr:row>
      <xdr:rowOff>91440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1403156-2F70-4A7D-B207-8C4974B212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84420" y="3680460"/>
              <a:ext cx="5935980" cy="4640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240030</xdr:colOff>
      <xdr:row>2</xdr:row>
      <xdr:rowOff>30480</xdr:rowOff>
    </xdr:from>
    <xdr:to>
      <xdr:col>12</xdr:col>
      <xdr:colOff>544830</xdr:colOff>
      <xdr:row>25</xdr:row>
      <xdr:rowOff>160020</xdr:rowOff>
    </xdr:to>
    <xdr:graphicFrame macro="">
      <xdr:nvGraphicFramePr>
        <xdr:cNvPr id="2" name="Chart 1">
          <a:extLst>
            <a:ext uri="{FF2B5EF4-FFF2-40B4-BE49-F238E27FC236}">
              <a16:creationId xmlns:a16="http://schemas.microsoft.com/office/drawing/2014/main" id="{11FAEC3D-070E-4534-B0EB-7BBB4D933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49530</xdr:colOff>
      <xdr:row>17</xdr:row>
      <xdr:rowOff>121920</xdr:rowOff>
    </xdr:from>
    <xdr:to>
      <xdr:col>2</xdr:col>
      <xdr:colOff>15240</xdr:colOff>
      <xdr:row>22</xdr:row>
      <xdr:rowOff>7620</xdr:rowOff>
    </xdr:to>
    <xdr:graphicFrame macro="">
      <xdr:nvGraphicFramePr>
        <xdr:cNvPr id="2" name="Chart 1">
          <a:extLst>
            <a:ext uri="{FF2B5EF4-FFF2-40B4-BE49-F238E27FC236}">
              <a16:creationId xmlns:a16="http://schemas.microsoft.com/office/drawing/2014/main" id="{B7F187D8-5D32-4FD6-BADC-A52C77E673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521970</xdr:colOff>
      <xdr:row>17</xdr:row>
      <xdr:rowOff>45720</xdr:rowOff>
    </xdr:from>
    <xdr:to>
      <xdr:col>5</xdr:col>
      <xdr:colOff>30480</xdr:colOff>
      <xdr:row>22</xdr:row>
      <xdr:rowOff>7620</xdr:rowOff>
    </xdr:to>
    <xdr:graphicFrame macro="">
      <xdr:nvGraphicFramePr>
        <xdr:cNvPr id="3" name="Chart 2">
          <a:extLst>
            <a:ext uri="{FF2B5EF4-FFF2-40B4-BE49-F238E27FC236}">
              <a16:creationId xmlns:a16="http://schemas.microsoft.com/office/drawing/2014/main" id="{8D1735C8-7F91-471C-912B-03BECA2D01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76200</xdr:colOff>
      <xdr:row>17</xdr:row>
      <xdr:rowOff>83820</xdr:rowOff>
    </xdr:from>
    <xdr:to>
      <xdr:col>8</xdr:col>
      <xdr:colOff>7620</xdr:colOff>
      <xdr:row>22</xdr:row>
      <xdr:rowOff>22860</xdr:rowOff>
    </xdr:to>
    <xdr:graphicFrame macro="">
      <xdr:nvGraphicFramePr>
        <xdr:cNvPr id="4" name="Chart 3">
          <a:extLst>
            <a:ext uri="{FF2B5EF4-FFF2-40B4-BE49-F238E27FC236}">
              <a16:creationId xmlns:a16="http://schemas.microsoft.com/office/drawing/2014/main" id="{DC16534E-C508-4589-A833-467D2213A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967740</xdr:colOff>
      <xdr:row>18</xdr:row>
      <xdr:rowOff>7620</xdr:rowOff>
    </xdr:from>
    <xdr:to>
      <xdr:col>11</xdr:col>
      <xdr:colOff>190500</xdr:colOff>
      <xdr:row>24</xdr:row>
      <xdr:rowOff>114300</xdr:rowOff>
    </xdr:to>
    <xdr:graphicFrame macro="">
      <xdr:nvGraphicFramePr>
        <xdr:cNvPr id="5" name="Chart 4">
          <a:extLst>
            <a:ext uri="{FF2B5EF4-FFF2-40B4-BE49-F238E27FC236}">
              <a16:creationId xmlns:a16="http://schemas.microsoft.com/office/drawing/2014/main" id="{C202F305-F784-4139-BF95-A0688C4B06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106680</xdr:colOff>
      <xdr:row>17</xdr:row>
      <xdr:rowOff>121920</xdr:rowOff>
    </xdr:from>
    <xdr:to>
      <xdr:col>14</xdr:col>
      <xdr:colOff>60960</xdr:colOff>
      <xdr:row>23</xdr:row>
      <xdr:rowOff>106680</xdr:rowOff>
    </xdr:to>
    <xdr:graphicFrame macro="">
      <xdr:nvGraphicFramePr>
        <xdr:cNvPr id="7" name="Chart 6">
          <a:extLst>
            <a:ext uri="{FF2B5EF4-FFF2-40B4-BE49-F238E27FC236}">
              <a16:creationId xmlns:a16="http://schemas.microsoft.com/office/drawing/2014/main" id="{56849E39-1BA5-4804-BEF5-30FCEC0FA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910590</xdr:colOff>
      <xdr:row>19</xdr:row>
      <xdr:rowOff>30480</xdr:rowOff>
    </xdr:from>
    <xdr:to>
      <xdr:col>16</xdr:col>
      <xdr:colOff>41910</xdr:colOff>
      <xdr:row>34</xdr:row>
      <xdr:rowOff>30480</xdr:rowOff>
    </xdr:to>
    <xdr:graphicFrame macro="">
      <xdr:nvGraphicFramePr>
        <xdr:cNvPr id="9" name="Chart 8">
          <a:extLst>
            <a:ext uri="{FF2B5EF4-FFF2-40B4-BE49-F238E27FC236}">
              <a16:creationId xmlns:a16="http://schemas.microsoft.com/office/drawing/2014/main" id="{13F1174D-C7A2-4FCE-83CC-90ECC231AC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979170</xdr:colOff>
      <xdr:row>33</xdr:row>
      <xdr:rowOff>0</xdr:rowOff>
    </xdr:from>
    <xdr:to>
      <xdr:col>16</xdr:col>
      <xdr:colOff>110490</xdr:colOff>
      <xdr:row>48</xdr:row>
      <xdr:rowOff>0</xdr:rowOff>
    </xdr:to>
    <xdr:graphicFrame macro="">
      <xdr:nvGraphicFramePr>
        <xdr:cNvPr id="10" name="Chart 9">
          <a:extLst>
            <a:ext uri="{FF2B5EF4-FFF2-40B4-BE49-F238E27FC236}">
              <a16:creationId xmlns:a16="http://schemas.microsoft.com/office/drawing/2014/main" id="{8ACE2492-BB6B-4CC6-8BD7-A904C093C7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1184910</xdr:colOff>
      <xdr:row>46</xdr:row>
      <xdr:rowOff>15240</xdr:rowOff>
    </xdr:from>
    <xdr:to>
      <xdr:col>12</xdr:col>
      <xdr:colOff>762000</xdr:colOff>
      <xdr:row>58</xdr:row>
      <xdr:rowOff>22860</xdr:rowOff>
    </xdr:to>
    <xdr:graphicFrame macro="">
      <xdr:nvGraphicFramePr>
        <xdr:cNvPr id="11" name="Chart 10">
          <a:extLst>
            <a:ext uri="{FF2B5EF4-FFF2-40B4-BE49-F238E27FC236}">
              <a16:creationId xmlns:a16="http://schemas.microsoft.com/office/drawing/2014/main" id="{C3D0EE10-DC4B-46B6-8B85-B630470EC6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050">
                    <a:solidFill>
                      <a:schemeClr val="lt1"/>
                    </a:solidFill>
                  </a:rPr>
                  <a:t>  </a:t>
                </a: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150.789162962959" createdVersion="6" refreshedVersion="6" minRefreshableVersion="3" recordCount="9994" xr:uid="{B5821B28-FBB6-4BFD-B6DA-8BC82E6C36C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100" databaseField="0"/>
  </cacheFields>
  <extLst>
    <ext xmlns:x14="http://schemas.microsoft.com/office/spreadsheetml/2009/9/main" uri="{725AE2AE-9491-48be-B2B4-4EB974FC3084}">
      <x14:pivotCacheDefinition pivotCacheId="21333120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x v="0"/>
    <x v="0"/>
    <x v="0"/>
    <n v="42420"/>
    <x v="0"/>
    <s v="FUR-BO-10001798"/>
    <x v="0"/>
    <x v="0"/>
    <s v="Bush Somerset Collection Bookcase"/>
    <n v="261.95999999999998"/>
    <n v="2"/>
    <n v="0"/>
    <n v="41.913600000000002"/>
  </r>
  <r>
    <n v="2"/>
    <s v="CA-2013-152156"/>
    <x v="0"/>
    <x v="0"/>
    <d v="2013-11-12T00:00:00"/>
    <s v="Second Class"/>
    <s v="CG-12520"/>
    <s v="Claire Gute"/>
    <x v="0"/>
    <x v="0"/>
    <x v="0"/>
    <x v="0"/>
    <n v="42420"/>
    <x v="0"/>
    <s v="FUR-CH-10000454"/>
    <x v="0"/>
    <x v="1"/>
    <s v="Hon Deluxe Fabric Upholstered Stacking Chairs, Rounded Back"/>
    <n v="731.93999999999994"/>
    <n v="3"/>
    <n v="0"/>
    <n v="219.58199999999997"/>
  </r>
  <r>
    <n v="3"/>
    <s v="CA-2013-138688"/>
    <x v="0"/>
    <x v="1"/>
    <d v="2013-06-17T00:00:00"/>
    <s v="Second Class"/>
    <s v="DV-13045"/>
    <s v="Darrin Van Huff"/>
    <x v="1"/>
    <x v="0"/>
    <x v="1"/>
    <x v="1"/>
    <n v="90036"/>
    <x v="1"/>
    <s v="OFF-LA-10000240"/>
    <x v="1"/>
    <x v="2"/>
    <s v="Self-Adhesive Address Labels for Typewriters by Universal"/>
    <n v="14.62"/>
    <n v="2"/>
    <n v="0"/>
    <n v="6.8713999999999995"/>
  </r>
  <r>
    <n v="4"/>
    <s v="US-2012-108966"/>
    <x v="1"/>
    <x v="2"/>
    <d v="2012-10-18T00:00:00"/>
    <s v="Standard Class"/>
    <s v="SO-20335"/>
    <s v="Sean O'Donnell"/>
    <x v="0"/>
    <x v="0"/>
    <x v="2"/>
    <x v="2"/>
    <n v="33311"/>
    <x v="0"/>
    <s v="FUR-TA-10000577"/>
    <x v="0"/>
    <x v="3"/>
    <s v="Bretford CR4500 Series Slim Rectangular Table"/>
    <n v="957.57749999999999"/>
    <n v="5"/>
    <n v="0.45"/>
    <n v="-383.03100000000006"/>
  </r>
  <r>
    <n v="5"/>
    <s v="US-2012-108966"/>
    <x v="1"/>
    <x v="2"/>
    <d v="2012-10-18T00:00:00"/>
    <s v="Standard Class"/>
    <s v="SO-20335"/>
    <s v="Sean O'Donnell"/>
    <x v="0"/>
    <x v="0"/>
    <x v="2"/>
    <x v="2"/>
    <n v="33311"/>
    <x v="0"/>
    <s v="OFF-ST-10000760"/>
    <x v="1"/>
    <x v="4"/>
    <s v="Eldon Fold 'N Roll Cart System"/>
    <n v="22.368000000000002"/>
    <n v="2"/>
    <n v="0.2"/>
    <n v="2.5163999999999991"/>
  </r>
  <r>
    <n v="6"/>
    <s v="CA-2011-115812"/>
    <x v="2"/>
    <x v="3"/>
    <d v="2011-06-14T00:00:00"/>
    <s v="Standard Class"/>
    <s v="BH-11710"/>
    <s v="Brosina Hoffman"/>
    <x v="0"/>
    <x v="0"/>
    <x v="1"/>
    <x v="1"/>
    <n v="90032"/>
    <x v="1"/>
    <s v="FUR-FU-10001487"/>
    <x v="0"/>
    <x v="5"/>
    <s v="Eldon Expressions Wood and Plastic Desk Accessories, Cherry Wood"/>
    <n v="48.86"/>
    <n v="7"/>
    <n v="0"/>
    <n v="14.169399999999996"/>
  </r>
  <r>
    <n v="7"/>
    <s v="CA-2011-115812"/>
    <x v="2"/>
    <x v="3"/>
    <d v="2011-06-14T00:00:00"/>
    <s v="Standard Class"/>
    <s v="BH-11710"/>
    <s v="Brosina Hoffman"/>
    <x v="0"/>
    <x v="0"/>
    <x v="1"/>
    <x v="1"/>
    <n v="90032"/>
    <x v="1"/>
    <s v="OFF-AR-10002833"/>
    <x v="1"/>
    <x v="6"/>
    <s v="Newell 322"/>
    <n v="7.28"/>
    <n v="4"/>
    <n v="0"/>
    <n v="1.9656000000000002"/>
  </r>
  <r>
    <n v="8"/>
    <s v="CA-2011-115812"/>
    <x v="2"/>
    <x v="3"/>
    <d v="2011-06-14T00:00:00"/>
    <s v="Standard Class"/>
    <s v="BH-11710"/>
    <s v="Brosina Hoffman"/>
    <x v="0"/>
    <x v="0"/>
    <x v="1"/>
    <x v="1"/>
    <n v="90032"/>
    <x v="1"/>
    <s v="TEC-PH-10002275"/>
    <x v="2"/>
    <x v="7"/>
    <s v="Mitel 5320 IP Phone VoIP phone"/>
    <n v="907.15200000000004"/>
    <n v="6"/>
    <n v="0.2"/>
    <n v="90.715200000000038"/>
  </r>
  <r>
    <n v="9"/>
    <s v="CA-2011-115812"/>
    <x v="2"/>
    <x v="3"/>
    <d v="2011-06-14T00:00:00"/>
    <s v="Standard Class"/>
    <s v="BH-11710"/>
    <s v="Brosina Hoffman"/>
    <x v="0"/>
    <x v="0"/>
    <x v="1"/>
    <x v="1"/>
    <n v="90032"/>
    <x v="1"/>
    <s v="OFF-BI-10003910"/>
    <x v="1"/>
    <x v="8"/>
    <s v="DXL Angle-View Binders with Locking Rings by Samsill"/>
    <n v="18.504000000000001"/>
    <n v="3"/>
    <n v="0.2"/>
    <n v="5.7824999999999998"/>
  </r>
  <r>
    <n v="10"/>
    <s v="CA-2011-115812"/>
    <x v="2"/>
    <x v="3"/>
    <d v="2011-06-14T00:00:00"/>
    <s v="Standard Class"/>
    <s v="BH-11710"/>
    <s v="Brosina Hoffman"/>
    <x v="0"/>
    <x v="0"/>
    <x v="1"/>
    <x v="1"/>
    <n v="90032"/>
    <x v="1"/>
    <s v="OFF-AP-10002892"/>
    <x v="1"/>
    <x v="9"/>
    <s v="Belkin F5C206VTEL 6 Outlet Surge"/>
    <n v="114.9"/>
    <n v="5"/>
    <n v="0"/>
    <n v="34.469999999999992"/>
  </r>
  <r>
    <n v="11"/>
    <s v="CA-2011-115812"/>
    <x v="2"/>
    <x v="3"/>
    <d v="2011-06-14T00:00:00"/>
    <s v="Standard Class"/>
    <s v="BH-11710"/>
    <s v="Brosina Hoffman"/>
    <x v="0"/>
    <x v="0"/>
    <x v="1"/>
    <x v="1"/>
    <n v="90032"/>
    <x v="1"/>
    <s v="FUR-TA-10001539"/>
    <x v="0"/>
    <x v="3"/>
    <s v="Chromcraft Rectangular Conference Tables"/>
    <n v="1706.1840000000002"/>
    <n v="9"/>
    <n v="0.2"/>
    <n v="85.309199999999805"/>
  </r>
  <r>
    <n v="12"/>
    <s v="CA-2011-115812"/>
    <x v="2"/>
    <x v="3"/>
    <d v="2011-06-14T00:00:00"/>
    <s v="Standard Class"/>
    <s v="BH-11710"/>
    <s v="Brosina Hoffman"/>
    <x v="0"/>
    <x v="0"/>
    <x v="1"/>
    <x v="1"/>
    <n v="90032"/>
    <x v="1"/>
    <s v="TEC-PH-10002033"/>
    <x v="2"/>
    <x v="7"/>
    <s v="Konftel 250 Conference phone - Charcoal black"/>
    <n v="911.42399999999998"/>
    <n v="4"/>
    <n v="0.2"/>
    <n v="68.356800000000021"/>
  </r>
  <r>
    <n v="13"/>
    <s v="CA-2014-114412"/>
    <x v="3"/>
    <x v="4"/>
    <d v="2014-04-21T00:00:00"/>
    <s v="Standard Class"/>
    <s v="AA-10480"/>
    <s v="Andrew Allen"/>
    <x v="0"/>
    <x v="0"/>
    <x v="3"/>
    <x v="3"/>
    <n v="28027"/>
    <x v="0"/>
    <s v="OFF-PA-10002365"/>
    <x v="1"/>
    <x v="10"/>
    <s v="Xerox 1967"/>
    <n v="15.552000000000003"/>
    <n v="3"/>
    <n v="0.2"/>
    <n v="5.4432"/>
  </r>
  <r>
    <n v="14"/>
    <s v="CA-2013-161389"/>
    <x v="0"/>
    <x v="5"/>
    <d v="2013-12-11T00:00:00"/>
    <s v="Standard Class"/>
    <s v="IM-15070"/>
    <s v="Irene Maddox"/>
    <x v="0"/>
    <x v="0"/>
    <x v="4"/>
    <x v="4"/>
    <n v="98103"/>
    <x v="1"/>
    <s v="OFF-BI-10003656"/>
    <x v="1"/>
    <x v="8"/>
    <s v="Fellowes PB200 Plastic Comb Binding Machine"/>
    <n v="407.97600000000006"/>
    <n v="3"/>
    <n v="0.2"/>
    <n v="132.59219999999993"/>
  </r>
  <r>
    <n v="15"/>
    <s v="US-2012-118983"/>
    <x v="1"/>
    <x v="6"/>
    <d v="2012-11-26T00:00:00"/>
    <s v="Standard Class"/>
    <s v="HP-14815"/>
    <s v="Harold Pawlan"/>
    <x v="2"/>
    <x v="0"/>
    <x v="5"/>
    <x v="5"/>
    <n v="76106"/>
    <x v="2"/>
    <s v="OFF-AP-10002311"/>
    <x v="1"/>
    <x v="9"/>
    <s v="Holmes Replacement Filter for HEPA Air Cleaner, Very Large Room, HEPA Filter"/>
    <n v="68.809999999999988"/>
    <n v="5"/>
    <n v="0.8"/>
    <n v="-123.858"/>
  </r>
  <r>
    <n v="16"/>
    <s v="US-2012-118983"/>
    <x v="1"/>
    <x v="6"/>
    <d v="2012-11-26T00:00:00"/>
    <s v="Standard Class"/>
    <s v="HP-14815"/>
    <s v="Harold Pawlan"/>
    <x v="2"/>
    <x v="0"/>
    <x v="5"/>
    <x v="5"/>
    <n v="76106"/>
    <x v="2"/>
    <s v="OFF-BI-10000756"/>
    <x v="1"/>
    <x v="8"/>
    <s v="Storex DuraTech Recycled Plastic Frosted Binders"/>
    <n v="2.5439999999999996"/>
    <n v="3"/>
    <n v="0.8"/>
    <n v="-3.8160000000000016"/>
  </r>
  <r>
    <n v="17"/>
    <s v="CA-2011-105893"/>
    <x v="2"/>
    <x v="7"/>
    <d v="2011-11-18T00:00:00"/>
    <s v="Standard Class"/>
    <s v="PK-19075"/>
    <s v="Pete Kriz"/>
    <x v="0"/>
    <x v="0"/>
    <x v="6"/>
    <x v="6"/>
    <n v="53711"/>
    <x v="2"/>
    <s v="OFF-ST-10004186"/>
    <x v="1"/>
    <x v="4"/>
    <s v="Stur-D-Stor Shelving, Vertical 5-Shelf: 72&quot;H x 36&quot;W x 18 1/2&quot;D"/>
    <n v="665.88"/>
    <n v="6"/>
    <n v="0"/>
    <n v="13.317599999999999"/>
  </r>
  <r>
    <n v="18"/>
    <s v="CA-2011-167164"/>
    <x v="2"/>
    <x v="8"/>
    <d v="2011-05-15T00:00:00"/>
    <s v="Second Class"/>
    <s v="AG-10270"/>
    <s v="Alejandro Grove"/>
    <x v="0"/>
    <x v="0"/>
    <x v="7"/>
    <x v="7"/>
    <n v="84084"/>
    <x v="1"/>
    <s v="OFF-ST-10000107"/>
    <x v="1"/>
    <x v="4"/>
    <s v="Fellowes Super Stor/Drawer"/>
    <n v="55.5"/>
    <n v="2"/>
    <n v="0"/>
    <n v="9.9899999999999949"/>
  </r>
  <r>
    <n v="19"/>
    <s v="CA-2011-143336"/>
    <x v="2"/>
    <x v="9"/>
    <d v="2011-09-01T00:00:00"/>
    <s v="Second Class"/>
    <s v="ZD-21925"/>
    <s v="Zuschuss Donatelli"/>
    <x v="0"/>
    <x v="0"/>
    <x v="8"/>
    <x v="1"/>
    <n v="94109"/>
    <x v="1"/>
    <s v="OFF-AR-10003056"/>
    <x v="1"/>
    <x v="6"/>
    <s v="Newell 341"/>
    <n v="8.56"/>
    <n v="2"/>
    <n v="0"/>
    <n v="2.4823999999999993"/>
  </r>
  <r>
    <n v="20"/>
    <s v="CA-2011-143336"/>
    <x v="2"/>
    <x v="9"/>
    <d v="2011-09-01T00:00:00"/>
    <s v="Second Class"/>
    <s v="ZD-21925"/>
    <s v="Zuschuss Donatelli"/>
    <x v="0"/>
    <x v="0"/>
    <x v="8"/>
    <x v="1"/>
    <n v="94109"/>
    <x v="1"/>
    <s v="TEC-PH-10001949"/>
    <x v="2"/>
    <x v="7"/>
    <s v="Cisco SPA 501G IP Phone"/>
    <n v="213.48000000000002"/>
    <n v="3"/>
    <n v="0.2"/>
    <n v="16.010999999999981"/>
  </r>
  <r>
    <n v="21"/>
    <s v="CA-2011-143336"/>
    <x v="2"/>
    <x v="9"/>
    <d v="2011-09-01T00:00:00"/>
    <s v="Second Class"/>
    <s v="ZD-21925"/>
    <s v="Zuschuss Donatelli"/>
    <x v="0"/>
    <x v="0"/>
    <x v="8"/>
    <x v="1"/>
    <n v="94109"/>
    <x v="1"/>
    <s v="OFF-BI-10002215"/>
    <x v="1"/>
    <x v="8"/>
    <s v="Wilson Jones Hanging View Binder, White, 1&quot;"/>
    <n v="22.72"/>
    <n v="4"/>
    <n v="0.2"/>
    <n v="7.3839999999999986"/>
  </r>
  <r>
    <n v="22"/>
    <s v="CA-2013-137330"/>
    <x v="0"/>
    <x v="10"/>
    <d v="2013-12-14T00:00:00"/>
    <s v="Standard Class"/>
    <s v="KB-16585"/>
    <s v="Ken Black"/>
    <x v="1"/>
    <x v="0"/>
    <x v="9"/>
    <x v="8"/>
    <n v="68025"/>
    <x v="2"/>
    <s v="OFF-AR-10000246"/>
    <x v="1"/>
    <x v="6"/>
    <s v="Newell 318"/>
    <n v="19.459999999999997"/>
    <n v="7"/>
    <n v="0"/>
    <n v="5.0595999999999997"/>
  </r>
  <r>
    <n v="23"/>
    <s v="CA-2013-137330"/>
    <x v="0"/>
    <x v="10"/>
    <d v="2013-12-14T00:00:00"/>
    <s v="Standard Class"/>
    <s v="KB-16585"/>
    <s v="Ken Black"/>
    <x v="1"/>
    <x v="0"/>
    <x v="9"/>
    <x v="8"/>
    <n v="68025"/>
    <x v="2"/>
    <s v="OFF-AP-10001492"/>
    <x v="1"/>
    <x v="9"/>
    <s v="Acco Six-Outlet Power Strip, 4' Cord Length"/>
    <n v="60.339999999999996"/>
    <n v="7"/>
    <n v="0"/>
    <n v="15.688400000000001"/>
  </r>
  <r>
    <n v="24"/>
    <s v="US-2014-156909"/>
    <x v="3"/>
    <x v="11"/>
    <d v="2014-07-19T00:00:00"/>
    <s v="Second Class"/>
    <s v="SF-20065"/>
    <s v="Sandra Flanagan"/>
    <x v="0"/>
    <x v="0"/>
    <x v="10"/>
    <x v="9"/>
    <n v="19140"/>
    <x v="3"/>
    <s v="FUR-CH-10002774"/>
    <x v="0"/>
    <x v="1"/>
    <s v="Global Deluxe Stacking Chair, Gray"/>
    <n v="71.371999999999986"/>
    <n v="2"/>
    <n v="0.3"/>
    <n v="-1.0196000000000005"/>
  </r>
  <r>
    <n v="25"/>
    <s v="CA-2012-106320"/>
    <x v="1"/>
    <x v="12"/>
    <d v="2012-09-30T00:00:00"/>
    <s v="Standard Class"/>
    <s v="EB-13870"/>
    <s v="Emily Burns"/>
    <x v="0"/>
    <x v="0"/>
    <x v="11"/>
    <x v="7"/>
    <n v="84057"/>
    <x v="1"/>
    <s v="FUR-TA-10000577"/>
    <x v="0"/>
    <x v="3"/>
    <s v="Bretford CR4500 Series Slim Rectangular Table"/>
    <n v="1044.6299999999999"/>
    <n v="3"/>
    <n v="0"/>
    <n v="240.26490000000001"/>
  </r>
  <r>
    <n v="26"/>
    <s v="CA-2013-121755"/>
    <x v="0"/>
    <x v="13"/>
    <d v="2013-01-20T00:00:00"/>
    <s v="Second Class"/>
    <s v="EH-13945"/>
    <s v="Eric Hoffmann"/>
    <x v="0"/>
    <x v="0"/>
    <x v="1"/>
    <x v="1"/>
    <n v="90049"/>
    <x v="1"/>
    <s v="OFF-BI-10001634"/>
    <x v="1"/>
    <x v="8"/>
    <s v="Wilson Jones Active Use Binders"/>
    <n v="11.648000000000001"/>
    <n v="2"/>
    <n v="0.2"/>
    <n v="4.2224000000000004"/>
  </r>
  <r>
    <n v="27"/>
    <s v="CA-2013-121755"/>
    <x v="0"/>
    <x v="13"/>
    <d v="2013-01-20T00:00:00"/>
    <s v="Second Class"/>
    <s v="EH-13945"/>
    <s v="Eric Hoffmann"/>
    <x v="0"/>
    <x v="0"/>
    <x v="1"/>
    <x v="1"/>
    <n v="90049"/>
    <x v="1"/>
    <s v="TEC-AC-10003027"/>
    <x v="2"/>
    <x v="11"/>
    <s v="Imation 8GB Mini TravelDrive USB 2.0 Flash Drive"/>
    <n v="90.570000000000007"/>
    <n v="3"/>
    <n v="0"/>
    <n v="11.774100000000004"/>
  </r>
  <r>
    <n v="28"/>
    <s v="US-2012-150630"/>
    <x v="1"/>
    <x v="14"/>
    <d v="2012-09-21T00:00:00"/>
    <s v="Standard Class"/>
    <s v="TB-21520"/>
    <s v="Tracy Blumstein"/>
    <x v="0"/>
    <x v="0"/>
    <x v="10"/>
    <x v="9"/>
    <n v="19140"/>
    <x v="3"/>
    <s v="FUR-BO-10004834"/>
    <x v="0"/>
    <x v="0"/>
    <s v="Riverside Palais Royal Lawyers Bookcase, Royale Cherry Finish"/>
    <n v="3083.4300000000003"/>
    <n v="7"/>
    <n v="0.5"/>
    <n v="-1665.0522000000001"/>
  </r>
  <r>
    <n v="29"/>
    <s v="US-2012-150630"/>
    <x v="1"/>
    <x v="14"/>
    <d v="2012-09-21T00:00:00"/>
    <s v="Standard Class"/>
    <s v="TB-21520"/>
    <s v="Tracy Blumstein"/>
    <x v="0"/>
    <x v="0"/>
    <x v="10"/>
    <x v="9"/>
    <n v="19140"/>
    <x v="3"/>
    <s v="OFF-BI-10000474"/>
    <x v="1"/>
    <x v="8"/>
    <s v="Avery Recycled Flexi-View Covers for Binding Systems"/>
    <n v="9.6180000000000021"/>
    <n v="2"/>
    <n v="0.7"/>
    <n v="-7.0532000000000004"/>
  </r>
  <r>
    <n v="30"/>
    <s v="US-2012-150630"/>
    <x v="1"/>
    <x v="14"/>
    <d v="2012-09-21T00:00:00"/>
    <s v="Standard Class"/>
    <s v="TB-21520"/>
    <s v="Tracy Blumstein"/>
    <x v="0"/>
    <x v="0"/>
    <x v="10"/>
    <x v="9"/>
    <n v="19140"/>
    <x v="3"/>
    <s v="FUR-FU-10004848"/>
    <x v="0"/>
    <x v="5"/>
    <s v="Howard Miller 13-3/4&quot; Diameter Brushed Chrome Round Wall Clock"/>
    <n v="124.20000000000002"/>
    <n v="3"/>
    <n v="0.2"/>
    <n v="15.524999999999991"/>
  </r>
  <r>
    <n v="31"/>
    <s v="US-2012-150630"/>
    <x v="1"/>
    <x v="14"/>
    <d v="2012-09-21T00:00:00"/>
    <s v="Standard Class"/>
    <s v="TB-21520"/>
    <s v="Tracy Blumstein"/>
    <x v="0"/>
    <x v="0"/>
    <x v="10"/>
    <x v="9"/>
    <n v="19140"/>
    <x v="3"/>
    <s v="OFF-EN-10001509"/>
    <x v="1"/>
    <x v="12"/>
    <s v="Poly String Tie Envelopes"/>
    <n v="3.2640000000000002"/>
    <n v="2"/>
    <n v="0.2"/>
    <n v="1.1015999999999997"/>
  </r>
  <r>
    <n v="32"/>
    <s v="US-2012-150630"/>
    <x v="1"/>
    <x v="14"/>
    <d v="2012-09-21T00:00:00"/>
    <s v="Standard Class"/>
    <s v="TB-21520"/>
    <s v="Tracy Blumstein"/>
    <x v="0"/>
    <x v="0"/>
    <x v="10"/>
    <x v="9"/>
    <n v="19140"/>
    <x v="3"/>
    <s v="OFF-AR-10004042"/>
    <x v="1"/>
    <x v="6"/>
    <s v="BOSTON Model 1800 Electric Pencil Sharpeners, Putty/Woodgrain"/>
    <n v="86.304000000000002"/>
    <n v="6"/>
    <n v="0.2"/>
    <n v="9.7091999999999885"/>
  </r>
  <r>
    <n v="33"/>
    <s v="US-2012-150630"/>
    <x v="1"/>
    <x v="14"/>
    <d v="2012-09-21T00:00:00"/>
    <s v="Standard Class"/>
    <s v="TB-21520"/>
    <s v="Tracy Blumstein"/>
    <x v="0"/>
    <x v="0"/>
    <x v="10"/>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x v="0"/>
    <x v="10"/>
    <x v="9"/>
    <n v="19140"/>
    <x v="3"/>
    <s v="OFF-AR-10001683"/>
    <x v="1"/>
    <x v="6"/>
    <s v="Lumber Crayons"/>
    <n v="15.76"/>
    <n v="2"/>
    <n v="0.2"/>
    <n v="3.5460000000000007"/>
  </r>
  <r>
    <n v="35"/>
    <s v="CA-2014-107727"/>
    <x v="3"/>
    <x v="15"/>
    <d v="2014-10-24T00:00:00"/>
    <s v="Second Class"/>
    <s v="MA-17560"/>
    <s v="Matt Abelman"/>
    <x v="2"/>
    <x v="0"/>
    <x v="12"/>
    <x v="5"/>
    <n v="77095"/>
    <x v="2"/>
    <s v="OFF-PA-10000249"/>
    <x v="1"/>
    <x v="10"/>
    <s v="Staples"/>
    <n v="29.472000000000001"/>
    <n v="3"/>
    <n v="0.2"/>
    <n v="9.9467999999999979"/>
  </r>
  <r>
    <n v="36"/>
    <s v="CA-2013-117590"/>
    <x v="0"/>
    <x v="16"/>
    <d v="2013-12-11T00:00:00"/>
    <s v="First Class"/>
    <s v="GH-14485"/>
    <s v="Gene Hale"/>
    <x v="1"/>
    <x v="0"/>
    <x v="13"/>
    <x v="5"/>
    <n v="75080"/>
    <x v="2"/>
    <s v="TEC-PH-10004977"/>
    <x v="2"/>
    <x v="7"/>
    <s v="GE 30524EE4"/>
    <n v="1097.5440000000003"/>
    <n v="7"/>
    <n v="0.2"/>
    <n v="123.47369999999989"/>
  </r>
  <r>
    <n v="37"/>
    <s v="CA-2013-117590"/>
    <x v="0"/>
    <x v="16"/>
    <d v="2013-12-11T00:00:00"/>
    <s v="First Class"/>
    <s v="GH-14485"/>
    <s v="Gene Hale"/>
    <x v="1"/>
    <x v="0"/>
    <x v="13"/>
    <x v="5"/>
    <n v="75080"/>
    <x v="2"/>
    <s v="FUR-FU-10003664"/>
    <x v="0"/>
    <x v="5"/>
    <s v="Electrix Architect's Clamp-On Swing Arm Lamp, Black"/>
    <n v="190.92"/>
    <n v="5"/>
    <n v="0.6"/>
    <n v="-147.96300000000002"/>
  </r>
  <r>
    <n v="38"/>
    <s v="CA-2012-117415"/>
    <x v="1"/>
    <x v="17"/>
    <d v="2012-12-31T00:00:00"/>
    <s v="Standard Class"/>
    <s v="SN-20710"/>
    <s v="Steve Nguyen"/>
    <x v="2"/>
    <x v="0"/>
    <x v="12"/>
    <x v="5"/>
    <n v="77041"/>
    <x v="2"/>
    <s v="OFF-EN-10002986"/>
    <x v="1"/>
    <x v="12"/>
    <s v="#10-4 1/8&quot; x 9 1/2&quot; Premium Diagonal Seam Envelopes"/>
    <n v="113.328"/>
    <n v="9"/>
    <n v="0.2"/>
    <n v="35.414999999999999"/>
  </r>
  <r>
    <n v="39"/>
    <s v="CA-2012-117415"/>
    <x v="1"/>
    <x v="17"/>
    <d v="2012-12-31T00:00:00"/>
    <s v="Standard Class"/>
    <s v="SN-20710"/>
    <s v="Steve Nguyen"/>
    <x v="2"/>
    <x v="0"/>
    <x v="12"/>
    <x v="5"/>
    <n v="77041"/>
    <x v="2"/>
    <s v="FUR-BO-10002545"/>
    <x v="0"/>
    <x v="0"/>
    <s v="Atlantic Metals Mobile 3-Shelf Bookcases, Custom Colors"/>
    <n v="532.39919999999995"/>
    <n v="3"/>
    <n v="0.32"/>
    <n v="-46.976400000000012"/>
  </r>
  <r>
    <n v="40"/>
    <s v="CA-2012-117415"/>
    <x v="1"/>
    <x v="17"/>
    <d v="2012-12-31T00:00:00"/>
    <s v="Standard Class"/>
    <s v="SN-20710"/>
    <s v="Steve Nguyen"/>
    <x v="2"/>
    <x v="0"/>
    <x v="12"/>
    <x v="5"/>
    <n v="77041"/>
    <x v="2"/>
    <s v="FUR-CH-10004218"/>
    <x v="0"/>
    <x v="1"/>
    <s v="Global Fabric Manager's Chair, Dark Gray"/>
    <n v="212.05799999999999"/>
    <n v="3"/>
    <n v="0.3"/>
    <n v="-15.146999999999991"/>
  </r>
  <r>
    <n v="41"/>
    <s v="CA-2012-117415"/>
    <x v="1"/>
    <x v="17"/>
    <d v="2012-12-31T00:00:00"/>
    <s v="Standard Class"/>
    <s v="SN-20710"/>
    <s v="Steve Nguyen"/>
    <x v="2"/>
    <x v="0"/>
    <x v="12"/>
    <x v="5"/>
    <n v="77041"/>
    <x v="2"/>
    <s v="TEC-PH-10000486"/>
    <x v="2"/>
    <x v="7"/>
    <s v="Plantronics HL10 Handset Lifter"/>
    <n v="371.16800000000001"/>
    <n v="4"/>
    <n v="0.2"/>
    <n v="41.756399999999957"/>
  </r>
  <r>
    <n v="42"/>
    <s v="CA-2014-120999"/>
    <x v="3"/>
    <x v="18"/>
    <d v="2014-09-16T00:00:00"/>
    <s v="Standard Class"/>
    <s v="LC-16930"/>
    <s v="Linda Cazamias"/>
    <x v="1"/>
    <x v="0"/>
    <x v="14"/>
    <x v="10"/>
    <n v="60540"/>
    <x v="2"/>
    <s v="TEC-PH-10004093"/>
    <x v="2"/>
    <x v="7"/>
    <s v="Panasonic Kx-TS550"/>
    <n v="147.16800000000001"/>
    <n v="4"/>
    <n v="0.2"/>
    <n v="16.556399999999996"/>
  </r>
  <r>
    <n v="43"/>
    <s v="CA-2013-101343"/>
    <x v="0"/>
    <x v="19"/>
    <d v="2013-07-23T00:00:00"/>
    <s v="Standard Class"/>
    <s v="RA-19885"/>
    <s v="Ruben Ausman"/>
    <x v="1"/>
    <x v="0"/>
    <x v="1"/>
    <x v="1"/>
    <n v="90049"/>
    <x v="1"/>
    <s v="OFF-ST-10003479"/>
    <x v="1"/>
    <x v="4"/>
    <s v="Eldon Base for stackable storage shelf, platinum"/>
    <n v="77.88"/>
    <n v="2"/>
    <n v="0"/>
    <n v="3.8939999999999912"/>
  </r>
  <r>
    <n v="44"/>
    <s v="CA-2014-139619"/>
    <x v="3"/>
    <x v="20"/>
    <d v="2014-09-24T00:00:00"/>
    <s v="Standard Class"/>
    <s v="ES-14080"/>
    <s v="Erin Smith"/>
    <x v="1"/>
    <x v="0"/>
    <x v="15"/>
    <x v="2"/>
    <n v="32935"/>
    <x v="0"/>
    <s v="OFF-ST-10003282"/>
    <x v="1"/>
    <x v="4"/>
    <s v="Advantus 10-Drawer Portable Organizer, Chrome Metal Frame, Smoke Drawers"/>
    <n v="95.616"/>
    <n v="2"/>
    <n v="0.2"/>
    <n v="9.5616000000000092"/>
  </r>
  <r>
    <n v="45"/>
    <s v="CA-2013-118255"/>
    <x v="0"/>
    <x v="21"/>
    <d v="2013-03-14T00:00:00"/>
    <s v="First Class"/>
    <s v="ON-18715"/>
    <s v="Odella Nelson"/>
    <x v="1"/>
    <x v="0"/>
    <x v="16"/>
    <x v="11"/>
    <n v="55122"/>
    <x v="2"/>
    <s v="TEC-AC-10000171"/>
    <x v="2"/>
    <x v="11"/>
    <s v="Verbatim 25 GB 6x Blu-ray Single Layer Recordable Disc, 25/Pack"/>
    <n v="45.98"/>
    <n v="2"/>
    <n v="0"/>
    <n v="19.7714"/>
  </r>
  <r>
    <n v="46"/>
    <s v="CA-2013-118255"/>
    <x v="0"/>
    <x v="21"/>
    <d v="2013-03-14T00:00:00"/>
    <s v="First Class"/>
    <s v="ON-18715"/>
    <s v="Odella Nelson"/>
    <x v="1"/>
    <x v="0"/>
    <x v="16"/>
    <x v="11"/>
    <n v="55122"/>
    <x v="2"/>
    <s v="OFF-BI-10003291"/>
    <x v="1"/>
    <x v="8"/>
    <s v="Wilson Jones Leather-Like Binders with DublLock Round Rings"/>
    <n v="17.46"/>
    <n v="2"/>
    <n v="0"/>
    <n v="8.2061999999999991"/>
  </r>
  <r>
    <n v="47"/>
    <s v="CA-2011-146703"/>
    <x v="2"/>
    <x v="22"/>
    <d v="2011-10-25T00:00:00"/>
    <s v="Second Class"/>
    <s v="PO-18865"/>
    <s v="Patrick O'Donnell"/>
    <x v="0"/>
    <x v="0"/>
    <x v="17"/>
    <x v="12"/>
    <n v="48185"/>
    <x v="2"/>
    <s v="OFF-ST-10001713"/>
    <x v="1"/>
    <x v="4"/>
    <s v="Gould Plastics 9-Pocket Panel Bin, 18-3/8w x 5-1/4d x 20-1/2h, Black"/>
    <n v="211.96"/>
    <n v="4"/>
    <n v="0"/>
    <n v="8.4783999999999935"/>
  </r>
  <r>
    <n v="48"/>
    <s v="CA-2013-169194"/>
    <x v="0"/>
    <x v="23"/>
    <d v="2013-06-26T00:00:00"/>
    <s v="Standard Class"/>
    <s v="LH-16900"/>
    <s v="Lena Hernandez"/>
    <x v="0"/>
    <x v="0"/>
    <x v="18"/>
    <x v="13"/>
    <n v="19901"/>
    <x v="3"/>
    <s v="TEC-AC-10002167"/>
    <x v="2"/>
    <x v="11"/>
    <s v="Imation 8gb Micro Traveldrive Usb 2.0 Flash Drive"/>
    <n v="45"/>
    <n v="3"/>
    <n v="0"/>
    <n v="4.9500000000000011"/>
  </r>
  <r>
    <n v="49"/>
    <s v="CA-2013-169194"/>
    <x v="0"/>
    <x v="23"/>
    <d v="2013-06-26T00:00:00"/>
    <s v="Standard Class"/>
    <s v="LH-16900"/>
    <s v="Lena Hernandez"/>
    <x v="0"/>
    <x v="0"/>
    <x v="18"/>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x v="0"/>
    <x v="19"/>
    <x v="14"/>
    <n v="47150"/>
    <x v="2"/>
    <s v="OFF-BI-10004410"/>
    <x v="1"/>
    <x v="8"/>
    <s v="C-Line Peel &amp; Stick Add-On Filing Pockets, 8-3/4 x 5-1/8, 10/Pack"/>
    <n v="38.22"/>
    <n v="6"/>
    <n v="0"/>
    <n v="17.9634"/>
  </r>
  <r>
    <n v="51"/>
    <s v="CA-2012-115742"/>
    <x v="1"/>
    <x v="24"/>
    <d v="2012-04-22T00:00:00"/>
    <s v="Standard Class"/>
    <s v="DP-13000"/>
    <s v="Darren Powers"/>
    <x v="0"/>
    <x v="0"/>
    <x v="19"/>
    <x v="14"/>
    <n v="47150"/>
    <x v="2"/>
    <s v="OFF-LA-10002762"/>
    <x v="1"/>
    <x v="2"/>
    <s v="Avery 485"/>
    <n v="75.179999999999993"/>
    <n v="6"/>
    <n v="0"/>
    <n v="35.334599999999995"/>
  </r>
  <r>
    <n v="52"/>
    <s v="CA-2012-115742"/>
    <x v="1"/>
    <x v="24"/>
    <d v="2012-04-22T00:00:00"/>
    <s v="Standard Class"/>
    <s v="DP-13000"/>
    <s v="Darren Powers"/>
    <x v="0"/>
    <x v="0"/>
    <x v="19"/>
    <x v="14"/>
    <n v="47150"/>
    <x v="2"/>
    <s v="FUR-FU-10001706"/>
    <x v="0"/>
    <x v="5"/>
    <s v="Longer-Life Soft White Bulbs"/>
    <n v="6.16"/>
    <n v="2"/>
    <n v="0"/>
    <n v="2.9567999999999999"/>
  </r>
  <r>
    <n v="53"/>
    <s v="CA-2012-115742"/>
    <x v="1"/>
    <x v="24"/>
    <d v="2012-04-22T00:00:00"/>
    <s v="Standard Class"/>
    <s v="DP-13000"/>
    <s v="Darren Powers"/>
    <x v="0"/>
    <x v="0"/>
    <x v="19"/>
    <x v="14"/>
    <n v="47150"/>
    <x v="2"/>
    <s v="FUR-CH-10003061"/>
    <x v="0"/>
    <x v="1"/>
    <s v="Global Leather Task Chair, Black"/>
    <n v="89.99"/>
    <n v="1"/>
    <n v="0"/>
    <n v="17.098099999999988"/>
  </r>
  <r>
    <n v="54"/>
    <s v="CA-2013-105816"/>
    <x v="0"/>
    <x v="25"/>
    <d v="2013-12-18T00:00:00"/>
    <s v="Standard Class"/>
    <s v="JM-15265"/>
    <s v="Janet Molinari"/>
    <x v="1"/>
    <x v="0"/>
    <x v="20"/>
    <x v="15"/>
    <n v="10024"/>
    <x v="3"/>
    <s v="OFF-FA-10000304"/>
    <x v="1"/>
    <x v="13"/>
    <s v="Advantus Push Pins"/>
    <n v="15.260000000000002"/>
    <n v="7"/>
    <n v="0"/>
    <n v="6.2566000000000006"/>
  </r>
  <r>
    <n v="55"/>
    <s v="CA-2013-105816"/>
    <x v="0"/>
    <x v="25"/>
    <d v="2013-12-18T00:00:00"/>
    <s v="Standard Class"/>
    <s v="JM-15265"/>
    <s v="Janet Molinari"/>
    <x v="1"/>
    <x v="0"/>
    <x v="20"/>
    <x v="15"/>
    <n v="10024"/>
    <x v="3"/>
    <s v="TEC-PH-10002447"/>
    <x v="2"/>
    <x v="7"/>
    <s v="AT&amp;T CL83451 4-Handset Telephone"/>
    <n v="1029.95"/>
    <n v="5"/>
    <n v="0"/>
    <n v="298.68549999999999"/>
  </r>
  <r>
    <n v="56"/>
    <s v="CA-2013-111682"/>
    <x v="0"/>
    <x v="26"/>
    <d v="2013-06-19T00:00:00"/>
    <s v="First Class"/>
    <s v="TB-21055"/>
    <s v="Ted Butterfield"/>
    <x v="0"/>
    <x v="0"/>
    <x v="21"/>
    <x v="15"/>
    <n v="12180"/>
    <x v="3"/>
    <s v="OFF-ST-10000604"/>
    <x v="1"/>
    <x v="4"/>
    <s v="Home/Office Personal File Carts"/>
    <n v="208.56"/>
    <n v="6"/>
    <n v="0"/>
    <n v="52.139999999999986"/>
  </r>
  <r>
    <n v="57"/>
    <s v="CA-2013-111682"/>
    <x v="0"/>
    <x v="26"/>
    <d v="2013-06-19T00:00:00"/>
    <s v="First Class"/>
    <s v="TB-21055"/>
    <s v="Ted Butterfield"/>
    <x v="0"/>
    <x v="0"/>
    <x v="21"/>
    <x v="15"/>
    <n v="12180"/>
    <x v="3"/>
    <s v="OFF-PA-10001569"/>
    <x v="1"/>
    <x v="10"/>
    <s v="Xerox 232"/>
    <n v="32.400000000000006"/>
    <n v="5"/>
    <n v="0"/>
    <n v="15.552000000000001"/>
  </r>
  <r>
    <n v="58"/>
    <s v="CA-2013-111682"/>
    <x v="0"/>
    <x v="26"/>
    <d v="2013-06-19T00:00:00"/>
    <s v="First Class"/>
    <s v="TB-21055"/>
    <s v="Ted Butterfield"/>
    <x v="0"/>
    <x v="0"/>
    <x v="21"/>
    <x v="15"/>
    <n v="12180"/>
    <x v="3"/>
    <s v="FUR-CH-10003968"/>
    <x v="0"/>
    <x v="1"/>
    <s v="Novimex Turbo Task Chair"/>
    <n v="319.41000000000003"/>
    <n v="5"/>
    <n v="0.1"/>
    <n v="7.0980000000000061"/>
  </r>
  <r>
    <n v="59"/>
    <s v="CA-2013-111682"/>
    <x v="0"/>
    <x v="26"/>
    <d v="2013-06-19T00:00:00"/>
    <s v="First Class"/>
    <s v="TB-21055"/>
    <s v="Ted Butterfield"/>
    <x v="0"/>
    <x v="0"/>
    <x v="21"/>
    <x v="15"/>
    <n v="12180"/>
    <x v="3"/>
    <s v="OFF-PA-10000587"/>
    <x v="1"/>
    <x v="10"/>
    <s v="Array Parchment Paper, Assorted Colors"/>
    <n v="14.56"/>
    <n v="2"/>
    <n v="0"/>
    <n v="6.9888000000000003"/>
  </r>
  <r>
    <n v="60"/>
    <s v="CA-2013-111682"/>
    <x v="0"/>
    <x v="26"/>
    <d v="2013-06-19T00:00:00"/>
    <s v="First Class"/>
    <s v="TB-21055"/>
    <s v="Ted Butterfield"/>
    <x v="0"/>
    <x v="0"/>
    <x v="21"/>
    <x v="15"/>
    <n v="12180"/>
    <x v="3"/>
    <s v="TEC-AC-10002167"/>
    <x v="2"/>
    <x v="11"/>
    <s v="Imation 8gb Micro Traveldrive Usb 2.0 Flash Drive"/>
    <n v="30"/>
    <n v="2"/>
    <n v="0"/>
    <n v="3.3000000000000007"/>
  </r>
  <r>
    <n v="61"/>
    <s v="CA-2013-111682"/>
    <x v="0"/>
    <x v="26"/>
    <d v="2013-06-19T00:00:00"/>
    <s v="First Class"/>
    <s v="TB-21055"/>
    <s v="Ted Butterfield"/>
    <x v="0"/>
    <x v="0"/>
    <x v="21"/>
    <x v="15"/>
    <n v="12180"/>
    <x v="3"/>
    <s v="OFF-BI-10001460"/>
    <x v="1"/>
    <x v="8"/>
    <s v="Plastic Binding Combs"/>
    <n v="48.480000000000004"/>
    <n v="4"/>
    <n v="0.2"/>
    <n v="16.361999999999998"/>
  </r>
  <r>
    <n v="62"/>
    <s v="CA-2013-111682"/>
    <x v="0"/>
    <x v="26"/>
    <d v="2013-06-19T00:00:00"/>
    <s v="First Class"/>
    <s v="TB-21055"/>
    <s v="Ted Butterfield"/>
    <x v="0"/>
    <x v="0"/>
    <x v="21"/>
    <x v="15"/>
    <n v="12180"/>
    <x v="3"/>
    <s v="OFF-AR-10001868"/>
    <x v="1"/>
    <x v="6"/>
    <s v="Prang Dustless Chalk Sticks"/>
    <n v="1.68"/>
    <n v="1"/>
    <n v="0"/>
    <n v="0.84"/>
  </r>
  <r>
    <n v="63"/>
    <s v="CA-2012-135545"/>
    <x v="1"/>
    <x v="27"/>
    <d v="2012-11-30T00:00:00"/>
    <s v="Standard Class"/>
    <s v="KM-16720"/>
    <s v="Kunst Miller"/>
    <x v="0"/>
    <x v="0"/>
    <x v="1"/>
    <x v="1"/>
    <n v="90004"/>
    <x v="1"/>
    <s v="TEC-AC-10004633"/>
    <x v="2"/>
    <x v="11"/>
    <s v="Verbatim 25 GB 6x Blu-ray Single Layer Recordable Disc, 3/Pack"/>
    <n v="13.98"/>
    <n v="2"/>
    <n v="0"/>
    <n v="6.1512000000000011"/>
  </r>
  <r>
    <n v="64"/>
    <s v="CA-2012-135545"/>
    <x v="1"/>
    <x v="27"/>
    <d v="2012-11-30T00:00:00"/>
    <s v="Standard Class"/>
    <s v="KM-16720"/>
    <s v="Kunst Miller"/>
    <x v="0"/>
    <x v="0"/>
    <x v="1"/>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x v="0"/>
    <x v="1"/>
    <x v="1"/>
    <n v="90004"/>
    <x v="1"/>
    <s v="OFF-PA-10003892"/>
    <x v="1"/>
    <x v="10"/>
    <s v="Xerox 1943"/>
    <n v="146.72999999999999"/>
    <n v="3"/>
    <n v="0"/>
    <n v="68.963099999999997"/>
  </r>
  <r>
    <n v="66"/>
    <s v="CA-2012-135545"/>
    <x v="1"/>
    <x v="27"/>
    <d v="2012-11-30T00:00:00"/>
    <s v="Standard Class"/>
    <s v="KM-16720"/>
    <s v="Kunst Miller"/>
    <x v="0"/>
    <x v="0"/>
    <x v="1"/>
    <x v="1"/>
    <n v="90004"/>
    <x v="1"/>
    <s v="FUR-FU-10000397"/>
    <x v="0"/>
    <x v="5"/>
    <s v="Luxo Economy Swing Arm Lamp"/>
    <n v="79.760000000000005"/>
    <n v="4"/>
    <n v="0"/>
    <n v="22.332800000000006"/>
  </r>
  <r>
    <n v="67"/>
    <s v="US-2012-164175"/>
    <x v="1"/>
    <x v="28"/>
    <d v="2012-05-05T00:00:00"/>
    <s v="Standard Class"/>
    <s v="PS-18970"/>
    <s v="Paul Stevenson"/>
    <x v="2"/>
    <x v="0"/>
    <x v="22"/>
    <x v="10"/>
    <n v="60610"/>
    <x v="2"/>
    <s v="FUR-CH-10001146"/>
    <x v="0"/>
    <x v="1"/>
    <s v="Global Value Mid-Back Manager's Chair, Gray"/>
    <n v="213.11499999999998"/>
    <n v="5"/>
    <n v="0.3"/>
    <n v="-15.222500000000011"/>
  </r>
  <r>
    <n v="68"/>
    <s v="CA-2011-106376"/>
    <x v="2"/>
    <x v="29"/>
    <d v="2011-12-10T00:00:00"/>
    <s v="Standard Class"/>
    <s v="BS-11590"/>
    <s v="Brendan Sweed"/>
    <x v="1"/>
    <x v="0"/>
    <x v="23"/>
    <x v="16"/>
    <n v="85234"/>
    <x v="1"/>
    <s v="OFF-AR-10002671"/>
    <x v="1"/>
    <x v="6"/>
    <s v="Hunt BOSTON Model 1606 High-Volume Electric Pencil Sharpener, Beige"/>
    <n v="1113.0240000000001"/>
    <n v="8"/>
    <n v="0.2"/>
    <n v="111.30239999999998"/>
  </r>
  <r>
    <n v="69"/>
    <s v="CA-2011-106376"/>
    <x v="2"/>
    <x v="29"/>
    <d v="2011-12-10T00:00:00"/>
    <s v="Standard Class"/>
    <s v="BS-11590"/>
    <s v="Brendan Sweed"/>
    <x v="1"/>
    <x v="0"/>
    <x v="23"/>
    <x v="16"/>
    <n v="85234"/>
    <x v="1"/>
    <s v="TEC-PH-10002726"/>
    <x v="2"/>
    <x v="7"/>
    <s v="netTALK DUO VoIP Telephone Service"/>
    <n v="167.96800000000002"/>
    <n v="4"/>
    <n v="0.2"/>
    <n v="62.988"/>
  </r>
  <r>
    <n v="70"/>
    <s v="CA-2013-119823"/>
    <x v="0"/>
    <x v="30"/>
    <d v="2013-06-07T00:00:00"/>
    <s v="First Class"/>
    <s v="KD-16270"/>
    <s v="Karen Daniels"/>
    <x v="0"/>
    <x v="0"/>
    <x v="24"/>
    <x v="17"/>
    <n v="22153"/>
    <x v="0"/>
    <s v="OFF-PA-10000482"/>
    <x v="1"/>
    <x v="10"/>
    <s v="Snap-A-Way Black Print Carbonless Ruled Speed Letter, Triplicate"/>
    <n v="75.88"/>
    <n v="2"/>
    <n v="0"/>
    <n v="35.663599999999995"/>
  </r>
  <r>
    <n v="71"/>
    <s v="CA-2013-106075"/>
    <x v="0"/>
    <x v="31"/>
    <d v="2013-09-24T00:00:00"/>
    <s v="Standard Class"/>
    <s v="HM-14980"/>
    <s v="Henry MacAllister"/>
    <x v="0"/>
    <x v="0"/>
    <x v="20"/>
    <x v="15"/>
    <n v="10009"/>
    <x v="3"/>
    <s v="OFF-BI-10004654"/>
    <x v="1"/>
    <x v="8"/>
    <s v="Avery Binding System Hidden Tab Executive Style Index Sets"/>
    <n v="4.6159999999999997"/>
    <n v="1"/>
    <n v="0.2"/>
    <n v="1.7309999999999999"/>
  </r>
  <r>
    <n v="72"/>
    <s v="CA-2014-114440"/>
    <x v="3"/>
    <x v="32"/>
    <d v="2014-09-18T00:00:00"/>
    <s v="Second Class"/>
    <s v="TB-21520"/>
    <s v="Tracy Blumstein"/>
    <x v="0"/>
    <x v="0"/>
    <x v="25"/>
    <x v="12"/>
    <n v="49201"/>
    <x v="2"/>
    <s v="OFF-PA-10004675"/>
    <x v="1"/>
    <x v="10"/>
    <s v="Telephone Message Books with Fax/Mobile Section, 5 1/2&quot; x 3 3/16&quot;"/>
    <n v="19.049999999999997"/>
    <n v="3"/>
    <n v="0"/>
    <n v="8.7629999999999999"/>
  </r>
  <r>
    <n v="73"/>
    <s v="US-2012-134026"/>
    <x v="1"/>
    <x v="33"/>
    <d v="2012-05-02T00:00:00"/>
    <s v="Standard Class"/>
    <s v="JE-15745"/>
    <s v="Joel Eaton"/>
    <x v="0"/>
    <x v="0"/>
    <x v="26"/>
    <x v="18"/>
    <n v="38109"/>
    <x v="0"/>
    <s v="FUR-CH-10000513"/>
    <x v="0"/>
    <x v="1"/>
    <s v="High-Back Leather Manager's Chair"/>
    <n v="831.93600000000015"/>
    <n v="8"/>
    <n v="0.2"/>
    <n v="-114.39120000000003"/>
  </r>
  <r>
    <n v="74"/>
    <s v="US-2012-134026"/>
    <x v="1"/>
    <x v="33"/>
    <d v="2012-05-02T00:00:00"/>
    <s v="Standard Class"/>
    <s v="JE-15745"/>
    <s v="Joel Eaton"/>
    <x v="0"/>
    <x v="0"/>
    <x v="26"/>
    <x v="18"/>
    <n v="38109"/>
    <x v="0"/>
    <s v="FUR-FU-10003708"/>
    <x v="0"/>
    <x v="5"/>
    <s v="Tenex Traditional Chairmats for Medium Pile Carpet, Standard Lip, 36&quot; x 48&quot;"/>
    <n v="97.04"/>
    <n v="2"/>
    <n v="0.2"/>
    <n v="1.2129999999999974"/>
  </r>
  <r>
    <n v="75"/>
    <s v="US-2012-134026"/>
    <x v="1"/>
    <x v="33"/>
    <d v="2012-05-02T00:00:00"/>
    <s v="Standard Class"/>
    <s v="JE-15745"/>
    <s v="Joel Eaton"/>
    <x v="0"/>
    <x v="0"/>
    <x v="26"/>
    <x v="18"/>
    <n v="38109"/>
    <x v="0"/>
    <s v="OFF-ST-10004123"/>
    <x v="1"/>
    <x v="4"/>
    <s v="Safco Industrial Wire Shelving System"/>
    <n v="72.784000000000006"/>
    <n v="1"/>
    <n v="0.2"/>
    <n v="-18.196000000000002"/>
  </r>
  <r>
    <n v="76"/>
    <s v="US-2014-118038"/>
    <x v="3"/>
    <x v="34"/>
    <d v="2014-12-12T00:00:00"/>
    <s v="First Class"/>
    <s v="KB-16600"/>
    <s v="Ken Brennan"/>
    <x v="1"/>
    <x v="0"/>
    <x v="12"/>
    <x v="5"/>
    <n v="77041"/>
    <x v="2"/>
    <s v="OFF-BI-10004182"/>
    <x v="1"/>
    <x v="8"/>
    <s v="Economy Binders"/>
    <n v="1.2479999999999998"/>
    <n v="3"/>
    <n v="0.8"/>
    <n v="-1.9344000000000006"/>
  </r>
  <r>
    <n v="77"/>
    <s v="US-2014-118038"/>
    <x v="3"/>
    <x v="34"/>
    <d v="2014-12-12T00:00:00"/>
    <s v="First Class"/>
    <s v="KB-16600"/>
    <s v="Ken Brennan"/>
    <x v="1"/>
    <x v="0"/>
    <x v="12"/>
    <x v="5"/>
    <n v="77041"/>
    <x v="2"/>
    <s v="FUR-FU-10000260"/>
    <x v="0"/>
    <x v="5"/>
    <s v="6&quot; Cubicle Wall Clock, Black"/>
    <n v="9.7080000000000002"/>
    <n v="3"/>
    <n v="0.6"/>
    <n v="-5.8248000000000015"/>
  </r>
  <r>
    <n v="78"/>
    <s v="US-2014-118038"/>
    <x v="3"/>
    <x v="34"/>
    <d v="2014-12-12T00:00:00"/>
    <s v="First Class"/>
    <s v="KB-16600"/>
    <s v="Ken Brennan"/>
    <x v="1"/>
    <x v="0"/>
    <x v="12"/>
    <x v="5"/>
    <n v="77041"/>
    <x v="2"/>
    <s v="OFF-ST-10000615"/>
    <x v="1"/>
    <x v="4"/>
    <s v="SimpliFile Personal File, Black Granite, 15w x 6-15/16d x 11-1/4h"/>
    <n v="27.240000000000002"/>
    <n v="3"/>
    <n v="0.2"/>
    <n v="2.724000000000002"/>
  </r>
  <r>
    <n v="79"/>
    <s v="US-2011-147606"/>
    <x v="2"/>
    <x v="35"/>
    <d v="2011-12-01T00:00:00"/>
    <s v="Second Class"/>
    <s v="JE-15745"/>
    <s v="Joel Eaton"/>
    <x v="0"/>
    <x v="0"/>
    <x v="12"/>
    <x v="5"/>
    <n v="77070"/>
    <x v="2"/>
    <s v="FUR-FU-10003194"/>
    <x v="0"/>
    <x v="5"/>
    <s v="Eldon Expressions Desk Accessory, Wood Pencil Holder, Oak"/>
    <n v="19.3"/>
    <n v="5"/>
    <n v="0.6"/>
    <n v="-14.475000000000001"/>
  </r>
  <r>
    <n v="80"/>
    <s v="CA-2013-127208"/>
    <x v="0"/>
    <x v="1"/>
    <d v="2013-06-16T00:00:00"/>
    <s v="First Class"/>
    <s v="SC-20770"/>
    <s v="Stewart Carmichael"/>
    <x v="1"/>
    <x v="0"/>
    <x v="27"/>
    <x v="19"/>
    <n v="35601"/>
    <x v="0"/>
    <s v="OFF-AP-10002118"/>
    <x v="1"/>
    <x v="9"/>
    <s v="1.7 Cubic Foot Compact &quot;Cube&quot; Office Refrigerators"/>
    <n v="208.16"/>
    <n v="1"/>
    <n v="0"/>
    <n v="56.20320000000001"/>
  </r>
  <r>
    <n v="81"/>
    <s v="CA-2013-127208"/>
    <x v="0"/>
    <x v="1"/>
    <d v="2013-06-16T00:00:00"/>
    <s v="First Class"/>
    <s v="SC-20770"/>
    <s v="Stewart Carmichael"/>
    <x v="1"/>
    <x v="0"/>
    <x v="27"/>
    <x v="19"/>
    <n v="35601"/>
    <x v="0"/>
    <s v="OFF-BI-10002309"/>
    <x v="1"/>
    <x v="8"/>
    <s v="Avery Heavy-Duty EZD  Binder With Locking Rings"/>
    <n v="16.740000000000002"/>
    <n v="3"/>
    <n v="0"/>
    <n v="8.0351999999999997"/>
  </r>
  <r>
    <n v="82"/>
    <s v="CA-2011-139451"/>
    <x v="2"/>
    <x v="36"/>
    <d v="2011-10-16T00:00:00"/>
    <s v="Standard Class"/>
    <s v="DN-13690"/>
    <s v="Duane Noonan"/>
    <x v="0"/>
    <x v="0"/>
    <x v="8"/>
    <x v="1"/>
    <n v="94122"/>
    <x v="1"/>
    <s v="OFF-AR-10002053"/>
    <x v="1"/>
    <x v="6"/>
    <s v="Premium Writing Pencils, Soft, #2 by Central Association for the Blind"/>
    <n v="14.9"/>
    <n v="5"/>
    <n v="0"/>
    <n v="4.1720000000000006"/>
  </r>
  <r>
    <n v="83"/>
    <s v="CA-2011-139451"/>
    <x v="2"/>
    <x v="36"/>
    <d v="2011-10-16T00:00:00"/>
    <s v="Standard Class"/>
    <s v="DN-13690"/>
    <s v="Duane Noonan"/>
    <x v="0"/>
    <x v="0"/>
    <x v="8"/>
    <x v="1"/>
    <n v="94122"/>
    <x v="1"/>
    <s v="OFF-ST-10002370"/>
    <x v="1"/>
    <x v="4"/>
    <s v="Sortfiler Multipurpose Personal File Organizer, Black"/>
    <n v="21.39"/>
    <n v="1"/>
    <n v="0"/>
    <n v="6.2030999999999992"/>
  </r>
  <r>
    <n v="84"/>
    <s v="CA-2012-149734"/>
    <x v="1"/>
    <x v="37"/>
    <d v="2012-09-08T00:00:00"/>
    <s v="Standard Class"/>
    <s v="JC-16105"/>
    <s v="Julie Creighton"/>
    <x v="1"/>
    <x v="0"/>
    <x v="28"/>
    <x v="3"/>
    <n v="27707"/>
    <x v="0"/>
    <s v="OFF-EN-10000927"/>
    <x v="1"/>
    <x v="12"/>
    <s v="Jet-Pak Recycled Peel 'N' Seal Padded Mailers"/>
    <n v="200.98400000000004"/>
    <n v="7"/>
    <n v="0.2"/>
    <n v="62.807499999999976"/>
  </r>
  <r>
    <n v="85"/>
    <s v="US-2014-119662"/>
    <x v="3"/>
    <x v="38"/>
    <d v="2014-11-17T00:00:00"/>
    <s v="First Class"/>
    <s v="CS-12400"/>
    <s v="Christopher Schild"/>
    <x v="2"/>
    <x v="0"/>
    <x v="22"/>
    <x v="10"/>
    <n v="60623"/>
    <x v="2"/>
    <s v="OFF-ST-10003656"/>
    <x v="1"/>
    <x v="4"/>
    <s v="Safco Industrial Wire Shelving"/>
    <n v="230.376"/>
    <n v="3"/>
    <n v="0.2"/>
    <n v="-48.954900000000002"/>
  </r>
  <r>
    <n v="86"/>
    <s v="CA-2014-140088"/>
    <x v="3"/>
    <x v="39"/>
    <d v="2014-05-31T00:00:00"/>
    <s v="Second Class"/>
    <s v="PO-18865"/>
    <s v="Patrick O'Donnell"/>
    <x v="0"/>
    <x v="0"/>
    <x v="29"/>
    <x v="20"/>
    <n v="29203"/>
    <x v="0"/>
    <s v="FUR-CH-10000863"/>
    <x v="0"/>
    <x v="1"/>
    <s v="Novimex Swivel Fabric Task Chair"/>
    <n v="301.95999999999998"/>
    <n v="2"/>
    <n v="0"/>
    <n v="33.215599999999995"/>
  </r>
  <r>
    <n v="87"/>
    <s v="CA-2014-155558"/>
    <x v="3"/>
    <x v="40"/>
    <d v="2014-11-03T00:00:00"/>
    <s v="Standard Class"/>
    <s v="PG-18895"/>
    <s v="Paul Gonzalez"/>
    <x v="0"/>
    <x v="0"/>
    <x v="30"/>
    <x v="11"/>
    <n v="55901"/>
    <x v="2"/>
    <s v="TEC-AC-10001998"/>
    <x v="2"/>
    <x v="11"/>
    <s v="Logitech LS21 Speaker System - PC Multimedia - 2.1-CH - Wired"/>
    <n v="19.989999999999998"/>
    <n v="1"/>
    <n v="0"/>
    <n v="6.796599999999998"/>
  </r>
  <r>
    <n v="88"/>
    <s v="CA-2014-155558"/>
    <x v="3"/>
    <x v="40"/>
    <d v="2014-11-03T00:00:00"/>
    <s v="Standard Class"/>
    <s v="PG-18895"/>
    <s v="Paul Gonzalez"/>
    <x v="0"/>
    <x v="0"/>
    <x v="30"/>
    <x v="11"/>
    <n v="55901"/>
    <x v="2"/>
    <s v="OFF-LA-10000134"/>
    <x v="1"/>
    <x v="2"/>
    <s v="Avery 511"/>
    <n v="6.16"/>
    <n v="2"/>
    <n v="0"/>
    <n v="2.9567999999999999"/>
  </r>
  <r>
    <n v="89"/>
    <s v="CA-2013-159695"/>
    <x v="0"/>
    <x v="41"/>
    <d v="2013-04-11T00:00:00"/>
    <s v="Second Class"/>
    <s v="GM-14455"/>
    <s v="Gary Mitchum"/>
    <x v="2"/>
    <x v="0"/>
    <x v="12"/>
    <x v="5"/>
    <n v="77095"/>
    <x v="2"/>
    <s v="OFF-ST-10003442"/>
    <x v="1"/>
    <x v="4"/>
    <s v="Eldon Portable Mobile Manager"/>
    <n v="158.36800000000002"/>
    <n v="7"/>
    <n v="0.2"/>
    <n v="13.857199999999999"/>
  </r>
  <r>
    <n v="90"/>
    <s v="CA-2013-109806"/>
    <x v="0"/>
    <x v="42"/>
    <d v="2013-09-23T00:00:00"/>
    <s v="Standard Class"/>
    <s v="JS-15685"/>
    <s v="Jim Sink"/>
    <x v="1"/>
    <x v="0"/>
    <x v="1"/>
    <x v="1"/>
    <n v="90036"/>
    <x v="1"/>
    <s v="OFF-AR-10004930"/>
    <x v="1"/>
    <x v="6"/>
    <s v="Turquoise Lead Holder with Pocket Clip"/>
    <n v="20.100000000000001"/>
    <n v="3"/>
    <n v="0"/>
    <n v="6.6329999999999982"/>
  </r>
  <r>
    <n v="91"/>
    <s v="CA-2013-109806"/>
    <x v="0"/>
    <x v="42"/>
    <d v="2013-09-23T00:00:00"/>
    <s v="Standard Class"/>
    <s v="JS-15685"/>
    <s v="Jim Sink"/>
    <x v="1"/>
    <x v="0"/>
    <x v="1"/>
    <x v="1"/>
    <n v="90036"/>
    <x v="1"/>
    <s v="TEC-PH-10004093"/>
    <x v="2"/>
    <x v="7"/>
    <s v="Panasonic Kx-TS550"/>
    <n v="73.584000000000003"/>
    <n v="2"/>
    <n v="0.2"/>
    <n v="8.2781999999999982"/>
  </r>
  <r>
    <n v="92"/>
    <s v="CA-2013-109806"/>
    <x v="0"/>
    <x v="42"/>
    <d v="2013-09-23T00:00:00"/>
    <s v="Standard Class"/>
    <s v="JS-15685"/>
    <s v="Jim Sink"/>
    <x v="1"/>
    <x v="0"/>
    <x v="1"/>
    <x v="1"/>
    <n v="90036"/>
    <x v="1"/>
    <s v="OFF-PA-10000304"/>
    <x v="1"/>
    <x v="10"/>
    <s v="Xerox 1995"/>
    <n v="6.48"/>
    <n v="1"/>
    <n v="0"/>
    <n v="3.1104000000000003"/>
  </r>
  <r>
    <n v="93"/>
    <s v="CA-2012-149587"/>
    <x v="1"/>
    <x v="43"/>
    <d v="2012-02-05T00:00:00"/>
    <s v="Second Class"/>
    <s v="KB-16315"/>
    <s v="Karl Braun"/>
    <x v="0"/>
    <x v="0"/>
    <x v="31"/>
    <x v="11"/>
    <n v="55407"/>
    <x v="2"/>
    <s v="OFF-PA-10003177"/>
    <x v="1"/>
    <x v="10"/>
    <s v="Xerox 1999"/>
    <n v="12.96"/>
    <n v="2"/>
    <n v="0"/>
    <n v="6.2208000000000006"/>
  </r>
  <r>
    <n v="94"/>
    <s v="CA-2012-149587"/>
    <x v="1"/>
    <x v="43"/>
    <d v="2012-02-05T00:00:00"/>
    <s v="Second Class"/>
    <s v="KB-16315"/>
    <s v="Karl Braun"/>
    <x v="0"/>
    <x v="0"/>
    <x v="31"/>
    <x v="11"/>
    <n v="55407"/>
    <x v="2"/>
    <s v="FUR-FU-10003799"/>
    <x v="0"/>
    <x v="5"/>
    <s v="Seth Thomas 13 1/2&quot; Wall Clock"/>
    <n v="53.34"/>
    <n v="3"/>
    <n v="0"/>
    <n v="16.535399999999996"/>
  </r>
  <r>
    <n v="95"/>
    <s v="CA-2012-149587"/>
    <x v="1"/>
    <x v="43"/>
    <d v="2012-02-05T00:00:00"/>
    <s v="Second Class"/>
    <s v="KB-16315"/>
    <s v="Karl Braun"/>
    <x v="0"/>
    <x v="0"/>
    <x v="31"/>
    <x v="11"/>
    <n v="55407"/>
    <x v="2"/>
    <s v="OFF-BI-10002852"/>
    <x v="1"/>
    <x v="8"/>
    <s v="Ibico Standard Transparent Covers"/>
    <n v="32.96"/>
    <n v="2"/>
    <n v="0"/>
    <n v="16.150400000000001"/>
  </r>
  <r>
    <n v="96"/>
    <s v="US-2014-109484"/>
    <x v="3"/>
    <x v="44"/>
    <d v="2014-11-13T00:00:00"/>
    <s v="Standard Class"/>
    <s v="RB-19705"/>
    <s v="Roger Barcio"/>
    <x v="2"/>
    <x v="0"/>
    <x v="32"/>
    <x v="21"/>
    <n v="97206"/>
    <x v="1"/>
    <s v="OFF-BI-10004738"/>
    <x v="1"/>
    <x v="8"/>
    <s v="Flexible Leather- Look Classic Collection Ring Binder"/>
    <n v="5.6820000000000013"/>
    <n v="1"/>
    <n v="0.7"/>
    <n v="-3.7880000000000003"/>
  </r>
  <r>
    <n v="97"/>
    <s v="CA-2014-161018"/>
    <x v="3"/>
    <x v="45"/>
    <d v="2014-11-12T00:00:00"/>
    <s v="Second Class"/>
    <s v="PN-18775"/>
    <s v="Parhena Norris"/>
    <x v="2"/>
    <x v="0"/>
    <x v="20"/>
    <x v="15"/>
    <n v="10009"/>
    <x v="3"/>
    <s v="FUR-FU-10000629"/>
    <x v="0"/>
    <x v="5"/>
    <s v="9-3/4 Diameter Round Wall Clock"/>
    <n v="96.53"/>
    <n v="7"/>
    <n v="0"/>
    <n v="40.5426"/>
  </r>
  <r>
    <n v="98"/>
    <s v="CA-2014-157833"/>
    <x v="3"/>
    <x v="46"/>
    <d v="2014-06-21T00:00:00"/>
    <s v="First Class"/>
    <s v="KD-16345"/>
    <s v="Katherine Ducich"/>
    <x v="0"/>
    <x v="0"/>
    <x v="8"/>
    <x v="1"/>
    <n v="94122"/>
    <x v="1"/>
    <s v="OFF-BI-10001721"/>
    <x v="1"/>
    <x v="8"/>
    <s v="Trimflex Flexible Post Binders"/>
    <n v="51.311999999999998"/>
    <n v="3"/>
    <n v="0.2"/>
    <n v="17.959199999999999"/>
  </r>
  <r>
    <n v="99"/>
    <s v="CA-2013-149223"/>
    <x v="0"/>
    <x v="47"/>
    <d v="2013-09-12T00:00:00"/>
    <s v="Standard Class"/>
    <s v="ER-13855"/>
    <s v="Elpida Rittenbach"/>
    <x v="1"/>
    <x v="0"/>
    <x v="33"/>
    <x v="11"/>
    <n v="55106"/>
    <x v="2"/>
    <s v="OFF-AP-10000358"/>
    <x v="1"/>
    <x v="9"/>
    <s v="Fellowes Basic Home/Office Series Surge Protectors"/>
    <n v="77.88"/>
    <n v="6"/>
    <n v="0"/>
    <n v="22.585199999999993"/>
  </r>
  <r>
    <n v="100"/>
    <s v="CA-2013-158568"/>
    <x v="0"/>
    <x v="48"/>
    <d v="2013-09-03T00:00:00"/>
    <s v="Standard Class"/>
    <s v="RB-19465"/>
    <s v="Rick Bensley"/>
    <x v="2"/>
    <x v="0"/>
    <x v="22"/>
    <x v="10"/>
    <n v="60610"/>
    <x v="2"/>
    <s v="OFF-PA-10003256"/>
    <x v="1"/>
    <x v="10"/>
    <s v="Avery Personal Creations Heavyweight Cards"/>
    <n v="64.623999999999995"/>
    <n v="7"/>
    <n v="0.2"/>
    <n v="22.618399999999994"/>
  </r>
  <r>
    <n v="101"/>
    <s v="CA-2013-158568"/>
    <x v="0"/>
    <x v="48"/>
    <d v="2013-09-03T00:00:00"/>
    <s v="Standard Class"/>
    <s v="RB-19465"/>
    <s v="Rick Bensley"/>
    <x v="2"/>
    <x v="0"/>
    <x v="22"/>
    <x v="10"/>
    <n v="60610"/>
    <x v="2"/>
    <s v="TEC-AC-10001767"/>
    <x v="2"/>
    <x v="11"/>
    <s v="SanDisk Ultra 64 GB MicroSDHC Class 10 Memory Card"/>
    <n v="95.976000000000013"/>
    <n v="3"/>
    <n v="0.2"/>
    <n v="-10.797300000000011"/>
  </r>
  <r>
    <n v="102"/>
    <s v="CA-2013-158568"/>
    <x v="0"/>
    <x v="48"/>
    <d v="2013-09-03T00:00:00"/>
    <s v="Standard Class"/>
    <s v="RB-19465"/>
    <s v="Rick Bensley"/>
    <x v="2"/>
    <x v="0"/>
    <x v="22"/>
    <x v="10"/>
    <n v="60610"/>
    <x v="2"/>
    <s v="OFF-BI-10002609"/>
    <x v="1"/>
    <x v="8"/>
    <s v="Avery Hidden Tab Dividers for Binding Systems"/>
    <n v="1.7879999999999996"/>
    <n v="3"/>
    <n v="0.8"/>
    <n v="-3.0396000000000001"/>
  </r>
  <r>
    <n v="103"/>
    <s v="CA-2013-129903"/>
    <x v="0"/>
    <x v="49"/>
    <d v="2013-12-05T00:00:00"/>
    <s v="Second Class"/>
    <s v="GZ-14470"/>
    <s v="Gary Zandusky"/>
    <x v="0"/>
    <x v="0"/>
    <x v="30"/>
    <x v="11"/>
    <n v="55901"/>
    <x v="2"/>
    <s v="OFF-PA-10004040"/>
    <x v="1"/>
    <x v="10"/>
    <s v="Universal Premium White Copier/Laser Paper (20Lb. and 87 Bright)"/>
    <n v="23.92"/>
    <n v="4"/>
    <n v="0"/>
    <n v="11.720800000000001"/>
  </r>
  <r>
    <n v="104"/>
    <s v="US-2012-156867"/>
    <x v="1"/>
    <x v="50"/>
    <d v="2012-11-17T00:00:00"/>
    <s v="Standard Class"/>
    <s v="LC-16870"/>
    <s v="Lena Cacioppo"/>
    <x v="0"/>
    <x v="0"/>
    <x v="34"/>
    <x v="22"/>
    <n v="80013"/>
    <x v="1"/>
    <s v="TEC-AC-10001552"/>
    <x v="2"/>
    <x v="11"/>
    <s v="Logitech K350 2.4Ghz Wireless Keyboard"/>
    <n v="238.89600000000002"/>
    <n v="6"/>
    <n v="0.2"/>
    <n v="-26.875800000000012"/>
  </r>
  <r>
    <n v="105"/>
    <s v="US-2012-156867"/>
    <x v="1"/>
    <x v="50"/>
    <d v="2012-11-17T00:00:00"/>
    <s v="Standard Class"/>
    <s v="LC-16870"/>
    <s v="Lena Cacioppo"/>
    <x v="0"/>
    <x v="0"/>
    <x v="34"/>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x v="0"/>
    <x v="34"/>
    <x v="22"/>
    <n v="80013"/>
    <x v="1"/>
    <s v="OFF-BI-10002794"/>
    <x v="1"/>
    <x v="8"/>
    <s v="Avery Trapezoid Ring Binder, 3&quot; Capacity, Black, 1040 sheets"/>
    <n v="36.882000000000005"/>
    <n v="3"/>
    <n v="0.7"/>
    <n v="-25.817399999999999"/>
  </r>
  <r>
    <n v="107"/>
    <s v="CA-2014-119004"/>
    <x v="3"/>
    <x v="51"/>
    <d v="2014-11-29T00:00:00"/>
    <s v="Standard Class"/>
    <s v="JM-15250"/>
    <s v="Janet Martin"/>
    <x v="0"/>
    <x v="0"/>
    <x v="35"/>
    <x v="3"/>
    <n v="28205"/>
    <x v="0"/>
    <s v="TEC-AC-10003499"/>
    <x v="2"/>
    <x v="11"/>
    <s v="Memorex Mini Travel Drive 8 GB USB 2.0 Flash Drive"/>
    <n v="74.112000000000009"/>
    <n v="8"/>
    <n v="0.2"/>
    <n v="17.601600000000001"/>
  </r>
  <r>
    <n v="108"/>
    <s v="CA-2014-119004"/>
    <x v="3"/>
    <x v="51"/>
    <d v="2014-11-29T00:00:00"/>
    <s v="Standard Class"/>
    <s v="JM-15250"/>
    <s v="Janet Martin"/>
    <x v="0"/>
    <x v="0"/>
    <x v="35"/>
    <x v="3"/>
    <n v="28205"/>
    <x v="0"/>
    <s v="TEC-PH-10002844"/>
    <x v="2"/>
    <x v="7"/>
    <s v="Speck Products Candyshell Flip Case"/>
    <n v="27.992000000000004"/>
    <n v="1"/>
    <n v="0.2"/>
    <n v="2.0993999999999993"/>
  </r>
  <r>
    <n v="109"/>
    <s v="CA-2014-119004"/>
    <x v="3"/>
    <x v="51"/>
    <d v="2014-11-29T00:00:00"/>
    <s v="Standard Class"/>
    <s v="JM-15250"/>
    <s v="Janet Martin"/>
    <x v="0"/>
    <x v="0"/>
    <x v="35"/>
    <x v="3"/>
    <n v="28205"/>
    <x v="0"/>
    <s v="OFF-AR-10000390"/>
    <x v="1"/>
    <x v="6"/>
    <s v="Newell Chalk Holder"/>
    <n v="3.3040000000000003"/>
    <n v="1"/>
    <n v="0.2"/>
    <n v="1.0737999999999999"/>
  </r>
  <r>
    <n v="110"/>
    <s v="CA-2012-129476"/>
    <x v="1"/>
    <x v="52"/>
    <d v="2012-10-20T00:00:00"/>
    <s v="Standard Class"/>
    <s v="PA-19060"/>
    <s v="Pete Armstrong"/>
    <x v="2"/>
    <x v="0"/>
    <x v="36"/>
    <x v="10"/>
    <n v="60462"/>
    <x v="2"/>
    <s v="TEC-AC-10000844"/>
    <x v="2"/>
    <x v="11"/>
    <s v="Logitech Gaming G510s - Keyboard"/>
    <n v="339.96000000000004"/>
    <n v="5"/>
    <n v="0.2"/>
    <n v="67.991999999999962"/>
  </r>
  <r>
    <n v="111"/>
    <s v="CA-2014-146780"/>
    <x v="3"/>
    <x v="53"/>
    <d v="2014-12-31T00:00:00"/>
    <s v="Standard Class"/>
    <s v="CV-12805"/>
    <s v="Cynthia Voltz"/>
    <x v="1"/>
    <x v="0"/>
    <x v="20"/>
    <x v="15"/>
    <n v="10035"/>
    <x v="3"/>
    <s v="FUR-FU-10001934"/>
    <x v="0"/>
    <x v="5"/>
    <s v="Magnifier Swing Arm Lamp"/>
    <n v="41.96"/>
    <n v="2"/>
    <n v="0"/>
    <n v="10.909600000000001"/>
  </r>
  <r>
    <n v="112"/>
    <s v="CA-2013-128867"/>
    <x v="0"/>
    <x v="54"/>
    <d v="2013-11-11T00:00:00"/>
    <s v="Standard Class"/>
    <s v="CL-12565"/>
    <s v="Clay Ludtke"/>
    <x v="0"/>
    <x v="0"/>
    <x v="37"/>
    <x v="23"/>
    <n v="50322"/>
    <x v="2"/>
    <s v="OFF-AR-10000380"/>
    <x v="1"/>
    <x v="6"/>
    <s v="Hunt PowerHouse Electric Pencil Sharpener, Blue"/>
    <n v="75.959999999999994"/>
    <n v="2"/>
    <n v="0"/>
    <n v="22.78799999999999"/>
  </r>
  <r>
    <n v="113"/>
    <s v="CA-2013-128867"/>
    <x v="0"/>
    <x v="54"/>
    <d v="2013-11-11T00:00:00"/>
    <s v="Standard Class"/>
    <s v="CL-12565"/>
    <s v="Clay Ludtke"/>
    <x v="0"/>
    <x v="0"/>
    <x v="37"/>
    <x v="23"/>
    <n v="50322"/>
    <x v="2"/>
    <s v="OFF-BI-10003981"/>
    <x v="1"/>
    <x v="8"/>
    <s v="Avery Durable Plastic 1&quot; Binders"/>
    <n v="27.240000000000002"/>
    <n v="6"/>
    <n v="0"/>
    <n v="13.3476"/>
  </r>
  <r>
    <n v="114"/>
    <s v="CA-2011-115259"/>
    <x v="2"/>
    <x v="55"/>
    <d v="2011-08-27T00:00:00"/>
    <s v="Second Class"/>
    <s v="RC-19960"/>
    <s v="Ryan Crowe"/>
    <x v="0"/>
    <x v="0"/>
    <x v="38"/>
    <x v="24"/>
    <n v="43229"/>
    <x v="3"/>
    <s v="OFF-FA-10000621"/>
    <x v="1"/>
    <x v="13"/>
    <s v="OIC Colored Binder Clips, Assorted Sizes"/>
    <n v="40.096000000000004"/>
    <n v="14"/>
    <n v="0.2"/>
    <n v="14.534799999999997"/>
  </r>
  <r>
    <n v="115"/>
    <s v="CA-2011-115259"/>
    <x v="2"/>
    <x v="55"/>
    <d v="2011-08-27T00:00:00"/>
    <s v="Second Class"/>
    <s v="RC-19960"/>
    <s v="Ryan Crowe"/>
    <x v="0"/>
    <x v="0"/>
    <x v="38"/>
    <x v="24"/>
    <n v="43229"/>
    <x v="3"/>
    <s v="OFF-EN-10002600"/>
    <x v="1"/>
    <x v="12"/>
    <s v="Redi-Strip #10 Envelopes, 4 1/8 x 9 1/2"/>
    <n v="4.7200000000000006"/>
    <n v="2"/>
    <n v="0.2"/>
    <n v="1.6519999999999997"/>
  </r>
  <r>
    <n v="116"/>
    <s v="CA-2011-115259"/>
    <x v="2"/>
    <x v="55"/>
    <d v="2011-08-27T00:00:00"/>
    <s v="Second Class"/>
    <s v="RC-19960"/>
    <s v="Ryan Crowe"/>
    <x v="0"/>
    <x v="0"/>
    <x v="38"/>
    <x v="24"/>
    <n v="43229"/>
    <x v="3"/>
    <s v="OFF-PA-10004965"/>
    <x v="1"/>
    <x v="10"/>
    <s v="Xerox 1921"/>
    <n v="23.976000000000003"/>
    <n v="3"/>
    <n v="0.2"/>
    <n v="7.4924999999999988"/>
  </r>
  <r>
    <n v="117"/>
    <s v="CA-2011-115259"/>
    <x v="2"/>
    <x v="55"/>
    <d v="2011-08-27T00:00:00"/>
    <s v="Second Class"/>
    <s v="RC-19960"/>
    <s v="Ryan Crowe"/>
    <x v="0"/>
    <x v="0"/>
    <x v="38"/>
    <x v="24"/>
    <n v="43229"/>
    <x v="3"/>
    <s v="OFF-EN-10002504"/>
    <x v="1"/>
    <x v="12"/>
    <s v="Tyvek  Top-Opening Peel &amp; Seel Envelopes, Plain White"/>
    <n v="130.464"/>
    <n v="6"/>
    <n v="0.2"/>
    <n v="44.031599999999997"/>
  </r>
  <r>
    <n v="118"/>
    <s v="CA-2012-110457"/>
    <x v="1"/>
    <x v="56"/>
    <d v="2012-03-06T00:00:00"/>
    <s v="Standard Class"/>
    <s v="DK-13090"/>
    <s v="Dave Kipp"/>
    <x v="0"/>
    <x v="0"/>
    <x v="4"/>
    <x v="4"/>
    <n v="98103"/>
    <x v="1"/>
    <s v="FUR-TA-10001768"/>
    <x v="0"/>
    <x v="3"/>
    <s v="Hon Racetrack Conference Tables"/>
    <n v="787.53"/>
    <n v="3"/>
    <n v="0"/>
    <n v="165.38129999999995"/>
  </r>
  <r>
    <n v="119"/>
    <s v="US-2012-136476"/>
    <x v="1"/>
    <x v="57"/>
    <d v="2012-04-10T00:00:00"/>
    <s v="Standard Class"/>
    <s v="GG-14650"/>
    <s v="Greg Guthrie"/>
    <x v="1"/>
    <x v="0"/>
    <x v="39"/>
    <x v="18"/>
    <n v="37620"/>
    <x v="0"/>
    <s v="OFF-BI-10003650"/>
    <x v="1"/>
    <x v="8"/>
    <s v="GBC DocuBind 300 Electric Binding Machine"/>
    <n v="157.79400000000004"/>
    <n v="1"/>
    <n v="0.7"/>
    <n v="-115.71559999999999"/>
  </r>
  <r>
    <n v="120"/>
    <s v="CA-2013-103730"/>
    <x v="0"/>
    <x v="1"/>
    <d v="2013-06-16T00:00:00"/>
    <s v="First Class"/>
    <s v="SC-20725"/>
    <s v="Steven Cartwright"/>
    <x v="0"/>
    <x v="0"/>
    <x v="40"/>
    <x v="13"/>
    <n v="19805"/>
    <x v="3"/>
    <s v="FUR-FU-10002157"/>
    <x v="0"/>
    <x v="5"/>
    <s v="Artistic Insta-Plaque"/>
    <n v="47.04"/>
    <n v="3"/>
    <n v="0"/>
    <n v="18.345599999999997"/>
  </r>
  <r>
    <n v="121"/>
    <s v="CA-2013-103730"/>
    <x v="0"/>
    <x v="1"/>
    <d v="2013-06-16T00:00:00"/>
    <s v="First Class"/>
    <s v="SC-20725"/>
    <s v="Steven Cartwright"/>
    <x v="0"/>
    <x v="0"/>
    <x v="40"/>
    <x v="13"/>
    <n v="19805"/>
    <x v="3"/>
    <s v="OFF-BI-10003910"/>
    <x v="1"/>
    <x v="8"/>
    <s v="DXL Angle-View Binders with Locking Rings by Samsill"/>
    <n v="30.84"/>
    <n v="4"/>
    <n v="0"/>
    <n v="13.878"/>
  </r>
  <r>
    <n v="122"/>
    <s v="CA-2013-103730"/>
    <x v="0"/>
    <x v="1"/>
    <d v="2013-06-16T00:00:00"/>
    <s v="First Class"/>
    <s v="SC-20725"/>
    <s v="Steven Cartwright"/>
    <x v="0"/>
    <x v="0"/>
    <x v="40"/>
    <x v="13"/>
    <n v="19805"/>
    <x v="3"/>
    <s v="OFF-ST-10000777"/>
    <x v="1"/>
    <x v="4"/>
    <s v="Companion Letter/Legal File, Black"/>
    <n v="226.56"/>
    <n v="6"/>
    <n v="0"/>
    <n v="63.436800000000005"/>
  </r>
  <r>
    <n v="123"/>
    <s v="CA-2013-103730"/>
    <x v="0"/>
    <x v="1"/>
    <d v="2013-06-16T00:00:00"/>
    <s v="First Class"/>
    <s v="SC-20725"/>
    <s v="Steven Cartwright"/>
    <x v="0"/>
    <x v="0"/>
    <x v="40"/>
    <x v="13"/>
    <n v="19805"/>
    <x v="3"/>
    <s v="OFF-EN-10002500"/>
    <x v="1"/>
    <x v="12"/>
    <s v="Globe Weis Peel &amp; Seel First Class Envelopes"/>
    <n v="115.02"/>
    <n v="9"/>
    <n v="0"/>
    <n v="51.758999999999993"/>
  </r>
  <r>
    <n v="124"/>
    <s v="CA-2013-103730"/>
    <x v="0"/>
    <x v="1"/>
    <d v="2013-06-16T00:00:00"/>
    <s v="First Class"/>
    <s v="SC-20725"/>
    <s v="Steven Cartwright"/>
    <x v="0"/>
    <x v="0"/>
    <x v="40"/>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x v="0"/>
    <x v="12"/>
    <x v="5"/>
    <n v="77041"/>
    <x v="2"/>
    <s v="FUR-CH-10004063"/>
    <x v="0"/>
    <x v="1"/>
    <s v="Global Deluxe High-Back Manager's Chair"/>
    <n v="600.55799999999999"/>
    <n v="3"/>
    <n v="0.3"/>
    <n v="-8.5794000000000779"/>
  </r>
  <r>
    <n v="126"/>
    <s v="US-2011-134614"/>
    <x v="2"/>
    <x v="59"/>
    <d v="2011-09-25T00:00:00"/>
    <s v="Standard Class"/>
    <s v="PF-19165"/>
    <s v="Philip Fox"/>
    <x v="0"/>
    <x v="0"/>
    <x v="41"/>
    <x v="10"/>
    <n v="61701"/>
    <x v="2"/>
    <s v="FUR-TA-10004534"/>
    <x v="0"/>
    <x v="3"/>
    <s v="Bevis 44 x 96 Conference Tables"/>
    <n v="617.70000000000005"/>
    <n v="6"/>
    <n v="0.5"/>
    <n v="-407.68200000000013"/>
  </r>
  <r>
    <n v="127"/>
    <s v="US-2014-107272"/>
    <x v="3"/>
    <x v="60"/>
    <d v="2014-11-13T00:00:00"/>
    <s v="Standard Class"/>
    <s v="TS-21610"/>
    <s v="Troy Staebel"/>
    <x v="0"/>
    <x v="0"/>
    <x v="42"/>
    <x v="16"/>
    <n v="85023"/>
    <x v="1"/>
    <s v="OFF-BI-10003274"/>
    <x v="1"/>
    <x v="8"/>
    <s v="Avery Durable Slant Ring Binders, No Labels"/>
    <n v="2.3880000000000003"/>
    <n v="2"/>
    <n v="0.7"/>
    <n v="-1.8308"/>
  </r>
  <r>
    <n v="128"/>
    <s v="US-2014-107272"/>
    <x v="3"/>
    <x v="60"/>
    <d v="2014-11-13T00:00:00"/>
    <s v="Standard Class"/>
    <s v="TS-21610"/>
    <s v="Troy Staebel"/>
    <x v="0"/>
    <x v="0"/>
    <x v="42"/>
    <x v="16"/>
    <n v="85023"/>
    <x v="1"/>
    <s v="OFF-ST-10002974"/>
    <x v="1"/>
    <x v="4"/>
    <s v="Trav-L-File Heavy-Duty Shuttle II, Black"/>
    <n v="243.99200000000002"/>
    <n v="7"/>
    <n v="0.2"/>
    <n v="30.498999999999981"/>
  </r>
  <r>
    <n v="129"/>
    <s v="US-2013-125969"/>
    <x v="0"/>
    <x v="61"/>
    <d v="2013-11-11T00:00:00"/>
    <s v="Second Class"/>
    <s v="LS-16975"/>
    <s v="Lindsay Shagiari"/>
    <x v="2"/>
    <x v="0"/>
    <x v="1"/>
    <x v="1"/>
    <n v="90004"/>
    <x v="1"/>
    <s v="FUR-CH-10001146"/>
    <x v="0"/>
    <x v="1"/>
    <s v="Global Task Chair, Black"/>
    <n v="81.424000000000007"/>
    <n v="2"/>
    <n v="0.2"/>
    <n v="-9.1601999999999961"/>
  </r>
  <r>
    <n v="130"/>
    <s v="US-2013-125969"/>
    <x v="0"/>
    <x v="61"/>
    <d v="2013-11-11T00:00:00"/>
    <s v="Second Class"/>
    <s v="LS-16975"/>
    <s v="Lindsay Shagiari"/>
    <x v="2"/>
    <x v="0"/>
    <x v="1"/>
    <x v="1"/>
    <n v="90004"/>
    <x v="1"/>
    <s v="FUR-FU-10003773"/>
    <x v="0"/>
    <x v="5"/>
    <s v="Eldon Cleatmat Plus Chair Mats for High Pile Carpets"/>
    <n v="238.56"/>
    <n v="3"/>
    <n v="0"/>
    <n v="26.241599999999977"/>
  </r>
  <r>
    <n v="131"/>
    <s v="US-2014-164147"/>
    <x v="3"/>
    <x v="62"/>
    <d v="2014-02-06T00:00:00"/>
    <s v="First Class"/>
    <s v="DW-13585"/>
    <s v="Dorothy Wardle"/>
    <x v="1"/>
    <x v="0"/>
    <x v="38"/>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x v="0"/>
    <x v="38"/>
    <x v="24"/>
    <n v="43229"/>
    <x v="3"/>
    <s v="OFF-PA-10002377"/>
    <x v="1"/>
    <x v="10"/>
    <s v="Xerox 1916"/>
    <n v="78.304000000000002"/>
    <n v="2"/>
    <n v="0.2"/>
    <n v="29.363999999999997"/>
  </r>
  <r>
    <n v="133"/>
    <s v="US-2014-164147"/>
    <x v="3"/>
    <x v="62"/>
    <d v="2014-02-06T00:00:00"/>
    <s v="First Class"/>
    <s v="DW-13585"/>
    <s v="Dorothy Wardle"/>
    <x v="1"/>
    <x v="0"/>
    <x v="38"/>
    <x v="24"/>
    <n v="43229"/>
    <x v="3"/>
    <s v="OFF-FA-10002780"/>
    <x v="1"/>
    <x v="13"/>
    <s v="Staples"/>
    <n v="21.456"/>
    <n v="9"/>
    <n v="0.2"/>
    <n v="6.9731999999999976"/>
  </r>
  <r>
    <n v="134"/>
    <s v="CA-2013-145583"/>
    <x v="0"/>
    <x v="63"/>
    <d v="2013-10-20T00:00:00"/>
    <s v="Standard Class"/>
    <s v="LC-16885"/>
    <s v="Lena Creighton"/>
    <x v="0"/>
    <x v="0"/>
    <x v="43"/>
    <x v="1"/>
    <n v="95661"/>
    <x v="1"/>
    <s v="OFF-PA-10001804"/>
    <x v="1"/>
    <x v="10"/>
    <s v="Xerox 195"/>
    <n v="20.04"/>
    <n v="3"/>
    <n v="0"/>
    <n v="9.6191999999999993"/>
  </r>
  <r>
    <n v="135"/>
    <s v="CA-2013-145583"/>
    <x v="0"/>
    <x v="63"/>
    <d v="2013-10-20T00:00:00"/>
    <s v="Standard Class"/>
    <s v="LC-16885"/>
    <s v="Lena Creighton"/>
    <x v="0"/>
    <x v="0"/>
    <x v="43"/>
    <x v="1"/>
    <n v="95661"/>
    <x v="1"/>
    <s v="OFF-PA-10001736"/>
    <x v="1"/>
    <x v="10"/>
    <s v="Xerox 1880"/>
    <n v="35.44"/>
    <n v="1"/>
    <n v="0"/>
    <n v="16.656799999999997"/>
  </r>
  <r>
    <n v="136"/>
    <s v="CA-2013-145583"/>
    <x v="0"/>
    <x v="63"/>
    <d v="2013-10-20T00:00:00"/>
    <s v="Standard Class"/>
    <s v="LC-16885"/>
    <s v="Lena Creighton"/>
    <x v="0"/>
    <x v="0"/>
    <x v="43"/>
    <x v="1"/>
    <n v="95661"/>
    <x v="1"/>
    <s v="OFF-AR-10001149"/>
    <x v="1"/>
    <x v="6"/>
    <s v="Sanford Colorific Colored Pencils, 12/Box"/>
    <n v="11.52"/>
    <n v="4"/>
    <n v="0"/>
    <n v="3.4559999999999995"/>
  </r>
  <r>
    <n v="137"/>
    <s v="CA-2013-145583"/>
    <x v="0"/>
    <x v="63"/>
    <d v="2013-10-20T00:00:00"/>
    <s v="Standard Class"/>
    <s v="LC-16885"/>
    <s v="Lena Creighton"/>
    <x v="0"/>
    <x v="0"/>
    <x v="43"/>
    <x v="1"/>
    <n v="95661"/>
    <x v="1"/>
    <s v="OFF-FA-10002988"/>
    <x v="1"/>
    <x v="13"/>
    <s v="Ideal Clamps"/>
    <n v="4.0199999999999996"/>
    <n v="2"/>
    <n v="0"/>
    <n v="1.9697999999999998"/>
  </r>
  <r>
    <n v="138"/>
    <s v="CA-2013-145583"/>
    <x v="0"/>
    <x v="63"/>
    <d v="2013-10-20T00:00:00"/>
    <s v="Standard Class"/>
    <s v="LC-16885"/>
    <s v="Lena Creighton"/>
    <x v="0"/>
    <x v="0"/>
    <x v="43"/>
    <x v="1"/>
    <n v="95661"/>
    <x v="1"/>
    <s v="OFF-BI-10004781"/>
    <x v="1"/>
    <x v="8"/>
    <s v="GBC Wire Binding Strips"/>
    <n v="76.176000000000002"/>
    <n v="3"/>
    <n v="0.2"/>
    <n v="26.661599999999996"/>
  </r>
  <r>
    <n v="139"/>
    <s v="CA-2013-145583"/>
    <x v="0"/>
    <x v="63"/>
    <d v="2013-10-20T00:00:00"/>
    <s v="Standard Class"/>
    <s v="LC-16885"/>
    <s v="Lena Creighton"/>
    <x v="0"/>
    <x v="0"/>
    <x v="43"/>
    <x v="1"/>
    <n v="95661"/>
    <x v="1"/>
    <s v="OFF-SU-10001218"/>
    <x v="1"/>
    <x v="14"/>
    <s v="Fiskars Softgrip Scissors"/>
    <n v="65.88"/>
    <n v="6"/>
    <n v="0"/>
    <n v="18.446400000000004"/>
  </r>
  <r>
    <n v="140"/>
    <s v="CA-2013-145583"/>
    <x v="0"/>
    <x v="63"/>
    <d v="2013-10-20T00:00:00"/>
    <s v="Standard Class"/>
    <s v="LC-16885"/>
    <s v="Lena Creighton"/>
    <x v="0"/>
    <x v="0"/>
    <x v="43"/>
    <x v="1"/>
    <n v="95661"/>
    <x v="1"/>
    <s v="FUR-FU-10001706"/>
    <x v="0"/>
    <x v="5"/>
    <s v="Longer-Life Soft White Bulbs"/>
    <n v="43.120000000000005"/>
    <n v="14"/>
    <n v="0"/>
    <n v="20.697599999999998"/>
  </r>
  <r>
    <n v="141"/>
    <s v="CA-2013-110366"/>
    <x v="0"/>
    <x v="64"/>
    <d v="2013-09-08T00:00:00"/>
    <s v="Second Class"/>
    <s v="JD-15895"/>
    <s v="Jonathan Doherty"/>
    <x v="1"/>
    <x v="0"/>
    <x v="10"/>
    <x v="9"/>
    <n v="19140"/>
    <x v="3"/>
    <s v="FUR-FU-10004848"/>
    <x v="0"/>
    <x v="5"/>
    <s v="Howard Miller 13-3/4&quot; Diameter Brushed Chrome Round Wall Clock"/>
    <n v="82.800000000000011"/>
    <n v="2"/>
    <n v="0.2"/>
    <n v="10.349999999999994"/>
  </r>
  <r>
    <n v="142"/>
    <s v="CA-2014-106180"/>
    <x v="3"/>
    <x v="65"/>
    <d v="2014-09-24T00:00:00"/>
    <s v="Standard Class"/>
    <s v="SH-19975"/>
    <s v="Sally Hughsby"/>
    <x v="1"/>
    <x v="0"/>
    <x v="8"/>
    <x v="1"/>
    <n v="94122"/>
    <x v="1"/>
    <s v="OFF-AR-10000940"/>
    <x v="1"/>
    <x v="6"/>
    <s v="Newell 343"/>
    <n v="8.82"/>
    <n v="3"/>
    <n v="0"/>
    <n v="2.3814000000000002"/>
  </r>
  <r>
    <n v="143"/>
    <s v="CA-2014-106180"/>
    <x v="3"/>
    <x v="65"/>
    <d v="2014-09-24T00:00:00"/>
    <s v="Standard Class"/>
    <s v="SH-19975"/>
    <s v="Sally Hughsby"/>
    <x v="1"/>
    <x v="0"/>
    <x v="8"/>
    <x v="1"/>
    <n v="94122"/>
    <x v="1"/>
    <s v="OFF-EN-10004030"/>
    <x v="1"/>
    <x v="12"/>
    <s v="Convenience Packs of Business Envelopes"/>
    <n v="10.86"/>
    <n v="3"/>
    <n v="0"/>
    <n v="5.1042000000000005"/>
  </r>
  <r>
    <n v="144"/>
    <s v="CA-2014-106180"/>
    <x v="3"/>
    <x v="65"/>
    <d v="2014-09-24T00:00:00"/>
    <s v="Standard Class"/>
    <s v="SH-19975"/>
    <s v="Sally Hughsby"/>
    <x v="1"/>
    <x v="0"/>
    <x v="8"/>
    <x v="1"/>
    <n v="94122"/>
    <x v="1"/>
    <s v="OFF-PA-10004327"/>
    <x v="1"/>
    <x v="10"/>
    <s v="Xerox 1911"/>
    <n v="143.69999999999999"/>
    <n v="3"/>
    <n v="0"/>
    <n v="68.975999999999999"/>
  </r>
  <r>
    <n v="145"/>
    <s v="CA-2014-155376"/>
    <x v="3"/>
    <x v="66"/>
    <d v="2014-12-28T00:00:00"/>
    <s v="Standard Class"/>
    <s v="SG-20080"/>
    <s v="Sandra Glassco"/>
    <x v="0"/>
    <x v="0"/>
    <x v="44"/>
    <x v="25"/>
    <n v="64055"/>
    <x v="2"/>
    <s v="OFF-AP-10001058"/>
    <x v="1"/>
    <x v="9"/>
    <s v="Sanyo 2.5 Cubic Foot Mid-Size Office Refrigerators"/>
    <n v="839.43000000000006"/>
    <n v="3"/>
    <n v="0"/>
    <n v="218.25179999999997"/>
  </r>
  <r>
    <n v="146"/>
    <s v="CA-2012-110744"/>
    <x v="1"/>
    <x v="67"/>
    <d v="2012-09-12T00:00:00"/>
    <s v="Standard Class"/>
    <s v="HA-14920"/>
    <s v="Helen Andreada"/>
    <x v="0"/>
    <x v="0"/>
    <x v="45"/>
    <x v="1"/>
    <n v="91104"/>
    <x v="1"/>
    <s v="OFF-ST-10003656"/>
    <x v="1"/>
    <x v="4"/>
    <s v="Safco Industrial Wire Shelving"/>
    <n v="671.93"/>
    <n v="7"/>
    <n v="0"/>
    <n v="20.157899999999998"/>
  </r>
  <r>
    <n v="147"/>
    <s v="CA-2011-110072"/>
    <x v="2"/>
    <x v="68"/>
    <d v="2011-10-28T00:00:00"/>
    <s v="Standard Class"/>
    <s v="MG-17680"/>
    <s v="Maureen Gastineau"/>
    <x v="2"/>
    <x v="0"/>
    <x v="46"/>
    <x v="24"/>
    <n v="43055"/>
    <x v="3"/>
    <s v="FUR-FU-10000521"/>
    <x v="0"/>
    <x v="5"/>
    <s v="Seth Thomas 14&quot; Putty-Colored Wall Clock"/>
    <n v="93.888000000000005"/>
    <n v="4"/>
    <n v="0.2"/>
    <n v="12.90959999999999"/>
  </r>
  <r>
    <n v="148"/>
    <s v="CA-2013-114489"/>
    <x v="0"/>
    <x v="5"/>
    <d v="2013-12-10T00:00:00"/>
    <s v="Standard Class"/>
    <s v="JE-16165"/>
    <s v="Justin Ellison"/>
    <x v="1"/>
    <x v="0"/>
    <x v="47"/>
    <x v="6"/>
    <n v="53132"/>
    <x v="2"/>
    <s v="TEC-PH-10000215"/>
    <x v="2"/>
    <x v="7"/>
    <s v="Plantronics Cordless Phone Headset with In-line Volume - M214C"/>
    <n v="384.45000000000005"/>
    <n v="11"/>
    <n v="0"/>
    <n v="103.80150000000003"/>
  </r>
  <r>
    <n v="149"/>
    <s v="CA-2013-114489"/>
    <x v="0"/>
    <x v="5"/>
    <d v="2013-12-10T00:00:00"/>
    <s v="Standard Class"/>
    <s v="JE-16165"/>
    <s v="Justin Ellison"/>
    <x v="1"/>
    <x v="0"/>
    <x v="47"/>
    <x v="6"/>
    <n v="53132"/>
    <x v="2"/>
    <s v="TEC-PH-10001448"/>
    <x v="2"/>
    <x v="7"/>
    <s v="Anker Astro 15000mAh USB Portable Charger"/>
    <n v="149.97"/>
    <n v="3"/>
    <n v="0"/>
    <n v="5.9987999999999815"/>
  </r>
  <r>
    <n v="150"/>
    <s v="CA-2013-114489"/>
    <x v="0"/>
    <x v="5"/>
    <d v="2013-12-10T00:00:00"/>
    <s v="Standard Class"/>
    <s v="JE-16165"/>
    <s v="Justin Ellison"/>
    <x v="1"/>
    <x v="0"/>
    <x v="47"/>
    <x v="6"/>
    <n v="53132"/>
    <x v="2"/>
    <s v="FUR-CH-10000454"/>
    <x v="0"/>
    <x v="1"/>
    <s v="Hon Deluxe Fabric Upholstered Stacking Chairs, Rounded Back"/>
    <n v="1951.84"/>
    <n v="8"/>
    <n v="0"/>
    <n v="585.55199999999991"/>
  </r>
  <r>
    <n v="151"/>
    <s v="CA-2013-114489"/>
    <x v="0"/>
    <x v="5"/>
    <d v="2013-12-10T00:00:00"/>
    <s v="Standard Class"/>
    <s v="JE-16165"/>
    <s v="Justin Ellison"/>
    <x v="1"/>
    <x v="0"/>
    <x v="47"/>
    <x v="6"/>
    <n v="53132"/>
    <x v="2"/>
    <s v="OFF-BI-10002735"/>
    <x v="1"/>
    <x v="8"/>
    <s v="GBC Prestige Therm-A-Bind Covers"/>
    <n v="171.55"/>
    <n v="5"/>
    <n v="0"/>
    <n v="80.628500000000003"/>
  </r>
  <r>
    <n v="152"/>
    <s v="CA-2013-158834"/>
    <x v="0"/>
    <x v="69"/>
    <d v="2013-03-17T00:00:00"/>
    <s v="First Class"/>
    <s v="TW-21025"/>
    <s v="Tamara Willingham"/>
    <x v="2"/>
    <x v="0"/>
    <x v="48"/>
    <x v="16"/>
    <n v="85254"/>
    <x v="1"/>
    <s v="OFF-AP-10000326"/>
    <x v="1"/>
    <x v="9"/>
    <s v="Belkin 7 Outlet SurgeMaster Surge Protector with Phone Protection"/>
    <n v="157.91999999999999"/>
    <n v="5"/>
    <n v="0.2"/>
    <n v="17.765999999999991"/>
  </r>
  <r>
    <n v="153"/>
    <s v="CA-2013-158834"/>
    <x v="0"/>
    <x v="69"/>
    <d v="2013-03-17T00:00:00"/>
    <s v="First Class"/>
    <s v="TW-21025"/>
    <s v="Tamara Willingham"/>
    <x v="2"/>
    <x v="0"/>
    <x v="48"/>
    <x v="16"/>
    <n v="85254"/>
    <x v="1"/>
    <s v="TEC-PH-10001254"/>
    <x v="2"/>
    <x v="7"/>
    <s v="Jabra BIZ 2300 Duo QD Duo Corded Headset"/>
    <n v="203.184"/>
    <n v="2"/>
    <n v="0.2"/>
    <n v="15.238799999999991"/>
  </r>
  <r>
    <n v="154"/>
    <s v="CA-2012-124919"/>
    <x v="1"/>
    <x v="70"/>
    <d v="2012-06-02T00:00:00"/>
    <s v="First Class"/>
    <s v="SP-20650"/>
    <s v="Stephanie Phelps"/>
    <x v="1"/>
    <x v="0"/>
    <x v="49"/>
    <x v="1"/>
    <n v="95123"/>
    <x v="1"/>
    <s v="OFF-PA-10001950"/>
    <x v="1"/>
    <x v="10"/>
    <s v="Southworth 25% Cotton Antique Laid Paper &amp; Envelopes"/>
    <n v="58.379999999999995"/>
    <n v="7"/>
    <n v="0"/>
    <n v="26.270999999999994"/>
  </r>
  <r>
    <n v="155"/>
    <s v="CA-2012-124919"/>
    <x v="1"/>
    <x v="70"/>
    <d v="2012-06-02T00:00:00"/>
    <s v="First Class"/>
    <s v="SP-20650"/>
    <s v="Stephanie Phelps"/>
    <x v="1"/>
    <x v="0"/>
    <x v="49"/>
    <x v="1"/>
    <n v="95123"/>
    <x v="1"/>
    <s v="OFF-PA-10002254"/>
    <x v="1"/>
    <x v="10"/>
    <s v="Xerox 1883"/>
    <n v="105.52"/>
    <n v="4"/>
    <n v="0"/>
    <n v="48.539199999999994"/>
  </r>
  <r>
    <n v="156"/>
    <s v="CA-2012-124919"/>
    <x v="1"/>
    <x v="70"/>
    <d v="2012-06-02T00:00:00"/>
    <s v="First Class"/>
    <s v="SP-20650"/>
    <s v="Stephanie Phelps"/>
    <x v="1"/>
    <x v="0"/>
    <x v="49"/>
    <x v="1"/>
    <n v="95123"/>
    <x v="1"/>
    <s v="OFF-ST-10001590"/>
    <x v="1"/>
    <x v="4"/>
    <s v="Tenex Personal Project File with Scoop Front Design, Black"/>
    <n v="80.88"/>
    <n v="6"/>
    <n v="0"/>
    <n v="21.028799999999997"/>
  </r>
  <r>
    <n v="157"/>
    <s v="CA-2012-118948"/>
    <x v="1"/>
    <x v="71"/>
    <d v="2012-06-03T00:00:00"/>
    <s v="Standard Class"/>
    <s v="NK-18490"/>
    <s v="Neil Knudson"/>
    <x v="2"/>
    <x v="0"/>
    <x v="4"/>
    <x v="4"/>
    <n v="98105"/>
    <x v="1"/>
    <s v="OFF-AR-10001547"/>
    <x v="1"/>
    <x v="6"/>
    <s v="Newell 311"/>
    <n v="6.63"/>
    <n v="3"/>
    <n v="0"/>
    <n v="1.7901"/>
  </r>
  <r>
    <n v="158"/>
    <s v="CA-2011-104269"/>
    <x v="2"/>
    <x v="72"/>
    <d v="2011-03-06T00:00:00"/>
    <s v="Second Class"/>
    <s v="DB-13060"/>
    <s v="Dave Brooks"/>
    <x v="0"/>
    <x v="0"/>
    <x v="4"/>
    <x v="4"/>
    <n v="98115"/>
    <x v="1"/>
    <s v="FUR-CH-10004063"/>
    <x v="0"/>
    <x v="1"/>
    <s v="Global Deluxe High-Back Manager's Chair"/>
    <n v="457.56800000000004"/>
    <n v="2"/>
    <n v="0.2"/>
    <n v="51.476399999999941"/>
  </r>
  <r>
    <n v="159"/>
    <s v="CA-2013-114104"/>
    <x v="0"/>
    <x v="73"/>
    <d v="2013-11-25T00:00:00"/>
    <s v="Standard Class"/>
    <s v="NP-18670"/>
    <s v="Nora Paige"/>
    <x v="0"/>
    <x v="0"/>
    <x v="50"/>
    <x v="26"/>
    <n v="73034"/>
    <x v="2"/>
    <s v="OFF-LA-10002475"/>
    <x v="1"/>
    <x v="2"/>
    <s v="Avery 519"/>
    <n v="14.62"/>
    <n v="2"/>
    <n v="0"/>
    <n v="6.8713999999999995"/>
  </r>
  <r>
    <n v="160"/>
    <s v="CA-2013-114104"/>
    <x v="0"/>
    <x v="73"/>
    <d v="2013-11-25T00:00:00"/>
    <s v="Standard Class"/>
    <s v="NP-18670"/>
    <s v="Nora Paige"/>
    <x v="0"/>
    <x v="0"/>
    <x v="50"/>
    <x v="26"/>
    <n v="73034"/>
    <x v="2"/>
    <s v="TEC-PH-10004536"/>
    <x v="2"/>
    <x v="7"/>
    <s v="Avaya 5420 Digital phone"/>
    <n v="944.93000000000006"/>
    <n v="7"/>
    <n v="0"/>
    <n v="236.23250000000002"/>
  </r>
  <r>
    <n v="161"/>
    <s v="CA-2013-162733"/>
    <x v="0"/>
    <x v="74"/>
    <d v="2013-05-13T00:00:00"/>
    <s v="First Class"/>
    <s v="TT-21070"/>
    <s v="Ted Trevino"/>
    <x v="0"/>
    <x v="0"/>
    <x v="1"/>
    <x v="1"/>
    <n v="90045"/>
    <x v="1"/>
    <s v="OFF-PA-10002751"/>
    <x v="1"/>
    <x v="10"/>
    <s v="Xerox 1920"/>
    <n v="5.98"/>
    <n v="1"/>
    <n v="0"/>
    <n v="2.6909999999999998"/>
  </r>
  <r>
    <n v="162"/>
    <s v="CA-2012-119697"/>
    <x v="1"/>
    <x v="75"/>
    <d v="2012-12-31T00:00:00"/>
    <s v="Second Class"/>
    <s v="EM-13960"/>
    <s v="Eric Murdock"/>
    <x v="0"/>
    <x v="0"/>
    <x v="10"/>
    <x v="9"/>
    <n v="19134"/>
    <x v="3"/>
    <s v="TEC-AC-10003657"/>
    <x v="2"/>
    <x v="11"/>
    <s v="Lenovo 17-Key USB Numeric Keypad"/>
    <n v="54.384000000000007"/>
    <n v="2"/>
    <n v="0.2"/>
    <n v="1.359599999999995"/>
  </r>
  <r>
    <n v="163"/>
    <s v="CA-2013-154508"/>
    <x v="0"/>
    <x v="76"/>
    <d v="2013-11-21T00:00:00"/>
    <s v="Standard Class"/>
    <s v="RD-19900"/>
    <s v="Ruben Dartt"/>
    <x v="0"/>
    <x v="0"/>
    <x v="51"/>
    <x v="27"/>
    <n v="88220"/>
    <x v="1"/>
    <s v="OFF-EN-10001990"/>
    <x v="1"/>
    <x v="12"/>
    <s v="Staples"/>
    <n v="28.4"/>
    <n v="5"/>
    <n v="0"/>
    <n v="13.347999999999997"/>
  </r>
  <r>
    <n v="164"/>
    <s v="CA-2013-113817"/>
    <x v="0"/>
    <x v="77"/>
    <d v="2013-11-12T00:00:00"/>
    <s v="Standard Class"/>
    <s v="MJ-17740"/>
    <s v="Max Jones"/>
    <x v="0"/>
    <x v="0"/>
    <x v="4"/>
    <x v="4"/>
    <n v="98115"/>
    <x v="1"/>
    <s v="OFF-BI-10004002"/>
    <x v="1"/>
    <x v="8"/>
    <s v="Wilson Jones International Size A4 Ring Binders"/>
    <n v="27.680000000000003"/>
    <n v="2"/>
    <n v="0.2"/>
    <n v="9.6879999999999988"/>
  </r>
  <r>
    <n v="165"/>
    <s v="CA-2011-139892"/>
    <x v="2"/>
    <x v="78"/>
    <d v="2011-09-12T00:00:00"/>
    <s v="Standard Class"/>
    <s v="BM-11140"/>
    <s v="Becky Martin"/>
    <x v="0"/>
    <x v="0"/>
    <x v="52"/>
    <x v="5"/>
    <n v="78207"/>
    <x v="2"/>
    <s v="OFF-AR-10004441"/>
    <x v="1"/>
    <x v="6"/>
    <s v="BIC Brite Liner Highlighters"/>
    <n v="9.9359999999999999"/>
    <n v="3"/>
    <n v="0.2"/>
    <n v="2.7324000000000002"/>
  </r>
  <r>
    <n v="166"/>
    <s v="CA-2011-139892"/>
    <x v="2"/>
    <x v="78"/>
    <d v="2011-09-12T00:00:00"/>
    <s v="Standard Class"/>
    <s v="BM-11140"/>
    <s v="Becky Martin"/>
    <x v="0"/>
    <x v="0"/>
    <x v="52"/>
    <x v="5"/>
    <n v="78207"/>
    <x v="2"/>
    <s v="TEC-MA-10000822"/>
    <x v="2"/>
    <x v="15"/>
    <s v="Lexmark MX611dhe Monochrome Laser Printer"/>
    <n v="8159.9519999999993"/>
    <n v="8"/>
    <n v="0.4"/>
    <n v="-1359.992000000002"/>
  </r>
  <r>
    <n v="167"/>
    <s v="CA-2011-139892"/>
    <x v="2"/>
    <x v="78"/>
    <d v="2011-09-12T00:00:00"/>
    <s v="Standard Class"/>
    <s v="BM-11140"/>
    <s v="Becky Martin"/>
    <x v="0"/>
    <x v="0"/>
    <x v="52"/>
    <x v="5"/>
    <n v="78207"/>
    <x v="2"/>
    <s v="OFF-ST-10000991"/>
    <x v="1"/>
    <x v="4"/>
    <s v="Space Solutions HD Industrial Steel Shelving."/>
    <n v="275.928"/>
    <n v="3"/>
    <n v="0.2"/>
    <n v="-58.634699999999995"/>
  </r>
  <r>
    <n v="168"/>
    <s v="CA-2011-139892"/>
    <x v="2"/>
    <x v="78"/>
    <d v="2011-09-12T00:00:00"/>
    <s v="Standard Class"/>
    <s v="BM-11140"/>
    <s v="Becky Martin"/>
    <x v="0"/>
    <x v="0"/>
    <x v="52"/>
    <x v="5"/>
    <n v="78207"/>
    <x v="2"/>
    <s v="FUR-CH-10004287"/>
    <x v="0"/>
    <x v="1"/>
    <s v="SAFCO Arco Folding Chair"/>
    <n v="1740.0599999999997"/>
    <n v="9"/>
    <n v="0.3"/>
    <n v="-24.858000000000175"/>
  </r>
  <r>
    <n v="169"/>
    <s v="CA-2011-139892"/>
    <x v="2"/>
    <x v="78"/>
    <d v="2011-09-12T00:00:00"/>
    <s v="Standard Class"/>
    <s v="BM-11140"/>
    <s v="Becky Martin"/>
    <x v="0"/>
    <x v="0"/>
    <x v="52"/>
    <x v="5"/>
    <n v="78207"/>
    <x v="2"/>
    <s v="OFF-AR-10002656"/>
    <x v="1"/>
    <x v="6"/>
    <s v="Sanford Liquid Accent Highlighters"/>
    <n v="32.064"/>
    <n v="6"/>
    <n v="0.2"/>
    <n v="6.8135999999999974"/>
  </r>
  <r>
    <n v="170"/>
    <s v="CA-2011-139892"/>
    <x v="2"/>
    <x v="78"/>
    <d v="2011-09-12T00:00:00"/>
    <s v="Standard Class"/>
    <s v="BM-11140"/>
    <s v="Becky Martin"/>
    <x v="0"/>
    <x v="0"/>
    <x v="52"/>
    <x v="5"/>
    <n v="78207"/>
    <x v="2"/>
    <s v="OFF-AP-10002518"/>
    <x v="1"/>
    <x v="9"/>
    <s v="Kensington 7 Outlet MasterPiece Power Center"/>
    <n v="177.97999999999996"/>
    <n v="5"/>
    <n v="0.8"/>
    <n v="-453.84900000000005"/>
  </r>
  <r>
    <n v="171"/>
    <s v="CA-2011-139892"/>
    <x v="2"/>
    <x v="78"/>
    <d v="2011-09-12T00:00:00"/>
    <s v="Standard Class"/>
    <s v="BM-11140"/>
    <s v="Becky Martin"/>
    <x v="0"/>
    <x v="0"/>
    <x v="52"/>
    <x v="5"/>
    <n v="78207"/>
    <x v="2"/>
    <s v="TEC-PH-10003931"/>
    <x v="2"/>
    <x v="7"/>
    <s v="JBL Micro Wireless Portable Bluetooth Speaker"/>
    <n v="143.976"/>
    <n v="3"/>
    <n v="0.2"/>
    <n v="8.998500000000007"/>
  </r>
  <r>
    <n v="172"/>
    <s v="CA-2011-118962"/>
    <x v="2"/>
    <x v="79"/>
    <d v="2011-08-09T00:00:00"/>
    <s v="Standard Class"/>
    <s v="CS-12130"/>
    <s v="Chad Sievert"/>
    <x v="0"/>
    <x v="0"/>
    <x v="1"/>
    <x v="1"/>
    <n v="90004"/>
    <x v="1"/>
    <s v="OFF-PA-10000659"/>
    <x v="1"/>
    <x v="10"/>
    <s v="Adams Phone Message Book, Professional, 400 Message Capacity, 5 3/6” x 11”"/>
    <n v="20.94"/>
    <n v="3"/>
    <n v="0"/>
    <n v="9.841800000000001"/>
  </r>
  <r>
    <n v="173"/>
    <s v="CA-2011-118962"/>
    <x v="2"/>
    <x v="79"/>
    <d v="2011-08-09T00:00:00"/>
    <s v="Standard Class"/>
    <s v="CS-12130"/>
    <s v="Chad Sievert"/>
    <x v="0"/>
    <x v="0"/>
    <x v="1"/>
    <x v="1"/>
    <n v="90004"/>
    <x v="1"/>
    <s v="OFF-PA-10001144"/>
    <x v="1"/>
    <x v="10"/>
    <s v="Xerox 1913"/>
    <n v="110.96"/>
    <n v="2"/>
    <n v="0"/>
    <n v="53.260799999999996"/>
  </r>
  <r>
    <n v="174"/>
    <s v="CA-2011-118962"/>
    <x v="2"/>
    <x v="79"/>
    <d v="2011-08-09T00:00:00"/>
    <s v="Standard Class"/>
    <s v="CS-12130"/>
    <s v="Chad Sievert"/>
    <x v="0"/>
    <x v="0"/>
    <x v="1"/>
    <x v="1"/>
    <n v="90004"/>
    <x v="1"/>
    <s v="FUR-CH-10003817"/>
    <x v="0"/>
    <x v="1"/>
    <s v="Global Value Steno Chair, Gray"/>
    <n v="340.14400000000006"/>
    <n v="7"/>
    <n v="0.2"/>
    <n v="21.259"/>
  </r>
  <r>
    <n v="175"/>
    <s v="US-2011-100853"/>
    <x v="2"/>
    <x v="80"/>
    <d v="2011-09-19T00:00:00"/>
    <s v="Standard Class"/>
    <s v="JB-15400"/>
    <s v="Jennifer Braxton"/>
    <x v="1"/>
    <x v="0"/>
    <x v="22"/>
    <x v="10"/>
    <n v="60623"/>
    <x v="2"/>
    <s v="OFF-AP-10000891"/>
    <x v="1"/>
    <x v="9"/>
    <s v="Kensington 7 Outlet MasterPiece HOMEOFFICE Power Control Center"/>
    <n v="52.447999999999993"/>
    <n v="2"/>
    <n v="0.8"/>
    <n v="-131.12000000000003"/>
  </r>
  <r>
    <n v="176"/>
    <s v="US-2011-100853"/>
    <x v="2"/>
    <x v="80"/>
    <d v="2011-09-19T00:00:00"/>
    <s v="Standard Class"/>
    <s v="JB-15400"/>
    <s v="Jennifer Braxton"/>
    <x v="1"/>
    <x v="0"/>
    <x v="22"/>
    <x v="10"/>
    <n v="60623"/>
    <x v="2"/>
    <s v="OFF-LA-10003148"/>
    <x v="1"/>
    <x v="2"/>
    <s v="Avery 51"/>
    <n v="20.16"/>
    <n v="4"/>
    <n v="0.2"/>
    <n v="6.5519999999999987"/>
  </r>
  <r>
    <n v="177"/>
    <s v="US-2014-152366"/>
    <x v="3"/>
    <x v="81"/>
    <d v="2014-04-26T00:00:00"/>
    <s v="Second Class"/>
    <s v="SJ-20500"/>
    <s v="Shirley Jackson"/>
    <x v="0"/>
    <x v="0"/>
    <x v="12"/>
    <x v="5"/>
    <n v="77036"/>
    <x v="2"/>
    <s v="OFF-AP-10002684"/>
    <x v="1"/>
    <x v="9"/>
    <s v="Acco 7-Outlet Masterpiece Power Center, Wihtout Fax/Phone Line Protection"/>
    <n v="97.263999999999982"/>
    <n v="4"/>
    <n v="0.8"/>
    <n v="-243.16000000000008"/>
  </r>
  <r>
    <n v="178"/>
    <s v="US-2012-101511"/>
    <x v="1"/>
    <x v="82"/>
    <d v="2012-11-23T00:00:00"/>
    <s v="Second Class"/>
    <s v="JE-15745"/>
    <s v="Joel Eaton"/>
    <x v="0"/>
    <x v="0"/>
    <x v="46"/>
    <x v="24"/>
    <n v="43055"/>
    <x v="3"/>
    <s v="FUR-CH-10004698"/>
    <x v="0"/>
    <x v="1"/>
    <s v="Padded Folding Chairs, Black, 4/Carton"/>
    <n v="396.80200000000002"/>
    <n v="7"/>
    <n v="0.3"/>
    <n v="-11.337199999999939"/>
  </r>
  <r>
    <n v="179"/>
    <s v="US-2012-101511"/>
    <x v="1"/>
    <x v="82"/>
    <d v="2012-11-23T00:00:00"/>
    <s v="Second Class"/>
    <s v="JE-15745"/>
    <s v="Joel Eaton"/>
    <x v="0"/>
    <x v="0"/>
    <x v="46"/>
    <x v="24"/>
    <n v="43055"/>
    <x v="3"/>
    <s v="OFF-SU-10002189"/>
    <x v="1"/>
    <x v="14"/>
    <s v="Acme Rosewood Handle Letter Opener"/>
    <n v="15.88"/>
    <n v="5"/>
    <n v="0.2"/>
    <n v="-3.771500000000001"/>
  </r>
  <r>
    <n v="180"/>
    <s v="CA-2012-137225"/>
    <x v="1"/>
    <x v="83"/>
    <d v="2012-12-19T00:00:00"/>
    <s v="Standard Class"/>
    <s v="JK-15640"/>
    <s v="Jim Kriz"/>
    <x v="2"/>
    <x v="0"/>
    <x v="20"/>
    <x v="15"/>
    <n v="10009"/>
    <x v="3"/>
    <s v="OFF-AR-10001940"/>
    <x v="1"/>
    <x v="6"/>
    <s v="Sanford Colorific Eraseable Coloring Pencils, 12 Count"/>
    <n v="3.28"/>
    <n v="1"/>
    <n v="0"/>
    <n v="1.4104000000000001"/>
  </r>
  <r>
    <n v="181"/>
    <s v="CA-2011-166191"/>
    <x v="2"/>
    <x v="29"/>
    <d v="2011-12-09T00:00:00"/>
    <s v="Second Class"/>
    <s v="DK-13150"/>
    <s v="David Kendrick"/>
    <x v="1"/>
    <x v="0"/>
    <x v="27"/>
    <x v="10"/>
    <n v="62521"/>
    <x v="2"/>
    <s v="OFF-ST-10003455"/>
    <x v="1"/>
    <x v="4"/>
    <s v="Tenex File Box, Personal Filing Tote with Lid, Black"/>
    <n v="24.816000000000003"/>
    <n v="2"/>
    <n v="0.2"/>
    <n v="1.8612000000000002"/>
  </r>
  <r>
    <n v="182"/>
    <s v="CA-2011-166191"/>
    <x v="2"/>
    <x v="29"/>
    <d v="2011-12-09T00:00:00"/>
    <s v="Second Class"/>
    <s v="DK-13150"/>
    <s v="David Kendrick"/>
    <x v="1"/>
    <x v="0"/>
    <x v="27"/>
    <x v="10"/>
    <n v="62521"/>
    <x v="2"/>
    <s v="TEC-AC-10004659"/>
    <x v="2"/>
    <x v="11"/>
    <s v="Imation Secure+ Hardware Encrypted USB 2.0 Flash Drive; 16GB"/>
    <n v="408.74399999999997"/>
    <n v="7"/>
    <n v="0.2"/>
    <n v="76.639499999999984"/>
  </r>
  <r>
    <n v="183"/>
    <s v="CA-2011-158274"/>
    <x v="2"/>
    <x v="84"/>
    <d v="2011-11-24T00:00:00"/>
    <s v="Second Class"/>
    <s v="RM-19675"/>
    <s v="Robert Marley"/>
    <x v="2"/>
    <x v="0"/>
    <x v="53"/>
    <x v="28"/>
    <n v="71203"/>
    <x v="0"/>
    <s v="TEC-PH-10003273"/>
    <x v="2"/>
    <x v="7"/>
    <s v="AT&amp;T TR1909W"/>
    <n v="503.96"/>
    <n v="4"/>
    <n v="0"/>
    <n v="131.02960000000002"/>
  </r>
  <r>
    <n v="184"/>
    <s v="CA-2011-158274"/>
    <x v="2"/>
    <x v="84"/>
    <d v="2011-11-24T00:00:00"/>
    <s v="Second Class"/>
    <s v="RM-19675"/>
    <s v="Robert Marley"/>
    <x v="2"/>
    <x v="0"/>
    <x v="53"/>
    <x v="28"/>
    <n v="71203"/>
    <x v="0"/>
    <s v="TEC-PH-10004896"/>
    <x v="2"/>
    <x v="7"/>
    <s v="Nokia Lumia 521 (T-Mobile)"/>
    <n v="149.94999999999999"/>
    <n v="5"/>
    <n v="0"/>
    <n v="41.986000000000004"/>
  </r>
  <r>
    <n v="185"/>
    <s v="CA-2011-158274"/>
    <x v="2"/>
    <x v="84"/>
    <d v="2011-11-24T00:00:00"/>
    <s v="Second Class"/>
    <s v="RM-19675"/>
    <s v="Robert Marley"/>
    <x v="2"/>
    <x v="0"/>
    <x v="53"/>
    <x v="28"/>
    <n v="71203"/>
    <x v="0"/>
    <s v="TEC-AC-10002345"/>
    <x v="2"/>
    <x v="11"/>
    <s v="HP Standard 104 key PS/2 Keyboard"/>
    <n v="29"/>
    <n v="2"/>
    <n v="0"/>
    <n v="7.25"/>
  </r>
  <r>
    <n v="186"/>
    <s v="CA-2013-105018"/>
    <x v="0"/>
    <x v="85"/>
    <d v="2013-12-03T00:00:00"/>
    <s v="Standard Class"/>
    <s v="SK-19990"/>
    <s v="Sally Knutson"/>
    <x v="0"/>
    <x v="0"/>
    <x v="54"/>
    <x v="29"/>
    <n v="6824"/>
    <x v="3"/>
    <s v="OFF-BI-10001890"/>
    <x v="1"/>
    <x v="8"/>
    <s v="Avery Poly Binder Pockets"/>
    <n v="7.16"/>
    <n v="2"/>
    <n v="0"/>
    <n v="3.4367999999999999"/>
  </r>
  <r>
    <n v="187"/>
    <s v="CA-2011-123260"/>
    <x v="2"/>
    <x v="86"/>
    <d v="2011-08-30T00:00:00"/>
    <s v="Standard Class"/>
    <s v="FM-14290"/>
    <s v="Frank Merwin"/>
    <x v="2"/>
    <x v="0"/>
    <x v="1"/>
    <x v="1"/>
    <n v="90032"/>
    <x v="1"/>
    <s v="TEC-AC-10002323"/>
    <x v="2"/>
    <x v="11"/>
    <s v="SanDisk Ultra 32 GB MicroSDHC Class 10 Memory Card"/>
    <n v="176.8"/>
    <n v="8"/>
    <n v="0"/>
    <n v="22.984000000000009"/>
  </r>
  <r>
    <n v="188"/>
    <s v="CA-2013-157000"/>
    <x v="0"/>
    <x v="87"/>
    <d v="2013-07-23T00:00:00"/>
    <s v="Standard Class"/>
    <s v="AM-10360"/>
    <s v="Alice McCarthy"/>
    <x v="1"/>
    <x v="0"/>
    <x v="55"/>
    <x v="5"/>
    <n v="75051"/>
    <x v="2"/>
    <s v="OFF-ST-10001328"/>
    <x v="1"/>
    <x v="4"/>
    <s v="Personal Filing Tote with Lid, Black/Gray"/>
    <n v="37.224000000000004"/>
    <n v="3"/>
    <n v="0.2"/>
    <n v="3.7224000000000004"/>
  </r>
  <r>
    <n v="189"/>
    <s v="CA-2013-157000"/>
    <x v="0"/>
    <x v="87"/>
    <d v="2013-07-23T00:00:00"/>
    <s v="Standard Class"/>
    <s v="AM-10360"/>
    <s v="Alice McCarthy"/>
    <x v="1"/>
    <x v="0"/>
    <x v="55"/>
    <x v="5"/>
    <n v="75051"/>
    <x v="2"/>
    <s v="OFF-PA-10001950"/>
    <x v="1"/>
    <x v="10"/>
    <s v="Southworth 25% Cotton Antique Laid Paper &amp; Envelopes"/>
    <n v="20.016000000000002"/>
    <n v="3"/>
    <n v="0.2"/>
    <n v="6.2549999999999963"/>
  </r>
  <r>
    <n v="190"/>
    <s v="CA-2012-102281"/>
    <x v="1"/>
    <x v="88"/>
    <d v="2012-10-14T00:00:00"/>
    <s v="First Class"/>
    <s v="MP-17470"/>
    <s v="Mark Packer"/>
    <x v="2"/>
    <x v="0"/>
    <x v="20"/>
    <x v="15"/>
    <n v="10035"/>
    <x v="3"/>
    <s v="FUR-BO-10002613"/>
    <x v="0"/>
    <x v="0"/>
    <s v="Atlantic Metals Mobile 4-Shelf Bookcases, Custom Colors"/>
    <n v="899.13600000000008"/>
    <n v="4"/>
    <n v="0.2"/>
    <n v="112.39199999999991"/>
  </r>
  <r>
    <n v="191"/>
    <s v="CA-2012-102281"/>
    <x v="1"/>
    <x v="88"/>
    <d v="2012-10-14T00:00:00"/>
    <s v="First Class"/>
    <s v="MP-17470"/>
    <s v="Mark Packer"/>
    <x v="2"/>
    <x v="0"/>
    <x v="20"/>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x v="0"/>
    <x v="20"/>
    <x v="15"/>
    <n v="10035"/>
    <x v="3"/>
    <s v="OFF-PA-10000061"/>
    <x v="1"/>
    <x v="10"/>
    <s v="Xerox 205"/>
    <n v="51.84"/>
    <n v="8"/>
    <n v="0"/>
    <n v="24.883200000000002"/>
  </r>
  <r>
    <n v="193"/>
    <s v="CA-2012-102281"/>
    <x v="1"/>
    <x v="88"/>
    <d v="2012-10-14T00:00:00"/>
    <s v="First Class"/>
    <s v="MP-17470"/>
    <s v="Mark Packer"/>
    <x v="2"/>
    <x v="0"/>
    <x v="20"/>
    <x v="15"/>
    <n v="10035"/>
    <x v="3"/>
    <s v="FUR-BO-10002545"/>
    <x v="0"/>
    <x v="0"/>
    <s v="Atlantic Metals Mobile 3-Shelf Bookcases, Custom Colors"/>
    <n v="626.35200000000009"/>
    <n v="3"/>
    <n v="0.2"/>
    <n v="46.976400000000012"/>
  </r>
  <r>
    <n v="194"/>
    <s v="CA-2012-102281"/>
    <x v="1"/>
    <x v="88"/>
    <d v="2012-10-14T00:00:00"/>
    <s v="First Class"/>
    <s v="MP-17470"/>
    <s v="Mark Packer"/>
    <x v="2"/>
    <x v="0"/>
    <x v="20"/>
    <x v="15"/>
    <n v="10035"/>
    <x v="3"/>
    <s v="OFF-AR-10003514"/>
    <x v="1"/>
    <x v="6"/>
    <s v="4009 Highlighters by Sanford"/>
    <n v="19.899999999999999"/>
    <n v="5"/>
    <n v="0"/>
    <n v="6.5669999999999984"/>
  </r>
  <r>
    <n v="195"/>
    <s v="CA-2012-131457"/>
    <x v="1"/>
    <x v="89"/>
    <d v="2012-11-06T00:00:00"/>
    <s v="Standard Class"/>
    <s v="MZ-17515"/>
    <s v="Mary Zewe"/>
    <x v="1"/>
    <x v="0"/>
    <x v="56"/>
    <x v="1"/>
    <n v="92374"/>
    <x v="1"/>
    <s v="OFF-EN-10001509"/>
    <x v="1"/>
    <x v="12"/>
    <s v="Poly String Tie Envelopes"/>
    <n v="14.280000000000001"/>
    <n v="7"/>
    <n v="0"/>
    <n v="6.7115999999999989"/>
  </r>
  <r>
    <n v="196"/>
    <s v="CA-2011-140004"/>
    <x v="2"/>
    <x v="90"/>
    <d v="2011-03-25T00:00:00"/>
    <s v="Standard Class"/>
    <s v="CB-12025"/>
    <s v="Cassandra Brandow"/>
    <x v="0"/>
    <x v="0"/>
    <x v="57"/>
    <x v="24"/>
    <n v="45011"/>
    <x v="3"/>
    <s v="OFF-AR-10004685"/>
    <x v="1"/>
    <x v="6"/>
    <s v="Binney &amp; Smith Crayola Metallic Colored Pencils, 8-Color Set"/>
    <n v="7.4080000000000004"/>
    <n v="2"/>
    <n v="0.2"/>
    <n v="1.2037999999999995"/>
  </r>
  <r>
    <n v="197"/>
    <s v="CA-2011-140004"/>
    <x v="2"/>
    <x v="90"/>
    <d v="2011-03-25T00:00:00"/>
    <s v="Standard Class"/>
    <s v="CB-12025"/>
    <s v="Cassandra Brandow"/>
    <x v="0"/>
    <x v="0"/>
    <x v="57"/>
    <x v="24"/>
    <n v="45011"/>
    <x v="3"/>
    <s v="OFF-AR-10004027"/>
    <x v="1"/>
    <x v="6"/>
    <s v="Binney &amp; Smith inkTank Erasable Desk Highlighter, Chisel Tip, Yellow, 12/Box"/>
    <n v="6.048"/>
    <n v="3"/>
    <n v="0.2"/>
    <n v="1.5876000000000006"/>
  </r>
  <r>
    <n v="198"/>
    <s v="CA-2014-107720"/>
    <x v="3"/>
    <x v="44"/>
    <d v="2014-11-14T00:00:00"/>
    <s v="Standard Class"/>
    <s v="VM-21685"/>
    <s v="Valerie Mitchum"/>
    <x v="2"/>
    <x v="0"/>
    <x v="58"/>
    <x v="30"/>
    <n v="7090"/>
    <x v="3"/>
    <s v="OFF-ST-10001414"/>
    <x v="1"/>
    <x v="4"/>
    <s v="Decoflex Hanging Personal Folder File"/>
    <n v="46.26"/>
    <n v="3"/>
    <n v="0"/>
    <n v="12.0276"/>
  </r>
  <r>
    <n v="199"/>
    <s v="US-2014-124303"/>
    <x v="3"/>
    <x v="91"/>
    <d v="2014-07-14T00:00:00"/>
    <s v="Standard Class"/>
    <s v="FH-14365"/>
    <s v="Fred Hopkins"/>
    <x v="1"/>
    <x v="0"/>
    <x v="10"/>
    <x v="9"/>
    <n v="19120"/>
    <x v="3"/>
    <s v="OFF-BI-10000343"/>
    <x v="1"/>
    <x v="8"/>
    <s v="Pressboard Covers with Storage Hooks, 9 1/2&quot; x 11&quot;, Light Blue"/>
    <n v="2.9460000000000006"/>
    <n v="2"/>
    <n v="0.7"/>
    <n v="-2.2585999999999995"/>
  </r>
  <r>
    <n v="200"/>
    <s v="US-2014-124303"/>
    <x v="3"/>
    <x v="91"/>
    <d v="2014-07-14T00:00:00"/>
    <s v="Standard Class"/>
    <s v="FH-14365"/>
    <s v="Fred Hopkins"/>
    <x v="1"/>
    <x v="0"/>
    <x v="10"/>
    <x v="9"/>
    <n v="19120"/>
    <x v="3"/>
    <s v="OFF-PA-10002749"/>
    <x v="1"/>
    <x v="10"/>
    <s v="Wirebound Message Books, 5-1/2 x 4 Forms, 2 or 4 Forms per Page"/>
    <n v="16.056000000000001"/>
    <n v="3"/>
    <n v="0.2"/>
    <n v="5.8203000000000005"/>
  </r>
  <r>
    <n v="201"/>
    <s v="CA-2014-105074"/>
    <x v="3"/>
    <x v="92"/>
    <d v="2014-06-30T00:00:00"/>
    <s v="Standard Class"/>
    <s v="MB-17305"/>
    <s v="Maria Bertelson"/>
    <x v="0"/>
    <x v="0"/>
    <x v="59"/>
    <x v="24"/>
    <n v="44312"/>
    <x v="3"/>
    <s v="OFF-PA-10002666"/>
    <x v="1"/>
    <x v="10"/>
    <s v="Southworth 25% Cotton Linen-Finish Paper &amp; Envelopes"/>
    <n v="21.744000000000003"/>
    <n v="3"/>
    <n v="0.2"/>
    <n v="6.794999999999999"/>
  </r>
  <r>
    <n v="202"/>
    <s v="CA-2011-133690"/>
    <x v="2"/>
    <x v="93"/>
    <d v="2011-08-05T00:00:00"/>
    <s v="First Class"/>
    <s v="BS-11755"/>
    <s v="Bruce Stewart"/>
    <x v="0"/>
    <x v="0"/>
    <x v="60"/>
    <x v="22"/>
    <n v="80219"/>
    <x v="1"/>
    <s v="FUR-TA-10004289"/>
    <x v="0"/>
    <x v="3"/>
    <s v="BoxOffice By Design Rectangular and Half-Moon Meeting Room Tables"/>
    <n v="218.75"/>
    <n v="2"/>
    <n v="0.5"/>
    <n v="-161.875"/>
  </r>
  <r>
    <n v="203"/>
    <s v="CA-2011-133690"/>
    <x v="2"/>
    <x v="93"/>
    <d v="2011-08-05T00:00:00"/>
    <s v="First Class"/>
    <s v="BS-11755"/>
    <s v="Bruce Stewart"/>
    <x v="0"/>
    <x v="0"/>
    <x v="60"/>
    <x v="22"/>
    <n v="80219"/>
    <x v="1"/>
    <s v="OFF-AP-10003622"/>
    <x v="1"/>
    <x v="9"/>
    <s v="Bravo II Megaboss 12-Amp Hard Body Upright, Replacement Belts, 2 Belts per Pack"/>
    <n v="2.6"/>
    <n v="1"/>
    <n v="0.2"/>
    <n v="0.29249999999999987"/>
  </r>
  <r>
    <n v="204"/>
    <s v="US-2014-116701"/>
    <x v="3"/>
    <x v="94"/>
    <d v="2014-12-22T00:00:00"/>
    <s v="Second Class"/>
    <s v="LC-17140"/>
    <s v="Logan Currie"/>
    <x v="0"/>
    <x v="0"/>
    <x v="61"/>
    <x v="5"/>
    <n v="75220"/>
    <x v="2"/>
    <s v="OFF-AP-10003217"/>
    <x v="1"/>
    <x v="9"/>
    <s v="Eureka Sanitaire  Commercial Upright"/>
    <n v="66.283999999999992"/>
    <n v="2"/>
    <n v="0.8"/>
    <n v="-178.96680000000001"/>
  </r>
  <r>
    <n v="205"/>
    <s v="CA-2014-126382"/>
    <x v="3"/>
    <x v="95"/>
    <d v="2014-06-08T00:00:00"/>
    <s v="Standard Class"/>
    <s v="HK-14890"/>
    <s v="Heather Kirkland"/>
    <x v="1"/>
    <x v="0"/>
    <x v="47"/>
    <x v="18"/>
    <n v="37064"/>
    <x v="0"/>
    <s v="FUR-FU-10002960"/>
    <x v="0"/>
    <x v="5"/>
    <s v="Eldon 200 Class Desk Accessories, Burgundy"/>
    <n v="35.168000000000006"/>
    <n v="7"/>
    <n v="0.2"/>
    <n v="9.6712000000000025"/>
  </r>
  <r>
    <n v="206"/>
    <s v="CA-2014-108329"/>
    <x v="3"/>
    <x v="34"/>
    <d v="2014-12-15T00:00:00"/>
    <s v="Standard Class"/>
    <s v="LE-16810"/>
    <s v="Laurel Elliston"/>
    <x v="0"/>
    <x v="0"/>
    <x v="62"/>
    <x v="1"/>
    <n v="90604"/>
    <x v="1"/>
    <s v="TEC-PH-10001918"/>
    <x v="2"/>
    <x v="7"/>
    <s v="Nortel Business Series Terminal T7208 Digital phone"/>
    <n v="444.76800000000003"/>
    <n v="4"/>
    <n v="0.2"/>
    <n v="44.476800000000026"/>
  </r>
  <r>
    <n v="207"/>
    <s v="CA-2014-135860"/>
    <x v="3"/>
    <x v="96"/>
    <d v="2014-12-08T00:00:00"/>
    <s v="Standard Class"/>
    <s v="JH-15985"/>
    <s v="Joseph Holt"/>
    <x v="0"/>
    <x v="0"/>
    <x v="63"/>
    <x v="12"/>
    <n v="48601"/>
    <x v="2"/>
    <s v="OFF-ST-10000642"/>
    <x v="1"/>
    <x v="4"/>
    <s v="Tennsco Lockers, Gray"/>
    <n v="83.92"/>
    <n v="4"/>
    <n v="0"/>
    <n v="5.8743999999999943"/>
  </r>
  <r>
    <n v="208"/>
    <s v="CA-2014-135860"/>
    <x v="3"/>
    <x v="96"/>
    <d v="2014-12-08T00:00:00"/>
    <s v="Standard Class"/>
    <s v="JH-15985"/>
    <s v="Joseph Holt"/>
    <x v="0"/>
    <x v="0"/>
    <x v="63"/>
    <x v="12"/>
    <n v="48601"/>
    <x v="2"/>
    <s v="TEC-PH-10001700"/>
    <x v="2"/>
    <x v="7"/>
    <s v="Panasonic KX-TG6844B Expandable Digital Cordless Telephone"/>
    <n v="131.97999999999999"/>
    <n v="2"/>
    <n v="0"/>
    <n v="35.634600000000006"/>
  </r>
  <r>
    <n v="209"/>
    <s v="CA-2014-135860"/>
    <x v="3"/>
    <x v="96"/>
    <d v="2014-12-08T00:00:00"/>
    <s v="Standard Class"/>
    <s v="JH-15985"/>
    <s v="Joseph Holt"/>
    <x v="0"/>
    <x v="0"/>
    <x v="63"/>
    <x v="12"/>
    <n v="48601"/>
    <x v="2"/>
    <s v="OFF-BI-10003274"/>
    <x v="1"/>
    <x v="8"/>
    <s v="Avery Durable Slant Ring Binders, No Labels"/>
    <n v="15.92"/>
    <n v="4"/>
    <n v="0"/>
    <n v="7.4824000000000002"/>
  </r>
  <r>
    <n v="210"/>
    <s v="CA-2014-135860"/>
    <x v="3"/>
    <x v="96"/>
    <d v="2014-12-08T00:00:00"/>
    <s v="Standard Class"/>
    <s v="JH-15985"/>
    <s v="Joseph Holt"/>
    <x v="0"/>
    <x v="0"/>
    <x v="63"/>
    <x v="12"/>
    <n v="48601"/>
    <x v="2"/>
    <s v="OFF-FA-10000134"/>
    <x v="1"/>
    <x v="13"/>
    <s v="Advantus Push Pins, Aluminum Head"/>
    <n v="52.29"/>
    <n v="9"/>
    <n v="0"/>
    <n v="16.209899999999998"/>
  </r>
  <r>
    <n v="211"/>
    <s v="CA-2014-135860"/>
    <x v="3"/>
    <x v="96"/>
    <d v="2014-12-08T00:00:00"/>
    <s v="Standard Class"/>
    <s v="JH-15985"/>
    <s v="Joseph Holt"/>
    <x v="0"/>
    <x v="0"/>
    <x v="63"/>
    <x v="12"/>
    <n v="48601"/>
    <x v="2"/>
    <s v="OFF-ST-10001522"/>
    <x v="1"/>
    <x v="4"/>
    <s v="Gould Plastics 18-Pocket Panel Bin, 34w x 5-1/4d x 20-1/2h"/>
    <n v="91.99"/>
    <n v="1"/>
    <n v="0"/>
    <n v="3.6795999999999935"/>
  </r>
  <r>
    <n v="212"/>
    <s v="CA-2012-101007"/>
    <x v="1"/>
    <x v="97"/>
    <d v="2012-02-13T00:00:00"/>
    <s v="Second Class"/>
    <s v="MS-17980"/>
    <s v="Michael Stewart"/>
    <x v="1"/>
    <x v="0"/>
    <x v="61"/>
    <x v="5"/>
    <n v="75220"/>
    <x v="2"/>
    <s v="TEC-AC-10001266"/>
    <x v="2"/>
    <x v="11"/>
    <s v="Memorex Micro Travel Drive 8 GB"/>
    <n v="20.8"/>
    <n v="2"/>
    <n v="0.2"/>
    <n v="6.4999999999999991"/>
  </r>
  <r>
    <n v="213"/>
    <s v="CA-2012-146262"/>
    <x v="1"/>
    <x v="98"/>
    <d v="2012-01-09T00:00:00"/>
    <s v="Standard Class"/>
    <s v="VW-21775"/>
    <s v="Victoria Wilson"/>
    <x v="1"/>
    <x v="0"/>
    <x v="64"/>
    <x v="24"/>
    <n v="44256"/>
    <x v="3"/>
    <s v="OFF-LA-10004544"/>
    <x v="1"/>
    <x v="2"/>
    <s v="Avery 505"/>
    <n v="23.680000000000003"/>
    <n v="2"/>
    <n v="0.2"/>
    <n v="8.879999999999999"/>
  </r>
  <r>
    <n v="214"/>
    <s v="CA-2012-146262"/>
    <x v="1"/>
    <x v="98"/>
    <d v="2012-01-09T00:00:00"/>
    <s v="Standard Class"/>
    <s v="VW-21775"/>
    <s v="Victoria Wilson"/>
    <x v="1"/>
    <x v="0"/>
    <x v="64"/>
    <x v="24"/>
    <n v="44256"/>
    <x v="3"/>
    <s v="FUR-BO-10004695"/>
    <x v="0"/>
    <x v="0"/>
    <s v="O'Sullivan 2-Door Barrister Bookcase in Odessa Pine"/>
    <n v="452.45"/>
    <n v="5"/>
    <n v="0.5"/>
    <n v="-244.32300000000006"/>
  </r>
  <r>
    <n v="215"/>
    <s v="CA-2012-146262"/>
    <x v="1"/>
    <x v="98"/>
    <d v="2012-01-09T00:00:00"/>
    <s v="Standard Class"/>
    <s v="VW-21775"/>
    <s v="Victoria Wilson"/>
    <x v="1"/>
    <x v="0"/>
    <x v="64"/>
    <x v="24"/>
    <n v="44256"/>
    <x v="3"/>
    <s v="TEC-PH-10002844"/>
    <x v="2"/>
    <x v="7"/>
    <s v="Speck Products Candyshell Flip Case"/>
    <n v="62.981999999999999"/>
    <n v="3"/>
    <n v="0.4"/>
    <n v="-14.695800000000006"/>
  </r>
  <r>
    <n v="216"/>
    <s v="CA-2012-146262"/>
    <x v="1"/>
    <x v="98"/>
    <d v="2012-01-09T00:00:00"/>
    <s v="Standard Class"/>
    <s v="VW-21775"/>
    <s v="Victoria Wilson"/>
    <x v="1"/>
    <x v="0"/>
    <x v="64"/>
    <x v="24"/>
    <n v="44256"/>
    <x v="3"/>
    <s v="TEC-MA-10000864"/>
    <x v="2"/>
    <x v="15"/>
    <s v="Cisco 9971 IP Video Phone Charcoal"/>
    <n v="1188.0000000000002"/>
    <n v="9"/>
    <n v="0.7"/>
    <n v="-950.40000000000009"/>
  </r>
  <r>
    <n v="217"/>
    <s v="CA-2012-146262"/>
    <x v="1"/>
    <x v="98"/>
    <d v="2012-01-09T00:00:00"/>
    <s v="Standard Class"/>
    <s v="VW-21775"/>
    <s v="Victoria Wilson"/>
    <x v="1"/>
    <x v="0"/>
    <x v="64"/>
    <x v="24"/>
    <n v="44256"/>
    <x v="3"/>
    <s v="TEC-AC-10000109"/>
    <x v="2"/>
    <x v="11"/>
    <s v="Sony Micro Vault Click 16 GB USB 2.0 Flash Drive"/>
    <n v="89.584000000000003"/>
    <n v="2"/>
    <n v="0.2"/>
    <n v="4.4792000000000058"/>
  </r>
  <r>
    <n v="218"/>
    <s v="CA-2013-130162"/>
    <x v="0"/>
    <x v="99"/>
    <d v="2013-11-02T00:00:00"/>
    <s v="Standard Class"/>
    <s v="JH-15910"/>
    <s v="Jonathan Howell"/>
    <x v="0"/>
    <x v="0"/>
    <x v="1"/>
    <x v="1"/>
    <n v="90032"/>
    <x v="1"/>
    <s v="OFF-ST-10001328"/>
    <x v="1"/>
    <x v="4"/>
    <s v="Personal Filing Tote with Lid, Black/Gray"/>
    <n v="93.06"/>
    <n v="6"/>
    <n v="0"/>
    <n v="26.056800000000003"/>
  </r>
  <r>
    <n v="219"/>
    <s v="CA-2013-130162"/>
    <x v="0"/>
    <x v="99"/>
    <d v="2013-11-02T00:00:00"/>
    <s v="Standard Class"/>
    <s v="JH-15910"/>
    <s v="Jonathan Howell"/>
    <x v="0"/>
    <x v="0"/>
    <x v="1"/>
    <x v="1"/>
    <n v="90032"/>
    <x v="1"/>
    <s v="TEC-PH-10002563"/>
    <x v="2"/>
    <x v="7"/>
    <s v="Adtran 1202752G1"/>
    <n v="302.37599999999998"/>
    <n v="3"/>
    <n v="0.2"/>
    <n v="22.678200000000018"/>
  </r>
  <r>
    <n v="220"/>
    <s v="CA-2012-169397"/>
    <x v="1"/>
    <x v="100"/>
    <d v="2012-12-27T00:00:00"/>
    <s v="First Class"/>
    <s v="JB-15925"/>
    <s v="Joni Blumstein"/>
    <x v="0"/>
    <x v="0"/>
    <x v="65"/>
    <x v="24"/>
    <n v="43017"/>
    <x v="3"/>
    <s v="OFF-FA-10000585"/>
    <x v="1"/>
    <x v="13"/>
    <s v="OIC Bulk Pack Metal Binder Clips"/>
    <n v="5.5840000000000005"/>
    <n v="2"/>
    <n v="0.2"/>
    <n v="1.8147999999999997"/>
  </r>
  <r>
    <n v="221"/>
    <s v="CA-2012-169397"/>
    <x v="1"/>
    <x v="100"/>
    <d v="2012-12-27T00:00:00"/>
    <s v="First Class"/>
    <s v="JB-15925"/>
    <s v="Joni Blumstein"/>
    <x v="0"/>
    <x v="0"/>
    <x v="65"/>
    <x v="24"/>
    <n v="43017"/>
    <x v="3"/>
    <s v="OFF-PA-10004000"/>
    <x v="1"/>
    <x v="10"/>
    <s v="While You Were Out Pads, 50 per Pad, 4 x 5 1/4, Green Cycle"/>
    <n v="22.704000000000004"/>
    <n v="6"/>
    <n v="0.2"/>
    <n v="8.2302"/>
  </r>
  <r>
    <n v="222"/>
    <s v="CA-2012-169397"/>
    <x v="1"/>
    <x v="100"/>
    <d v="2012-12-27T00:00:00"/>
    <s v="First Class"/>
    <s v="JB-15925"/>
    <s v="Joni Blumstein"/>
    <x v="0"/>
    <x v="0"/>
    <x v="65"/>
    <x v="24"/>
    <n v="43017"/>
    <x v="3"/>
    <s v="OFF-BI-10002852"/>
    <x v="1"/>
    <x v="8"/>
    <s v="Ibico Standard Transparent Covers"/>
    <n v="19.776000000000003"/>
    <n v="4"/>
    <n v="0.7"/>
    <n v="-13.843199999999996"/>
  </r>
  <r>
    <n v="223"/>
    <s v="CA-2012-169397"/>
    <x v="1"/>
    <x v="100"/>
    <d v="2012-12-27T00:00:00"/>
    <s v="First Class"/>
    <s v="JB-15925"/>
    <s v="Joni Blumstein"/>
    <x v="0"/>
    <x v="0"/>
    <x v="65"/>
    <x v="24"/>
    <n v="43017"/>
    <x v="3"/>
    <s v="FUR-FU-10000087"/>
    <x v="0"/>
    <x v="5"/>
    <s v="Executive Impressions 14&quot; Two-Color Numerals Wall Clock"/>
    <n v="72.703999999999994"/>
    <n v="4"/>
    <n v="0.2"/>
    <n v="19.084800000000005"/>
  </r>
  <r>
    <n v="224"/>
    <s v="CA-2012-169397"/>
    <x v="1"/>
    <x v="100"/>
    <d v="2012-12-27T00:00:00"/>
    <s v="First Class"/>
    <s v="JB-15925"/>
    <s v="Joni Blumstein"/>
    <x v="0"/>
    <x v="0"/>
    <x v="65"/>
    <x v="24"/>
    <n v="43017"/>
    <x v="3"/>
    <s v="TEC-MA-10001148"/>
    <x v="2"/>
    <x v="15"/>
    <s v="Swingline SM12-08 MicroCut Jam Free Shredder"/>
    <n v="479.98800000000006"/>
    <n v="4"/>
    <n v="0.7"/>
    <n v="-383.99040000000002"/>
  </r>
  <r>
    <n v="225"/>
    <s v="CA-2012-169397"/>
    <x v="1"/>
    <x v="100"/>
    <d v="2012-12-27T00:00:00"/>
    <s v="First Class"/>
    <s v="JB-15925"/>
    <s v="Joni Blumstein"/>
    <x v="0"/>
    <x v="0"/>
    <x v="65"/>
    <x v="24"/>
    <n v="43017"/>
    <x v="3"/>
    <s v="OFF-AR-10001958"/>
    <x v="1"/>
    <x v="6"/>
    <s v="Stanley Bostitch Contemporary Electric Pencil Sharpeners"/>
    <n v="27.168000000000003"/>
    <n v="2"/>
    <n v="0.2"/>
    <n v="2.7168000000000001"/>
  </r>
  <r>
    <n v="226"/>
    <s v="CA-2012-163055"/>
    <x v="1"/>
    <x v="101"/>
    <d v="2012-08-16T00:00:00"/>
    <s v="Standard Class"/>
    <s v="DS-13180"/>
    <s v="David Smith"/>
    <x v="1"/>
    <x v="0"/>
    <x v="66"/>
    <x v="12"/>
    <n v="48227"/>
    <x v="2"/>
    <s v="OFF-AR-10001026"/>
    <x v="1"/>
    <x v="6"/>
    <s v="Sanford Uni-Blazer View Highlighters, Chisel Tip, Yellow"/>
    <n v="2.2000000000000002"/>
    <n v="1"/>
    <n v="0"/>
    <n v="0.96800000000000019"/>
  </r>
  <r>
    <n v="227"/>
    <s v="CA-2012-163055"/>
    <x v="1"/>
    <x v="101"/>
    <d v="2012-08-16T00:00:00"/>
    <s v="Standard Class"/>
    <s v="DS-13180"/>
    <s v="David Smith"/>
    <x v="1"/>
    <x v="0"/>
    <x v="66"/>
    <x v="12"/>
    <n v="48227"/>
    <x v="2"/>
    <s v="FUR-TA-10003748"/>
    <x v="0"/>
    <x v="3"/>
    <s v="Bevis 36 x 72 Conference Tables"/>
    <n v="622.44999999999993"/>
    <n v="5"/>
    <n v="0"/>
    <n v="136.93899999999999"/>
  </r>
  <r>
    <n v="228"/>
    <s v="CA-2012-163055"/>
    <x v="1"/>
    <x v="101"/>
    <d v="2012-08-16T00:00:00"/>
    <s v="Standard Class"/>
    <s v="DS-13180"/>
    <s v="David Smith"/>
    <x v="1"/>
    <x v="0"/>
    <x v="66"/>
    <x v="12"/>
    <n v="48227"/>
    <x v="2"/>
    <s v="OFF-ST-10002485"/>
    <x v="1"/>
    <x v="4"/>
    <s v="Rogers Deluxe File Chest"/>
    <n v="21.98"/>
    <n v="1"/>
    <n v="0"/>
    <n v="0.21979999999999933"/>
  </r>
  <r>
    <n v="229"/>
    <s v="US-2012-145436"/>
    <x v="1"/>
    <x v="102"/>
    <d v="2012-03-04T00:00:00"/>
    <s v="Standard Class"/>
    <s v="VD-21670"/>
    <s v="Valerie Dominguez"/>
    <x v="0"/>
    <x v="0"/>
    <x v="29"/>
    <x v="18"/>
    <n v="38401"/>
    <x v="0"/>
    <s v="FUR-CH-10004860"/>
    <x v="0"/>
    <x v="1"/>
    <s v="Global Low Back Tilter Chair"/>
    <n v="161.56800000000001"/>
    <n v="2"/>
    <n v="0.2"/>
    <n v="-28.274400000000021"/>
  </r>
  <r>
    <n v="230"/>
    <s v="US-2012-145436"/>
    <x v="1"/>
    <x v="102"/>
    <d v="2012-03-04T00:00:00"/>
    <s v="Standard Class"/>
    <s v="VD-21670"/>
    <s v="Valerie Dominguez"/>
    <x v="0"/>
    <x v="0"/>
    <x v="29"/>
    <x v="18"/>
    <n v="38401"/>
    <x v="0"/>
    <s v="FUR-CH-10004477"/>
    <x v="0"/>
    <x v="1"/>
    <s v="Global Push Button Manager's Chair, Indigo"/>
    <n v="389.69600000000003"/>
    <n v="8"/>
    <n v="0.2"/>
    <n v="43.840799999999973"/>
  </r>
  <r>
    <n v="231"/>
    <s v="US-2011-156216"/>
    <x v="2"/>
    <x v="103"/>
    <d v="2011-09-17T00:00:00"/>
    <s v="Standard Class"/>
    <s v="EA-14035"/>
    <s v="Erin Ashbrook"/>
    <x v="1"/>
    <x v="0"/>
    <x v="35"/>
    <x v="3"/>
    <n v="28205"/>
    <x v="0"/>
    <s v="OFF-BI-10001679"/>
    <x v="1"/>
    <x v="8"/>
    <s v="GBC Instant Index System for Binding Systems"/>
    <n v="18.648000000000003"/>
    <n v="7"/>
    <n v="0.7"/>
    <n v="-12.431999999999999"/>
  </r>
  <r>
    <n v="232"/>
    <s v="US-2014-100930"/>
    <x v="3"/>
    <x v="104"/>
    <d v="2014-04-13T00:00:00"/>
    <s v="Standard Class"/>
    <s v="CS-12400"/>
    <s v="Christopher Schild"/>
    <x v="2"/>
    <x v="0"/>
    <x v="67"/>
    <x v="2"/>
    <n v="33614"/>
    <x v="0"/>
    <s v="FUR-TA-10001705"/>
    <x v="0"/>
    <x v="3"/>
    <s v="Bush Advantage Collection Round Conference Table"/>
    <n v="233.86"/>
    <n v="2"/>
    <n v="0.45"/>
    <n v="-102.04800000000003"/>
  </r>
  <r>
    <n v="233"/>
    <s v="US-2014-100930"/>
    <x v="3"/>
    <x v="104"/>
    <d v="2014-04-13T00:00:00"/>
    <s v="Standard Class"/>
    <s v="CS-12400"/>
    <s v="Christopher Schild"/>
    <x v="2"/>
    <x v="0"/>
    <x v="67"/>
    <x v="2"/>
    <n v="33614"/>
    <x v="0"/>
    <s v="FUR-TA-10003473"/>
    <x v="0"/>
    <x v="3"/>
    <s v="Bretford Rectangular Conference Table Tops"/>
    <n v="620.61450000000013"/>
    <n v="3"/>
    <n v="0.45"/>
    <n v="-248.24579999999992"/>
  </r>
  <r>
    <n v="234"/>
    <s v="US-2014-100930"/>
    <x v="3"/>
    <x v="104"/>
    <d v="2014-04-13T00:00:00"/>
    <s v="Standard Class"/>
    <s v="CS-12400"/>
    <s v="Christopher Schild"/>
    <x v="2"/>
    <x v="0"/>
    <x v="67"/>
    <x v="2"/>
    <n v="33614"/>
    <x v="0"/>
    <s v="OFF-BI-10001679"/>
    <x v="1"/>
    <x v="8"/>
    <s v="GBC Instant Index System for Binding Systems"/>
    <n v="5.3280000000000012"/>
    <n v="2"/>
    <n v="0.7"/>
    <n v="-3.5519999999999996"/>
  </r>
  <r>
    <n v="235"/>
    <s v="US-2014-100930"/>
    <x v="3"/>
    <x v="104"/>
    <d v="2014-04-13T00:00:00"/>
    <s v="Standard Class"/>
    <s v="CS-12400"/>
    <s v="Christopher Schild"/>
    <x v="2"/>
    <x v="0"/>
    <x v="67"/>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x v="0"/>
    <x v="67"/>
    <x v="2"/>
    <n v="33614"/>
    <x v="0"/>
    <s v="TEC-AC-10003832"/>
    <x v="2"/>
    <x v="11"/>
    <s v="Logitech P710e Mobile Speakerphone"/>
    <n v="617.97600000000011"/>
    <n v="3"/>
    <n v="0.2"/>
    <n v="-7.724700000000098"/>
  </r>
  <r>
    <n v="237"/>
    <s v="CA-2014-160514"/>
    <x v="3"/>
    <x v="105"/>
    <d v="2014-11-17T00:00:00"/>
    <s v="Standard Class"/>
    <s v="DB-13120"/>
    <s v="David Bremer"/>
    <x v="1"/>
    <x v="0"/>
    <x v="68"/>
    <x v="1"/>
    <n v="95051"/>
    <x v="1"/>
    <s v="OFF-PA-10002479"/>
    <x v="1"/>
    <x v="10"/>
    <s v="Xerox 4200 Series MultiUse Premium Copy Paper (20Lb. and 84 Bright)"/>
    <n v="10.56"/>
    <n v="2"/>
    <n v="0"/>
    <n v="4.7519999999999998"/>
  </r>
  <r>
    <n v="238"/>
    <s v="CA-2013-157749"/>
    <x v="0"/>
    <x v="30"/>
    <d v="2013-06-10T00:00:00"/>
    <s v="Second Class"/>
    <s v="KL-16645"/>
    <s v="Ken Lonsdale"/>
    <x v="0"/>
    <x v="0"/>
    <x v="22"/>
    <x v="10"/>
    <n v="60610"/>
    <x v="2"/>
    <s v="OFF-PA-10003349"/>
    <x v="1"/>
    <x v="10"/>
    <s v="Xerox 1957"/>
    <n v="25.920000000000005"/>
    <n v="5"/>
    <n v="0.2"/>
    <n v="9.3960000000000008"/>
  </r>
  <r>
    <n v="239"/>
    <s v="CA-2013-157749"/>
    <x v="0"/>
    <x v="30"/>
    <d v="2013-06-10T00:00:00"/>
    <s v="Second Class"/>
    <s v="KL-16645"/>
    <s v="Ken Lonsdale"/>
    <x v="0"/>
    <x v="0"/>
    <x v="22"/>
    <x v="10"/>
    <n v="60610"/>
    <x v="2"/>
    <s v="FUR-FU-10000576"/>
    <x v="0"/>
    <x v="5"/>
    <s v="Luxo Professional Fluorescent Magnifier Lamp with Clamp-Mount Base"/>
    <n v="419.68000000000006"/>
    <n v="5"/>
    <n v="0.6"/>
    <n v="-356.72799999999995"/>
  </r>
  <r>
    <n v="240"/>
    <s v="CA-2013-157749"/>
    <x v="0"/>
    <x v="30"/>
    <d v="2013-06-10T00:00:00"/>
    <s v="Second Class"/>
    <s v="KL-16645"/>
    <s v="Ken Lonsdale"/>
    <x v="0"/>
    <x v="0"/>
    <x v="22"/>
    <x v="10"/>
    <n v="60610"/>
    <x v="2"/>
    <s v="FUR-FU-10004351"/>
    <x v="0"/>
    <x v="5"/>
    <s v="Staples"/>
    <n v="11.688000000000001"/>
    <n v="3"/>
    <n v="0.6"/>
    <n v="-4.6751999999999985"/>
  </r>
  <r>
    <n v="241"/>
    <s v="CA-2013-157749"/>
    <x v="0"/>
    <x v="30"/>
    <d v="2013-06-10T00:00:00"/>
    <s v="Second Class"/>
    <s v="KL-16645"/>
    <s v="Ken Lonsdale"/>
    <x v="0"/>
    <x v="0"/>
    <x v="22"/>
    <x v="10"/>
    <n v="60610"/>
    <x v="2"/>
    <s v="TEC-PH-10000011"/>
    <x v="2"/>
    <x v="7"/>
    <s v="PureGear Roll-On Screen Protector"/>
    <n v="31.983999999999998"/>
    <n v="2"/>
    <n v="0.2"/>
    <n v="11.194399999999998"/>
  </r>
  <r>
    <n v="242"/>
    <s v="CA-2013-157749"/>
    <x v="0"/>
    <x v="30"/>
    <d v="2013-06-10T00:00:00"/>
    <s v="Second Class"/>
    <s v="KL-16645"/>
    <s v="Ken Lonsdale"/>
    <x v="0"/>
    <x v="0"/>
    <x v="22"/>
    <x v="10"/>
    <n v="60610"/>
    <x v="2"/>
    <s v="FUR-TA-10002607"/>
    <x v="0"/>
    <x v="3"/>
    <s v="KI Conference Tables"/>
    <n v="177.22499999999999"/>
    <n v="5"/>
    <n v="0.5"/>
    <n v="-120.51299999999998"/>
  </r>
  <r>
    <n v="243"/>
    <s v="CA-2013-157749"/>
    <x v="0"/>
    <x v="30"/>
    <d v="2013-06-10T00:00:00"/>
    <s v="Second Class"/>
    <s v="KL-16645"/>
    <s v="Ken Lonsdale"/>
    <x v="0"/>
    <x v="0"/>
    <x v="22"/>
    <x v="10"/>
    <n v="60610"/>
    <x v="2"/>
    <s v="FUR-FU-10002505"/>
    <x v="0"/>
    <x v="5"/>
    <s v="Eldon 100 Class Desk Accessories"/>
    <n v="4.0440000000000005"/>
    <n v="3"/>
    <n v="0.6"/>
    <n v="-2.8307999999999995"/>
  </r>
  <r>
    <n v="244"/>
    <s v="CA-2013-157749"/>
    <x v="0"/>
    <x v="30"/>
    <d v="2013-06-10T00:00:00"/>
    <s v="Second Class"/>
    <s v="KL-16645"/>
    <s v="Ken Lonsdale"/>
    <x v="0"/>
    <x v="0"/>
    <x v="22"/>
    <x v="10"/>
    <n v="60610"/>
    <x v="2"/>
    <s v="OFF-AR-10004685"/>
    <x v="1"/>
    <x v="6"/>
    <s v="Binney &amp; Smith Crayola Metallic Colored Pencils, 8-Color Set"/>
    <n v="7.4080000000000004"/>
    <n v="2"/>
    <n v="0.2"/>
    <n v="1.2037999999999995"/>
  </r>
  <r>
    <n v="245"/>
    <s v="CA-2011-131926"/>
    <x v="2"/>
    <x v="106"/>
    <d v="2011-06-06T00:00:00"/>
    <s v="Second Class"/>
    <s v="DW-13480"/>
    <s v="Dianna Wilson"/>
    <x v="2"/>
    <x v="0"/>
    <x v="69"/>
    <x v="11"/>
    <n v="55044"/>
    <x v="2"/>
    <s v="FUR-CH-10004063"/>
    <x v="0"/>
    <x v="1"/>
    <s v="Global Deluxe High-Back Manager's Chair"/>
    <n v="2001.8600000000001"/>
    <n v="7"/>
    <n v="0"/>
    <n v="580.53939999999989"/>
  </r>
  <r>
    <n v="246"/>
    <s v="CA-2011-131926"/>
    <x v="2"/>
    <x v="106"/>
    <d v="2011-06-06T00:00:00"/>
    <s v="Second Class"/>
    <s v="DW-13480"/>
    <s v="Dianna Wilson"/>
    <x v="2"/>
    <x v="0"/>
    <x v="69"/>
    <x v="11"/>
    <n v="55044"/>
    <x v="2"/>
    <s v="OFF-ST-10002276"/>
    <x v="1"/>
    <x v="4"/>
    <s v="Safco Steel Mobile File Cart"/>
    <n v="166.72"/>
    <n v="2"/>
    <n v="0"/>
    <n v="41.680000000000007"/>
  </r>
  <r>
    <n v="247"/>
    <s v="CA-2011-131926"/>
    <x v="2"/>
    <x v="106"/>
    <d v="2011-06-06T00:00:00"/>
    <s v="Second Class"/>
    <s v="DW-13480"/>
    <s v="Dianna Wilson"/>
    <x v="2"/>
    <x v="0"/>
    <x v="69"/>
    <x v="11"/>
    <n v="55044"/>
    <x v="2"/>
    <s v="OFF-PA-10004082"/>
    <x v="1"/>
    <x v="10"/>
    <s v="Adams Telephone Message Book w/Frequently-Called Numbers Space, 400 Messages per Book"/>
    <n v="47.88"/>
    <n v="6"/>
    <n v="0"/>
    <n v="23.94"/>
  </r>
  <r>
    <n v="248"/>
    <s v="CA-2011-131926"/>
    <x v="2"/>
    <x v="106"/>
    <d v="2011-06-06T00:00:00"/>
    <s v="Second Class"/>
    <s v="DW-13480"/>
    <s v="Dianna Wilson"/>
    <x v="2"/>
    <x v="0"/>
    <x v="69"/>
    <x v="11"/>
    <n v="55044"/>
    <x v="2"/>
    <s v="OFF-AP-10002945"/>
    <x v="1"/>
    <x v="9"/>
    <s v="Honeywell Enviracaire Portable HEPA Air Cleaner for 17' x 22' Room"/>
    <n v="1503.25"/>
    <n v="5"/>
    <n v="0"/>
    <n v="496.07249999999993"/>
  </r>
  <r>
    <n v="249"/>
    <s v="CA-2011-131926"/>
    <x v="2"/>
    <x v="106"/>
    <d v="2011-06-06T00:00:00"/>
    <s v="Second Class"/>
    <s v="DW-13480"/>
    <s v="Dianna Wilson"/>
    <x v="2"/>
    <x v="0"/>
    <x v="69"/>
    <x v="11"/>
    <n v="55044"/>
    <x v="2"/>
    <s v="OFF-PA-10000061"/>
    <x v="1"/>
    <x v="10"/>
    <s v="Xerox 205"/>
    <n v="25.92"/>
    <n v="4"/>
    <n v="0"/>
    <n v="12.441600000000001"/>
  </r>
  <r>
    <n v="250"/>
    <s v="CA-2013-154739"/>
    <x v="0"/>
    <x v="107"/>
    <d v="2013-12-16T00:00:00"/>
    <s v="Second Class"/>
    <s v="LH-17155"/>
    <s v="Logan Haushalter"/>
    <x v="0"/>
    <x v="0"/>
    <x v="8"/>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x v="0"/>
    <x v="70"/>
    <x v="1"/>
    <n v="92037"/>
    <x v="1"/>
    <s v="OFF-PA-10004569"/>
    <x v="1"/>
    <x v="10"/>
    <s v="Wirebound Message Books, Two 4 1/4&quot; x 5&quot; Forms per Page"/>
    <n v="7.61"/>
    <n v="1"/>
    <n v="0"/>
    <n v="3.5766999999999998"/>
  </r>
  <r>
    <n v="252"/>
    <s v="CA-2013-145625"/>
    <x v="0"/>
    <x v="108"/>
    <d v="2013-09-18T00:00:00"/>
    <s v="Standard Class"/>
    <s v="KC-16540"/>
    <s v="Kelly Collister"/>
    <x v="0"/>
    <x v="0"/>
    <x v="70"/>
    <x v="1"/>
    <n v="92037"/>
    <x v="1"/>
    <s v="TEC-AC-10003832"/>
    <x v="2"/>
    <x v="11"/>
    <s v="Logitech P710e Mobile Speakerphone"/>
    <n v="3347.37"/>
    <n v="13"/>
    <n v="0"/>
    <n v="636.0002999999997"/>
  </r>
  <r>
    <n v="253"/>
    <s v="CA-2013-146941"/>
    <x v="0"/>
    <x v="107"/>
    <d v="2013-12-14T00:00:00"/>
    <s v="First Class"/>
    <s v="DL-13315"/>
    <s v="Delfina Latchford"/>
    <x v="0"/>
    <x v="0"/>
    <x v="20"/>
    <x v="15"/>
    <n v="10024"/>
    <x v="3"/>
    <s v="OFF-ST-10001228"/>
    <x v="1"/>
    <x v="4"/>
    <s v="Fellowes Personal Hanging Folder Files, Navy"/>
    <n v="80.58"/>
    <n v="6"/>
    <n v="0"/>
    <n v="22.562400000000004"/>
  </r>
  <r>
    <n v="254"/>
    <s v="CA-2013-146941"/>
    <x v="0"/>
    <x v="107"/>
    <d v="2013-12-14T00:00:00"/>
    <s v="First Class"/>
    <s v="DL-13315"/>
    <s v="Delfina Latchford"/>
    <x v="0"/>
    <x v="0"/>
    <x v="20"/>
    <x v="15"/>
    <n v="10024"/>
    <x v="3"/>
    <s v="OFF-EN-10003296"/>
    <x v="1"/>
    <x v="12"/>
    <s v="Tyvek Side-Opening Peel &amp; Seel Expanding Envelopes"/>
    <n v="361.92"/>
    <n v="4"/>
    <n v="0"/>
    <n v="162.864"/>
  </r>
  <r>
    <n v="255"/>
    <s v="US-2012-159982"/>
    <x v="1"/>
    <x v="109"/>
    <d v="2012-12-04T00:00:00"/>
    <s v="Standard Class"/>
    <s v="DR-12880"/>
    <s v="Dan Reichenbach"/>
    <x v="1"/>
    <x v="0"/>
    <x v="22"/>
    <x v="10"/>
    <n v="60623"/>
    <x v="2"/>
    <s v="FUR-FU-10002505"/>
    <x v="0"/>
    <x v="5"/>
    <s v="Eldon 100 Class Desk Accessories"/>
    <n v="12.132000000000001"/>
    <n v="9"/>
    <n v="0.6"/>
    <n v="-8.4923999999999982"/>
  </r>
  <r>
    <n v="256"/>
    <s v="US-2012-159982"/>
    <x v="1"/>
    <x v="109"/>
    <d v="2012-12-04T00:00:00"/>
    <s v="Standard Class"/>
    <s v="DR-12880"/>
    <s v="Dan Reichenbach"/>
    <x v="1"/>
    <x v="0"/>
    <x v="22"/>
    <x v="10"/>
    <n v="60623"/>
    <x v="2"/>
    <s v="OFF-ST-10004804"/>
    <x v="1"/>
    <x v="4"/>
    <s v="Belkin 19&quot; Vented Equipment Shelf, Black"/>
    <n v="82.367999999999995"/>
    <n v="2"/>
    <n v="0.2"/>
    <n v="-19.562399999999997"/>
  </r>
  <r>
    <n v="257"/>
    <s v="US-2012-159982"/>
    <x v="1"/>
    <x v="109"/>
    <d v="2012-12-04T00:00:00"/>
    <s v="Standard Class"/>
    <s v="DR-12880"/>
    <s v="Dan Reichenbach"/>
    <x v="1"/>
    <x v="0"/>
    <x v="22"/>
    <x v="10"/>
    <n v="60623"/>
    <x v="2"/>
    <s v="OFF-ST-10001590"/>
    <x v="1"/>
    <x v="4"/>
    <s v="Tenex Personal Project File with Scoop Front Design, Black"/>
    <n v="53.92"/>
    <n v="5"/>
    <n v="0.2"/>
    <n v="4.0439999999999969"/>
  </r>
  <r>
    <n v="258"/>
    <s v="US-2012-159982"/>
    <x v="1"/>
    <x v="109"/>
    <d v="2012-12-04T00:00:00"/>
    <s v="Standard Class"/>
    <s v="DR-12880"/>
    <s v="Dan Reichenbach"/>
    <x v="1"/>
    <x v="0"/>
    <x v="22"/>
    <x v="10"/>
    <n v="60623"/>
    <x v="2"/>
    <s v="TEC-PH-10001580"/>
    <x v="2"/>
    <x v="7"/>
    <s v="Logitech Mobile Speakerphone P710e - speaker phone"/>
    <n v="647.904"/>
    <n v="6"/>
    <n v="0.2"/>
    <n v="56.691599999999966"/>
  </r>
  <r>
    <n v="259"/>
    <s v="CA-2014-163139"/>
    <x v="3"/>
    <x v="96"/>
    <d v="2014-12-04T00:00:00"/>
    <s v="Second Class"/>
    <s v="CC-12670"/>
    <s v="Craig Carreira"/>
    <x v="0"/>
    <x v="0"/>
    <x v="20"/>
    <x v="15"/>
    <n v="10009"/>
    <x v="3"/>
    <s v="TEC-AC-10000290"/>
    <x v="2"/>
    <x v="11"/>
    <s v="Sabrent 4-Port USB 2.0 Hub"/>
    <n v="20.37"/>
    <n v="3"/>
    <n v="0"/>
    <n v="6.9258000000000006"/>
  </r>
  <r>
    <n v="260"/>
    <s v="CA-2014-163139"/>
    <x v="3"/>
    <x v="96"/>
    <d v="2014-12-04T00:00:00"/>
    <s v="Second Class"/>
    <s v="CC-12670"/>
    <s v="Craig Carreira"/>
    <x v="0"/>
    <x v="0"/>
    <x v="20"/>
    <x v="15"/>
    <n v="10009"/>
    <x v="3"/>
    <s v="OFF-ST-10002790"/>
    <x v="1"/>
    <x v="4"/>
    <s v="Safco Industrial Shelving"/>
    <n v="221.54999999999998"/>
    <n v="3"/>
    <n v="0"/>
    <n v="6.6465000000000174"/>
  </r>
  <r>
    <n v="261"/>
    <s v="CA-2014-163139"/>
    <x v="3"/>
    <x v="96"/>
    <d v="2014-12-04T00:00:00"/>
    <s v="Second Class"/>
    <s v="CC-12670"/>
    <s v="Craig Carreira"/>
    <x v="0"/>
    <x v="0"/>
    <x v="20"/>
    <x v="15"/>
    <n v="10009"/>
    <x v="3"/>
    <s v="OFF-BI-10003460"/>
    <x v="1"/>
    <x v="8"/>
    <s v="Acco 3-Hole Punch"/>
    <n v="17.52"/>
    <n v="5"/>
    <n v="0.2"/>
    <n v="6.1319999999999988"/>
  </r>
  <r>
    <n v="262"/>
    <s v="US-2014-155299"/>
    <x v="3"/>
    <x v="110"/>
    <d v="2014-06-13T00:00:00"/>
    <s v="Standard Class"/>
    <s v="Dl-13600"/>
    <s v="Dorris liebe"/>
    <x v="1"/>
    <x v="0"/>
    <x v="45"/>
    <x v="5"/>
    <n v="77506"/>
    <x v="2"/>
    <s v="OFF-AP-10002203"/>
    <x v="1"/>
    <x v="9"/>
    <s v="Eureka Disposable Bags for Sanitaire Vibra Groomer I Upright Vac"/>
    <n v="1.6239999999999994"/>
    <n v="2"/>
    <n v="0.8"/>
    <n v="-4.4660000000000002"/>
  </r>
  <r>
    <n v="263"/>
    <s v="US-2011-106992"/>
    <x v="2"/>
    <x v="111"/>
    <d v="2011-09-21T00:00:00"/>
    <s v="Second Class"/>
    <s v="SB-20290"/>
    <s v="Sean Braxton"/>
    <x v="1"/>
    <x v="0"/>
    <x v="12"/>
    <x v="5"/>
    <n v="77036"/>
    <x v="2"/>
    <s v="TEC-MA-10000822"/>
    <x v="2"/>
    <x v="15"/>
    <s v="Lexmark MX611dhe Monochrome Laser Printer"/>
    <n v="3059.982"/>
    <n v="3"/>
    <n v="0.4"/>
    <n v="-509.99700000000075"/>
  </r>
  <r>
    <n v="264"/>
    <s v="US-2011-106992"/>
    <x v="2"/>
    <x v="111"/>
    <d v="2011-09-21T00:00:00"/>
    <s v="Second Class"/>
    <s v="SB-20290"/>
    <s v="Sean Braxton"/>
    <x v="1"/>
    <x v="0"/>
    <x v="12"/>
    <x v="5"/>
    <n v="77036"/>
    <x v="2"/>
    <s v="TEC-MA-10003353"/>
    <x v="2"/>
    <x v="15"/>
    <s v="Xerox WorkCentre 6505DN Laser Multifunction Printer"/>
    <n v="2519.9579999999996"/>
    <n v="7"/>
    <n v="0.4"/>
    <n v="-251.99579999999992"/>
  </r>
  <r>
    <n v="265"/>
    <s v="CA-2013-125318"/>
    <x v="0"/>
    <x v="112"/>
    <d v="2013-06-14T00:00:00"/>
    <s v="Standard Class"/>
    <s v="RC-19825"/>
    <s v="Roy Collins"/>
    <x v="0"/>
    <x v="0"/>
    <x v="22"/>
    <x v="10"/>
    <n v="60610"/>
    <x v="2"/>
    <s v="TEC-PH-10001433"/>
    <x v="2"/>
    <x v="7"/>
    <s v="Cisco Small Business SPA 502G VoIP phone"/>
    <n v="328.22399999999999"/>
    <n v="4"/>
    <n v="0.2"/>
    <n v="28.7196"/>
  </r>
  <r>
    <n v="266"/>
    <s v="CA-2012-155040"/>
    <x v="1"/>
    <x v="113"/>
    <d v="2012-11-15T00:00:00"/>
    <s v="Standard Class"/>
    <s v="AH-10210"/>
    <s v="Alan Hwang"/>
    <x v="0"/>
    <x v="0"/>
    <x v="71"/>
    <x v="1"/>
    <n v="94513"/>
    <x v="1"/>
    <s v="TEC-AC-10004469"/>
    <x v="2"/>
    <x v="11"/>
    <s v="Microsoft Sculpt Comfort Mouse"/>
    <n v="79.900000000000006"/>
    <n v="2"/>
    <n v="0"/>
    <n v="35.156000000000006"/>
  </r>
  <r>
    <n v="267"/>
    <s v="CA-2014-136826"/>
    <x v="3"/>
    <x v="114"/>
    <d v="2014-06-21T00:00:00"/>
    <s v="Standard Class"/>
    <s v="CB-12535"/>
    <s v="Claudia Bergmann"/>
    <x v="1"/>
    <x v="0"/>
    <x v="72"/>
    <x v="3"/>
    <n v="27514"/>
    <x v="0"/>
    <s v="OFF-AR-10003602"/>
    <x v="1"/>
    <x v="6"/>
    <s v="Quartet Omega Colored Chalk, 12/Pack"/>
    <n v="14.015999999999998"/>
    <n v="3"/>
    <n v="0.2"/>
    <n v="4.7303999999999995"/>
  </r>
  <r>
    <n v="268"/>
    <s v="CA-2013-111010"/>
    <x v="0"/>
    <x v="115"/>
    <d v="2013-01-28T00:00:00"/>
    <s v="Standard Class"/>
    <s v="PG-18895"/>
    <s v="Paul Gonzalez"/>
    <x v="0"/>
    <x v="0"/>
    <x v="73"/>
    <x v="30"/>
    <n v="7960"/>
    <x v="3"/>
    <s v="OFF-FA-10003472"/>
    <x v="1"/>
    <x v="13"/>
    <s v="Bagged Rubber Bands"/>
    <n v="7.5600000000000005"/>
    <n v="6"/>
    <n v="0"/>
    <n v="0.3024"/>
  </r>
  <r>
    <n v="269"/>
    <s v="US-2014-145366"/>
    <x v="3"/>
    <x v="34"/>
    <d v="2014-12-14T00:00:00"/>
    <s v="Standard Class"/>
    <s v="CA-12310"/>
    <s v="Christine Abelman"/>
    <x v="1"/>
    <x v="0"/>
    <x v="74"/>
    <x v="24"/>
    <n v="45231"/>
    <x v="3"/>
    <s v="OFF-ST-10004180"/>
    <x v="1"/>
    <x v="4"/>
    <s v="Safco Commercial Shelving"/>
    <n v="37.207999999999998"/>
    <n v="1"/>
    <n v="0.2"/>
    <n v="-7.4416000000000011"/>
  </r>
  <r>
    <n v="270"/>
    <s v="US-2014-145366"/>
    <x v="3"/>
    <x v="34"/>
    <d v="2014-12-14T00:00:00"/>
    <s v="Standard Class"/>
    <s v="CA-12310"/>
    <s v="Christine Abelman"/>
    <x v="1"/>
    <x v="0"/>
    <x v="74"/>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x v="0"/>
    <x v="8"/>
    <x v="1"/>
    <n v="94110"/>
    <x v="1"/>
    <s v="OFF-ST-10003208"/>
    <x v="1"/>
    <x v="4"/>
    <s v="Adjustable Depth Letter/Legal Cart"/>
    <n v="725.84"/>
    <n v="4"/>
    <n v="0"/>
    <n v="210.4935999999999"/>
  </r>
  <r>
    <n v="272"/>
    <s v="CA-2012-155334"/>
    <x v="1"/>
    <x v="117"/>
    <d v="2012-07-31T00:00:00"/>
    <s v="First Class"/>
    <s v="HA-14920"/>
    <s v="Helen Andreada"/>
    <x v="0"/>
    <x v="0"/>
    <x v="8"/>
    <x v="1"/>
    <n v="94109"/>
    <x v="1"/>
    <s v="TEC-AC-10003628"/>
    <x v="2"/>
    <x v="11"/>
    <s v="Logitech 910-002974 M325 Wireless Mouse for Web Scrolling"/>
    <n v="209.92999999999998"/>
    <n v="7"/>
    <n v="0"/>
    <n v="92.369200000000021"/>
  </r>
  <r>
    <n v="273"/>
    <s v="CA-2012-155334"/>
    <x v="1"/>
    <x v="117"/>
    <d v="2012-07-31T00:00:00"/>
    <s v="First Class"/>
    <s v="HA-14920"/>
    <s v="Helen Andreada"/>
    <x v="0"/>
    <x v="0"/>
    <x v="8"/>
    <x v="1"/>
    <n v="94109"/>
    <x v="1"/>
    <s v="FUR-FU-10003274"/>
    <x v="0"/>
    <x v="5"/>
    <s v="Regeneration Desk Collection"/>
    <n v="5.28"/>
    <n v="3"/>
    <n v="0"/>
    <n v="2.3232000000000004"/>
  </r>
  <r>
    <n v="274"/>
    <s v="CA-2012-155334"/>
    <x v="1"/>
    <x v="117"/>
    <d v="2012-07-31T00:00:00"/>
    <s v="First Class"/>
    <s v="HA-14920"/>
    <s v="Helen Andreada"/>
    <x v="0"/>
    <x v="0"/>
    <x v="8"/>
    <x v="1"/>
    <n v="94109"/>
    <x v="1"/>
    <s v="OFF-BI-10002557"/>
    <x v="1"/>
    <x v="8"/>
    <s v="Presstex Flexible Ring Binders"/>
    <n v="10.92"/>
    <n v="3"/>
    <n v="0.2"/>
    <n v="4.0949999999999989"/>
  </r>
  <r>
    <n v="275"/>
    <s v="CA-2014-118136"/>
    <x v="3"/>
    <x v="118"/>
    <d v="2014-09-18T00:00:00"/>
    <s v="First Class"/>
    <s v="BB-10990"/>
    <s v="Barry Blumstein"/>
    <x v="1"/>
    <x v="0"/>
    <x v="75"/>
    <x v="1"/>
    <n v="90301"/>
    <x v="1"/>
    <s v="OFF-PA-10002615"/>
    <x v="1"/>
    <x v="10"/>
    <s v="Ampad Gold Fibre Wirebound Steno Books, 6&quot; x 9&quot;, Gregg Ruled"/>
    <n v="8.82"/>
    <n v="2"/>
    <n v="0"/>
    <n v="4.0571999999999999"/>
  </r>
  <r>
    <n v="276"/>
    <s v="CA-2014-118136"/>
    <x v="3"/>
    <x v="118"/>
    <d v="2014-09-18T00:00:00"/>
    <s v="First Class"/>
    <s v="BB-10990"/>
    <s v="Barry Blumstein"/>
    <x v="1"/>
    <x v="0"/>
    <x v="75"/>
    <x v="1"/>
    <n v="90301"/>
    <x v="1"/>
    <s v="OFF-AR-10001427"/>
    <x v="1"/>
    <x v="6"/>
    <s v="Newell 330"/>
    <n v="5.98"/>
    <n v="1"/>
    <n v="0"/>
    <n v="1.5548000000000002"/>
  </r>
  <r>
    <n v="277"/>
    <s v="CA-2014-132976"/>
    <x v="3"/>
    <x v="119"/>
    <d v="2014-10-18T00:00:00"/>
    <s v="Standard Class"/>
    <s v="AG-10495"/>
    <s v="Andrew Gjertsen"/>
    <x v="1"/>
    <x v="0"/>
    <x v="10"/>
    <x v="9"/>
    <n v="19140"/>
    <x v="3"/>
    <s v="OFF-PA-10000673"/>
    <x v="1"/>
    <x v="10"/>
    <s v="Post-it “Important Message” Note Pad, Neon Colors, 50 Sheets/Pad"/>
    <n v="11.648000000000001"/>
    <n v="2"/>
    <n v="0.2"/>
    <n v="4.0768000000000004"/>
  </r>
  <r>
    <n v="278"/>
    <s v="CA-2014-132976"/>
    <x v="3"/>
    <x v="119"/>
    <d v="2014-10-18T00:00:00"/>
    <s v="Standard Class"/>
    <s v="AG-10495"/>
    <s v="Andrew Gjertsen"/>
    <x v="1"/>
    <x v="0"/>
    <x v="10"/>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x v="0"/>
    <x v="10"/>
    <x v="9"/>
    <n v="19140"/>
    <x v="3"/>
    <s v="OFF-ST-10000876"/>
    <x v="1"/>
    <x v="4"/>
    <s v="Eldon Simplefile Box Office"/>
    <n v="59.712000000000003"/>
    <n v="6"/>
    <n v="0.2"/>
    <n v="5.9711999999999996"/>
  </r>
  <r>
    <n v="280"/>
    <s v="CA-2014-132976"/>
    <x v="3"/>
    <x v="119"/>
    <d v="2014-10-18T00:00:00"/>
    <s v="Standard Class"/>
    <s v="AG-10495"/>
    <s v="Andrew Gjertsen"/>
    <x v="1"/>
    <x v="0"/>
    <x v="10"/>
    <x v="9"/>
    <n v="19140"/>
    <x v="3"/>
    <s v="OFF-LA-10002043"/>
    <x v="1"/>
    <x v="2"/>
    <s v="Avery 489"/>
    <n v="24.839999999999996"/>
    <n v="3"/>
    <n v="0.2"/>
    <n v="8.6940000000000008"/>
  </r>
  <r>
    <n v="281"/>
    <s v="US-2012-161991"/>
    <x v="1"/>
    <x v="120"/>
    <d v="2012-09-28T00:00:00"/>
    <s v="Second Class"/>
    <s v="SC-20725"/>
    <s v="Steven Cartwright"/>
    <x v="0"/>
    <x v="0"/>
    <x v="12"/>
    <x v="5"/>
    <n v="77070"/>
    <x v="2"/>
    <s v="OFF-BI-10004967"/>
    <x v="1"/>
    <x v="8"/>
    <s v="Round Ring Binders"/>
    <n v="2.0799999999999996"/>
    <n v="5"/>
    <n v="0.8"/>
    <n v="-3.4320000000000004"/>
  </r>
  <r>
    <n v="282"/>
    <s v="US-2012-161991"/>
    <x v="1"/>
    <x v="120"/>
    <d v="2012-09-28T00:00:00"/>
    <s v="Second Class"/>
    <s v="SC-20725"/>
    <s v="Steven Cartwright"/>
    <x v="0"/>
    <x v="0"/>
    <x v="12"/>
    <x v="5"/>
    <n v="77070"/>
    <x v="2"/>
    <s v="TEC-PH-10001760"/>
    <x v="2"/>
    <x v="7"/>
    <s v="Bose SoundLink Bluetooth Speaker"/>
    <n v="1114.4000000000001"/>
    <n v="7"/>
    <n v="0.2"/>
    <n v="376.11"/>
  </r>
  <r>
    <n v="283"/>
    <s v="CA-2012-130890"/>
    <x v="1"/>
    <x v="121"/>
    <d v="2012-11-06T00:00:00"/>
    <s v="Standard Class"/>
    <s v="JO-15280"/>
    <s v="Jas O'Carroll"/>
    <x v="0"/>
    <x v="0"/>
    <x v="1"/>
    <x v="1"/>
    <n v="90004"/>
    <x v="1"/>
    <s v="FUR-TA-10002903"/>
    <x v="0"/>
    <x v="3"/>
    <s v="Bevis Round Bullnose 29&quot; High Table Top"/>
    <n v="1038.8399999999999"/>
    <n v="5"/>
    <n v="0.2"/>
    <n v="51.942000000000007"/>
  </r>
  <r>
    <n v="284"/>
    <s v="CA-2012-130883"/>
    <x v="1"/>
    <x v="120"/>
    <d v="2012-10-02T00:00:00"/>
    <s v="Standard Class"/>
    <s v="TB-21520"/>
    <s v="Tracy Blumstein"/>
    <x v="0"/>
    <x v="0"/>
    <x v="32"/>
    <x v="21"/>
    <n v="97206"/>
    <x v="1"/>
    <s v="OFF-PA-10000474"/>
    <x v="1"/>
    <x v="10"/>
    <s v="Staples"/>
    <n v="141.76"/>
    <n v="5"/>
    <n v="0.2"/>
    <n v="47.843999999999994"/>
  </r>
  <r>
    <n v="285"/>
    <s v="CA-2012-130883"/>
    <x v="1"/>
    <x v="120"/>
    <d v="2012-10-02T00:00:00"/>
    <s v="Standard Class"/>
    <s v="TB-21520"/>
    <s v="Tracy Blumstein"/>
    <x v="0"/>
    <x v="0"/>
    <x v="32"/>
    <x v="21"/>
    <n v="97206"/>
    <x v="1"/>
    <s v="TEC-AC-10001956"/>
    <x v="2"/>
    <x v="11"/>
    <s v="Microsoft Arc Touch Mouse"/>
    <n v="239.80000000000004"/>
    <n v="5"/>
    <n v="0.2"/>
    <n v="47.959999999999987"/>
  </r>
  <r>
    <n v="286"/>
    <s v="CA-2012-130883"/>
    <x v="1"/>
    <x v="120"/>
    <d v="2012-10-02T00:00:00"/>
    <s v="Standard Class"/>
    <s v="TB-21520"/>
    <s v="Tracy Blumstein"/>
    <x v="0"/>
    <x v="0"/>
    <x v="32"/>
    <x v="21"/>
    <n v="97206"/>
    <x v="1"/>
    <s v="OFF-PA-10004100"/>
    <x v="1"/>
    <x v="10"/>
    <s v="Xerox 216"/>
    <n v="31.104000000000006"/>
    <n v="6"/>
    <n v="0.2"/>
    <n v="10.8864"/>
  </r>
  <r>
    <n v="287"/>
    <s v="CA-2013-112697"/>
    <x v="0"/>
    <x v="122"/>
    <d v="2013-12-21T00:00:00"/>
    <s v="Second Class"/>
    <s v="AH-10195"/>
    <s v="Alan Haines"/>
    <x v="1"/>
    <x v="0"/>
    <x v="76"/>
    <x v="2"/>
    <n v="33319"/>
    <x v="0"/>
    <s v="OFF-BI-10000778"/>
    <x v="1"/>
    <x v="8"/>
    <s v="GBC VeloBinder Electric Binding Machine"/>
    <n v="254.05800000000002"/>
    <n v="7"/>
    <n v="0.7"/>
    <n v="-169.3719999999999"/>
  </r>
  <r>
    <n v="288"/>
    <s v="CA-2013-112697"/>
    <x v="0"/>
    <x v="122"/>
    <d v="2013-12-21T00:00:00"/>
    <s v="Second Class"/>
    <s v="AH-10195"/>
    <s v="Alan Haines"/>
    <x v="1"/>
    <x v="0"/>
    <x v="76"/>
    <x v="2"/>
    <n v="33319"/>
    <x v="0"/>
    <s v="OFF-AP-10002684"/>
    <x v="1"/>
    <x v="9"/>
    <s v="Acco 7-Outlet Masterpiece Power Center, Wihtout Fax/Phone Line Protection"/>
    <n v="194.52800000000002"/>
    <n v="2"/>
    <n v="0.2"/>
    <n v="24.315999999999974"/>
  </r>
  <r>
    <n v="289"/>
    <s v="CA-2013-112697"/>
    <x v="0"/>
    <x v="122"/>
    <d v="2013-12-21T00:00:00"/>
    <s v="Second Class"/>
    <s v="AH-10195"/>
    <s v="Alan Haines"/>
    <x v="1"/>
    <x v="0"/>
    <x v="76"/>
    <x v="2"/>
    <n v="33319"/>
    <x v="0"/>
    <s v="OFF-SU-10000646"/>
    <x v="1"/>
    <x v="14"/>
    <s v="Premier Automatic Letter Opener"/>
    <n v="961.48000000000013"/>
    <n v="5"/>
    <n v="0.2"/>
    <n v="-204.31449999999995"/>
  </r>
  <r>
    <n v="290"/>
    <s v="CA-2013-110772"/>
    <x v="0"/>
    <x v="73"/>
    <d v="2013-11-25T00:00:00"/>
    <s v="Second Class"/>
    <s v="NZ-18565"/>
    <s v="Nick Zandusky"/>
    <x v="2"/>
    <x v="0"/>
    <x v="38"/>
    <x v="24"/>
    <n v="43229"/>
    <x v="3"/>
    <s v="OFF-FA-10002983"/>
    <x v="1"/>
    <x v="13"/>
    <s v="Advantus SlideClip Paper Clips"/>
    <n v="19.096"/>
    <n v="7"/>
    <n v="0.2"/>
    <n v="6.6835999999999993"/>
  </r>
  <r>
    <n v="291"/>
    <s v="CA-2013-110772"/>
    <x v="0"/>
    <x v="73"/>
    <d v="2013-11-25T00:00:00"/>
    <s v="Second Class"/>
    <s v="NZ-18565"/>
    <s v="Nick Zandusky"/>
    <x v="2"/>
    <x v="0"/>
    <x v="38"/>
    <x v="24"/>
    <n v="43229"/>
    <x v="3"/>
    <s v="OFF-LA-10004689"/>
    <x v="1"/>
    <x v="2"/>
    <s v="Avery 512"/>
    <n v="18.496000000000002"/>
    <n v="8"/>
    <n v="0.2"/>
    <n v="6.2423999999999999"/>
  </r>
  <r>
    <n v="292"/>
    <s v="CA-2013-110772"/>
    <x v="0"/>
    <x v="73"/>
    <d v="2013-11-25T00:00:00"/>
    <s v="Second Class"/>
    <s v="NZ-18565"/>
    <s v="Nick Zandusky"/>
    <x v="2"/>
    <x v="0"/>
    <x v="38"/>
    <x v="24"/>
    <n v="43229"/>
    <x v="3"/>
    <s v="TEC-AC-10002001"/>
    <x v="2"/>
    <x v="11"/>
    <s v="Logitech Wireless Gaming Headset G930"/>
    <n v="255.98400000000004"/>
    <n v="2"/>
    <n v="0.2"/>
    <n v="54.396600000000007"/>
  </r>
  <r>
    <n v="293"/>
    <s v="CA-2013-110772"/>
    <x v="0"/>
    <x v="73"/>
    <d v="2013-11-25T00:00:00"/>
    <s v="Second Class"/>
    <s v="NZ-18565"/>
    <s v="Nick Zandusky"/>
    <x v="2"/>
    <x v="0"/>
    <x v="38"/>
    <x v="24"/>
    <n v="43229"/>
    <x v="3"/>
    <s v="FUR-BO-10004709"/>
    <x v="0"/>
    <x v="0"/>
    <s v="Bush Westfield Collection Bookcases, Medium Cherry Finish"/>
    <n v="86.97"/>
    <n v="3"/>
    <n v="0.5"/>
    <n v="-48.703199999999995"/>
  </r>
  <r>
    <n v="294"/>
    <s v="CA-2011-111451"/>
    <x v="2"/>
    <x v="58"/>
    <d v="2011-12-28T00:00:00"/>
    <s v="First Class"/>
    <s v="KL-16555"/>
    <s v="Kelly Lampkin"/>
    <x v="1"/>
    <x v="0"/>
    <x v="77"/>
    <x v="22"/>
    <n v="80906"/>
    <x v="1"/>
    <s v="FUR-FU-10004091"/>
    <x v="0"/>
    <x v="5"/>
    <s v="Howard Miller 13&quot; Diameter Goldtone Round Wall Clock"/>
    <n v="300.416"/>
    <n v="8"/>
    <n v="0.2"/>
    <n v="78.859200000000001"/>
  </r>
  <r>
    <n v="295"/>
    <s v="CA-2011-111451"/>
    <x v="2"/>
    <x v="58"/>
    <d v="2011-12-28T00:00:00"/>
    <s v="First Class"/>
    <s v="KL-16555"/>
    <s v="Kelly Lampkin"/>
    <x v="1"/>
    <x v="0"/>
    <x v="77"/>
    <x v="22"/>
    <n v="80906"/>
    <x v="1"/>
    <s v="FUR-CH-10001891"/>
    <x v="0"/>
    <x v="1"/>
    <s v="Global Deluxe Office Fabric Chairs"/>
    <n v="230.35200000000003"/>
    <n v="3"/>
    <n v="0.2"/>
    <n v="20.155800000000013"/>
  </r>
  <r>
    <n v="296"/>
    <s v="CA-2011-111451"/>
    <x v="2"/>
    <x v="58"/>
    <d v="2011-12-28T00:00:00"/>
    <s v="First Class"/>
    <s v="KL-16555"/>
    <s v="Kelly Lampkin"/>
    <x v="1"/>
    <x v="0"/>
    <x v="77"/>
    <x v="22"/>
    <n v="80906"/>
    <x v="1"/>
    <s v="FUR-FU-10002918"/>
    <x v="0"/>
    <x v="5"/>
    <s v="Eldon ClusterMat Chair Mat with Cordless Antistatic Protection"/>
    <n v="218.35200000000003"/>
    <n v="3"/>
    <n v="0.2"/>
    <n v="-24.564599999999999"/>
  </r>
  <r>
    <n v="297"/>
    <s v="CA-2011-111451"/>
    <x v="2"/>
    <x v="58"/>
    <d v="2011-12-28T00:00:00"/>
    <s v="First Class"/>
    <s v="KL-16555"/>
    <s v="Kelly Lampkin"/>
    <x v="1"/>
    <x v="0"/>
    <x v="77"/>
    <x v="22"/>
    <n v="80906"/>
    <x v="1"/>
    <s v="OFF-BI-10004593"/>
    <x v="1"/>
    <x v="8"/>
    <s v="Ibico Laser Imprintable Binding System Covers"/>
    <n v="78.600000000000009"/>
    <n v="5"/>
    <n v="0.7"/>
    <n v="-62.88000000000001"/>
  </r>
  <r>
    <n v="298"/>
    <s v="CA-2011-111451"/>
    <x v="2"/>
    <x v="58"/>
    <d v="2011-12-28T00:00:00"/>
    <s v="First Class"/>
    <s v="KL-16555"/>
    <s v="Kelly Lampkin"/>
    <x v="1"/>
    <x v="0"/>
    <x v="77"/>
    <x v="22"/>
    <n v="80906"/>
    <x v="1"/>
    <s v="OFF-FA-10004854"/>
    <x v="1"/>
    <x v="13"/>
    <s v="Vinyl Coated Wire Paper Clips in Organizer Box, 800/Box"/>
    <n v="27.552000000000003"/>
    <n v="3"/>
    <n v="0.2"/>
    <n v="9.2987999999999964"/>
  </r>
  <r>
    <n v="299"/>
    <s v="CA-2013-142545"/>
    <x v="0"/>
    <x v="99"/>
    <d v="2013-11-04T00:00:00"/>
    <s v="Standard Class"/>
    <s v="JD-15895"/>
    <s v="Jonathan Doherty"/>
    <x v="1"/>
    <x v="0"/>
    <x v="78"/>
    <x v="30"/>
    <n v="7109"/>
    <x v="3"/>
    <s v="OFF-PA-10002105"/>
    <x v="1"/>
    <x v="10"/>
    <s v="Xerox 223"/>
    <n v="32.400000000000006"/>
    <n v="5"/>
    <n v="0"/>
    <n v="15.552000000000001"/>
  </r>
  <r>
    <n v="300"/>
    <s v="CA-2013-142545"/>
    <x v="0"/>
    <x v="99"/>
    <d v="2013-11-04T00:00:00"/>
    <s v="Standard Class"/>
    <s v="JD-15895"/>
    <s v="Jonathan Doherty"/>
    <x v="1"/>
    <x v="0"/>
    <x v="78"/>
    <x v="30"/>
    <n v="7109"/>
    <x v="3"/>
    <s v="OFF-ST-10002756"/>
    <x v="1"/>
    <x v="4"/>
    <s v="Tennsco Stur-D-Stor Boltless Shelving, 5 Shelves, 24&quot; Deep, Sand"/>
    <n v="1082.48"/>
    <n v="8"/>
    <n v="0"/>
    <n v="10.824800000000096"/>
  </r>
  <r>
    <n v="301"/>
    <s v="CA-2013-142545"/>
    <x v="0"/>
    <x v="99"/>
    <d v="2013-11-04T00:00:00"/>
    <s v="Standard Class"/>
    <s v="JD-15895"/>
    <s v="Jonathan Doherty"/>
    <x v="1"/>
    <x v="0"/>
    <x v="78"/>
    <x v="30"/>
    <n v="7109"/>
    <x v="3"/>
    <s v="OFF-PA-10004243"/>
    <x v="1"/>
    <x v="10"/>
    <s v="Xerox 1939"/>
    <n v="56.91"/>
    <n v="3"/>
    <n v="0"/>
    <n v="27.316799999999997"/>
  </r>
  <r>
    <n v="302"/>
    <s v="CA-2013-142545"/>
    <x v="0"/>
    <x v="99"/>
    <d v="2013-11-04T00:00:00"/>
    <s v="Standard Class"/>
    <s v="JD-15895"/>
    <s v="Jonathan Doherty"/>
    <x v="1"/>
    <x v="0"/>
    <x v="78"/>
    <x v="30"/>
    <n v="7109"/>
    <x v="3"/>
    <s v="FUR-FU-10001861"/>
    <x v="0"/>
    <x v="5"/>
    <s v="Floodlight Indoor Halogen Bulbs, 1 Bulb per Pack, 60 Watts"/>
    <n v="77.599999999999994"/>
    <n v="4"/>
    <n v="0"/>
    <n v="38.023999999999994"/>
  </r>
  <r>
    <n v="303"/>
    <s v="CA-2013-142545"/>
    <x v="0"/>
    <x v="99"/>
    <d v="2013-11-04T00:00:00"/>
    <s v="Standard Class"/>
    <s v="JD-15895"/>
    <s v="Jonathan Doherty"/>
    <x v="1"/>
    <x v="0"/>
    <x v="78"/>
    <x v="30"/>
    <n v="7109"/>
    <x v="3"/>
    <s v="OFF-BI-10002706"/>
    <x v="1"/>
    <x v="8"/>
    <s v="Avery Premier Heavy-Duty Binder with Round Locking Rings"/>
    <n v="14.28"/>
    <n v="1"/>
    <n v="0"/>
    <n v="6.5687999999999995"/>
  </r>
  <r>
    <n v="304"/>
    <s v="US-2014-152380"/>
    <x v="3"/>
    <x v="123"/>
    <d v="2014-11-24T00:00:00"/>
    <s v="Standard Class"/>
    <s v="JH-15910"/>
    <s v="Jonathan Howell"/>
    <x v="0"/>
    <x v="0"/>
    <x v="22"/>
    <x v="10"/>
    <n v="60623"/>
    <x v="2"/>
    <s v="FUR-TA-10002533"/>
    <x v="0"/>
    <x v="3"/>
    <s v="BPI Conference Tables"/>
    <n v="219.07500000000002"/>
    <n v="3"/>
    <n v="0.5"/>
    <n v="-131.44500000000005"/>
  </r>
  <r>
    <n v="305"/>
    <s v="CA-2012-144253"/>
    <x v="1"/>
    <x v="124"/>
    <d v="2012-05-09T00:00:00"/>
    <s v="Second Class"/>
    <s v="AS-10225"/>
    <s v="Alan Schoenberger"/>
    <x v="1"/>
    <x v="0"/>
    <x v="20"/>
    <x v="15"/>
    <n v="10024"/>
    <x v="3"/>
    <s v="FUR-FU-10002671"/>
    <x v="0"/>
    <x v="5"/>
    <s v="Electrix 20W Halogen Replacement Bulb for Zoom-In Desk Lamp"/>
    <n v="26.8"/>
    <n v="2"/>
    <n v="0"/>
    <n v="12.863999999999999"/>
  </r>
  <r>
    <n v="306"/>
    <s v="CA-2011-130960"/>
    <x v="2"/>
    <x v="125"/>
    <d v="2012-01-04T00:00:00"/>
    <s v="Standard Class"/>
    <s v="KB-16600"/>
    <s v="Ken Brennan"/>
    <x v="1"/>
    <x v="0"/>
    <x v="79"/>
    <x v="12"/>
    <n v="48180"/>
    <x v="2"/>
    <s v="OFF-AR-10003651"/>
    <x v="1"/>
    <x v="6"/>
    <s v="Newell 350"/>
    <n v="9.84"/>
    <n v="3"/>
    <n v="0"/>
    <n v="2.8535999999999988"/>
  </r>
  <r>
    <n v="307"/>
    <s v="CA-2011-111003"/>
    <x v="2"/>
    <x v="106"/>
    <d v="2011-06-06T00:00:00"/>
    <s v="Standard Class"/>
    <s v="CR-12625"/>
    <s v="Corey Roper"/>
    <x v="2"/>
    <x v="0"/>
    <x v="80"/>
    <x v="30"/>
    <n v="8701"/>
    <x v="3"/>
    <s v="OFF-BI-10001072"/>
    <x v="1"/>
    <x v="8"/>
    <s v="GBC Clear Cover, 8-1/2 x 11, unpunched, 25 covers per pack"/>
    <n v="45.480000000000004"/>
    <n v="3"/>
    <n v="0"/>
    <n v="20.9208"/>
  </r>
  <r>
    <n v="308"/>
    <s v="CA-2011-111003"/>
    <x v="2"/>
    <x v="106"/>
    <d v="2011-06-06T00:00:00"/>
    <s v="Standard Class"/>
    <s v="CR-12625"/>
    <s v="Corey Roper"/>
    <x v="2"/>
    <x v="0"/>
    <x v="80"/>
    <x v="30"/>
    <n v="8701"/>
    <x v="3"/>
    <s v="OFF-AR-10002135"/>
    <x v="1"/>
    <x v="6"/>
    <s v="Boston Heavy-Duty Trimline Electric Pencil Sharpeners"/>
    <n v="289.20000000000005"/>
    <n v="6"/>
    <n v="0"/>
    <n v="83.867999999999967"/>
  </r>
  <r>
    <n v="309"/>
    <s v="CA-2014-126774"/>
    <x v="3"/>
    <x v="4"/>
    <d v="2014-04-18T00:00:00"/>
    <s v="First Class"/>
    <s v="SH-20395"/>
    <s v="Shahid Hopkins"/>
    <x v="0"/>
    <x v="0"/>
    <x v="81"/>
    <x v="17"/>
    <n v="22204"/>
    <x v="0"/>
    <s v="OFF-AR-10002804"/>
    <x v="1"/>
    <x v="6"/>
    <s v="Faber Castell Col-Erase Pencils"/>
    <n v="4.8899999999999997"/>
    <n v="1"/>
    <n v="0"/>
    <n v="2.0049000000000001"/>
  </r>
  <r>
    <n v="310"/>
    <s v="CA-2013-142902"/>
    <x v="0"/>
    <x v="126"/>
    <d v="2013-09-15T00:00:00"/>
    <s v="Second Class"/>
    <s v="BP-11185"/>
    <s v="Ben Peterman"/>
    <x v="1"/>
    <x v="0"/>
    <x v="82"/>
    <x v="22"/>
    <n v="80004"/>
    <x v="1"/>
    <s v="FUR-FU-10001918"/>
    <x v="0"/>
    <x v="5"/>
    <s v="C-Line Cubicle Keepers Polyproplyene Holder With Velcro Backings"/>
    <n v="15.136000000000003"/>
    <n v="4"/>
    <n v="0.2"/>
    <n v="3.5948000000000011"/>
  </r>
  <r>
    <n v="311"/>
    <s v="CA-2013-142902"/>
    <x v="0"/>
    <x v="126"/>
    <d v="2013-09-15T00:00:00"/>
    <s v="Second Class"/>
    <s v="BP-11185"/>
    <s v="Ben Peterman"/>
    <x v="1"/>
    <x v="0"/>
    <x v="82"/>
    <x v="22"/>
    <n v="80004"/>
    <x v="1"/>
    <s v="FUR-CH-10004086"/>
    <x v="0"/>
    <x v="1"/>
    <s v="Hon 4070 Series Pagoda Armless Upholstered Stacking Chairs"/>
    <n v="466.76800000000003"/>
    <n v="2"/>
    <n v="0.2"/>
    <n v="52.511399999999981"/>
  </r>
  <r>
    <n v="312"/>
    <s v="CA-2013-142902"/>
    <x v="0"/>
    <x v="126"/>
    <d v="2013-09-15T00:00:00"/>
    <s v="Second Class"/>
    <s v="BP-11185"/>
    <s v="Ben Peterman"/>
    <x v="1"/>
    <x v="0"/>
    <x v="82"/>
    <x v="22"/>
    <n v="80004"/>
    <x v="1"/>
    <s v="FUR-FU-10001756"/>
    <x v="0"/>
    <x v="5"/>
    <s v="Eldon Expressions Desk Accessory, Wood Photo Frame, Mahogany"/>
    <n v="15.231999999999999"/>
    <n v="1"/>
    <n v="0.2"/>
    <n v="1.7135999999999978"/>
  </r>
  <r>
    <n v="313"/>
    <s v="CA-2013-142902"/>
    <x v="0"/>
    <x v="126"/>
    <d v="2013-09-15T00:00:00"/>
    <s v="Second Class"/>
    <s v="BP-11185"/>
    <s v="Ben Peterman"/>
    <x v="1"/>
    <x v="0"/>
    <x v="82"/>
    <x v="22"/>
    <n v="80004"/>
    <x v="1"/>
    <s v="OFF-LA-10000634"/>
    <x v="1"/>
    <x v="2"/>
    <s v="Avery 509"/>
    <n v="6.2640000000000002"/>
    <n v="3"/>
    <n v="0.2"/>
    <n v="2.0358000000000001"/>
  </r>
  <r>
    <n v="314"/>
    <s v="CA-2011-120887"/>
    <x v="2"/>
    <x v="127"/>
    <d v="2011-10-03T00:00:00"/>
    <s v="Standard Class"/>
    <s v="TS-21205"/>
    <s v="Thomas Seio"/>
    <x v="1"/>
    <x v="0"/>
    <x v="83"/>
    <x v="30"/>
    <n v="7601"/>
    <x v="3"/>
    <s v="FUR-FU-10001588"/>
    <x v="0"/>
    <x v="5"/>
    <s v="Deflect-o SuperTray Unbreakable Stackable Tray, Letter, Black"/>
    <n v="87.539999999999992"/>
    <n v="3"/>
    <n v="0"/>
    <n v="37.642200000000003"/>
  </r>
  <r>
    <n v="315"/>
    <s v="CA-2011-167850"/>
    <x v="2"/>
    <x v="128"/>
    <d v="2011-08-16T00:00:00"/>
    <s v="Standard Class"/>
    <s v="AG-10525"/>
    <s v="Andy Gerbode"/>
    <x v="1"/>
    <x v="0"/>
    <x v="84"/>
    <x v="2"/>
    <n v="33710"/>
    <x v="0"/>
    <s v="TEC-PH-10002398"/>
    <x v="2"/>
    <x v="7"/>
    <s v="AT&amp;T 1070 Corded Phone"/>
    <n v="178.38400000000001"/>
    <n v="2"/>
    <n v="0.2"/>
    <n v="22.297999999999973"/>
  </r>
  <r>
    <n v="316"/>
    <s v="CA-2011-167850"/>
    <x v="2"/>
    <x v="128"/>
    <d v="2011-08-16T00:00:00"/>
    <s v="Standard Class"/>
    <s v="AG-10525"/>
    <s v="Andy Gerbode"/>
    <x v="1"/>
    <x v="0"/>
    <x v="84"/>
    <x v="2"/>
    <n v="33710"/>
    <x v="0"/>
    <s v="OFF-PA-10001937"/>
    <x v="1"/>
    <x v="10"/>
    <s v="Xerox 21"/>
    <n v="15.552000000000003"/>
    <n v="3"/>
    <n v="0.2"/>
    <n v="5.4432"/>
  </r>
  <r>
    <n v="317"/>
    <s v="CA-2011-164259"/>
    <x v="2"/>
    <x v="129"/>
    <d v="2011-12-30T00:00:00"/>
    <s v="First Class"/>
    <s v="SP-20860"/>
    <s v="Sung Pak"/>
    <x v="1"/>
    <x v="0"/>
    <x v="10"/>
    <x v="9"/>
    <n v="19143"/>
    <x v="3"/>
    <s v="OFF-AR-10003373"/>
    <x v="1"/>
    <x v="6"/>
    <s v="Boston School Pro Electric Pencil Sharpener, 1670"/>
    <n v="99.13600000000001"/>
    <n v="4"/>
    <n v="0.2"/>
    <n v="8.674399999999995"/>
  </r>
  <r>
    <n v="318"/>
    <s v="CA-2011-164973"/>
    <x v="2"/>
    <x v="130"/>
    <d v="2011-11-09T00:00:00"/>
    <s v="Standard Class"/>
    <s v="NM-18445"/>
    <s v="Nathan Mautz"/>
    <x v="2"/>
    <x v="0"/>
    <x v="20"/>
    <x v="15"/>
    <n v="10024"/>
    <x v="3"/>
    <s v="FUR-CH-10002602"/>
    <x v="0"/>
    <x v="1"/>
    <s v="DMI Arturo Collection Mission-style Design Wood Chair"/>
    <n v="135.88200000000001"/>
    <n v="1"/>
    <n v="0.1"/>
    <n v="24.156800000000004"/>
  </r>
  <r>
    <n v="319"/>
    <s v="CA-2011-164973"/>
    <x v="2"/>
    <x v="130"/>
    <d v="2011-11-09T00:00:00"/>
    <s v="Standard Class"/>
    <s v="NM-18445"/>
    <s v="Nathan Mautz"/>
    <x v="2"/>
    <x v="0"/>
    <x v="20"/>
    <x v="15"/>
    <n v="10024"/>
    <x v="3"/>
    <s v="TEC-MA-10002927"/>
    <x v="2"/>
    <x v="15"/>
    <s v="Canon imageCLASS MF7460 Monochrome Digital Laser Multifunction Copier"/>
    <n v="3991.98"/>
    <n v="2"/>
    <n v="0"/>
    <n v="1995.99"/>
  </r>
  <r>
    <n v="320"/>
    <s v="CA-2011-164973"/>
    <x v="2"/>
    <x v="130"/>
    <d v="2011-11-09T00:00:00"/>
    <s v="Standard Class"/>
    <s v="NM-18445"/>
    <s v="Nathan Mautz"/>
    <x v="2"/>
    <x v="0"/>
    <x v="20"/>
    <x v="15"/>
    <n v="10024"/>
    <x v="3"/>
    <s v="TEC-PH-10004093"/>
    <x v="2"/>
    <x v="7"/>
    <s v="Panasonic Kx-TS550"/>
    <n v="275.94"/>
    <n v="6"/>
    <n v="0"/>
    <n v="80.022599999999997"/>
  </r>
  <r>
    <n v="321"/>
    <s v="CA-2011-164973"/>
    <x v="2"/>
    <x v="130"/>
    <d v="2011-11-09T00:00:00"/>
    <s v="Standard Class"/>
    <s v="NM-18445"/>
    <s v="Nathan Mautz"/>
    <x v="2"/>
    <x v="0"/>
    <x v="20"/>
    <x v="15"/>
    <n v="10024"/>
    <x v="3"/>
    <s v="TEC-AC-10000892"/>
    <x v="2"/>
    <x v="11"/>
    <s v="NETGEAR N750 Dual Band Wi-Fi Gigabit Router"/>
    <n v="360"/>
    <n v="4"/>
    <n v="0"/>
    <n v="129.6"/>
  </r>
  <r>
    <n v="322"/>
    <s v="CA-2011-164973"/>
    <x v="2"/>
    <x v="130"/>
    <d v="2011-11-09T00:00:00"/>
    <s v="Standard Class"/>
    <s v="NM-18445"/>
    <s v="Nathan Mautz"/>
    <x v="2"/>
    <x v="0"/>
    <x v="20"/>
    <x v="15"/>
    <n v="10024"/>
    <x v="3"/>
    <s v="OFF-ST-10002974"/>
    <x v="1"/>
    <x v="4"/>
    <s v="Trav-L-File Heavy-Duty Shuttle II, Black"/>
    <n v="43.57"/>
    <n v="1"/>
    <n v="0"/>
    <n v="13.070999999999998"/>
  </r>
  <r>
    <n v="323"/>
    <s v="CA-2011-156601"/>
    <x v="2"/>
    <x v="111"/>
    <d v="2011-09-24T00:00:00"/>
    <s v="Standard Class"/>
    <s v="FA-14230"/>
    <s v="Frank Atkinson"/>
    <x v="1"/>
    <x v="0"/>
    <x v="85"/>
    <x v="1"/>
    <n v="90805"/>
    <x v="1"/>
    <s v="OFF-FA-10000624"/>
    <x v="1"/>
    <x v="13"/>
    <s v="OIC Binder Clips"/>
    <n v="7.16"/>
    <n v="2"/>
    <n v="0"/>
    <n v="3.58"/>
  </r>
  <r>
    <n v="324"/>
    <s v="CA-2013-162138"/>
    <x v="0"/>
    <x v="131"/>
    <d v="2013-04-28T00:00:00"/>
    <s v="Standard Class"/>
    <s v="GK-14620"/>
    <s v="Grace Kelly"/>
    <x v="1"/>
    <x v="0"/>
    <x v="86"/>
    <x v="1"/>
    <n v="92345"/>
    <x v="1"/>
    <s v="OFF-BI-10004593"/>
    <x v="1"/>
    <x v="8"/>
    <s v="Ibico Laser Imprintable Binding System Covers"/>
    <n v="251.52"/>
    <n v="6"/>
    <n v="0.2"/>
    <n v="81.744"/>
  </r>
  <r>
    <n v="325"/>
    <s v="CA-2013-162138"/>
    <x v="0"/>
    <x v="131"/>
    <d v="2013-04-28T00:00:00"/>
    <s v="Standard Class"/>
    <s v="GK-14620"/>
    <s v="Grace Kelly"/>
    <x v="1"/>
    <x v="0"/>
    <x v="86"/>
    <x v="1"/>
    <n v="92345"/>
    <x v="1"/>
    <s v="TEC-AC-10001908"/>
    <x v="2"/>
    <x v="11"/>
    <s v="Logitech Wireless Headset h800"/>
    <n v="99.99"/>
    <n v="1"/>
    <n v="0"/>
    <n v="34.996499999999997"/>
  </r>
  <r>
    <n v="326"/>
    <s v="CA-2014-153339"/>
    <x v="3"/>
    <x v="132"/>
    <d v="2014-11-06T00:00:00"/>
    <s v="Second Class"/>
    <s v="DJ-13510"/>
    <s v="Don Jones"/>
    <x v="1"/>
    <x v="0"/>
    <x v="87"/>
    <x v="18"/>
    <n v="37130"/>
    <x v="0"/>
    <s v="FUR-FU-10001967"/>
    <x v="0"/>
    <x v="5"/>
    <s v="Telescoping Adjustable Floor Lamp"/>
    <n v="15.991999999999999"/>
    <n v="1"/>
    <n v="0.2"/>
    <n v="0.99949999999999894"/>
  </r>
  <r>
    <n v="327"/>
    <s v="US-2013-141544"/>
    <x v="0"/>
    <x v="133"/>
    <d v="2013-09-02T00:00:00"/>
    <s v="First Class"/>
    <s v="PO-18850"/>
    <s v="Patrick O'Brill"/>
    <x v="0"/>
    <x v="0"/>
    <x v="10"/>
    <x v="9"/>
    <n v="19143"/>
    <x v="3"/>
    <s v="TEC-PH-10003645"/>
    <x v="2"/>
    <x v="7"/>
    <s v="Aastra 57i VoIP phone"/>
    <n v="290.89800000000002"/>
    <n v="3"/>
    <n v="0.4"/>
    <n v="-67.876199999999997"/>
  </r>
  <r>
    <n v="328"/>
    <s v="US-2013-141544"/>
    <x v="0"/>
    <x v="133"/>
    <d v="2013-09-02T00:00:00"/>
    <s v="First Class"/>
    <s v="PO-18850"/>
    <s v="Patrick O'Brill"/>
    <x v="0"/>
    <x v="0"/>
    <x v="10"/>
    <x v="9"/>
    <n v="19143"/>
    <x v="3"/>
    <s v="OFF-ST-10000675"/>
    <x v="1"/>
    <x v="4"/>
    <s v="File Shuttle II and Handi-File, Black"/>
    <n v="54.224000000000004"/>
    <n v="2"/>
    <n v="0.2"/>
    <n v="3.3889999999999993"/>
  </r>
  <r>
    <n v="329"/>
    <s v="US-2013-141544"/>
    <x v="0"/>
    <x v="133"/>
    <d v="2013-09-02T00:00:00"/>
    <s v="First Class"/>
    <s v="PO-18850"/>
    <s v="Patrick O'Brill"/>
    <x v="0"/>
    <x v="0"/>
    <x v="10"/>
    <x v="9"/>
    <n v="19143"/>
    <x v="3"/>
    <s v="FUR-CH-10003312"/>
    <x v="0"/>
    <x v="1"/>
    <s v="Hon 2090 “Pillow Soft” Series Mid Back Swivel/Tilt Chairs"/>
    <n v="786.74400000000003"/>
    <n v="4"/>
    <n v="0.3"/>
    <n v="-258.50160000000011"/>
  </r>
  <r>
    <n v="330"/>
    <s v="US-2013-141544"/>
    <x v="0"/>
    <x v="133"/>
    <d v="2013-09-02T00:00:00"/>
    <s v="First Class"/>
    <s v="PO-18850"/>
    <s v="Patrick O'Brill"/>
    <x v="0"/>
    <x v="0"/>
    <x v="10"/>
    <x v="9"/>
    <n v="19143"/>
    <x v="3"/>
    <s v="OFF-LA-10001074"/>
    <x v="1"/>
    <x v="2"/>
    <s v="Round Specialty Laser Printer Labels"/>
    <n v="100.24000000000001"/>
    <n v="10"/>
    <n v="0.2"/>
    <n v="33.830999999999989"/>
  </r>
  <r>
    <n v="331"/>
    <s v="US-2013-141544"/>
    <x v="0"/>
    <x v="133"/>
    <d v="2013-09-02T00:00:00"/>
    <s v="First Class"/>
    <s v="PO-18850"/>
    <s v="Patrick O'Brill"/>
    <x v="0"/>
    <x v="0"/>
    <x v="10"/>
    <x v="9"/>
    <n v="19143"/>
    <x v="3"/>
    <s v="OFF-BI-10001524"/>
    <x v="1"/>
    <x v="8"/>
    <s v="GBC Premium Transparent Covers with Diagonal Lined Pattern"/>
    <n v="37.76400000000001"/>
    <n v="6"/>
    <n v="0.7"/>
    <n v="-27.693600000000004"/>
  </r>
  <r>
    <n v="332"/>
    <s v="US-2013-150147"/>
    <x v="0"/>
    <x v="134"/>
    <d v="2013-04-30T00:00:00"/>
    <s v="Second Class"/>
    <s v="JL-15850"/>
    <s v="John Lucas"/>
    <x v="0"/>
    <x v="0"/>
    <x v="10"/>
    <x v="9"/>
    <n v="19134"/>
    <x v="3"/>
    <s v="TEC-PH-10004614"/>
    <x v="2"/>
    <x v="7"/>
    <s v="AT&amp;T 841000 Phone"/>
    <n v="82.8"/>
    <n v="2"/>
    <n v="0.4"/>
    <n v="-20.700000000000003"/>
  </r>
  <r>
    <n v="333"/>
    <s v="US-2013-150147"/>
    <x v="0"/>
    <x v="134"/>
    <d v="2013-04-30T00:00:00"/>
    <s v="Second Class"/>
    <s v="JL-15850"/>
    <s v="John Lucas"/>
    <x v="0"/>
    <x v="0"/>
    <x v="10"/>
    <x v="9"/>
    <n v="19134"/>
    <x v="3"/>
    <s v="OFF-BI-10001153"/>
    <x v="1"/>
    <x v="8"/>
    <s v="Ibico Recycled Grain-Textured Covers"/>
    <n v="20.724000000000004"/>
    <n v="2"/>
    <n v="0.7"/>
    <n v="-13.815999999999995"/>
  </r>
  <r>
    <n v="334"/>
    <s v="US-2013-150147"/>
    <x v="0"/>
    <x v="134"/>
    <d v="2013-04-30T00:00:00"/>
    <s v="Second Class"/>
    <s v="JL-15850"/>
    <s v="John Lucas"/>
    <x v="0"/>
    <x v="0"/>
    <x v="10"/>
    <x v="9"/>
    <n v="19134"/>
    <x v="3"/>
    <s v="OFF-BI-10001982"/>
    <x v="1"/>
    <x v="8"/>
    <s v="Wilson Jones Custom Binder Spines &amp; Labels"/>
    <n v="4.8960000000000008"/>
    <n v="3"/>
    <n v="0.7"/>
    <n v="-3.4271999999999991"/>
  </r>
  <r>
    <n v="335"/>
    <s v="CA-2012-137946"/>
    <x v="1"/>
    <x v="135"/>
    <d v="2012-09-04T00:00:00"/>
    <s v="Second Class"/>
    <s v="DB-13615"/>
    <s v="Doug Bickford"/>
    <x v="0"/>
    <x v="0"/>
    <x v="1"/>
    <x v="1"/>
    <n v="90045"/>
    <x v="1"/>
    <s v="OFF-BI-10001922"/>
    <x v="1"/>
    <x v="8"/>
    <s v="Storex Dura Pro Binders"/>
    <n v="4.7520000000000007"/>
    <n v="1"/>
    <n v="0.2"/>
    <n v="1.6037999999999997"/>
  </r>
  <r>
    <n v="336"/>
    <s v="CA-2012-137946"/>
    <x v="1"/>
    <x v="135"/>
    <d v="2012-09-04T00:00:00"/>
    <s v="Second Class"/>
    <s v="DB-13615"/>
    <s v="Doug Bickford"/>
    <x v="0"/>
    <x v="0"/>
    <x v="1"/>
    <x v="1"/>
    <n v="90045"/>
    <x v="1"/>
    <s v="TEC-CO-10001449"/>
    <x v="2"/>
    <x v="16"/>
    <s v="Hewlett Packard LaserJet 3310 Copier"/>
    <n v="959.98400000000004"/>
    <n v="2"/>
    <n v="0.2"/>
    <n v="335.99440000000004"/>
  </r>
  <r>
    <n v="337"/>
    <s v="CA-2012-137946"/>
    <x v="1"/>
    <x v="135"/>
    <d v="2012-09-04T00:00:00"/>
    <s v="Second Class"/>
    <s v="DB-13615"/>
    <s v="Doug Bickford"/>
    <x v="0"/>
    <x v="0"/>
    <x v="1"/>
    <x v="1"/>
    <n v="90045"/>
    <x v="1"/>
    <s v="OFF-BI-10004140"/>
    <x v="1"/>
    <x v="8"/>
    <s v="Avery Non-Stick Binders"/>
    <n v="14.368000000000002"/>
    <n v="4"/>
    <n v="0.2"/>
    <n v="4.4899999999999984"/>
  </r>
  <r>
    <n v="338"/>
    <s v="CA-2011-129924"/>
    <x v="2"/>
    <x v="136"/>
    <d v="2011-07-17T00:00:00"/>
    <s v="Standard Class"/>
    <s v="AC-10420"/>
    <s v="Alyssa Crouse"/>
    <x v="1"/>
    <x v="0"/>
    <x v="8"/>
    <x v="1"/>
    <n v="94122"/>
    <x v="1"/>
    <s v="OFF-BI-10003314"/>
    <x v="1"/>
    <x v="8"/>
    <s v="Tuff Stuff Recycled Round Ring Binders"/>
    <n v="7.7120000000000006"/>
    <n v="2"/>
    <n v="0.2"/>
    <n v="2.7956000000000003"/>
  </r>
  <r>
    <n v="339"/>
    <s v="CA-2011-129924"/>
    <x v="2"/>
    <x v="136"/>
    <d v="2011-07-17T00:00:00"/>
    <s v="Standard Class"/>
    <s v="AC-10420"/>
    <s v="Alyssa Crouse"/>
    <x v="1"/>
    <x v="0"/>
    <x v="8"/>
    <x v="1"/>
    <n v="94122"/>
    <x v="1"/>
    <s v="FUR-TA-10004575"/>
    <x v="0"/>
    <x v="3"/>
    <s v="Hon 5100 Series Wood Tables"/>
    <n v="698.35200000000009"/>
    <n v="3"/>
    <n v="0.2"/>
    <n v="-17.458800000000053"/>
  </r>
  <r>
    <n v="340"/>
    <s v="CA-2012-128167"/>
    <x v="1"/>
    <x v="137"/>
    <d v="2012-06-26T00:00:00"/>
    <s v="Second Class"/>
    <s v="KL-16645"/>
    <s v="Ken Lonsdale"/>
    <x v="0"/>
    <x v="0"/>
    <x v="88"/>
    <x v="7"/>
    <n v="84041"/>
    <x v="1"/>
    <s v="OFF-FA-10000490"/>
    <x v="1"/>
    <x v="13"/>
    <s v="OIC Binder Clips, Mini, 1/4&quot; Capacity, Black"/>
    <n v="4.96"/>
    <n v="4"/>
    <n v="0"/>
    <n v="2.3311999999999999"/>
  </r>
  <r>
    <n v="341"/>
    <s v="CA-2011-122336"/>
    <x v="2"/>
    <x v="138"/>
    <d v="2011-04-17T00:00:00"/>
    <s v="Second Class"/>
    <s v="JD-15895"/>
    <s v="Jonathan Doherty"/>
    <x v="1"/>
    <x v="0"/>
    <x v="10"/>
    <x v="9"/>
    <n v="19140"/>
    <x v="3"/>
    <s v="OFF-AR-10000122"/>
    <x v="1"/>
    <x v="6"/>
    <s v="Newell 314"/>
    <n v="17.856000000000002"/>
    <n v="4"/>
    <n v="0.2"/>
    <n v="1.1159999999999979"/>
  </r>
  <r>
    <n v="342"/>
    <s v="CA-2011-122336"/>
    <x v="2"/>
    <x v="138"/>
    <d v="2011-04-17T00:00:00"/>
    <s v="Second Class"/>
    <s v="JD-15895"/>
    <s v="Jonathan Doherty"/>
    <x v="1"/>
    <x v="0"/>
    <x v="10"/>
    <x v="9"/>
    <n v="19140"/>
    <x v="3"/>
    <s v="OFF-BI-10003656"/>
    <x v="1"/>
    <x v="8"/>
    <s v="Fellowes PB200 Plastic Comb Binding Machine"/>
    <n v="509.97000000000008"/>
    <n v="10"/>
    <n v="0.7"/>
    <n v="-407.97599999999989"/>
  </r>
  <r>
    <n v="343"/>
    <s v="CA-2011-122336"/>
    <x v="2"/>
    <x v="138"/>
    <d v="2011-04-17T00:00:00"/>
    <s v="Second Class"/>
    <s v="JD-15895"/>
    <s v="Jonathan Doherty"/>
    <x v="1"/>
    <x v="0"/>
    <x v="10"/>
    <x v="9"/>
    <n v="19140"/>
    <x v="3"/>
    <s v="OFF-FA-10002780"/>
    <x v="1"/>
    <x v="13"/>
    <s v="Staples"/>
    <n v="30.991999999999997"/>
    <n v="13"/>
    <n v="0.2"/>
    <n v="10.072399999999996"/>
  </r>
  <r>
    <n v="344"/>
    <s v="CA-2011-122336"/>
    <x v="2"/>
    <x v="138"/>
    <d v="2011-04-17T00:00:00"/>
    <s v="Second Class"/>
    <s v="JD-15895"/>
    <s v="Jonathan Doherty"/>
    <x v="1"/>
    <x v="0"/>
    <x v="10"/>
    <x v="9"/>
    <n v="19140"/>
    <x v="3"/>
    <s v="TEC-PH-10000702"/>
    <x v="2"/>
    <x v="7"/>
    <s v="Square Credit Card Reader, 4 1/2&quot; x 4 1/2&quot; x 1&quot;, White"/>
    <n v="71.927999999999997"/>
    <n v="12"/>
    <n v="0.4"/>
    <n v="8.3915999999999897"/>
  </r>
  <r>
    <n v="345"/>
    <s v="US-2012-120712"/>
    <x v="1"/>
    <x v="139"/>
    <d v="2012-12-24T00:00:00"/>
    <s v="Standard Class"/>
    <s v="CS-12130"/>
    <s v="Chad Sievert"/>
    <x v="0"/>
    <x v="0"/>
    <x v="89"/>
    <x v="5"/>
    <n v="78745"/>
    <x v="2"/>
    <s v="OFF-ST-10000107"/>
    <x v="1"/>
    <x v="4"/>
    <s v="Fellowes Super Stor/Drawer"/>
    <n v="88.800000000000011"/>
    <n v="4"/>
    <n v="0.2"/>
    <n v="-2.2200000000000131"/>
  </r>
  <r>
    <n v="346"/>
    <s v="CA-2014-169901"/>
    <x v="3"/>
    <x v="140"/>
    <d v="2014-06-20T00:00:00"/>
    <s v="Standard Class"/>
    <s v="CC-12550"/>
    <s v="Clay Cheatham"/>
    <x v="0"/>
    <x v="0"/>
    <x v="8"/>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x v="0"/>
    <x v="90"/>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x v="0"/>
    <x v="90"/>
    <x v="31"/>
    <n v="1852"/>
    <x v="3"/>
    <s v="OFF-PA-10000249"/>
    <x v="1"/>
    <x v="10"/>
    <s v="Staples"/>
    <n v="24.56"/>
    <n v="2"/>
    <n v="0"/>
    <n v="11.543199999999999"/>
  </r>
  <r>
    <n v="349"/>
    <s v="CA-2014-134306"/>
    <x v="3"/>
    <x v="141"/>
    <d v="2014-07-13T00:00:00"/>
    <s v="Standard Class"/>
    <s v="TD-20995"/>
    <s v="Tamara Dahlen"/>
    <x v="0"/>
    <x v="0"/>
    <x v="90"/>
    <x v="31"/>
    <n v="1852"/>
    <x v="3"/>
    <s v="OFF-AR-10001374"/>
    <x v="1"/>
    <x v="6"/>
    <s v="BIC Brite Liner Highlighters, Chisel Tip"/>
    <n v="12.96"/>
    <n v="2"/>
    <n v="0"/>
    <n v="4.1471999999999998"/>
  </r>
  <r>
    <n v="350"/>
    <s v="CA-2013-129714"/>
    <x v="0"/>
    <x v="142"/>
    <d v="2013-09-04T00:00:00"/>
    <s v="First Class"/>
    <s v="AB-10060"/>
    <s v="Adam Bellavance"/>
    <x v="2"/>
    <x v="0"/>
    <x v="20"/>
    <x v="15"/>
    <n v="10009"/>
    <x v="3"/>
    <s v="TEC-AC-10000290"/>
    <x v="2"/>
    <x v="11"/>
    <s v="Sabrent 4-Port USB 2.0 Hub"/>
    <n v="6.79"/>
    <n v="1"/>
    <n v="0"/>
    <n v="2.3086000000000002"/>
  </r>
  <r>
    <n v="351"/>
    <s v="CA-2013-129714"/>
    <x v="0"/>
    <x v="142"/>
    <d v="2013-09-04T00:00:00"/>
    <s v="First Class"/>
    <s v="AB-10060"/>
    <s v="Adam Bellavance"/>
    <x v="2"/>
    <x v="0"/>
    <x v="20"/>
    <x v="15"/>
    <n v="10009"/>
    <x v="3"/>
    <s v="OFF-PA-10001970"/>
    <x v="1"/>
    <x v="10"/>
    <s v="Xerox 1881"/>
    <n v="24.56"/>
    <n v="2"/>
    <n v="0"/>
    <n v="11.543199999999999"/>
  </r>
  <r>
    <n v="352"/>
    <s v="CA-2013-129714"/>
    <x v="0"/>
    <x v="142"/>
    <d v="2013-09-04T00:00:00"/>
    <s v="First Class"/>
    <s v="AB-10060"/>
    <s v="Adam Bellavance"/>
    <x v="2"/>
    <x v="0"/>
    <x v="20"/>
    <x v="15"/>
    <n v="10009"/>
    <x v="3"/>
    <s v="OFF-BI-10002160"/>
    <x v="1"/>
    <x v="8"/>
    <s v="Acco Hanging Data Binders"/>
    <n v="3.048"/>
    <n v="1"/>
    <n v="0.2"/>
    <n v="1.0668"/>
  </r>
  <r>
    <n v="353"/>
    <s v="CA-2013-129714"/>
    <x v="0"/>
    <x v="142"/>
    <d v="2013-09-04T00:00:00"/>
    <s v="First Class"/>
    <s v="AB-10060"/>
    <s v="Adam Bellavance"/>
    <x v="2"/>
    <x v="0"/>
    <x v="20"/>
    <x v="15"/>
    <n v="10009"/>
    <x v="3"/>
    <s v="OFF-PA-10001970"/>
    <x v="1"/>
    <x v="10"/>
    <s v="Xerox 1881"/>
    <n v="49.12"/>
    <n v="4"/>
    <n v="0"/>
    <n v="23.086399999999998"/>
  </r>
  <r>
    <n v="354"/>
    <s v="CA-2013-129714"/>
    <x v="0"/>
    <x v="142"/>
    <d v="2013-09-04T00:00:00"/>
    <s v="First Class"/>
    <s v="AB-10060"/>
    <s v="Adam Bellavance"/>
    <x v="2"/>
    <x v="0"/>
    <x v="20"/>
    <x v="15"/>
    <n v="10009"/>
    <x v="3"/>
    <s v="OFF-BI-10004995"/>
    <x v="1"/>
    <x v="8"/>
    <s v="GBC DocuBind P400 Electric Binding System"/>
    <n v="4355.1680000000006"/>
    <n v="4"/>
    <n v="0.2"/>
    <n v="1415.4295999999997"/>
  </r>
  <r>
    <n v="355"/>
    <s v="CA-2013-138520"/>
    <x v="0"/>
    <x v="143"/>
    <d v="2013-04-14T00:00:00"/>
    <s v="Standard Class"/>
    <s v="JL-15505"/>
    <s v="Jeremy Lonsdale"/>
    <x v="0"/>
    <x v="0"/>
    <x v="20"/>
    <x v="15"/>
    <n v="10035"/>
    <x v="3"/>
    <s v="FUR-BO-10002268"/>
    <x v="0"/>
    <x v="0"/>
    <s v="Sauder Barrister Bookcases"/>
    <n v="388.70400000000006"/>
    <n v="6"/>
    <n v="0.2"/>
    <n v="-4.8588000000000022"/>
  </r>
  <r>
    <n v="356"/>
    <s v="CA-2013-138520"/>
    <x v="0"/>
    <x v="143"/>
    <d v="2013-04-14T00:00:00"/>
    <s v="Standard Class"/>
    <s v="JL-15505"/>
    <s v="Jeremy Lonsdale"/>
    <x v="0"/>
    <x v="0"/>
    <x v="20"/>
    <x v="15"/>
    <n v="10035"/>
    <x v="3"/>
    <s v="OFF-EN-10001137"/>
    <x v="1"/>
    <x v="12"/>
    <s v="#10 Gummed Flap White Envelopes, 100/Box"/>
    <n v="8.26"/>
    <n v="2"/>
    <n v="0"/>
    <n v="3.7995999999999999"/>
  </r>
  <r>
    <n v="357"/>
    <s v="CA-2013-138520"/>
    <x v="0"/>
    <x v="143"/>
    <d v="2013-04-14T00:00:00"/>
    <s v="Standard Class"/>
    <s v="JL-15505"/>
    <s v="Jeremy Lonsdale"/>
    <x v="0"/>
    <x v="0"/>
    <x v="20"/>
    <x v="15"/>
    <n v="10035"/>
    <x v="3"/>
    <s v="OFF-AR-10002399"/>
    <x v="1"/>
    <x v="6"/>
    <s v="Dixon Prang Watercolor Pencils, 10-Color Set with Brush"/>
    <n v="17.04"/>
    <n v="4"/>
    <n v="0"/>
    <n v="6.9863999999999997"/>
  </r>
  <r>
    <n v="358"/>
    <s v="CA-2013-138520"/>
    <x v="0"/>
    <x v="143"/>
    <d v="2013-04-14T00:00:00"/>
    <s v="Standard Class"/>
    <s v="JL-15505"/>
    <s v="Jeremy Lonsdale"/>
    <x v="0"/>
    <x v="0"/>
    <x v="20"/>
    <x v="15"/>
    <n v="10035"/>
    <x v="3"/>
    <s v="OFF-PA-10002713"/>
    <x v="1"/>
    <x v="10"/>
    <s v="Adams Phone Message Book, 200 Message Capacity, 8 1/16” x 11”"/>
    <n v="34.4"/>
    <n v="5"/>
    <n v="0"/>
    <n v="15.823999999999998"/>
  </r>
  <r>
    <n v="359"/>
    <s v="CA-2013-130001"/>
    <x v="0"/>
    <x v="131"/>
    <d v="2013-04-29T00:00:00"/>
    <s v="Standard Class"/>
    <s v="HK-14890"/>
    <s v="Heather Kirkland"/>
    <x v="1"/>
    <x v="0"/>
    <x v="35"/>
    <x v="3"/>
    <n v="28205"/>
    <x v="0"/>
    <s v="OFF-PA-10002666"/>
    <x v="1"/>
    <x v="10"/>
    <s v="Southworth 25% Cotton Linen-Finish Paper &amp; Envelopes"/>
    <n v="36.240000000000009"/>
    <n v="5"/>
    <n v="0.2"/>
    <n v="11.324999999999996"/>
  </r>
  <r>
    <n v="360"/>
    <s v="CA-2014-155698"/>
    <x v="3"/>
    <x v="144"/>
    <d v="2014-03-12T00:00:00"/>
    <s v="First Class"/>
    <s v="VB-21745"/>
    <s v="Victoria Brennan"/>
    <x v="1"/>
    <x v="0"/>
    <x v="38"/>
    <x v="32"/>
    <n v="31907"/>
    <x v="0"/>
    <s v="OFF-AP-10001124"/>
    <x v="1"/>
    <x v="9"/>
    <s v="Belkin 8 Outlet SurgeMaster II Gold Surge Protector with Phone Protection"/>
    <n v="647.84"/>
    <n v="8"/>
    <n v="0"/>
    <n v="168.4384"/>
  </r>
  <r>
    <n v="361"/>
    <s v="CA-2014-155698"/>
    <x v="3"/>
    <x v="144"/>
    <d v="2014-03-12T00:00:00"/>
    <s v="First Class"/>
    <s v="VB-21745"/>
    <s v="Victoria Brennan"/>
    <x v="1"/>
    <x v="0"/>
    <x v="38"/>
    <x v="32"/>
    <n v="31907"/>
    <x v="0"/>
    <s v="OFF-LA-10001158"/>
    <x v="1"/>
    <x v="2"/>
    <s v="Avery Address/Shipping Labels for Typewriters, 4&quot; x 2&quot;"/>
    <n v="20.7"/>
    <n v="2"/>
    <n v="0"/>
    <n v="9.9359999999999999"/>
  </r>
  <r>
    <n v="362"/>
    <s v="CA-2014-144904"/>
    <x v="3"/>
    <x v="145"/>
    <d v="2014-10-02T00:00:00"/>
    <s v="Standard Class"/>
    <s v="KW-16435"/>
    <s v="Katrina Willman"/>
    <x v="0"/>
    <x v="0"/>
    <x v="20"/>
    <x v="15"/>
    <n v="10009"/>
    <x v="3"/>
    <s v="OFF-LA-10001158"/>
    <x v="1"/>
    <x v="2"/>
    <s v="Avery Address/Shipping Labels for Typewriters, 4&quot; x 2&quot;"/>
    <n v="20.7"/>
    <n v="2"/>
    <n v="0"/>
    <n v="9.9359999999999999"/>
  </r>
  <r>
    <n v="363"/>
    <s v="CA-2014-144904"/>
    <x v="3"/>
    <x v="145"/>
    <d v="2014-10-02T00:00:00"/>
    <s v="Standard Class"/>
    <s v="KW-16435"/>
    <s v="Katrina Willman"/>
    <x v="0"/>
    <x v="0"/>
    <x v="20"/>
    <x v="15"/>
    <n v="10009"/>
    <x v="3"/>
    <s v="FUR-CH-10000785"/>
    <x v="0"/>
    <x v="1"/>
    <s v="Global Ergonomic Managers Chair"/>
    <n v="488.64600000000002"/>
    <n v="3"/>
    <n v="0.1"/>
    <n v="86.870400000000004"/>
  </r>
  <r>
    <n v="364"/>
    <s v="CA-2014-144904"/>
    <x v="3"/>
    <x v="145"/>
    <d v="2014-10-02T00:00:00"/>
    <s v="Standard Class"/>
    <s v="KW-16435"/>
    <s v="Katrina Willman"/>
    <x v="0"/>
    <x v="0"/>
    <x v="20"/>
    <x v="15"/>
    <n v="10009"/>
    <x v="3"/>
    <s v="OFF-AR-10003732"/>
    <x v="1"/>
    <x v="6"/>
    <s v="Newell 333"/>
    <n v="5.56"/>
    <n v="2"/>
    <n v="0"/>
    <n v="1.4455999999999998"/>
  </r>
  <r>
    <n v="365"/>
    <s v="CA-2014-144904"/>
    <x v="3"/>
    <x v="145"/>
    <d v="2014-10-02T00:00:00"/>
    <s v="Standard Class"/>
    <s v="KW-16435"/>
    <s v="Katrina Willman"/>
    <x v="0"/>
    <x v="0"/>
    <x v="20"/>
    <x v="15"/>
    <n v="10009"/>
    <x v="3"/>
    <s v="FUR-FU-10000023"/>
    <x v="0"/>
    <x v="5"/>
    <s v="Eldon Wave Desk Accessories"/>
    <n v="47.12"/>
    <n v="8"/>
    <n v="0"/>
    <n v="20.732800000000001"/>
  </r>
  <r>
    <n v="366"/>
    <s v="CA-2011-123344"/>
    <x v="2"/>
    <x v="146"/>
    <d v="2011-09-29T00:00:00"/>
    <s v="Standard Class"/>
    <s v="JD-16060"/>
    <s v="Julia Dunbar"/>
    <x v="0"/>
    <x v="0"/>
    <x v="8"/>
    <x v="1"/>
    <n v="94109"/>
    <x v="1"/>
    <s v="OFF-ST-10001713"/>
    <x v="1"/>
    <x v="4"/>
    <s v="Gould Plastics 9-Pocket Panel Bin, 18-3/8w x 5-1/4d x 20-1/2h, Black"/>
    <n v="211.96"/>
    <n v="4"/>
    <n v="0"/>
    <n v="8.4783999999999935"/>
  </r>
  <r>
    <n v="367"/>
    <s v="CA-2013-155516"/>
    <x v="0"/>
    <x v="147"/>
    <d v="2013-10-22T00:00:00"/>
    <s v="Same Day"/>
    <s v="MK-17905"/>
    <s v="Michael Kennedy"/>
    <x v="1"/>
    <x v="0"/>
    <x v="91"/>
    <x v="29"/>
    <n v="6040"/>
    <x v="3"/>
    <s v="OFF-BI-10002412"/>
    <x v="1"/>
    <x v="8"/>
    <s v="Wilson Jones “Snap” Scratch Pad Binder Tool for Ring Binders"/>
    <n v="23.2"/>
    <n v="4"/>
    <n v="0"/>
    <n v="10.44"/>
  </r>
  <r>
    <n v="368"/>
    <s v="CA-2013-155516"/>
    <x v="0"/>
    <x v="147"/>
    <d v="2013-10-22T00:00:00"/>
    <s v="Same Day"/>
    <s v="MK-17905"/>
    <s v="Michael Kennedy"/>
    <x v="1"/>
    <x v="0"/>
    <x v="91"/>
    <x v="29"/>
    <n v="6040"/>
    <x v="3"/>
    <s v="OFF-SU-10001225"/>
    <x v="1"/>
    <x v="14"/>
    <s v="Staples"/>
    <n v="7.36"/>
    <n v="2"/>
    <n v="0"/>
    <n v="0.14719999999999978"/>
  </r>
  <r>
    <n v="369"/>
    <s v="CA-2013-155516"/>
    <x v="0"/>
    <x v="147"/>
    <d v="2013-10-22T00:00:00"/>
    <s v="Same Day"/>
    <s v="MK-17905"/>
    <s v="Michael Kennedy"/>
    <x v="1"/>
    <x v="0"/>
    <x v="91"/>
    <x v="29"/>
    <n v="6040"/>
    <x v="3"/>
    <s v="OFF-ST-10002406"/>
    <x v="1"/>
    <x v="4"/>
    <s v="Pizazz Global Quick File"/>
    <n v="104.79"/>
    <n v="7"/>
    <n v="0"/>
    <n v="29.341200000000008"/>
  </r>
  <r>
    <n v="370"/>
    <s v="CA-2013-155516"/>
    <x v="0"/>
    <x v="147"/>
    <d v="2013-10-22T00:00:00"/>
    <s v="Same Day"/>
    <s v="MK-17905"/>
    <s v="Michael Kennedy"/>
    <x v="1"/>
    <x v="0"/>
    <x v="91"/>
    <x v="29"/>
    <n v="6040"/>
    <x v="3"/>
    <s v="FUR-BO-10002545"/>
    <x v="0"/>
    <x v="0"/>
    <s v="Atlantic Metals Mobile 3-Shelf Bookcases, Custom Colors"/>
    <n v="1043.92"/>
    <n v="4"/>
    <n v="0"/>
    <n v="271.41920000000005"/>
  </r>
  <r>
    <n v="371"/>
    <s v="CA-2014-104745"/>
    <x v="3"/>
    <x v="148"/>
    <d v="2014-06-05T00:00:00"/>
    <s v="Standard Class"/>
    <s v="GT-14755"/>
    <s v="Guy Thornton"/>
    <x v="0"/>
    <x v="0"/>
    <x v="92"/>
    <x v="5"/>
    <n v="78550"/>
    <x v="2"/>
    <s v="OFF-PA-10002036"/>
    <x v="1"/>
    <x v="10"/>
    <s v="Xerox 1930"/>
    <n v="25.920000000000005"/>
    <n v="5"/>
    <n v="0.2"/>
    <n v="9.3960000000000008"/>
  </r>
  <r>
    <n v="372"/>
    <s v="CA-2014-104745"/>
    <x v="3"/>
    <x v="148"/>
    <d v="2014-06-05T00:00:00"/>
    <s v="Standard Class"/>
    <s v="GT-14755"/>
    <s v="Guy Thornton"/>
    <x v="0"/>
    <x v="0"/>
    <x v="92"/>
    <x v="5"/>
    <n v="78550"/>
    <x v="2"/>
    <s v="OFF-ST-10002205"/>
    <x v="1"/>
    <x v="4"/>
    <s v="File Shuttle I and Handi-File"/>
    <n v="53.424000000000007"/>
    <n v="3"/>
    <n v="0.2"/>
    <n v="4.6746000000000016"/>
  </r>
  <r>
    <n v="373"/>
    <s v="US-2011-119137"/>
    <x v="2"/>
    <x v="149"/>
    <d v="2011-07-27T00:00:00"/>
    <s v="Standard Class"/>
    <s v="AG-10900"/>
    <s v="Arthur Gainer"/>
    <x v="0"/>
    <x v="0"/>
    <x v="93"/>
    <x v="16"/>
    <n v="85705"/>
    <x v="1"/>
    <s v="OFF-BI-10001982"/>
    <x v="1"/>
    <x v="8"/>
    <s v="Wilson Jones Custom Binder Spines &amp; Labels"/>
    <n v="8.1600000000000019"/>
    <n v="5"/>
    <n v="0.7"/>
    <n v="-5.7119999999999997"/>
  </r>
  <r>
    <n v="374"/>
    <s v="US-2011-119137"/>
    <x v="2"/>
    <x v="149"/>
    <d v="2011-07-27T00:00:00"/>
    <s v="Standard Class"/>
    <s v="AG-10900"/>
    <s v="Arthur Gainer"/>
    <x v="0"/>
    <x v="0"/>
    <x v="93"/>
    <x v="16"/>
    <n v="85705"/>
    <x v="1"/>
    <s v="TEC-AC-10003911"/>
    <x v="2"/>
    <x v="11"/>
    <s v="NETGEAR AC1750 Dual Band Gigabit Smart WiFi Router"/>
    <n v="1023.9360000000001"/>
    <n v="8"/>
    <n v="0.2"/>
    <n v="179.1887999999999"/>
  </r>
  <r>
    <n v="375"/>
    <s v="US-2011-119137"/>
    <x v="2"/>
    <x v="149"/>
    <d v="2011-07-27T00:00:00"/>
    <s v="Standard Class"/>
    <s v="AG-10900"/>
    <s v="Arthur Gainer"/>
    <x v="0"/>
    <x v="0"/>
    <x v="93"/>
    <x v="16"/>
    <n v="85705"/>
    <x v="1"/>
    <s v="OFF-AR-10000658"/>
    <x v="1"/>
    <x v="6"/>
    <s v="Newell 324"/>
    <n v="9.24"/>
    <n v="1"/>
    <n v="0.2"/>
    <n v="0.92399999999999993"/>
  </r>
  <r>
    <n v="376"/>
    <s v="US-2011-119137"/>
    <x v="2"/>
    <x v="149"/>
    <d v="2011-07-27T00:00:00"/>
    <s v="Standard Class"/>
    <s v="AG-10900"/>
    <s v="Arthur Gainer"/>
    <x v="0"/>
    <x v="0"/>
    <x v="93"/>
    <x v="16"/>
    <n v="85705"/>
    <x v="1"/>
    <s v="TEC-AC-10002076"/>
    <x v="2"/>
    <x v="11"/>
    <s v="Microsoft Natural Keyboard Elite"/>
    <n v="479.04"/>
    <n v="10"/>
    <n v="0.2"/>
    <n v="-29.940000000000012"/>
  </r>
  <r>
    <n v="377"/>
    <s v="US-2013-134656"/>
    <x v="0"/>
    <x v="150"/>
    <d v="2013-10-02T00:00:00"/>
    <s v="First Class"/>
    <s v="MM-18280"/>
    <s v="Muhammed MacIntyre"/>
    <x v="1"/>
    <x v="0"/>
    <x v="94"/>
    <x v="10"/>
    <n v="62301"/>
    <x v="2"/>
    <s v="OFF-PA-10003039"/>
    <x v="1"/>
    <x v="10"/>
    <s v="Xerox 1960"/>
    <n v="99.13600000000001"/>
    <n v="4"/>
    <n v="0.2"/>
    <n v="30.979999999999993"/>
  </r>
  <r>
    <n v="378"/>
    <s v="US-2014-134481"/>
    <x v="3"/>
    <x v="151"/>
    <d v="2014-09-02T00:00:00"/>
    <s v="Standard Class"/>
    <s v="AR-10405"/>
    <s v="Allen Rosenblatt"/>
    <x v="1"/>
    <x v="0"/>
    <x v="47"/>
    <x v="31"/>
    <n v="2038"/>
    <x v="3"/>
    <s v="FUR-TA-10004915"/>
    <x v="0"/>
    <x v="3"/>
    <s v="Office Impressions End Table, 20-1/2&quot;H x 24&quot;W x 20&quot;D"/>
    <n v="1488.4239999999998"/>
    <n v="7"/>
    <n v="0.3"/>
    <n v="-297.68479999999983"/>
  </r>
  <r>
    <n v="379"/>
    <s v="CA-2012-130792"/>
    <x v="1"/>
    <x v="152"/>
    <d v="2012-05-05T00:00:00"/>
    <s v="Standard Class"/>
    <s v="RA-19915"/>
    <s v="Russell Applegate"/>
    <x v="0"/>
    <x v="0"/>
    <x v="12"/>
    <x v="5"/>
    <n v="77095"/>
    <x v="2"/>
    <s v="OFF-AP-10000696"/>
    <x v="1"/>
    <x v="9"/>
    <s v="Holmes Odor Grabber"/>
    <n v="8.6519999999999975"/>
    <n v="3"/>
    <n v="0.8"/>
    <n v="-20.332200000000007"/>
  </r>
  <r>
    <n v="380"/>
    <s v="CA-2012-130792"/>
    <x v="1"/>
    <x v="152"/>
    <d v="2012-05-05T00:00:00"/>
    <s v="Standard Class"/>
    <s v="RA-19915"/>
    <s v="Russell Applegate"/>
    <x v="0"/>
    <x v="0"/>
    <x v="12"/>
    <x v="5"/>
    <n v="77095"/>
    <x v="2"/>
    <s v="OFF-ST-10003327"/>
    <x v="1"/>
    <x v="4"/>
    <s v="Akro-Mils 12-Gallon Tote"/>
    <n v="23.832000000000001"/>
    <n v="3"/>
    <n v="0.2"/>
    <n v="2.6810999999999954"/>
  </r>
  <r>
    <n v="381"/>
    <s v="CA-2012-130792"/>
    <x v="1"/>
    <x v="152"/>
    <d v="2012-05-05T00:00:00"/>
    <s v="Standard Class"/>
    <s v="RA-19915"/>
    <s v="Russell Applegate"/>
    <x v="0"/>
    <x v="0"/>
    <x v="12"/>
    <x v="5"/>
    <n v="77095"/>
    <x v="2"/>
    <s v="OFF-BI-10000309"/>
    <x v="1"/>
    <x v="8"/>
    <s v="GBC Twin Loop Wire Binding Elements, 9/16&quot; Spine, Black"/>
    <n v="12.175999999999998"/>
    <n v="4"/>
    <n v="0.8"/>
    <n v="-18.872800000000009"/>
  </r>
  <r>
    <n v="382"/>
    <s v="CA-2013-134775"/>
    <x v="0"/>
    <x v="99"/>
    <d v="2013-10-30T00:00:00"/>
    <s v="First Class"/>
    <s v="AS-10285"/>
    <s v="Alejandro Savely"/>
    <x v="1"/>
    <x v="0"/>
    <x v="8"/>
    <x v="1"/>
    <n v="94109"/>
    <x v="1"/>
    <s v="OFF-PA-10004734"/>
    <x v="1"/>
    <x v="10"/>
    <s v="Southworth Structures Collection"/>
    <n v="50.96"/>
    <n v="7"/>
    <n v="0"/>
    <n v="25.48"/>
  </r>
  <r>
    <n v="383"/>
    <s v="CA-2013-134775"/>
    <x v="0"/>
    <x v="99"/>
    <d v="2013-10-30T00:00:00"/>
    <s v="First Class"/>
    <s v="AS-10285"/>
    <s v="Alejandro Savely"/>
    <x v="1"/>
    <x v="0"/>
    <x v="8"/>
    <x v="1"/>
    <n v="94109"/>
    <x v="1"/>
    <s v="OFF-BI-10002225"/>
    <x v="1"/>
    <x v="8"/>
    <s v="Square Ring Data Binders, Rigid 75 Pt. Covers, 11&quot; x 14-7/8&quot;"/>
    <n v="49.536000000000001"/>
    <n v="3"/>
    <n v="0.2"/>
    <n v="17.337599999999998"/>
  </r>
  <r>
    <n v="384"/>
    <s v="CA-2012-125395"/>
    <x v="1"/>
    <x v="153"/>
    <d v="2012-06-29T00:00:00"/>
    <s v="Second Class"/>
    <s v="LA-16780"/>
    <s v="Laura Armstrong"/>
    <x v="1"/>
    <x v="0"/>
    <x v="79"/>
    <x v="12"/>
    <n v="48180"/>
    <x v="2"/>
    <s v="TEC-AC-10004708"/>
    <x v="2"/>
    <x v="11"/>
    <s v="Sony 32GB Class 10 Micro SDHC R40 Memory Card"/>
    <n v="41.9"/>
    <n v="2"/>
    <n v="0"/>
    <n v="8.7989999999999995"/>
  </r>
  <r>
    <n v="385"/>
    <s v="US-2012-168935"/>
    <x v="1"/>
    <x v="154"/>
    <d v="2012-12-02T00:00:00"/>
    <s v="Standard Class"/>
    <s v="DO-13435"/>
    <s v="Denny Ordway"/>
    <x v="0"/>
    <x v="0"/>
    <x v="95"/>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x v="0"/>
    <x v="95"/>
    <x v="2"/>
    <n v="33024"/>
    <x v="0"/>
    <s v="TEC-AC-10002335"/>
    <x v="2"/>
    <x v="11"/>
    <s v="Logitech Media Keyboard K200"/>
    <n v="83.976000000000013"/>
    <n v="3"/>
    <n v="0.2"/>
    <n v="-1.049700000000005"/>
  </r>
  <r>
    <n v="387"/>
    <s v="CA-2012-122756"/>
    <x v="1"/>
    <x v="155"/>
    <d v="2012-12-07T00:00:00"/>
    <s v="Standard Class"/>
    <s v="DK-13225"/>
    <s v="Dean Katz"/>
    <x v="1"/>
    <x v="0"/>
    <x v="10"/>
    <x v="9"/>
    <n v="19140"/>
    <x v="3"/>
    <s v="TEC-MA-10001681"/>
    <x v="2"/>
    <x v="15"/>
    <s v="Lexmark MarkNet N8150 Wireless Print Server"/>
    <n v="482.34000000000003"/>
    <n v="4"/>
    <n v="0.7"/>
    <n v="-337.63799999999981"/>
  </r>
  <r>
    <n v="388"/>
    <s v="CA-2012-122756"/>
    <x v="1"/>
    <x v="155"/>
    <d v="2012-12-07T00:00:00"/>
    <s v="Standard Class"/>
    <s v="DK-13225"/>
    <s v="Dean Katz"/>
    <x v="1"/>
    <x v="0"/>
    <x v="10"/>
    <x v="9"/>
    <n v="19140"/>
    <x v="3"/>
    <s v="FUR-FU-10001935"/>
    <x v="0"/>
    <x v="5"/>
    <s v="3M Hangers With Command Adhesive"/>
    <n v="2.9600000000000004"/>
    <n v="1"/>
    <n v="0.2"/>
    <n v="0.77700000000000025"/>
  </r>
  <r>
    <n v="389"/>
    <s v="CA-2011-115973"/>
    <x v="2"/>
    <x v="156"/>
    <d v="2011-11-26T00:00:00"/>
    <s v="First Class"/>
    <s v="NG-18430"/>
    <s v="Nathan Gelder"/>
    <x v="0"/>
    <x v="0"/>
    <x v="74"/>
    <x v="24"/>
    <n v="45231"/>
    <x v="3"/>
    <s v="OFF-AR-10004757"/>
    <x v="1"/>
    <x v="6"/>
    <s v="Crayola Colored Pencils"/>
    <n v="2.6240000000000001"/>
    <n v="1"/>
    <n v="0.2"/>
    <n v="0.42639999999999978"/>
  </r>
  <r>
    <n v="390"/>
    <s v="CA-2014-101798"/>
    <x v="3"/>
    <x v="157"/>
    <d v="2014-12-16T00:00:00"/>
    <s v="Standard Class"/>
    <s v="MV-18190"/>
    <s v="Mike Vittorini"/>
    <x v="0"/>
    <x v="0"/>
    <x v="20"/>
    <x v="15"/>
    <n v="10009"/>
    <x v="3"/>
    <s v="OFF-BI-10000050"/>
    <x v="1"/>
    <x v="8"/>
    <s v="Angle-D Binders with Locking Rings, Label Holders"/>
    <n v="23.36"/>
    <n v="4"/>
    <n v="0.2"/>
    <n v="7.8839999999999986"/>
  </r>
  <r>
    <n v="391"/>
    <s v="CA-2014-101798"/>
    <x v="3"/>
    <x v="157"/>
    <d v="2014-12-16T00:00:00"/>
    <s v="Standard Class"/>
    <s v="MV-18190"/>
    <s v="Mike Vittorini"/>
    <x v="0"/>
    <x v="0"/>
    <x v="20"/>
    <x v="15"/>
    <n v="10009"/>
    <x v="3"/>
    <s v="TEC-AC-10001998"/>
    <x v="2"/>
    <x v="11"/>
    <s v="Logitech LS21 Speaker System - PC Multimedia - 2.1-CH - Wired"/>
    <n v="39.979999999999997"/>
    <n v="2"/>
    <n v="0"/>
    <n v="13.593199999999996"/>
  </r>
  <r>
    <n v="392"/>
    <s v="US-2011-135972"/>
    <x v="2"/>
    <x v="158"/>
    <d v="2011-09-23T00:00:00"/>
    <s v="Second Class"/>
    <s v="JG-15115"/>
    <s v="Jack Garza"/>
    <x v="0"/>
    <x v="0"/>
    <x v="96"/>
    <x v="4"/>
    <n v="98198"/>
    <x v="1"/>
    <s v="TEC-PH-10003012"/>
    <x v="2"/>
    <x v="7"/>
    <s v="Nortel Meridian M3904 Professional Digital phone"/>
    <n v="246.38400000000001"/>
    <n v="2"/>
    <n v="0.2"/>
    <n v="27.718199999999968"/>
  </r>
  <r>
    <n v="393"/>
    <s v="US-2011-135972"/>
    <x v="2"/>
    <x v="158"/>
    <d v="2011-09-23T00:00:00"/>
    <s v="Second Class"/>
    <s v="JG-15115"/>
    <s v="Jack Garza"/>
    <x v="0"/>
    <x v="0"/>
    <x v="96"/>
    <x v="4"/>
    <n v="98198"/>
    <x v="1"/>
    <s v="TEC-CO-10002313"/>
    <x v="2"/>
    <x v="16"/>
    <s v="Canon PC1080F Personal Copier"/>
    <n v="1799.97"/>
    <n v="3"/>
    <n v="0"/>
    <n v="701.98829999999998"/>
  </r>
  <r>
    <n v="394"/>
    <s v="US-2011-134971"/>
    <x v="2"/>
    <x v="159"/>
    <d v="2011-06-10T00:00:00"/>
    <s v="Second Class"/>
    <s v="BP-11095"/>
    <s v="Bart Pistole"/>
    <x v="1"/>
    <x v="0"/>
    <x v="97"/>
    <x v="10"/>
    <n v="61604"/>
    <x v="2"/>
    <s v="OFF-BI-10003982"/>
    <x v="1"/>
    <x v="8"/>
    <s v="Wilson Jones Century Plastic Molded Ring Binders"/>
    <n v="12.461999999999996"/>
    <n v="3"/>
    <n v="0.8"/>
    <n v="-20.5623"/>
  </r>
  <r>
    <n v="395"/>
    <s v="CA-2014-102946"/>
    <x v="3"/>
    <x v="160"/>
    <d v="2014-07-06T00:00:00"/>
    <s v="Standard Class"/>
    <s v="VP-21730"/>
    <s v="Victor Preis"/>
    <x v="2"/>
    <x v="0"/>
    <x v="98"/>
    <x v="33"/>
    <n v="89115"/>
    <x v="1"/>
    <s v="OFF-BI-10004492"/>
    <x v="1"/>
    <x v="8"/>
    <s v="Tuf-Vin Binders"/>
    <n v="75.792000000000002"/>
    <n v="3"/>
    <n v="0.2"/>
    <n v="25.579799999999992"/>
  </r>
  <r>
    <n v="396"/>
    <s v="CA-2014-165603"/>
    <x v="3"/>
    <x v="161"/>
    <d v="2014-10-20T00:00:00"/>
    <s v="Second Class"/>
    <s v="SS-20140"/>
    <s v="Saphhira Shifley"/>
    <x v="1"/>
    <x v="0"/>
    <x v="99"/>
    <x v="34"/>
    <n v="2886"/>
    <x v="3"/>
    <s v="OFF-ST-10000798"/>
    <x v="1"/>
    <x v="4"/>
    <s v="2300 Heavy-Duty Transfer File Systems by Perma"/>
    <n v="49.96"/>
    <n v="2"/>
    <n v="0"/>
    <n v="9.4923999999999964"/>
  </r>
  <r>
    <n v="397"/>
    <s v="CA-2014-165603"/>
    <x v="3"/>
    <x v="161"/>
    <d v="2014-10-20T00:00:00"/>
    <s v="Second Class"/>
    <s v="SS-20140"/>
    <s v="Saphhira Shifley"/>
    <x v="1"/>
    <x v="0"/>
    <x v="99"/>
    <x v="34"/>
    <n v="2886"/>
    <x v="3"/>
    <s v="OFF-PA-10002552"/>
    <x v="1"/>
    <x v="10"/>
    <s v="Xerox 1958"/>
    <n v="12.96"/>
    <n v="2"/>
    <n v="0"/>
    <n v="6.2208000000000006"/>
  </r>
  <r>
    <n v="398"/>
    <s v="CA-2012-122259"/>
    <x v="1"/>
    <x v="89"/>
    <d v="2012-11-04T00:00:00"/>
    <s v="Standard Class"/>
    <s v="HP-14815"/>
    <s v="Harold Pawlan"/>
    <x v="2"/>
    <x v="0"/>
    <x v="25"/>
    <x v="12"/>
    <n v="49201"/>
    <x v="2"/>
    <s v="OFF-SU-10002573"/>
    <x v="1"/>
    <x v="14"/>
    <s v="Acme 10&quot; Easy Grip Assistive Scissors"/>
    <n v="70.12"/>
    <n v="4"/>
    <n v="0"/>
    <n v="21.035999999999994"/>
  </r>
  <r>
    <n v="399"/>
    <s v="CA-2013-108987"/>
    <x v="0"/>
    <x v="162"/>
    <d v="2013-09-11T00:00:00"/>
    <s v="Second Class"/>
    <s v="AG-10675"/>
    <s v="Anna Gayman"/>
    <x v="0"/>
    <x v="0"/>
    <x v="12"/>
    <x v="5"/>
    <n v="77036"/>
    <x v="2"/>
    <s v="OFF-ST-10001580"/>
    <x v="1"/>
    <x v="4"/>
    <s v="Super Decoflex Portable Personal File"/>
    <n v="35.952000000000005"/>
    <n v="3"/>
    <n v="0.2"/>
    <n v="3.5951999999999984"/>
  </r>
  <r>
    <n v="400"/>
    <s v="CA-2013-108987"/>
    <x v="0"/>
    <x v="162"/>
    <d v="2013-09-11T00:00:00"/>
    <s v="Second Class"/>
    <s v="AG-10675"/>
    <s v="Anna Gayman"/>
    <x v="0"/>
    <x v="0"/>
    <x v="12"/>
    <x v="5"/>
    <n v="77036"/>
    <x v="2"/>
    <s v="FUR-BO-10004834"/>
    <x v="0"/>
    <x v="0"/>
    <s v="Riverside Palais Royal Lawyers Bookcase, Royale Cherry Finish"/>
    <n v="2396.2655999999997"/>
    <n v="4"/>
    <n v="0.32"/>
    <n v="-317.15280000000007"/>
  </r>
  <r>
    <n v="401"/>
    <s v="CA-2013-108987"/>
    <x v="0"/>
    <x v="162"/>
    <d v="2013-09-11T00:00:00"/>
    <s v="Second Class"/>
    <s v="AG-10675"/>
    <s v="Anna Gayman"/>
    <x v="0"/>
    <x v="0"/>
    <x v="12"/>
    <x v="5"/>
    <n v="77036"/>
    <x v="2"/>
    <s v="OFF-ST-10000934"/>
    <x v="1"/>
    <x v="4"/>
    <s v="Contico 72&quot;H Heavy-Duty Storage System"/>
    <n v="131.136"/>
    <n v="4"/>
    <n v="0.2"/>
    <n v="-32.783999999999999"/>
  </r>
  <r>
    <n v="402"/>
    <s v="CA-2013-108987"/>
    <x v="0"/>
    <x v="162"/>
    <d v="2013-09-11T00:00:00"/>
    <s v="Second Class"/>
    <s v="AG-10675"/>
    <s v="Anna Gayman"/>
    <x v="0"/>
    <x v="0"/>
    <x v="12"/>
    <x v="5"/>
    <n v="77036"/>
    <x v="2"/>
    <s v="TEC-AC-10000158"/>
    <x v="2"/>
    <x v="11"/>
    <s v="Sony 64GB Class 10 Micro SDHC R40 Memory Card"/>
    <n v="57.584000000000003"/>
    <n v="2"/>
    <n v="0.2"/>
    <n v="0.71979999999999933"/>
  </r>
  <r>
    <n v="403"/>
    <s v="CA-2011-113166"/>
    <x v="2"/>
    <x v="163"/>
    <d v="2011-12-26T00:00:00"/>
    <s v="First Class"/>
    <s v="LF-17185"/>
    <s v="Luke Foster"/>
    <x v="0"/>
    <x v="0"/>
    <x v="100"/>
    <x v="2"/>
    <n v="33180"/>
    <x v="0"/>
    <s v="OFF-PA-10001947"/>
    <x v="1"/>
    <x v="10"/>
    <s v="Xerox 1974"/>
    <n v="9.5680000000000014"/>
    <n v="2"/>
    <n v="0.2"/>
    <n v="3.4683999999999999"/>
  </r>
  <r>
    <n v="404"/>
    <s v="CA-2011-155208"/>
    <x v="2"/>
    <x v="164"/>
    <d v="2011-04-20T00:00:00"/>
    <s v="Standard Class"/>
    <s v="SP-20650"/>
    <s v="Stephanie Phelps"/>
    <x v="1"/>
    <x v="0"/>
    <x v="40"/>
    <x v="3"/>
    <n v="28403"/>
    <x v="0"/>
    <s v="OFF-AR-10003478"/>
    <x v="1"/>
    <x v="6"/>
    <s v="Avery Hi-Liter EverBold Pen Style Fluorescent Highlighters, 4/Pack"/>
    <n v="39.072000000000003"/>
    <n v="6"/>
    <n v="0.2"/>
    <n v="9.7680000000000007"/>
  </r>
  <r>
    <n v="405"/>
    <s v="CA-2014-117933"/>
    <x v="3"/>
    <x v="165"/>
    <d v="2014-12-30T00:00:00"/>
    <s v="Standard Class"/>
    <s v="RF-19840"/>
    <s v="Roy Französisch"/>
    <x v="0"/>
    <x v="0"/>
    <x v="20"/>
    <x v="15"/>
    <n v="10024"/>
    <x v="3"/>
    <s v="OFF-AP-10004249"/>
    <x v="1"/>
    <x v="9"/>
    <s v="Staples"/>
    <n v="35.910000000000004"/>
    <n v="3"/>
    <n v="0"/>
    <n v="9.6956999999999987"/>
  </r>
  <r>
    <n v="406"/>
    <s v="CA-2014-117457"/>
    <x v="3"/>
    <x v="166"/>
    <d v="2014-12-13T00:00:00"/>
    <s v="Standard Class"/>
    <s v="KH-16510"/>
    <s v="Keith Herrera"/>
    <x v="0"/>
    <x v="0"/>
    <x v="8"/>
    <x v="1"/>
    <n v="94110"/>
    <x v="1"/>
    <s v="TEC-AC-10000158"/>
    <x v="2"/>
    <x v="11"/>
    <s v="Sony 64GB Class 10 Micro SDHC R40 Memory Card"/>
    <n v="179.95000000000002"/>
    <n v="5"/>
    <n v="0"/>
    <n v="37.789500000000004"/>
  </r>
  <r>
    <n v="407"/>
    <s v="CA-2014-117457"/>
    <x v="3"/>
    <x v="166"/>
    <d v="2014-12-13T00:00:00"/>
    <s v="Standard Class"/>
    <s v="KH-16510"/>
    <s v="Keith Herrera"/>
    <x v="0"/>
    <x v="0"/>
    <x v="8"/>
    <x v="1"/>
    <n v="94110"/>
    <x v="1"/>
    <s v="TEC-CO-10004115"/>
    <x v="2"/>
    <x v="16"/>
    <s v="Sharp AL-1530CS Digital Copier"/>
    <n v="1199.9760000000001"/>
    <n v="3"/>
    <n v="0.2"/>
    <n v="434.99130000000002"/>
  </r>
  <r>
    <n v="408"/>
    <s v="CA-2014-117457"/>
    <x v="3"/>
    <x v="166"/>
    <d v="2014-12-13T00:00:00"/>
    <s v="Standard Class"/>
    <s v="KH-16510"/>
    <s v="Keith Herrera"/>
    <x v="0"/>
    <x v="0"/>
    <x v="8"/>
    <x v="1"/>
    <n v="94110"/>
    <x v="1"/>
    <s v="OFF-PA-10003724"/>
    <x v="1"/>
    <x v="10"/>
    <s v="Wirebound Message Book, 4 per Page"/>
    <n v="27.15"/>
    <n v="5"/>
    <n v="0"/>
    <n v="13.3035"/>
  </r>
  <r>
    <n v="409"/>
    <s v="CA-2014-117457"/>
    <x v="3"/>
    <x v="166"/>
    <d v="2014-12-13T00:00:00"/>
    <s v="Standard Class"/>
    <s v="KH-16510"/>
    <s v="Keith Herrera"/>
    <x v="0"/>
    <x v="0"/>
    <x v="8"/>
    <x v="1"/>
    <n v="94110"/>
    <x v="1"/>
    <s v="FUR-TA-10002041"/>
    <x v="0"/>
    <x v="3"/>
    <s v="Bevis Round Conference Table Top, X-Base"/>
    <n v="1004.0239999999999"/>
    <n v="7"/>
    <n v="0.2"/>
    <n v="-112.95269999999994"/>
  </r>
  <r>
    <n v="410"/>
    <s v="CA-2014-117457"/>
    <x v="3"/>
    <x v="166"/>
    <d v="2014-12-13T00:00:00"/>
    <s v="Standard Class"/>
    <s v="KH-16510"/>
    <s v="Keith Herrera"/>
    <x v="0"/>
    <x v="0"/>
    <x v="8"/>
    <x v="1"/>
    <n v="94110"/>
    <x v="1"/>
    <s v="OFF-PA-10002893"/>
    <x v="1"/>
    <x v="10"/>
    <s v="Wirebound Service Call Books, 5 1/2&quot; x 4&quot;"/>
    <n v="9.68"/>
    <n v="1"/>
    <n v="0"/>
    <n v="4.6463999999999999"/>
  </r>
  <r>
    <n v="411"/>
    <s v="CA-2014-117457"/>
    <x v="3"/>
    <x v="166"/>
    <d v="2014-12-13T00:00:00"/>
    <s v="Standard Class"/>
    <s v="KH-16510"/>
    <s v="Keith Herrera"/>
    <x v="0"/>
    <x v="0"/>
    <x v="8"/>
    <x v="1"/>
    <n v="94110"/>
    <x v="1"/>
    <s v="OFF-LA-10003766"/>
    <x v="1"/>
    <x v="2"/>
    <s v="Self-Adhesive Removable Labels"/>
    <n v="28.349999999999998"/>
    <n v="9"/>
    <n v="0"/>
    <n v="13.608000000000001"/>
  </r>
  <r>
    <n v="412"/>
    <s v="CA-2014-117457"/>
    <x v="3"/>
    <x v="166"/>
    <d v="2014-12-13T00:00:00"/>
    <s v="Standard Class"/>
    <s v="KH-16510"/>
    <s v="Keith Herrera"/>
    <x v="0"/>
    <x v="0"/>
    <x v="8"/>
    <x v="1"/>
    <n v="94110"/>
    <x v="1"/>
    <s v="OFF-PA-10001970"/>
    <x v="1"/>
    <x v="10"/>
    <s v="Xerox 1908"/>
    <n v="55.98"/>
    <n v="1"/>
    <n v="0"/>
    <n v="27.430199999999999"/>
  </r>
  <r>
    <n v="413"/>
    <s v="CA-2014-117457"/>
    <x v="3"/>
    <x v="166"/>
    <d v="2014-12-13T00:00:00"/>
    <s v="Standard Class"/>
    <s v="KH-16510"/>
    <s v="Keith Herrera"/>
    <x v="0"/>
    <x v="0"/>
    <x v="8"/>
    <x v="1"/>
    <n v="94110"/>
    <x v="1"/>
    <s v="FUR-BO-10001972"/>
    <x v="0"/>
    <x v="0"/>
    <s v="O'Sullivan 4-Shelf Bookcase in Odessa Pine"/>
    <n v="1336.829"/>
    <n v="13"/>
    <n v="0.15"/>
    <n v="31.454799999999949"/>
  </r>
  <r>
    <n v="414"/>
    <s v="CA-2014-117457"/>
    <x v="3"/>
    <x v="166"/>
    <d v="2014-12-13T00:00:00"/>
    <s v="Standard Class"/>
    <s v="KH-16510"/>
    <s v="Keith Herrera"/>
    <x v="0"/>
    <x v="0"/>
    <x v="8"/>
    <x v="1"/>
    <n v="94110"/>
    <x v="1"/>
    <s v="FUR-CH-10003956"/>
    <x v="0"/>
    <x v="1"/>
    <s v="Novimex High-Tech Fabric Mesh Task Chair"/>
    <n v="113.56800000000001"/>
    <n v="2"/>
    <n v="0.2"/>
    <n v="-18.454800000000013"/>
  </r>
  <r>
    <n v="415"/>
    <s v="CA-2014-142636"/>
    <x v="3"/>
    <x v="132"/>
    <d v="2014-11-08T00:00:00"/>
    <s v="Standard Class"/>
    <s v="KC-16675"/>
    <s v="Kimberly Carter"/>
    <x v="1"/>
    <x v="0"/>
    <x v="4"/>
    <x v="4"/>
    <n v="98105"/>
    <x v="1"/>
    <s v="OFF-PA-10000157"/>
    <x v="1"/>
    <x v="10"/>
    <s v="Xerox 191"/>
    <n v="139.86000000000001"/>
    <n v="7"/>
    <n v="0"/>
    <n v="65.734199999999987"/>
  </r>
  <r>
    <n v="416"/>
    <s v="CA-2014-142636"/>
    <x v="3"/>
    <x v="132"/>
    <d v="2014-11-08T00:00:00"/>
    <s v="Standard Class"/>
    <s v="KC-16675"/>
    <s v="Kimberly Carter"/>
    <x v="1"/>
    <x v="0"/>
    <x v="4"/>
    <x v="4"/>
    <n v="98105"/>
    <x v="1"/>
    <s v="FUR-CH-10001891"/>
    <x v="0"/>
    <x v="1"/>
    <s v="Global Deluxe Office Fabric Chairs"/>
    <n v="307.13600000000002"/>
    <n v="4"/>
    <n v="0.2"/>
    <n v="26.874400000000023"/>
  </r>
  <r>
    <n v="417"/>
    <s v="CA-2014-122105"/>
    <x v="3"/>
    <x v="92"/>
    <d v="2014-06-29T00:00:00"/>
    <s v="Standard Class"/>
    <s v="CJ-12010"/>
    <s v="Caroline Jumper"/>
    <x v="0"/>
    <x v="0"/>
    <x v="101"/>
    <x v="1"/>
    <n v="92646"/>
    <x v="1"/>
    <s v="OFF-AR-10004344"/>
    <x v="1"/>
    <x v="6"/>
    <s v="Bulldog Vacuum Base Pencil Sharpener"/>
    <n v="95.92"/>
    <n v="8"/>
    <n v="0"/>
    <n v="25.898399999999995"/>
  </r>
  <r>
    <n v="418"/>
    <s v="CA-2013-148796"/>
    <x v="0"/>
    <x v="167"/>
    <d v="2013-04-19T00:00:00"/>
    <s v="Standard Class"/>
    <s v="PB-19150"/>
    <s v="Philip Brown"/>
    <x v="0"/>
    <x v="0"/>
    <x v="1"/>
    <x v="1"/>
    <n v="90004"/>
    <x v="1"/>
    <s v="FUR-CH-10004886"/>
    <x v="0"/>
    <x v="1"/>
    <s v="Bevis Steel Folding Chairs"/>
    <n v="383.8"/>
    <n v="5"/>
    <n v="0.2"/>
    <n v="38.379999999999981"/>
  </r>
  <r>
    <n v="419"/>
    <s v="CA-2014-154816"/>
    <x v="3"/>
    <x v="44"/>
    <d v="2014-11-11T00:00:00"/>
    <s v="Standard Class"/>
    <s v="VB-21745"/>
    <s v="Victoria Brennan"/>
    <x v="1"/>
    <x v="0"/>
    <x v="102"/>
    <x v="0"/>
    <n v="40475"/>
    <x v="0"/>
    <s v="OFF-PA-10003845"/>
    <x v="1"/>
    <x v="10"/>
    <s v="Xerox 1987"/>
    <n v="5.78"/>
    <n v="1"/>
    <n v="0"/>
    <n v="2.8322000000000003"/>
  </r>
  <r>
    <n v="420"/>
    <s v="CA-2014-110478"/>
    <x v="3"/>
    <x v="168"/>
    <d v="2014-03-10T00:00:00"/>
    <s v="Standard Class"/>
    <s v="SP-20860"/>
    <s v="Sung Pak"/>
    <x v="1"/>
    <x v="0"/>
    <x v="1"/>
    <x v="1"/>
    <n v="90045"/>
    <x v="1"/>
    <s v="OFF-AR-10001573"/>
    <x v="1"/>
    <x v="6"/>
    <s v="American Pencil"/>
    <n v="9.32"/>
    <n v="4"/>
    <n v="0"/>
    <n v="2.702799999999999"/>
  </r>
  <r>
    <n v="421"/>
    <s v="CA-2014-110478"/>
    <x v="3"/>
    <x v="168"/>
    <d v="2014-03-10T00:00:00"/>
    <s v="Standard Class"/>
    <s v="SP-20860"/>
    <s v="Sung Pak"/>
    <x v="1"/>
    <x v="0"/>
    <x v="1"/>
    <x v="1"/>
    <n v="90045"/>
    <x v="1"/>
    <s v="OFF-EN-10000483"/>
    <x v="1"/>
    <x v="12"/>
    <s v="White Envelopes, White Envelopes with Clear Poly Window"/>
    <n v="15.25"/>
    <n v="1"/>
    <n v="0"/>
    <n v="7.0149999999999988"/>
  </r>
  <r>
    <n v="422"/>
    <s v="CA-2011-142048"/>
    <x v="2"/>
    <x v="169"/>
    <d v="2011-06-25T00:00:00"/>
    <s v="First Class"/>
    <s v="JE-15745"/>
    <s v="Joel Eaton"/>
    <x v="0"/>
    <x v="0"/>
    <x v="103"/>
    <x v="22"/>
    <n v="80027"/>
    <x v="1"/>
    <s v="TEC-AC-10004114"/>
    <x v="2"/>
    <x v="11"/>
    <s v="KeyTronic 6101 Series - Keyboard - Black"/>
    <n v="196.75200000000001"/>
    <n v="6"/>
    <n v="0.2"/>
    <n v="56.566200000000009"/>
  </r>
  <r>
    <n v="423"/>
    <s v="CA-2014-125388"/>
    <x v="3"/>
    <x v="15"/>
    <d v="2014-10-24T00:00:00"/>
    <s v="Standard Class"/>
    <s v="MP-17965"/>
    <s v="Michael Paige"/>
    <x v="1"/>
    <x v="0"/>
    <x v="104"/>
    <x v="31"/>
    <n v="1841"/>
    <x v="3"/>
    <s v="FUR-FU-10004712"/>
    <x v="0"/>
    <x v="5"/>
    <s v="Westinghouse Mesh Shade Clip-On Gooseneck Lamp, Black"/>
    <n v="56.56"/>
    <n v="4"/>
    <n v="0"/>
    <n v="14.705600000000004"/>
  </r>
  <r>
    <n v="424"/>
    <s v="CA-2014-125388"/>
    <x v="3"/>
    <x v="15"/>
    <d v="2014-10-24T00:00:00"/>
    <s v="Standard Class"/>
    <s v="MP-17965"/>
    <s v="Michael Paige"/>
    <x v="1"/>
    <x v="0"/>
    <x v="104"/>
    <x v="31"/>
    <n v="1841"/>
    <x v="3"/>
    <s v="OFF-ST-10000918"/>
    <x v="1"/>
    <x v="4"/>
    <s v="Crate-A-Files"/>
    <n v="32.700000000000003"/>
    <n v="3"/>
    <n v="0"/>
    <n v="8.5019999999999989"/>
  </r>
  <r>
    <n v="425"/>
    <s v="CA-2014-155705"/>
    <x v="3"/>
    <x v="170"/>
    <d v="2014-08-24T00:00:00"/>
    <s v="Second Class"/>
    <s v="NF-18385"/>
    <s v="Natalie Fritzler"/>
    <x v="0"/>
    <x v="0"/>
    <x v="25"/>
    <x v="35"/>
    <n v="39212"/>
    <x v="0"/>
    <s v="FUR-CH-10000015"/>
    <x v="0"/>
    <x v="1"/>
    <s v="Hon Multipurpose Stacking Arm Chairs"/>
    <n v="866.4"/>
    <n v="4"/>
    <n v="0"/>
    <n v="225.26400000000001"/>
  </r>
  <r>
    <n v="426"/>
    <s v="CA-2014-149160"/>
    <x v="3"/>
    <x v="51"/>
    <d v="2014-11-27T00:00:00"/>
    <s v="Second Class"/>
    <s v="JM-15265"/>
    <s v="Janet Molinari"/>
    <x v="1"/>
    <x v="0"/>
    <x v="105"/>
    <x v="12"/>
    <n v="48187"/>
    <x v="2"/>
    <s v="FUR-FU-10003347"/>
    <x v="0"/>
    <x v="5"/>
    <s v="Coloredge Poster Frame"/>
    <n v="28.4"/>
    <n v="2"/>
    <n v="0"/>
    <n v="11.076000000000001"/>
  </r>
  <r>
    <n v="427"/>
    <s v="CA-2014-149160"/>
    <x v="3"/>
    <x v="51"/>
    <d v="2014-11-27T00:00:00"/>
    <s v="Second Class"/>
    <s v="JM-15265"/>
    <s v="Janet Molinari"/>
    <x v="1"/>
    <x v="0"/>
    <x v="105"/>
    <x v="12"/>
    <n v="48187"/>
    <x v="2"/>
    <s v="OFF-BI-10001543"/>
    <x v="1"/>
    <x v="8"/>
    <s v="GBC VeloBinder Manual Binding System"/>
    <n v="287.92"/>
    <n v="8"/>
    <n v="0"/>
    <n v="138.20160000000001"/>
  </r>
  <r>
    <n v="428"/>
    <s v="CA-2011-101476"/>
    <x v="2"/>
    <x v="171"/>
    <d v="2011-09-13T00:00:00"/>
    <s v="First Class"/>
    <s v="SD-20485"/>
    <s v="Shirley Daniels"/>
    <x v="2"/>
    <x v="0"/>
    <x v="106"/>
    <x v="15"/>
    <n v="10801"/>
    <x v="3"/>
    <s v="TEC-MA-10000029"/>
    <x v="2"/>
    <x v="15"/>
    <s v="Epson WorkForce WF-2530 All-in-One Printer, Copier Scanner"/>
    <n v="69.989999999999995"/>
    <n v="1"/>
    <n v="0"/>
    <n v="30.095700000000001"/>
  </r>
  <r>
    <n v="429"/>
    <s v="CA-2014-152275"/>
    <x v="3"/>
    <x v="172"/>
    <d v="2014-10-09T00:00:00"/>
    <s v="Standard Class"/>
    <s v="KH-16630"/>
    <s v="Ken Heidel"/>
    <x v="1"/>
    <x v="0"/>
    <x v="52"/>
    <x v="5"/>
    <n v="78207"/>
    <x v="2"/>
    <s v="OFF-AR-10000369"/>
    <x v="1"/>
    <x v="6"/>
    <s v="Design Ebony Sketching Pencil"/>
    <n v="6.6719999999999988"/>
    <n v="6"/>
    <n v="0.2"/>
    <n v="0.50039999999999996"/>
  </r>
  <r>
    <n v="430"/>
    <s v="US-2013-123750"/>
    <x v="0"/>
    <x v="173"/>
    <d v="2013-04-22T00:00:00"/>
    <s v="Standard Class"/>
    <s v="RB-19795"/>
    <s v="Ross Baird"/>
    <x v="2"/>
    <x v="0"/>
    <x v="107"/>
    <x v="3"/>
    <n v="28052"/>
    <x v="0"/>
    <s v="OFF-BI-10004584"/>
    <x v="1"/>
    <x v="8"/>
    <s v="GBC ProClick 150 Presentation Binding System"/>
    <n v="189.58800000000005"/>
    <n v="2"/>
    <n v="0.7"/>
    <n v="-145.35079999999999"/>
  </r>
  <r>
    <n v="431"/>
    <s v="US-2013-123750"/>
    <x v="0"/>
    <x v="173"/>
    <d v="2013-04-22T00:00:00"/>
    <s v="Standard Class"/>
    <s v="RB-19795"/>
    <s v="Ross Baird"/>
    <x v="2"/>
    <x v="0"/>
    <x v="107"/>
    <x v="3"/>
    <n v="28052"/>
    <x v="0"/>
    <s v="TEC-AC-10004659"/>
    <x v="2"/>
    <x v="11"/>
    <s v="Imation Secure+ Hardware Encrypted USB 2.0 Flash Drive; 16GB"/>
    <n v="408.74399999999997"/>
    <n v="7"/>
    <n v="0.2"/>
    <n v="76.639499999999984"/>
  </r>
  <r>
    <n v="432"/>
    <s v="US-2013-123750"/>
    <x v="0"/>
    <x v="173"/>
    <d v="2013-04-22T00:00:00"/>
    <s v="Standard Class"/>
    <s v="RB-19795"/>
    <s v="Ross Baird"/>
    <x v="2"/>
    <x v="0"/>
    <x v="107"/>
    <x v="3"/>
    <n v="28052"/>
    <x v="0"/>
    <s v="TEC-AC-10004659"/>
    <x v="2"/>
    <x v="11"/>
    <s v="Imation Secure+ Hardware Encrypted USB 2.0 Flash Drive; 16GB"/>
    <n v="291.95999999999998"/>
    <n v="5"/>
    <n v="0.2"/>
    <n v="54.742499999999978"/>
  </r>
  <r>
    <n v="433"/>
    <s v="US-2013-123750"/>
    <x v="0"/>
    <x v="173"/>
    <d v="2013-04-22T00:00:00"/>
    <s v="Standard Class"/>
    <s v="RB-19795"/>
    <s v="Ross Baird"/>
    <x v="2"/>
    <x v="0"/>
    <x v="107"/>
    <x v="3"/>
    <n v="28052"/>
    <x v="0"/>
    <s v="OFF-ST-10000617"/>
    <x v="1"/>
    <x v="4"/>
    <s v="Woodgrain Magazine Files by Perma"/>
    <n v="4.7679999999999998"/>
    <n v="2"/>
    <n v="0.2"/>
    <n v="-0.7748000000000006"/>
  </r>
  <r>
    <n v="434"/>
    <s v="CA-2013-127369"/>
    <x v="0"/>
    <x v="112"/>
    <d v="2013-06-08T00:00:00"/>
    <s v="First Class"/>
    <s v="DB-13060"/>
    <s v="Dave Brooks"/>
    <x v="0"/>
    <x v="0"/>
    <x v="90"/>
    <x v="31"/>
    <n v="1852"/>
    <x v="3"/>
    <s v="OFF-ST-10003306"/>
    <x v="1"/>
    <x v="4"/>
    <s v="Letter Size Cart"/>
    <n v="714.30000000000007"/>
    <n v="5"/>
    <n v="0"/>
    <n v="207.14699999999993"/>
  </r>
  <r>
    <n v="435"/>
    <s v="US-2011-150574"/>
    <x v="2"/>
    <x v="174"/>
    <d v="2011-12-25T00:00:00"/>
    <s v="Standard Class"/>
    <s v="MK-18160"/>
    <s v="Mike Kennedy"/>
    <x v="0"/>
    <x v="0"/>
    <x v="108"/>
    <x v="2"/>
    <n v="32216"/>
    <x v="0"/>
    <s v="OFF-BI-10000773"/>
    <x v="1"/>
    <x v="8"/>
    <s v="Insertable Tab Post Binder Dividers"/>
    <n v="4.8120000000000003"/>
    <n v="2"/>
    <n v="0.7"/>
    <n v="-3.6891999999999996"/>
  </r>
  <r>
    <n v="436"/>
    <s v="US-2011-150574"/>
    <x v="2"/>
    <x v="174"/>
    <d v="2011-12-25T00:00:00"/>
    <s v="Standard Class"/>
    <s v="MK-18160"/>
    <s v="Mike Kennedy"/>
    <x v="0"/>
    <x v="0"/>
    <x v="108"/>
    <x v="2"/>
    <n v="32216"/>
    <x v="0"/>
    <s v="TEC-AC-10002600"/>
    <x v="2"/>
    <x v="11"/>
    <s v="Belkin QODE FastFit Bluetooth Keyboard"/>
    <n v="247.8"/>
    <n v="5"/>
    <n v="0.2"/>
    <n v="-18.584999999999994"/>
  </r>
  <r>
    <n v="437"/>
    <s v="CA-2013-147375"/>
    <x v="0"/>
    <x v="1"/>
    <d v="2013-06-15T00:00:00"/>
    <s v="Second Class"/>
    <s v="PO-19180"/>
    <s v="Philisse Overcash"/>
    <x v="2"/>
    <x v="0"/>
    <x v="22"/>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x v="0"/>
    <x v="22"/>
    <x v="10"/>
    <n v="60623"/>
    <x v="2"/>
    <s v="OFF-PA-10001970"/>
    <x v="1"/>
    <x v="10"/>
    <s v="Xerox 1908"/>
    <n v="313.488"/>
    <n v="7"/>
    <n v="0.2"/>
    <n v="113.63939999999998"/>
  </r>
  <r>
    <n v="439"/>
    <s v="CA-2014-130043"/>
    <x v="3"/>
    <x v="175"/>
    <d v="2014-09-20T00:00:00"/>
    <s v="Standard Class"/>
    <s v="BB-11545"/>
    <s v="Brenda Bowman"/>
    <x v="1"/>
    <x v="0"/>
    <x v="12"/>
    <x v="5"/>
    <n v="77070"/>
    <x v="2"/>
    <s v="OFF-PA-10002230"/>
    <x v="1"/>
    <x v="10"/>
    <s v="Xerox 1897"/>
    <n v="31.872000000000003"/>
    <n v="8"/>
    <n v="0.2"/>
    <n v="11.553600000000003"/>
  </r>
  <r>
    <n v="440"/>
    <s v="CA-2014-157252"/>
    <x v="3"/>
    <x v="176"/>
    <d v="2014-01-24T00:00:00"/>
    <s v="Second Class"/>
    <s v="CV-12805"/>
    <s v="Cynthia Voltz"/>
    <x v="1"/>
    <x v="0"/>
    <x v="20"/>
    <x v="15"/>
    <n v="10024"/>
    <x v="3"/>
    <s v="FUR-CH-10003396"/>
    <x v="0"/>
    <x v="1"/>
    <s v="Global Deluxe Steno Chair"/>
    <n v="207.84600000000003"/>
    <n v="3"/>
    <n v="0.1"/>
    <n v="2.3093999999999895"/>
  </r>
  <r>
    <n v="441"/>
    <s v="CA-2013-115756"/>
    <x v="0"/>
    <x v="64"/>
    <d v="2013-09-08T00:00:00"/>
    <s v="Second Class"/>
    <s v="PK-19075"/>
    <s v="Pete Kriz"/>
    <x v="0"/>
    <x v="0"/>
    <x v="66"/>
    <x v="12"/>
    <n v="48227"/>
    <x v="2"/>
    <s v="FUR-FU-10000246"/>
    <x v="0"/>
    <x v="5"/>
    <s v="Aluminum Document Frame"/>
    <n v="12.22"/>
    <n v="1"/>
    <n v="0"/>
    <n v="3.6659999999999986"/>
  </r>
  <r>
    <n v="442"/>
    <s v="CA-2013-115756"/>
    <x v="0"/>
    <x v="64"/>
    <d v="2013-09-08T00:00:00"/>
    <s v="Second Class"/>
    <s v="PK-19075"/>
    <s v="Pete Kriz"/>
    <x v="0"/>
    <x v="0"/>
    <x v="66"/>
    <x v="12"/>
    <n v="48227"/>
    <x v="2"/>
    <s v="OFF-ST-10000060"/>
    <x v="1"/>
    <x v="4"/>
    <s v="Fellowes Bankers Box Staxonsteel Drawer File/Stacking System"/>
    <n v="194.94"/>
    <n v="3"/>
    <n v="0"/>
    <n v="23.392800000000008"/>
  </r>
  <r>
    <n v="443"/>
    <s v="CA-2013-115756"/>
    <x v="0"/>
    <x v="64"/>
    <d v="2013-09-08T00:00:00"/>
    <s v="Second Class"/>
    <s v="PK-19075"/>
    <s v="Pete Kriz"/>
    <x v="0"/>
    <x v="0"/>
    <x v="66"/>
    <x v="12"/>
    <n v="48227"/>
    <x v="2"/>
    <s v="OFF-ST-10003058"/>
    <x v="1"/>
    <x v="4"/>
    <s v="Eldon Mobile Mega Data Cart  Mega Stackable  Add-On Trays"/>
    <n v="70.949999999999989"/>
    <n v="3"/>
    <n v="0"/>
    <n v="20.575499999999998"/>
  </r>
  <r>
    <n v="444"/>
    <s v="CA-2013-115756"/>
    <x v="0"/>
    <x v="64"/>
    <d v="2013-09-08T00:00:00"/>
    <s v="Second Class"/>
    <s v="PK-19075"/>
    <s v="Pete Kriz"/>
    <x v="0"/>
    <x v="0"/>
    <x v="66"/>
    <x v="12"/>
    <n v="48227"/>
    <x v="2"/>
    <s v="OFF-PA-10002222"/>
    <x v="1"/>
    <x v="10"/>
    <s v="Xerox Color Copier Paper, 11&quot; x 17&quot;, Ream"/>
    <n v="91.36"/>
    <n v="4"/>
    <n v="0"/>
    <n v="42.025599999999997"/>
  </r>
  <r>
    <n v="445"/>
    <s v="CA-2013-115756"/>
    <x v="0"/>
    <x v="64"/>
    <d v="2013-09-08T00:00:00"/>
    <s v="Second Class"/>
    <s v="PK-19075"/>
    <s v="Pete Kriz"/>
    <x v="0"/>
    <x v="0"/>
    <x v="66"/>
    <x v="12"/>
    <n v="48227"/>
    <x v="2"/>
    <s v="FUR-CH-10002372"/>
    <x v="0"/>
    <x v="1"/>
    <s v="Office Star - Ergonomically Designed Knee Chair"/>
    <n v="242.94"/>
    <n v="3"/>
    <n v="0"/>
    <n v="29.152800000000013"/>
  </r>
  <r>
    <n v="446"/>
    <s v="CA-2013-115756"/>
    <x v="0"/>
    <x v="64"/>
    <d v="2013-09-08T00:00:00"/>
    <s v="Second Class"/>
    <s v="PK-19075"/>
    <s v="Pete Kriz"/>
    <x v="0"/>
    <x v="0"/>
    <x v="66"/>
    <x v="12"/>
    <n v="48227"/>
    <x v="2"/>
    <s v="OFF-LA-10001317"/>
    <x v="1"/>
    <x v="2"/>
    <s v="Avery 520"/>
    <n v="22.05"/>
    <n v="7"/>
    <n v="0"/>
    <n v="10.584"/>
  </r>
  <r>
    <n v="447"/>
    <s v="CA-2014-154214"/>
    <x v="3"/>
    <x v="177"/>
    <d v="2014-03-26T00:00:00"/>
    <s v="Second Class"/>
    <s v="TB-21595"/>
    <s v="Troy Blackwell"/>
    <x v="0"/>
    <x v="0"/>
    <x v="38"/>
    <x v="14"/>
    <n v="47201"/>
    <x v="2"/>
    <s v="FUR-FU-10000206"/>
    <x v="0"/>
    <x v="5"/>
    <s v="GE General Purpose, Extra Long Life, Showcase &amp; Floodlight Incandescent Bulbs"/>
    <n v="2.91"/>
    <n v="1"/>
    <n v="0"/>
    <n v="1.3676999999999999"/>
  </r>
  <r>
    <n v="448"/>
    <s v="CA-2013-166674"/>
    <x v="0"/>
    <x v="178"/>
    <d v="2013-04-04T00:00:00"/>
    <s v="Second Class"/>
    <s v="RB-19360"/>
    <s v="Raymond Buch"/>
    <x v="0"/>
    <x v="0"/>
    <x v="109"/>
    <x v="15"/>
    <n v="13021"/>
    <x v="3"/>
    <s v="OFF-AR-10000588"/>
    <x v="1"/>
    <x v="6"/>
    <s v="Newell 345"/>
    <n v="59.519999999999996"/>
    <n v="3"/>
    <n v="0"/>
    <n v="15.475200000000001"/>
  </r>
  <r>
    <n v="449"/>
    <s v="CA-2013-166674"/>
    <x v="0"/>
    <x v="178"/>
    <d v="2013-04-04T00:00:00"/>
    <s v="Second Class"/>
    <s v="RB-19360"/>
    <s v="Raymond Buch"/>
    <x v="0"/>
    <x v="0"/>
    <x v="109"/>
    <x v="15"/>
    <n v="13021"/>
    <x v="3"/>
    <s v="OFF-ST-10001469"/>
    <x v="1"/>
    <x v="4"/>
    <s v="Fellowes Bankers Box Recycled Super Stor/Drawer"/>
    <n v="161.94"/>
    <n v="3"/>
    <n v="0"/>
    <n v="9.716399999999993"/>
  </r>
  <r>
    <n v="450"/>
    <s v="CA-2013-166674"/>
    <x v="0"/>
    <x v="178"/>
    <d v="2013-04-04T00:00:00"/>
    <s v="Second Class"/>
    <s v="RB-19360"/>
    <s v="Raymond Buch"/>
    <x v="0"/>
    <x v="0"/>
    <x v="109"/>
    <x v="15"/>
    <n v="13021"/>
    <x v="3"/>
    <s v="OFF-AR-10001953"/>
    <x v="1"/>
    <x v="6"/>
    <s v="Boston 1645 Deluxe Heavier-Duty Electric Pencil Sharpener"/>
    <n v="263.88"/>
    <n v="6"/>
    <n v="0"/>
    <n v="71.247600000000006"/>
  </r>
  <r>
    <n v="451"/>
    <s v="CA-2013-166674"/>
    <x v="0"/>
    <x v="178"/>
    <d v="2013-04-04T00:00:00"/>
    <s v="Second Class"/>
    <s v="RB-19360"/>
    <s v="Raymond Buch"/>
    <x v="0"/>
    <x v="0"/>
    <x v="109"/>
    <x v="15"/>
    <n v="13021"/>
    <x v="3"/>
    <s v="OFF-AR-10003156"/>
    <x v="1"/>
    <x v="6"/>
    <s v="50 Colored Long Pencils"/>
    <n v="30.48"/>
    <n v="3"/>
    <n v="0"/>
    <n v="7.9248000000000012"/>
  </r>
  <r>
    <n v="452"/>
    <s v="CA-2013-166674"/>
    <x v="0"/>
    <x v="178"/>
    <d v="2013-04-04T00:00:00"/>
    <s v="Second Class"/>
    <s v="RB-19360"/>
    <s v="Raymond Buch"/>
    <x v="0"/>
    <x v="0"/>
    <x v="109"/>
    <x v="15"/>
    <n v="13021"/>
    <x v="3"/>
    <s v="OFF-AR-10004974"/>
    <x v="1"/>
    <x v="6"/>
    <s v="Newell 342"/>
    <n v="9.84"/>
    <n v="3"/>
    <n v="0"/>
    <n v="2.8535999999999988"/>
  </r>
  <r>
    <n v="453"/>
    <s v="CA-2013-166674"/>
    <x v="0"/>
    <x v="178"/>
    <d v="2013-04-04T00:00:00"/>
    <s v="Second Class"/>
    <s v="RB-19360"/>
    <s v="Raymond Buch"/>
    <x v="0"/>
    <x v="0"/>
    <x v="109"/>
    <x v="15"/>
    <n v="13021"/>
    <x v="3"/>
    <s v="TEC-PH-10002365"/>
    <x v="2"/>
    <x v="7"/>
    <s v="Belkin Grip Candy Sheer Case / Cover for iPhone 5 and 5S"/>
    <n v="35.119999999999997"/>
    <n v="4"/>
    <n v="0"/>
    <n v="9.1311999999999998"/>
  </r>
  <r>
    <n v="454"/>
    <s v="CA-2014-147277"/>
    <x v="3"/>
    <x v="179"/>
    <d v="2014-10-25T00:00:00"/>
    <s v="Standard Class"/>
    <s v="EB-13705"/>
    <s v="Ed Braxton"/>
    <x v="1"/>
    <x v="0"/>
    <x v="59"/>
    <x v="24"/>
    <n v="44312"/>
    <x v="3"/>
    <s v="FUR-TA-10001539"/>
    <x v="0"/>
    <x v="3"/>
    <s v="Chromcraft Rectangular Conference Tables"/>
    <n v="284.36399999999998"/>
    <n v="2"/>
    <n v="0.4"/>
    <n v="-75.830400000000054"/>
  </r>
  <r>
    <n v="455"/>
    <s v="CA-2014-147277"/>
    <x v="3"/>
    <x v="179"/>
    <d v="2014-10-25T00:00:00"/>
    <s v="Standard Class"/>
    <s v="EB-13705"/>
    <s v="Ed Braxton"/>
    <x v="1"/>
    <x v="0"/>
    <x v="59"/>
    <x v="24"/>
    <n v="44312"/>
    <x v="3"/>
    <s v="OFF-ST-10000142"/>
    <x v="1"/>
    <x v="4"/>
    <s v="Deluxe Rollaway Locking File with Drawer"/>
    <n v="665.40800000000002"/>
    <n v="2"/>
    <n v="0.2"/>
    <n v="66.540799999999962"/>
  </r>
  <r>
    <n v="456"/>
    <s v="CA-2013-100153"/>
    <x v="0"/>
    <x v="180"/>
    <d v="2013-12-18T00:00:00"/>
    <s v="Standard Class"/>
    <s v="KH-16630"/>
    <s v="Ken Heidel"/>
    <x v="1"/>
    <x v="0"/>
    <x v="110"/>
    <x v="26"/>
    <n v="73071"/>
    <x v="2"/>
    <s v="TEC-AC-10001772"/>
    <x v="2"/>
    <x v="11"/>
    <s v="Memorex Mini Travel Drive 16 GB USB 2.0 Flash Drive"/>
    <n v="63.88"/>
    <n v="4"/>
    <n v="0"/>
    <n v="24.913200000000003"/>
  </r>
  <r>
    <n v="457"/>
    <s v="US-2011-110674"/>
    <x v="2"/>
    <x v="181"/>
    <d v="2011-02-19T00:00:00"/>
    <s v="Standard Class"/>
    <s v="SC-20095"/>
    <s v="Sanjit Chand"/>
    <x v="0"/>
    <x v="0"/>
    <x v="3"/>
    <x v="1"/>
    <n v="94521"/>
    <x v="1"/>
    <s v="FUR-CH-10000225"/>
    <x v="0"/>
    <x v="1"/>
    <s v="Global Geo Office Task Chair, Gray"/>
    <n v="129.56800000000001"/>
    <n v="2"/>
    <n v="0.2"/>
    <n v="-24.294000000000018"/>
  </r>
  <r>
    <n v="458"/>
    <s v="US-2013-157945"/>
    <x v="0"/>
    <x v="182"/>
    <d v="2013-10-02T00:00:00"/>
    <s v="Standard Class"/>
    <s v="NF-18385"/>
    <s v="Natalie Fritzler"/>
    <x v="0"/>
    <x v="0"/>
    <x v="27"/>
    <x v="10"/>
    <n v="62521"/>
    <x v="2"/>
    <s v="FUR-CH-10002331"/>
    <x v="0"/>
    <x v="1"/>
    <s v="Hon 4700 Series Mobuis Mid-Back Task Chairs with Adjustable Arms"/>
    <n v="747.55799999999999"/>
    <n v="3"/>
    <n v="0.3"/>
    <n v="-96.11460000000011"/>
  </r>
  <r>
    <n v="459"/>
    <s v="US-2013-157945"/>
    <x v="0"/>
    <x v="182"/>
    <d v="2013-10-02T00:00:00"/>
    <s v="Standard Class"/>
    <s v="NF-18385"/>
    <s v="Natalie Fritzler"/>
    <x v="0"/>
    <x v="0"/>
    <x v="27"/>
    <x v="10"/>
    <n v="62521"/>
    <x v="2"/>
    <s v="OFF-EN-10001415"/>
    <x v="1"/>
    <x v="12"/>
    <s v="Staples"/>
    <n v="8.9280000000000008"/>
    <n v="2"/>
    <n v="0.2"/>
    <n v="3.3479999999999999"/>
  </r>
  <r>
    <n v="460"/>
    <s v="CA-2012-109638"/>
    <x v="1"/>
    <x v="83"/>
    <d v="2012-12-22T00:00:00"/>
    <s v="Standard Class"/>
    <s v="JH-15985"/>
    <s v="Joseph Holt"/>
    <x v="0"/>
    <x v="0"/>
    <x v="4"/>
    <x v="4"/>
    <n v="98115"/>
    <x v="1"/>
    <s v="OFF-AP-10002472"/>
    <x v="1"/>
    <x v="9"/>
    <s v="3M Office Air Cleaner"/>
    <n v="103.92"/>
    <n v="4"/>
    <n v="0"/>
    <n v="36.372"/>
  </r>
  <r>
    <n v="461"/>
    <s v="CA-2012-109638"/>
    <x v="1"/>
    <x v="83"/>
    <d v="2012-12-22T00:00:00"/>
    <s v="Standard Class"/>
    <s v="JH-15985"/>
    <s v="Joseph Holt"/>
    <x v="0"/>
    <x v="0"/>
    <x v="4"/>
    <x v="4"/>
    <n v="98115"/>
    <x v="1"/>
    <s v="TEC-AC-10004571"/>
    <x v="2"/>
    <x v="11"/>
    <s v="Logitech G700s Rechargeable Gaming Mouse"/>
    <n v="899.91"/>
    <n v="9"/>
    <n v="0"/>
    <n v="377.96220000000005"/>
  </r>
  <r>
    <n v="462"/>
    <s v="CA-2012-109638"/>
    <x v="1"/>
    <x v="83"/>
    <d v="2012-12-22T00:00:00"/>
    <s v="Standard Class"/>
    <s v="JH-15985"/>
    <s v="Joseph Holt"/>
    <x v="0"/>
    <x v="0"/>
    <x v="4"/>
    <x v="4"/>
    <n v="98115"/>
    <x v="1"/>
    <s v="OFF-BI-10001098"/>
    <x v="1"/>
    <x v="8"/>
    <s v="Acco D-Ring Binder w/DublLock"/>
    <n v="51.311999999999998"/>
    <n v="3"/>
    <n v="0.2"/>
    <n v="18.600599999999996"/>
  </r>
  <r>
    <n v="463"/>
    <s v="CA-2013-109869"/>
    <x v="0"/>
    <x v="183"/>
    <d v="2013-04-30T00:00:00"/>
    <s v="Standard Class"/>
    <s v="TN-21040"/>
    <s v="Tanja Norvell"/>
    <x v="2"/>
    <x v="0"/>
    <x v="42"/>
    <x v="16"/>
    <n v="85023"/>
    <x v="1"/>
    <s v="FUR-FU-10000023"/>
    <x v="0"/>
    <x v="5"/>
    <s v="Eldon Wave Desk Accessories"/>
    <n v="23.56"/>
    <n v="5"/>
    <n v="0.2"/>
    <n v="7.0680000000000005"/>
  </r>
  <r>
    <n v="464"/>
    <s v="CA-2013-109869"/>
    <x v="0"/>
    <x v="183"/>
    <d v="2013-04-30T00:00:00"/>
    <s v="Standard Class"/>
    <s v="TN-21040"/>
    <s v="Tanja Norvell"/>
    <x v="2"/>
    <x v="0"/>
    <x v="42"/>
    <x v="16"/>
    <n v="85023"/>
    <x v="1"/>
    <s v="FUR-TA-10001889"/>
    <x v="0"/>
    <x v="3"/>
    <s v="Bush Advantage Collection Racetrack Conference Table"/>
    <n v="1272.6299999999999"/>
    <n v="6"/>
    <n v="0.5"/>
    <n v="-814.4831999999999"/>
  </r>
  <r>
    <n v="465"/>
    <s v="CA-2013-109869"/>
    <x v="0"/>
    <x v="183"/>
    <d v="2013-04-30T00:00:00"/>
    <s v="Standard Class"/>
    <s v="TN-21040"/>
    <s v="Tanja Norvell"/>
    <x v="2"/>
    <x v="0"/>
    <x v="42"/>
    <x v="16"/>
    <n v="85023"/>
    <x v="1"/>
    <s v="OFF-BI-10000315"/>
    <x v="1"/>
    <x v="8"/>
    <s v="Poly Designer Cover &amp; Back"/>
    <n v="28.484999999999999"/>
    <n v="5"/>
    <n v="0.7"/>
    <n v="-20.888999999999989"/>
  </r>
  <r>
    <n v="466"/>
    <s v="CA-2013-109869"/>
    <x v="0"/>
    <x v="183"/>
    <d v="2013-04-30T00:00:00"/>
    <s v="Standard Class"/>
    <s v="TN-21040"/>
    <s v="Tanja Norvell"/>
    <x v="2"/>
    <x v="0"/>
    <x v="42"/>
    <x v="16"/>
    <n v="85023"/>
    <x v="1"/>
    <s v="OFF-SU-10003505"/>
    <x v="1"/>
    <x v="14"/>
    <s v="Premier Electric Letter Opener"/>
    <n v="185.376"/>
    <n v="2"/>
    <n v="0.2"/>
    <n v="-34.758000000000017"/>
  </r>
  <r>
    <n v="467"/>
    <s v="CA-2013-109869"/>
    <x v="0"/>
    <x v="183"/>
    <d v="2013-04-30T00:00:00"/>
    <s v="Standard Class"/>
    <s v="TN-21040"/>
    <s v="Tanja Norvell"/>
    <x v="2"/>
    <x v="0"/>
    <x v="42"/>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x v="0"/>
    <x v="111"/>
    <x v="10"/>
    <n v="60068"/>
    <x v="2"/>
    <s v="FUR-FU-10002918"/>
    <x v="0"/>
    <x v="5"/>
    <s v="Eldon ClusterMat Chair Mat with Cordless Antistatic Protection"/>
    <n v="254.74400000000003"/>
    <n v="7"/>
    <n v="0.6"/>
    <n v="-312.06139999999994"/>
  </r>
  <r>
    <n v="469"/>
    <s v="CA-2014-154907"/>
    <x v="3"/>
    <x v="185"/>
    <d v="2014-04-05T00:00:00"/>
    <s v="Standard Class"/>
    <s v="DS-13180"/>
    <s v="David Smith"/>
    <x v="1"/>
    <x v="0"/>
    <x v="112"/>
    <x v="5"/>
    <n v="79109"/>
    <x v="2"/>
    <s v="FUR-BO-10002824"/>
    <x v="0"/>
    <x v="0"/>
    <s v="Bush Mission Pointe Library"/>
    <n v="205.33279999999996"/>
    <n v="2"/>
    <n v="0.32"/>
    <n v="-36.235200000000006"/>
  </r>
  <r>
    <n v="470"/>
    <s v="US-2013-100419"/>
    <x v="0"/>
    <x v="186"/>
    <d v="2013-12-21T00:00:00"/>
    <s v="Second Class"/>
    <s v="CC-12670"/>
    <s v="Craig Carreira"/>
    <x v="0"/>
    <x v="0"/>
    <x v="22"/>
    <x v="10"/>
    <n v="60610"/>
    <x v="2"/>
    <s v="OFF-BI-10002194"/>
    <x v="1"/>
    <x v="8"/>
    <s v="Cardinal Hold-It CD Pocket"/>
    <n v="4.7879999999999985"/>
    <n v="3"/>
    <n v="0.8"/>
    <n v="-7.9001999999999999"/>
  </r>
  <r>
    <n v="471"/>
    <s v="CA-2012-154144"/>
    <x v="1"/>
    <x v="139"/>
    <d v="2012-12-24T00:00:00"/>
    <s v="Standard Class"/>
    <s v="MH-17785"/>
    <s v="Maya Herman"/>
    <x v="1"/>
    <x v="0"/>
    <x v="113"/>
    <x v="15"/>
    <n v="11757"/>
    <x v="3"/>
    <s v="OFF-PA-10004071"/>
    <x v="1"/>
    <x v="10"/>
    <s v="Eaton Premium Continuous-Feed Paper, 25% Cotton, Letter Size, White, 1000 Shts/Box"/>
    <n v="55.48"/>
    <n v="1"/>
    <n v="0"/>
    <n v="26.630399999999998"/>
  </r>
  <r>
    <n v="472"/>
    <s v="CA-2011-144666"/>
    <x v="2"/>
    <x v="187"/>
    <d v="2011-11-11T00:00:00"/>
    <s v="Second Class"/>
    <s v="JP-15520"/>
    <s v="Jeremy Pistek"/>
    <x v="0"/>
    <x v="0"/>
    <x v="8"/>
    <x v="1"/>
    <n v="94110"/>
    <x v="1"/>
    <s v="OFF-ST-10002743"/>
    <x v="1"/>
    <x v="4"/>
    <s v="SAFCO Boltless Steel Shelving"/>
    <n v="340.92"/>
    <n v="3"/>
    <n v="0"/>
    <n v="3.4091999999999842"/>
  </r>
  <r>
    <n v="473"/>
    <s v="CA-2011-144666"/>
    <x v="2"/>
    <x v="187"/>
    <d v="2011-11-11T00:00:00"/>
    <s v="Second Class"/>
    <s v="JP-15520"/>
    <s v="Jeremy Pistek"/>
    <x v="0"/>
    <x v="0"/>
    <x v="8"/>
    <x v="1"/>
    <n v="94110"/>
    <x v="1"/>
    <s v="FUR-BO-10001601"/>
    <x v="0"/>
    <x v="0"/>
    <s v="Sauder Mission Library with Doors, Fruitwood Finish"/>
    <n v="222.66599999999997"/>
    <n v="2"/>
    <n v="0.15"/>
    <n v="10.478399999999979"/>
  </r>
  <r>
    <n v="474"/>
    <s v="CA-2011-144666"/>
    <x v="2"/>
    <x v="187"/>
    <d v="2011-11-11T00:00:00"/>
    <s v="Second Class"/>
    <s v="JP-15520"/>
    <s v="Jeremy Pistek"/>
    <x v="0"/>
    <x v="0"/>
    <x v="8"/>
    <x v="1"/>
    <n v="94110"/>
    <x v="1"/>
    <s v="TEC-PH-10002680"/>
    <x v="2"/>
    <x v="7"/>
    <s v="Samsung Galaxy Note 3"/>
    <n v="703.96800000000007"/>
    <n v="4"/>
    <n v="0.2"/>
    <n v="87.995999999999924"/>
  </r>
  <r>
    <n v="475"/>
    <s v="CA-2011-144666"/>
    <x v="2"/>
    <x v="187"/>
    <d v="2011-11-11T00:00:00"/>
    <s v="Second Class"/>
    <s v="JP-15520"/>
    <s v="Jeremy Pistek"/>
    <x v="0"/>
    <x v="0"/>
    <x v="8"/>
    <x v="1"/>
    <n v="94110"/>
    <x v="1"/>
    <s v="OFF-ST-10001321"/>
    <x v="1"/>
    <x v="4"/>
    <s v="Decoflex Hanging Personal Folder File, Blue"/>
    <n v="92.52"/>
    <n v="6"/>
    <n v="0"/>
    <n v="24.980400000000007"/>
  </r>
  <r>
    <n v="476"/>
    <s v="CA-2011-144666"/>
    <x v="2"/>
    <x v="187"/>
    <d v="2011-11-11T00:00:00"/>
    <s v="Second Class"/>
    <s v="JP-15520"/>
    <s v="Jeremy Pistek"/>
    <x v="0"/>
    <x v="0"/>
    <x v="8"/>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x v="0"/>
    <x v="8"/>
    <x v="1"/>
    <n v="94110"/>
    <x v="1"/>
    <s v="OFF-PA-10003465"/>
    <x v="1"/>
    <x v="10"/>
    <s v="Xerox 1912"/>
    <n v="94.85"/>
    <n v="5"/>
    <n v="0"/>
    <n v="45.527999999999992"/>
  </r>
  <r>
    <n v="478"/>
    <s v="CA-2013-103891"/>
    <x v="0"/>
    <x v="188"/>
    <d v="2013-07-20T00:00:00"/>
    <s v="Standard Class"/>
    <s v="KH-16690"/>
    <s v="Kristen Hastings"/>
    <x v="1"/>
    <x v="0"/>
    <x v="1"/>
    <x v="1"/>
    <n v="90008"/>
    <x v="1"/>
    <s v="TEC-PH-10000149"/>
    <x v="2"/>
    <x v="7"/>
    <s v="Cisco SPA525G2 IP Phone - Wireless"/>
    <n v="95.76"/>
    <n v="6"/>
    <n v="0.2"/>
    <n v="7.1819999999999951"/>
  </r>
  <r>
    <n v="479"/>
    <s v="CA-2013-152632"/>
    <x v="0"/>
    <x v="189"/>
    <d v="2013-11-03T00:00:00"/>
    <s v="Standard Class"/>
    <s v="JE-15475"/>
    <s v="Jeremy Ellison"/>
    <x v="0"/>
    <x v="0"/>
    <x v="21"/>
    <x v="15"/>
    <n v="12180"/>
    <x v="3"/>
    <s v="FUR-FU-10002671"/>
    <x v="0"/>
    <x v="5"/>
    <s v="Electrix 20W Halogen Replacement Bulb for Zoom-In Desk Lamp"/>
    <n v="40.200000000000003"/>
    <n v="3"/>
    <n v="0"/>
    <n v="19.295999999999999"/>
  </r>
  <r>
    <n v="480"/>
    <s v="CA-2013-100790"/>
    <x v="0"/>
    <x v="190"/>
    <d v="2013-07-03T00:00:00"/>
    <s v="Standard Class"/>
    <s v="JG-15805"/>
    <s v="John Grady"/>
    <x v="1"/>
    <x v="0"/>
    <x v="20"/>
    <x v="15"/>
    <n v="10024"/>
    <x v="3"/>
    <s v="OFF-AR-10003045"/>
    <x v="1"/>
    <x v="6"/>
    <s v="Prang Colored Pencils"/>
    <n v="14.7"/>
    <n v="5"/>
    <n v="0"/>
    <n v="6.6150000000000002"/>
  </r>
  <r>
    <n v="481"/>
    <s v="CA-2013-100790"/>
    <x v="0"/>
    <x v="190"/>
    <d v="2013-07-03T00:00:00"/>
    <s v="Standard Class"/>
    <s v="JG-15805"/>
    <s v="John Grady"/>
    <x v="1"/>
    <x v="0"/>
    <x v="20"/>
    <x v="15"/>
    <n v="10024"/>
    <x v="3"/>
    <s v="OFF-ST-10000689"/>
    <x v="1"/>
    <x v="4"/>
    <s v="Fellowes Strictly Business Drawer File, Letter/Legal Size"/>
    <n v="704.25"/>
    <n v="5"/>
    <n v="0"/>
    <n v="84.51"/>
  </r>
  <r>
    <n v="482"/>
    <s v="CA-2011-134677"/>
    <x v="2"/>
    <x v="191"/>
    <d v="2011-10-10T00:00:00"/>
    <s v="Standard Class"/>
    <s v="XP-21865"/>
    <s v="Xylona Preis"/>
    <x v="0"/>
    <x v="0"/>
    <x v="70"/>
    <x v="1"/>
    <n v="92024"/>
    <x v="1"/>
    <s v="TEC-AC-10001445"/>
    <x v="2"/>
    <x v="11"/>
    <s v="Imation USB 2.0 Swivel Flash Drive USB flash drive - 4 GB - Pink"/>
    <n v="9.09"/>
    <n v="3"/>
    <n v="0"/>
    <n v="1.9088999999999996"/>
  </r>
  <r>
    <n v="483"/>
    <s v="CA-2011-127691"/>
    <x v="2"/>
    <x v="192"/>
    <d v="2011-07-27T00:00:00"/>
    <s v="Standard Class"/>
    <s v="EM-14065"/>
    <s v="Erin Mull"/>
    <x v="0"/>
    <x v="0"/>
    <x v="20"/>
    <x v="15"/>
    <n v="10024"/>
    <x v="3"/>
    <s v="OFF-AR-10002053"/>
    <x v="1"/>
    <x v="6"/>
    <s v="Premium Writing Pencils, Soft, #2 by Central Association for the Blind"/>
    <n v="5.96"/>
    <n v="2"/>
    <n v="0"/>
    <n v="1.6688000000000001"/>
  </r>
  <r>
    <n v="484"/>
    <s v="CA-2011-127691"/>
    <x v="2"/>
    <x v="192"/>
    <d v="2011-07-27T00:00:00"/>
    <s v="Standard Class"/>
    <s v="EM-14065"/>
    <s v="Erin Mull"/>
    <x v="0"/>
    <x v="0"/>
    <x v="20"/>
    <x v="15"/>
    <n v="10024"/>
    <x v="3"/>
    <s v="TEC-AC-10002567"/>
    <x v="2"/>
    <x v="11"/>
    <s v="Logitech G602 Wireless Gaming Mouse"/>
    <n v="159.97999999999999"/>
    <n v="2"/>
    <n v="0"/>
    <n v="57.592799999999997"/>
  </r>
  <r>
    <n v="485"/>
    <s v="CA-2014-140963"/>
    <x v="3"/>
    <x v="193"/>
    <d v="2014-06-14T00:00:00"/>
    <s v="First Class"/>
    <s v="MT-18070"/>
    <s v="Michelle Tran"/>
    <x v="2"/>
    <x v="0"/>
    <x v="1"/>
    <x v="1"/>
    <n v="90045"/>
    <x v="1"/>
    <s v="OFF-LA-10003923"/>
    <x v="1"/>
    <x v="2"/>
    <s v="Alphabetical Labels for Top Tab Filing"/>
    <n v="29.6"/>
    <n v="2"/>
    <n v="0"/>
    <n v="14.8"/>
  </r>
  <r>
    <n v="486"/>
    <s v="CA-2014-140963"/>
    <x v="3"/>
    <x v="193"/>
    <d v="2014-06-14T00:00:00"/>
    <s v="First Class"/>
    <s v="MT-18070"/>
    <s v="Michelle Tran"/>
    <x v="2"/>
    <x v="0"/>
    <x v="1"/>
    <x v="1"/>
    <n v="90045"/>
    <x v="1"/>
    <s v="FUR-BO-10001337"/>
    <x v="0"/>
    <x v="0"/>
    <s v="O'Sullivan Living Dimensions 2-Shelf Bookcases"/>
    <n v="514.16499999999996"/>
    <n v="5"/>
    <n v="0.15"/>
    <n v="-30.24499999999999"/>
  </r>
  <r>
    <n v="487"/>
    <s v="CA-2014-140963"/>
    <x v="3"/>
    <x v="193"/>
    <d v="2014-06-14T00:00:00"/>
    <s v="First Class"/>
    <s v="MT-18070"/>
    <s v="Michelle Tran"/>
    <x v="2"/>
    <x v="0"/>
    <x v="1"/>
    <x v="1"/>
    <n v="90045"/>
    <x v="1"/>
    <s v="TEC-PH-10001924"/>
    <x v="2"/>
    <x v="7"/>
    <s v="iHome FM Clock Radio with Lightning Dock"/>
    <n v="279.95999999999998"/>
    <n v="5"/>
    <n v="0.2"/>
    <n v="17.497500000000016"/>
  </r>
  <r>
    <n v="488"/>
    <s v="CA-2011-154627"/>
    <x v="2"/>
    <x v="194"/>
    <d v="2011-10-31T00:00:00"/>
    <s v="First Class"/>
    <s v="SA-20830"/>
    <s v="Sue Ann Reed"/>
    <x v="0"/>
    <x v="0"/>
    <x v="22"/>
    <x v="10"/>
    <n v="60610"/>
    <x v="2"/>
    <s v="TEC-PH-10001363"/>
    <x v="2"/>
    <x v="7"/>
    <s v="Apple iPhone 5S"/>
    <n v="2735.9520000000002"/>
    <n v="6"/>
    <n v="0.2"/>
    <n v="341.99399999999969"/>
  </r>
  <r>
    <n v="489"/>
    <s v="CA-2011-133753"/>
    <x v="2"/>
    <x v="3"/>
    <d v="2011-06-13T00:00:00"/>
    <s v="Second Class"/>
    <s v="CW-11905"/>
    <s v="Carl Weiss"/>
    <x v="2"/>
    <x v="0"/>
    <x v="114"/>
    <x v="5"/>
    <n v="77340"/>
    <x v="2"/>
    <s v="TEC-PH-10000376"/>
    <x v="2"/>
    <x v="7"/>
    <s v="Square Credit Card Reader"/>
    <n v="7.9920000000000009"/>
    <n v="1"/>
    <n v="0.2"/>
    <n v="0.59940000000000015"/>
  </r>
  <r>
    <n v="490"/>
    <s v="CA-2011-133753"/>
    <x v="2"/>
    <x v="3"/>
    <d v="2011-06-13T00:00:00"/>
    <s v="Second Class"/>
    <s v="CW-11905"/>
    <s v="Carl Weiss"/>
    <x v="2"/>
    <x v="0"/>
    <x v="114"/>
    <x v="5"/>
    <n v="77340"/>
    <x v="2"/>
    <s v="TEC-AC-10000303"/>
    <x v="2"/>
    <x v="11"/>
    <s v="Logitech M510 Wireless Mouse"/>
    <n v="63.984000000000009"/>
    <n v="2"/>
    <n v="0.2"/>
    <n v="10.397399999999998"/>
  </r>
  <r>
    <n v="491"/>
    <s v="CA-2011-133753"/>
    <x v="2"/>
    <x v="3"/>
    <d v="2011-06-13T00:00:00"/>
    <s v="Second Class"/>
    <s v="CW-11905"/>
    <s v="Carl Weiss"/>
    <x v="2"/>
    <x v="0"/>
    <x v="114"/>
    <x v="5"/>
    <n v="77340"/>
    <x v="2"/>
    <s v="OFF-AR-10001953"/>
    <x v="1"/>
    <x v="6"/>
    <s v="Boston 1645 Deluxe Heavier-Duty Electric Pencil Sharpener"/>
    <n v="70.367999999999995"/>
    <n v="2"/>
    <n v="0.2"/>
    <n v="6.1572000000000031"/>
  </r>
  <r>
    <n v="492"/>
    <s v="CA-2011-113362"/>
    <x v="2"/>
    <x v="80"/>
    <d v="2011-09-19T00:00:00"/>
    <s v="Standard Class"/>
    <s v="AJ-10960"/>
    <s v="Astrea Jones"/>
    <x v="0"/>
    <x v="0"/>
    <x v="30"/>
    <x v="15"/>
    <n v="14609"/>
    <x v="3"/>
    <s v="OFF-ST-10001809"/>
    <x v="1"/>
    <x v="4"/>
    <s v="Fellowes Officeware Wire Shelving"/>
    <n v="449.15"/>
    <n v="5"/>
    <n v="0"/>
    <n v="8.9829999999999899"/>
  </r>
  <r>
    <n v="493"/>
    <s v="CA-2011-113362"/>
    <x v="2"/>
    <x v="80"/>
    <d v="2011-09-19T00:00:00"/>
    <s v="Standard Class"/>
    <s v="AJ-10960"/>
    <s v="Astrea Jones"/>
    <x v="0"/>
    <x v="0"/>
    <x v="30"/>
    <x v="15"/>
    <n v="14609"/>
    <x v="3"/>
    <s v="OFF-EN-10003845"/>
    <x v="1"/>
    <x v="12"/>
    <s v="Colored Envelopes"/>
    <n v="11.07"/>
    <n v="3"/>
    <n v="0"/>
    <n v="5.0921999999999992"/>
  </r>
  <r>
    <n v="494"/>
    <s v="CA-2013-169166"/>
    <x v="0"/>
    <x v="195"/>
    <d v="2013-05-15T00:00:00"/>
    <s v="Standard Class"/>
    <s v="SS-20590"/>
    <s v="Sonia Sunley"/>
    <x v="0"/>
    <x v="0"/>
    <x v="4"/>
    <x v="4"/>
    <n v="98115"/>
    <x v="1"/>
    <s v="TEC-AC-10000991"/>
    <x v="2"/>
    <x v="11"/>
    <s v="Sony Micro Vault Click 8 GB USB 2.0 Flash Drive"/>
    <n v="93.98"/>
    <n v="2"/>
    <n v="0"/>
    <n v="13.157200000000003"/>
  </r>
  <r>
    <n v="495"/>
    <s v="US-2013-120929"/>
    <x v="0"/>
    <x v="196"/>
    <d v="2013-03-22T00:00:00"/>
    <s v="Second Class"/>
    <s v="RO-19780"/>
    <s v="Rose O'Brian"/>
    <x v="0"/>
    <x v="0"/>
    <x v="26"/>
    <x v="18"/>
    <n v="38109"/>
    <x v="0"/>
    <s v="FUR-TA-10001857"/>
    <x v="0"/>
    <x v="3"/>
    <s v="Balt Solid Wood Rectangular Table"/>
    <n v="189.88200000000001"/>
    <n v="3"/>
    <n v="0.4"/>
    <n v="-94.941000000000017"/>
  </r>
  <r>
    <n v="496"/>
    <s v="CA-2012-134782"/>
    <x v="1"/>
    <x v="17"/>
    <d v="2012-12-31T00:00:00"/>
    <s v="Standard Class"/>
    <s v="MD-17350"/>
    <s v="Maribeth Dona"/>
    <x v="0"/>
    <x v="0"/>
    <x v="115"/>
    <x v="36"/>
    <n v="72701"/>
    <x v="0"/>
    <s v="OFF-EN-10001434"/>
    <x v="1"/>
    <x v="12"/>
    <s v="Strathmore #10 Envelopes, Ultimate White"/>
    <n v="105.42"/>
    <n v="2"/>
    <n v="0"/>
    <n v="51.655799999999999"/>
  </r>
  <r>
    <n v="497"/>
    <s v="CA-2013-126158"/>
    <x v="0"/>
    <x v="197"/>
    <d v="2013-08-01T00:00:00"/>
    <s v="Standard Class"/>
    <s v="SC-20095"/>
    <s v="Sanjit Chand"/>
    <x v="0"/>
    <x v="0"/>
    <x v="116"/>
    <x v="1"/>
    <n v="92627"/>
    <x v="1"/>
    <s v="OFF-BI-10002498"/>
    <x v="1"/>
    <x v="8"/>
    <s v="Clear Mylar Reinforcing Strips"/>
    <n v="119.61600000000001"/>
    <n v="8"/>
    <n v="0.2"/>
    <n v="40.370399999999997"/>
  </r>
  <r>
    <n v="498"/>
    <s v="CA-2013-126158"/>
    <x v="0"/>
    <x v="197"/>
    <d v="2013-08-01T00:00:00"/>
    <s v="Standard Class"/>
    <s v="SC-20095"/>
    <s v="Sanjit Chand"/>
    <x v="0"/>
    <x v="0"/>
    <x v="116"/>
    <x v="1"/>
    <n v="92627"/>
    <x v="1"/>
    <s v="FUR-FU-10004864"/>
    <x v="0"/>
    <x v="5"/>
    <s v="Howard Miller 14-1/2&quot; Diameter Chrome Round Wall Clock"/>
    <n v="255.76"/>
    <n v="4"/>
    <n v="0"/>
    <n v="81.843199999999996"/>
  </r>
  <r>
    <n v="499"/>
    <s v="CA-2013-126158"/>
    <x v="0"/>
    <x v="197"/>
    <d v="2013-08-01T00:00:00"/>
    <s v="Standard Class"/>
    <s v="SC-20095"/>
    <s v="Sanjit Chand"/>
    <x v="0"/>
    <x v="0"/>
    <x v="116"/>
    <x v="1"/>
    <n v="92627"/>
    <x v="1"/>
    <s v="FUR-CH-10002602"/>
    <x v="0"/>
    <x v="1"/>
    <s v="DMI Arturo Collection Mission-style Design Wood Chair"/>
    <n v="241.56799999999998"/>
    <n v="2"/>
    <n v="0.2"/>
    <n v="18.11760000000001"/>
  </r>
  <r>
    <n v="500"/>
    <s v="CA-2013-126158"/>
    <x v="0"/>
    <x v="197"/>
    <d v="2013-08-01T00:00:00"/>
    <s v="Standard Class"/>
    <s v="SC-20095"/>
    <s v="Sanjit Chand"/>
    <x v="0"/>
    <x v="0"/>
    <x v="116"/>
    <x v="1"/>
    <n v="92627"/>
    <x v="1"/>
    <s v="FUR-FU-10000073"/>
    <x v="0"/>
    <x v="5"/>
    <s v="Deflect-O Glasstique Clear Desk Accessories"/>
    <n v="69.3"/>
    <n v="9"/>
    <n v="0"/>
    <n v="22.868999999999996"/>
  </r>
  <r>
    <n v="501"/>
    <s v="US-2013-105578"/>
    <x v="0"/>
    <x v="198"/>
    <d v="2013-06-05T00:00:00"/>
    <s v="Standard Class"/>
    <s v="MY-17380"/>
    <s v="Maribeth Yedwab"/>
    <x v="1"/>
    <x v="0"/>
    <x v="117"/>
    <x v="22"/>
    <n v="80134"/>
    <x v="1"/>
    <s v="OFF-BI-10001670"/>
    <x v="1"/>
    <x v="8"/>
    <s v="Vinyl Sectional Post Binders"/>
    <n v="22.620000000000005"/>
    <n v="2"/>
    <n v="0.7"/>
    <n v="-15.079999999999998"/>
  </r>
  <r>
    <n v="502"/>
    <s v="US-2013-105578"/>
    <x v="0"/>
    <x v="198"/>
    <d v="2013-06-05T00:00:00"/>
    <s v="Standard Class"/>
    <s v="MY-17380"/>
    <s v="Maribeth Yedwab"/>
    <x v="1"/>
    <x v="0"/>
    <x v="117"/>
    <x v="22"/>
    <n v="80134"/>
    <x v="1"/>
    <s v="OFF-BI-10001658"/>
    <x v="1"/>
    <x v="8"/>
    <s v="GBC Standard Therm-A-Bind Covers"/>
    <n v="14.952000000000004"/>
    <n v="2"/>
    <n v="0.7"/>
    <n v="-11.961599999999997"/>
  </r>
  <r>
    <n v="503"/>
    <s v="US-2013-105578"/>
    <x v="0"/>
    <x v="198"/>
    <d v="2013-06-05T00:00:00"/>
    <s v="Standard Class"/>
    <s v="MY-17380"/>
    <s v="Maribeth Yedwab"/>
    <x v="1"/>
    <x v="0"/>
    <x v="117"/>
    <x v="22"/>
    <n v="80134"/>
    <x v="1"/>
    <s v="FUR-CH-10001215"/>
    <x v="0"/>
    <x v="1"/>
    <s v="Global Troy Executive Leather Low-Back Tilter"/>
    <n v="801.5680000000001"/>
    <n v="2"/>
    <n v="0.2"/>
    <n v="50.097999999999985"/>
  </r>
  <r>
    <n v="504"/>
    <s v="US-2013-105578"/>
    <x v="0"/>
    <x v="198"/>
    <d v="2013-06-05T00:00:00"/>
    <s v="Standard Class"/>
    <s v="MY-17380"/>
    <s v="Maribeth Yedwab"/>
    <x v="1"/>
    <x v="0"/>
    <x v="117"/>
    <x v="22"/>
    <n v="80134"/>
    <x v="1"/>
    <s v="OFF-BI-10000831"/>
    <x v="1"/>
    <x v="8"/>
    <s v="Storex Flexible Poly Binders with Double Pockets"/>
    <n v="2.3760000000000003"/>
    <n v="3"/>
    <n v="0.7"/>
    <n v="-1.9007999999999998"/>
  </r>
  <r>
    <n v="505"/>
    <s v="US-2013-105578"/>
    <x v="0"/>
    <x v="198"/>
    <d v="2013-06-05T00:00:00"/>
    <s v="Standard Class"/>
    <s v="MY-17380"/>
    <s v="Maribeth Yedwab"/>
    <x v="1"/>
    <x v="0"/>
    <x v="117"/>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x v="0"/>
    <x v="20"/>
    <x v="15"/>
    <n v="10024"/>
    <x v="3"/>
    <s v="OFF-BI-10003274"/>
    <x v="1"/>
    <x v="8"/>
    <s v="Avery Durable Slant Ring Binders, No Labels"/>
    <n v="15.920000000000002"/>
    <n v="5"/>
    <n v="0.2"/>
    <n v="5.3729999999999993"/>
  </r>
  <r>
    <n v="507"/>
    <s v="CA-2012-145352"/>
    <x v="1"/>
    <x v="199"/>
    <d v="2012-03-22T00:00:00"/>
    <s v="Standard Class"/>
    <s v="CM-12385"/>
    <s v="Christopher Martinez"/>
    <x v="0"/>
    <x v="0"/>
    <x v="118"/>
    <x v="32"/>
    <n v="30318"/>
    <x v="0"/>
    <s v="OFF-AR-10001662"/>
    <x v="1"/>
    <x v="6"/>
    <s v="Rogers Handheld Barrel Pencil Sharpener"/>
    <n v="2.74"/>
    <n v="1"/>
    <n v="0"/>
    <n v="0.73980000000000024"/>
  </r>
  <r>
    <n v="508"/>
    <s v="CA-2012-145352"/>
    <x v="1"/>
    <x v="199"/>
    <d v="2012-03-22T00:00:00"/>
    <s v="Standard Class"/>
    <s v="CM-12385"/>
    <s v="Christopher Martinez"/>
    <x v="0"/>
    <x v="0"/>
    <x v="118"/>
    <x v="32"/>
    <n v="30318"/>
    <x v="0"/>
    <s v="OFF-AR-10003856"/>
    <x v="1"/>
    <x v="6"/>
    <s v="Newell 344"/>
    <n v="8.34"/>
    <n v="3"/>
    <n v="0"/>
    <n v="2.1683999999999997"/>
  </r>
  <r>
    <n v="509"/>
    <s v="CA-2012-145352"/>
    <x v="1"/>
    <x v="199"/>
    <d v="2012-03-22T00:00:00"/>
    <s v="Standard Class"/>
    <s v="CM-12385"/>
    <s v="Christopher Martinez"/>
    <x v="0"/>
    <x v="0"/>
    <x v="118"/>
    <x v="32"/>
    <n v="30318"/>
    <x v="0"/>
    <s v="OFF-ST-10001228"/>
    <x v="1"/>
    <x v="4"/>
    <s v="Personal File Boxes with Fold-Down Carry Handle"/>
    <n v="46.74"/>
    <n v="3"/>
    <n v="0"/>
    <n v="11.684999999999999"/>
  </r>
  <r>
    <n v="510"/>
    <s v="CA-2012-145352"/>
    <x v="1"/>
    <x v="199"/>
    <d v="2012-03-22T00:00:00"/>
    <s v="Standard Class"/>
    <s v="CM-12385"/>
    <s v="Christopher Martinez"/>
    <x v="0"/>
    <x v="0"/>
    <x v="118"/>
    <x v="32"/>
    <n v="30318"/>
    <x v="0"/>
    <s v="OFF-BI-10003527"/>
    <x v="1"/>
    <x v="8"/>
    <s v="Fellowes PB500 Electric Punch Plastic Comb Binding Machine with Manual Bind"/>
    <n v="6354.95"/>
    <n v="5"/>
    <n v="0"/>
    <n v="3177.4749999999999"/>
  </r>
  <r>
    <n v="511"/>
    <s v="CA-2014-135307"/>
    <x v="3"/>
    <x v="200"/>
    <d v="2014-11-28T00:00:00"/>
    <s v="First Class"/>
    <s v="LS-17245"/>
    <s v="Lynn Smith"/>
    <x v="0"/>
    <x v="0"/>
    <x v="119"/>
    <x v="25"/>
    <n v="64118"/>
    <x v="2"/>
    <s v="FUR-FU-10001290"/>
    <x v="0"/>
    <x v="5"/>
    <s v="Executive Impressions Supervisor Wall Clock"/>
    <n v="126.30000000000001"/>
    <n v="3"/>
    <n v="0"/>
    <n v="40.415999999999997"/>
  </r>
  <r>
    <n v="512"/>
    <s v="CA-2014-135307"/>
    <x v="3"/>
    <x v="200"/>
    <d v="2014-11-28T00:00:00"/>
    <s v="First Class"/>
    <s v="LS-17245"/>
    <s v="Lynn Smith"/>
    <x v="0"/>
    <x v="0"/>
    <x v="119"/>
    <x v="25"/>
    <n v="64118"/>
    <x v="2"/>
    <s v="TEC-AC-10002399"/>
    <x v="2"/>
    <x v="11"/>
    <s v="SanDisk Cruzer 32 GB USB Flash Drive"/>
    <n v="38.04"/>
    <n v="2"/>
    <n v="0"/>
    <n v="12.172799999999999"/>
  </r>
  <r>
    <n v="513"/>
    <s v="CA-2013-106341"/>
    <x v="0"/>
    <x v="201"/>
    <d v="2013-10-24T00:00:00"/>
    <s v="First Class"/>
    <s v="LF-17185"/>
    <s v="Luke Foster"/>
    <x v="0"/>
    <x v="0"/>
    <x v="46"/>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x v="0"/>
    <x v="1"/>
    <x v="1"/>
    <n v="90049"/>
    <x v="1"/>
    <s v="OFF-AR-10003811"/>
    <x v="1"/>
    <x v="6"/>
    <s v="Newell 327"/>
    <n v="6.63"/>
    <n v="3"/>
    <n v="0"/>
    <n v="1.7901"/>
  </r>
  <r>
    <n v="515"/>
    <s v="CA-2014-163405"/>
    <x v="3"/>
    <x v="202"/>
    <d v="2014-12-26T00:00:00"/>
    <s v="Standard Class"/>
    <s v="BN-11515"/>
    <s v="Bradley Nguyen"/>
    <x v="0"/>
    <x v="0"/>
    <x v="1"/>
    <x v="1"/>
    <n v="90049"/>
    <x v="1"/>
    <s v="OFF-AR-10001246"/>
    <x v="1"/>
    <x v="6"/>
    <s v="Newell 317"/>
    <n v="5.88"/>
    <n v="2"/>
    <n v="0"/>
    <n v="1.7051999999999996"/>
  </r>
  <r>
    <n v="516"/>
    <s v="CA-2014-127432"/>
    <x v="3"/>
    <x v="203"/>
    <d v="2014-01-28T00:00:00"/>
    <s v="Standard Class"/>
    <s v="AD-10180"/>
    <s v="Alan Dominguez"/>
    <x v="2"/>
    <x v="0"/>
    <x v="120"/>
    <x v="37"/>
    <n v="59405"/>
    <x v="1"/>
    <s v="TEC-CO-10003236"/>
    <x v="2"/>
    <x v="16"/>
    <s v="Canon Image Class D660 Copier"/>
    <n v="2999.95"/>
    <n v="5"/>
    <n v="0"/>
    <n v="1379.9769999999999"/>
  </r>
  <r>
    <n v="517"/>
    <s v="CA-2014-127432"/>
    <x v="3"/>
    <x v="203"/>
    <d v="2014-01-28T00:00:00"/>
    <s v="Standard Class"/>
    <s v="AD-10180"/>
    <s v="Alan Dominguez"/>
    <x v="2"/>
    <x v="0"/>
    <x v="120"/>
    <x v="37"/>
    <n v="59405"/>
    <x v="1"/>
    <s v="OFF-ST-10004507"/>
    <x v="1"/>
    <x v="4"/>
    <s v="Advantus Rolling Storage Box"/>
    <n v="51.449999999999996"/>
    <n v="3"/>
    <n v="0"/>
    <n v="13.891499999999999"/>
  </r>
  <r>
    <n v="518"/>
    <s v="CA-2014-127432"/>
    <x v="3"/>
    <x v="203"/>
    <d v="2014-01-28T00:00:00"/>
    <s v="Standard Class"/>
    <s v="AD-10180"/>
    <s v="Alan Dominguez"/>
    <x v="2"/>
    <x v="0"/>
    <x v="120"/>
    <x v="37"/>
    <n v="59405"/>
    <x v="1"/>
    <s v="OFF-PA-10001667"/>
    <x v="1"/>
    <x v="10"/>
    <s v="Great White Multi-Use Recycled Paper (20Lb. and 84 Bright)"/>
    <n v="11.96"/>
    <n v="2"/>
    <n v="0"/>
    <n v="5.3819999999999997"/>
  </r>
  <r>
    <n v="519"/>
    <s v="CA-2014-127432"/>
    <x v="3"/>
    <x v="203"/>
    <d v="2014-01-28T00:00:00"/>
    <s v="Standard Class"/>
    <s v="AD-10180"/>
    <s v="Alan Dominguez"/>
    <x v="2"/>
    <x v="0"/>
    <x v="120"/>
    <x v="37"/>
    <n v="59405"/>
    <x v="1"/>
    <s v="OFF-ST-10004459"/>
    <x v="1"/>
    <x v="4"/>
    <s v="Tennsco Single-Tier Lockers"/>
    <n v="1126.02"/>
    <n v="3"/>
    <n v="0"/>
    <n v="56.300999999999988"/>
  </r>
  <r>
    <n v="520"/>
    <s v="CA-2012-157812"/>
    <x v="1"/>
    <x v="204"/>
    <d v="2012-03-26T00:00:00"/>
    <s v="Standard Class"/>
    <s v="DB-13210"/>
    <s v="Dean Braden"/>
    <x v="0"/>
    <x v="0"/>
    <x v="12"/>
    <x v="5"/>
    <n v="77041"/>
    <x v="2"/>
    <s v="TEC-AC-10000171"/>
    <x v="2"/>
    <x v="11"/>
    <s v="Verbatim 25 GB 6x Blu-ray Single Layer Recordable Disc, 25/Pack"/>
    <n v="18.391999999999999"/>
    <n v="1"/>
    <n v="0.2"/>
    <n v="5.2877000000000001"/>
  </r>
  <r>
    <n v="521"/>
    <s v="CA-2012-157812"/>
    <x v="1"/>
    <x v="204"/>
    <d v="2012-03-26T00:00:00"/>
    <s v="Standard Class"/>
    <s v="DB-13210"/>
    <s v="Dean Braden"/>
    <x v="0"/>
    <x v="0"/>
    <x v="12"/>
    <x v="5"/>
    <n v="77041"/>
    <x v="2"/>
    <s v="OFF-ST-10000736"/>
    <x v="1"/>
    <x v="4"/>
    <s v="Carina Double Wide Media Storage Towers in Natural &amp; Black"/>
    <n v="129.56800000000001"/>
    <n v="2"/>
    <n v="0.2"/>
    <n v="-25.91360000000001"/>
  </r>
  <r>
    <n v="522"/>
    <s v="CA-2012-157812"/>
    <x v="1"/>
    <x v="204"/>
    <d v="2012-03-26T00:00:00"/>
    <s v="Standard Class"/>
    <s v="DB-13210"/>
    <s v="Dean Braden"/>
    <x v="0"/>
    <x v="0"/>
    <x v="12"/>
    <x v="5"/>
    <n v="77041"/>
    <x v="2"/>
    <s v="OFF-BI-10000285"/>
    <x v="1"/>
    <x v="8"/>
    <s v="XtraLife ClearVue Slant-D Ring Binders by Cardinal"/>
    <n v="14.111999999999997"/>
    <n v="9"/>
    <n v="0.8"/>
    <n v="-21.167999999999999"/>
  </r>
  <r>
    <n v="523"/>
    <s v="CA-2014-145142"/>
    <x v="3"/>
    <x v="205"/>
    <d v="2014-01-26T00:00:00"/>
    <s v="First Class"/>
    <s v="MC-17605"/>
    <s v="Matt Connell"/>
    <x v="1"/>
    <x v="0"/>
    <x v="66"/>
    <x v="12"/>
    <n v="48234"/>
    <x v="2"/>
    <s v="FUR-TA-10001857"/>
    <x v="0"/>
    <x v="3"/>
    <s v="Balt Solid Wood Rectangular Table"/>
    <n v="210.98"/>
    <n v="2"/>
    <n v="0"/>
    <n v="21.097999999999985"/>
  </r>
  <r>
    <n v="524"/>
    <s v="US-2013-139486"/>
    <x v="0"/>
    <x v="206"/>
    <d v="2013-05-24T00:00:00"/>
    <s v="First Class"/>
    <s v="LH-17155"/>
    <s v="Logan Haushalter"/>
    <x v="0"/>
    <x v="0"/>
    <x v="1"/>
    <x v="1"/>
    <n v="90032"/>
    <x v="1"/>
    <s v="TEC-PH-10003555"/>
    <x v="2"/>
    <x v="7"/>
    <s v="Motorola HK250 Universal Bluetooth Headset"/>
    <n v="55.176000000000002"/>
    <n v="3"/>
    <n v="0.2"/>
    <n v="-12.414599999999997"/>
  </r>
  <r>
    <n v="525"/>
    <s v="US-2013-139486"/>
    <x v="0"/>
    <x v="206"/>
    <d v="2013-05-24T00:00:00"/>
    <s v="First Class"/>
    <s v="LH-17155"/>
    <s v="Logan Haushalter"/>
    <x v="0"/>
    <x v="0"/>
    <x v="1"/>
    <x v="1"/>
    <n v="90032"/>
    <x v="1"/>
    <s v="TEC-AC-10003832"/>
    <x v="2"/>
    <x v="11"/>
    <s v="Imation 16GB Mini TravelDrive USB 2.0 Flash Drive"/>
    <n v="66.260000000000005"/>
    <n v="2"/>
    <n v="0"/>
    <n v="27.166600000000003"/>
  </r>
  <r>
    <n v="526"/>
    <s v="CA-2012-158792"/>
    <x v="1"/>
    <x v="207"/>
    <d v="2013-01-02T00:00:00"/>
    <s v="Standard Class"/>
    <s v="BD-11605"/>
    <s v="Brian Dahlen"/>
    <x v="0"/>
    <x v="0"/>
    <x v="104"/>
    <x v="31"/>
    <n v="1841"/>
    <x v="3"/>
    <s v="OFF-FA-10002815"/>
    <x v="1"/>
    <x v="13"/>
    <s v="Staples"/>
    <n v="22.200000000000003"/>
    <n v="5"/>
    <n v="0"/>
    <n v="10.434000000000001"/>
  </r>
  <r>
    <n v="527"/>
    <s v="CA-2014-113558"/>
    <x v="3"/>
    <x v="208"/>
    <d v="2014-10-27T00:00:00"/>
    <s v="Standard Class"/>
    <s v="PH-18790"/>
    <s v="Patricia Hirasaki"/>
    <x v="2"/>
    <x v="0"/>
    <x v="121"/>
    <x v="2"/>
    <n v="33801"/>
    <x v="0"/>
    <s v="FUR-CH-10003379"/>
    <x v="0"/>
    <x v="1"/>
    <s v="Global Commerce Series High-Back Swivel/Tilt Chairs"/>
    <n v="683.95200000000011"/>
    <n v="3"/>
    <n v="0.2"/>
    <n v="42.746999999999986"/>
  </r>
  <r>
    <n v="528"/>
    <s v="CA-2014-113558"/>
    <x v="3"/>
    <x v="208"/>
    <d v="2014-10-27T00:00:00"/>
    <s v="Standard Class"/>
    <s v="PH-18790"/>
    <s v="Patricia Hirasaki"/>
    <x v="2"/>
    <x v="0"/>
    <x v="121"/>
    <x v="2"/>
    <n v="33801"/>
    <x v="0"/>
    <s v="FUR-FU-10001756"/>
    <x v="0"/>
    <x v="5"/>
    <s v="Eldon Expressions Desk Accessory, Wood Photo Frame, Mahogany"/>
    <n v="45.695999999999998"/>
    <n v="3"/>
    <n v="0.2"/>
    <n v="5.1407999999999916"/>
  </r>
  <r>
    <n v="529"/>
    <s v="US-2012-138303"/>
    <x v="1"/>
    <x v="37"/>
    <d v="2012-09-07T00:00:00"/>
    <s v="Standard Class"/>
    <s v="MG-18145"/>
    <s v="Mike Gockenbach"/>
    <x v="0"/>
    <x v="0"/>
    <x v="10"/>
    <x v="9"/>
    <n v="19134"/>
    <x v="3"/>
    <s v="OFF-ST-10004963"/>
    <x v="1"/>
    <x v="4"/>
    <s v="Eldon Gobal File Keepers"/>
    <n v="36.336000000000006"/>
    <n v="3"/>
    <n v="0.2"/>
    <n v="-7.2672000000000043"/>
  </r>
  <r>
    <n v="530"/>
    <s v="US-2012-138303"/>
    <x v="1"/>
    <x v="37"/>
    <d v="2012-09-07T00:00:00"/>
    <s v="Standard Class"/>
    <s v="MG-18145"/>
    <s v="Mike Gockenbach"/>
    <x v="0"/>
    <x v="0"/>
    <x v="10"/>
    <x v="9"/>
    <n v="19134"/>
    <x v="3"/>
    <s v="OFF-SU-10002881"/>
    <x v="1"/>
    <x v="14"/>
    <s v="Martin Yale Chadless Opener Electric Letter Opener"/>
    <n v="666.24800000000005"/>
    <n v="1"/>
    <n v="0.2"/>
    <n v="-149.9058"/>
  </r>
  <r>
    <n v="531"/>
    <s v="US-2012-138303"/>
    <x v="1"/>
    <x v="37"/>
    <d v="2012-09-07T00:00:00"/>
    <s v="Standard Class"/>
    <s v="MG-18145"/>
    <s v="Mike Gockenbach"/>
    <x v="0"/>
    <x v="0"/>
    <x v="10"/>
    <x v="9"/>
    <n v="19134"/>
    <x v="3"/>
    <s v="OFF-EN-10001335"/>
    <x v="1"/>
    <x v="12"/>
    <s v="White Business Envelopes with Contemporary Seam, Recycled White Business Envelopes"/>
    <n v="52.512"/>
    <n v="6"/>
    <n v="0.2"/>
    <n v="19.692"/>
  </r>
  <r>
    <n v="532"/>
    <s v="CA-2012-102848"/>
    <x v="1"/>
    <x v="209"/>
    <d v="2012-11-09T00:00:00"/>
    <s v="Second Class"/>
    <s v="KB-16240"/>
    <s v="Karen Bern"/>
    <x v="1"/>
    <x v="0"/>
    <x v="1"/>
    <x v="1"/>
    <n v="90036"/>
    <x v="1"/>
    <s v="FUR-CH-10000595"/>
    <x v="0"/>
    <x v="1"/>
    <s v="Safco Contoured Stacking Chairs"/>
    <n v="190.72000000000003"/>
    <n v="1"/>
    <n v="0.2"/>
    <n v="11.919999999999987"/>
  </r>
  <r>
    <n v="533"/>
    <s v="US-2014-129441"/>
    <x v="3"/>
    <x v="210"/>
    <d v="2014-09-12T00:00:00"/>
    <s v="Standard Class"/>
    <s v="JC-15340"/>
    <s v="Jasper Cacioppo"/>
    <x v="0"/>
    <x v="0"/>
    <x v="1"/>
    <x v="1"/>
    <n v="90032"/>
    <x v="1"/>
    <s v="FUR-FU-10000448"/>
    <x v="0"/>
    <x v="5"/>
    <s v="Tenex Chairmats For Use With Carpeted Floors"/>
    <n v="47.94"/>
    <n v="3"/>
    <n v="0"/>
    <n v="2.3969999999999985"/>
  </r>
  <r>
    <n v="534"/>
    <s v="CA-2013-168753"/>
    <x v="0"/>
    <x v="211"/>
    <d v="2013-06-02T00:00:00"/>
    <s v="Second Class"/>
    <s v="RL-19615"/>
    <s v="Rob Lucas"/>
    <x v="0"/>
    <x v="0"/>
    <x v="122"/>
    <x v="19"/>
    <n v="36116"/>
    <x v="0"/>
    <s v="TEC-PH-10000984"/>
    <x v="2"/>
    <x v="7"/>
    <s v="Panasonic KX-TG9471B"/>
    <n v="979.95"/>
    <n v="5"/>
    <n v="0"/>
    <n v="274.38600000000008"/>
  </r>
  <r>
    <n v="535"/>
    <s v="CA-2013-168753"/>
    <x v="0"/>
    <x v="211"/>
    <d v="2013-06-02T00:00:00"/>
    <s v="Second Class"/>
    <s v="RL-19615"/>
    <s v="Rob Lucas"/>
    <x v="0"/>
    <x v="0"/>
    <x v="122"/>
    <x v="19"/>
    <n v="36116"/>
    <x v="0"/>
    <s v="OFF-BI-10002557"/>
    <x v="1"/>
    <x v="8"/>
    <s v="Presstex Flexible Ring Binders"/>
    <n v="22.75"/>
    <n v="5"/>
    <n v="0"/>
    <n v="11.375"/>
  </r>
  <r>
    <n v="536"/>
    <s v="CA-2013-126613"/>
    <x v="0"/>
    <x v="212"/>
    <d v="2013-07-17T00:00:00"/>
    <s v="Standard Class"/>
    <s v="AA-10375"/>
    <s v="Allen Armold"/>
    <x v="0"/>
    <x v="0"/>
    <x v="123"/>
    <x v="16"/>
    <n v="85204"/>
    <x v="1"/>
    <s v="OFF-ST-10001325"/>
    <x v="1"/>
    <x v="4"/>
    <s v="Sterilite Officeware Hinged File Box"/>
    <n v="16.768000000000001"/>
    <n v="2"/>
    <n v="0.2"/>
    <n v="1.4672000000000001"/>
  </r>
  <r>
    <n v="537"/>
    <s v="US-2014-122637"/>
    <x v="3"/>
    <x v="213"/>
    <d v="2014-09-09T00:00:00"/>
    <s v="Second Class"/>
    <s v="EP-13915"/>
    <s v="Emily Phan"/>
    <x v="0"/>
    <x v="0"/>
    <x v="22"/>
    <x v="10"/>
    <n v="60653"/>
    <x v="2"/>
    <s v="OFF-BI-10002429"/>
    <x v="1"/>
    <x v="8"/>
    <s v="Premier Elliptical Ring Binder, Black"/>
    <n v="42.615999999999993"/>
    <n v="7"/>
    <n v="0.8"/>
    <n v="-68.185600000000022"/>
  </r>
  <r>
    <n v="538"/>
    <s v="CA-2012-147851"/>
    <x v="1"/>
    <x v="155"/>
    <d v="2012-12-08T00:00:00"/>
    <s v="Standard Class"/>
    <s v="MP-17470"/>
    <s v="Mark Packer"/>
    <x v="2"/>
    <x v="0"/>
    <x v="20"/>
    <x v="15"/>
    <n v="10009"/>
    <x v="3"/>
    <s v="OFF-BI-10004528"/>
    <x v="1"/>
    <x v="8"/>
    <s v="Cardinal Poly Pocket Divider Pockets for Ring Binders"/>
    <n v="10.752000000000001"/>
    <n v="4"/>
    <n v="0.2"/>
    <n v="3.359999999999999"/>
  </r>
  <r>
    <n v="539"/>
    <s v="CA-2012-134894"/>
    <x v="1"/>
    <x v="214"/>
    <d v="2012-12-11T00:00:00"/>
    <s v="Standard Class"/>
    <s v="DK-12985"/>
    <s v="Darren Koutras"/>
    <x v="0"/>
    <x v="0"/>
    <x v="0"/>
    <x v="0"/>
    <n v="42420"/>
    <x v="0"/>
    <s v="OFF-AP-10001271"/>
    <x v="1"/>
    <x v="9"/>
    <s v="Eureka The Boss Cordless Rechargeable Stick Vac"/>
    <n v="152.94"/>
    <n v="3"/>
    <n v="0"/>
    <n v="41.293800000000005"/>
  </r>
  <r>
    <n v="540"/>
    <s v="CA-2012-134894"/>
    <x v="1"/>
    <x v="214"/>
    <d v="2012-12-11T00:00:00"/>
    <s v="Standard Class"/>
    <s v="DK-12985"/>
    <s v="Darren Koutras"/>
    <x v="0"/>
    <x v="0"/>
    <x v="0"/>
    <x v="0"/>
    <n v="42420"/>
    <x v="0"/>
    <s v="FUR-CH-10002647"/>
    <x v="0"/>
    <x v="1"/>
    <s v="Situations Contoured Folding Chairs, 4/Set"/>
    <n v="283.92"/>
    <n v="4"/>
    <n v="0"/>
    <n v="70.980000000000018"/>
  </r>
  <r>
    <n v="541"/>
    <s v="CA-2011-140795"/>
    <x v="2"/>
    <x v="215"/>
    <d v="2011-02-04T00:00:00"/>
    <s v="First Class"/>
    <s v="BD-11500"/>
    <s v="Bradley Drucker"/>
    <x v="0"/>
    <x v="0"/>
    <x v="124"/>
    <x v="6"/>
    <n v="54302"/>
    <x v="2"/>
    <s v="TEC-AC-10001432"/>
    <x v="2"/>
    <x v="11"/>
    <s v="Enermax Aurora Lite Keyboard"/>
    <n v="468.90000000000003"/>
    <n v="6"/>
    <n v="0"/>
    <n v="206.31600000000006"/>
  </r>
  <r>
    <n v="542"/>
    <s v="CA-2013-136924"/>
    <x v="0"/>
    <x v="216"/>
    <d v="2013-07-18T00:00:00"/>
    <s v="First Class"/>
    <s v="ES-14080"/>
    <s v="Erin Smith"/>
    <x v="1"/>
    <x v="0"/>
    <x v="93"/>
    <x v="16"/>
    <n v="85705"/>
    <x v="1"/>
    <s v="TEC-PH-10002262"/>
    <x v="2"/>
    <x v="7"/>
    <s v="LG Electronics Tone+ HBS-730 Bluetooth Headset"/>
    <n v="380.86400000000003"/>
    <n v="8"/>
    <n v="0.2"/>
    <n v="38.086400000000026"/>
  </r>
  <r>
    <n v="543"/>
    <s v="US-2012-120131"/>
    <x v="1"/>
    <x v="217"/>
    <d v="2012-12-23T00:00:00"/>
    <s v="Standard Class"/>
    <s v="LM-17065"/>
    <s v="Liz MacKendrick"/>
    <x v="0"/>
    <x v="0"/>
    <x v="24"/>
    <x v="24"/>
    <n v="45503"/>
    <x v="3"/>
    <s v="OFF-ST-10001809"/>
    <x v="1"/>
    <x v="4"/>
    <s v="Fellowes Officeware Wire Shelving"/>
    <n v="646.77600000000007"/>
    <n v="9"/>
    <n v="0.2"/>
    <n v="-145.52460000000002"/>
  </r>
  <r>
    <n v="544"/>
    <s v="CA-2011-103849"/>
    <x v="2"/>
    <x v="218"/>
    <d v="2011-05-16T00:00:00"/>
    <s v="Standard Class"/>
    <s v="PG-18895"/>
    <s v="Paul Gonzalez"/>
    <x v="0"/>
    <x v="0"/>
    <x v="5"/>
    <x v="5"/>
    <n v="76106"/>
    <x v="2"/>
    <s v="TEC-AC-10001465"/>
    <x v="2"/>
    <x v="11"/>
    <s v="SanDisk Cruzer 64 GB USB Flash Drive"/>
    <n v="58.112000000000002"/>
    <n v="2"/>
    <n v="0.2"/>
    <n v="7.263999999999994"/>
  </r>
  <r>
    <n v="545"/>
    <s v="CA-2011-103849"/>
    <x v="2"/>
    <x v="218"/>
    <d v="2011-05-16T00:00:00"/>
    <s v="Standard Class"/>
    <s v="PG-18895"/>
    <s v="Paul Gonzalez"/>
    <x v="0"/>
    <x v="0"/>
    <x v="5"/>
    <x v="5"/>
    <n v="76106"/>
    <x v="2"/>
    <s v="TEC-PH-10002597"/>
    <x v="2"/>
    <x v="7"/>
    <s v="Xblue XB-1670-86 X16 Small Office Telephone - Titanium"/>
    <n v="100.792"/>
    <n v="1"/>
    <n v="0.2"/>
    <n v="6.2995000000000019"/>
  </r>
  <r>
    <n v="546"/>
    <s v="CA-2011-103849"/>
    <x v="2"/>
    <x v="218"/>
    <d v="2011-05-16T00:00:00"/>
    <s v="Standard Class"/>
    <s v="PG-18895"/>
    <s v="Paul Gonzalez"/>
    <x v="0"/>
    <x v="0"/>
    <x v="5"/>
    <x v="5"/>
    <n v="76106"/>
    <x v="2"/>
    <s v="FUR-FU-10000723"/>
    <x v="0"/>
    <x v="5"/>
    <s v="Deflect-o EconoMat Studded, No Bevel Mat for Low Pile Carpeting"/>
    <n v="66.112000000000009"/>
    <n v="4"/>
    <n v="0.6"/>
    <n v="-84.292799999999986"/>
  </r>
  <r>
    <n v="547"/>
    <s v="CA-2014-162929"/>
    <x v="3"/>
    <x v="123"/>
    <d v="2014-11-23T00:00:00"/>
    <s v="First Class"/>
    <s v="AS-10135"/>
    <s v="Adrian Shami"/>
    <x v="2"/>
    <x v="0"/>
    <x v="20"/>
    <x v="15"/>
    <n v="10035"/>
    <x v="3"/>
    <s v="OFF-BI-10000404"/>
    <x v="1"/>
    <x v="8"/>
    <s v="Avery Printable Repositionable Plastic Tabs"/>
    <n v="41.28"/>
    <n v="6"/>
    <n v="0.2"/>
    <n v="13.931999999999999"/>
  </r>
  <r>
    <n v="548"/>
    <s v="CA-2014-162929"/>
    <x v="3"/>
    <x v="123"/>
    <d v="2014-11-23T00:00:00"/>
    <s v="First Class"/>
    <s v="AS-10135"/>
    <s v="Adrian Shami"/>
    <x v="2"/>
    <x v="0"/>
    <x v="20"/>
    <x v="15"/>
    <n v="10035"/>
    <x v="3"/>
    <s v="OFF-PA-10002986"/>
    <x v="1"/>
    <x v="10"/>
    <s v="Xerox 1898"/>
    <n v="13.36"/>
    <n v="2"/>
    <n v="0"/>
    <n v="6.4127999999999998"/>
  </r>
  <r>
    <n v="549"/>
    <s v="CA-2012-113173"/>
    <x v="1"/>
    <x v="219"/>
    <d v="2012-11-17T00:00:00"/>
    <s v="Second Class"/>
    <s v="DK-13225"/>
    <s v="Dean Katz"/>
    <x v="1"/>
    <x v="0"/>
    <x v="22"/>
    <x v="10"/>
    <n v="60653"/>
    <x v="2"/>
    <s v="OFF-ST-10000604"/>
    <x v="1"/>
    <x v="4"/>
    <s v="Home/Office Personal File Carts"/>
    <n v="250.27199999999999"/>
    <n v="9"/>
    <n v="0.2"/>
    <n v="15.641999999999982"/>
  </r>
  <r>
    <n v="550"/>
    <s v="CA-2012-113173"/>
    <x v="1"/>
    <x v="219"/>
    <d v="2012-11-17T00:00:00"/>
    <s v="Second Class"/>
    <s v="DK-13225"/>
    <s v="Dean Katz"/>
    <x v="1"/>
    <x v="0"/>
    <x v="22"/>
    <x v="10"/>
    <n v="60653"/>
    <x v="2"/>
    <s v="OFF-BI-10004738"/>
    <x v="1"/>
    <x v="8"/>
    <s v="Flexible Leather- Look Classic Collection Ring Binder"/>
    <n v="11.363999999999997"/>
    <n v="3"/>
    <n v="0.8"/>
    <n v="-17.045999999999999"/>
  </r>
  <r>
    <n v="551"/>
    <s v="CA-2012-113173"/>
    <x v="1"/>
    <x v="219"/>
    <d v="2012-11-17T00:00:00"/>
    <s v="Second Class"/>
    <s v="DK-13225"/>
    <s v="Dean Katz"/>
    <x v="1"/>
    <x v="0"/>
    <x v="22"/>
    <x v="10"/>
    <n v="60653"/>
    <x v="2"/>
    <s v="OFF-SU-10001935"/>
    <x v="1"/>
    <x v="14"/>
    <s v="Staples"/>
    <n v="8.7200000000000006"/>
    <n v="5"/>
    <n v="0.2"/>
    <n v="-1.7440000000000015"/>
  </r>
  <r>
    <n v="552"/>
    <s v="CA-2013-136406"/>
    <x v="0"/>
    <x v="173"/>
    <d v="2013-04-18T00:00:00"/>
    <s v="Second Class"/>
    <s v="BD-11320"/>
    <s v="Bill Donatelli"/>
    <x v="0"/>
    <x v="0"/>
    <x v="8"/>
    <x v="1"/>
    <n v="94110"/>
    <x v="1"/>
    <s v="FUR-CH-10002024"/>
    <x v="0"/>
    <x v="1"/>
    <s v="HON 5400 Series Task Chairs for Big and Tall"/>
    <n v="1121.568"/>
    <n v="2"/>
    <n v="0.2"/>
    <n v="0"/>
  </r>
  <r>
    <n v="553"/>
    <s v="CA-2014-112774"/>
    <x v="3"/>
    <x v="220"/>
    <d v="2014-09-13T00:00:00"/>
    <s v="First Class"/>
    <s v="RC-19960"/>
    <s v="Ryan Crowe"/>
    <x v="0"/>
    <x v="0"/>
    <x v="108"/>
    <x v="2"/>
    <n v="32216"/>
    <x v="0"/>
    <s v="FUR-FU-10003039"/>
    <x v="0"/>
    <x v="5"/>
    <s v="Howard Miller 11-1/2&quot; Diameter Grantwood Wall Clock"/>
    <n v="34.504000000000005"/>
    <n v="1"/>
    <n v="0.2"/>
    <n v="6.0381999999999998"/>
  </r>
  <r>
    <n v="554"/>
    <s v="CA-2014-101945"/>
    <x v="3"/>
    <x v="221"/>
    <d v="2014-11-29T00:00:00"/>
    <s v="Standard Class"/>
    <s v="GT-14710"/>
    <s v="Greg Tran"/>
    <x v="0"/>
    <x v="0"/>
    <x v="12"/>
    <x v="5"/>
    <n v="77070"/>
    <x v="2"/>
    <s v="OFF-FA-10004248"/>
    <x v="1"/>
    <x v="13"/>
    <s v="Advantus T-Pin Paper Clips"/>
    <n v="10.824"/>
    <n v="3"/>
    <n v="0.2"/>
    <n v="2.5707"/>
  </r>
  <r>
    <n v="555"/>
    <s v="CA-2014-100650"/>
    <x v="3"/>
    <x v="222"/>
    <d v="2014-07-04T00:00:00"/>
    <s v="Second Class"/>
    <s v="DK-13225"/>
    <s v="Dean Katz"/>
    <x v="1"/>
    <x v="0"/>
    <x v="125"/>
    <x v="1"/>
    <n v="92804"/>
    <x v="1"/>
    <s v="OFF-ST-10001780"/>
    <x v="1"/>
    <x v="4"/>
    <s v="Tennsco 16-Compartment Lockers with Coat Rack"/>
    <n v="1295.78"/>
    <n v="2"/>
    <n v="0"/>
    <n v="310.98720000000003"/>
  </r>
  <r>
    <n v="556"/>
    <s v="CA-2011-155852"/>
    <x v="2"/>
    <x v="223"/>
    <d v="2011-03-07T00:00:00"/>
    <s v="Second Class"/>
    <s v="AJ-10945"/>
    <s v="Ashley Jarboe"/>
    <x v="0"/>
    <x v="0"/>
    <x v="40"/>
    <x v="3"/>
    <n v="28403"/>
    <x v="0"/>
    <s v="OFF-AR-10003560"/>
    <x v="1"/>
    <x v="6"/>
    <s v="Zebra Zazzle Fluorescent Highlighters"/>
    <n v="19.456000000000003"/>
    <n v="4"/>
    <n v="0.2"/>
    <n v="3.4047999999999981"/>
  </r>
  <r>
    <n v="557"/>
    <s v="CA-2013-113243"/>
    <x v="0"/>
    <x v="224"/>
    <d v="2013-06-16T00:00:00"/>
    <s v="Standard Class"/>
    <s v="OT-18730"/>
    <s v="Olvera Toch"/>
    <x v="0"/>
    <x v="0"/>
    <x v="1"/>
    <x v="1"/>
    <n v="90045"/>
    <x v="1"/>
    <s v="OFF-LA-10001297"/>
    <x v="1"/>
    <x v="2"/>
    <s v="Avery 473"/>
    <n v="20.7"/>
    <n v="2"/>
    <n v="0"/>
    <n v="9.9359999999999999"/>
  </r>
  <r>
    <n v="558"/>
    <s v="CA-2013-113243"/>
    <x v="0"/>
    <x v="224"/>
    <d v="2013-06-16T00:00:00"/>
    <s v="Standard Class"/>
    <s v="OT-18730"/>
    <s v="Olvera Toch"/>
    <x v="0"/>
    <x v="0"/>
    <x v="1"/>
    <x v="1"/>
    <n v="90045"/>
    <x v="1"/>
    <s v="FUR-TA-10004256"/>
    <x v="0"/>
    <x v="3"/>
    <s v="Bretford “Just In Time” Height-Adjustable Multi-Task Work Tables"/>
    <n v="1335.68"/>
    <n v="4"/>
    <n v="0.2"/>
    <n v="-217.04800000000017"/>
  </r>
  <r>
    <n v="559"/>
    <s v="CA-2013-113243"/>
    <x v="0"/>
    <x v="224"/>
    <d v="2013-06-16T00:00:00"/>
    <s v="Standard Class"/>
    <s v="OT-18730"/>
    <s v="Olvera Toch"/>
    <x v="0"/>
    <x v="0"/>
    <x v="1"/>
    <x v="1"/>
    <n v="90045"/>
    <x v="1"/>
    <s v="OFF-PA-10003441"/>
    <x v="1"/>
    <x v="10"/>
    <s v="Xerox 226"/>
    <n v="32.400000000000006"/>
    <n v="5"/>
    <n v="0"/>
    <n v="15.552000000000001"/>
  </r>
  <r>
    <n v="560"/>
    <s v="CA-2014-118731"/>
    <x v="3"/>
    <x v="225"/>
    <d v="2014-11-23T00:00:00"/>
    <s v="Second Class"/>
    <s v="LP-17080"/>
    <s v="Liz Pelletier"/>
    <x v="0"/>
    <x v="0"/>
    <x v="8"/>
    <x v="1"/>
    <n v="94110"/>
    <x v="1"/>
    <s v="FUR-FU-10003347"/>
    <x v="0"/>
    <x v="5"/>
    <s v="Coloredge Poster Frame"/>
    <n v="42.599999999999994"/>
    <n v="3"/>
    <n v="0"/>
    <n v="16.614000000000001"/>
  </r>
  <r>
    <n v="561"/>
    <s v="CA-2014-118731"/>
    <x v="3"/>
    <x v="225"/>
    <d v="2014-11-23T00:00:00"/>
    <s v="Second Class"/>
    <s v="LP-17080"/>
    <s v="Liz Pelletier"/>
    <x v="0"/>
    <x v="0"/>
    <x v="8"/>
    <x v="1"/>
    <n v="94110"/>
    <x v="1"/>
    <s v="OFF-BI-10000069"/>
    <x v="1"/>
    <x v="8"/>
    <s v="GBC Prepunched Paper, 19-Hole, for Binding Systems, 24-lb"/>
    <n v="84.056000000000012"/>
    <n v="7"/>
    <n v="0.2"/>
    <n v="27.318199999999983"/>
  </r>
  <r>
    <n v="562"/>
    <s v="CA-2011-145576"/>
    <x v="2"/>
    <x v="80"/>
    <d v="2011-09-18T00:00:00"/>
    <s v="Second Class"/>
    <s v="CA-12775"/>
    <s v="Cynthia Arntzen"/>
    <x v="0"/>
    <x v="0"/>
    <x v="67"/>
    <x v="2"/>
    <n v="33614"/>
    <x v="0"/>
    <s v="OFF-AP-10003914"/>
    <x v="1"/>
    <x v="9"/>
    <s v="Sanitaire Vibra Groomer IR Commercial Upright Vacuum, Replacement Belts"/>
    <n v="13"/>
    <n v="5"/>
    <n v="0.2"/>
    <n v="1.3000000000000007"/>
  </r>
  <r>
    <n v="563"/>
    <s v="CA-2011-145576"/>
    <x v="2"/>
    <x v="80"/>
    <d v="2011-09-18T00:00:00"/>
    <s v="Second Class"/>
    <s v="CA-12775"/>
    <s v="Cynthia Arntzen"/>
    <x v="0"/>
    <x v="0"/>
    <x v="67"/>
    <x v="2"/>
    <n v="33614"/>
    <x v="0"/>
    <s v="FUR-FU-10004020"/>
    <x v="0"/>
    <x v="5"/>
    <s v="Advantus Panel Wall Acrylic Frame"/>
    <n v="13.128"/>
    <n v="3"/>
    <n v="0.2"/>
    <n v="3.7743000000000002"/>
  </r>
  <r>
    <n v="564"/>
    <s v="CA-2012-130736"/>
    <x v="1"/>
    <x v="214"/>
    <d v="2012-12-09T00:00:00"/>
    <s v="First Class"/>
    <s v="JF-15490"/>
    <s v="Jeremy Farry"/>
    <x v="0"/>
    <x v="0"/>
    <x v="4"/>
    <x v="4"/>
    <n v="98105"/>
    <x v="1"/>
    <s v="OFF-FA-10003467"/>
    <x v="1"/>
    <x v="13"/>
    <s v="Alliance Big Bands Rubber Bands, 12/Pack"/>
    <n v="3.96"/>
    <n v="2"/>
    <n v="0"/>
    <n v="0"/>
  </r>
  <r>
    <n v="565"/>
    <s v="CA-2012-130736"/>
    <x v="1"/>
    <x v="214"/>
    <d v="2012-12-09T00:00:00"/>
    <s v="First Class"/>
    <s v="JF-15490"/>
    <s v="Jeremy Farry"/>
    <x v="0"/>
    <x v="0"/>
    <x v="4"/>
    <x v="4"/>
    <n v="98105"/>
    <x v="1"/>
    <s v="OFF-LA-10000634"/>
    <x v="1"/>
    <x v="2"/>
    <s v="Avery 509"/>
    <n v="2.61"/>
    <n v="1"/>
    <n v="0"/>
    <n v="1.2005999999999999"/>
  </r>
  <r>
    <n v="566"/>
    <s v="CA-2014-137099"/>
    <x v="3"/>
    <x v="226"/>
    <d v="2014-12-11T00:00:00"/>
    <s v="First Class"/>
    <s v="FP-14320"/>
    <s v="Frank Preis"/>
    <x v="0"/>
    <x v="0"/>
    <x v="1"/>
    <x v="1"/>
    <n v="90008"/>
    <x v="1"/>
    <s v="TEC-PH-10002496"/>
    <x v="2"/>
    <x v="7"/>
    <s v="Cisco SPA301"/>
    <n v="374.37600000000003"/>
    <n v="3"/>
    <n v="0.2"/>
    <n v="46.796999999999983"/>
  </r>
  <r>
    <n v="567"/>
    <s v="CA-2014-156951"/>
    <x v="3"/>
    <x v="172"/>
    <d v="2014-10-09T00:00:00"/>
    <s v="Standard Class"/>
    <s v="EB-13840"/>
    <s v="Ellis Ballard"/>
    <x v="1"/>
    <x v="0"/>
    <x v="4"/>
    <x v="4"/>
    <n v="98105"/>
    <x v="1"/>
    <s v="OFF-PA-10004530"/>
    <x v="1"/>
    <x v="10"/>
    <s v="Personal Creations Ink Jet Cards and Labels"/>
    <n v="91.84"/>
    <n v="8"/>
    <n v="0"/>
    <n v="45.001600000000003"/>
  </r>
  <r>
    <n v="568"/>
    <s v="CA-2014-156951"/>
    <x v="3"/>
    <x v="172"/>
    <d v="2014-10-09T00:00:00"/>
    <s v="Standard Class"/>
    <s v="EB-13840"/>
    <s v="Ellis Ballard"/>
    <x v="1"/>
    <x v="0"/>
    <x v="4"/>
    <x v="4"/>
    <n v="98105"/>
    <x v="1"/>
    <s v="OFF-BI-10001107"/>
    <x v="1"/>
    <x v="8"/>
    <s v="GBC White Gloss Covers, Plain Front"/>
    <n v="81.088000000000008"/>
    <n v="7"/>
    <n v="0.2"/>
    <n v="27.3672"/>
  </r>
  <r>
    <n v="569"/>
    <s v="CA-2014-156951"/>
    <x v="3"/>
    <x v="172"/>
    <d v="2014-10-09T00:00:00"/>
    <s v="Standard Class"/>
    <s v="EB-13840"/>
    <s v="Ellis Ballard"/>
    <x v="1"/>
    <x v="0"/>
    <x v="4"/>
    <x v="4"/>
    <n v="98105"/>
    <x v="1"/>
    <s v="OFF-PA-10004451"/>
    <x v="1"/>
    <x v="10"/>
    <s v="Xerox 222"/>
    <n v="19.440000000000001"/>
    <n v="3"/>
    <n v="0"/>
    <n v="9.3312000000000008"/>
  </r>
  <r>
    <n v="570"/>
    <s v="CA-2014-156951"/>
    <x v="3"/>
    <x v="172"/>
    <d v="2014-10-09T00:00:00"/>
    <s v="Standard Class"/>
    <s v="EB-13840"/>
    <s v="Ellis Ballard"/>
    <x v="1"/>
    <x v="0"/>
    <x v="4"/>
    <x v="4"/>
    <n v="98105"/>
    <x v="1"/>
    <s v="FUR-CH-10004997"/>
    <x v="0"/>
    <x v="1"/>
    <s v="Hon Every-Day Series Multi-Task Chairs"/>
    <n v="451.15199999999993"/>
    <n v="3"/>
    <n v="0.2"/>
    <n v="0"/>
  </r>
  <r>
    <n v="571"/>
    <s v="CA-2014-164826"/>
    <x v="3"/>
    <x v="116"/>
    <d v="2015-01-05T00:00:00"/>
    <s v="Standard Class"/>
    <s v="JF-15415"/>
    <s v="Jennifer Ferguson"/>
    <x v="0"/>
    <x v="0"/>
    <x v="20"/>
    <x v="15"/>
    <n v="10024"/>
    <x v="3"/>
    <s v="OFF-LA-10001297"/>
    <x v="1"/>
    <x v="2"/>
    <s v="Avery 473"/>
    <n v="72.45"/>
    <n v="7"/>
    <n v="0"/>
    <n v="34.775999999999996"/>
  </r>
  <r>
    <n v="572"/>
    <s v="CA-2014-164826"/>
    <x v="3"/>
    <x v="116"/>
    <d v="2015-01-05T00:00:00"/>
    <s v="Standard Class"/>
    <s v="JF-15415"/>
    <s v="Jennifer Ferguson"/>
    <x v="0"/>
    <x v="0"/>
    <x v="20"/>
    <x v="15"/>
    <n v="10024"/>
    <x v="3"/>
    <s v="OFF-FA-10000585"/>
    <x v="1"/>
    <x v="13"/>
    <s v="OIC Bulk Pack Metal Binder Clips"/>
    <n v="13.96"/>
    <n v="4"/>
    <n v="0"/>
    <n v="6.4215999999999998"/>
  </r>
  <r>
    <n v="573"/>
    <s v="CA-2014-164826"/>
    <x v="3"/>
    <x v="116"/>
    <d v="2015-01-05T00:00:00"/>
    <s v="Standard Class"/>
    <s v="JF-15415"/>
    <s v="Jennifer Ferguson"/>
    <x v="0"/>
    <x v="0"/>
    <x v="20"/>
    <x v="15"/>
    <n v="10024"/>
    <x v="3"/>
    <s v="OFF-BI-10001922"/>
    <x v="1"/>
    <x v="8"/>
    <s v="Storex Dura Pro Binders"/>
    <n v="33.264000000000003"/>
    <n v="7"/>
    <n v="0.2"/>
    <n v="11.226599999999999"/>
  </r>
  <r>
    <n v="574"/>
    <s v="CA-2014-164826"/>
    <x v="3"/>
    <x v="116"/>
    <d v="2015-01-05T00:00:00"/>
    <s v="Standard Class"/>
    <s v="JF-15415"/>
    <s v="Jennifer Ferguson"/>
    <x v="0"/>
    <x v="0"/>
    <x v="20"/>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x v="0"/>
    <x v="126"/>
    <x v="4"/>
    <n v="98270"/>
    <x v="1"/>
    <s v="OFF-AR-10003394"/>
    <x v="1"/>
    <x v="6"/>
    <s v="Newell 332"/>
    <n v="8.82"/>
    <n v="3"/>
    <n v="0"/>
    <n v="2.3814000000000002"/>
  </r>
  <r>
    <n v="576"/>
    <s v="CA-2012-149713"/>
    <x v="1"/>
    <x v="227"/>
    <d v="2012-09-22T00:00:00"/>
    <s v="Second Class"/>
    <s v="TG-21640"/>
    <s v="Trudy Glocke"/>
    <x v="0"/>
    <x v="0"/>
    <x v="85"/>
    <x v="1"/>
    <n v="90805"/>
    <x v="1"/>
    <s v="OFF-PA-10004530"/>
    <x v="1"/>
    <x v="10"/>
    <s v="Personal Creations Ink Jet Cards and Labels"/>
    <n v="160.72"/>
    <n v="14"/>
    <n v="0"/>
    <n v="78.752800000000008"/>
  </r>
  <r>
    <n v="577"/>
    <s v="CA-2012-149713"/>
    <x v="1"/>
    <x v="227"/>
    <d v="2012-09-22T00:00:00"/>
    <s v="Second Class"/>
    <s v="TG-21640"/>
    <s v="Trudy Glocke"/>
    <x v="0"/>
    <x v="0"/>
    <x v="85"/>
    <x v="1"/>
    <n v="90805"/>
    <x v="1"/>
    <s v="OFF-PA-10001450"/>
    <x v="1"/>
    <x v="10"/>
    <s v="Rediform S.O.S. Phone Message Books"/>
    <n v="19.920000000000002"/>
    <n v="4"/>
    <n v="0"/>
    <n v="9.7608000000000015"/>
  </r>
  <r>
    <n v="578"/>
    <s v="CA-2012-149713"/>
    <x v="1"/>
    <x v="227"/>
    <d v="2012-09-22T00:00:00"/>
    <s v="Second Class"/>
    <s v="TG-21640"/>
    <s v="Trudy Glocke"/>
    <x v="0"/>
    <x v="0"/>
    <x v="85"/>
    <x v="1"/>
    <n v="90805"/>
    <x v="1"/>
    <s v="OFF-SU-10001574"/>
    <x v="1"/>
    <x v="14"/>
    <s v="Acme Value Line Scissors"/>
    <n v="7.3"/>
    <n v="2"/>
    <n v="0"/>
    <n v="2.1899999999999995"/>
  </r>
  <r>
    <n v="579"/>
    <s v="CA-2014-118640"/>
    <x v="3"/>
    <x v="228"/>
    <d v="2014-07-27T00:00:00"/>
    <s v="Standard Class"/>
    <s v="CS-11950"/>
    <s v="Carlos Soltero"/>
    <x v="0"/>
    <x v="0"/>
    <x v="22"/>
    <x v="10"/>
    <n v="60610"/>
    <x v="2"/>
    <s v="OFF-ST-10002974"/>
    <x v="1"/>
    <x v="4"/>
    <s v="Trav-L-File Heavy-Duty Shuttle II, Black"/>
    <n v="69.712000000000003"/>
    <n v="2"/>
    <n v="0.2"/>
    <n v="8.7139999999999951"/>
  </r>
  <r>
    <n v="580"/>
    <s v="CA-2014-118640"/>
    <x v="3"/>
    <x v="228"/>
    <d v="2014-07-27T00:00:00"/>
    <s v="Standard Class"/>
    <s v="CS-11950"/>
    <s v="Carlos Soltero"/>
    <x v="0"/>
    <x v="0"/>
    <x v="22"/>
    <x v="10"/>
    <n v="60610"/>
    <x v="2"/>
    <s v="FUR-FU-10001475"/>
    <x v="0"/>
    <x v="5"/>
    <s v="Contract Clock, 14&quot;, Brown"/>
    <n v="8.7919999999999998"/>
    <n v="1"/>
    <n v="0.6"/>
    <n v="-5.7148000000000003"/>
  </r>
  <r>
    <n v="581"/>
    <s v="CA-2012-132906"/>
    <x v="1"/>
    <x v="229"/>
    <d v="2012-09-14T00:00:00"/>
    <s v="Standard Class"/>
    <s v="CC-12145"/>
    <s v="Charles Crestani"/>
    <x v="0"/>
    <x v="0"/>
    <x v="1"/>
    <x v="1"/>
    <n v="90004"/>
    <x v="1"/>
    <s v="OFF-SU-10004498"/>
    <x v="1"/>
    <x v="14"/>
    <s v="Martin-Yale Premier Letter Opener"/>
    <n v="51.52"/>
    <n v="4"/>
    <n v="0"/>
    <n v="1.5456000000000003"/>
  </r>
  <r>
    <n v="582"/>
    <s v="CA-2014-145233"/>
    <x v="3"/>
    <x v="96"/>
    <d v="2014-12-06T00:00:00"/>
    <s v="Standard Class"/>
    <s v="DV-13465"/>
    <s v="Dianna Vittorini"/>
    <x v="0"/>
    <x v="0"/>
    <x v="60"/>
    <x v="22"/>
    <n v="80219"/>
    <x v="1"/>
    <s v="TEC-PH-10004977"/>
    <x v="2"/>
    <x v="7"/>
    <s v="GE 30524EE4"/>
    <n v="470.37600000000009"/>
    <n v="3"/>
    <n v="0.2"/>
    <n v="52.917299999999955"/>
  </r>
  <r>
    <n v="583"/>
    <s v="CA-2014-145233"/>
    <x v="3"/>
    <x v="96"/>
    <d v="2014-12-06T00:00:00"/>
    <s v="Standard Class"/>
    <s v="DV-13465"/>
    <s v="Dianna Vittorini"/>
    <x v="0"/>
    <x v="0"/>
    <x v="60"/>
    <x v="22"/>
    <n v="80219"/>
    <x v="1"/>
    <s v="TEC-PH-10000586"/>
    <x v="2"/>
    <x v="7"/>
    <s v="AT&amp;T SB67148 SynJ"/>
    <n v="105.584"/>
    <n v="2"/>
    <n v="0.2"/>
    <n v="9.2386000000000053"/>
  </r>
  <r>
    <n v="584"/>
    <s v="CA-2014-145233"/>
    <x v="3"/>
    <x v="96"/>
    <d v="2014-12-06T00:00:00"/>
    <s v="Standard Class"/>
    <s v="DV-13465"/>
    <s v="Dianna Vittorini"/>
    <x v="0"/>
    <x v="0"/>
    <x v="60"/>
    <x v="22"/>
    <n v="80219"/>
    <x v="1"/>
    <s v="OFF-AP-10000358"/>
    <x v="1"/>
    <x v="9"/>
    <s v="Fellowes Basic Home/Office Series Surge Protectors"/>
    <n v="31.152000000000001"/>
    <n v="3"/>
    <n v="0.2"/>
    <n v="3.5045999999999964"/>
  </r>
  <r>
    <n v="585"/>
    <s v="CA-2014-145233"/>
    <x v="3"/>
    <x v="96"/>
    <d v="2014-12-06T00:00:00"/>
    <s v="Standard Class"/>
    <s v="DV-13465"/>
    <s v="Dianna Vittorini"/>
    <x v="0"/>
    <x v="0"/>
    <x v="60"/>
    <x v="22"/>
    <n v="80219"/>
    <x v="1"/>
    <s v="OFF-BI-10002764"/>
    <x v="1"/>
    <x v="8"/>
    <s v="Recycled Pressboard Report Cover with Reinforced Top Hinge"/>
    <n v="6.7830000000000004"/>
    <n v="7"/>
    <n v="0.7"/>
    <n v="-4.7480999999999973"/>
  </r>
  <r>
    <n v="586"/>
    <s v="CA-2014-145233"/>
    <x v="3"/>
    <x v="96"/>
    <d v="2014-12-06T00:00:00"/>
    <s v="Standard Class"/>
    <s v="DV-13465"/>
    <s v="Dianna Vittorini"/>
    <x v="0"/>
    <x v="0"/>
    <x v="60"/>
    <x v="22"/>
    <n v="80219"/>
    <x v="1"/>
    <s v="TEC-PH-10001254"/>
    <x v="2"/>
    <x v="7"/>
    <s v="Jabra BIZ 2300 Duo QD Duo Corded Headset"/>
    <n v="406.36799999999999"/>
    <n v="4"/>
    <n v="0.2"/>
    <n v="30.477599999999981"/>
  </r>
  <r>
    <n v="587"/>
    <s v="CA-2012-128139"/>
    <x v="1"/>
    <x v="230"/>
    <d v="2012-07-09T00:00:00"/>
    <s v="Standard Class"/>
    <s v="BD-11725"/>
    <s v="Bruce Degenhardt"/>
    <x v="0"/>
    <x v="0"/>
    <x v="102"/>
    <x v="0"/>
    <n v="40475"/>
    <x v="0"/>
    <s v="FUR-CH-10003956"/>
    <x v="0"/>
    <x v="1"/>
    <s v="Novimex High-Tech Fabric Mesh Task Chair"/>
    <n v="70.98"/>
    <n v="1"/>
    <n v="0"/>
    <n v="4.968599999999995"/>
  </r>
  <r>
    <n v="588"/>
    <s v="CA-2012-128139"/>
    <x v="1"/>
    <x v="230"/>
    <d v="2012-07-09T00:00:00"/>
    <s v="Standard Class"/>
    <s v="BD-11725"/>
    <s v="Bruce Degenhardt"/>
    <x v="0"/>
    <x v="0"/>
    <x v="102"/>
    <x v="0"/>
    <n v="40475"/>
    <x v="0"/>
    <s v="OFF-LA-10003930"/>
    <x v="1"/>
    <x v="2"/>
    <s v="Dot Matrix Printer Tape Reel Labels, White, 5000/Box"/>
    <n v="294.93"/>
    <n v="3"/>
    <n v="0"/>
    <n v="144.51570000000001"/>
  </r>
  <r>
    <n v="589"/>
    <s v="US-2013-156986"/>
    <x v="0"/>
    <x v="231"/>
    <d v="2013-03-25T00:00:00"/>
    <s v="Standard Class"/>
    <s v="ZC-21910"/>
    <s v="Zuschuss Carroll"/>
    <x v="0"/>
    <x v="0"/>
    <x v="127"/>
    <x v="21"/>
    <n v="97301"/>
    <x v="1"/>
    <s v="TEC-PH-10003800"/>
    <x v="2"/>
    <x v="7"/>
    <s v="i.Sound Portable Power - 8000 mAh"/>
    <n v="84.784000000000006"/>
    <n v="2"/>
    <n v="0.2"/>
    <n v="-20.136200000000006"/>
  </r>
  <r>
    <n v="590"/>
    <s v="US-2013-156986"/>
    <x v="0"/>
    <x v="231"/>
    <d v="2013-03-25T00:00:00"/>
    <s v="Standard Class"/>
    <s v="ZC-21910"/>
    <s v="Zuschuss Carroll"/>
    <x v="0"/>
    <x v="0"/>
    <x v="127"/>
    <x v="21"/>
    <n v="97301"/>
    <x v="1"/>
    <s v="OFF-PA-10002005"/>
    <x v="1"/>
    <x v="10"/>
    <s v="Xerox 225"/>
    <n v="20.736000000000004"/>
    <n v="4"/>
    <n v="0.2"/>
    <n v="7.2576000000000001"/>
  </r>
  <r>
    <n v="591"/>
    <s v="US-2013-156986"/>
    <x v="0"/>
    <x v="231"/>
    <d v="2013-03-25T00:00:00"/>
    <s v="Standard Class"/>
    <s v="ZC-21910"/>
    <s v="Zuschuss Carroll"/>
    <x v="0"/>
    <x v="0"/>
    <x v="127"/>
    <x v="21"/>
    <n v="97301"/>
    <x v="1"/>
    <s v="OFF-BI-10002498"/>
    <x v="1"/>
    <x v="8"/>
    <s v="Clear Mylar Reinforcing Strips"/>
    <n v="16.821000000000005"/>
    <n v="3"/>
    <n v="0.7"/>
    <n v="-12.896100000000004"/>
  </r>
  <r>
    <n v="592"/>
    <s v="US-2013-156986"/>
    <x v="0"/>
    <x v="231"/>
    <d v="2013-03-25T00:00:00"/>
    <s v="Standard Class"/>
    <s v="ZC-21910"/>
    <s v="Zuschuss Carroll"/>
    <x v="0"/>
    <x v="0"/>
    <x v="127"/>
    <x v="21"/>
    <n v="97301"/>
    <x v="1"/>
    <s v="OFF-PA-10004101"/>
    <x v="1"/>
    <x v="10"/>
    <s v="Xerox 1894"/>
    <n v="10.368000000000002"/>
    <n v="2"/>
    <n v="0.2"/>
    <n v="3.6288"/>
  </r>
  <r>
    <n v="593"/>
    <s v="CA-2011-135405"/>
    <x v="2"/>
    <x v="232"/>
    <d v="2011-01-14T00:00:00"/>
    <s v="Standard Class"/>
    <s v="MS-17830"/>
    <s v="Melanie Seite"/>
    <x v="0"/>
    <x v="0"/>
    <x v="128"/>
    <x v="5"/>
    <n v="78041"/>
    <x v="2"/>
    <s v="OFF-AR-10004078"/>
    <x v="1"/>
    <x v="6"/>
    <s v="Newell 312"/>
    <n v="9.3439999999999994"/>
    <n v="2"/>
    <n v="0.2"/>
    <n v="1.1679999999999997"/>
  </r>
  <r>
    <n v="594"/>
    <s v="CA-2011-135405"/>
    <x v="2"/>
    <x v="232"/>
    <d v="2011-01-14T00:00:00"/>
    <s v="Standard Class"/>
    <s v="MS-17830"/>
    <s v="Melanie Seite"/>
    <x v="0"/>
    <x v="0"/>
    <x v="128"/>
    <x v="5"/>
    <n v="78041"/>
    <x v="2"/>
    <s v="TEC-AC-10001266"/>
    <x v="2"/>
    <x v="11"/>
    <s v="Memorex Micro Travel Drive 8 GB"/>
    <n v="31.200000000000003"/>
    <n v="3"/>
    <n v="0.2"/>
    <n v="9.7499999999999964"/>
  </r>
  <r>
    <n v="595"/>
    <s v="CA-2011-131450"/>
    <x v="2"/>
    <x v="233"/>
    <d v="2011-08-15T00:00:00"/>
    <s v="Standard Class"/>
    <s v="LR-16915"/>
    <s v="Lena Radford"/>
    <x v="0"/>
    <x v="0"/>
    <x v="70"/>
    <x v="1"/>
    <n v="92024"/>
    <x v="1"/>
    <s v="OFF-AP-10004708"/>
    <x v="1"/>
    <x v="9"/>
    <s v="Fellowes Superior 10 Outlet Split Surge Protector"/>
    <n v="76.12"/>
    <n v="2"/>
    <n v="0"/>
    <n v="22.074799999999996"/>
  </r>
  <r>
    <n v="596"/>
    <s v="CA-2011-131450"/>
    <x v="2"/>
    <x v="233"/>
    <d v="2011-08-15T00:00:00"/>
    <s v="Standard Class"/>
    <s v="LR-16915"/>
    <s v="Lena Radford"/>
    <x v="0"/>
    <x v="0"/>
    <x v="70"/>
    <x v="1"/>
    <n v="92024"/>
    <x v="1"/>
    <s v="TEC-CO-10004115"/>
    <x v="2"/>
    <x v="16"/>
    <s v="Sharp AL-1530CS Digital Copier"/>
    <n v="1199.9760000000001"/>
    <n v="3"/>
    <n v="0.2"/>
    <n v="434.99130000000002"/>
  </r>
  <r>
    <n v="597"/>
    <s v="CA-2011-131450"/>
    <x v="2"/>
    <x v="233"/>
    <d v="2011-08-15T00:00:00"/>
    <s v="Standard Class"/>
    <s v="LR-16915"/>
    <s v="Lena Radford"/>
    <x v="0"/>
    <x v="0"/>
    <x v="70"/>
    <x v="1"/>
    <n v="92024"/>
    <x v="1"/>
    <s v="TEC-PH-10002398"/>
    <x v="2"/>
    <x v="7"/>
    <s v="AT&amp;T 1070 Corded Phone"/>
    <n v="445.96000000000004"/>
    <n v="5"/>
    <n v="0.2"/>
    <n v="55.744999999999948"/>
  </r>
  <r>
    <n v="598"/>
    <s v="CA-2011-131450"/>
    <x v="2"/>
    <x v="233"/>
    <d v="2011-08-15T00:00:00"/>
    <s v="Standard Class"/>
    <s v="LR-16915"/>
    <s v="Lena Radford"/>
    <x v="0"/>
    <x v="0"/>
    <x v="70"/>
    <x v="1"/>
    <n v="92024"/>
    <x v="1"/>
    <s v="FUR-FU-10001979"/>
    <x v="0"/>
    <x v="5"/>
    <s v="Dana Halogen Swing-Arm Architect Lamp"/>
    <n v="327.76"/>
    <n v="8"/>
    <n v="0"/>
    <n v="91.772800000000018"/>
  </r>
  <r>
    <n v="599"/>
    <s v="CA-2013-120180"/>
    <x v="0"/>
    <x v="216"/>
    <d v="2013-07-17T00:00:00"/>
    <s v="First Class"/>
    <s v="TP-21130"/>
    <s v="Theone Pippenger"/>
    <x v="0"/>
    <x v="0"/>
    <x v="10"/>
    <x v="9"/>
    <n v="19134"/>
    <x v="3"/>
    <s v="OFF-SU-10004115"/>
    <x v="1"/>
    <x v="14"/>
    <s v="Acme Stainless Steel Office Snips"/>
    <n v="11.632"/>
    <n v="2"/>
    <n v="0.2"/>
    <n v="1.0178000000000007"/>
  </r>
  <r>
    <n v="600"/>
    <s v="US-2013-100720"/>
    <x v="0"/>
    <x v="87"/>
    <d v="2013-07-22T00:00:00"/>
    <s v="Standard Class"/>
    <s v="CK-12205"/>
    <s v="Chloris Kastensmidt"/>
    <x v="0"/>
    <x v="0"/>
    <x v="10"/>
    <x v="9"/>
    <n v="19120"/>
    <x v="3"/>
    <s v="TEC-PH-10001425"/>
    <x v="2"/>
    <x v="7"/>
    <s v="Mophie Juice Pack Helium for iPhone"/>
    <n v="143.98199999999997"/>
    <n v="3"/>
    <n v="0.4"/>
    <n v="-28.796400000000006"/>
  </r>
  <r>
    <n v="601"/>
    <s v="US-2013-100720"/>
    <x v="0"/>
    <x v="87"/>
    <d v="2013-07-22T00:00:00"/>
    <s v="Standard Class"/>
    <s v="CK-12205"/>
    <s v="Chloris Kastensmidt"/>
    <x v="0"/>
    <x v="0"/>
    <x v="10"/>
    <x v="9"/>
    <n v="19120"/>
    <x v="3"/>
    <s v="TEC-PH-10003963"/>
    <x v="2"/>
    <x v="7"/>
    <s v="GE 2-Jack Phone Line Splitter"/>
    <n v="494.37599999999998"/>
    <n v="4"/>
    <n v="0.4"/>
    <n v="-115.35440000000006"/>
  </r>
  <r>
    <n v="602"/>
    <s v="US-2013-100720"/>
    <x v="0"/>
    <x v="87"/>
    <d v="2013-07-22T00:00:00"/>
    <s v="Standard Class"/>
    <s v="CK-12205"/>
    <s v="Chloris Kastensmidt"/>
    <x v="0"/>
    <x v="0"/>
    <x v="10"/>
    <x v="9"/>
    <n v="19120"/>
    <x v="3"/>
    <s v="OFF-SU-10001574"/>
    <x v="1"/>
    <x v="14"/>
    <s v="Acme Value Line Scissors"/>
    <n v="5.84"/>
    <n v="2"/>
    <n v="0.2"/>
    <n v="0.72999999999999954"/>
  </r>
  <r>
    <n v="603"/>
    <s v="CA-2011-149958"/>
    <x v="2"/>
    <x v="234"/>
    <d v="2011-03-19T00:00:00"/>
    <s v="Standard Class"/>
    <s v="AS-10240"/>
    <s v="Alan Shonely"/>
    <x v="0"/>
    <x v="0"/>
    <x v="67"/>
    <x v="2"/>
    <n v="33614"/>
    <x v="0"/>
    <s v="OFF-ST-10001490"/>
    <x v="1"/>
    <x v="4"/>
    <s v="Hot File 7-Pocket, Floor Stand"/>
    <n v="142.77600000000001"/>
    <n v="1"/>
    <n v="0.2"/>
    <n v="17.84699999999998"/>
  </r>
  <r>
    <n v="604"/>
    <s v="CA-2011-149958"/>
    <x v="2"/>
    <x v="234"/>
    <d v="2011-03-19T00:00:00"/>
    <s v="Standard Class"/>
    <s v="AS-10240"/>
    <s v="Alan Shonely"/>
    <x v="0"/>
    <x v="0"/>
    <x v="67"/>
    <x v="2"/>
    <n v="33614"/>
    <x v="0"/>
    <s v="FUR-FU-10001756"/>
    <x v="0"/>
    <x v="5"/>
    <s v="Eldon Expressions Desk Accessory, Wood Photo Frame, Mahogany"/>
    <n v="45.695999999999998"/>
    <n v="3"/>
    <n v="0.2"/>
    <n v="5.1407999999999916"/>
  </r>
  <r>
    <n v="605"/>
    <s v="CA-2011-149958"/>
    <x v="2"/>
    <x v="234"/>
    <d v="2011-03-19T00:00:00"/>
    <s v="Standard Class"/>
    <s v="AS-10240"/>
    <s v="Alan Shonely"/>
    <x v="0"/>
    <x v="0"/>
    <x v="67"/>
    <x v="2"/>
    <n v="33614"/>
    <x v="0"/>
    <s v="OFF-BI-10000773"/>
    <x v="1"/>
    <x v="8"/>
    <s v="Insertable Tab Post Binder Dividers"/>
    <n v="7.218"/>
    <n v="3"/>
    <n v="0.7"/>
    <n v="-5.5338000000000012"/>
  </r>
  <r>
    <n v="606"/>
    <s v="CA-2011-149958"/>
    <x v="2"/>
    <x v="234"/>
    <d v="2011-03-19T00:00:00"/>
    <s v="Standard Class"/>
    <s v="AS-10240"/>
    <s v="Alan Shonely"/>
    <x v="0"/>
    <x v="0"/>
    <x v="67"/>
    <x v="2"/>
    <n v="33614"/>
    <x v="0"/>
    <s v="OFF-BI-10001543"/>
    <x v="1"/>
    <x v="8"/>
    <s v="GBC VeloBinder Manual Binding System"/>
    <n v="43.188000000000009"/>
    <n v="4"/>
    <n v="0.7"/>
    <n v="-31.671199999999999"/>
  </r>
  <r>
    <n v="607"/>
    <s v="CA-2011-149958"/>
    <x v="2"/>
    <x v="234"/>
    <d v="2011-03-19T00:00:00"/>
    <s v="Standard Class"/>
    <s v="AS-10240"/>
    <s v="Alan Shonely"/>
    <x v="0"/>
    <x v="0"/>
    <x v="67"/>
    <x v="2"/>
    <n v="33614"/>
    <x v="0"/>
    <s v="OFF-PA-10002120"/>
    <x v="1"/>
    <x v="10"/>
    <s v="Xerox 1889"/>
    <n v="131.904"/>
    <n v="3"/>
    <n v="0.2"/>
    <n v="47.815200000000004"/>
  </r>
  <r>
    <n v="608"/>
    <s v="US-2011-105767"/>
    <x v="2"/>
    <x v="235"/>
    <d v="2011-05-27T00:00:00"/>
    <s v="Standard Class"/>
    <s v="AR-10510"/>
    <s v="Andrew Roberts"/>
    <x v="0"/>
    <x v="0"/>
    <x v="10"/>
    <x v="9"/>
    <n v="19134"/>
    <x v="3"/>
    <s v="OFF-BI-10000848"/>
    <x v="1"/>
    <x v="8"/>
    <s v="Angle-D Ring Binders"/>
    <n v="3.2820000000000005"/>
    <n v="2"/>
    <n v="0.7"/>
    <n v="-2.6256000000000004"/>
  </r>
  <r>
    <n v="609"/>
    <s v="US-2011-105767"/>
    <x v="2"/>
    <x v="235"/>
    <d v="2011-05-27T00:00:00"/>
    <s v="Standard Class"/>
    <s v="AR-10510"/>
    <s v="Andrew Roberts"/>
    <x v="0"/>
    <x v="0"/>
    <x v="10"/>
    <x v="9"/>
    <n v="19134"/>
    <x v="3"/>
    <s v="OFF-AR-10001246"/>
    <x v="1"/>
    <x v="6"/>
    <s v="Newell 317"/>
    <n v="21.167999999999999"/>
    <n v="9"/>
    <n v="0.2"/>
    <n v="2.3813999999999984"/>
  </r>
  <r>
    <n v="610"/>
    <s v="US-2011-105767"/>
    <x v="2"/>
    <x v="235"/>
    <d v="2011-05-27T00:00:00"/>
    <s v="Standard Class"/>
    <s v="AR-10510"/>
    <s v="Andrew Roberts"/>
    <x v="0"/>
    <x v="0"/>
    <x v="10"/>
    <x v="9"/>
    <n v="19134"/>
    <x v="3"/>
    <s v="TEC-PH-10003092"/>
    <x v="2"/>
    <x v="7"/>
    <s v="Motorola L804"/>
    <n v="55.188000000000002"/>
    <n v="2"/>
    <n v="0.4"/>
    <n v="-10.117800000000003"/>
  </r>
  <r>
    <n v="611"/>
    <s v="CA-2013-161816"/>
    <x v="0"/>
    <x v="236"/>
    <d v="2013-05-02T00:00:00"/>
    <s v="First Class"/>
    <s v="NB-18655"/>
    <s v="Nona Balk"/>
    <x v="1"/>
    <x v="0"/>
    <x v="61"/>
    <x v="5"/>
    <n v="75217"/>
    <x v="2"/>
    <s v="TEC-PH-10003012"/>
    <x v="2"/>
    <x v="7"/>
    <s v="Nortel Meridian M3904 Professional Digital phone"/>
    <n v="369.57600000000002"/>
    <n v="3"/>
    <n v="0.2"/>
    <n v="41.577299999999951"/>
  </r>
  <r>
    <n v="612"/>
    <s v="CA-2013-161816"/>
    <x v="0"/>
    <x v="236"/>
    <d v="2013-05-02T00:00:00"/>
    <s v="First Class"/>
    <s v="NB-18655"/>
    <s v="Nona Balk"/>
    <x v="1"/>
    <x v="0"/>
    <x v="61"/>
    <x v="5"/>
    <n v="75217"/>
    <x v="2"/>
    <s v="OFF-LA-10004345"/>
    <x v="1"/>
    <x v="2"/>
    <s v="Avery 493"/>
    <n v="15.712000000000002"/>
    <n v="4"/>
    <n v="0.2"/>
    <n v="5.6955999999999989"/>
  </r>
  <r>
    <n v="613"/>
    <s v="CA-2013-121223"/>
    <x v="0"/>
    <x v="108"/>
    <d v="2013-09-14T00:00:00"/>
    <s v="Second Class"/>
    <s v="GD-14590"/>
    <s v="Giulietta Dortch"/>
    <x v="1"/>
    <x v="0"/>
    <x v="10"/>
    <x v="9"/>
    <n v="19143"/>
    <x v="3"/>
    <s v="OFF-PA-10001204"/>
    <x v="1"/>
    <x v="10"/>
    <s v="Xerox 1972"/>
    <n v="8.4480000000000004"/>
    <n v="2"/>
    <n v="0.2"/>
    <n v="2.6399999999999997"/>
  </r>
  <r>
    <n v="614"/>
    <s v="CA-2013-121223"/>
    <x v="0"/>
    <x v="108"/>
    <d v="2013-09-14T00:00:00"/>
    <s v="Second Class"/>
    <s v="GD-14590"/>
    <s v="Giulietta Dortch"/>
    <x v="1"/>
    <x v="0"/>
    <x v="10"/>
    <x v="9"/>
    <n v="19143"/>
    <x v="3"/>
    <s v="TEC-PH-10004667"/>
    <x v="2"/>
    <x v="7"/>
    <s v="Cisco 8x8 Inc. 6753i IP Business Phone System"/>
    <n v="728.94600000000003"/>
    <n v="9"/>
    <n v="0.4"/>
    <n v="-157.93830000000008"/>
  </r>
  <r>
    <n v="615"/>
    <s v="CA-2014-138611"/>
    <x v="3"/>
    <x v="237"/>
    <d v="2014-11-18T00:00:00"/>
    <s v="Second Class"/>
    <s v="CK-12595"/>
    <s v="Clytie Kelty"/>
    <x v="0"/>
    <x v="0"/>
    <x v="129"/>
    <x v="24"/>
    <n v="43123"/>
    <x v="3"/>
    <s v="TEC-PH-10000011"/>
    <x v="2"/>
    <x v="7"/>
    <s v="PureGear Roll-On Screen Protector"/>
    <n v="119.93999999999998"/>
    <n v="10"/>
    <n v="0.4"/>
    <n v="15.99199999999999"/>
  </r>
  <r>
    <n v="616"/>
    <s v="CA-2014-138611"/>
    <x v="3"/>
    <x v="237"/>
    <d v="2014-11-18T00:00:00"/>
    <s v="Second Class"/>
    <s v="CK-12595"/>
    <s v="Clytie Kelty"/>
    <x v="0"/>
    <x v="0"/>
    <x v="129"/>
    <x v="24"/>
    <n v="43123"/>
    <x v="3"/>
    <s v="OFF-BI-10002949"/>
    <x v="1"/>
    <x v="8"/>
    <s v="Prestige Round Ring Binders"/>
    <n v="3.6480000000000006"/>
    <n v="2"/>
    <n v="0.7"/>
    <n v="-2.7967999999999993"/>
  </r>
  <r>
    <n v="617"/>
    <s v="CA-2014-117947"/>
    <x v="3"/>
    <x v="238"/>
    <d v="2014-08-24T00:00:00"/>
    <s v="Second Class"/>
    <s v="NG-18355"/>
    <s v="Nat Gilpin"/>
    <x v="1"/>
    <x v="0"/>
    <x v="20"/>
    <x v="15"/>
    <n v="10011"/>
    <x v="3"/>
    <s v="FUR-FU-10003849"/>
    <x v="0"/>
    <x v="5"/>
    <s v="DAX Metal Frame, Desktop, Stepped-Edge"/>
    <n v="40.479999999999997"/>
    <n v="2"/>
    <n v="0"/>
    <n v="15.787199999999999"/>
  </r>
  <r>
    <n v="618"/>
    <s v="CA-2014-117947"/>
    <x v="3"/>
    <x v="238"/>
    <d v="2014-08-24T00:00:00"/>
    <s v="Second Class"/>
    <s v="NG-18355"/>
    <s v="Nat Gilpin"/>
    <x v="1"/>
    <x v="0"/>
    <x v="20"/>
    <x v="15"/>
    <n v="10011"/>
    <x v="3"/>
    <s v="FUR-FU-10000010"/>
    <x v="0"/>
    <x v="5"/>
    <s v="DAX Value U-Channel Document Frames, Easel Back"/>
    <n v="9.94"/>
    <n v="2"/>
    <n v="0"/>
    <n v="3.0813999999999995"/>
  </r>
  <r>
    <n v="619"/>
    <s v="CA-2014-117947"/>
    <x v="3"/>
    <x v="238"/>
    <d v="2014-08-24T00:00:00"/>
    <s v="Second Class"/>
    <s v="NG-18355"/>
    <s v="Nat Gilpin"/>
    <x v="1"/>
    <x v="0"/>
    <x v="20"/>
    <x v="15"/>
    <n v="10011"/>
    <x v="3"/>
    <s v="OFF-BI-10002824"/>
    <x v="1"/>
    <x v="8"/>
    <s v="Recycled Easel Ring Binders"/>
    <n v="107.42400000000001"/>
    <n v="9"/>
    <n v="0.2"/>
    <n v="33.569999999999986"/>
  </r>
  <r>
    <n v="620"/>
    <s v="CA-2014-117947"/>
    <x v="3"/>
    <x v="238"/>
    <d v="2014-08-24T00:00:00"/>
    <s v="Second Class"/>
    <s v="NG-18355"/>
    <s v="Nat Gilpin"/>
    <x v="1"/>
    <x v="0"/>
    <x v="20"/>
    <x v="15"/>
    <n v="10011"/>
    <x v="3"/>
    <s v="TEC-PH-10002538"/>
    <x v="2"/>
    <x v="7"/>
    <s v="Grandstream GXP1160 VoIP phone"/>
    <n v="37.909999999999997"/>
    <n v="1"/>
    <n v="0"/>
    <n v="10.993899999999996"/>
  </r>
  <r>
    <n v="621"/>
    <s v="CA-2014-117947"/>
    <x v="3"/>
    <x v="238"/>
    <d v="2014-08-24T00:00:00"/>
    <s v="Second Class"/>
    <s v="NG-18355"/>
    <s v="Nat Gilpin"/>
    <x v="1"/>
    <x v="0"/>
    <x v="20"/>
    <x v="15"/>
    <n v="10011"/>
    <x v="3"/>
    <s v="FUR-FU-10000521"/>
    <x v="0"/>
    <x v="5"/>
    <s v="Seth Thomas 14&quot; Putty-Colored Wall Clock"/>
    <n v="88.02"/>
    <n v="3"/>
    <n v="0"/>
    <n v="27.286199999999994"/>
  </r>
  <r>
    <n v="622"/>
    <s v="US-2011-111171"/>
    <x v="2"/>
    <x v="58"/>
    <d v="2011-12-31T00:00:00"/>
    <s v="Standard Class"/>
    <s v="CA-12265"/>
    <s v="Christina Anderson"/>
    <x v="0"/>
    <x v="0"/>
    <x v="22"/>
    <x v="10"/>
    <n v="60610"/>
    <x v="2"/>
    <s v="OFF-BI-10002103"/>
    <x v="1"/>
    <x v="8"/>
    <s v="Cardinal Slant-D Ring Binder, Heavy Gauge Vinyl"/>
    <n v="8.6899999999999977"/>
    <n v="5"/>
    <n v="0.8"/>
    <n v="-14.773"/>
  </r>
  <r>
    <n v="623"/>
    <s v="CA-2012-138009"/>
    <x v="1"/>
    <x v="239"/>
    <d v="2012-12-03T00:00:00"/>
    <s v="Standard Class"/>
    <s v="SF-20965"/>
    <s v="Sylvia Foulston"/>
    <x v="1"/>
    <x v="0"/>
    <x v="130"/>
    <x v="12"/>
    <n v="48126"/>
    <x v="2"/>
    <s v="FUR-CH-10004853"/>
    <x v="0"/>
    <x v="1"/>
    <s v="Global Manager's Adjustable Task Chair, Storm"/>
    <n v="301.95999999999998"/>
    <n v="2"/>
    <n v="0"/>
    <n v="87.568399999999968"/>
  </r>
  <r>
    <n v="624"/>
    <s v="CA-2012-138009"/>
    <x v="1"/>
    <x v="239"/>
    <d v="2012-12-03T00:00:00"/>
    <s v="Standard Class"/>
    <s v="SF-20965"/>
    <s v="Sylvia Foulston"/>
    <x v="1"/>
    <x v="0"/>
    <x v="130"/>
    <x v="12"/>
    <n v="48126"/>
    <x v="2"/>
    <s v="OFF-AP-10000179"/>
    <x v="1"/>
    <x v="9"/>
    <s v="Honeywell Enviracaire Portable HEPA Air Cleaner for up to 10 x 16 Room"/>
    <n v="555.21"/>
    <n v="5"/>
    <n v="0.1"/>
    <n v="178.90100000000001"/>
  </r>
  <r>
    <n v="625"/>
    <s v="CA-2012-138009"/>
    <x v="1"/>
    <x v="239"/>
    <d v="2012-12-03T00:00:00"/>
    <s v="Standard Class"/>
    <s v="SF-20965"/>
    <s v="Sylvia Foulston"/>
    <x v="1"/>
    <x v="0"/>
    <x v="130"/>
    <x v="12"/>
    <n v="48126"/>
    <x v="2"/>
    <s v="OFF-ST-10001272"/>
    <x v="1"/>
    <x v="4"/>
    <s v="Mini 13-1/2 Capacity Data Binder Rack, Pearl"/>
    <n v="523.48"/>
    <n v="4"/>
    <n v="0"/>
    <n v="130.87"/>
  </r>
  <r>
    <n v="626"/>
    <s v="CA-2012-138009"/>
    <x v="1"/>
    <x v="239"/>
    <d v="2012-12-03T00:00:00"/>
    <s v="Standard Class"/>
    <s v="SF-20965"/>
    <s v="Sylvia Foulston"/>
    <x v="1"/>
    <x v="0"/>
    <x v="130"/>
    <x v="12"/>
    <n v="48126"/>
    <x v="2"/>
    <s v="OFF-AR-10004042"/>
    <x v="1"/>
    <x v="6"/>
    <s v="BOSTON Model 1800 Electric Pencil Sharpeners, Putty/Woodgrain"/>
    <n v="161.82"/>
    <n v="9"/>
    <n v="0"/>
    <n v="46.927799999999984"/>
  </r>
  <r>
    <n v="627"/>
    <s v="CA-2014-163020"/>
    <x v="3"/>
    <x v="175"/>
    <d v="2014-09-20T00:00:00"/>
    <s v="Standard Class"/>
    <s v="MO-17800"/>
    <s v="Meg O'Connel"/>
    <x v="2"/>
    <x v="0"/>
    <x v="20"/>
    <x v="15"/>
    <n v="10009"/>
    <x v="3"/>
    <s v="FUR-FU-10000221"/>
    <x v="0"/>
    <x v="5"/>
    <s v="Master Caster Door Stop, Brown"/>
    <n v="35.56"/>
    <n v="7"/>
    <n v="0"/>
    <n v="12.090399999999999"/>
  </r>
  <r>
    <n v="628"/>
    <s v="CA-2014-153787"/>
    <x v="3"/>
    <x v="240"/>
    <d v="2014-05-24T00:00:00"/>
    <s v="Standard Class"/>
    <s v="AT-10735"/>
    <s v="Annie Thurman"/>
    <x v="0"/>
    <x v="0"/>
    <x v="4"/>
    <x v="4"/>
    <n v="98115"/>
    <x v="1"/>
    <s v="OFF-AP-10001563"/>
    <x v="1"/>
    <x v="9"/>
    <s v="Belkin Premiere Surge Master II 8-outlet surge protector"/>
    <n v="97.16"/>
    <n v="2"/>
    <n v="0"/>
    <n v="28.176399999999987"/>
  </r>
  <r>
    <n v="629"/>
    <s v="CA-2014-133431"/>
    <x v="3"/>
    <x v="94"/>
    <d v="2014-12-22T00:00:00"/>
    <s v="Standard Class"/>
    <s v="LC-17140"/>
    <s v="Logan Currie"/>
    <x v="0"/>
    <x v="0"/>
    <x v="8"/>
    <x v="1"/>
    <n v="94122"/>
    <x v="1"/>
    <s v="OFF-BI-10000605"/>
    <x v="1"/>
    <x v="8"/>
    <s v="Acco Pressboard Covers with Storage Hooks, 9 1/2&quot; x 11&quot;, Executive Red"/>
    <n v="15.24"/>
    <n v="5"/>
    <n v="0.2"/>
    <n v="5.1434999999999977"/>
  </r>
  <r>
    <n v="630"/>
    <s v="CA-2014-133431"/>
    <x v="3"/>
    <x v="94"/>
    <d v="2014-12-22T00:00:00"/>
    <s v="Standard Class"/>
    <s v="LC-17140"/>
    <s v="Logan Currie"/>
    <x v="0"/>
    <x v="0"/>
    <x v="8"/>
    <x v="1"/>
    <n v="94122"/>
    <x v="1"/>
    <s v="OFF-PA-10002615"/>
    <x v="1"/>
    <x v="10"/>
    <s v="Ampad Gold Fibre Wirebound Steno Books, 6&quot; x 9&quot;, Gregg Ruled"/>
    <n v="13.23"/>
    <n v="3"/>
    <n v="0"/>
    <n v="6.0857999999999999"/>
  </r>
  <r>
    <n v="631"/>
    <s v="US-2013-135720"/>
    <x v="0"/>
    <x v="25"/>
    <d v="2013-12-14T00:00:00"/>
    <s v="Second Class"/>
    <s v="FM-14380"/>
    <s v="Fred McMath"/>
    <x v="0"/>
    <x v="0"/>
    <x v="34"/>
    <x v="22"/>
    <n v="80013"/>
    <x v="1"/>
    <s v="OFF-ST-10001963"/>
    <x v="1"/>
    <x v="4"/>
    <s v="Tennsco Regal Shelving Units"/>
    <n v="243.38400000000001"/>
    <n v="3"/>
    <n v="0.2"/>
    <n v="-51.719100000000012"/>
  </r>
  <r>
    <n v="632"/>
    <s v="US-2013-135720"/>
    <x v="0"/>
    <x v="25"/>
    <d v="2013-12-14T00:00:00"/>
    <s v="Second Class"/>
    <s v="FM-14380"/>
    <s v="Fred McMath"/>
    <x v="0"/>
    <x v="0"/>
    <x v="34"/>
    <x v="22"/>
    <n v="80013"/>
    <x v="1"/>
    <s v="TEC-AC-10001267"/>
    <x v="2"/>
    <x v="11"/>
    <s v="Imation 32GB Pocket Pro USB 3.0 Flash Drive - 32 GB - Black - 1 P ..."/>
    <n v="119.80000000000001"/>
    <n v="5"/>
    <n v="0.2"/>
    <n v="29.950000000000003"/>
  </r>
  <r>
    <n v="633"/>
    <s v="US-2013-135720"/>
    <x v="0"/>
    <x v="25"/>
    <d v="2013-12-14T00:00:00"/>
    <s v="Second Class"/>
    <s v="FM-14380"/>
    <s v="Fred McMath"/>
    <x v="0"/>
    <x v="0"/>
    <x v="34"/>
    <x v="22"/>
    <n v="80013"/>
    <x v="1"/>
    <s v="TEC-PH-10002103"/>
    <x v="2"/>
    <x v="7"/>
    <s v="Jabra SPEAK 410"/>
    <n v="300.76799999999997"/>
    <n v="4"/>
    <n v="0.2"/>
    <n v="30.076800000000006"/>
  </r>
  <r>
    <n v="634"/>
    <s v="CA-2014-144694"/>
    <x v="3"/>
    <x v="241"/>
    <d v="2014-09-27T00:00:00"/>
    <s v="Second Class"/>
    <s v="BD-11605"/>
    <s v="Brian Dahlen"/>
    <x v="0"/>
    <x v="0"/>
    <x v="100"/>
    <x v="2"/>
    <n v="33180"/>
    <x v="0"/>
    <s v="TEC-AC-10002857"/>
    <x v="2"/>
    <x v="11"/>
    <s v="Verbatim 25 GB 6x Blu-ray Single Layer Recordable Disc, 1/Pack"/>
    <n v="17.880000000000003"/>
    <n v="3"/>
    <n v="0.2"/>
    <n v="2.458499999999999"/>
  </r>
  <r>
    <n v="635"/>
    <s v="CA-2014-144694"/>
    <x v="3"/>
    <x v="241"/>
    <d v="2014-09-27T00:00:00"/>
    <s v="Second Class"/>
    <s v="BD-11605"/>
    <s v="Brian Dahlen"/>
    <x v="0"/>
    <x v="0"/>
    <x v="100"/>
    <x v="2"/>
    <n v="33180"/>
    <x v="0"/>
    <s v="OFF-LA-10003930"/>
    <x v="1"/>
    <x v="2"/>
    <s v="Dot Matrix Printer Tape Reel Labels, White, 5000/Box"/>
    <n v="235.94400000000002"/>
    <n v="3"/>
    <n v="0.2"/>
    <n v="85.529700000000005"/>
  </r>
  <r>
    <n v="636"/>
    <s v="CA-2012-168004"/>
    <x v="1"/>
    <x v="242"/>
    <d v="2012-10-09T00:00:00"/>
    <s v="Second Class"/>
    <s v="DJ-13420"/>
    <s v="Denny Joy"/>
    <x v="1"/>
    <x v="0"/>
    <x v="131"/>
    <x v="32"/>
    <n v="31088"/>
    <x v="0"/>
    <s v="FUR-CH-10001482"/>
    <x v="0"/>
    <x v="1"/>
    <s v="Office Star - Mesh Screen back chair with Vinyl seat"/>
    <n v="392.93999999999994"/>
    <n v="3"/>
    <n v="0"/>
    <n v="43.223399999999984"/>
  </r>
  <r>
    <n v="637"/>
    <s v="US-2013-123470"/>
    <x v="0"/>
    <x v="243"/>
    <d v="2013-08-22T00:00:00"/>
    <s v="Standard Class"/>
    <s v="ME-17725"/>
    <s v="Max Engle"/>
    <x v="0"/>
    <x v="0"/>
    <x v="34"/>
    <x v="22"/>
    <n v="80013"/>
    <x v="1"/>
    <s v="OFF-BI-10001989"/>
    <x v="1"/>
    <x v="8"/>
    <s v="Premium Transparent Presentation Covers by GBC"/>
    <n v="18.882000000000005"/>
    <n v="3"/>
    <n v="0.7"/>
    <n v="-13.846800000000002"/>
  </r>
  <r>
    <n v="638"/>
    <s v="US-2013-123470"/>
    <x v="0"/>
    <x v="243"/>
    <d v="2013-08-22T00:00:00"/>
    <s v="Standard Class"/>
    <s v="ME-17725"/>
    <s v="Max Engle"/>
    <x v="0"/>
    <x v="0"/>
    <x v="34"/>
    <x v="22"/>
    <n v="80013"/>
    <x v="1"/>
    <s v="OFF-AP-10003287"/>
    <x v="1"/>
    <x v="9"/>
    <s v="Tripp Lite TLP810NET Broadband Surge for Modem/Fax"/>
    <n v="122.328"/>
    <n v="3"/>
    <n v="0.2"/>
    <n v="12.232799999999997"/>
  </r>
  <r>
    <n v="639"/>
    <s v="CA-2013-115917"/>
    <x v="0"/>
    <x v="244"/>
    <d v="2013-05-26T00:00:00"/>
    <s v="Standard Class"/>
    <s v="RB-19465"/>
    <s v="Rick Bensley"/>
    <x v="2"/>
    <x v="0"/>
    <x v="132"/>
    <x v="1"/>
    <n v="94591"/>
    <x v="1"/>
    <s v="FUR-FU-10000576"/>
    <x v="0"/>
    <x v="5"/>
    <s v="Luxo Professional Fluorescent Magnifier Lamp with Clamp-Mount Base"/>
    <n v="1049.2"/>
    <n v="5"/>
    <n v="0"/>
    <n v="272.79200000000003"/>
  </r>
  <r>
    <n v="640"/>
    <s v="CA-2013-115917"/>
    <x v="0"/>
    <x v="244"/>
    <d v="2013-05-26T00:00:00"/>
    <s v="Standard Class"/>
    <s v="RB-19465"/>
    <s v="Rick Bensley"/>
    <x v="2"/>
    <x v="0"/>
    <x v="132"/>
    <x v="1"/>
    <n v="94591"/>
    <x v="1"/>
    <s v="OFF-BI-10004728"/>
    <x v="1"/>
    <x v="8"/>
    <s v="Wilson Jones Turn Tabs Binder Tool for Ring Binders"/>
    <n v="15.424000000000001"/>
    <n v="4"/>
    <n v="0.2"/>
    <n v="5.0128000000000004"/>
  </r>
  <r>
    <n v="641"/>
    <s v="CA-2013-147067"/>
    <x v="0"/>
    <x v="122"/>
    <d v="2013-12-23T00:00:00"/>
    <s v="Standard Class"/>
    <s v="JD-16150"/>
    <s v="Justin Deggeller"/>
    <x v="1"/>
    <x v="0"/>
    <x v="31"/>
    <x v="11"/>
    <n v="55407"/>
    <x v="2"/>
    <s v="FUR-FU-10000732"/>
    <x v="0"/>
    <x v="5"/>
    <s v="Eldon 200 Class Desk Accessories"/>
    <n v="18.84"/>
    <n v="3"/>
    <n v="0"/>
    <n v="6.0287999999999995"/>
  </r>
  <r>
    <n v="642"/>
    <s v="CA-2014-167913"/>
    <x v="3"/>
    <x v="245"/>
    <d v="2014-08-04T00:00:00"/>
    <s v="Second Class"/>
    <s v="JL-15835"/>
    <s v="John Lee"/>
    <x v="0"/>
    <x v="0"/>
    <x v="133"/>
    <x v="1"/>
    <n v="92691"/>
    <x v="1"/>
    <s v="OFF-ST-10000585"/>
    <x v="1"/>
    <x v="4"/>
    <s v="Economy Rollaway Files"/>
    <n v="330.4"/>
    <n v="2"/>
    <n v="0"/>
    <n v="85.903999999999996"/>
  </r>
  <r>
    <n v="643"/>
    <s v="CA-2014-167913"/>
    <x v="3"/>
    <x v="245"/>
    <d v="2014-08-04T00:00:00"/>
    <s v="Second Class"/>
    <s v="JL-15835"/>
    <s v="John Lee"/>
    <x v="0"/>
    <x v="0"/>
    <x v="133"/>
    <x v="1"/>
    <n v="92691"/>
    <x v="1"/>
    <s v="OFF-LA-10002787"/>
    <x v="1"/>
    <x v="2"/>
    <s v="Avery 480"/>
    <n v="26.25"/>
    <n v="7"/>
    <n v="0"/>
    <n v="12.599999999999998"/>
  </r>
  <r>
    <n v="644"/>
    <s v="CA-2014-106103"/>
    <x v="3"/>
    <x v="193"/>
    <d v="2014-06-16T00:00:00"/>
    <s v="Standard Class"/>
    <s v="SC-20305"/>
    <s v="Sean Christensen"/>
    <x v="0"/>
    <x v="0"/>
    <x v="134"/>
    <x v="12"/>
    <n v="48307"/>
    <x v="2"/>
    <s v="TEC-AC-10003832"/>
    <x v="2"/>
    <x v="11"/>
    <s v="Imation 16GB Mini TravelDrive USB 2.0 Flash Drive"/>
    <n v="132.52000000000001"/>
    <n v="4"/>
    <n v="0"/>
    <n v="54.333200000000005"/>
  </r>
  <r>
    <n v="645"/>
    <s v="US-2014-127719"/>
    <x v="3"/>
    <x v="246"/>
    <d v="2014-07-26T00:00:00"/>
    <s v="Standard Class"/>
    <s v="TW-21025"/>
    <s v="Tamara Willingham"/>
    <x v="2"/>
    <x v="0"/>
    <x v="135"/>
    <x v="30"/>
    <n v="7060"/>
    <x v="3"/>
    <s v="OFF-PA-10001934"/>
    <x v="1"/>
    <x v="10"/>
    <s v="Xerox 1993"/>
    <n v="6.48"/>
    <n v="1"/>
    <n v="0"/>
    <n v="3.1752000000000002"/>
  </r>
  <r>
    <n v="646"/>
    <s v="CA-2014-126221"/>
    <x v="3"/>
    <x v="247"/>
    <d v="2015-01-06T00:00:00"/>
    <s v="Standard Class"/>
    <s v="CC-12430"/>
    <s v="Chuck Clark"/>
    <x v="2"/>
    <x v="0"/>
    <x v="38"/>
    <x v="14"/>
    <n v="47201"/>
    <x v="2"/>
    <s v="OFF-AP-10002457"/>
    <x v="1"/>
    <x v="9"/>
    <s v="Eureka The Boss Plus 12-Amp Hard Box Upright Vacuum, Red"/>
    <n v="209.3"/>
    <n v="2"/>
    <n v="0"/>
    <n v="56.510999999999996"/>
  </r>
  <r>
    <n v="647"/>
    <s v="CA-2013-103947"/>
    <x v="0"/>
    <x v="178"/>
    <d v="2013-04-09T00:00:00"/>
    <s v="Standard Class"/>
    <s v="BB-10990"/>
    <s v="Barry Blumstein"/>
    <x v="1"/>
    <x v="0"/>
    <x v="136"/>
    <x v="16"/>
    <n v="85635"/>
    <x v="1"/>
    <s v="OFF-FA-10003112"/>
    <x v="1"/>
    <x v="13"/>
    <s v="Staples"/>
    <n v="31.560000000000002"/>
    <n v="5"/>
    <n v="0.2"/>
    <n v="9.8624999999999972"/>
  </r>
  <r>
    <n v="648"/>
    <s v="CA-2013-103947"/>
    <x v="0"/>
    <x v="178"/>
    <d v="2013-04-09T00:00:00"/>
    <s v="Standard Class"/>
    <s v="BB-10990"/>
    <s v="Barry Blumstein"/>
    <x v="1"/>
    <x v="0"/>
    <x v="136"/>
    <x v="16"/>
    <n v="85635"/>
    <x v="1"/>
    <s v="OFF-AP-10002350"/>
    <x v="1"/>
    <x v="9"/>
    <s v="Belkin F9H710-06 7 Outlet SurgeMaster Surge Protector"/>
    <n v="30.144000000000002"/>
    <n v="2"/>
    <n v="0.2"/>
    <n v="3.0143999999999993"/>
  </r>
  <r>
    <n v="649"/>
    <s v="CA-2013-160745"/>
    <x v="0"/>
    <x v="25"/>
    <d v="2013-12-17T00:00:00"/>
    <s v="Second Class"/>
    <s v="AR-10825"/>
    <s v="Anthony Rawles"/>
    <x v="1"/>
    <x v="0"/>
    <x v="137"/>
    <x v="4"/>
    <n v="98661"/>
    <x v="1"/>
    <s v="FUR-FU-10001935"/>
    <x v="0"/>
    <x v="5"/>
    <s v="3M Hangers With Command Adhesive"/>
    <n v="14.8"/>
    <n v="4"/>
    <n v="0"/>
    <n v="6.0680000000000014"/>
  </r>
  <r>
    <n v="650"/>
    <s v="CA-2013-160745"/>
    <x v="0"/>
    <x v="25"/>
    <d v="2013-12-17T00:00:00"/>
    <s v="Second Class"/>
    <s v="AR-10825"/>
    <s v="Anthony Rawles"/>
    <x v="1"/>
    <x v="0"/>
    <x v="137"/>
    <x v="4"/>
    <n v="98661"/>
    <x v="1"/>
    <s v="TEC-PH-10003273"/>
    <x v="2"/>
    <x v="7"/>
    <s v="AT&amp;T TR1909W"/>
    <n v="302.37599999999998"/>
    <n v="3"/>
    <n v="0.2"/>
    <n v="22.678200000000018"/>
  </r>
  <r>
    <n v="651"/>
    <s v="CA-2013-160745"/>
    <x v="0"/>
    <x v="25"/>
    <d v="2013-12-17T00:00:00"/>
    <s v="Second Class"/>
    <s v="AR-10825"/>
    <s v="Anthony Rawles"/>
    <x v="1"/>
    <x v="0"/>
    <x v="137"/>
    <x v="4"/>
    <n v="98661"/>
    <x v="1"/>
    <s v="TEC-AC-10001142"/>
    <x v="2"/>
    <x v="11"/>
    <s v="First Data FD10 PIN Pad"/>
    <n v="316"/>
    <n v="4"/>
    <n v="0"/>
    <n v="31.599999999999966"/>
  </r>
  <r>
    <n v="652"/>
    <s v="CA-2013-132661"/>
    <x v="0"/>
    <x v="248"/>
    <d v="2013-10-30T00:00:00"/>
    <s v="Standard Class"/>
    <s v="SR-20740"/>
    <s v="Steven Roelle"/>
    <x v="2"/>
    <x v="0"/>
    <x v="20"/>
    <x v="15"/>
    <n v="10024"/>
    <x v="3"/>
    <s v="OFF-PA-10000482"/>
    <x v="1"/>
    <x v="10"/>
    <s v="Snap-A-Way Black Print Carbonless Ruled Speed Letter, Triplicate"/>
    <n v="379.4"/>
    <n v="10"/>
    <n v="0"/>
    <n v="178.31799999999998"/>
  </r>
  <r>
    <n v="653"/>
    <s v="CA-2014-140844"/>
    <x v="3"/>
    <x v="249"/>
    <d v="2014-06-24T00:00:00"/>
    <s v="Standard Class"/>
    <s v="AR-10405"/>
    <s v="Allen Rosenblatt"/>
    <x v="1"/>
    <x v="0"/>
    <x v="20"/>
    <x v="15"/>
    <n v="10035"/>
    <x v="3"/>
    <s v="OFF-PA-10003892"/>
    <x v="1"/>
    <x v="10"/>
    <s v="Xerox 1943"/>
    <n v="97.82"/>
    <n v="2"/>
    <n v="0"/>
    <n v="45.975399999999993"/>
  </r>
  <r>
    <n v="654"/>
    <s v="CA-2014-140844"/>
    <x v="3"/>
    <x v="249"/>
    <d v="2014-06-24T00:00:00"/>
    <s v="Standard Class"/>
    <s v="AR-10405"/>
    <s v="Allen Rosenblatt"/>
    <x v="1"/>
    <x v="0"/>
    <x v="20"/>
    <x v="15"/>
    <n v="10035"/>
    <x v="3"/>
    <s v="TEC-AC-10001101"/>
    <x v="2"/>
    <x v="11"/>
    <s v="Sony 16GB Class 10 Micro SDHC R40 Memory Card"/>
    <n v="103.12"/>
    <n v="8"/>
    <n v="0"/>
    <n v="10.311999999999998"/>
  </r>
  <r>
    <n v="655"/>
    <s v="CA-2013-137239"/>
    <x v="0"/>
    <x v="250"/>
    <d v="2013-08-29T00:00:00"/>
    <s v="Standard Class"/>
    <s v="CR-12730"/>
    <s v="Craig Reiter"/>
    <x v="0"/>
    <x v="0"/>
    <x v="38"/>
    <x v="24"/>
    <n v="43229"/>
    <x v="3"/>
    <s v="OFF-AP-10002439"/>
    <x v="1"/>
    <x v="9"/>
    <s v="Tripp Lite Isotel 8 Ultra 8 Outlet Metal Surge"/>
    <n v="113.55200000000001"/>
    <n v="2"/>
    <n v="0.2"/>
    <n v="8.5163999999999938"/>
  </r>
  <r>
    <n v="656"/>
    <s v="CA-2013-137239"/>
    <x v="0"/>
    <x v="250"/>
    <d v="2013-08-29T00:00:00"/>
    <s v="Standard Class"/>
    <s v="CR-12730"/>
    <s v="Craig Reiter"/>
    <x v="0"/>
    <x v="0"/>
    <x v="38"/>
    <x v="24"/>
    <n v="43229"/>
    <x v="3"/>
    <s v="OFF-BI-10002827"/>
    <x v="1"/>
    <x v="8"/>
    <s v="Avery Durable Poly Binders"/>
    <n v="3.3180000000000005"/>
    <n v="2"/>
    <n v="0.7"/>
    <n v="-2.6543999999999999"/>
  </r>
  <r>
    <n v="657"/>
    <s v="CA-2013-137239"/>
    <x v="0"/>
    <x v="250"/>
    <d v="2013-08-29T00:00:00"/>
    <s v="Standard Class"/>
    <s v="CR-12730"/>
    <s v="Craig Reiter"/>
    <x v="0"/>
    <x v="0"/>
    <x v="38"/>
    <x v="24"/>
    <n v="43229"/>
    <x v="3"/>
    <s v="OFF-EN-10002230"/>
    <x v="1"/>
    <x v="12"/>
    <s v="Airmail Envelopes"/>
    <n v="134.28800000000001"/>
    <n v="2"/>
    <n v="0.2"/>
    <n v="45.322199999999995"/>
  </r>
  <r>
    <n v="658"/>
    <s v="US-2013-156097"/>
    <x v="0"/>
    <x v="251"/>
    <d v="2013-09-20T00:00:00"/>
    <s v="Same Day"/>
    <s v="EH-14125"/>
    <s v="Eugene Hildebrand"/>
    <x v="2"/>
    <x v="0"/>
    <x v="34"/>
    <x v="10"/>
    <n v="60505"/>
    <x v="2"/>
    <s v="FUR-CH-10001215"/>
    <x v="0"/>
    <x v="1"/>
    <s v="Global Troy Executive Leather Low-Back Tilter"/>
    <n v="701.37199999999996"/>
    <n v="2"/>
    <n v="0.3"/>
    <n v="-50.098000000000013"/>
  </r>
  <r>
    <n v="659"/>
    <s v="US-2013-156097"/>
    <x v="0"/>
    <x v="251"/>
    <d v="2013-09-20T00:00:00"/>
    <s v="Same Day"/>
    <s v="EH-14125"/>
    <s v="Eugene Hildebrand"/>
    <x v="2"/>
    <x v="0"/>
    <x v="34"/>
    <x v="10"/>
    <n v="60505"/>
    <x v="2"/>
    <s v="OFF-BI-10004654"/>
    <x v="1"/>
    <x v="8"/>
    <s v="Avery Binding System Hidden Tab Executive Style Index Sets"/>
    <n v="2.3079999999999994"/>
    <n v="2"/>
    <n v="0.8"/>
    <n v="-3.4619999999999997"/>
  </r>
  <r>
    <n v="660"/>
    <s v="CA-2012-146563"/>
    <x v="1"/>
    <x v="252"/>
    <d v="2012-08-28T00:00:00"/>
    <s v="Standard Class"/>
    <s v="CB-12025"/>
    <s v="Cassandra Brandow"/>
    <x v="0"/>
    <x v="0"/>
    <x v="81"/>
    <x v="5"/>
    <n v="76017"/>
    <x v="2"/>
    <s v="OFF-ST-10001490"/>
    <x v="1"/>
    <x v="4"/>
    <s v="Hot File 7-Pocket, Floor Stand"/>
    <n v="999.43200000000002"/>
    <n v="7"/>
    <n v="0.2"/>
    <n v="124.92899999999986"/>
  </r>
  <r>
    <n v="661"/>
    <s v="CA-2012-146563"/>
    <x v="1"/>
    <x v="252"/>
    <d v="2012-08-28T00:00:00"/>
    <s v="Standard Class"/>
    <s v="CB-12025"/>
    <s v="Cassandra Brandow"/>
    <x v="0"/>
    <x v="0"/>
    <x v="81"/>
    <x v="5"/>
    <n v="76017"/>
    <x v="2"/>
    <s v="OFF-ST-10001511"/>
    <x v="1"/>
    <x v="4"/>
    <s v="Space Solutions Commercial Steel Shelving"/>
    <n v="724.08"/>
    <n v="14"/>
    <n v="0.2"/>
    <n v="-135.7650000000001"/>
  </r>
  <r>
    <n v="662"/>
    <s v="CA-2012-146563"/>
    <x v="1"/>
    <x v="252"/>
    <d v="2012-08-28T00:00:00"/>
    <s v="Standard Class"/>
    <s v="CB-12025"/>
    <s v="Cassandra Brandow"/>
    <x v="0"/>
    <x v="0"/>
    <x v="81"/>
    <x v="5"/>
    <n v="76017"/>
    <x v="2"/>
    <s v="FUR-TA-10001768"/>
    <x v="0"/>
    <x v="3"/>
    <s v="Hon Racetrack Conference Tables"/>
    <n v="918.78499999999985"/>
    <n v="5"/>
    <n v="0.3"/>
    <n v="-118.12950000000006"/>
  </r>
  <r>
    <n v="663"/>
    <s v="CA-2012-146563"/>
    <x v="1"/>
    <x v="252"/>
    <d v="2012-08-28T00:00:00"/>
    <s v="Standard Class"/>
    <s v="CB-12025"/>
    <s v="Cassandra Brandow"/>
    <x v="0"/>
    <x v="0"/>
    <x v="81"/>
    <x v="5"/>
    <n v="76017"/>
    <x v="2"/>
    <s v="OFF-BI-10003981"/>
    <x v="1"/>
    <x v="8"/>
    <s v="Avery Durable Plastic 1&quot; Binders"/>
    <n v="2.7239999999999993"/>
    <n v="3"/>
    <n v="0.8"/>
    <n v="-4.2222000000000008"/>
  </r>
  <r>
    <n v="664"/>
    <s v="CA-2013-123666"/>
    <x v="0"/>
    <x v="253"/>
    <d v="2013-03-31T00:00:00"/>
    <s v="Standard Class"/>
    <s v="SP-20545"/>
    <s v="Sibella Parks"/>
    <x v="1"/>
    <x v="0"/>
    <x v="20"/>
    <x v="15"/>
    <n v="10011"/>
    <x v="3"/>
    <s v="OFF-ST-10001522"/>
    <x v="1"/>
    <x v="4"/>
    <s v="Gould Plastics 18-Pocket Panel Bin, 34w x 5-1/4d x 20-1/2h"/>
    <n v="459.95"/>
    <n v="5"/>
    <n v="0"/>
    <n v="18.397999999999968"/>
  </r>
  <r>
    <n v="665"/>
    <s v="CA-2013-143308"/>
    <x v="0"/>
    <x v="254"/>
    <d v="2013-11-05T00:00:00"/>
    <s v="Same Day"/>
    <s v="RC-19825"/>
    <s v="Roy Collins"/>
    <x v="0"/>
    <x v="0"/>
    <x v="103"/>
    <x v="0"/>
    <n v="40214"/>
    <x v="0"/>
    <s v="OFF-FA-10000621"/>
    <x v="1"/>
    <x v="13"/>
    <s v="OIC Colored Binder Clips, Assorted Sizes"/>
    <n v="10.74"/>
    <n v="3"/>
    <n v="0"/>
    <n v="5.2625999999999999"/>
  </r>
  <r>
    <n v="666"/>
    <s v="CA-2014-132682"/>
    <x v="3"/>
    <x v="110"/>
    <d v="2014-06-11T00:00:00"/>
    <s v="Second Class"/>
    <s v="TH-21235"/>
    <s v="Tiffany House"/>
    <x v="1"/>
    <x v="0"/>
    <x v="61"/>
    <x v="5"/>
    <n v="75081"/>
    <x v="2"/>
    <s v="OFF-SU-10004231"/>
    <x v="1"/>
    <x v="14"/>
    <s v="Acme Tagit Stainless Steel Antibacterial Scissors"/>
    <n v="23.76"/>
    <n v="3"/>
    <n v="0.2"/>
    <n v="2.0789999999999997"/>
  </r>
  <r>
    <n v="667"/>
    <s v="CA-2014-132682"/>
    <x v="3"/>
    <x v="110"/>
    <d v="2014-06-11T00:00:00"/>
    <s v="Second Class"/>
    <s v="TH-21235"/>
    <s v="Tiffany House"/>
    <x v="1"/>
    <x v="0"/>
    <x v="61"/>
    <x v="5"/>
    <n v="75081"/>
    <x v="2"/>
    <s v="OFF-PA-10000474"/>
    <x v="1"/>
    <x v="10"/>
    <s v="Staples"/>
    <n v="85.055999999999997"/>
    <n v="3"/>
    <n v="0.2"/>
    <n v="28.706399999999991"/>
  </r>
  <r>
    <n v="668"/>
    <s v="CA-2014-132682"/>
    <x v="3"/>
    <x v="110"/>
    <d v="2014-06-11T00:00:00"/>
    <s v="Second Class"/>
    <s v="TH-21235"/>
    <s v="Tiffany House"/>
    <x v="1"/>
    <x v="0"/>
    <x v="61"/>
    <x v="5"/>
    <n v="75081"/>
    <x v="2"/>
    <s v="TEC-PH-10004042"/>
    <x v="2"/>
    <x v="7"/>
    <s v="ClearOne Communications CHAT 70 OC Speaker Phone"/>
    <n v="381.57600000000002"/>
    <n v="3"/>
    <n v="0.2"/>
    <n v="28.618200000000002"/>
  </r>
  <r>
    <n v="669"/>
    <s v="CA-2011-156314"/>
    <x v="2"/>
    <x v="163"/>
    <d v="2011-12-26T00:00:00"/>
    <s v="First Class"/>
    <s v="RP-19390"/>
    <s v="Resi Pölking"/>
    <x v="0"/>
    <x v="0"/>
    <x v="138"/>
    <x v="24"/>
    <n v="44105"/>
    <x v="3"/>
    <s v="FUR-FU-10003096"/>
    <x v="0"/>
    <x v="5"/>
    <s v="Master Giant Foot Doorstop, Safety Yellow"/>
    <n v="30.36"/>
    <n v="5"/>
    <n v="0.2"/>
    <n v="8.7285000000000004"/>
  </r>
  <r>
    <n v="670"/>
    <s v="US-2014-106663"/>
    <x v="3"/>
    <x v="255"/>
    <d v="2014-06-14T00:00:00"/>
    <s v="Standard Class"/>
    <s v="MO-17800"/>
    <s v="Meg O'Connel"/>
    <x v="2"/>
    <x v="0"/>
    <x v="22"/>
    <x v="10"/>
    <n v="60653"/>
    <x v="2"/>
    <s v="FUR-FU-10002759"/>
    <x v="0"/>
    <x v="5"/>
    <s v="12-1/2 Diameter Round Wall Clock"/>
    <n v="23.976000000000003"/>
    <n v="3"/>
    <n v="0.6"/>
    <n v="-14.385599999999997"/>
  </r>
  <r>
    <n v="671"/>
    <s v="US-2014-106663"/>
    <x v="3"/>
    <x v="255"/>
    <d v="2014-06-14T00:00:00"/>
    <s v="Standard Class"/>
    <s v="MO-17800"/>
    <s v="Meg O'Connel"/>
    <x v="2"/>
    <x v="0"/>
    <x v="22"/>
    <x v="10"/>
    <n v="60653"/>
    <x v="2"/>
    <s v="FUR-TA-10000688"/>
    <x v="0"/>
    <x v="3"/>
    <s v="Chromcraft Bull-Nose Wood Round Conference Table Top, Wood Base"/>
    <n v="108.925"/>
    <n v="1"/>
    <n v="0.5"/>
    <n v="-71.890500000000017"/>
  </r>
  <r>
    <n v="672"/>
    <s v="US-2014-106663"/>
    <x v="3"/>
    <x v="255"/>
    <d v="2014-06-14T00:00:00"/>
    <s v="Standard Class"/>
    <s v="MO-17800"/>
    <s v="Meg O'Connel"/>
    <x v="2"/>
    <x v="0"/>
    <x v="22"/>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x v="0"/>
    <x v="94"/>
    <x v="10"/>
    <n v="62301"/>
    <x v="2"/>
    <s v="OFF-AR-10001954"/>
    <x v="1"/>
    <x v="6"/>
    <s v="Newell 331"/>
    <n v="19.559999999999999"/>
    <n v="5"/>
    <n v="0.2"/>
    <n v="1.7115"/>
  </r>
  <r>
    <n v="674"/>
    <s v="CA-2014-130351"/>
    <x v="3"/>
    <x v="256"/>
    <d v="2014-12-09T00:00:00"/>
    <s v="First Class"/>
    <s v="RB-19570"/>
    <s v="Rob Beeghly"/>
    <x v="0"/>
    <x v="0"/>
    <x v="38"/>
    <x v="14"/>
    <n v="47201"/>
    <x v="2"/>
    <s v="OFF-AP-10004532"/>
    <x v="1"/>
    <x v="9"/>
    <s v="Kensington 6 Outlet Guardian Standard Surge Protector"/>
    <n v="61.44"/>
    <n v="3"/>
    <n v="0"/>
    <n v="16.588799999999999"/>
  </r>
  <r>
    <n v="675"/>
    <s v="CA-2014-130351"/>
    <x v="3"/>
    <x v="256"/>
    <d v="2014-12-09T00:00:00"/>
    <s v="First Class"/>
    <s v="RB-19570"/>
    <s v="Rob Beeghly"/>
    <x v="0"/>
    <x v="0"/>
    <x v="38"/>
    <x v="14"/>
    <n v="47201"/>
    <x v="2"/>
    <s v="OFF-PA-10002137"/>
    <x v="1"/>
    <x v="10"/>
    <s v="Southworth 100% Résumé Paper, 24lb."/>
    <n v="38.9"/>
    <n v="5"/>
    <n v="0"/>
    <n v="17.504999999999995"/>
  </r>
  <r>
    <n v="676"/>
    <s v="CA-2014-130351"/>
    <x v="3"/>
    <x v="256"/>
    <d v="2014-12-09T00:00:00"/>
    <s v="First Class"/>
    <s v="RB-19570"/>
    <s v="Rob Beeghly"/>
    <x v="0"/>
    <x v="0"/>
    <x v="38"/>
    <x v="14"/>
    <n v="47201"/>
    <x v="2"/>
    <s v="TEC-AC-10003832"/>
    <x v="2"/>
    <x v="11"/>
    <s v="Imation 16GB Mini TravelDrive USB 2.0 Flash Drive"/>
    <n v="99.390000000000015"/>
    <n v="3"/>
    <n v="0"/>
    <n v="40.749900000000004"/>
  </r>
  <r>
    <n v="677"/>
    <s v="US-2014-119438"/>
    <x v="3"/>
    <x v="257"/>
    <d v="2014-03-24T00:00:00"/>
    <s v="Standard Class"/>
    <s v="CD-11980"/>
    <s v="Carol Darley"/>
    <x v="0"/>
    <x v="0"/>
    <x v="139"/>
    <x v="5"/>
    <n v="75701"/>
    <x v="2"/>
    <s v="OFF-AP-10000804"/>
    <x v="1"/>
    <x v="9"/>
    <s v="Hoover Portapower Portable Vacuum"/>
    <n v="2.6879999999999997"/>
    <n v="3"/>
    <n v="0.8"/>
    <n v="-7.3920000000000021"/>
  </r>
  <r>
    <n v="678"/>
    <s v="US-2014-119438"/>
    <x v="3"/>
    <x v="257"/>
    <d v="2014-03-24T00:00:00"/>
    <s v="Standard Class"/>
    <s v="CD-11980"/>
    <s v="Carol Darley"/>
    <x v="0"/>
    <x v="0"/>
    <x v="139"/>
    <x v="5"/>
    <n v="75701"/>
    <x v="2"/>
    <s v="TEC-AC-10003614"/>
    <x v="2"/>
    <x v="11"/>
    <s v="Verbatim 25 GB 6x Blu-ray Single Layer Recordable Disc, 10/Pack"/>
    <n v="27.816000000000003"/>
    <n v="3"/>
    <n v="0.2"/>
    <n v="4.5200999999999958"/>
  </r>
  <r>
    <n v="679"/>
    <s v="US-2014-119438"/>
    <x v="3"/>
    <x v="257"/>
    <d v="2014-03-24T00:00:00"/>
    <s v="Standard Class"/>
    <s v="CD-11980"/>
    <s v="Carol Darley"/>
    <x v="0"/>
    <x v="0"/>
    <x v="139"/>
    <x v="5"/>
    <n v="75701"/>
    <x v="2"/>
    <s v="FUR-FU-10003553"/>
    <x v="0"/>
    <x v="5"/>
    <s v="Howard Miller 13-1/2&quot; Diameter Rosebrook Wall Clock"/>
    <n v="82.524000000000001"/>
    <n v="3"/>
    <n v="0.6"/>
    <n v="-41.261999999999972"/>
  </r>
  <r>
    <n v="680"/>
    <s v="US-2014-119438"/>
    <x v="3"/>
    <x v="257"/>
    <d v="2014-03-24T00:00:00"/>
    <s v="Standard Class"/>
    <s v="CD-11980"/>
    <s v="Carol Darley"/>
    <x v="0"/>
    <x v="0"/>
    <x v="139"/>
    <x v="5"/>
    <n v="75701"/>
    <x v="2"/>
    <s v="OFF-BI-10004632"/>
    <x v="1"/>
    <x v="8"/>
    <s v="Ibico Hi-Tech Manual Binding System"/>
    <n v="182.99399999999997"/>
    <n v="3"/>
    <n v="0.8"/>
    <n v="-320.23950000000013"/>
  </r>
  <r>
    <n v="681"/>
    <s v="CA-2013-164511"/>
    <x v="0"/>
    <x v="258"/>
    <d v="2013-11-25T00:00:00"/>
    <s v="Standard Class"/>
    <s v="DJ-13630"/>
    <s v="Doug Jacobs"/>
    <x v="0"/>
    <x v="0"/>
    <x v="20"/>
    <x v="15"/>
    <n v="10024"/>
    <x v="3"/>
    <s v="OFF-BI-10003305"/>
    <x v="1"/>
    <x v="8"/>
    <s v="Avery Hanging File Binders"/>
    <n v="14.352000000000002"/>
    <n v="3"/>
    <n v="0.2"/>
    <n v="4.6643999999999988"/>
  </r>
  <r>
    <n v="682"/>
    <s v="CA-2013-164511"/>
    <x v="0"/>
    <x v="258"/>
    <d v="2013-11-25T00:00:00"/>
    <s v="Standard Class"/>
    <s v="DJ-13630"/>
    <s v="Doug Jacobs"/>
    <x v="0"/>
    <x v="0"/>
    <x v="20"/>
    <x v="15"/>
    <n v="10024"/>
    <x v="3"/>
    <s v="OFF-ST-10002583"/>
    <x v="1"/>
    <x v="4"/>
    <s v="Fellowes Neat Ideas Storage Cubes"/>
    <n v="64.959999999999994"/>
    <n v="2"/>
    <n v="0"/>
    <n v="2.598399999999998"/>
  </r>
  <r>
    <n v="683"/>
    <s v="CA-2013-164511"/>
    <x v="0"/>
    <x v="258"/>
    <d v="2013-11-25T00:00:00"/>
    <s v="Standard Class"/>
    <s v="DJ-13630"/>
    <s v="Doug Jacobs"/>
    <x v="0"/>
    <x v="0"/>
    <x v="20"/>
    <x v="15"/>
    <n v="10024"/>
    <x v="3"/>
    <s v="OFF-ST-10004507"/>
    <x v="1"/>
    <x v="4"/>
    <s v="Advantus Rolling Storage Box"/>
    <n v="68.599999999999994"/>
    <n v="4"/>
    <n v="0"/>
    <n v="18.521999999999998"/>
  </r>
  <r>
    <n v="684"/>
    <s v="US-2014-168116"/>
    <x v="3"/>
    <x v="259"/>
    <d v="2014-11-05T00:00:00"/>
    <s v="Same Day"/>
    <s v="GT-14635"/>
    <s v="Grant Thornton"/>
    <x v="1"/>
    <x v="0"/>
    <x v="140"/>
    <x v="3"/>
    <n v="27217"/>
    <x v="0"/>
    <s v="TEC-MA-10004125"/>
    <x v="2"/>
    <x v="15"/>
    <s v="Cubify CubeX 3D Printer Triple Head Print"/>
    <n v="7999.98"/>
    <n v="4"/>
    <n v="0.5"/>
    <n v="-3839.9903999999988"/>
  </r>
  <r>
    <n v="685"/>
    <s v="US-2014-168116"/>
    <x v="3"/>
    <x v="259"/>
    <d v="2014-11-05T00:00:00"/>
    <s v="Same Day"/>
    <s v="GT-14635"/>
    <s v="Grant Thornton"/>
    <x v="1"/>
    <x v="0"/>
    <x v="140"/>
    <x v="3"/>
    <n v="27217"/>
    <x v="0"/>
    <s v="OFF-AP-10002457"/>
    <x v="1"/>
    <x v="9"/>
    <s v="Eureka The Boss Plus 12-Amp Hard Box Upright Vacuum, Red"/>
    <n v="167.44000000000003"/>
    <n v="2"/>
    <n v="0.2"/>
    <n v="14.650999999999989"/>
  </r>
  <r>
    <n v="686"/>
    <s v="CA-2011-157784"/>
    <x v="2"/>
    <x v="260"/>
    <d v="2011-07-08T00:00:00"/>
    <s v="First Class"/>
    <s v="MC-17845"/>
    <s v="Michael Chen"/>
    <x v="0"/>
    <x v="0"/>
    <x v="25"/>
    <x v="35"/>
    <n v="39212"/>
    <x v="0"/>
    <s v="TEC-AC-10003911"/>
    <x v="2"/>
    <x v="11"/>
    <s v="NETGEAR AC1750 Dual Band Gigabit Smart WiFi Router"/>
    <n v="479.97"/>
    <n v="3"/>
    <n v="0"/>
    <n v="163.18979999999999"/>
  </r>
  <r>
    <n v="687"/>
    <s v="CA-2011-157784"/>
    <x v="2"/>
    <x v="260"/>
    <d v="2011-07-08T00:00:00"/>
    <s v="First Class"/>
    <s v="MC-17845"/>
    <s v="Michael Chen"/>
    <x v="0"/>
    <x v="0"/>
    <x v="25"/>
    <x v="35"/>
    <n v="39212"/>
    <x v="0"/>
    <s v="OFF-LA-10001934"/>
    <x v="1"/>
    <x v="2"/>
    <s v="Avery 516"/>
    <n v="14.62"/>
    <n v="2"/>
    <n v="0"/>
    <n v="6.8713999999999995"/>
  </r>
  <r>
    <n v="688"/>
    <s v="CA-2011-157784"/>
    <x v="2"/>
    <x v="260"/>
    <d v="2011-07-08T00:00:00"/>
    <s v="First Class"/>
    <s v="MC-17845"/>
    <s v="Michael Chen"/>
    <x v="0"/>
    <x v="0"/>
    <x v="25"/>
    <x v="35"/>
    <n v="39212"/>
    <x v="0"/>
    <s v="OFF-PA-10000304"/>
    <x v="1"/>
    <x v="10"/>
    <s v="Xerox 1995"/>
    <n v="19.440000000000001"/>
    <n v="3"/>
    <n v="0"/>
    <n v="9.3312000000000008"/>
  </r>
  <r>
    <n v="689"/>
    <s v="CA-2014-161480"/>
    <x v="3"/>
    <x v="53"/>
    <d v="2014-12-30T00:00:00"/>
    <s v="Standard Class"/>
    <s v="RA-19285"/>
    <s v="Ralph Arnett"/>
    <x v="0"/>
    <x v="0"/>
    <x v="20"/>
    <x v="15"/>
    <n v="10035"/>
    <x v="3"/>
    <s v="FUR-BO-10004015"/>
    <x v="0"/>
    <x v="0"/>
    <s v="Bush Andora Bookcase, Maple/Graphite Gray Finish"/>
    <n v="191.98400000000001"/>
    <n v="2"/>
    <n v="0.2"/>
    <n v="4.7995999999999768"/>
  </r>
  <r>
    <n v="690"/>
    <s v="US-2011-117135"/>
    <x v="2"/>
    <x v="261"/>
    <d v="2011-06-23T00:00:00"/>
    <s v="Second Class"/>
    <s v="NP-18325"/>
    <s v="Naresj Patel"/>
    <x v="0"/>
    <x v="0"/>
    <x v="141"/>
    <x v="17"/>
    <n v="22980"/>
    <x v="0"/>
    <s v="FUR-FU-10004071"/>
    <x v="0"/>
    <x v="5"/>
    <s v="Luxo Professional Magnifying Clamp-On Fluorescent Lamps"/>
    <n v="104.01"/>
    <n v="1"/>
    <n v="0"/>
    <n v="14.561400000000006"/>
  </r>
  <r>
    <n v="691"/>
    <s v="US-2011-117135"/>
    <x v="2"/>
    <x v="261"/>
    <d v="2011-06-23T00:00:00"/>
    <s v="Second Class"/>
    <s v="NP-18325"/>
    <s v="Naresj Patel"/>
    <x v="0"/>
    <x v="0"/>
    <x v="141"/>
    <x v="17"/>
    <n v="22980"/>
    <x v="0"/>
    <s v="TEC-PH-10002033"/>
    <x v="2"/>
    <x v="7"/>
    <s v="Konftel 250 Conference phone - Charcoal black"/>
    <n v="284.82"/>
    <n v="1"/>
    <n v="0"/>
    <n v="74.053200000000004"/>
  </r>
  <r>
    <n v="692"/>
    <s v="US-2011-117135"/>
    <x v="2"/>
    <x v="261"/>
    <d v="2011-06-23T00:00:00"/>
    <s v="Second Class"/>
    <s v="NP-18325"/>
    <s v="Naresj Patel"/>
    <x v="0"/>
    <x v="0"/>
    <x v="141"/>
    <x v="17"/>
    <n v="22980"/>
    <x v="0"/>
    <s v="OFF-ST-10002444"/>
    <x v="1"/>
    <x v="4"/>
    <s v="Recycled Eldon Regeneration Jumbo File"/>
    <n v="36.839999999999996"/>
    <n v="3"/>
    <n v="0"/>
    <n v="10.315199999999999"/>
  </r>
  <r>
    <n v="693"/>
    <s v="CA-2012-131534"/>
    <x v="1"/>
    <x v="262"/>
    <d v="2012-04-02T00:00:00"/>
    <s v="Standard Class"/>
    <s v="AB-10165"/>
    <s v="Alan Barnes"/>
    <x v="0"/>
    <x v="0"/>
    <x v="1"/>
    <x v="1"/>
    <n v="90036"/>
    <x v="1"/>
    <s v="TEC-AC-10002253"/>
    <x v="2"/>
    <x v="11"/>
    <s v="Imation Bio 8GB USB Flash Drive Imation Corp"/>
    <n v="166.24"/>
    <n v="1"/>
    <n v="0"/>
    <n v="24.936000000000007"/>
  </r>
  <r>
    <n v="694"/>
    <s v="CA-2012-131534"/>
    <x v="1"/>
    <x v="262"/>
    <d v="2012-04-02T00:00:00"/>
    <s v="Standard Class"/>
    <s v="AB-10165"/>
    <s v="Alan Barnes"/>
    <x v="0"/>
    <x v="0"/>
    <x v="1"/>
    <x v="1"/>
    <n v="90036"/>
    <x v="1"/>
    <s v="OFF-PA-10000743"/>
    <x v="1"/>
    <x v="10"/>
    <s v="Xerox 1977"/>
    <n v="33.4"/>
    <n v="5"/>
    <n v="0"/>
    <n v="16.032"/>
  </r>
  <r>
    <n v="695"/>
    <s v="CA-2012-119291"/>
    <x v="1"/>
    <x v="263"/>
    <d v="2012-05-17T00:00:00"/>
    <s v="First Class"/>
    <s v="JO-15550"/>
    <s v="Jesus Ocampo"/>
    <x v="2"/>
    <x v="0"/>
    <x v="142"/>
    <x v="9"/>
    <n v="19013"/>
    <x v="3"/>
    <s v="OFF-AR-10003373"/>
    <x v="1"/>
    <x v="6"/>
    <s v="Boston School Pro Electric Pencil Sharpener, 1670"/>
    <n v="198.27200000000002"/>
    <n v="8"/>
    <n v="0.2"/>
    <n v="17.34879999999999"/>
  </r>
  <r>
    <n v="696"/>
    <s v="CA-2012-119291"/>
    <x v="1"/>
    <x v="263"/>
    <d v="2012-05-17T00:00:00"/>
    <s v="First Class"/>
    <s v="JO-15550"/>
    <s v="Jesus Ocampo"/>
    <x v="2"/>
    <x v="0"/>
    <x v="142"/>
    <x v="9"/>
    <n v="19013"/>
    <x v="3"/>
    <s v="OFF-LA-10002312"/>
    <x v="1"/>
    <x v="2"/>
    <s v="Avery 490"/>
    <n v="47.360000000000007"/>
    <n v="4"/>
    <n v="0.2"/>
    <n v="17.759999999999998"/>
  </r>
  <r>
    <n v="697"/>
    <s v="CA-2012-119291"/>
    <x v="1"/>
    <x v="263"/>
    <d v="2012-05-17T00:00:00"/>
    <s v="First Class"/>
    <s v="JO-15550"/>
    <s v="Jesus Ocampo"/>
    <x v="2"/>
    <x v="0"/>
    <x v="142"/>
    <x v="9"/>
    <n v="19013"/>
    <x v="3"/>
    <s v="OFF-EN-10000927"/>
    <x v="1"/>
    <x v="12"/>
    <s v="Jet-Pak Recycled Peel 'N' Seal Padded Mailers"/>
    <n v="200.98400000000004"/>
    <n v="7"/>
    <n v="0.2"/>
    <n v="62.807499999999976"/>
  </r>
  <r>
    <n v="698"/>
    <s v="CA-2012-119291"/>
    <x v="1"/>
    <x v="263"/>
    <d v="2012-05-17T00:00:00"/>
    <s v="First Class"/>
    <s v="JO-15550"/>
    <s v="Jesus Ocampo"/>
    <x v="2"/>
    <x v="0"/>
    <x v="142"/>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x v="0"/>
    <x v="142"/>
    <x v="9"/>
    <n v="19013"/>
    <x v="3"/>
    <s v="OFF-AR-10001118"/>
    <x v="1"/>
    <x v="6"/>
    <s v="Binney &amp; Smith Crayola Metallic Crayons, 16-Color Pack"/>
    <n v="2.6960000000000002"/>
    <n v="1"/>
    <n v="0.2"/>
    <n v="0.8088000000000003"/>
  </r>
  <r>
    <n v="700"/>
    <s v="CA-2012-119291"/>
    <x v="1"/>
    <x v="263"/>
    <d v="2012-05-17T00:00:00"/>
    <s v="First Class"/>
    <s v="JO-15550"/>
    <s v="Jesus Ocampo"/>
    <x v="2"/>
    <x v="0"/>
    <x v="142"/>
    <x v="9"/>
    <n v="19013"/>
    <x v="3"/>
    <s v="OFF-BI-10001575"/>
    <x v="1"/>
    <x v="8"/>
    <s v="GBC Linen Binding Covers"/>
    <n v="18.588000000000005"/>
    <n v="2"/>
    <n v="0.7"/>
    <n v="-13.6312"/>
  </r>
  <r>
    <n v="701"/>
    <s v="CA-2012-119291"/>
    <x v="1"/>
    <x v="263"/>
    <d v="2012-05-17T00:00:00"/>
    <s v="First Class"/>
    <s v="JO-15550"/>
    <s v="Jesus Ocampo"/>
    <x v="2"/>
    <x v="0"/>
    <x v="142"/>
    <x v="9"/>
    <n v="19013"/>
    <x v="3"/>
    <s v="OFF-BI-10001982"/>
    <x v="1"/>
    <x v="8"/>
    <s v="Wilson Jones Custom Binder Spines &amp; Labels"/>
    <n v="4.8960000000000008"/>
    <n v="3"/>
    <n v="0.7"/>
    <n v="-3.4271999999999991"/>
  </r>
  <r>
    <n v="702"/>
    <s v="CA-2014-114552"/>
    <x v="3"/>
    <x v="264"/>
    <d v="2014-09-09T00:00:00"/>
    <s v="Standard Class"/>
    <s v="Dl-13600"/>
    <s v="Dorris liebe"/>
    <x v="1"/>
    <x v="0"/>
    <x v="138"/>
    <x v="24"/>
    <n v="44105"/>
    <x v="3"/>
    <s v="FUR-FU-10002960"/>
    <x v="0"/>
    <x v="5"/>
    <s v="Eldon 200 Class Desk Accessories, Burgundy"/>
    <n v="15.072000000000003"/>
    <n v="3"/>
    <n v="0.2"/>
    <n v="4.1448"/>
  </r>
  <r>
    <n v="703"/>
    <s v="CA-2013-163755"/>
    <x v="0"/>
    <x v="254"/>
    <d v="2013-11-09T00:00:00"/>
    <s v="Second Class"/>
    <s v="AS-10285"/>
    <s v="Alejandro Savely"/>
    <x v="1"/>
    <x v="0"/>
    <x v="4"/>
    <x v="4"/>
    <n v="98103"/>
    <x v="1"/>
    <s v="FUR-FU-10003394"/>
    <x v="0"/>
    <x v="5"/>
    <s v="Tenex &quot;The Solids&quot; Textured Chair Mats"/>
    <n v="209.88"/>
    <n v="3"/>
    <n v="0"/>
    <n v="35.679599999999979"/>
  </r>
  <r>
    <n v="704"/>
    <s v="CA-2012-142027"/>
    <x v="1"/>
    <x v="265"/>
    <d v="2012-04-14T00:00:00"/>
    <s v="Standard Class"/>
    <s v="JK-15370"/>
    <s v="Jay Kimmel"/>
    <x v="0"/>
    <x v="0"/>
    <x v="85"/>
    <x v="1"/>
    <n v="90805"/>
    <x v="1"/>
    <s v="FUR-TA-10002774"/>
    <x v="0"/>
    <x v="3"/>
    <s v="Laminate Occasional Tables"/>
    <n v="369.91200000000003"/>
    <n v="3"/>
    <n v="0.2"/>
    <n v="-13.871700000000047"/>
  </r>
  <r>
    <n v="705"/>
    <s v="CA-2011-138527"/>
    <x v="2"/>
    <x v="171"/>
    <d v="2011-09-17T00:00:00"/>
    <s v="Standard Class"/>
    <s v="BN-11470"/>
    <s v="Brad Norvell"/>
    <x v="1"/>
    <x v="0"/>
    <x v="143"/>
    <x v="3"/>
    <n v="27511"/>
    <x v="0"/>
    <s v="OFF-PA-10001800"/>
    <x v="1"/>
    <x v="10"/>
    <s v="Xerox 220"/>
    <n v="10.368000000000002"/>
    <n v="2"/>
    <n v="0.2"/>
    <n v="3.6288"/>
  </r>
  <r>
    <n v="706"/>
    <s v="CA-2011-138527"/>
    <x v="2"/>
    <x v="171"/>
    <d v="2011-09-17T00:00:00"/>
    <s v="Standard Class"/>
    <s v="BN-11470"/>
    <s v="Brad Norvell"/>
    <x v="1"/>
    <x v="0"/>
    <x v="143"/>
    <x v="3"/>
    <n v="27511"/>
    <x v="0"/>
    <s v="OFF-AP-10001469"/>
    <x v="1"/>
    <x v="9"/>
    <s v="Fellowes 8 Outlet Superior Workstation Surge Protector"/>
    <n v="166.84"/>
    <n v="5"/>
    <n v="0.2"/>
    <n v="18.769499999999987"/>
  </r>
  <r>
    <n v="707"/>
    <s v="CA-2011-138527"/>
    <x v="2"/>
    <x v="171"/>
    <d v="2011-09-17T00:00:00"/>
    <s v="Standard Class"/>
    <s v="BN-11470"/>
    <s v="Brad Norvell"/>
    <x v="1"/>
    <x v="0"/>
    <x v="143"/>
    <x v="3"/>
    <n v="27511"/>
    <x v="0"/>
    <s v="TEC-AC-10002399"/>
    <x v="2"/>
    <x v="11"/>
    <s v="SanDisk Cruzer 32 GB USB Flash Drive"/>
    <n v="15.216000000000001"/>
    <n v="1"/>
    <n v="0.2"/>
    <n v="2.2823999999999991"/>
  </r>
  <r>
    <n v="708"/>
    <s v="CA-2011-112158"/>
    <x v="2"/>
    <x v="266"/>
    <d v="2011-12-04T00:00:00"/>
    <s v="First Class"/>
    <s v="DP-13165"/>
    <s v="David Philippe"/>
    <x v="0"/>
    <x v="0"/>
    <x v="20"/>
    <x v="15"/>
    <n v="10035"/>
    <x v="3"/>
    <s v="TEC-AC-10003628"/>
    <x v="2"/>
    <x v="11"/>
    <s v="Logitech 910-002974 M325 Wireless Mouse for Web Scrolling"/>
    <n v="119.96"/>
    <n v="4"/>
    <n v="0"/>
    <n v="52.78240000000001"/>
  </r>
  <r>
    <n v="709"/>
    <s v="CA-2011-112158"/>
    <x v="2"/>
    <x v="266"/>
    <d v="2011-12-04T00:00:00"/>
    <s v="First Class"/>
    <s v="DP-13165"/>
    <s v="David Philippe"/>
    <x v="0"/>
    <x v="0"/>
    <x v="20"/>
    <x v="15"/>
    <n v="10035"/>
    <x v="3"/>
    <s v="FUR-BO-10003272"/>
    <x v="0"/>
    <x v="0"/>
    <s v="O'Sullivan Living Dimensions 5-Shelf Bookcases"/>
    <n v="883.92"/>
    <n v="5"/>
    <n v="0.2"/>
    <n v="-110.49000000000007"/>
  </r>
  <r>
    <n v="710"/>
    <s v="CA-2011-112158"/>
    <x v="2"/>
    <x v="266"/>
    <d v="2011-12-04T00:00:00"/>
    <s v="First Class"/>
    <s v="DP-13165"/>
    <s v="David Philippe"/>
    <x v="0"/>
    <x v="0"/>
    <x v="20"/>
    <x v="15"/>
    <n v="10035"/>
    <x v="3"/>
    <s v="OFF-BI-10000050"/>
    <x v="1"/>
    <x v="8"/>
    <s v="Angle-D Binders with Locking Rings, Label Holders"/>
    <n v="46.72"/>
    <n v="8"/>
    <n v="0.2"/>
    <n v="15.767999999999997"/>
  </r>
  <r>
    <n v="711"/>
    <s v="CA-2011-113887"/>
    <x v="2"/>
    <x v="267"/>
    <d v="2011-04-07T00:00:00"/>
    <s v="First Class"/>
    <s v="TH-21550"/>
    <s v="Tracy Hopkins"/>
    <x v="2"/>
    <x v="0"/>
    <x v="20"/>
    <x v="15"/>
    <n v="10035"/>
    <x v="3"/>
    <s v="OFF-PA-10004071"/>
    <x v="1"/>
    <x v="10"/>
    <s v="Eaton Premium Continuous-Feed Paper, 25% Cotton, Letter Size, White, 1000 Shts/Box"/>
    <n v="55.48"/>
    <n v="1"/>
    <n v="0"/>
    <n v="26.630399999999998"/>
  </r>
  <r>
    <n v="712"/>
    <s v="CA-2014-146136"/>
    <x v="3"/>
    <x v="213"/>
    <d v="2014-09-08T00:00:00"/>
    <s v="Standard Class"/>
    <s v="AP-10915"/>
    <s v="Arthur Prichep"/>
    <x v="0"/>
    <x v="0"/>
    <x v="144"/>
    <x v="2"/>
    <n v="32137"/>
    <x v="0"/>
    <s v="OFF-EN-10001219"/>
    <x v="1"/>
    <x v="12"/>
    <s v="#10- 4 1/8&quot; x 9 1/2&quot; Security-Tint Envelopes"/>
    <n v="24.448"/>
    <n v="4"/>
    <n v="0.2"/>
    <n v="8.8623999999999992"/>
  </r>
  <r>
    <n v="713"/>
    <s v="US-2014-100048"/>
    <x v="3"/>
    <x v="240"/>
    <d v="2014-05-25T00:00:00"/>
    <s v="Standard Class"/>
    <s v="RS-19765"/>
    <s v="Roland Schwarz"/>
    <x v="1"/>
    <x v="0"/>
    <x v="145"/>
    <x v="15"/>
    <n v="10550"/>
    <x v="3"/>
    <s v="OFF-AP-10001154"/>
    <x v="1"/>
    <x v="9"/>
    <s v="Bionaire Personal Warm Mist Humidifier/Vaporizer"/>
    <n v="281.34000000000003"/>
    <n v="6"/>
    <n v="0"/>
    <n v="109.72260000000001"/>
  </r>
  <r>
    <n v="714"/>
    <s v="US-2014-100048"/>
    <x v="3"/>
    <x v="240"/>
    <d v="2014-05-25T00:00:00"/>
    <s v="Standard Class"/>
    <s v="RS-19765"/>
    <s v="Roland Schwarz"/>
    <x v="1"/>
    <x v="0"/>
    <x v="145"/>
    <x v="15"/>
    <n v="10550"/>
    <x v="3"/>
    <s v="TEC-PH-10003012"/>
    <x v="2"/>
    <x v="7"/>
    <s v="Nortel Meridian M3904 Professional Digital phone"/>
    <n v="307.98"/>
    <n v="2"/>
    <n v="0"/>
    <n v="89.314199999999971"/>
  </r>
  <r>
    <n v="715"/>
    <s v="US-2014-100048"/>
    <x v="3"/>
    <x v="240"/>
    <d v="2014-05-25T00:00:00"/>
    <s v="Standard Class"/>
    <s v="RS-19765"/>
    <s v="Roland Schwarz"/>
    <x v="1"/>
    <x v="0"/>
    <x v="145"/>
    <x v="15"/>
    <n v="10550"/>
    <x v="3"/>
    <s v="TEC-AC-10001606"/>
    <x v="2"/>
    <x v="11"/>
    <s v="Logitech Wireless Performance Mouse MX for PC and Mac"/>
    <n v="299.96999999999997"/>
    <n v="3"/>
    <n v="0"/>
    <n v="113.98860000000001"/>
  </r>
  <r>
    <n v="716"/>
    <s v="CA-2011-153150"/>
    <x v="2"/>
    <x v="268"/>
    <d v="2011-07-06T00:00:00"/>
    <s v="Second Class"/>
    <s v="Dl-13600"/>
    <s v="Dorris liebe"/>
    <x v="1"/>
    <x v="0"/>
    <x v="4"/>
    <x v="4"/>
    <n v="98105"/>
    <x v="1"/>
    <s v="OFF-BI-10003355"/>
    <x v="1"/>
    <x v="8"/>
    <s v="Cardinal Holdit Business Card Pockets"/>
    <n v="19.920000000000002"/>
    <n v="5"/>
    <n v="0.2"/>
    <n v="6.9719999999999995"/>
  </r>
  <r>
    <n v="717"/>
    <s v="CA-2011-130092"/>
    <x v="2"/>
    <x v="269"/>
    <d v="2011-01-15T00:00:00"/>
    <s v="First Class"/>
    <s v="SV-20365"/>
    <s v="Seth Vernon"/>
    <x v="0"/>
    <x v="0"/>
    <x v="18"/>
    <x v="13"/>
    <n v="19901"/>
    <x v="3"/>
    <s v="FUR-FU-10000010"/>
    <x v="0"/>
    <x v="5"/>
    <s v="DAX Value U-Channel Document Frames, Easel Back"/>
    <n v="9.94"/>
    <n v="2"/>
    <n v="0"/>
    <n v="3.0813999999999995"/>
  </r>
  <r>
    <n v="718"/>
    <s v="CA-2014-108910"/>
    <x v="3"/>
    <x v="241"/>
    <d v="2014-09-30T00:00:00"/>
    <s v="Standard Class"/>
    <s v="KC-16540"/>
    <s v="Kelly Collister"/>
    <x v="0"/>
    <x v="0"/>
    <x v="46"/>
    <x v="24"/>
    <n v="43055"/>
    <x v="3"/>
    <s v="FUR-FU-10002253"/>
    <x v="0"/>
    <x v="5"/>
    <s v="Howard Miller 13&quot; Diameter Pewter Finish Round Wall Clock"/>
    <n v="103.05599999999998"/>
    <n v="3"/>
    <n v="0.2"/>
    <n v="24.475800000000007"/>
  </r>
  <r>
    <n v="719"/>
    <s v="CA-2011-104472"/>
    <x v="2"/>
    <x v="270"/>
    <d v="2011-06-07T00:00:00"/>
    <s v="Standard Class"/>
    <s v="CK-12325"/>
    <s v="Christine Kargatis"/>
    <x v="2"/>
    <x v="0"/>
    <x v="11"/>
    <x v="7"/>
    <n v="84057"/>
    <x v="1"/>
    <s v="OFF-BI-10001658"/>
    <x v="1"/>
    <x v="8"/>
    <s v="GBC Standard Therm-A-Bind Covers"/>
    <n v="59.808000000000007"/>
    <n v="3"/>
    <n v="0.2"/>
    <n v="19.4376"/>
  </r>
  <r>
    <n v="720"/>
    <s v="CA-2011-104472"/>
    <x v="2"/>
    <x v="270"/>
    <d v="2011-06-07T00:00:00"/>
    <s v="Standard Class"/>
    <s v="CK-12325"/>
    <s v="Christine Kargatis"/>
    <x v="2"/>
    <x v="0"/>
    <x v="11"/>
    <x v="7"/>
    <n v="84057"/>
    <x v="1"/>
    <s v="FUR-FU-10000246"/>
    <x v="0"/>
    <x v="5"/>
    <s v="Aluminum Document Frame"/>
    <n v="73.320000000000007"/>
    <n v="6"/>
    <n v="0"/>
    <n v="21.995999999999992"/>
  </r>
  <r>
    <n v="721"/>
    <s v="CA-2013-112942"/>
    <x v="0"/>
    <x v="271"/>
    <d v="2013-02-18T00:00:00"/>
    <s v="Standard Class"/>
    <s v="RD-19810"/>
    <s v="Ross DeVincentis"/>
    <x v="2"/>
    <x v="0"/>
    <x v="1"/>
    <x v="1"/>
    <n v="90045"/>
    <x v="1"/>
    <s v="OFF-PA-10004092"/>
    <x v="1"/>
    <x v="10"/>
    <s v="Tops Green Bar Computer Printout Paper"/>
    <n v="146.82"/>
    <n v="3"/>
    <n v="0"/>
    <n v="73.41"/>
  </r>
  <r>
    <n v="722"/>
    <s v="CA-2013-142335"/>
    <x v="0"/>
    <x v="272"/>
    <d v="2013-12-20T00:00:00"/>
    <s v="Standard Class"/>
    <s v="MP-17965"/>
    <s v="Michael Paige"/>
    <x v="1"/>
    <x v="0"/>
    <x v="66"/>
    <x v="12"/>
    <n v="48205"/>
    <x v="2"/>
    <s v="FUR-TA-10000198"/>
    <x v="0"/>
    <x v="3"/>
    <s v="Chromcraft Bull-Nose Wood Oval Conference Tables &amp; Bases"/>
    <n v="1652.94"/>
    <n v="3"/>
    <n v="0"/>
    <n v="231.41160000000002"/>
  </r>
  <r>
    <n v="723"/>
    <s v="CA-2013-142335"/>
    <x v="0"/>
    <x v="272"/>
    <d v="2013-12-20T00:00:00"/>
    <s v="Standard Class"/>
    <s v="MP-17965"/>
    <s v="Michael Paige"/>
    <x v="1"/>
    <x v="0"/>
    <x v="66"/>
    <x v="12"/>
    <n v="48205"/>
    <x v="2"/>
    <s v="OFF-ST-10000036"/>
    <x v="1"/>
    <x v="4"/>
    <s v="Recycled Data-Pak for Archival Bound Computer Printouts, 12-1/2 x 12-1/2 x 16"/>
    <n v="296.37"/>
    <n v="3"/>
    <n v="0"/>
    <n v="80.019899999999993"/>
  </r>
  <r>
    <n v="724"/>
    <s v="CA-2011-117429"/>
    <x v="2"/>
    <x v="273"/>
    <d v="2011-10-13T00:00:00"/>
    <s v="Standard Class"/>
    <s v="MR-17545"/>
    <s v="Mathew Reese"/>
    <x v="2"/>
    <x v="0"/>
    <x v="10"/>
    <x v="9"/>
    <n v="19140"/>
    <x v="3"/>
    <s v="FUR-FU-10000222"/>
    <x v="0"/>
    <x v="5"/>
    <s v="Seth Thomas 16&quot; Steel Case Clock"/>
    <n v="129.91999999999999"/>
    <n v="5"/>
    <n v="0.2"/>
    <n v="21.112000000000002"/>
  </r>
  <r>
    <n v="725"/>
    <s v="CA-2013-114713"/>
    <x v="0"/>
    <x v="274"/>
    <d v="2013-07-13T00:00:00"/>
    <s v="Standard Class"/>
    <s v="SC-20695"/>
    <s v="Steve Chapman"/>
    <x v="1"/>
    <x v="0"/>
    <x v="146"/>
    <x v="2"/>
    <n v="33012"/>
    <x v="0"/>
    <s v="OFF-SU-10004664"/>
    <x v="1"/>
    <x v="14"/>
    <s v="Acme Softgrip Scissors"/>
    <n v="45.584000000000003"/>
    <n v="7"/>
    <n v="0.2"/>
    <n v="5.1281999999999996"/>
  </r>
  <r>
    <n v="726"/>
    <s v="CA-2014-144113"/>
    <x v="3"/>
    <x v="118"/>
    <d v="2014-09-21T00:00:00"/>
    <s v="Standard Class"/>
    <s v="JF-15355"/>
    <s v="Jay Fein"/>
    <x v="0"/>
    <x v="0"/>
    <x v="89"/>
    <x v="5"/>
    <n v="78745"/>
    <x v="2"/>
    <s v="OFF-EN-10001141"/>
    <x v="1"/>
    <x v="12"/>
    <s v="Manila Recycled Extra-Heavyweight Clasp Envelopes, 6&quot; x 9&quot;"/>
    <n v="17.568000000000001"/>
    <n v="2"/>
    <n v="0.2"/>
    <n v="6.3684000000000003"/>
  </r>
  <r>
    <n v="727"/>
    <s v="CA-2014-144113"/>
    <x v="3"/>
    <x v="118"/>
    <d v="2014-09-21T00:00:00"/>
    <s v="Standard Class"/>
    <s v="JF-15355"/>
    <s v="Jay Fein"/>
    <x v="0"/>
    <x v="0"/>
    <x v="89"/>
    <x v="5"/>
    <n v="78745"/>
    <x v="2"/>
    <s v="TEC-PH-10002170"/>
    <x v="2"/>
    <x v="7"/>
    <s v="ClearSounds CSC500 Amplified Spirit Phone Corded phone"/>
    <n v="55.991999999999997"/>
    <n v="1"/>
    <n v="0.2"/>
    <n v="5.5992000000000015"/>
  </r>
  <r>
    <n v="728"/>
    <s v="US-2013-150861"/>
    <x v="0"/>
    <x v="275"/>
    <d v="2013-12-07T00:00:00"/>
    <s v="First Class"/>
    <s v="EG-13900"/>
    <s v="Emily Grady"/>
    <x v="0"/>
    <x v="0"/>
    <x v="147"/>
    <x v="15"/>
    <n v="11572"/>
    <x v="3"/>
    <s v="OFF-PA-10001954"/>
    <x v="1"/>
    <x v="10"/>
    <s v="Xerox 1964"/>
    <n v="182.72"/>
    <n v="8"/>
    <n v="0"/>
    <n v="84.051199999999994"/>
  </r>
  <r>
    <n v="729"/>
    <s v="US-2013-150861"/>
    <x v="0"/>
    <x v="275"/>
    <d v="2013-12-07T00:00:00"/>
    <s v="First Class"/>
    <s v="EG-13900"/>
    <s v="Emily Grady"/>
    <x v="0"/>
    <x v="0"/>
    <x v="147"/>
    <x v="15"/>
    <n v="11572"/>
    <x v="3"/>
    <s v="FUR-TA-10002228"/>
    <x v="0"/>
    <x v="3"/>
    <s v="Bevis Traditional Conference Table Top, Plinth Base"/>
    <n v="400.03199999999998"/>
    <n v="2"/>
    <n v="0.4"/>
    <n v="-153.34560000000005"/>
  </r>
  <r>
    <n v="730"/>
    <s v="US-2013-150861"/>
    <x v="0"/>
    <x v="275"/>
    <d v="2013-12-07T00:00:00"/>
    <s v="First Class"/>
    <s v="EG-13900"/>
    <s v="Emily Grady"/>
    <x v="0"/>
    <x v="0"/>
    <x v="147"/>
    <x v="15"/>
    <n v="11572"/>
    <x v="3"/>
    <s v="OFF-ST-10004634"/>
    <x v="1"/>
    <x v="4"/>
    <s v="Personal Folder Holder, Ebony"/>
    <n v="33.630000000000003"/>
    <n v="3"/>
    <n v="0"/>
    <n v="10.088999999999999"/>
  </r>
  <r>
    <n v="731"/>
    <s v="US-2013-150861"/>
    <x v="0"/>
    <x v="275"/>
    <d v="2013-12-07T00:00:00"/>
    <s v="First Class"/>
    <s v="EG-13900"/>
    <s v="Emily Grady"/>
    <x v="0"/>
    <x v="0"/>
    <x v="147"/>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x v="0"/>
    <x v="147"/>
    <x v="15"/>
    <n v="11572"/>
    <x v="3"/>
    <s v="OFF-LA-10001317"/>
    <x v="1"/>
    <x v="2"/>
    <s v="Avery 520"/>
    <n v="6.3"/>
    <n v="2"/>
    <n v="0"/>
    <n v="3.024"/>
  </r>
  <r>
    <n v="733"/>
    <s v="CA-2014-131954"/>
    <x v="3"/>
    <x v="276"/>
    <d v="2014-01-26T00:00:00"/>
    <s v="Standard Class"/>
    <s v="DS-13030"/>
    <s v="Darrin Sayre"/>
    <x v="2"/>
    <x v="0"/>
    <x v="4"/>
    <x v="4"/>
    <n v="98115"/>
    <x v="1"/>
    <s v="OFF-ST-10000736"/>
    <x v="1"/>
    <x v="4"/>
    <s v="Carina Double Wide Media Storage Towers in Natural &amp; Black"/>
    <n v="242.94"/>
    <n v="3"/>
    <n v="0"/>
    <n v="9.7175999999999902"/>
  </r>
  <r>
    <n v="734"/>
    <s v="CA-2014-131954"/>
    <x v="3"/>
    <x v="276"/>
    <d v="2014-01-26T00:00:00"/>
    <s v="Standard Class"/>
    <s v="DS-13030"/>
    <s v="Darrin Sayre"/>
    <x v="2"/>
    <x v="0"/>
    <x v="4"/>
    <x v="4"/>
    <n v="98115"/>
    <x v="1"/>
    <s v="TEC-AC-10003610"/>
    <x v="2"/>
    <x v="11"/>
    <s v="Logitech Illuminated - Keyboard"/>
    <n v="179.97"/>
    <n v="3"/>
    <n v="0"/>
    <n v="86.385600000000011"/>
  </r>
  <r>
    <n v="735"/>
    <s v="CA-2014-131954"/>
    <x v="3"/>
    <x v="276"/>
    <d v="2014-01-26T00:00:00"/>
    <s v="Standard Class"/>
    <s v="DS-13030"/>
    <s v="Darrin Sayre"/>
    <x v="2"/>
    <x v="0"/>
    <x v="4"/>
    <x v="4"/>
    <n v="98115"/>
    <x v="1"/>
    <s v="OFF-BI-10003982"/>
    <x v="1"/>
    <x v="8"/>
    <s v="Wilson Jones Century Plastic Molded Ring Binders"/>
    <n v="99.695999999999998"/>
    <n v="6"/>
    <n v="0.2"/>
    <n v="33.647399999999998"/>
  </r>
  <r>
    <n v="736"/>
    <s v="CA-2014-131954"/>
    <x v="3"/>
    <x v="276"/>
    <d v="2014-01-26T00:00:00"/>
    <s v="Standard Class"/>
    <s v="DS-13030"/>
    <s v="Darrin Sayre"/>
    <x v="2"/>
    <x v="0"/>
    <x v="4"/>
    <x v="4"/>
    <n v="98115"/>
    <x v="1"/>
    <s v="OFF-BI-10003291"/>
    <x v="1"/>
    <x v="8"/>
    <s v="Wilson Jones Leather-Like Binders with DublLock Round Rings"/>
    <n v="27.936000000000003"/>
    <n v="4"/>
    <n v="0.2"/>
    <n v="9.4283999999999963"/>
  </r>
  <r>
    <n v="737"/>
    <s v="CA-2014-131954"/>
    <x v="3"/>
    <x v="276"/>
    <d v="2014-01-26T00:00:00"/>
    <s v="Standard Class"/>
    <s v="DS-13030"/>
    <s v="Darrin Sayre"/>
    <x v="2"/>
    <x v="0"/>
    <x v="4"/>
    <x v="4"/>
    <n v="98115"/>
    <x v="1"/>
    <s v="FUR-BO-10001619"/>
    <x v="0"/>
    <x v="0"/>
    <s v="O'Sullivan Cherrywood Estates Traditional Bookcase"/>
    <n v="84.98"/>
    <n v="1"/>
    <n v="0"/>
    <n v="18.695599999999999"/>
  </r>
  <r>
    <n v="738"/>
    <s v="CA-2014-131954"/>
    <x v="3"/>
    <x v="276"/>
    <d v="2014-01-26T00:00:00"/>
    <s v="Standard Class"/>
    <s v="DS-13030"/>
    <s v="Darrin Sayre"/>
    <x v="2"/>
    <x v="0"/>
    <x v="4"/>
    <x v="4"/>
    <n v="98115"/>
    <x v="1"/>
    <s v="OFF-BI-10000138"/>
    <x v="1"/>
    <x v="8"/>
    <s v="Acco Translucent Poly Ring Binders"/>
    <n v="18.72"/>
    <n v="5"/>
    <n v="0.2"/>
    <n v="6.5519999999999996"/>
  </r>
  <r>
    <n v="739"/>
    <s v="CA-2011-132500"/>
    <x v="2"/>
    <x v="78"/>
    <d v="2011-09-12T00:00:00"/>
    <s v="Standard Class"/>
    <s v="GZ-14470"/>
    <s v="Gary Zandusky"/>
    <x v="0"/>
    <x v="0"/>
    <x v="8"/>
    <x v="1"/>
    <n v="94110"/>
    <x v="1"/>
    <s v="TEC-AC-10001383"/>
    <x v="2"/>
    <x v="11"/>
    <s v="Logitech Wireless Touch Keyboard K400"/>
    <n v="49.98"/>
    <n v="2"/>
    <n v="0"/>
    <n v="8.4965999999999937"/>
  </r>
  <r>
    <n v="740"/>
    <s v="CA-2011-112326"/>
    <x v="2"/>
    <x v="277"/>
    <d v="2011-01-09T00:00:00"/>
    <s v="Standard Class"/>
    <s v="PO-19195"/>
    <s v="Phillina Ober"/>
    <x v="2"/>
    <x v="0"/>
    <x v="14"/>
    <x v="10"/>
    <n v="60540"/>
    <x v="2"/>
    <s v="OFF-LA-10003223"/>
    <x v="1"/>
    <x v="2"/>
    <s v="Avery 508"/>
    <n v="11.784000000000001"/>
    <n v="3"/>
    <n v="0.2"/>
    <n v="4.2716999999999992"/>
  </r>
  <r>
    <n v="741"/>
    <s v="CA-2011-112326"/>
    <x v="2"/>
    <x v="277"/>
    <d v="2011-01-09T00:00:00"/>
    <s v="Standard Class"/>
    <s v="PO-19195"/>
    <s v="Phillina Ober"/>
    <x v="2"/>
    <x v="0"/>
    <x v="14"/>
    <x v="10"/>
    <n v="60540"/>
    <x v="2"/>
    <s v="OFF-ST-10002743"/>
    <x v="1"/>
    <x v="4"/>
    <s v="SAFCO Boltless Steel Shelving"/>
    <n v="272.73599999999999"/>
    <n v="3"/>
    <n v="0.2"/>
    <n v="-64.774800000000013"/>
  </r>
  <r>
    <n v="742"/>
    <s v="CA-2011-112326"/>
    <x v="2"/>
    <x v="277"/>
    <d v="2011-01-09T00:00:00"/>
    <s v="Standard Class"/>
    <s v="PO-19195"/>
    <s v="Phillina Ober"/>
    <x v="2"/>
    <x v="0"/>
    <x v="14"/>
    <x v="10"/>
    <n v="60540"/>
    <x v="2"/>
    <s v="OFF-BI-10004094"/>
    <x v="1"/>
    <x v="8"/>
    <s v="GBC Standard Plastic Binding Systems Combs"/>
    <n v="3.5399999999999991"/>
    <n v="2"/>
    <n v="0.8"/>
    <n v="-5.4870000000000001"/>
  </r>
  <r>
    <n v="743"/>
    <s v="US-2013-146710"/>
    <x v="0"/>
    <x v="278"/>
    <d v="2013-09-02T00:00:00"/>
    <s v="Standard Class"/>
    <s v="SS-20875"/>
    <s v="Sung Shariari"/>
    <x v="0"/>
    <x v="0"/>
    <x v="61"/>
    <x v="5"/>
    <n v="75220"/>
    <x v="2"/>
    <s v="OFF-SU-10004498"/>
    <x v="1"/>
    <x v="14"/>
    <s v="Martin-Yale Premier Letter Opener"/>
    <n v="51.52000000000001"/>
    <n v="5"/>
    <n v="0.2"/>
    <n v="-10.948000000000002"/>
  </r>
  <r>
    <n v="744"/>
    <s v="US-2013-146710"/>
    <x v="0"/>
    <x v="278"/>
    <d v="2013-09-02T00:00:00"/>
    <s v="Standard Class"/>
    <s v="SS-20875"/>
    <s v="Sung Shariari"/>
    <x v="0"/>
    <x v="0"/>
    <x v="61"/>
    <x v="5"/>
    <n v="75220"/>
    <x v="2"/>
    <s v="OFF-PA-10002615"/>
    <x v="1"/>
    <x v="10"/>
    <s v="Ampad Gold Fibre Wirebound Steno Books, 6&quot; x 9&quot;, Gregg Ruled"/>
    <n v="3.5280000000000005"/>
    <n v="1"/>
    <n v="0.2"/>
    <n v="1.1465999999999998"/>
  </r>
  <r>
    <n v="745"/>
    <s v="US-2013-146710"/>
    <x v="0"/>
    <x v="278"/>
    <d v="2013-09-02T00:00:00"/>
    <s v="Standard Class"/>
    <s v="SS-20875"/>
    <s v="Sung Shariari"/>
    <x v="0"/>
    <x v="0"/>
    <x v="61"/>
    <x v="5"/>
    <n v="75220"/>
    <x v="2"/>
    <s v="OFF-PA-10004971"/>
    <x v="1"/>
    <x v="10"/>
    <s v="Xerox 196"/>
    <n v="4.6240000000000006"/>
    <n v="1"/>
    <n v="0.2"/>
    <n v="1.6762000000000001"/>
  </r>
  <r>
    <n v="746"/>
    <s v="US-2013-146710"/>
    <x v="0"/>
    <x v="278"/>
    <d v="2013-09-02T00:00:00"/>
    <s v="Standard Class"/>
    <s v="SS-20875"/>
    <s v="Sung Shariari"/>
    <x v="0"/>
    <x v="0"/>
    <x v="61"/>
    <x v="5"/>
    <n v="75220"/>
    <x v="2"/>
    <s v="OFF-SU-10004261"/>
    <x v="1"/>
    <x v="14"/>
    <s v="Fiskars 8&quot; Scissors, 2/Pack"/>
    <n v="55.167999999999999"/>
    <n v="4"/>
    <n v="0.2"/>
    <n v="6.2063999999999897"/>
  </r>
  <r>
    <n v="747"/>
    <s v="CA-2011-124429"/>
    <x v="2"/>
    <x v="279"/>
    <d v="2011-05-27T00:00:00"/>
    <s v="Same Day"/>
    <s v="MH-17785"/>
    <s v="Maya Herman"/>
    <x v="1"/>
    <x v="0"/>
    <x v="70"/>
    <x v="1"/>
    <n v="92105"/>
    <x v="1"/>
    <s v="FUR-TA-10002607"/>
    <x v="0"/>
    <x v="3"/>
    <s v="KI Conference Tables"/>
    <n v="567.12"/>
    <n v="10"/>
    <n v="0.2"/>
    <n v="-28.355999999999952"/>
  </r>
  <r>
    <n v="748"/>
    <s v="CA-2011-124429"/>
    <x v="2"/>
    <x v="279"/>
    <d v="2011-05-27T00:00:00"/>
    <s v="Same Day"/>
    <s v="MH-17785"/>
    <s v="Maya Herman"/>
    <x v="1"/>
    <x v="0"/>
    <x v="70"/>
    <x v="1"/>
    <n v="92105"/>
    <x v="1"/>
    <s v="OFF-ST-10001809"/>
    <x v="1"/>
    <x v="4"/>
    <s v="Fellowes Officeware Wire Shelving"/>
    <n v="359.32"/>
    <n v="4"/>
    <n v="0"/>
    <n v="7.1863999999999919"/>
  </r>
  <r>
    <n v="749"/>
    <s v="CA-2013-150889"/>
    <x v="0"/>
    <x v="231"/>
    <d v="2013-03-23T00:00:00"/>
    <s v="Second Class"/>
    <s v="PB-19105"/>
    <s v="Peter Bühler"/>
    <x v="0"/>
    <x v="0"/>
    <x v="148"/>
    <x v="10"/>
    <n v="60201"/>
    <x v="2"/>
    <s v="TEC-PH-10000004"/>
    <x v="2"/>
    <x v="7"/>
    <s v="Belkin iPhone and iPad Lightning Cable"/>
    <n v="11.992000000000001"/>
    <n v="1"/>
    <n v="0.2"/>
    <n v="0.89939999999999909"/>
  </r>
  <r>
    <n v="750"/>
    <s v="CA-2014-126074"/>
    <x v="3"/>
    <x v="280"/>
    <d v="2014-10-07T00:00:00"/>
    <s v="Standard Class"/>
    <s v="RF-19735"/>
    <s v="Roland Fjeld"/>
    <x v="0"/>
    <x v="0"/>
    <x v="149"/>
    <x v="12"/>
    <n v="48183"/>
    <x v="2"/>
    <s v="OFF-BI-10003638"/>
    <x v="1"/>
    <x v="8"/>
    <s v="GBC Durable Plastic Covers"/>
    <n v="58.050000000000004"/>
    <n v="3"/>
    <n v="0"/>
    <n v="26.702999999999999"/>
  </r>
  <r>
    <n v="751"/>
    <s v="CA-2014-126074"/>
    <x v="3"/>
    <x v="280"/>
    <d v="2014-10-07T00:00:00"/>
    <s v="Standard Class"/>
    <s v="RF-19735"/>
    <s v="Roland Fjeld"/>
    <x v="0"/>
    <x v="0"/>
    <x v="149"/>
    <x v="12"/>
    <n v="48183"/>
    <x v="2"/>
    <s v="FUR-FU-10003577"/>
    <x v="0"/>
    <x v="5"/>
    <s v="Nu-Dell Leatherette Frames"/>
    <n v="157.74"/>
    <n v="11"/>
    <n v="0"/>
    <n v="56.7864"/>
  </r>
  <r>
    <n v="752"/>
    <s v="CA-2014-126074"/>
    <x v="3"/>
    <x v="280"/>
    <d v="2014-10-07T00:00:00"/>
    <s v="Standard Class"/>
    <s v="RF-19735"/>
    <s v="Roland Fjeld"/>
    <x v="0"/>
    <x v="0"/>
    <x v="149"/>
    <x v="12"/>
    <n v="48183"/>
    <x v="2"/>
    <s v="OFF-AR-10003478"/>
    <x v="1"/>
    <x v="6"/>
    <s v="Avery Hi-Liter EverBold Pen Style Fluorescent Highlighters, 4/Pack"/>
    <n v="56.980000000000004"/>
    <n v="7"/>
    <n v="0"/>
    <n v="22.792000000000002"/>
  </r>
  <r>
    <n v="753"/>
    <s v="CA-2014-126074"/>
    <x v="3"/>
    <x v="280"/>
    <d v="2014-10-07T00:00:00"/>
    <s v="Standard Class"/>
    <s v="RF-19735"/>
    <s v="Roland Fjeld"/>
    <x v="0"/>
    <x v="0"/>
    <x v="149"/>
    <x v="12"/>
    <n v="48183"/>
    <x v="2"/>
    <s v="OFF-BI-10000546"/>
    <x v="1"/>
    <x v="8"/>
    <s v="Avery Durable Binders"/>
    <n v="2.88"/>
    <n v="1"/>
    <n v="0"/>
    <n v="1.4112"/>
  </r>
  <r>
    <n v="754"/>
    <s v="CA-2013-110499"/>
    <x v="0"/>
    <x v="281"/>
    <d v="2013-04-10T00:00:00"/>
    <s v="First Class"/>
    <s v="YC-21895"/>
    <s v="Yoseph Carroll"/>
    <x v="1"/>
    <x v="0"/>
    <x v="8"/>
    <x v="1"/>
    <n v="94110"/>
    <x v="1"/>
    <s v="TEC-CO-10002095"/>
    <x v="2"/>
    <x v="16"/>
    <s v="Hewlett Packard 610 Color Digital Copier / Printer"/>
    <n v="1199.9760000000001"/>
    <n v="3"/>
    <n v="0.2"/>
    <n v="374.99249999999995"/>
  </r>
  <r>
    <n v="755"/>
    <s v="CA-2012-135272"/>
    <x v="1"/>
    <x v="214"/>
    <d v="2012-12-12T00:00:00"/>
    <s v="Standard Class"/>
    <s v="MS-17830"/>
    <s v="Melanie Seite"/>
    <x v="0"/>
    <x v="0"/>
    <x v="1"/>
    <x v="1"/>
    <n v="90036"/>
    <x v="1"/>
    <s v="FUR-FU-10002759"/>
    <x v="0"/>
    <x v="5"/>
    <s v="12-1/2 Diameter Round Wall Clock"/>
    <n v="79.92"/>
    <n v="4"/>
    <n v="0"/>
    <n v="28.7712"/>
  </r>
  <r>
    <n v="756"/>
    <s v="CA-2013-140928"/>
    <x v="0"/>
    <x v="31"/>
    <d v="2013-09-23T00:00:00"/>
    <s v="Standard Class"/>
    <s v="NB-18655"/>
    <s v="Nona Balk"/>
    <x v="1"/>
    <x v="0"/>
    <x v="108"/>
    <x v="2"/>
    <n v="32216"/>
    <x v="0"/>
    <s v="FUR-TA-10001095"/>
    <x v="0"/>
    <x v="3"/>
    <s v="Chromcraft Round Conference Tables"/>
    <n v="383.43799999999999"/>
    <n v="4"/>
    <n v="0.45"/>
    <n v="-167.3184"/>
  </r>
  <r>
    <n v="757"/>
    <s v="CA-2011-106803"/>
    <x v="2"/>
    <x v="282"/>
    <d v="2012-01-02T00:00:00"/>
    <s v="Standard Class"/>
    <s v="DC-13285"/>
    <s v="Debra Catini"/>
    <x v="0"/>
    <x v="0"/>
    <x v="150"/>
    <x v="11"/>
    <n v="55016"/>
    <x v="2"/>
    <s v="OFF-ST-10002444"/>
    <x v="1"/>
    <x v="4"/>
    <s v="Recycled Eldon Regeneration Jumbo File"/>
    <n v="24.56"/>
    <n v="2"/>
    <n v="0"/>
    <n v="6.8767999999999994"/>
  </r>
  <r>
    <n v="758"/>
    <s v="CA-2011-106803"/>
    <x v="2"/>
    <x v="282"/>
    <d v="2012-01-02T00:00:00"/>
    <s v="Standard Class"/>
    <s v="DC-13285"/>
    <s v="Debra Catini"/>
    <x v="0"/>
    <x v="0"/>
    <x v="150"/>
    <x v="11"/>
    <n v="55016"/>
    <x v="2"/>
    <s v="TEC-AC-10001267"/>
    <x v="2"/>
    <x v="11"/>
    <s v="Imation 32GB Pocket Pro USB 3.0 Flash Drive - 32 GB - Black - 1 P ..."/>
    <n v="119.8"/>
    <n v="4"/>
    <n v="0"/>
    <n v="47.92"/>
  </r>
  <r>
    <n v="759"/>
    <s v="CA-2014-117240"/>
    <x v="3"/>
    <x v="283"/>
    <d v="2014-07-29T00:00:00"/>
    <s v="Standard Class"/>
    <s v="CP-12340"/>
    <s v="Christine Phan"/>
    <x v="1"/>
    <x v="0"/>
    <x v="20"/>
    <x v="15"/>
    <n v="10009"/>
    <x v="3"/>
    <s v="OFF-BI-10000848"/>
    <x v="1"/>
    <x v="8"/>
    <s v="Angle-D Ring Binders"/>
    <n v="13.128"/>
    <n v="3"/>
    <n v="0.2"/>
    <n v="4.2665999999999986"/>
  </r>
  <r>
    <n v="760"/>
    <s v="CA-2014-133333"/>
    <x v="3"/>
    <x v="65"/>
    <d v="2014-09-23T00:00:00"/>
    <s v="Standard Class"/>
    <s v="BF-11020"/>
    <s v="Barry Französisch"/>
    <x v="1"/>
    <x v="0"/>
    <x v="124"/>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x v="0"/>
    <x v="1"/>
    <x v="1"/>
    <n v="90004"/>
    <x v="1"/>
    <s v="OFF-PA-10003441"/>
    <x v="1"/>
    <x v="10"/>
    <s v="Xerox 226"/>
    <n v="58.320000000000007"/>
    <n v="9"/>
    <n v="0"/>
    <n v="27.993600000000001"/>
  </r>
  <r>
    <n v="762"/>
    <s v="CA-2014-126046"/>
    <x v="3"/>
    <x v="132"/>
    <d v="2014-11-08T00:00:00"/>
    <s v="Standard Class"/>
    <s v="JC-16105"/>
    <s v="Julie Creighton"/>
    <x v="1"/>
    <x v="0"/>
    <x v="118"/>
    <x v="32"/>
    <n v="30318"/>
    <x v="0"/>
    <s v="OFF-LA-10004484"/>
    <x v="1"/>
    <x v="2"/>
    <s v="Avery 476"/>
    <n v="12.39"/>
    <n v="3"/>
    <n v="0"/>
    <n v="5.6993999999999998"/>
  </r>
  <r>
    <n v="763"/>
    <s v="CA-2012-114923"/>
    <x v="1"/>
    <x v="285"/>
    <d v="2012-02-13T00:00:00"/>
    <s v="Standard Class"/>
    <s v="LH-17020"/>
    <s v="Lisa Hazard"/>
    <x v="0"/>
    <x v="0"/>
    <x v="38"/>
    <x v="24"/>
    <n v="43229"/>
    <x v="3"/>
    <s v="TEC-PH-10003931"/>
    <x v="2"/>
    <x v="7"/>
    <s v="JBL Micro Wireless Portable Bluetooth Speaker"/>
    <n v="107.982"/>
    <n v="3"/>
    <n v="0.4"/>
    <n v="-26.995499999999993"/>
  </r>
  <r>
    <n v="764"/>
    <s v="CA-2011-162775"/>
    <x v="2"/>
    <x v="286"/>
    <d v="2011-01-16T00:00:00"/>
    <s v="Second Class"/>
    <s v="CS-12250"/>
    <s v="Chris Selesnick"/>
    <x v="1"/>
    <x v="0"/>
    <x v="151"/>
    <x v="28"/>
    <n v="71111"/>
    <x v="0"/>
    <s v="OFF-EN-10001990"/>
    <x v="1"/>
    <x v="12"/>
    <s v="Staples"/>
    <n v="11.36"/>
    <n v="2"/>
    <n v="0"/>
    <n v="5.3391999999999991"/>
  </r>
  <r>
    <n v="765"/>
    <s v="CA-2011-162775"/>
    <x v="2"/>
    <x v="286"/>
    <d v="2011-01-16T00:00:00"/>
    <s v="Second Class"/>
    <s v="CS-12250"/>
    <s v="Chris Selesnick"/>
    <x v="1"/>
    <x v="0"/>
    <x v="151"/>
    <x v="28"/>
    <n v="71111"/>
    <x v="0"/>
    <s v="OFF-EN-10001532"/>
    <x v="1"/>
    <x v="12"/>
    <s v="Brown Kraft Recycled Envelopes"/>
    <n v="50.94"/>
    <n v="3"/>
    <n v="0"/>
    <n v="25.47"/>
  </r>
  <r>
    <n v="766"/>
    <s v="CA-2011-162775"/>
    <x v="2"/>
    <x v="286"/>
    <d v="2011-01-16T00:00:00"/>
    <s v="Second Class"/>
    <s v="CS-12250"/>
    <s v="Chris Selesnick"/>
    <x v="1"/>
    <x v="0"/>
    <x v="151"/>
    <x v="28"/>
    <n v="71111"/>
    <x v="0"/>
    <s v="TEC-AC-10003174"/>
    <x v="2"/>
    <x v="11"/>
    <s v="Plantronics S12 Corded Telephone Headset System"/>
    <n v="646.74"/>
    <n v="6"/>
    <n v="0"/>
    <n v="258.69600000000003"/>
  </r>
  <r>
    <n v="767"/>
    <s v="CA-2011-162775"/>
    <x v="2"/>
    <x v="286"/>
    <d v="2011-01-16T00:00:00"/>
    <s v="Second Class"/>
    <s v="CS-12250"/>
    <s v="Chris Selesnick"/>
    <x v="1"/>
    <x v="0"/>
    <x v="151"/>
    <x v="28"/>
    <n v="71111"/>
    <x v="0"/>
    <s v="OFF-BI-10004187"/>
    <x v="1"/>
    <x v="8"/>
    <s v="Staples"/>
    <n v="5.64"/>
    <n v="3"/>
    <n v="0"/>
    <n v="2.7071999999999994"/>
  </r>
  <r>
    <n v="768"/>
    <s v="CA-2011-162775"/>
    <x v="2"/>
    <x v="286"/>
    <d v="2011-01-16T00:00:00"/>
    <s v="Second Class"/>
    <s v="CS-12250"/>
    <s v="Chris Selesnick"/>
    <x v="1"/>
    <x v="0"/>
    <x v="151"/>
    <x v="28"/>
    <n v="71111"/>
    <x v="0"/>
    <s v="OFF-ST-10000025"/>
    <x v="1"/>
    <x v="4"/>
    <s v="Fellowes Stor/Drawer Steel Plus Storage Drawers"/>
    <n v="572.58000000000004"/>
    <n v="6"/>
    <n v="0"/>
    <n v="34.354799999999955"/>
  </r>
  <r>
    <n v="769"/>
    <s v="CA-2011-106810"/>
    <x v="2"/>
    <x v="287"/>
    <d v="2011-05-20T00:00:00"/>
    <s v="Standard Class"/>
    <s v="AJ-10795"/>
    <s v="Anthony Johnson"/>
    <x v="1"/>
    <x v="0"/>
    <x v="84"/>
    <x v="2"/>
    <n v="33710"/>
    <x v="0"/>
    <s v="FUR-FU-10004306"/>
    <x v="0"/>
    <x v="5"/>
    <s v="Electrix Halogen Magnifier Lamp"/>
    <n v="310.88000000000005"/>
    <n v="2"/>
    <n v="0.2"/>
    <n v="23.315999999999988"/>
  </r>
  <r>
    <n v="770"/>
    <s v="CA-2013-157245"/>
    <x v="0"/>
    <x v="288"/>
    <d v="2013-05-25T00:00:00"/>
    <s v="Standard Class"/>
    <s v="LE-16810"/>
    <s v="Laurel Elliston"/>
    <x v="0"/>
    <x v="0"/>
    <x v="81"/>
    <x v="17"/>
    <n v="22204"/>
    <x v="0"/>
    <s v="FUR-CH-10003746"/>
    <x v="0"/>
    <x v="1"/>
    <s v="Hon 4070 Series Pagoda Round Back Stacking Chairs"/>
    <n v="641.96"/>
    <n v="2"/>
    <n v="0"/>
    <n v="179.74880000000002"/>
  </r>
  <r>
    <n v="771"/>
    <s v="CA-2014-104220"/>
    <x v="3"/>
    <x v="289"/>
    <d v="2014-02-06T00:00:00"/>
    <s v="Standard Class"/>
    <s v="BV-11245"/>
    <s v="Benjamin Venier"/>
    <x v="1"/>
    <x v="0"/>
    <x v="96"/>
    <x v="23"/>
    <n v="50315"/>
    <x v="2"/>
    <s v="OFF-BI-10001036"/>
    <x v="1"/>
    <x v="8"/>
    <s v="Cardinal EasyOpen D-Ring Binders"/>
    <n v="18.28"/>
    <n v="2"/>
    <n v="0"/>
    <n v="9.14"/>
  </r>
  <r>
    <n v="772"/>
    <s v="CA-2014-104220"/>
    <x v="3"/>
    <x v="289"/>
    <d v="2014-02-06T00:00:00"/>
    <s v="Standard Class"/>
    <s v="BV-11245"/>
    <s v="Benjamin Venier"/>
    <x v="1"/>
    <x v="0"/>
    <x v="96"/>
    <x v="23"/>
    <n v="50315"/>
    <x v="2"/>
    <s v="TEC-PH-10004614"/>
    <x v="2"/>
    <x v="7"/>
    <s v="AT&amp;T 841000 Phone"/>
    <n v="207"/>
    <n v="3"/>
    <n v="0"/>
    <n v="51.75"/>
  </r>
  <r>
    <n v="773"/>
    <s v="CA-2014-104220"/>
    <x v="3"/>
    <x v="289"/>
    <d v="2014-02-06T00:00:00"/>
    <s v="Standard Class"/>
    <s v="BV-11245"/>
    <s v="Benjamin Venier"/>
    <x v="1"/>
    <x v="0"/>
    <x v="96"/>
    <x v="23"/>
    <n v="50315"/>
    <x v="2"/>
    <s v="OFF-BI-10000301"/>
    <x v="1"/>
    <x v="8"/>
    <s v="GBC Instant Report Kit"/>
    <n v="32.35"/>
    <n v="5"/>
    <n v="0"/>
    <n v="16.175000000000001"/>
  </r>
  <r>
    <n v="774"/>
    <s v="CA-2014-104220"/>
    <x v="3"/>
    <x v="289"/>
    <d v="2014-02-06T00:00:00"/>
    <s v="Standard Class"/>
    <s v="BV-11245"/>
    <s v="Benjamin Venier"/>
    <x v="1"/>
    <x v="0"/>
    <x v="96"/>
    <x v="23"/>
    <n v="50315"/>
    <x v="2"/>
    <s v="OFF-BI-10003910"/>
    <x v="1"/>
    <x v="8"/>
    <s v="DXL Angle-View Binders with Locking Rings by Samsill"/>
    <n v="7.71"/>
    <n v="1"/>
    <n v="0"/>
    <n v="3.4695"/>
  </r>
  <r>
    <n v="775"/>
    <s v="CA-2014-104220"/>
    <x v="3"/>
    <x v="289"/>
    <d v="2014-02-06T00:00:00"/>
    <s v="Standard Class"/>
    <s v="BV-11245"/>
    <s v="Benjamin Venier"/>
    <x v="1"/>
    <x v="0"/>
    <x v="96"/>
    <x v="23"/>
    <n v="50315"/>
    <x v="2"/>
    <s v="OFF-AR-10004648"/>
    <x v="1"/>
    <x v="6"/>
    <s v="Boston 19500 Mighty Mite Electric Pencil Sharpener"/>
    <n v="40.299999999999997"/>
    <n v="2"/>
    <n v="0"/>
    <n v="10.881"/>
  </r>
  <r>
    <n v="776"/>
    <s v="CA-2014-104220"/>
    <x v="3"/>
    <x v="289"/>
    <d v="2014-02-06T00:00:00"/>
    <s v="Standard Class"/>
    <s v="BV-11245"/>
    <s v="Benjamin Venier"/>
    <x v="1"/>
    <x v="0"/>
    <x v="96"/>
    <x v="23"/>
    <n v="50315"/>
    <x v="2"/>
    <s v="FUR-FU-10002597"/>
    <x v="0"/>
    <x v="5"/>
    <s v="C-Line Magnetic Cubicle Keepers, Clear Polypropylene"/>
    <n v="34.580000000000005"/>
    <n v="7"/>
    <n v="0"/>
    <n v="14.523600000000002"/>
  </r>
  <r>
    <n v="777"/>
    <s v="CA-2011-165974"/>
    <x v="2"/>
    <x v="290"/>
    <d v="2011-07-06T00:00:00"/>
    <s v="Standard Class"/>
    <s v="DL-12865"/>
    <s v="Dan Lawera"/>
    <x v="0"/>
    <x v="0"/>
    <x v="74"/>
    <x v="24"/>
    <n v="45231"/>
    <x v="3"/>
    <s v="OFF-AR-10003405"/>
    <x v="1"/>
    <x v="6"/>
    <s v="Dixon My First Ticonderoga Pencil, #2"/>
    <n v="32.76"/>
    <n v="7"/>
    <n v="0.2"/>
    <n v="3.6854999999999958"/>
  </r>
  <r>
    <n v="778"/>
    <s v="CA-2012-144267"/>
    <x v="1"/>
    <x v="291"/>
    <d v="2012-08-23T00:00:00"/>
    <s v="First Class"/>
    <s v="NZ-18565"/>
    <s v="Nick Zandusky"/>
    <x v="2"/>
    <x v="0"/>
    <x v="8"/>
    <x v="1"/>
    <n v="94110"/>
    <x v="1"/>
    <s v="FUR-CH-10002335"/>
    <x v="0"/>
    <x v="1"/>
    <s v="Hon GuestStacker Chair"/>
    <n v="544.00800000000004"/>
    <n v="3"/>
    <n v="0.2"/>
    <n v="40.800600000000003"/>
  </r>
  <r>
    <n v="779"/>
    <s v="CA-2012-144267"/>
    <x v="1"/>
    <x v="291"/>
    <d v="2012-08-23T00:00:00"/>
    <s v="First Class"/>
    <s v="NZ-18565"/>
    <s v="Nick Zandusky"/>
    <x v="2"/>
    <x v="0"/>
    <x v="8"/>
    <x v="1"/>
    <n v="94110"/>
    <x v="1"/>
    <s v="OFF-PA-10000157"/>
    <x v="1"/>
    <x v="10"/>
    <s v="Xerox 191"/>
    <n v="59.94"/>
    <n v="3"/>
    <n v="0"/>
    <n v="28.171799999999998"/>
  </r>
  <r>
    <n v="780"/>
    <s v="CA-2012-144267"/>
    <x v="1"/>
    <x v="291"/>
    <d v="2012-08-23T00:00:00"/>
    <s v="First Class"/>
    <s v="NZ-18565"/>
    <s v="Nick Zandusky"/>
    <x v="2"/>
    <x v="0"/>
    <x v="8"/>
    <x v="1"/>
    <n v="94110"/>
    <x v="1"/>
    <s v="OFF-PA-10001947"/>
    <x v="1"/>
    <x v="10"/>
    <s v="Xerox 1974"/>
    <n v="23.92"/>
    <n v="4"/>
    <n v="0"/>
    <n v="11.720800000000001"/>
  </r>
  <r>
    <n v="781"/>
    <s v="CA-2012-144267"/>
    <x v="1"/>
    <x v="291"/>
    <d v="2012-08-23T00:00:00"/>
    <s v="First Class"/>
    <s v="NZ-18565"/>
    <s v="Nick Zandusky"/>
    <x v="2"/>
    <x v="0"/>
    <x v="8"/>
    <x v="1"/>
    <n v="94110"/>
    <x v="1"/>
    <s v="OFF-PA-10003657"/>
    <x v="1"/>
    <x v="10"/>
    <s v="Xerox 1927"/>
    <n v="4.28"/>
    <n v="1"/>
    <n v="0"/>
    <n v="1.9259999999999997"/>
  </r>
  <r>
    <n v="782"/>
    <s v="US-2012-157014"/>
    <x v="1"/>
    <x v="292"/>
    <d v="2012-10-06T00:00:00"/>
    <s v="Second Class"/>
    <s v="BM-11785"/>
    <s v="Bryan Mills"/>
    <x v="0"/>
    <x v="0"/>
    <x v="38"/>
    <x v="24"/>
    <n v="43229"/>
    <x v="3"/>
    <s v="OFF-BI-10001098"/>
    <x v="1"/>
    <x v="8"/>
    <s v="Acco D-Ring Binder w/DublLock"/>
    <n v="32.07"/>
    <n v="5"/>
    <n v="0.7"/>
    <n v="-22.448999999999991"/>
  </r>
  <r>
    <n v="783"/>
    <s v="US-2012-157014"/>
    <x v="1"/>
    <x v="292"/>
    <d v="2012-10-06T00:00:00"/>
    <s v="Second Class"/>
    <s v="BM-11785"/>
    <s v="Bryan Mills"/>
    <x v="0"/>
    <x v="0"/>
    <x v="38"/>
    <x v="24"/>
    <n v="43229"/>
    <x v="3"/>
    <s v="TEC-AC-10002167"/>
    <x v="2"/>
    <x v="11"/>
    <s v="Imation 8gb Micro Traveldrive Usb 2.0 Flash Drive"/>
    <n v="24"/>
    <n v="2"/>
    <n v="0.2"/>
    <n v="-2.6999999999999993"/>
  </r>
  <r>
    <n v="784"/>
    <s v="US-2012-157014"/>
    <x v="1"/>
    <x v="292"/>
    <d v="2012-10-06T00:00:00"/>
    <s v="Second Class"/>
    <s v="BM-11785"/>
    <s v="Bryan Mills"/>
    <x v="0"/>
    <x v="0"/>
    <x v="38"/>
    <x v="24"/>
    <n v="43229"/>
    <x v="3"/>
    <s v="FUR-BO-10004409"/>
    <x v="0"/>
    <x v="0"/>
    <s v="Safco Value Mate Series Steel Bookcases, Baked Enamel Finish on Steel, Gray"/>
    <n v="35.49"/>
    <n v="1"/>
    <n v="0.5"/>
    <n v="-15.615600000000001"/>
  </r>
  <r>
    <n v="785"/>
    <s v="US-2012-157014"/>
    <x v="1"/>
    <x v="292"/>
    <d v="2012-10-06T00:00:00"/>
    <s v="Second Class"/>
    <s v="BM-11785"/>
    <s v="Bryan Mills"/>
    <x v="0"/>
    <x v="0"/>
    <x v="38"/>
    <x v="24"/>
    <n v="43229"/>
    <x v="3"/>
    <s v="TEC-AC-10000057"/>
    <x v="2"/>
    <x v="11"/>
    <s v="Microsoft Natural Ergonomic Keyboard 4000"/>
    <n v="47.984000000000002"/>
    <n v="2"/>
    <n v="0.2"/>
    <n v="0.59979999999999656"/>
  </r>
  <r>
    <n v="786"/>
    <s v="CA-2012-154921"/>
    <x v="1"/>
    <x v="293"/>
    <d v="2012-05-28T00:00:00"/>
    <s v="Standard Class"/>
    <s v="EA-14035"/>
    <s v="Erin Ashbrook"/>
    <x v="1"/>
    <x v="0"/>
    <x v="29"/>
    <x v="20"/>
    <n v="29203"/>
    <x v="0"/>
    <s v="OFF-EN-10000056"/>
    <x v="1"/>
    <x v="12"/>
    <s v="Cameo Buff Policy Envelopes"/>
    <n v="186.69"/>
    <n v="3"/>
    <n v="0"/>
    <n v="87.744299999999981"/>
  </r>
  <r>
    <n v="787"/>
    <s v="CA-2014-129567"/>
    <x v="3"/>
    <x v="294"/>
    <d v="2014-03-22T00:00:00"/>
    <s v="Second Class"/>
    <s v="CL-12565"/>
    <s v="Clay Ludtke"/>
    <x v="0"/>
    <x v="0"/>
    <x v="152"/>
    <x v="1"/>
    <n v="93534"/>
    <x v="1"/>
    <s v="OFF-BI-10000014"/>
    <x v="1"/>
    <x v="8"/>
    <s v="Heavy-Duty E-Z-D Binders"/>
    <n v="17.456"/>
    <n v="2"/>
    <n v="0.2"/>
    <n v="5.8914"/>
  </r>
  <r>
    <n v="788"/>
    <s v="CA-2012-154620"/>
    <x v="1"/>
    <x v="295"/>
    <d v="2012-12-16T00:00:00"/>
    <s v="Standard Class"/>
    <s v="LT-17110"/>
    <s v="Liz Thompson"/>
    <x v="0"/>
    <x v="0"/>
    <x v="152"/>
    <x v="1"/>
    <n v="93534"/>
    <x v="1"/>
    <s v="FUR-CH-10004675"/>
    <x v="0"/>
    <x v="1"/>
    <s v="Lifetime Advantage Folding Chairs, 4/Carton"/>
    <n v="348.92800000000005"/>
    <n v="2"/>
    <n v="0.2"/>
    <n v="34.89279999999998"/>
  </r>
  <r>
    <n v="789"/>
    <s v="CA-2012-115938"/>
    <x v="1"/>
    <x v="153"/>
    <d v="2012-06-30T00:00:00"/>
    <s v="Standard Class"/>
    <s v="SA-20830"/>
    <s v="Sue Ann Reed"/>
    <x v="0"/>
    <x v="0"/>
    <x v="102"/>
    <x v="17"/>
    <n v="23223"/>
    <x v="0"/>
    <s v="OFF-BI-10001543"/>
    <x v="1"/>
    <x v="8"/>
    <s v="GBC VeloBinder Manual Binding System"/>
    <n v="143.96"/>
    <n v="4"/>
    <n v="0"/>
    <n v="69.100800000000007"/>
  </r>
  <r>
    <n v="790"/>
    <s v="CA-2012-115938"/>
    <x v="1"/>
    <x v="153"/>
    <d v="2012-06-30T00:00:00"/>
    <s v="Standard Class"/>
    <s v="SA-20830"/>
    <s v="Sue Ann Reed"/>
    <x v="0"/>
    <x v="0"/>
    <x v="102"/>
    <x v="17"/>
    <n v="23223"/>
    <x v="0"/>
    <s v="OFF-ST-10001321"/>
    <x v="1"/>
    <x v="4"/>
    <s v="Decoflex Hanging Personal Folder File, Blue"/>
    <n v="15.42"/>
    <n v="1"/>
    <n v="0"/>
    <n v="4.1634000000000011"/>
  </r>
  <r>
    <n v="791"/>
    <s v="CA-2012-115938"/>
    <x v="1"/>
    <x v="153"/>
    <d v="2012-06-30T00:00:00"/>
    <s v="Standard Class"/>
    <s v="SA-20830"/>
    <s v="Sue Ann Reed"/>
    <x v="0"/>
    <x v="0"/>
    <x v="102"/>
    <x v="17"/>
    <n v="23223"/>
    <x v="0"/>
    <s v="OFF-BI-10001132"/>
    <x v="1"/>
    <x v="8"/>
    <s v="Acco PRESSTEX Data Binder with Storage Hooks, Dark Blue, 9 1/2&quot; X 11&quot;"/>
    <n v="43.04"/>
    <n v="8"/>
    <n v="0"/>
    <n v="21.089600000000001"/>
  </r>
  <r>
    <n v="792"/>
    <s v="CA-2012-115938"/>
    <x v="1"/>
    <x v="153"/>
    <d v="2012-06-30T00:00:00"/>
    <s v="Standard Class"/>
    <s v="SA-20830"/>
    <s v="Sue Ann Reed"/>
    <x v="0"/>
    <x v="0"/>
    <x v="102"/>
    <x v="17"/>
    <n v="23223"/>
    <x v="0"/>
    <s v="FUR-CH-10003199"/>
    <x v="0"/>
    <x v="1"/>
    <s v="Office Star - Contemporary Task Swivel Chair"/>
    <n v="332.94"/>
    <n v="3"/>
    <n v="0"/>
    <n v="79.905599999999993"/>
  </r>
  <r>
    <n v="793"/>
    <s v="CA-2013-105256"/>
    <x v="0"/>
    <x v="244"/>
    <d v="2013-05-21T00:00:00"/>
    <s v="Same Day"/>
    <s v="JK-15730"/>
    <s v="Joe Kamberova"/>
    <x v="0"/>
    <x v="0"/>
    <x v="153"/>
    <x v="3"/>
    <n v="28806"/>
    <x v="0"/>
    <s v="TEC-PH-10001530"/>
    <x v="2"/>
    <x v="7"/>
    <s v="Cisco Unified IP Phone 7945G VoIP phone"/>
    <n v="1363.96"/>
    <n v="5"/>
    <n v="0.2"/>
    <n v="85.247500000000002"/>
  </r>
  <r>
    <n v="794"/>
    <s v="CA-2011-156433"/>
    <x v="2"/>
    <x v="59"/>
    <d v="2011-09-26T00:00:00"/>
    <s v="Standard Class"/>
    <s v="ES-14020"/>
    <s v="Erica Smith"/>
    <x v="0"/>
    <x v="0"/>
    <x v="8"/>
    <x v="1"/>
    <n v="94110"/>
    <x v="1"/>
    <s v="OFF-LA-10001569"/>
    <x v="1"/>
    <x v="2"/>
    <s v="Avery 499"/>
    <n v="9.9600000000000009"/>
    <n v="2"/>
    <n v="0"/>
    <n v="4.5815999999999999"/>
  </r>
  <r>
    <n v="795"/>
    <s v="CA-2011-156433"/>
    <x v="2"/>
    <x v="59"/>
    <d v="2011-09-26T00:00:00"/>
    <s v="Standard Class"/>
    <s v="ES-14020"/>
    <s v="Erica Smith"/>
    <x v="0"/>
    <x v="0"/>
    <x v="8"/>
    <x v="1"/>
    <n v="94110"/>
    <x v="1"/>
    <s v="OFF-PA-10003724"/>
    <x v="1"/>
    <x v="10"/>
    <s v="Wirebound Message Book, 4 per Page"/>
    <n v="21.72"/>
    <n v="4"/>
    <n v="0"/>
    <n v="10.642799999999999"/>
  </r>
  <r>
    <n v="796"/>
    <s v="CA-2014-151428"/>
    <x v="3"/>
    <x v="296"/>
    <d v="2014-09-27T00:00:00"/>
    <s v="Standard Class"/>
    <s v="RH-19495"/>
    <s v="Rick Hansen"/>
    <x v="0"/>
    <x v="0"/>
    <x v="30"/>
    <x v="11"/>
    <n v="55901"/>
    <x v="2"/>
    <s v="OFF-BI-10000546"/>
    <x v="1"/>
    <x v="8"/>
    <s v="Avery Durable Binders"/>
    <n v="20.16"/>
    <n v="7"/>
    <n v="0"/>
    <n v="9.8783999999999992"/>
  </r>
  <r>
    <n v="797"/>
    <s v="CA-2012-124653"/>
    <x v="1"/>
    <x v="100"/>
    <d v="2012-12-26T00:00:00"/>
    <s v="First Class"/>
    <s v="DB-13120"/>
    <s v="David Bremer"/>
    <x v="1"/>
    <x v="0"/>
    <x v="30"/>
    <x v="15"/>
    <n v="14609"/>
    <x v="3"/>
    <s v="OFF-PA-10000176"/>
    <x v="1"/>
    <x v="10"/>
    <s v="Xerox 1887"/>
    <n v="132.79"/>
    <n v="7"/>
    <n v="0"/>
    <n v="63.739199999999997"/>
  </r>
  <r>
    <n v="798"/>
    <s v="CA-2012-124653"/>
    <x v="1"/>
    <x v="100"/>
    <d v="2012-12-26T00:00:00"/>
    <s v="First Class"/>
    <s v="DB-13120"/>
    <s v="David Bremer"/>
    <x v="1"/>
    <x v="0"/>
    <x v="30"/>
    <x v="15"/>
    <n v="14609"/>
    <x v="3"/>
    <s v="OFF-PA-10002365"/>
    <x v="1"/>
    <x v="10"/>
    <s v="Xerox 1967"/>
    <n v="12.96"/>
    <n v="2"/>
    <n v="0"/>
    <n v="6.2208000000000006"/>
  </r>
  <r>
    <n v="799"/>
    <s v="CA-2012-124653"/>
    <x v="1"/>
    <x v="100"/>
    <d v="2012-12-26T00:00:00"/>
    <s v="First Class"/>
    <s v="DB-13120"/>
    <s v="David Bremer"/>
    <x v="1"/>
    <x v="0"/>
    <x v="30"/>
    <x v="15"/>
    <n v="14609"/>
    <x v="3"/>
    <s v="OFF-LA-10002271"/>
    <x v="1"/>
    <x v="2"/>
    <s v="Smead Alpha-Z Color-Coded Second Alphabetical Labels and Starter Set"/>
    <n v="21.560000000000002"/>
    <n v="7"/>
    <n v="0"/>
    <n v="10.348799999999999"/>
  </r>
  <r>
    <n v="800"/>
    <s v="CA-2012-101910"/>
    <x v="1"/>
    <x v="154"/>
    <d v="2012-12-03T00:00:00"/>
    <s v="Standard Class"/>
    <s v="CD-11920"/>
    <s v="Carlos Daly"/>
    <x v="0"/>
    <x v="0"/>
    <x v="154"/>
    <x v="1"/>
    <n v="92530"/>
    <x v="1"/>
    <s v="FUR-CH-10002647"/>
    <x v="0"/>
    <x v="1"/>
    <s v="Situations Contoured Folding Chairs, 4/Set"/>
    <n v="283.92"/>
    <n v="5"/>
    <n v="0.2"/>
    <n v="17.745000000000019"/>
  </r>
  <r>
    <n v="801"/>
    <s v="CA-2014-105809"/>
    <x v="3"/>
    <x v="297"/>
    <d v="2014-02-24T00:00:00"/>
    <s v="First Class"/>
    <s v="HW-14935"/>
    <s v="Helen Wasserman"/>
    <x v="1"/>
    <x v="0"/>
    <x v="70"/>
    <x v="1"/>
    <n v="92105"/>
    <x v="1"/>
    <s v="FUR-FU-10004090"/>
    <x v="0"/>
    <x v="5"/>
    <s v="Executive Impressions 14&quot; Contract Wall Clock"/>
    <n v="22.23"/>
    <n v="1"/>
    <n v="0"/>
    <n v="7.3358999999999988"/>
  </r>
  <r>
    <n v="802"/>
    <s v="CA-2014-105809"/>
    <x v="3"/>
    <x v="297"/>
    <d v="2014-02-24T00:00:00"/>
    <s v="First Class"/>
    <s v="HW-14935"/>
    <s v="Helen Wasserman"/>
    <x v="1"/>
    <x v="0"/>
    <x v="70"/>
    <x v="1"/>
    <n v="92105"/>
    <x v="1"/>
    <s v="TEC-PH-10001580"/>
    <x v="2"/>
    <x v="7"/>
    <s v="Logitech Mobile Speakerphone P710e - speaker phone"/>
    <n v="215.96799999999999"/>
    <n v="2"/>
    <n v="0.2"/>
    <n v="18.897199999999991"/>
  </r>
  <r>
    <n v="803"/>
    <s v="CA-2013-136133"/>
    <x v="0"/>
    <x v="298"/>
    <d v="2013-08-24T00:00:00"/>
    <s v="Second Class"/>
    <s v="HW-14935"/>
    <s v="Helen Wasserman"/>
    <x v="1"/>
    <x v="0"/>
    <x v="20"/>
    <x v="15"/>
    <n v="10024"/>
    <x v="3"/>
    <s v="OFF-AP-10000576"/>
    <x v="1"/>
    <x v="9"/>
    <s v="Belkin 7 Outlet SurgeMaster II"/>
    <n v="355.32"/>
    <n v="9"/>
    <n v="0"/>
    <n v="99.48960000000001"/>
  </r>
  <r>
    <n v="804"/>
    <s v="CA-2013-115504"/>
    <x v="0"/>
    <x v="299"/>
    <d v="2013-03-18T00:00:00"/>
    <s v="Standard Class"/>
    <s v="MC-18130"/>
    <s v="Mike Caudle"/>
    <x v="1"/>
    <x v="0"/>
    <x v="53"/>
    <x v="28"/>
    <n v="71203"/>
    <x v="0"/>
    <s v="OFF-PA-10003953"/>
    <x v="1"/>
    <x v="10"/>
    <s v="Xerox 218"/>
    <n v="12.96"/>
    <n v="2"/>
    <n v="0"/>
    <n v="6.2208000000000006"/>
  </r>
  <r>
    <n v="805"/>
    <s v="CA-2014-135783"/>
    <x v="3"/>
    <x v="300"/>
    <d v="2014-04-25T00:00:00"/>
    <s v="First Class"/>
    <s v="GM-14440"/>
    <s v="Gary McGarr"/>
    <x v="0"/>
    <x v="0"/>
    <x v="8"/>
    <x v="1"/>
    <n v="94122"/>
    <x v="1"/>
    <s v="FUR-FU-10000794"/>
    <x v="0"/>
    <x v="5"/>
    <s v="Eldon Stackable Tray, Side-Load, Legal, Smoke"/>
    <n v="18.28"/>
    <n v="2"/>
    <n v="0"/>
    <n v="6.2151999999999994"/>
  </r>
  <r>
    <n v="806"/>
    <s v="CA-2011-134313"/>
    <x v="2"/>
    <x v="301"/>
    <d v="2011-11-07T00:00:00"/>
    <s v="Standard Class"/>
    <s v="RA-19915"/>
    <s v="Russell Applegate"/>
    <x v="0"/>
    <x v="0"/>
    <x v="60"/>
    <x v="22"/>
    <n v="80219"/>
    <x v="1"/>
    <s v="OFF-AR-10001897"/>
    <x v="1"/>
    <x v="6"/>
    <s v="Model L Table or Wall-Mount Pencil Sharpener"/>
    <n v="43.176000000000002"/>
    <n v="3"/>
    <n v="0.2"/>
    <n v="4.3176000000000005"/>
  </r>
  <r>
    <n v="807"/>
    <s v="CA-2011-134313"/>
    <x v="2"/>
    <x v="301"/>
    <d v="2011-11-07T00:00:00"/>
    <s v="Standard Class"/>
    <s v="RA-19915"/>
    <s v="Russell Applegate"/>
    <x v="0"/>
    <x v="0"/>
    <x v="60"/>
    <x v="22"/>
    <n v="80219"/>
    <x v="1"/>
    <s v="TEC-PH-10001795"/>
    <x v="2"/>
    <x v="7"/>
    <s v="ClearOne CHATAttach 160 - speaker phone"/>
    <n v="1983.9680000000001"/>
    <n v="4"/>
    <n v="0.2"/>
    <n v="247.99599999999981"/>
  </r>
  <r>
    <n v="808"/>
    <s v="CA-2012-140921"/>
    <x v="1"/>
    <x v="302"/>
    <d v="2012-02-05T00:00:00"/>
    <s v="First Class"/>
    <s v="AA-10375"/>
    <s v="Allen Armold"/>
    <x v="0"/>
    <x v="0"/>
    <x v="155"/>
    <x v="8"/>
    <n v="68104"/>
    <x v="2"/>
    <s v="FUR-FU-10003347"/>
    <x v="0"/>
    <x v="5"/>
    <s v="Coloredge Poster Frame"/>
    <n v="28.4"/>
    <n v="2"/>
    <n v="0"/>
    <n v="11.076000000000001"/>
  </r>
  <r>
    <n v="809"/>
    <s v="CA-2012-140921"/>
    <x v="1"/>
    <x v="302"/>
    <d v="2012-02-05T00:00:00"/>
    <s v="First Class"/>
    <s v="AA-10375"/>
    <s v="Allen Armold"/>
    <x v="0"/>
    <x v="0"/>
    <x v="155"/>
    <x v="8"/>
    <n v="68104"/>
    <x v="2"/>
    <s v="TEC-AC-10004901"/>
    <x v="2"/>
    <x v="11"/>
    <s v="Kensington SlimBlade Notebook Wireless Mouse with Nano Receiver "/>
    <n v="149.97"/>
    <n v="3"/>
    <n v="0"/>
    <n v="50.989800000000002"/>
  </r>
  <r>
    <n v="810"/>
    <s v="CA-2011-151995"/>
    <x v="2"/>
    <x v="303"/>
    <d v="2011-10-15T00:00:00"/>
    <s v="First Class"/>
    <s v="ZC-21910"/>
    <s v="Zuschuss Carroll"/>
    <x v="0"/>
    <x v="0"/>
    <x v="156"/>
    <x v="4"/>
    <n v="98026"/>
    <x v="1"/>
    <s v="OFF-AR-10003190"/>
    <x v="1"/>
    <x v="6"/>
    <s v="Newell 32"/>
    <n v="11.52"/>
    <n v="4"/>
    <n v="0"/>
    <n v="3.2256"/>
  </r>
  <r>
    <n v="811"/>
    <s v="CA-2011-151995"/>
    <x v="2"/>
    <x v="303"/>
    <d v="2011-10-15T00:00:00"/>
    <s v="First Class"/>
    <s v="ZC-21910"/>
    <s v="Zuschuss Carroll"/>
    <x v="0"/>
    <x v="0"/>
    <x v="156"/>
    <x v="4"/>
    <n v="98026"/>
    <x v="1"/>
    <s v="FUR-TA-10002903"/>
    <x v="0"/>
    <x v="3"/>
    <s v="Bevis Round Bullnose 29&quot; High Table Top"/>
    <n v="1298.55"/>
    <n v="5"/>
    <n v="0"/>
    <n v="311.65199999999999"/>
  </r>
  <r>
    <n v="812"/>
    <s v="CA-2011-151995"/>
    <x v="2"/>
    <x v="303"/>
    <d v="2011-10-15T00:00:00"/>
    <s v="First Class"/>
    <s v="ZC-21910"/>
    <s v="Zuschuss Carroll"/>
    <x v="0"/>
    <x v="0"/>
    <x v="156"/>
    <x v="4"/>
    <n v="98026"/>
    <x v="1"/>
    <s v="OFF-AP-10000240"/>
    <x v="1"/>
    <x v="9"/>
    <s v="Belkin F9G930V10-GRY 9 Outlet Surge"/>
    <n v="213.92"/>
    <n v="4"/>
    <n v="0"/>
    <n v="62.036799999999971"/>
  </r>
  <r>
    <n v="813"/>
    <s v="CA-2011-151995"/>
    <x v="2"/>
    <x v="303"/>
    <d v="2011-10-15T00:00:00"/>
    <s v="First Class"/>
    <s v="ZC-21910"/>
    <s v="Zuschuss Carroll"/>
    <x v="0"/>
    <x v="0"/>
    <x v="156"/>
    <x v="4"/>
    <n v="98026"/>
    <x v="1"/>
    <s v="TEC-AC-10001101"/>
    <x v="2"/>
    <x v="11"/>
    <s v="Sony 16GB Class 10 Micro SDHC R40 Memory Card"/>
    <n v="25.78"/>
    <n v="2"/>
    <n v="0"/>
    <n v="2.5779999999999994"/>
  </r>
  <r>
    <n v="814"/>
    <s v="CA-2014-143686"/>
    <x v="3"/>
    <x v="304"/>
    <d v="2014-05-15T00:00:00"/>
    <s v="Same Day"/>
    <s v="PJ-19015"/>
    <s v="Pauline Johnson"/>
    <x v="0"/>
    <x v="0"/>
    <x v="157"/>
    <x v="1"/>
    <n v="92704"/>
    <x v="1"/>
    <s v="FUR-FU-10000794"/>
    <x v="0"/>
    <x v="5"/>
    <s v="Eldon Stackable Tray, Side-Load, Legal, Smoke"/>
    <n v="18.28"/>
    <n v="2"/>
    <n v="0"/>
    <n v="6.2151999999999994"/>
  </r>
  <r>
    <n v="815"/>
    <s v="CA-2014-143686"/>
    <x v="3"/>
    <x v="304"/>
    <d v="2014-05-15T00:00:00"/>
    <s v="Same Day"/>
    <s v="PJ-19015"/>
    <s v="Pauline Johnson"/>
    <x v="0"/>
    <x v="0"/>
    <x v="157"/>
    <x v="1"/>
    <n v="92704"/>
    <x v="1"/>
    <s v="TEC-AC-10001838"/>
    <x v="2"/>
    <x v="11"/>
    <s v="Razer Tiamat Over Ear 7.1 Surround Sound PC Gaming Headset"/>
    <n v="1399.93"/>
    <n v="7"/>
    <n v="0"/>
    <n v="601.96990000000005"/>
  </r>
  <r>
    <n v="816"/>
    <s v="CA-2012-106565"/>
    <x v="1"/>
    <x v="305"/>
    <d v="2012-03-23T00:00:00"/>
    <s v="First Class"/>
    <s v="BW-11110"/>
    <s v="Bart Watters"/>
    <x v="1"/>
    <x v="0"/>
    <x v="158"/>
    <x v="6"/>
    <n v="53209"/>
    <x v="2"/>
    <s v="OFF-PA-10000061"/>
    <x v="1"/>
    <x v="10"/>
    <s v="Xerox 205"/>
    <n v="51.84"/>
    <n v="8"/>
    <n v="0"/>
    <n v="24.883200000000002"/>
  </r>
  <r>
    <n v="817"/>
    <s v="CA-2013-149370"/>
    <x v="0"/>
    <x v="306"/>
    <d v="2013-09-20T00:00:00"/>
    <s v="Standard Class"/>
    <s v="DB-13210"/>
    <s v="Dean Braden"/>
    <x v="0"/>
    <x v="0"/>
    <x v="10"/>
    <x v="9"/>
    <n v="19140"/>
    <x v="3"/>
    <s v="OFF-PA-10003651"/>
    <x v="1"/>
    <x v="10"/>
    <s v="Xerox 1968"/>
    <n v="5.3440000000000003"/>
    <n v="1"/>
    <n v="0.2"/>
    <n v="1.8703999999999998"/>
  </r>
  <r>
    <n v="818"/>
    <s v="CA-2011-140858"/>
    <x v="2"/>
    <x v="307"/>
    <d v="2011-07-02T00:00:00"/>
    <s v="Standard Class"/>
    <s v="CA-12775"/>
    <s v="Cynthia Arntzen"/>
    <x v="0"/>
    <x v="0"/>
    <x v="10"/>
    <x v="9"/>
    <n v="19140"/>
    <x v="3"/>
    <s v="OFF-PA-10000304"/>
    <x v="1"/>
    <x v="10"/>
    <s v="Xerox 1995"/>
    <n v="41.472000000000008"/>
    <n v="8"/>
    <n v="0.2"/>
    <n v="14.5152"/>
  </r>
  <r>
    <n v="819"/>
    <s v="CA-2011-140858"/>
    <x v="2"/>
    <x v="307"/>
    <d v="2011-07-02T00:00:00"/>
    <s v="Standard Class"/>
    <s v="CA-12775"/>
    <s v="Cynthia Arntzen"/>
    <x v="0"/>
    <x v="0"/>
    <x v="10"/>
    <x v="9"/>
    <n v="19140"/>
    <x v="3"/>
    <s v="OFF-BI-10003094"/>
    <x v="1"/>
    <x v="8"/>
    <s v="Self-Adhesive Ring Binder Labels"/>
    <n v="3.168000000000001"/>
    <n v="3"/>
    <n v="0.7"/>
    <n v="-2.4287999999999998"/>
  </r>
  <r>
    <n v="820"/>
    <s v="CA-2011-140858"/>
    <x v="2"/>
    <x v="307"/>
    <d v="2011-07-02T00:00:00"/>
    <s v="Standard Class"/>
    <s v="CA-12775"/>
    <s v="Cynthia Arntzen"/>
    <x v="0"/>
    <x v="0"/>
    <x v="10"/>
    <x v="9"/>
    <n v="19140"/>
    <x v="3"/>
    <s v="FUR-CH-10001394"/>
    <x v="0"/>
    <x v="1"/>
    <s v="Global Leather Executive Chair"/>
    <n v="1228.4649999999999"/>
    <n v="5"/>
    <n v="0.3"/>
    <n v="0"/>
  </r>
  <r>
    <n v="821"/>
    <s v="CA-2011-140858"/>
    <x v="2"/>
    <x v="307"/>
    <d v="2011-07-02T00:00:00"/>
    <s v="Standard Class"/>
    <s v="CA-12775"/>
    <s v="Cynthia Arntzen"/>
    <x v="0"/>
    <x v="0"/>
    <x v="10"/>
    <x v="9"/>
    <n v="19140"/>
    <x v="3"/>
    <s v="OFF-BI-10004230"/>
    <x v="1"/>
    <x v="8"/>
    <s v="GBC Recycled Grain Textured Covers"/>
    <n v="31.086000000000006"/>
    <n v="3"/>
    <n v="0.7"/>
    <n v="-22.796399999999991"/>
  </r>
  <r>
    <n v="822"/>
    <s v="CA-2011-140858"/>
    <x v="2"/>
    <x v="307"/>
    <d v="2011-07-02T00:00:00"/>
    <s v="Standard Class"/>
    <s v="CA-12775"/>
    <s v="Cynthia Arntzen"/>
    <x v="0"/>
    <x v="0"/>
    <x v="10"/>
    <x v="9"/>
    <n v="19140"/>
    <x v="3"/>
    <s v="OFF-PA-10003395"/>
    <x v="1"/>
    <x v="10"/>
    <s v="Xerox 1941"/>
    <n v="335.52"/>
    <n v="4"/>
    <n v="0.2"/>
    <n v="117.43199999999999"/>
  </r>
  <r>
    <n v="823"/>
    <s v="CA-2014-101434"/>
    <x v="3"/>
    <x v="308"/>
    <d v="2014-06-28T00:00:00"/>
    <s v="Standard Class"/>
    <s v="TR-21325"/>
    <s v="Toby Ritter"/>
    <x v="0"/>
    <x v="0"/>
    <x v="78"/>
    <x v="30"/>
    <n v="7109"/>
    <x v="3"/>
    <s v="TEC-AC-10002402"/>
    <x v="2"/>
    <x v="11"/>
    <s v="Razer Kraken PRO Over Ear PC and Music Headset"/>
    <n v="239.96999999999997"/>
    <n v="3"/>
    <n v="0"/>
    <n v="71.990999999999985"/>
  </r>
  <r>
    <n v="824"/>
    <s v="CA-2014-101434"/>
    <x v="3"/>
    <x v="308"/>
    <d v="2014-06-28T00:00:00"/>
    <s v="Standard Class"/>
    <s v="TR-21325"/>
    <s v="Toby Ritter"/>
    <x v="0"/>
    <x v="0"/>
    <x v="78"/>
    <x v="30"/>
    <n v="7109"/>
    <x v="3"/>
    <s v="OFF-LA-10003223"/>
    <x v="1"/>
    <x v="2"/>
    <s v="Avery 508"/>
    <n v="9.82"/>
    <n v="2"/>
    <n v="0"/>
    <n v="4.8117999999999999"/>
  </r>
  <r>
    <n v="825"/>
    <s v="US-2011-102071"/>
    <x v="2"/>
    <x v="309"/>
    <d v="2011-05-15T00:00:00"/>
    <s v="Standard Class"/>
    <s v="PG-18820"/>
    <s v="Patrick Gardner"/>
    <x v="0"/>
    <x v="0"/>
    <x v="8"/>
    <x v="1"/>
    <n v="94110"/>
    <x v="1"/>
    <s v="TEC-AC-10003441"/>
    <x v="2"/>
    <x v="11"/>
    <s v="Kingston Digital DataTraveler 32GB USB 2.0"/>
    <n v="67.8"/>
    <n v="4"/>
    <n v="0"/>
    <n v="4.0679999999999978"/>
  </r>
  <r>
    <n v="826"/>
    <s v="US-2011-102071"/>
    <x v="2"/>
    <x v="309"/>
    <d v="2011-05-15T00:00:00"/>
    <s v="Standard Class"/>
    <s v="PG-18820"/>
    <s v="Patrick Gardner"/>
    <x v="0"/>
    <x v="0"/>
    <x v="8"/>
    <x v="1"/>
    <n v="94110"/>
    <x v="1"/>
    <s v="TEC-AC-10000109"/>
    <x v="2"/>
    <x v="11"/>
    <s v="Sony Micro Vault Click 16 GB USB 2.0 Flash Drive"/>
    <n v="167.97"/>
    <n v="3"/>
    <n v="0"/>
    <n v="40.31280000000001"/>
  </r>
  <r>
    <n v="827"/>
    <s v="CA-2014-126956"/>
    <x v="3"/>
    <x v="170"/>
    <d v="2014-08-29T00:00:00"/>
    <s v="Standard Class"/>
    <s v="GT-14710"/>
    <s v="Greg Tran"/>
    <x v="0"/>
    <x v="0"/>
    <x v="69"/>
    <x v="11"/>
    <n v="55044"/>
    <x v="2"/>
    <s v="OFF-FA-10002280"/>
    <x v="1"/>
    <x v="13"/>
    <s v="Advantus Plastic Paper Clips"/>
    <n v="35"/>
    <n v="7"/>
    <n v="0"/>
    <n v="16.8"/>
  </r>
  <r>
    <n v="828"/>
    <s v="CA-2014-126956"/>
    <x v="3"/>
    <x v="170"/>
    <d v="2014-08-29T00:00:00"/>
    <s v="Standard Class"/>
    <s v="GT-14710"/>
    <s v="Greg Tran"/>
    <x v="0"/>
    <x v="0"/>
    <x v="69"/>
    <x v="11"/>
    <n v="55044"/>
    <x v="2"/>
    <s v="OFF-SU-10000381"/>
    <x v="1"/>
    <x v="14"/>
    <s v="Acme Forged Steel Scissors with Black Enamel Handles"/>
    <n v="37.24"/>
    <n v="4"/>
    <n v="0"/>
    <n v="10.799599999999998"/>
  </r>
  <r>
    <n v="829"/>
    <s v="CA-2014-126956"/>
    <x v="3"/>
    <x v="170"/>
    <d v="2014-08-29T00:00:00"/>
    <s v="Standard Class"/>
    <s v="GT-14710"/>
    <s v="Greg Tran"/>
    <x v="0"/>
    <x v="0"/>
    <x v="69"/>
    <x v="11"/>
    <n v="55044"/>
    <x v="2"/>
    <s v="OFF-EN-10004459"/>
    <x v="1"/>
    <x v="12"/>
    <s v="Security-Tint Envelopes"/>
    <n v="15.28"/>
    <n v="2"/>
    <n v="0"/>
    <n v="7.4871999999999996"/>
  </r>
  <r>
    <n v="830"/>
    <s v="CA-2014-129462"/>
    <x v="3"/>
    <x v="114"/>
    <d v="2014-06-22T00:00:00"/>
    <s v="Second Class"/>
    <s v="JE-15745"/>
    <s v="Joel Eaton"/>
    <x v="0"/>
    <x v="0"/>
    <x v="159"/>
    <x v="0"/>
    <n v="41042"/>
    <x v="0"/>
    <s v="FUR-CH-10000665"/>
    <x v="0"/>
    <x v="1"/>
    <s v="Global Airflow Leather Mesh Back Chair, Black"/>
    <n v="301.95999999999998"/>
    <n v="2"/>
    <n v="0"/>
    <n v="90.587999999999965"/>
  </r>
  <r>
    <n v="831"/>
    <s v="CA-2014-129462"/>
    <x v="3"/>
    <x v="114"/>
    <d v="2014-06-22T00:00:00"/>
    <s v="Second Class"/>
    <s v="JE-15745"/>
    <s v="Joel Eaton"/>
    <x v="0"/>
    <x v="0"/>
    <x v="159"/>
    <x v="0"/>
    <n v="41042"/>
    <x v="0"/>
    <s v="OFF-AP-10003884"/>
    <x v="1"/>
    <x v="9"/>
    <s v="Fellowes Smart Surge Ten-Outlet Protector, Platinum"/>
    <n v="180.66"/>
    <n v="3"/>
    <n v="0"/>
    <n v="50.584800000000008"/>
  </r>
  <r>
    <n v="832"/>
    <s v="CA-2014-129462"/>
    <x v="3"/>
    <x v="114"/>
    <d v="2014-06-22T00:00:00"/>
    <s v="Second Class"/>
    <s v="JE-15745"/>
    <s v="Joel Eaton"/>
    <x v="0"/>
    <x v="0"/>
    <x v="159"/>
    <x v="0"/>
    <n v="41042"/>
    <x v="0"/>
    <s v="TEC-PH-10001557"/>
    <x v="2"/>
    <x v="7"/>
    <s v="Pyle PMP37LED"/>
    <n v="191.98"/>
    <n v="2"/>
    <n v="0"/>
    <n v="51.834599999999995"/>
  </r>
  <r>
    <n v="833"/>
    <s v="CA-2014-129462"/>
    <x v="3"/>
    <x v="114"/>
    <d v="2014-06-22T00:00:00"/>
    <s v="Second Class"/>
    <s v="JE-15745"/>
    <s v="Joel Eaton"/>
    <x v="0"/>
    <x v="0"/>
    <x v="159"/>
    <x v="0"/>
    <n v="41042"/>
    <x v="0"/>
    <s v="TEC-PH-10002085"/>
    <x v="2"/>
    <x v="7"/>
    <s v="Clarity 53712"/>
    <n v="65.989999999999995"/>
    <n v="1"/>
    <n v="0"/>
    <n v="17.157400000000003"/>
  </r>
  <r>
    <n v="834"/>
    <s v="CA-2013-165316"/>
    <x v="0"/>
    <x v="310"/>
    <d v="2013-07-28T00:00:00"/>
    <s v="Standard Class"/>
    <s v="JB-15400"/>
    <s v="Jennifer Braxton"/>
    <x v="1"/>
    <x v="0"/>
    <x v="67"/>
    <x v="2"/>
    <n v="33614"/>
    <x v="0"/>
    <s v="OFF-AR-10002956"/>
    <x v="1"/>
    <x v="6"/>
    <s v="Boston 16801 Nautilus Battery Pencil Sharpener"/>
    <n v="35.216000000000001"/>
    <n v="2"/>
    <n v="0.2"/>
    <n v="2.6411999999999995"/>
  </r>
  <r>
    <n v="835"/>
    <s v="CA-2013-165316"/>
    <x v="0"/>
    <x v="310"/>
    <d v="2013-07-28T00:00:00"/>
    <s v="Standard Class"/>
    <s v="JB-15400"/>
    <s v="Jennifer Braxton"/>
    <x v="1"/>
    <x v="0"/>
    <x v="67"/>
    <x v="2"/>
    <n v="33614"/>
    <x v="0"/>
    <s v="OFF-AP-10003266"/>
    <x v="1"/>
    <x v="9"/>
    <s v="Holmes Replacement Filter for HEPA Air Cleaner, Large Room"/>
    <n v="23.696000000000002"/>
    <n v="2"/>
    <n v="0.2"/>
    <n v="6.5164"/>
  </r>
  <r>
    <n v="836"/>
    <s v="CA-2013-165316"/>
    <x v="0"/>
    <x v="310"/>
    <d v="2013-07-28T00:00:00"/>
    <s v="Standard Class"/>
    <s v="JB-15400"/>
    <s v="Jennifer Braxton"/>
    <x v="1"/>
    <x v="0"/>
    <x v="67"/>
    <x v="2"/>
    <n v="33614"/>
    <x v="0"/>
    <s v="TEC-MA-10004002"/>
    <x v="2"/>
    <x v="15"/>
    <s v="Zebra GX420t Direct Thermal/Thermal Transfer Printer"/>
    <n v="265.47500000000002"/>
    <n v="1"/>
    <n v="0.5"/>
    <n v="-111.49950000000007"/>
  </r>
  <r>
    <n v="837"/>
    <s v="US-2011-115987"/>
    <x v="2"/>
    <x v="78"/>
    <d v="2011-09-13T00:00:00"/>
    <s v="Second Class"/>
    <s v="LH-17020"/>
    <s v="Lisa Hazard"/>
    <x v="0"/>
    <x v="0"/>
    <x v="139"/>
    <x v="5"/>
    <n v="75701"/>
    <x v="2"/>
    <s v="OFF-BI-10001071"/>
    <x v="1"/>
    <x v="8"/>
    <s v="GBC ProClick Punch Binding System"/>
    <n v="51.183999999999983"/>
    <n v="4"/>
    <n v="0.8"/>
    <n v="-79.335199999999986"/>
  </r>
  <r>
    <n v="838"/>
    <s v="US-2014-156083"/>
    <x v="3"/>
    <x v="259"/>
    <d v="2014-11-12T00:00:00"/>
    <s v="Standard Class"/>
    <s v="JL-15175"/>
    <s v="James Lanier"/>
    <x v="2"/>
    <x v="0"/>
    <x v="29"/>
    <x v="18"/>
    <n v="38401"/>
    <x v="0"/>
    <s v="OFF-PA-10001560"/>
    <x v="1"/>
    <x v="10"/>
    <s v="Adams Telephone Message Books, 5 1/4” x 11”"/>
    <n v="9.6640000000000015"/>
    <n v="2"/>
    <n v="0.2"/>
    <n v="3.2615999999999996"/>
  </r>
  <r>
    <n v="839"/>
    <s v="US-2013-137547"/>
    <x v="0"/>
    <x v="311"/>
    <d v="2013-03-13T00:00:00"/>
    <s v="Standard Class"/>
    <s v="EB-13705"/>
    <s v="Ed Braxton"/>
    <x v="1"/>
    <x v="0"/>
    <x v="5"/>
    <x v="5"/>
    <n v="76106"/>
    <x v="2"/>
    <s v="TEC-PH-10002365"/>
    <x v="2"/>
    <x v="7"/>
    <s v="Belkin Grip Candy Sheer Case / Cover for iPhone 5 and 5S"/>
    <n v="21.071999999999999"/>
    <n v="3"/>
    <n v="0.2"/>
    <n v="1.5804"/>
  </r>
  <r>
    <n v="840"/>
    <s v="CA-2012-100454"/>
    <x v="1"/>
    <x v="312"/>
    <d v="2012-11-25T00:00:00"/>
    <s v="Standard Class"/>
    <s v="BM-11650"/>
    <s v="Brian Moss"/>
    <x v="1"/>
    <x v="0"/>
    <x v="20"/>
    <x v="15"/>
    <n v="10035"/>
    <x v="3"/>
    <s v="OFF-AR-10004648"/>
    <x v="1"/>
    <x v="6"/>
    <s v="Boston 19500 Mighty Mite Electric Pencil Sharpener"/>
    <n v="60.449999999999996"/>
    <n v="3"/>
    <n v="0"/>
    <n v="16.3215"/>
  </r>
  <r>
    <n v="841"/>
    <s v="CA-2012-100454"/>
    <x v="1"/>
    <x v="312"/>
    <d v="2012-11-25T00:00:00"/>
    <s v="Standard Class"/>
    <s v="BM-11650"/>
    <s v="Brian Moss"/>
    <x v="1"/>
    <x v="0"/>
    <x v="20"/>
    <x v="15"/>
    <n v="10035"/>
    <x v="3"/>
    <s v="OFF-AR-10002578"/>
    <x v="1"/>
    <x v="6"/>
    <s v="Newell 335"/>
    <n v="11.52"/>
    <n v="4"/>
    <n v="0"/>
    <n v="3.3407999999999998"/>
  </r>
  <r>
    <n v="842"/>
    <s v="CA-2012-100454"/>
    <x v="1"/>
    <x v="312"/>
    <d v="2012-11-25T00:00:00"/>
    <s v="Standard Class"/>
    <s v="BM-11650"/>
    <s v="Brian Moss"/>
    <x v="1"/>
    <x v="0"/>
    <x v="20"/>
    <x v="15"/>
    <n v="10035"/>
    <x v="3"/>
    <s v="FUR-BO-10001519"/>
    <x v="0"/>
    <x v="0"/>
    <s v="O'Sullivan 3-Shelf Heavy-Duty Bookcases"/>
    <n v="186.048"/>
    <n v="4"/>
    <n v="0.2"/>
    <n v="9.3024000000000058"/>
  </r>
  <r>
    <n v="843"/>
    <s v="CA-2013-161669"/>
    <x v="0"/>
    <x v="77"/>
    <d v="2013-11-10T00:00:00"/>
    <s v="First Class"/>
    <s v="EM-14095"/>
    <s v="Eudokia Martin"/>
    <x v="1"/>
    <x v="0"/>
    <x v="1"/>
    <x v="1"/>
    <n v="90036"/>
    <x v="1"/>
    <s v="OFF-BI-10001294"/>
    <x v="1"/>
    <x v="8"/>
    <s v="Fellowes Binding Cases"/>
    <n v="37.44"/>
    <n v="4"/>
    <n v="0.2"/>
    <n v="11.699999999999996"/>
  </r>
  <r>
    <n v="844"/>
    <s v="CA-2013-161669"/>
    <x v="0"/>
    <x v="77"/>
    <d v="2013-11-10T00:00:00"/>
    <s v="First Class"/>
    <s v="EM-14095"/>
    <s v="Eudokia Martin"/>
    <x v="1"/>
    <x v="0"/>
    <x v="1"/>
    <x v="1"/>
    <n v="90036"/>
    <x v="1"/>
    <s v="OFF-BI-10001636"/>
    <x v="1"/>
    <x v="8"/>
    <s v="Ibico Plastic and Wire Spiral Binding Combs"/>
    <n v="26.975999999999999"/>
    <n v="4"/>
    <n v="0.2"/>
    <n v="8.767199999999999"/>
  </r>
  <r>
    <n v="845"/>
    <s v="CA-2013-161669"/>
    <x v="0"/>
    <x v="77"/>
    <d v="2013-11-10T00:00:00"/>
    <s v="First Class"/>
    <s v="EM-14095"/>
    <s v="Eudokia Martin"/>
    <x v="1"/>
    <x v="0"/>
    <x v="1"/>
    <x v="1"/>
    <n v="90036"/>
    <x v="1"/>
    <s v="OFF-SU-10002503"/>
    <x v="1"/>
    <x v="14"/>
    <s v="Acme Preferred Stainless Steel Scissors"/>
    <n v="11.36"/>
    <n v="2"/>
    <n v="0"/>
    <n v="3.2943999999999996"/>
  </r>
  <r>
    <n v="846"/>
    <s v="CA-2013-161669"/>
    <x v="0"/>
    <x v="77"/>
    <d v="2013-11-10T00:00:00"/>
    <s v="First Class"/>
    <s v="EM-14095"/>
    <s v="Eudokia Martin"/>
    <x v="1"/>
    <x v="0"/>
    <x v="1"/>
    <x v="1"/>
    <n v="90036"/>
    <x v="1"/>
    <s v="OFF-LA-10004093"/>
    <x v="1"/>
    <x v="2"/>
    <s v="Avery 486"/>
    <n v="14.62"/>
    <n v="2"/>
    <n v="0"/>
    <n v="6.8713999999999995"/>
  </r>
  <r>
    <n v="847"/>
    <s v="CA-2012-114300"/>
    <x v="1"/>
    <x v="313"/>
    <d v="2012-10-17T00:00:00"/>
    <s v="Standard Class"/>
    <s v="AF-10885"/>
    <s v="Art Foster"/>
    <x v="0"/>
    <x v="0"/>
    <x v="103"/>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x v="0"/>
    <x v="103"/>
    <x v="0"/>
    <n v="40214"/>
    <x v="0"/>
    <s v="FUR-CH-10001891"/>
    <x v="0"/>
    <x v="1"/>
    <s v="Global Deluxe Office Fabric Chairs"/>
    <n v="287.94"/>
    <n v="3"/>
    <n v="0"/>
    <n v="77.743800000000022"/>
  </r>
  <r>
    <n v="849"/>
    <s v="CA-2014-107503"/>
    <x v="3"/>
    <x v="314"/>
    <d v="2014-01-07T00:00:00"/>
    <s v="Standard Class"/>
    <s v="GA-14725"/>
    <s v="Guy Armstrong"/>
    <x v="0"/>
    <x v="0"/>
    <x v="160"/>
    <x v="24"/>
    <n v="44052"/>
    <x v="3"/>
    <s v="FUR-FU-10003878"/>
    <x v="0"/>
    <x v="5"/>
    <s v="Linden 10&quot; Round Wall Clock, Black"/>
    <n v="48.896000000000001"/>
    <n v="4"/>
    <n v="0.2"/>
    <n v="8.5567999999999991"/>
  </r>
  <r>
    <n v="850"/>
    <s v="CA-2011-107755"/>
    <x v="2"/>
    <x v="315"/>
    <d v="2011-02-13T00:00:00"/>
    <s v="Standard Class"/>
    <s v="CK-12760"/>
    <s v="Cyma Kinney"/>
    <x v="1"/>
    <x v="0"/>
    <x v="161"/>
    <x v="30"/>
    <n v="7036"/>
    <x v="3"/>
    <s v="TEC-AC-10000710"/>
    <x v="2"/>
    <x v="11"/>
    <s v="Maxell DVD-RAM Discs"/>
    <n v="115.36"/>
    <n v="7"/>
    <n v="0"/>
    <n v="49.604800000000012"/>
  </r>
  <r>
    <n v="851"/>
    <s v="CA-2013-152534"/>
    <x v="0"/>
    <x v="23"/>
    <d v="2013-06-26T00:00:00"/>
    <s v="Second Class"/>
    <s v="DP-13105"/>
    <s v="Dave Poirier"/>
    <x v="1"/>
    <x v="0"/>
    <x v="162"/>
    <x v="1"/>
    <n v="93905"/>
    <x v="1"/>
    <s v="OFF-AR-10002335"/>
    <x v="1"/>
    <x v="6"/>
    <s v="DIXON Oriole Pencils"/>
    <n v="5.16"/>
    <n v="2"/>
    <n v="0"/>
    <n v="1.3416000000000001"/>
  </r>
  <r>
    <n v="852"/>
    <s v="CA-2013-152534"/>
    <x v="0"/>
    <x v="23"/>
    <d v="2013-06-26T00:00:00"/>
    <s v="Second Class"/>
    <s v="DP-13105"/>
    <s v="Dave Poirier"/>
    <x v="1"/>
    <x v="0"/>
    <x v="162"/>
    <x v="1"/>
    <n v="93905"/>
    <x v="1"/>
    <s v="OFF-PA-10001870"/>
    <x v="1"/>
    <x v="10"/>
    <s v="Xerox 202"/>
    <n v="38.880000000000003"/>
    <n v="6"/>
    <n v="0"/>
    <n v="18.662400000000002"/>
  </r>
  <r>
    <n v="853"/>
    <s v="CA-2013-113747"/>
    <x v="0"/>
    <x v="316"/>
    <d v="2013-06-05T00:00:00"/>
    <s v="Standard Class"/>
    <s v="VD-21670"/>
    <s v="Valerie Dominguez"/>
    <x v="0"/>
    <x v="0"/>
    <x v="25"/>
    <x v="35"/>
    <n v="39212"/>
    <x v="0"/>
    <s v="OFF-AR-10003373"/>
    <x v="1"/>
    <x v="6"/>
    <s v="Boston School Pro Electric Pencil Sharpener, 1670"/>
    <n v="185.88"/>
    <n v="6"/>
    <n v="0"/>
    <n v="50.187599999999996"/>
  </r>
  <r>
    <n v="854"/>
    <s v="CA-2013-123274"/>
    <x v="0"/>
    <x v="317"/>
    <d v="2013-02-24T00:00:00"/>
    <s v="Standard Class"/>
    <s v="GT-14710"/>
    <s v="Greg Tran"/>
    <x v="0"/>
    <x v="0"/>
    <x v="20"/>
    <x v="15"/>
    <n v="10035"/>
    <x v="3"/>
    <s v="FUR-FU-10004090"/>
    <x v="0"/>
    <x v="5"/>
    <s v="Executive Impressions 14&quot; Contract Wall Clock"/>
    <n v="44.46"/>
    <n v="2"/>
    <n v="0"/>
    <n v="14.671799999999998"/>
  </r>
  <r>
    <n v="855"/>
    <s v="CA-2013-123274"/>
    <x v="0"/>
    <x v="317"/>
    <d v="2013-02-24T00:00:00"/>
    <s v="Standard Class"/>
    <s v="GT-14710"/>
    <s v="Greg Tran"/>
    <x v="0"/>
    <x v="0"/>
    <x v="20"/>
    <x v="15"/>
    <n v="10035"/>
    <x v="3"/>
    <s v="OFF-ST-10000736"/>
    <x v="1"/>
    <x v="4"/>
    <s v="Carina Double Wide Media Storage Towers in Natural &amp; Black"/>
    <n v="242.94"/>
    <n v="3"/>
    <n v="0"/>
    <n v="9.7175999999999902"/>
  </r>
  <r>
    <n v="856"/>
    <s v="CA-2011-125612"/>
    <x v="2"/>
    <x v="93"/>
    <d v="2011-08-08T00:00:00"/>
    <s v="Standard Class"/>
    <s v="BK-11260"/>
    <s v="Berenike Kampe"/>
    <x v="0"/>
    <x v="0"/>
    <x v="20"/>
    <x v="15"/>
    <n v="10035"/>
    <x v="3"/>
    <s v="OFF-PA-10001019"/>
    <x v="1"/>
    <x v="10"/>
    <s v="Xerox 1884"/>
    <n v="39.96"/>
    <n v="2"/>
    <n v="0"/>
    <n v="18.781199999999998"/>
  </r>
  <r>
    <n v="857"/>
    <s v="CA-2011-125612"/>
    <x v="2"/>
    <x v="93"/>
    <d v="2011-08-08T00:00:00"/>
    <s v="Standard Class"/>
    <s v="BK-11260"/>
    <s v="Berenike Kampe"/>
    <x v="0"/>
    <x v="0"/>
    <x v="20"/>
    <x v="15"/>
    <n v="10035"/>
    <x v="3"/>
    <s v="OFF-SU-10002537"/>
    <x v="1"/>
    <x v="14"/>
    <s v="Acme Box Cutter Scissors"/>
    <n v="102.30000000000001"/>
    <n v="10"/>
    <n v="0"/>
    <n v="26.598000000000006"/>
  </r>
  <r>
    <n v="858"/>
    <s v="CA-2011-125612"/>
    <x v="2"/>
    <x v="93"/>
    <d v="2011-08-08T00:00:00"/>
    <s v="Standard Class"/>
    <s v="BK-11260"/>
    <s v="Berenike Kampe"/>
    <x v="0"/>
    <x v="0"/>
    <x v="20"/>
    <x v="15"/>
    <n v="10035"/>
    <x v="3"/>
    <s v="OFF-ST-10003221"/>
    <x v="1"/>
    <x v="4"/>
    <s v="Staples"/>
    <n v="21.36"/>
    <n v="2"/>
    <n v="0"/>
    <n v="5.7672000000000008"/>
  </r>
  <r>
    <n v="859"/>
    <s v="CA-2014-161984"/>
    <x v="3"/>
    <x v="318"/>
    <d v="2014-04-16T00:00:00"/>
    <s v="Standard Class"/>
    <s v="SJ-20125"/>
    <s v="Sanjit Jacobs"/>
    <x v="2"/>
    <x v="0"/>
    <x v="163"/>
    <x v="30"/>
    <n v="8901"/>
    <x v="3"/>
    <s v="OFF-PA-10004569"/>
    <x v="1"/>
    <x v="10"/>
    <s v="Wirebound Message Books, Two 4 1/4&quot; x 5&quot; Forms per Page"/>
    <n v="7.61"/>
    <n v="1"/>
    <n v="0"/>
    <n v="3.5766999999999998"/>
  </r>
  <r>
    <n v="860"/>
    <s v="CA-2014-161984"/>
    <x v="3"/>
    <x v="318"/>
    <d v="2014-04-16T00:00:00"/>
    <s v="Standard Class"/>
    <s v="SJ-20125"/>
    <s v="Sanjit Jacobs"/>
    <x v="2"/>
    <x v="0"/>
    <x v="163"/>
    <x v="30"/>
    <n v="8901"/>
    <x v="3"/>
    <s v="OFF-FA-10000624"/>
    <x v="1"/>
    <x v="13"/>
    <s v="OIC Binder Clips"/>
    <n v="7.16"/>
    <n v="2"/>
    <n v="0"/>
    <n v="3.58"/>
  </r>
  <r>
    <n v="861"/>
    <s v="CA-2011-133851"/>
    <x v="2"/>
    <x v="3"/>
    <d v="2011-06-16T00:00:00"/>
    <s v="Standard Class"/>
    <s v="CM-12445"/>
    <s v="Chuck Magee"/>
    <x v="0"/>
    <x v="0"/>
    <x v="8"/>
    <x v="1"/>
    <n v="94122"/>
    <x v="1"/>
    <s v="OFF-SU-10001225"/>
    <x v="1"/>
    <x v="14"/>
    <s v="Staples"/>
    <n v="7.36"/>
    <n v="2"/>
    <n v="0"/>
    <n v="0.14719999999999978"/>
  </r>
  <r>
    <n v="862"/>
    <s v="CA-2011-133851"/>
    <x v="2"/>
    <x v="3"/>
    <d v="2011-06-16T00:00:00"/>
    <s v="Standard Class"/>
    <s v="CM-12445"/>
    <s v="Chuck Magee"/>
    <x v="0"/>
    <x v="0"/>
    <x v="8"/>
    <x v="1"/>
    <n v="94122"/>
    <x v="1"/>
    <s v="OFF-AR-10003752"/>
    <x v="1"/>
    <x v="6"/>
    <s v="Deluxe Chalkboard Eraser Cleaner"/>
    <n v="23.1"/>
    <n v="2"/>
    <n v="0"/>
    <n v="10.625999999999999"/>
  </r>
  <r>
    <n v="863"/>
    <s v="CA-2013-134474"/>
    <x v="0"/>
    <x v="319"/>
    <d v="2013-01-07T00:00:00"/>
    <s v="Second Class"/>
    <s v="AJ-10795"/>
    <s v="Anthony Johnson"/>
    <x v="1"/>
    <x v="0"/>
    <x v="108"/>
    <x v="2"/>
    <n v="32216"/>
    <x v="0"/>
    <s v="TEC-AC-10001714"/>
    <x v="2"/>
    <x v="11"/>
    <s v="Logitech MX Performance Wireless Mouse"/>
    <n v="191.47200000000001"/>
    <n v="6"/>
    <n v="0.2"/>
    <n v="40.687800000000003"/>
  </r>
  <r>
    <n v="864"/>
    <s v="CA-2013-134474"/>
    <x v="0"/>
    <x v="319"/>
    <d v="2013-01-07T00:00:00"/>
    <s v="Second Class"/>
    <s v="AJ-10795"/>
    <s v="Anthony Johnson"/>
    <x v="1"/>
    <x v="0"/>
    <x v="108"/>
    <x v="2"/>
    <n v="32216"/>
    <x v="0"/>
    <s v="OFF-AR-10003958"/>
    <x v="1"/>
    <x v="6"/>
    <s v="Newell 337"/>
    <n v="5.2480000000000002"/>
    <n v="2"/>
    <n v="0.2"/>
    <n v="0.59039999999999915"/>
  </r>
  <r>
    <n v="865"/>
    <s v="CA-2013-134474"/>
    <x v="0"/>
    <x v="319"/>
    <d v="2013-01-07T00:00:00"/>
    <s v="Second Class"/>
    <s v="AJ-10795"/>
    <s v="Anthony Johnson"/>
    <x v="1"/>
    <x v="0"/>
    <x v="108"/>
    <x v="2"/>
    <n v="32216"/>
    <x v="0"/>
    <s v="TEC-PH-10002923"/>
    <x v="2"/>
    <x v="7"/>
    <s v="Logitech B530 USB Headset - headset - Full size, Binaural"/>
    <n v="59.184000000000005"/>
    <n v="2"/>
    <n v="0.2"/>
    <n v="5.1786000000000012"/>
  </r>
  <r>
    <n v="866"/>
    <s v="CA-2011-149020"/>
    <x v="2"/>
    <x v="320"/>
    <d v="2011-01-16T00:00:00"/>
    <s v="Standard Class"/>
    <s v="AJ-10780"/>
    <s v="Anthony Jacobs"/>
    <x v="1"/>
    <x v="0"/>
    <x v="24"/>
    <x v="17"/>
    <n v="22153"/>
    <x v="0"/>
    <s v="OFF-LA-10004272"/>
    <x v="1"/>
    <x v="2"/>
    <s v="Avery 482"/>
    <n v="2.89"/>
    <n v="1"/>
    <n v="0"/>
    <n v="1.3583000000000001"/>
  </r>
  <r>
    <n v="867"/>
    <s v="CA-2011-149020"/>
    <x v="2"/>
    <x v="320"/>
    <d v="2011-01-16T00:00:00"/>
    <s v="Standard Class"/>
    <s v="AJ-10780"/>
    <s v="Anthony Jacobs"/>
    <x v="1"/>
    <x v="0"/>
    <x v="24"/>
    <x v="17"/>
    <n v="22153"/>
    <x v="0"/>
    <s v="FUR-FU-10000965"/>
    <x v="0"/>
    <x v="5"/>
    <s v="Howard Miller 11-1/2&quot; Diameter Ridgewood Wall Clock"/>
    <n v="51.94"/>
    <n v="1"/>
    <n v="0"/>
    <n v="21.295400000000001"/>
  </r>
  <r>
    <n v="868"/>
    <s v="CA-2013-134362"/>
    <x v="0"/>
    <x v="321"/>
    <d v="2013-10-03T00:00:00"/>
    <s v="First Class"/>
    <s v="LS-16945"/>
    <s v="Linda Southworth"/>
    <x v="1"/>
    <x v="0"/>
    <x v="10"/>
    <x v="9"/>
    <n v="19140"/>
    <x v="3"/>
    <s v="OFF-LA-10004853"/>
    <x v="1"/>
    <x v="2"/>
    <s v="Avery 483"/>
    <n v="15.936000000000002"/>
    <n v="4"/>
    <n v="0.2"/>
    <n v="5.1791999999999998"/>
  </r>
  <r>
    <n v="869"/>
    <s v="CA-2011-136742"/>
    <x v="2"/>
    <x v="322"/>
    <d v="2011-04-10T00:00:00"/>
    <s v="Standard Class"/>
    <s v="GP-14740"/>
    <s v="Guy Phonely"/>
    <x v="1"/>
    <x v="0"/>
    <x v="152"/>
    <x v="9"/>
    <n v="17602"/>
    <x v="3"/>
    <s v="OFF-BI-10003719"/>
    <x v="1"/>
    <x v="8"/>
    <s v="Large Capacity Hanging Post Binders"/>
    <n v="44.910000000000011"/>
    <n v="6"/>
    <n v="0.7"/>
    <n v="-35.927999999999997"/>
  </r>
  <r>
    <n v="870"/>
    <s v="CA-2013-158099"/>
    <x v="0"/>
    <x v="323"/>
    <d v="2013-09-06T00:00:00"/>
    <s v="First Class"/>
    <s v="PK-18910"/>
    <s v="Paul Knutson"/>
    <x v="2"/>
    <x v="0"/>
    <x v="10"/>
    <x v="9"/>
    <n v="19143"/>
    <x v="3"/>
    <s v="OFF-BI-10000545"/>
    <x v="1"/>
    <x v="8"/>
    <s v="GBC Ibimaster 500 Manual ProClick Binding System"/>
    <n v="1141.4700000000003"/>
    <n v="5"/>
    <n v="0.7"/>
    <n v="-760.98000000000025"/>
  </r>
  <r>
    <n v="871"/>
    <s v="CA-2013-158099"/>
    <x v="0"/>
    <x v="323"/>
    <d v="2013-09-06T00:00:00"/>
    <s v="First Class"/>
    <s v="PK-18910"/>
    <s v="Paul Knutson"/>
    <x v="2"/>
    <x v="0"/>
    <x v="10"/>
    <x v="9"/>
    <n v="19143"/>
    <x v="3"/>
    <s v="TEC-PH-10002496"/>
    <x v="2"/>
    <x v="7"/>
    <s v="Cisco SPA301"/>
    <n v="280.78200000000004"/>
    <n v="3"/>
    <n v="0.4"/>
    <n v="-46.797000000000025"/>
  </r>
  <r>
    <n v="872"/>
    <s v="CA-2012-131128"/>
    <x v="1"/>
    <x v="324"/>
    <d v="2012-10-20T00:00:00"/>
    <s v="First Class"/>
    <s v="TB-21520"/>
    <s v="Tracy Blumstein"/>
    <x v="0"/>
    <x v="0"/>
    <x v="3"/>
    <x v="38"/>
    <n v="3301"/>
    <x v="3"/>
    <s v="OFF-PA-10003591"/>
    <x v="1"/>
    <x v="10"/>
    <s v="Southworth 100% Cotton The Best Paper"/>
    <n v="34.44"/>
    <n v="3"/>
    <n v="0"/>
    <n v="17.22"/>
  </r>
  <r>
    <n v="873"/>
    <s v="CA-2011-148488"/>
    <x v="2"/>
    <x v="325"/>
    <d v="2011-12-15T00:00:00"/>
    <s v="Standard Class"/>
    <s v="SM-20005"/>
    <s v="Sally Matthias"/>
    <x v="0"/>
    <x v="0"/>
    <x v="20"/>
    <x v="15"/>
    <n v="10009"/>
    <x v="3"/>
    <s v="OFF-PA-10004470"/>
    <x v="1"/>
    <x v="10"/>
    <s v="Adams Write n' Stick Phone Message Book, 11&quot; X 5 1/4&quot;, 200 Messages"/>
    <n v="11.36"/>
    <n v="2"/>
    <n v="0"/>
    <n v="5.2255999999999991"/>
  </r>
  <r>
    <n v="874"/>
    <s v="CA-2011-148488"/>
    <x v="2"/>
    <x v="325"/>
    <d v="2011-12-15T00:00:00"/>
    <s v="Standard Class"/>
    <s v="SM-20005"/>
    <s v="Sally Matthias"/>
    <x v="0"/>
    <x v="0"/>
    <x v="20"/>
    <x v="15"/>
    <n v="10009"/>
    <x v="3"/>
    <s v="OFF-BI-10000315"/>
    <x v="1"/>
    <x v="8"/>
    <s v="Poly Designer Cover &amp; Back"/>
    <n v="106.34399999999999"/>
    <n v="7"/>
    <n v="0.2"/>
    <n v="37.220399999999998"/>
  </r>
  <r>
    <n v="875"/>
    <s v="CA-2014-114636"/>
    <x v="3"/>
    <x v="326"/>
    <d v="2014-08-30T00:00:00"/>
    <s v="Standard Class"/>
    <s v="GA-14725"/>
    <s v="Guy Armstrong"/>
    <x v="0"/>
    <x v="0"/>
    <x v="35"/>
    <x v="3"/>
    <n v="28205"/>
    <x v="0"/>
    <s v="OFF-PA-10001790"/>
    <x v="1"/>
    <x v="10"/>
    <s v="Xerox 1910"/>
    <n v="192.16000000000003"/>
    <n v="5"/>
    <n v="0.2"/>
    <n v="67.255999999999986"/>
  </r>
  <r>
    <n v="876"/>
    <s v="CA-2013-116736"/>
    <x v="0"/>
    <x v="327"/>
    <d v="2013-01-21T00:00:00"/>
    <s v="Standard Class"/>
    <s v="CC-12430"/>
    <s v="Chuck Clark"/>
    <x v="2"/>
    <x v="0"/>
    <x v="3"/>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x v="0"/>
    <x v="3"/>
    <x v="38"/>
    <n v="3301"/>
    <x v="3"/>
    <s v="TEC-AC-10003628"/>
    <x v="2"/>
    <x v="11"/>
    <s v="Logitech 910-002974 M325 Wireless Mouse for Web Scrolling"/>
    <n v="29.99"/>
    <n v="1"/>
    <n v="0"/>
    <n v="13.195600000000002"/>
  </r>
  <r>
    <n v="878"/>
    <s v="CA-2013-116736"/>
    <x v="0"/>
    <x v="327"/>
    <d v="2013-01-21T00:00:00"/>
    <s v="Standard Class"/>
    <s v="CC-12430"/>
    <s v="Chuck Clark"/>
    <x v="2"/>
    <x v="0"/>
    <x v="3"/>
    <x v="38"/>
    <n v="3301"/>
    <x v="3"/>
    <s v="TEC-AC-10002049"/>
    <x v="2"/>
    <x v="11"/>
    <s v="Logitech G19 Programmable Gaming Keyboard"/>
    <n v="371.96999999999997"/>
    <n v="3"/>
    <n v="0"/>
    <n v="66.954599999999971"/>
  </r>
  <r>
    <n v="879"/>
    <s v="US-2011-158638"/>
    <x v="2"/>
    <x v="328"/>
    <d v="2011-09-21T00:00:00"/>
    <s v="Standard Class"/>
    <s v="AG-10765"/>
    <s v="Anthony Garverick"/>
    <x v="2"/>
    <x v="0"/>
    <x v="10"/>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x v="0"/>
    <x v="20"/>
    <x v="15"/>
    <n v="10024"/>
    <x v="3"/>
    <s v="OFF-BI-10003984"/>
    <x v="1"/>
    <x v="8"/>
    <s v="Lock-Up Easel 'Spel-Binder'"/>
    <n v="68.472000000000008"/>
    <n v="3"/>
    <n v="0.2"/>
    <n v="23.109299999999998"/>
  </r>
  <r>
    <n v="881"/>
    <s v="CA-2014-111689"/>
    <x v="3"/>
    <x v="329"/>
    <d v="2014-12-03T00:00:00"/>
    <s v="Second Class"/>
    <s v="HP-14815"/>
    <s v="Harold Pawlan"/>
    <x v="2"/>
    <x v="0"/>
    <x v="20"/>
    <x v="15"/>
    <n v="10024"/>
    <x v="3"/>
    <s v="FUR-CH-10004287"/>
    <x v="0"/>
    <x v="1"/>
    <s v="SAFCO Arco Folding Chair"/>
    <n v="1242.8999999999999"/>
    <n v="5"/>
    <n v="0.1"/>
    <n v="262.38999999999987"/>
  </r>
  <r>
    <n v="882"/>
    <s v="CA-2012-129098"/>
    <x v="1"/>
    <x v="330"/>
    <d v="2012-10-13T00:00:00"/>
    <s v="Standard Class"/>
    <s v="DK-13090"/>
    <s v="Dave Kipp"/>
    <x v="0"/>
    <x v="0"/>
    <x v="24"/>
    <x v="17"/>
    <n v="22153"/>
    <x v="0"/>
    <s v="OFF-ST-10001321"/>
    <x v="1"/>
    <x v="4"/>
    <s v="Decoflex Hanging Personal Folder File, Blue"/>
    <n v="30.84"/>
    <n v="2"/>
    <n v="0"/>
    <n v="8.3268000000000022"/>
  </r>
  <r>
    <n v="883"/>
    <s v="US-2014-123463"/>
    <x v="3"/>
    <x v="331"/>
    <d v="2014-12-24T00:00:00"/>
    <s v="Same Day"/>
    <s v="GZ-14470"/>
    <s v="Gary Zandusky"/>
    <x v="0"/>
    <x v="0"/>
    <x v="8"/>
    <x v="1"/>
    <n v="94109"/>
    <x v="1"/>
    <s v="OFF-AR-10001118"/>
    <x v="1"/>
    <x v="6"/>
    <s v="Binney &amp; Smith Crayola Metallic Crayons, 16-Color Pack"/>
    <n v="13.48"/>
    <n v="4"/>
    <n v="0"/>
    <n v="5.9312000000000014"/>
  </r>
  <r>
    <n v="884"/>
    <s v="CA-2013-165148"/>
    <x v="0"/>
    <x v="332"/>
    <d v="2013-10-25T00:00:00"/>
    <s v="First Class"/>
    <s v="PM-19135"/>
    <s v="Peter McVee"/>
    <x v="2"/>
    <x v="0"/>
    <x v="66"/>
    <x v="12"/>
    <n v="48227"/>
    <x v="2"/>
    <s v="FUR-FU-10000732"/>
    <x v="0"/>
    <x v="5"/>
    <s v="Eldon 200 Class Desk Accessories"/>
    <n v="31.400000000000002"/>
    <n v="5"/>
    <n v="0"/>
    <n v="10.047999999999998"/>
  </r>
  <r>
    <n v="885"/>
    <s v="CA-2011-134061"/>
    <x v="2"/>
    <x v="333"/>
    <d v="2011-05-04T00:00:00"/>
    <s v="Standard Class"/>
    <s v="LL-16840"/>
    <s v="Lauren Leatherbury"/>
    <x v="0"/>
    <x v="0"/>
    <x v="30"/>
    <x v="15"/>
    <n v="14609"/>
    <x v="3"/>
    <s v="FUR-FU-10001424"/>
    <x v="0"/>
    <x v="5"/>
    <s v="Dax Clear Box Frame"/>
    <n v="17.46"/>
    <n v="2"/>
    <n v="0"/>
    <n v="5.936399999999999"/>
  </r>
  <r>
    <n v="886"/>
    <s v="CA-2012-143602"/>
    <x v="1"/>
    <x v="334"/>
    <d v="2012-04-28T00:00:00"/>
    <s v="Second Class"/>
    <s v="JS-15595"/>
    <s v="Jill Stevenson"/>
    <x v="1"/>
    <x v="0"/>
    <x v="1"/>
    <x v="1"/>
    <n v="90045"/>
    <x v="1"/>
    <s v="OFF-BI-10002071"/>
    <x v="1"/>
    <x v="8"/>
    <s v="Fellowes Black Plastic Comb Bindings"/>
    <n v="13.943999999999999"/>
    <n v="3"/>
    <n v="0.2"/>
    <n v="4.5317999999999996"/>
  </r>
  <r>
    <n v="887"/>
    <s v="CA-2014-115364"/>
    <x v="3"/>
    <x v="335"/>
    <d v="2014-07-03T00:00:00"/>
    <s v="Standard Class"/>
    <s v="OT-18730"/>
    <s v="Olvera Toch"/>
    <x v="0"/>
    <x v="0"/>
    <x v="70"/>
    <x v="1"/>
    <n v="92105"/>
    <x v="1"/>
    <s v="OFF-ST-10002486"/>
    <x v="1"/>
    <x v="4"/>
    <s v="Eldon Shelf Savers Cubes and Bins"/>
    <n v="83.76"/>
    <n v="12"/>
    <n v="0"/>
    <n v="1.6751999999999967"/>
  </r>
  <r>
    <n v="888"/>
    <s v="CA-2014-150707"/>
    <x v="3"/>
    <x v="336"/>
    <d v="2014-10-20T00:00:00"/>
    <s v="Standard Class"/>
    <s v="EL-13735"/>
    <s v="Ed Ludwig"/>
    <x v="2"/>
    <x v="0"/>
    <x v="29"/>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x v="0"/>
    <x v="8"/>
    <x v="1"/>
    <n v="94122"/>
    <x v="1"/>
    <s v="OFF-PA-10003845"/>
    <x v="1"/>
    <x v="10"/>
    <s v="Xerox 1987"/>
    <n v="34.68"/>
    <n v="6"/>
    <n v="0"/>
    <n v="16.993200000000002"/>
  </r>
  <r>
    <n v="890"/>
    <s v="CA-2014-132934"/>
    <x v="3"/>
    <x v="308"/>
    <d v="2014-06-27T00:00:00"/>
    <s v="Standard Class"/>
    <s v="JE-15475"/>
    <s v="Jeremy Ellison"/>
    <x v="0"/>
    <x v="0"/>
    <x v="106"/>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x v="0"/>
    <x v="106"/>
    <x v="15"/>
    <n v="10801"/>
    <x v="3"/>
    <s v="OFF-BI-10001098"/>
    <x v="1"/>
    <x v="8"/>
    <s v="Acco D-Ring Binder w/DublLock"/>
    <n v="51.311999999999998"/>
    <n v="3"/>
    <n v="0.2"/>
    <n v="18.600599999999996"/>
  </r>
  <r>
    <n v="892"/>
    <s v="CA-2014-133256"/>
    <x v="3"/>
    <x v="335"/>
    <d v="2014-06-28T00:00:00"/>
    <s v="First Class"/>
    <s v="TH-21550"/>
    <s v="Tracy Hopkins"/>
    <x v="2"/>
    <x v="0"/>
    <x v="66"/>
    <x v="12"/>
    <n v="48227"/>
    <x v="2"/>
    <s v="OFF-PA-10001622"/>
    <x v="1"/>
    <x v="10"/>
    <s v="Ampad Poly Cover Wirebound Steno Book, 6&quot; x 9&quot; Assorted Colors, Gregg Ruled"/>
    <n v="4.54"/>
    <n v="1"/>
    <n v="0"/>
    <n v="2.0429999999999997"/>
  </r>
  <r>
    <n v="893"/>
    <s v="CA-2014-133256"/>
    <x v="3"/>
    <x v="335"/>
    <d v="2014-06-28T00:00:00"/>
    <s v="First Class"/>
    <s v="TH-21550"/>
    <s v="Tracy Hopkins"/>
    <x v="2"/>
    <x v="0"/>
    <x v="66"/>
    <x v="12"/>
    <n v="48227"/>
    <x v="2"/>
    <s v="OFF-AR-10003158"/>
    <x v="1"/>
    <x v="6"/>
    <s v="Fluorescent Highlighters by Dixon"/>
    <n v="15.92"/>
    <n v="4"/>
    <n v="0"/>
    <n v="5.4127999999999989"/>
  </r>
  <r>
    <n v="894"/>
    <s v="CA-2014-133256"/>
    <x v="3"/>
    <x v="335"/>
    <d v="2014-06-28T00:00:00"/>
    <s v="First Class"/>
    <s v="TH-21550"/>
    <s v="Tracy Hopkins"/>
    <x v="2"/>
    <x v="0"/>
    <x v="66"/>
    <x v="12"/>
    <n v="48227"/>
    <x v="2"/>
    <s v="TEC-PH-10002660"/>
    <x v="2"/>
    <x v="7"/>
    <s v="Nortel Networks T7316 E Nt8 B27"/>
    <n v="543.91999999999996"/>
    <n v="8"/>
    <n v="0"/>
    <n v="135.98000000000002"/>
  </r>
  <r>
    <n v="895"/>
    <s v="CA-2013-105494"/>
    <x v="0"/>
    <x v="338"/>
    <d v="2013-11-13T00:00:00"/>
    <s v="First Class"/>
    <s v="PC-18745"/>
    <s v="Pamela Coakley"/>
    <x v="1"/>
    <x v="0"/>
    <x v="8"/>
    <x v="1"/>
    <n v="94122"/>
    <x v="1"/>
    <s v="OFF-ST-10002205"/>
    <x v="1"/>
    <x v="4"/>
    <s v="File Shuttle I and Handi-File"/>
    <n v="155.82000000000002"/>
    <n v="7"/>
    <n v="0"/>
    <n v="42.071400000000011"/>
  </r>
  <r>
    <n v="896"/>
    <s v="CA-2013-105494"/>
    <x v="0"/>
    <x v="338"/>
    <d v="2013-11-13T00:00:00"/>
    <s v="First Class"/>
    <s v="PC-18745"/>
    <s v="Pamela Coakley"/>
    <x v="1"/>
    <x v="0"/>
    <x v="8"/>
    <x v="1"/>
    <n v="94122"/>
    <x v="1"/>
    <s v="OFF-BI-10003364"/>
    <x v="1"/>
    <x v="8"/>
    <s v="Binding Machine Supplies"/>
    <n v="70.00800000000001"/>
    <n v="3"/>
    <n v="0.2"/>
    <n v="24.502800000000001"/>
  </r>
  <r>
    <n v="897"/>
    <s v="CA-2013-140634"/>
    <x v="0"/>
    <x v="339"/>
    <d v="2013-10-07T00:00:00"/>
    <s v="Second Class"/>
    <s v="HL-15040"/>
    <s v="Hunter Lopez"/>
    <x v="0"/>
    <x v="0"/>
    <x v="12"/>
    <x v="5"/>
    <n v="77095"/>
    <x v="2"/>
    <s v="OFF-EN-10001099"/>
    <x v="1"/>
    <x v="12"/>
    <s v="Staples"/>
    <n v="15.648"/>
    <n v="2"/>
    <n v="0.2"/>
    <n v="5.0855999999999986"/>
  </r>
  <r>
    <n v="898"/>
    <s v="CA-2011-144407"/>
    <x v="2"/>
    <x v="340"/>
    <d v="2011-09-15T00:00:00"/>
    <s v="Standard Class"/>
    <s v="MS-17365"/>
    <s v="Maribeth Schnelling"/>
    <x v="0"/>
    <x v="0"/>
    <x v="66"/>
    <x v="12"/>
    <n v="48227"/>
    <x v="2"/>
    <s v="OFF-LA-10003923"/>
    <x v="1"/>
    <x v="2"/>
    <s v="Alphabetical Labels for Top Tab Filing"/>
    <n v="103.60000000000001"/>
    <n v="7"/>
    <n v="0"/>
    <n v="51.800000000000004"/>
  </r>
  <r>
    <n v="899"/>
    <s v="CA-2014-160983"/>
    <x v="3"/>
    <x v="341"/>
    <d v="2014-11-01T00:00:00"/>
    <s v="Second Class"/>
    <s v="GB-14530"/>
    <s v="George Bell"/>
    <x v="1"/>
    <x v="0"/>
    <x v="109"/>
    <x v="15"/>
    <n v="13021"/>
    <x v="3"/>
    <s v="OFF-PA-10002250"/>
    <x v="1"/>
    <x v="10"/>
    <s v="Things To Do Today Pad"/>
    <n v="46.96"/>
    <n v="8"/>
    <n v="0"/>
    <n v="22.540800000000001"/>
  </r>
  <r>
    <n v="900"/>
    <s v="US-2013-114622"/>
    <x v="0"/>
    <x v="342"/>
    <d v="2013-04-13T00:00:00"/>
    <s v="First Class"/>
    <s v="JR-16210"/>
    <s v="Justin Ritter"/>
    <x v="1"/>
    <x v="0"/>
    <x v="24"/>
    <x v="24"/>
    <n v="45503"/>
    <x v="3"/>
    <s v="OFF-BI-10004716"/>
    <x v="1"/>
    <x v="8"/>
    <s v="Wilson Jones Hanging Recycled Pressboard Data Binders"/>
    <n v="8.9040000000000017"/>
    <n v="2"/>
    <n v="0.7"/>
    <n v="-6.5296000000000003"/>
  </r>
  <r>
    <n v="901"/>
    <s v="CA-2014-150959"/>
    <x v="3"/>
    <x v="343"/>
    <d v="2014-11-14T00:00:00"/>
    <s v="First Class"/>
    <s v="TD-20995"/>
    <s v="Tamara Dahlen"/>
    <x v="0"/>
    <x v="0"/>
    <x v="164"/>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x v="0"/>
    <x v="164"/>
    <x v="5"/>
    <n v="75043"/>
    <x v="2"/>
    <s v="OFF-BI-10001510"/>
    <x v="1"/>
    <x v="8"/>
    <s v="Deluxe Heavy-Duty Vinyl Round Ring Binder"/>
    <n v="18.335999999999999"/>
    <n v="4"/>
    <n v="0.8"/>
    <n v="-32.088000000000008"/>
  </r>
  <r>
    <n v="903"/>
    <s v="CA-2014-132353"/>
    <x v="3"/>
    <x v="175"/>
    <d v="2014-09-18T00:00:00"/>
    <s v="First Class"/>
    <s v="DB-13060"/>
    <s v="Dave Brooks"/>
    <x v="0"/>
    <x v="0"/>
    <x v="22"/>
    <x v="10"/>
    <n v="60653"/>
    <x v="2"/>
    <s v="TEC-PH-10004536"/>
    <x v="2"/>
    <x v="7"/>
    <s v="Avaya 5420 Digital phone"/>
    <n v="323.97600000000006"/>
    <n v="3"/>
    <n v="0.2"/>
    <n v="20.248499999999993"/>
  </r>
  <r>
    <n v="904"/>
    <s v="CA-2013-130477"/>
    <x v="0"/>
    <x v="143"/>
    <d v="2013-04-13T00:00:00"/>
    <s v="Standard Class"/>
    <s v="LC-17140"/>
    <s v="Logan Currie"/>
    <x v="0"/>
    <x v="0"/>
    <x v="1"/>
    <x v="1"/>
    <n v="90032"/>
    <x v="1"/>
    <s v="OFF-PA-10002947"/>
    <x v="1"/>
    <x v="10"/>
    <s v="Xerox 1923"/>
    <n v="20.04"/>
    <n v="3"/>
    <n v="0"/>
    <n v="9.6191999999999993"/>
  </r>
  <r>
    <n v="905"/>
    <s v="CA-2013-130477"/>
    <x v="0"/>
    <x v="143"/>
    <d v="2013-04-13T00:00:00"/>
    <s v="Standard Class"/>
    <s v="LC-17140"/>
    <s v="Logan Currie"/>
    <x v="0"/>
    <x v="0"/>
    <x v="1"/>
    <x v="1"/>
    <n v="90032"/>
    <x v="1"/>
    <s v="OFF-ST-10002583"/>
    <x v="1"/>
    <x v="4"/>
    <s v="Fellowes Neat Ideas Storage Cubes"/>
    <n v="64.959999999999994"/>
    <n v="2"/>
    <n v="0"/>
    <n v="2.598399999999998"/>
  </r>
  <r>
    <n v="906"/>
    <s v="CA-2013-130477"/>
    <x v="0"/>
    <x v="143"/>
    <d v="2013-04-13T00:00:00"/>
    <s v="Standard Class"/>
    <s v="LC-17140"/>
    <s v="Logan Currie"/>
    <x v="0"/>
    <x v="0"/>
    <x v="1"/>
    <x v="1"/>
    <n v="90032"/>
    <x v="1"/>
    <s v="OFF-PA-10000019"/>
    <x v="1"/>
    <x v="10"/>
    <s v="Xerox 1931"/>
    <n v="12.96"/>
    <n v="2"/>
    <n v="0"/>
    <n v="6.2208000000000006"/>
  </r>
  <r>
    <n v="907"/>
    <s v="CA-2014-143259"/>
    <x v="3"/>
    <x v="247"/>
    <d v="2015-01-04T00:00:00"/>
    <s v="Standard Class"/>
    <s v="PO-18865"/>
    <s v="Patrick O'Donnell"/>
    <x v="0"/>
    <x v="0"/>
    <x v="20"/>
    <x v="15"/>
    <n v="10009"/>
    <x v="3"/>
    <s v="FUR-BO-10003441"/>
    <x v="0"/>
    <x v="0"/>
    <s v="Bush Westfield Collection Bookcases, Fully Assembled"/>
    <n v="323.13600000000002"/>
    <n v="4"/>
    <n v="0.2"/>
    <n v="12.117599999999968"/>
  </r>
  <r>
    <n v="908"/>
    <s v="CA-2014-143259"/>
    <x v="3"/>
    <x v="247"/>
    <d v="2015-01-04T00:00:00"/>
    <s v="Standard Class"/>
    <s v="PO-18865"/>
    <s v="Patrick O'Donnell"/>
    <x v="0"/>
    <x v="0"/>
    <x v="20"/>
    <x v="15"/>
    <n v="10009"/>
    <x v="3"/>
    <s v="TEC-PH-10004774"/>
    <x v="2"/>
    <x v="7"/>
    <s v="Gear Head AU3700S Headset"/>
    <n v="90.93"/>
    <n v="7"/>
    <n v="0"/>
    <n v="2.7278999999999964"/>
  </r>
  <r>
    <n v="909"/>
    <s v="CA-2014-143259"/>
    <x v="3"/>
    <x v="247"/>
    <d v="2015-01-04T00:00:00"/>
    <s v="Standard Class"/>
    <s v="PO-18865"/>
    <s v="Patrick O'Donnell"/>
    <x v="0"/>
    <x v="0"/>
    <x v="20"/>
    <x v="15"/>
    <n v="10009"/>
    <x v="3"/>
    <s v="OFF-BI-10003684"/>
    <x v="1"/>
    <x v="8"/>
    <s v="Wilson Jones Legal Size Ring Binders"/>
    <n v="52.775999999999996"/>
    <n v="3"/>
    <n v="0.2"/>
    <n v="19.791"/>
  </r>
  <r>
    <n v="910"/>
    <s v="CA-2014-137596"/>
    <x v="3"/>
    <x v="264"/>
    <d v="2014-09-08T00:00:00"/>
    <s v="Standard Class"/>
    <s v="BE-11335"/>
    <s v="Bill Eplett"/>
    <x v="2"/>
    <x v="0"/>
    <x v="25"/>
    <x v="12"/>
    <n v="49201"/>
    <x v="2"/>
    <s v="TEC-PH-10001494"/>
    <x v="2"/>
    <x v="7"/>
    <s v="Polycom CX600 IP Phone VoIP phone"/>
    <n v="1199.8"/>
    <n v="4"/>
    <n v="0"/>
    <n v="323.94600000000003"/>
  </r>
  <r>
    <n v="911"/>
    <s v="CA-2014-137596"/>
    <x v="3"/>
    <x v="264"/>
    <d v="2014-09-08T00:00:00"/>
    <s v="Standard Class"/>
    <s v="BE-11335"/>
    <s v="Bill Eplett"/>
    <x v="2"/>
    <x v="0"/>
    <x v="25"/>
    <x v="12"/>
    <n v="49201"/>
    <x v="2"/>
    <s v="TEC-AC-10004666"/>
    <x v="2"/>
    <x v="11"/>
    <s v="Maxell iVDR EX 500GB Cartridge"/>
    <n v="1928.7800000000002"/>
    <n v="7"/>
    <n v="0"/>
    <n v="829.37540000000024"/>
  </r>
  <r>
    <n v="912"/>
    <s v="CA-2014-137596"/>
    <x v="3"/>
    <x v="264"/>
    <d v="2014-09-08T00:00:00"/>
    <s v="Standard Class"/>
    <s v="BE-11335"/>
    <s v="Bill Eplett"/>
    <x v="2"/>
    <x v="0"/>
    <x v="25"/>
    <x v="12"/>
    <n v="49201"/>
    <x v="2"/>
    <s v="OFF-ST-10003816"/>
    <x v="1"/>
    <x v="4"/>
    <s v="Fellowes High-Stak Drawer Files"/>
    <n v="352.38"/>
    <n v="2"/>
    <n v="0"/>
    <n v="81.047399999999982"/>
  </r>
  <r>
    <n v="913"/>
    <s v="CA-2012-133627"/>
    <x v="1"/>
    <x v="70"/>
    <d v="2012-06-07T00:00:00"/>
    <s v="Standard Class"/>
    <s v="SC-20050"/>
    <s v="Sample Company A"/>
    <x v="2"/>
    <x v="0"/>
    <x v="165"/>
    <x v="29"/>
    <n v="6360"/>
    <x v="3"/>
    <s v="FUR-FU-10001935"/>
    <x v="0"/>
    <x v="5"/>
    <s v="3M Hangers With Command Adhesive"/>
    <n v="22.200000000000003"/>
    <n v="6"/>
    <n v="0"/>
    <n v="9.1020000000000021"/>
  </r>
  <r>
    <n v="914"/>
    <s v="CA-2014-102519"/>
    <x v="3"/>
    <x v="344"/>
    <d v="2014-11-30T00:00:00"/>
    <s v="First Class"/>
    <s v="BM-11650"/>
    <s v="Brian Moss"/>
    <x v="1"/>
    <x v="0"/>
    <x v="158"/>
    <x v="6"/>
    <n v="53209"/>
    <x v="2"/>
    <s v="FUR-FU-10004091"/>
    <x v="0"/>
    <x v="5"/>
    <s v="Howard Miller 13&quot; Diameter Goldtone Round Wall Clock"/>
    <n v="46.94"/>
    <n v="1"/>
    <n v="0"/>
    <n v="19.2454"/>
  </r>
  <r>
    <n v="915"/>
    <s v="CA-2014-102519"/>
    <x v="3"/>
    <x v="344"/>
    <d v="2014-11-30T00:00:00"/>
    <s v="First Class"/>
    <s v="BM-11650"/>
    <s v="Brian Moss"/>
    <x v="1"/>
    <x v="0"/>
    <x v="158"/>
    <x v="6"/>
    <n v="53209"/>
    <x v="2"/>
    <s v="TEC-AC-10001772"/>
    <x v="2"/>
    <x v="11"/>
    <s v="Memorex Mini Travel Drive 16 GB USB 2.0 Flash Drive"/>
    <n v="143.73000000000002"/>
    <n v="9"/>
    <n v="0"/>
    <n v="56.054700000000011"/>
  </r>
  <r>
    <n v="916"/>
    <s v="US-2011-141215"/>
    <x v="2"/>
    <x v="345"/>
    <d v="2011-06-21T00:00:00"/>
    <s v="Standard Class"/>
    <s v="KL-16555"/>
    <s v="Kelly Lampkin"/>
    <x v="1"/>
    <x v="0"/>
    <x v="52"/>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x v="0"/>
    <x v="52"/>
    <x v="5"/>
    <n v="78207"/>
    <x v="2"/>
    <s v="FUR-CH-10003379"/>
    <x v="0"/>
    <x v="1"/>
    <s v="Global Commerce Series High-Back Swivel/Tilt Chairs"/>
    <n v="797.94399999999996"/>
    <n v="4"/>
    <n v="0.3"/>
    <n v="-56.995999999999981"/>
  </r>
  <r>
    <n v="918"/>
    <s v="US-2011-141215"/>
    <x v="2"/>
    <x v="345"/>
    <d v="2011-06-21T00:00:00"/>
    <s v="Standard Class"/>
    <s v="KL-16555"/>
    <s v="Kelly Lampkin"/>
    <x v="1"/>
    <x v="0"/>
    <x v="52"/>
    <x v="5"/>
    <n v="78207"/>
    <x v="2"/>
    <s v="OFF-BI-10002706"/>
    <x v="1"/>
    <x v="8"/>
    <s v="Avery Premier Heavy-Duty Binder with Round Locking Rings"/>
    <n v="8.5679999999999978"/>
    <n v="3"/>
    <n v="0.8"/>
    <n v="-14.5656"/>
  </r>
  <r>
    <n v="919"/>
    <s v="CA-2013-165218"/>
    <x v="0"/>
    <x v="346"/>
    <d v="2013-03-12T00:00:00"/>
    <s v="Standard Class"/>
    <s v="RW-19630"/>
    <s v="Rob Williams"/>
    <x v="1"/>
    <x v="0"/>
    <x v="61"/>
    <x v="5"/>
    <n v="75220"/>
    <x v="2"/>
    <s v="OFF-EN-10000056"/>
    <x v="1"/>
    <x v="12"/>
    <s v="Cameo Buff Policy Envelopes"/>
    <n v="149.352"/>
    <n v="3"/>
    <n v="0.2"/>
    <n v="50.40629999999998"/>
  </r>
  <r>
    <n v="920"/>
    <s v="CA-2013-165218"/>
    <x v="0"/>
    <x v="346"/>
    <d v="2013-03-12T00:00:00"/>
    <s v="Standard Class"/>
    <s v="RW-19630"/>
    <s v="Rob Williams"/>
    <x v="1"/>
    <x v="0"/>
    <x v="61"/>
    <x v="5"/>
    <n v="75220"/>
    <x v="2"/>
    <s v="OFF-ST-10001558"/>
    <x v="1"/>
    <x v="4"/>
    <s v="Acco Perma 4000 Stacking Storage Drawers"/>
    <n v="12.991999999999999"/>
    <n v="1"/>
    <n v="0.2"/>
    <n v="-0.81199999999999983"/>
  </r>
  <r>
    <n v="921"/>
    <s v="CA-2011-138296"/>
    <x v="2"/>
    <x v="29"/>
    <d v="2011-12-12T00:00:00"/>
    <s v="Standard Class"/>
    <s v="RC-19825"/>
    <s v="Roy Collins"/>
    <x v="0"/>
    <x v="0"/>
    <x v="166"/>
    <x v="17"/>
    <n v="22304"/>
    <x v="0"/>
    <s v="OFF-ST-10002444"/>
    <x v="1"/>
    <x v="4"/>
    <s v="Recycled Eldon Regeneration Jumbo File"/>
    <n v="24.56"/>
    <n v="2"/>
    <n v="0"/>
    <n v="6.8767999999999994"/>
  </r>
  <r>
    <n v="922"/>
    <s v="CA-2012-111164"/>
    <x v="1"/>
    <x v="347"/>
    <d v="2012-04-15T00:00:00"/>
    <s v="Standard Class"/>
    <s v="SE-20110"/>
    <s v="Sanjit Engle"/>
    <x v="0"/>
    <x v="0"/>
    <x v="20"/>
    <x v="15"/>
    <n v="10009"/>
    <x v="3"/>
    <s v="TEC-AC-10002473"/>
    <x v="2"/>
    <x v="11"/>
    <s v="Maxell 4.7GB DVD-R"/>
    <n v="85.14"/>
    <n v="3"/>
    <n v="0"/>
    <n v="34.907399999999996"/>
  </r>
  <r>
    <n v="923"/>
    <s v="CA-2012-111164"/>
    <x v="1"/>
    <x v="347"/>
    <d v="2012-04-15T00:00:00"/>
    <s v="Standard Class"/>
    <s v="SE-20110"/>
    <s v="Sanjit Engle"/>
    <x v="0"/>
    <x v="0"/>
    <x v="20"/>
    <x v="15"/>
    <n v="10009"/>
    <x v="3"/>
    <s v="TEC-PH-10004531"/>
    <x v="2"/>
    <x v="7"/>
    <s v="OtterBox Commuter Series Case - iPhone 5 &amp; 5s"/>
    <n v="21.99"/>
    <n v="1"/>
    <n v="0"/>
    <n v="10.555199999999999"/>
  </r>
  <r>
    <n v="924"/>
    <s v="CA-2012-111164"/>
    <x v="1"/>
    <x v="347"/>
    <d v="2012-04-15T00:00:00"/>
    <s v="Standard Class"/>
    <s v="SE-20110"/>
    <s v="Sanjit Engle"/>
    <x v="0"/>
    <x v="0"/>
    <x v="20"/>
    <x v="15"/>
    <n v="10009"/>
    <x v="3"/>
    <s v="OFF-AP-10004487"/>
    <x v="1"/>
    <x v="9"/>
    <s v="Kensington 4 Outlet MasterPiece Compact Power Control Center"/>
    <n v="406.59999999999997"/>
    <n v="5"/>
    <n v="0"/>
    <n v="113.84799999999998"/>
  </r>
  <r>
    <n v="925"/>
    <s v="CA-2013-149797"/>
    <x v="0"/>
    <x v="306"/>
    <d v="2013-09-21T00:00:00"/>
    <s v="Standard Class"/>
    <s v="AH-10075"/>
    <s v="Adam Hart"/>
    <x v="1"/>
    <x v="0"/>
    <x v="20"/>
    <x v="15"/>
    <n v="10011"/>
    <x v="3"/>
    <s v="OFF-BI-10003650"/>
    <x v="1"/>
    <x v="8"/>
    <s v="GBC DocuBind 300 Electric Binding Machine"/>
    <n v="841.5680000000001"/>
    <n v="2"/>
    <n v="0.2"/>
    <n v="294.54879999999991"/>
  </r>
  <r>
    <n v="926"/>
    <s v="CA-2011-132962"/>
    <x v="2"/>
    <x v="103"/>
    <d v="2011-09-16T00:00:00"/>
    <s v="First Class"/>
    <s v="JM-15535"/>
    <s v="Jessica Myrick"/>
    <x v="0"/>
    <x v="0"/>
    <x v="10"/>
    <x v="9"/>
    <n v="19143"/>
    <x v="3"/>
    <s v="OFF-PA-10003543"/>
    <x v="1"/>
    <x v="10"/>
    <s v="Xerox 1985"/>
    <n v="15.552000000000003"/>
    <n v="3"/>
    <n v="0.2"/>
    <n v="5.4432"/>
  </r>
  <r>
    <n v="927"/>
    <s v="CA-2011-132962"/>
    <x v="2"/>
    <x v="103"/>
    <d v="2011-09-16T00:00:00"/>
    <s v="First Class"/>
    <s v="JM-15535"/>
    <s v="Jessica Myrick"/>
    <x v="0"/>
    <x v="0"/>
    <x v="10"/>
    <x v="9"/>
    <n v="19143"/>
    <x v="3"/>
    <s v="TEC-AC-10004353"/>
    <x v="2"/>
    <x v="11"/>
    <s v="Hypercom P1300 Pinpad"/>
    <n v="252.00000000000003"/>
    <n v="5"/>
    <n v="0.2"/>
    <n v="53.550000000000004"/>
  </r>
  <r>
    <n v="928"/>
    <s v="CA-2012-115091"/>
    <x v="1"/>
    <x v="348"/>
    <d v="2012-10-09T00:00:00"/>
    <s v="Standard Class"/>
    <s v="JJ-15760"/>
    <s v="Joel Jenkins"/>
    <x v="2"/>
    <x v="0"/>
    <x v="24"/>
    <x v="17"/>
    <n v="22153"/>
    <x v="0"/>
    <s v="OFF-AR-10000658"/>
    <x v="1"/>
    <x v="6"/>
    <s v="Newell 324"/>
    <n v="46.2"/>
    <n v="4"/>
    <n v="0"/>
    <n v="12.936"/>
  </r>
  <r>
    <n v="929"/>
    <s v="CA-2012-115091"/>
    <x v="1"/>
    <x v="348"/>
    <d v="2012-10-09T00:00:00"/>
    <s v="Standard Class"/>
    <s v="JJ-15760"/>
    <s v="Joel Jenkins"/>
    <x v="2"/>
    <x v="0"/>
    <x v="24"/>
    <x v="17"/>
    <n v="22153"/>
    <x v="0"/>
    <s v="OFF-AP-10000696"/>
    <x v="1"/>
    <x v="9"/>
    <s v="Holmes Odor Grabber"/>
    <n v="28.84"/>
    <n v="2"/>
    <n v="0"/>
    <n v="9.517199999999999"/>
  </r>
  <r>
    <n v="930"/>
    <s v="CA-2014-144932"/>
    <x v="3"/>
    <x v="349"/>
    <d v="2014-04-18T00:00:00"/>
    <s v="First Class"/>
    <s v="AB-10165"/>
    <s v="Alan Barnes"/>
    <x v="0"/>
    <x v="0"/>
    <x v="167"/>
    <x v="24"/>
    <n v="43615"/>
    <x v="3"/>
    <s v="OFF-AR-10003560"/>
    <x v="1"/>
    <x v="6"/>
    <s v="Zebra Zazzle Fluorescent Highlighters"/>
    <n v="14.592000000000002"/>
    <n v="3"/>
    <n v="0.2"/>
    <n v="2.5535999999999985"/>
  </r>
  <r>
    <n v="931"/>
    <s v="CA-2014-144932"/>
    <x v="3"/>
    <x v="349"/>
    <d v="2014-04-18T00:00:00"/>
    <s v="First Class"/>
    <s v="AB-10165"/>
    <s v="Alan Barnes"/>
    <x v="0"/>
    <x v="0"/>
    <x v="167"/>
    <x v="24"/>
    <n v="43615"/>
    <x v="3"/>
    <s v="OFF-AR-10001468"/>
    <x v="1"/>
    <x v="6"/>
    <s v="Sanford Prismacolor Professional Thick Lead Art Pencils, 36-Color Set"/>
    <n v="89.855999999999995"/>
    <n v="3"/>
    <n v="0.2"/>
    <n v="21.340800000000002"/>
  </r>
  <r>
    <n v="932"/>
    <s v="CA-2014-144932"/>
    <x v="3"/>
    <x v="349"/>
    <d v="2014-04-18T00:00:00"/>
    <s v="First Class"/>
    <s v="AB-10165"/>
    <s v="Alan Barnes"/>
    <x v="0"/>
    <x v="0"/>
    <x v="167"/>
    <x v="24"/>
    <n v="43615"/>
    <x v="3"/>
    <s v="OFF-PA-10004971"/>
    <x v="1"/>
    <x v="10"/>
    <s v="Xerox 196"/>
    <n v="13.872000000000002"/>
    <n v="3"/>
    <n v="0.2"/>
    <n v="5.0286000000000008"/>
  </r>
  <r>
    <n v="933"/>
    <s v="CA-2014-114216"/>
    <x v="3"/>
    <x v="264"/>
    <d v="2014-09-07T00:00:00"/>
    <s v="Standard Class"/>
    <s v="RK-19300"/>
    <s v="Ralph Kennedy"/>
    <x v="0"/>
    <x v="0"/>
    <x v="10"/>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x v="0"/>
    <x v="10"/>
    <x v="9"/>
    <n v="19120"/>
    <x v="3"/>
    <s v="OFF-PA-10001745"/>
    <x v="1"/>
    <x v="10"/>
    <s v="Wirebound Message Books, 2 7/8&quot; x 5&quot;, 3 Forms per Page"/>
    <n v="45.056000000000004"/>
    <n v="8"/>
    <n v="0.2"/>
    <n v="15.206399999999997"/>
  </r>
  <r>
    <n v="935"/>
    <s v="CA-2013-140081"/>
    <x v="0"/>
    <x v="23"/>
    <d v="2013-06-25T00:00:00"/>
    <s v="Standard Class"/>
    <s v="CG-12040"/>
    <s v="Catherine Glotzbach"/>
    <x v="2"/>
    <x v="0"/>
    <x v="10"/>
    <x v="9"/>
    <n v="19120"/>
    <x v="3"/>
    <s v="OFF-BI-10004826"/>
    <x v="1"/>
    <x v="8"/>
    <s v="JM Magazine Binder"/>
    <n v="29.718000000000007"/>
    <n v="6"/>
    <n v="0.7"/>
    <n v="-21.793199999999992"/>
  </r>
  <r>
    <n v="936"/>
    <s v="CA-2013-140081"/>
    <x v="0"/>
    <x v="23"/>
    <d v="2013-06-25T00:00:00"/>
    <s v="Standard Class"/>
    <s v="CG-12040"/>
    <s v="Catherine Glotzbach"/>
    <x v="2"/>
    <x v="0"/>
    <x v="10"/>
    <x v="9"/>
    <n v="19120"/>
    <x v="3"/>
    <s v="OFF-PA-10001870"/>
    <x v="1"/>
    <x v="10"/>
    <s v="Xerox 202"/>
    <n v="15.552000000000003"/>
    <n v="3"/>
    <n v="0.2"/>
    <n v="5.4432"/>
  </r>
  <r>
    <n v="937"/>
    <s v="CA-2013-140081"/>
    <x v="0"/>
    <x v="23"/>
    <d v="2013-06-25T00:00:00"/>
    <s v="Standard Class"/>
    <s v="CG-12040"/>
    <s v="Catherine Glotzbach"/>
    <x v="2"/>
    <x v="0"/>
    <x v="10"/>
    <x v="9"/>
    <n v="19120"/>
    <x v="3"/>
    <s v="OFF-AP-10001058"/>
    <x v="1"/>
    <x v="9"/>
    <s v="Sanyo 2.5 Cubic Foot Mid-Size Office Refrigerators"/>
    <n v="447.69600000000003"/>
    <n v="2"/>
    <n v="0.2"/>
    <n v="33.577199999999976"/>
  </r>
  <r>
    <n v="938"/>
    <s v="US-2014-111745"/>
    <x v="3"/>
    <x v="60"/>
    <d v="2014-11-07T00:00:00"/>
    <s v="First Class"/>
    <s v="RA-19885"/>
    <s v="Ruben Ausman"/>
    <x v="1"/>
    <x v="0"/>
    <x v="168"/>
    <x v="27"/>
    <n v="87401"/>
    <x v="1"/>
    <s v="TEC-AC-10003911"/>
    <x v="2"/>
    <x v="11"/>
    <s v="NETGEAR AC1750 Dual Band Gigabit Smart WiFi Router"/>
    <n v="159.99"/>
    <n v="1"/>
    <n v="0"/>
    <n v="54.396599999999992"/>
  </r>
  <r>
    <n v="939"/>
    <s v="CA-2012-148250"/>
    <x v="1"/>
    <x v="350"/>
    <d v="2012-12-17T00:00:00"/>
    <s v="Standard Class"/>
    <s v="RP-19270"/>
    <s v="Rachel Payne"/>
    <x v="1"/>
    <x v="0"/>
    <x v="169"/>
    <x v="1"/>
    <n v="92503"/>
    <x v="1"/>
    <s v="OFF-PA-10000289"/>
    <x v="1"/>
    <x v="10"/>
    <s v="Xerox 213"/>
    <n v="12.96"/>
    <n v="2"/>
    <n v="0"/>
    <n v="6.2208000000000006"/>
  </r>
  <r>
    <n v="940"/>
    <s v="CA-2012-148250"/>
    <x v="1"/>
    <x v="350"/>
    <d v="2012-12-17T00:00:00"/>
    <s v="Standard Class"/>
    <s v="RP-19270"/>
    <s v="Rachel Payne"/>
    <x v="1"/>
    <x v="0"/>
    <x v="169"/>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x v="0"/>
    <x v="8"/>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x v="0"/>
    <x v="170"/>
    <x v="1"/>
    <n v="90503"/>
    <x v="1"/>
    <s v="OFF-BI-10001759"/>
    <x v="1"/>
    <x v="8"/>
    <s v="Acco Pressboard Covers with Storage Hooks, 14 7/8&quot; x 11&quot;, Dark Blue"/>
    <n v="6.0960000000000001"/>
    <n v="2"/>
    <n v="0.2"/>
    <n v="2.2098"/>
  </r>
  <r>
    <n v="943"/>
    <s v="CA-2013-142958"/>
    <x v="0"/>
    <x v="180"/>
    <d v="2013-12-21T00:00:00"/>
    <s v="Standard Class"/>
    <s v="RW-19630"/>
    <s v="Rob Williams"/>
    <x v="1"/>
    <x v="0"/>
    <x v="170"/>
    <x v="1"/>
    <n v="90503"/>
    <x v="1"/>
    <s v="FUR-TA-10000577"/>
    <x v="0"/>
    <x v="3"/>
    <s v="Bretford CR4500 Series Slim Rectangular Table"/>
    <n v="1114.2719999999999"/>
    <n v="4"/>
    <n v="0.2"/>
    <n v="41.785200000000032"/>
  </r>
  <r>
    <n v="944"/>
    <s v="CA-2012-120880"/>
    <x v="1"/>
    <x v="352"/>
    <d v="2012-06-03T00:00:00"/>
    <s v="Standard Class"/>
    <s v="JL-15850"/>
    <s v="John Lucas"/>
    <x v="0"/>
    <x v="0"/>
    <x v="4"/>
    <x v="4"/>
    <n v="98105"/>
    <x v="1"/>
    <s v="OFF-PA-10004101"/>
    <x v="1"/>
    <x v="10"/>
    <s v="Xerox 1894"/>
    <n v="32.400000000000006"/>
    <n v="5"/>
    <n v="0"/>
    <n v="15.552000000000001"/>
  </r>
  <r>
    <n v="945"/>
    <s v="CA-2012-120880"/>
    <x v="1"/>
    <x v="352"/>
    <d v="2012-06-03T00:00:00"/>
    <s v="Standard Class"/>
    <s v="JL-15850"/>
    <s v="John Lucas"/>
    <x v="0"/>
    <x v="0"/>
    <x v="4"/>
    <x v="4"/>
    <n v="98105"/>
    <x v="1"/>
    <s v="OFF-ST-10001496"/>
    <x v="1"/>
    <x v="4"/>
    <s v="Standard Rollaway File with Lock"/>
    <n v="540.56999999999994"/>
    <n v="3"/>
    <n v="0"/>
    <n v="140.54820000000001"/>
  </r>
  <r>
    <n v="946"/>
    <s v="CA-2012-120880"/>
    <x v="1"/>
    <x v="352"/>
    <d v="2012-06-03T00:00:00"/>
    <s v="Standard Class"/>
    <s v="JL-15850"/>
    <s v="John Lucas"/>
    <x v="0"/>
    <x v="0"/>
    <x v="4"/>
    <x v="4"/>
    <n v="98105"/>
    <x v="1"/>
    <s v="OFF-BI-10002931"/>
    <x v="1"/>
    <x v="8"/>
    <s v="Avery Trapezoid Extra Heavy Duty 4&quot; Binders"/>
    <n v="167.76"/>
    <n v="5"/>
    <n v="0.2"/>
    <n v="62.91"/>
  </r>
  <r>
    <n v="947"/>
    <s v="US-2012-140200"/>
    <x v="1"/>
    <x v="353"/>
    <d v="2012-07-28T00:00:00"/>
    <s v="First Class"/>
    <s v="CA-12775"/>
    <s v="Cynthia Arntzen"/>
    <x v="0"/>
    <x v="0"/>
    <x v="123"/>
    <x v="16"/>
    <n v="85204"/>
    <x v="1"/>
    <s v="FUR-TA-10002356"/>
    <x v="0"/>
    <x v="3"/>
    <s v="Bevis Boat-Shaped Conference Table"/>
    <n v="393.16500000000002"/>
    <n v="3"/>
    <n v="0.5"/>
    <n v="-204.44580000000005"/>
  </r>
  <r>
    <n v="948"/>
    <s v="US-2014-110576"/>
    <x v="3"/>
    <x v="354"/>
    <d v="2014-12-03T00:00:00"/>
    <s v="Standard Class"/>
    <s v="RB-19795"/>
    <s v="Ross Baird"/>
    <x v="2"/>
    <x v="0"/>
    <x v="10"/>
    <x v="9"/>
    <n v="19120"/>
    <x v="3"/>
    <s v="FUR-FU-10003601"/>
    <x v="0"/>
    <x v="5"/>
    <s v="Deflect-o RollaMat Studded, Beveled Mat for Medium Pile Carpeting"/>
    <n v="516.48800000000006"/>
    <n v="7"/>
    <n v="0.2"/>
    <n v="-12.912200000000027"/>
  </r>
  <r>
    <n v="949"/>
    <s v="US-2014-110576"/>
    <x v="3"/>
    <x v="354"/>
    <d v="2014-12-03T00:00:00"/>
    <s v="Standard Class"/>
    <s v="RB-19795"/>
    <s v="Ross Baird"/>
    <x v="2"/>
    <x v="0"/>
    <x v="10"/>
    <x v="9"/>
    <n v="19120"/>
    <x v="3"/>
    <s v="FUR-FU-10000576"/>
    <x v="0"/>
    <x v="5"/>
    <s v="Luxo Professional Fluorescent Magnifier Lamp with Clamp-Mount Base"/>
    <n v="1007.2320000000001"/>
    <n v="6"/>
    <n v="0.2"/>
    <n v="75.542400000000015"/>
  </r>
  <r>
    <n v="950"/>
    <s v="US-2014-110576"/>
    <x v="3"/>
    <x v="354"/>
    <d v="2014-12-03T00:00:00"/>
    <s v="Standard Class"/>
    <s v="RB-19795"/>
    <s v="Ross Baird"/>
    <x v="2"/>
    <x v="0"/>
    <x v="10"/>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x v="0"/>
    <x v="10"/>
    <x v="9"/>
    <n v="19120"/>
    <x v="3"/>
    <s v="OFF-PA-10000788"/>
    <x v="1"/>
    <x v="10"/>
    <s v="Xerox 210"/>
    <n v="15.552000000000003"/>
    <n v="3"/>
    <n v="0.2"/>
    <n v="5.4432"/>
  </r>
  <r>
    <n v="952"/>
    <s v="US-2014-110576"/>
    <x v="3"/>
    <x v="354"/>
    <d v="2014-12-03T00:00:00"/>
    <s v="Standard Class"/>
    <s v="RB-19795"/>
    <s v="Ross Baird"/>
    <x v="2"/>
    <x v="0"/>
    <x v="10"/>
    <x v="9"/>
    <n v="19120"/>
    <x v="3"/>
    <s v="OFF-PA-10002479"/>
    <x v="1"/>
    <x v="10"/>
    <s v="Xerox 4200 Series MultiUse Premium Copy Paper (20Lb. and 84 Bright)"/>
    <n v="25.344000000000001"/>
    <n v="6"/>
    <n v="0.2"/>
    <n v="7.92"/>
  </r>
  <r>
    <n v="953"/>
    <s v="CA-2014-131156"/>
    <x v="3"/>
    <x v="355"/>
    <d v="2014-04-08T00:00:00"/>
    <s v="Standard Class"/>
    <s v="KH-16360"/>
    <s v="Katherine Hughes"/>
    <x v="0"/>
    <x v="0"/>
    <x v="10"/>
    <x v="9"/>
    <n v="19143"/>
    <x v="3"/>
    <s v="FUR-FU-10001940"/>
    <x v="0"/>
    <x v="5"/>
    <s v="Staples"/>
    <n v="25.472000000000001"/>
    <n v="4"/>
    <n v="0.2"/>
    <n v="7.6416000000000022"/>
  </r>
  <r>
    <n v="954"/>
    <s v="CA-2014-136539"/>
    <x v="3"/>
    <x v="116"/>
    <d v="2015-01-02T00:00:00"/>
    <s v="Standard Class"/>
    <s v="GH-14665"/>
    <s v="Greg Hansen"/>
    <x v="0"/>
    <x v="0"/>
    <x v="171"/>
    <x v="5"/>
    <n v="78664"/>
    <x v="2"/>
    <s v="OFF-AR-10001958"/>
    <x v="1"/>
    <x v="6"/>
    <s v="Stanley Bostitch Contemporary Electric Pencil Sharpeners"/>
    <n v="27.168000000000003"/>
    <n v="2"/>
    <n v="0.2"/>
    <n v="2.7168000000000001"/>
  </r>
  <r>
    <n v="955"/>
    <s v="CA-2014-136539"/>
    <x v="3"/>
    <x v="116"/>
    <d v="2015-01-02T00:00:00"/>
    <s v="Standard Class"/>
    <s v="GH-14665"/>
    <s v="Greg Hansen"/>
    <x v="0"/>
    <x v="0"/>
    <x v="171"/>
    <x v="5"/>
    <n v="78664"/>
    <x v="2"/>
    <s v="FUR-BO-10004709"/>
    <x v="0"/>
    <x v="0"/>
    <s v="Bush Westfield Collection Bookcases, Medium Cherry Finish"/>
    <n v="78.852799999999988"/>
    <n v="2"/>
    <n v="0.32"/>
    <n v="-11.595999999999997"/>
  </r>
  <r>
    <n v="956"/>
    <s v="CA-2014-119305"/>
    <x v="3"/>
    <x v="329"/>
    <d v="2014-12-05T00:00:00"/>
    <s v="Standard Class"/>
    <s v="SW-20275"/>
    <s v="Scott Williamson"/>
    <x v="0"/>
    <x v="0"/>
    <x v="25"/>
    <x v="35"/>
    <n v="39212"/>
    <x v="0"/>
    <s v="OFF-ST-10000604"/>
    <x v="1"/>
    <x v="4"/>
    <s v="Home/Office Personal File Carts"/>
    <n v="173.79999999999998"/>
    <n v="5"/>
    <n v="0"/>
    <n v="43.449999999999989"/>
  </r>
  <r>
    <n v="957"/>
    <s v="CA-2014-102414"/>
    <x v="3"/>
    <x v="356"/>
    <d v="2014-05-19T00:00:00"/>
    <s v="Second Class"/>
    <s v="JA-15970"/>
    <s v="Joseph Airdo"/>
    <x v="0"/>
    <x v="0"/>
    <x v="42"/>
    <x v="16"/>
    <n v="85023"/>
    <x v="1"/>
    <s v="TEC-PH-10002923"/>
    <x v="2"/>
    <x v="7"/>
    <s v="Logitech B530 USB Headset - headset - Full size, Binaural"/>
    <n v="29.592000000000002"/>
    <n v="1"/>
    <n v="0.2"/>
    <n v="2.5893000000000006"/>
  </r>
  <r>
    <n v="958"/>
    <s v="CA-2014-102414"/>
    <x v="3"/>
    <x v="356"/>
    <d v="2014-05-19T00:00:00"/>
    <s v="Second Class"/>
    <s v="JA-15970"/>
    <s v="Joseph Airdo"/>
    <x v="0"/>
    <x v="0"/>
    <x v="42"/>
    <x v="16"/>
    <n v="85023"/>
    <x v="1"/>
    <s v="OFF-BI-10004465"/>
    <x v="1"/>
    <x v="8"/>
    <s v="Avery Durable Slant Ring Binders"/>
    <n v="4.7520000000000007"/>
    <n v="2"/>
    <n v="0.7"/>
    <n v="-3.1679999999999993"/>
  </r>
  <r>
    <n v="959"/>
    <s v="CA-2014-102414"/>
    <x v="3"/>
    <x v="356"/>
    <d v="2014-05-19T00:00:00"/>
    <s v="Second Class"/>
    <s v="JA-15970"/>
    <s v="Joseph Airdo"/>
    <x v="0"/>
    <x v="0"/>
    <x v="42"/>
    <x v="16"/>
    <n v="85023"/>
    <x v="1"/>
    <s v="OFF-PA-10002333"/>
    <x v="1"/>
    <x v="10"/>
    <s v="Universal Ultra Bright White Copier/Laser Paper, 8 1/2&quot; x 11&quot;, Ream"/>
    <n v="15.552000000000003"/>
    <n v="3"/>
    <n v="0.2"/>
    <n v="5.6375999999999999"/>
  </r>
  <r>
    <n v="960"/>
    <s v="CA-2012-112571"/>
    <x v="1"/>
    <x v="357"/>
    <d v="2012-09-22T00:00:00"/>
    <s v="Same Day"/>
    <s v="DL-12925"/>
    <s v="Daniel Lacy"/>
    <x v="0"/>
    <x v="0"/>
    <x v="147"/>
    <x v="1"/>
    <n v="92054"/>
    <x v="1"/>
    <s v="FUR-FU-10004188"/>
    <x v="0"/>
    <x v="5"/>
    <s v="Luxo Professional Combination Clamp-On Lamps"/>
    <n v="204.6"/>
    <n v="2"/>
    <n v="0"/>
    <n v="53.195999999999998"/>
  </r>
  <r>
    <n v="961"/>
    <s v="CA-2014-152142"/>
    <x v="3"/>
    <x v="237"/>
    <d v="2014-11-20T00:00:00"/>
    <s v="Standard Class"/>
    <s v="LW-16990"/>
    <s v="Lindsay Williams"/>
    <x v="1"/>
    <x v="0"/>
    <x v="8"/>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x v="0"/>
    <x v="115"/>
    <x v="36"/>
    <n v="72701"/>
    <x v="0"/>
    <s v="OFF-BI-10000145"/>
    <x v="1"/>
    <x v="8"/>
    <s v="Zipper Ring Binder Pockets"/>
    <n v="6.24"/>
    <n v="2"/>
    <n v="0"/>
    <n v="3.0575999999999999"/>
  </r>
  <r>
    <n v="963"/>
    <s v="CA-2013-120859"/>
    <x v="0"/>
    <x v="142"/>
    <d v="2013-09-05T00:00:00"/>
    <s v="First Class"/>
    <s v="CV-12805"/>
    <s v="Cynthia Voltz"/>
    <x v="1"/>
    <x v="0"/>
    <x v="8"/>
    <x v="1"/>
    <n v="94110"/>
    <x v="1"/>
    <s v="OFF-EN-10001335"/>
    <x v="1"/>
    <x v="12"/>
    <s v="White Business Envelopes with Contemporary Seam, Recycled White Business Envelopes"/>
    <n v="21.88"/>
    <n v="2"/>
    <n v="0"/>
    <n v="10.94"/>
  </r>
  <r>
    <n v="964"/>
    <s v="CA-2011-127488"/>
    <x v="2"/>
    <x v="358"/>
    <d v="2011-09-24T00:00:00"/>
    <s v="Second Class"/>
    <s v="MS-17365"/>
    <s v="Maribeth Schnelling"/>
    <x v="0"/>
    <x v="0"/>
    <x v="172"/>
    <x v="2"/>
    <n v="33433"/>
    <x v="0"/>
    <s v="OFF-LA-10001613"/>
    <x v="1"/>
    <x v="2"/>
    <s v="Avery File Folder Labels"/>
    <n v="4.6079999999999997"/>
    <n v="2"/>
    <n v="0.2"/>
    <n v="1.6704000000000001"/>
  </r>
  <r>
    <n v="965"/>
    <s v="CA-2014-135279"/>
    <x v="3"/>
    <x v="359"/>
    <d v="2014-04-12T00:00:00"/>
    <s v="First Class"/>
    <s v="BS-11800"/>
    <s v="Bryan Spruell"/>
    <x v="2"/>
    <x v="0"/>
    <x v="20"/>
    <x v="15"/>
    <n v="10011"/>
    <x v="3"/>
    <s v="OFF-LA-10004055"/>
    <x v="1"/>
    <x v="2"/>
    <s v="Color-Coded Legal Exhibit Labels"/>
    <n v="9.82"/>
    <n v="2"/>
    <n v="0"/>
    <n v="4.8117999999999999"/>
  </r>
  <r>
    <n v="966"/>
    <s v="CA-2014-135279"/>
    <x v="3"/>
    <x v="359"/>
    <d v="2014-04-12T00:00:00"/>
    <s v="First Class"/>
    <s v="BS-11800"/>
    <s v="Bryan Spruell"/>
    <x v="2"/>
    <x v="0"/>
    <x v="20"/>
    <x v="15"/>
    <n v="10011"/>
    <x v="3"/>
    <s v="OFF-AR-10004344"/>
    <x v="1"/>
    <x v="6"/>
    <s v="Bulldog Vacuum Base Pencil Sharpener"/>
    <n v="35.97"/>
    <n v="3"/>
    <n v="0"/>
    <n v="9.7118999999999982"/>
  </r>
  <r>
    <n v="967"/>
    <s v="CA-2014-135279"/>
    <x v="3"/>
    <x v="359"/>
    <d v="2014-04-12T00:00:00"/>
    <s v="First Class"/>
    <s v="BS-11800"/>
    <s v="Bryan Spruell"/>
    <x v="2"/>
    <x v="0"/>
    <x v="20"/>
    <x v="15"/>
    <n v="10011"/>
    <x v="3"/>
    <s v="OFF-PA-10004621"/>
    <x v="1"/>
    <x v="10"/>
    <s v="Xerox 212"/>
    <n v="12.96"/>
    <n v="2"/>
    <n v="0"/>
    <n v="6.2208000000000006"/>
  </r>
  <r>
    <n v="968"/>
    <s v="CA-2014-135279"/>
    <x v="3"/>
    <x v="359"/>
    <d v="2014-04-12T00:00:00"/>
    <s v="First Class"/>
    <s v="BS-11800"/>
    <s v="Bryan Spruell"/>
    <x v="2"/>
    <x v="0"/>
    <x v="20"/>
    <x v="15"/>
    <n v="10011"/>
    <x v="3"/>
    <s v="OFF-PA-10001281"/>
    <x v="1"/>
    <x v="10"/>
    <s v="Computer Printout Paper with Letter-Trim Fine Perforations"/>
    <n v="191.6"/>
    <n v="4"/>
    <n v="0"/>
    <n v="91.967999999999989"/>
  </r>
  <r>
    <n v="969"/>
    <s v="CA-2014-135279"/>
    <x v="3"/>
    <x v="359"/>
    <d v="2014-04-12T00:00:00"/>
    <s v="First Class"/>
    <s v="BS-11800"/>
    <s v="Bryan Spruell"/>
    <x v="2"/>
    <x v="0"/>
    <x v="20"/>
    <x v="15"/>
    <n v="10011"/>
    <x v="3"/>
    <s v="OFF-LA-10001613"/>
    <x v="1"/>
    <x v="2"/>
    <s v="Avery File Folder Labels"/>
    <n v="8.64"/>
    <n v="3"/>
    <n v="0"/>
    <n v="4.2336"/>
  </r>
  <r>
    <n v="970"/>
    <s v="CA-2014-135279"/>
    <x v="3"/>
    <x v="359"/>
    <d v="2014-04-12T00:00:00"/>
    <s v="First Class"/>
    <s v="BS-11800"/>
    <s v="Bryan Spruell"/>
    <x v="2"/>
    <x v="0"/>
    <x v="20"/>
    <x v="15"/>
    <n v="10011"/>
    <x v="3"/>
    <s v="OFF-ST-10001097"/>
    <x v="1"/>
    <x v="4"/>
    <s v="Office Impressions Heavy Duty Welded Shelving &amp; Multimedia Storage Drawers"/>
    <n v="501.81000000000006"/>
    <n v="3"/>
    <n v="0"/>
    <n v="0"/>
  </r>
  <r>
    <n v="971"/>
    <s v="CA-2011-115791"/>
    <x v="2"/>
    <x v="360"/>
    <d v="2011-01-19T00:00:00"/>
    <s v="Second Class"/>
    <s v="DL-13315"/>
    <s v="Delfina Latchford"/>
    <x v="0"/>
    <x v="0"/>
    <x v="10"/>
    <x v="9"/>
    <n v="19134"/>
    <x v="3"/>
    <s v="FUR-FU-10001095"/>
    <x v="0"/>
    <x v="5"/>
    <s v="DAX Black Cherry Wood-Tone Poster Frame"/>
    <n v="127.10400000000001"/>
    <n v="6"/>
    <n v="0.2"/>
    <n v="28.598399999999998"/>
  </r>
  <r>
    <n v="972"/>
    <s v="CA-2011-115791"/>
    <x v="2"/>
    <x v="360"/>
    <d v="2011-01-19T00:00:00"/>
    <s v="Second Class"/>
    <s v="DL-13315"/>
    <s v="Delfina Latchford"/>
    <x v="0"/>
    <x v="0"/>
    <x v="10"/>
    <x v="9"/>
    <n v="19134"/>
    <x v="3"/>
    <s v="TEC-PH-10004614"/>
    <x v="2"/>
    <x v="7"/>
    <s v="AT&amp;T 841000 Phone"/>
    <n v="124.19999999999999"/>
    <n v="3"/>
    <n v="0.4"/>
    <n v="-31.050000000000011"/>
  </r>
  <r>
    <n v="973"/>
    <s v="CA-2011-115791"/>
    <x v="2"/>
    <x v="360"/>
    <d v="2011-01-19T00:00:00"/>
    <s v="Second Class"/>
    <s v="DL-13315"/>
    <s v="Delfina Latchford"/>
    <x v="0"/>
    <x v="0"/>
    <x v="10"/>
    <x v="9"/>
    <n v="19134"/>
    <x v="3"/>
    <s v="OFF-BI-10001575"/>
    <x v="1"/>
    <x v="8"/>
    <s v="GBC Linen Binding Covers"/>
    <n v="18.588000000000005"/>
    <n v="2"/>
    <n v="0.7"/>
    <n v="-13.6312"/>
  </r>
  <r>
    <n v="974"/>
    <s v="CA-2011-115791"/>
    <x v="2"/>
    <x v="360"/>
    <d v="2011-01-19T00:00:00"/>
    <s v="Second Class"/>
    <s v="DL-13315"/>
    <s v="Delfina Latchford"/>
    <x v="0"/>
    <x v="0"/>
    <x v="10"/>
    <x v="9"/>
    <n v="19134"/>
    <x v="3"/>
    <s v="OFF-LA-10001074"/>
    <x v="1"/>
    <x v="2"/>
    <s v="Round Specialty Laser Printer Labels"/>
    <n v="30.072000000000003"/>
    <n v="3"/>
    <n v="0.2"/>
    <n v="10.149299999999997"/>
  </r>
  <r>
    <n v="975"/>
    <s v="US-2014-103247"/>
    <x v="3"/>
    <x v="361"/>
    <d v="2014-10-09T00:00:00"/>
    <s v="Second Class"/>
    <s v="PO-19195"/>
    <s v="Phillina Ober"/>
    <x v="2"/>
    <x v="0"/>
    <x v="20"/>
    <x v="15"/>
    <n v="10011"/>
    <x v="3"/>
    <s v="TEC-PH-10003555"/>
    <x v="2"/>
    <x v="7"/>
    <s v="Motorola HK250 Universal Bluetooth Headset"/>
    <n v="160.92999999999998"/>
    <n v="7"/>
    <n v="0"/>
    <n v="3.2186000000000092"/>
  </r>
  <r>
    <n v="976"/>
    <s v="US-2014-103247"/>
    <x v="3"/>
    <x v="361"/>
    <d v="2014-10-09T00:00:00"/>
    <s v="Second Class"/>
    <s v="PO-19195"/>
    <s v="Phillina Ober"/>
    <x v="2"/>
    <x v="0"/>
    <x v="20"/>
    <x v="15"/>
    <n v="10011"/>
    <x v="3"/>
    <s v="OFF-BI-10004492"/>
    <x v="1"/>
    <x v="8"/>
    <s v="Tuf-Vin Binders"/>
    <n v="75.792000000000002"/>
    <n v="3"/>
    <n v="0.2"/>
    <n v="25.579799999999992"/>
  </r>
  <r>
    <n v="977"/>
    <s v="US-2014-100209"/>
    <x v="3"/>
    <x v="362"/>
    <d v="2014-07-16T00:00:00"/>
    <s v="Standard Class"/>
    <s v="TD-20995"/>
    <s v="Tamara Dahlen"/>
    <x v="0"/>
    <x v="0"/>
    <x v="32"/>
    <x v="21"/>
    <n v="97206"/>
    <x v="1"/>
    <s v="OFF-BI-10002012"/>
    <x v="1"/>
    <x v="8"/>
    <s v="Wilson Jones Easy Flow II Sheet Lifters"/>
    <n v="1.0800000000000003"/>
    <n v="2"/>
    <n v="0.7"/>
    <n v="-0.79200000000000004"/>
  </r>
  <r>
    <n v="978"/>
    <s v="CA-2014-159366"/>
    <x v="3"/>
    <x v="363"/>
    <d v="2014-01-11T00:00:00"/>
    <s v="First Class"/>
    <s v="BW-11110"/>
    <s v="Bart Watters"/>
    <x v="1"/>
    <x v="0"/>
    <x v="66"/>
    <x v="12"/>
    <n v="48205"/>
    <x v="2"/>
    <s v="TEC-MA-10000822"/>
    <x v="2"/>
    <x v="15"/>
    <s v="Lexmark MX611dhe Monochrome Laser Printer"/>
    <n v="3059.982"/>
    <n v="2"/>
    <n v="0.1"/>
    <n v="679.99599999999964"/>
  </r>
  <r>
    <n v="979"/>
    <s v="CA-2013-145499"/>
    <x v="0"/>
    <x v="198"/>
    <d v="2013-06-01T00:00:00"/>
    <s v="First Class"/>
    <s v="RW-19690"/>
    <s v="Robert Waldorf"/>
    <x v="0"/>
    <x v="0"/>
    <x v="40"/>
    <x v="3"/>
    <n v="28403"/>
    <x v="0"/>
    <s v="OFF-BI-10000848"/>
    <x v="1"/>
    <x v="8"/>
    <s v="Angle-D Ring Binders"/>
    <n v="3.2820000000000005"/>
    <n v="2"/>
    <n v="0.7"/>
    <n v="-2.6256000000000004"/>
  </r>
  <r>
    <n v="980"/>
    <s v="CA-2012-157035"/>
    <x v="1"/>
    <x v="364"/>
    <d v="2012-12-12T00:00:00"/>
    <s v="First Class"/>
    <s v="KB-16600"/>
    <s v="Ken Brennan"/>
    <x v="1"/>
    <x v="0"/>
    <x v="38"/>
    <x v="14"/>
    <n v="47201"/>
    <x v="2"/>
    <s v="OFF-PA-10004156"/>
    <x v="1"/>
    <x v="10"/>
    <s v="Xerox 188"/>
    <n v="34.019999999999996"/>
    <n v="3"/>
    <n v="0"/>
    <n v="16.669799999999999"/>
  </r>
  <r>
    <n v="981"/>
    <s v="CA-2013-144939"/>
    <x v="0"/>
    <x v="339"/>
    <d v="2013-10-09T00:00:00"/>
    <s v="Standard Class"/>
    <s v="EB-13870"/>
    <s v="Emily Burns"/>
    <x v="0"/>
    <x v="0"/>
    <x v="20"/>
    <x v="15"/>
    <n v="10035"/>
    <x v="3"/>
    <s v="FUR-CH-10003199"/>
    <x v="0"/>
    <x v="1"/>
    <s v="Office Star - Contemporary Task Swivel Chair"/>
    <n v="599.29200000000003"/>
    <n v="6"/>
    <n v="0.1"/>
    <n v="93.223199999999977"/>
  </r>
  <r>
    <n v="982"/>
    <s v="CA-2011-163419"/>
    <x v="2"/>
    <x v="7"/>
    <d v="2011-11-14T00:00:00"/>
    <s v="Second Class"/>
    <s v="TZ-21580"/>
    <s v="Tracy Zic"/>
    <x v="0"/>
    <x v="0"/>
    <x v="103"/>
    <x v="22"/>
    <n v="80027"/>
    <x v="1"/>
    <s v="OFF-AR-10000034"/>
    <x v="1"/>
    <x v="6"/>
    <s v="BIC Brite Liner Grip Highlighters, Assorted, 5/Pack"/>
    <n v="3.3920000000000003"/>
    <n v="1"/>
    <n v="0.2"/>
    <n v="0.80559999999999987"/>
  </r>
  <r>
    <n v="983"/>
    <s v="CA-2011-163419"/>
    <x v="2"/>
    <x v="7"/>
    <d v="2011-11-14T00:00:00"/>
    <s v="Second Class"/>
    <s v="TZ-21580"/>
    <s v="Tracy Zic"/>
    <x v="0"/>
    <x v="0"/>
    <x v="103"/>
    <x v="22"/>
    <n v="80027"/>
    <x v="1"/>
    <s v="TEC-PH-10000560"/>
    <x v="2"/>
    <x v="7"/>
    <s v="Samsung Galaxy S III - 16GB - pebble blue (T-Mobile)"/>
    <n v="559.98400000000004"/>
    <n v="2"/>
    <n v="0.2"/>
    <n v="55.998400000000032"/>
  </r>
  <r>
    <n v="984"/>
    <s v="CA-2011-163419"/>
    <x v="2"/>
    <x v="7"/>
    <d v="2011-11-14T00:00:00"/>
    <s v="Second Class"/>
    <s v="TZ-21580"/>
    <s v="Tracy Zic"/>
    <x v="0"/>
    <x v="0"/>
    <x v="103"/>
    <x v="22"/>
    <n v="80027"/>
    <x v="1"/>
    <s v="FUR-CH-10000665"/>
    <x v="0"/>
    <x v="1"/>
    <s v="Global Airflow Leather Mesh Back Chair, Black"/>
    <n v="603.91999999999996"/>
    <n v="5"/>
    <n v="0.2"/>
    <n v="75.489999999999924"/>
  </r>
  <r>
    <n v="985"/>
    <s v="CA-2014-100314"/>
    <x v="3"/>
    <x v="365"/>
    <d v="2014-10-06T00:00:00"/>
    <s v="Standard Class"/>
    <s v="AS-10630"/>
    <s v="Ann Steele"/>
    <x v="2"/>
    <x v="0"/>
    <x v="45"/>
    <x v="5"/>
    <n v="77506"/>
    <x v="2"/>
    <s v="OFF-LA-10001569"/>
    <x v="1"/>
    <x v="2"/>
    <s v="Avery 499"/>
    <n v="7.9680000000000009"/>
    <n v="2"/>
    <n v="0.2"/>
    <n v="2.5895999999999999"/>
  </r>
  <r>
    <n v="986"/>
    <s v="CA-2014-100314"/>
    <x v="3"/>
    <x v="365"/>
    <d v="2014-10-06T00:00:00"/>
    <s v="Standard Class"/>
    <s v="AS-10630"/>
    <s v="Ann Steele"/>
    <x v="2"/>
    <x v="0"/>
    <x v="45"/>
    <x v="5"/>
    <n v="77506"/>
    <x v="2"/>
    <s v="OFF-EN-10000461"/>
    <x v="1"/>
    <x v="12"/>
    <s v="#10- 4 1/8&quot; x 9 1/2&quot; Recycled Envelopes"/>
    <n v="27.968000000000004"/>
    <n v="4"/>
    <n v="0.2"/>
    <n v="9.4391999999999996"/>
  </r>
  <r>
    <n v="987"/>
    <s v="CA-2014-100314"/>
    <x v="3"/>
    <x v="365"/>
    <d v="2014-10-06T00:00:00"/>
    <s v="Standard Class"/>
    <s v="AS-10630"/>
    <s v="Ann Steele"/>
    <x v="2"/>
    <x v="0"/>
    <x v="45"/>
    <x v="5"/>
    <n v="77506"/>
    <x v="2"/>
    <s v="TEC-MA-10003066"/>
    <x v="2"/>
    <x v="15"/>
    <s v="Wasp CCD Handheld Bar Code Reader"/>
    <n v="336.51"/>
    <n v="3"/>
    <n v="0.4"/>
    <n v="44.867999999999967"/>
  </r>
  <r>
    <n v="988"/>
    <s v="CA-2012-146829"/>
    <x v="1"/>
    <x v="366"/>
    <d v="2012-03-10T00:00:00"/>
    <s v="Same Day"/>
    <s v="TS-21340"/>
    <s v="Toby Swindell"/>
    <x v="0"/>
    <x v="0"/>
    <x v="12"/>
    <x v="5"/>
    <n v="77041"/>
    <x v="2"/>
    <s v="OFF-BI-10004022"/>
    <x v="1"/>
    <x v="8"/>
    <s v="Acco Suede Grain Vinyl Round Ring Binder"/>
    <n v="1.1119999999999997"/>
    <n v="2"/>
    <n v="0.8"/>
    <n v="-1.8904000000000001"/>
  </r>
  <r>
    <n v="989"/>
    <s v="CA-2014-167899"/>
    <x v="3"/>
    <x v="367"/>
    <d v="2014-05-27T00:00:00"/>
    <s v="Standard Class"/>
    <s v="JG-15805"/>
    <s v="John Grady"/>
    <x v="1"/>
    <x v="0"/>
    <x v="109"/>
    <x v="15"/>
    <n v="13021"/>
    <x v="3"/>
    <s v="FUR-FU-10004071"/>
    <x v="0"/>
    <x v="5"/>
    <s v="Luxo Professional Magnifying Clamp-On Fluorescent Lamps"/>
    <n v="520.05000000000007"/>
    <n v="5"/>
    <n v="0"/>
    <n v="72.807000000000031"/>
  </r>
  <r>
    <n v="990"/>
    <s v="CA-2014-167899"/>
    <x v="3"/>
    <x v="367"/>
    <d v="2014-05-27T00:00:00"/>
    <s v="Standard Class"/>
    <s v="JG-15805"/>
    <s v="John Grady"/>
    <x v="1"/>
    <x v="0"/>
    <x v="109"/>
    <x v="15"/>
    <n v="13021"/>
    <x v="3"/>
    <s v="OFF-AR-10001988"/>
    <x v="1"/>
    <x v="6"/>
    <s v="Bulldog Table or Wall-Mount Pencil Sharpener"/>
    <n v="17.97"/>
    <n v="3"/>
    <n v="0"/>
    <n v="5.2112999999999996"/>
  </r>
  <r>
    <n v="991"/>
    <s v="CA-2012-153549"/>
    <x v="1"/>
    <x v="368"/>
    <d v="2012-03-31T00:00:00"/>
    <s v="Second Class"/>
    <s v="SL-20155"/>
    <s v="Sara Luxemburg"/>
    <x v="2"/>
    <x v="0"/>
    <x v="108"/>
    <x v="2"/>
    <n v="32216"/>
    <x v="0"/>
    <s v="FUR-CH-10004086"/>
    <x v="0"/>
    <x v="1"/>
    <s v="Hon 4070 Series Pagoda Armless Upholstered Stacking Chairs"/>
    <n v="1166.92"/>
    <n v="5"/>
    <n v="0.2"/>
    <n v="131.27849999999995"/>
  </r>
  <r>
    <n v="992"/>
    <s v="CA-2013-110023"/>
    <x v="0"/>
    <x v="369"/>
    <d v="2013-09-12T00:00:00"/>
    <s v="First Class"/>
    <s v="TS-21610"/>
    <s v="Troy Staebel"/>
    <x v="0"/>
    <x v="0"/>
    <x v="20"/>
    <x v="15"/>
    <n v="10024"/>
    <x v="3"/>
    <s v="OFF-BI-10001036"/>
    <x v="1"/>
    <x v="8"/>
    <s v="Cardinal EasyOpen D-Ring Binders"/>
    <n v="14.624000000000002"/>
    <n v="2"/>
    <n v="0.2"/>
    <n v="5.484"/>
  </r>
  <r>
    <n v="993"/>
    <s v="CA-2013-105585"/>
    <x v="0"/>
    <x v="370"/>
    <d v="2013-08-28T00:00:00"/>
    <s v="First Class"/>
    <s v="RF-19735"/>
    <s v="Roland Fjeld"/>
    <x v="0"/>
    <x v="0"/>
    <x v="49"/>
    <x v="1"/>
    <n v="95123"/>
    <x v="1"/>
    <s v="OFF-FA-10002983"/>
    <x v="1"/>
    <x v="13"/>
    <s v="Advantus SlideClip Paper Clips"/>
    <n v="10.23"/>
    <n v="3"/>
    <n v="0"/>
    <n v="4.9104000000000001"/>
  </r>
  <r>
    <n v="994"/>
    <s v="CA-2013-105585"/>
    <x v="0"/>
    <x v="370"/>
    <d v="2013-08-28T00:00:00"/>
    <s v="First Class"/>
    <s v="RF-19735"/>
    <s v="Roland Fjeld"/>
    <x v="0"/>
    <x v="0"/>
    <x v="49"/>
    <x v="1"/>
    <n v="95123"/>
    <x v="1"/>
    <s v="OFF-PA-10003625"/>
    <x v="1"/>
    <x v="10"/>
    <s v="Xerox 1979"/>
    <n v="154.9"/>
    <n v="5"/>
    <n v="0"/>
    <n v="69.704999999999998"/>
  </r>
  <r>
    <n v="995"/>
    <s v="CA-2011-117639"/>
    <x v="2"/>
    <x v="371"/>
    <d v="2011-05-25T00:00:00"/>
    <s v="Standard Class"/>
    <s v="MW-18235"/>
    <s v="Mitch Willingham"/>
    <x v="1"/>
    <x v="0"/>
    <x v="173"/>
    <x v="17"/>
    <n v="23464"/>
    <x v="0"/>
    <s v="OFF-BI-10003925"/>
    <x v="1"/>
    <x v="8"/>
    <s v="Fellowes PB300 Plastic Comb Binding Machine"/>
    <n v="2715.9300000000003"/>
    <n v="7"/>
    <n v="0"/>
    <n v="1276.4871000000001"/>
  </r>
  <r>
    <n v="996"/>
    <s v="CA-2011-117639"/>
    <x v="2"/>
    <x v="371"/>
    <d v="2011-05-25T00:00:00"/>
    <s v="Standard Class"/>
    <s v="MW-18235"/>
    <s v="Mitch Willingham"/>
    <x v="1"/>
    <x v="0"/>
    <x v="173"/>
    <x v="17"/>
    <n v="23464"/>
    <x v="0"/>
    <s v="TEC-PH-10001530"/>
    <x v="2"/>
    <x v="7"/>
    <s v="Plantronics Voyager Pro Legend"/>
    <n v="617.97"/>
    <n v="3"/>
    <n v="0"/>
    <n v="173.0316"/>
  </r>
  <r>
    <n v="997"/>
    <s v="CA-2012-162537"/>
    <x v="1"/>
    <x v="372"/>
    <d v="2012-11-03T00:00:00"/>
    <s v="Standard Class"/>
    <s v="RD-19585"/>
    <s v="Rob Dowd"/>
    <x v="0"/>
    <x v="0"/>
    <x v="0"/>
    <x v="0"/>
    <n v="42420"/>
    <x v="0"/>
    <s v="OFF-EN-10003862"/>
    <x v="1"/>
    <x v="12"/>
    <s v="Laser &amp; Ink Jet Business Envelopes"/>
    <n v="10.67"/>
    <n v="1"/>
    <n v="0"/>
    <n v="4.9081999999999999"/>
  </r>
  <r>
    <n v="998"/>
    <s v="CA-2012-162537"/>
    <x v="1"/>
    <x v="372"/>
    <d v="2012-11-03T00:00:00"/>
    <s v="Standard Class"/>
    <s v="RD-19585"/>
    <s v="Rob Dowd"/>
    <x v="0"/>
    <x v="0"/>
    <x v="0"/>
    <x v="0"/>
    <n v="42420"/>
    <x v="0"/>
    <s v="OFF-ST-10004258"/>
    <x v="1"/>
    <x v="4"/>
    <s v="Portable Personal File Box"/>
    <n v="36.630000000000003"/>
    <n v="3"/>
    <n v="0"/>
    <n v="9.8901000000000039"/>
  </r>
  <r>
    <n v="999"/>
    <s v="CA-2012-162537"/>
    <x v="1"/>
    <x v="372"/>
    <d v="2012-11-03T00:00:00"/>
    <s v="Standard Class"/>
    <s v="RD-19585"/>
    <s v="Rob Dowd"/>
    <x v="0"/>
    <x v="0"/>
    <x v="0"/>
    <x v="0"/>
    <n v="42420"/>
    <x v="0"/>
    <s v="FUR-FU-10002885"/>
    <x v="0"/>
    <x v="5"/>
    <s v="Magna Visual Magnetic Picture Hangers"/>
    <n v="24.1"/>
    <n v="5"/>
    <n v="0"/>
    <n v="9.1580000000000013"/>
  </r>
  <r>
    <n v="1000"/>
    <s v="CA-2012-162537"/>
    <x v="1"/>
    <x v="372"/>
    <d v="2012-11-03T00:00:00"/>
    <s v="Standard Class"/>
    <s v="RD-19585"/>
    <s v="Rob Dowd"/>
    <x v="0"/>
    <x v="0"/>
    <x v="0"/>
    <x v="0"/>
    <n v="42420"/>
    <x v="0"/>
    <s v="FUR-FU-10001918"/>
    <x v="0"/>
    <x v="5"/>
    <s v="C-Line Cubicle Keepers Polyproplyene Holder With Velcro Backings"/>
    <n v="33.11"/>
    <n v="7"/>
    <n v="0"/>
    <n v="12.912900000000004"/>
  </r>
  <r>
    <n v="1001"/>
    <s v="CA-2013-155488"/>
    <x v="0"/>
    <x v="373"/>
    <d v="2013-11-18T00:00:00"/>
    <s v="Standard Class"/>
    <s v="FM-14290"/>
    <s v="Frank Merwin"/>
    <x v="2"/>
    <x v="0"/>
    <x v="137"/>
    <x v="4"/>
    <n v="98661"/>
    <x v="1"/>
    <s v="OFF-AR-10002956"/>
    <x v="1"/>
    <x v="6"/>
    <s v="Boston 16801 Nautilus Battery Pencil Sharpener"/>
    <n v="44.02"/>
    <n v="2"/>
    <n v="0"/>
    <n v="11.4452"/>
  </r>
  <r>
    <n v="1002"/>
    <s v="CA-2012-124891"/>
    <x v="1"/>
    <x v="374"/>
    <d v="2012-07-31T00:00:00"/>
    <s v="Same Day"/>
    <s v="RH-19495"/>
    <s v="Rick Hansen"/>
    <x v="0"/>
    <x v="0"/>
    <x v="20"/>
    <x v="15"/>
    <n v="10024"/>
    <x v="3"/>
    <s v="TEC-AC-10003033"/>
    <x v="2"/>
    <x v="11"/>
    <s v="Plantronics CS510 - Over-the-Head monaural Wireless Headset System"/>
    <n v="2309.65"/>
    <n v="7"/>
    <n v="0"/>
    <n v="762.18449999999984"/>
  </r>
  <r>
    <n v="1003"/>
    <s v="CA-2012-124891"/>
    <x v="1"/>
    <x v="374"/>
    <d v="2012-07-31T00:00:00"/>
    <s v="Same Day"/>
    <s v="RH-19495"/>
    <s v="Rick Hansen"/>
    <x v="0"/>
    <x v="0"/>
    <x v="20"/>
    <x v="15"/>
    <n v="10024"/>
    <x v="3"/>
    <s v="FUR-TA-10002903"/>
    <x v="0"/>
    <x v="3"/>
    <s v="Bevis Round Bullnose 29&quot; High Table Top"/>
    <n v="1090.7819999999999"/>
    <n v="7"/>
    <n v="0.4"/>
    <n v="-290.87520000000001"/>
  </r>
  <r>
    <n v="1004"/>
    <s v="CA-2012-124891"/>
    <x v="1"/>
    <x v="374"/>
    <d v="2012-07-31T00:00:00"/>
    <s v="Same Day"/>
    <s v="RH-19495"/>
    <s v="Rick Hansen"/>
    <x v="0"/>
    <x v="0"/>
    <x v="20"/>
    <x v="15"/>
    <n v="10024"/>
    <x v="3"/>
    <s v="OFF-PA-10004621"/>
    <x v="1"/>
    <x v="10"/>
    <s v="Xerox 212"/>
    <n v="19.440000000000001"/>
    <n v="3"/>
    <n v="0"/>
    <n v="9.3312000000000008"/>
  </r>
  <r>
    <n v="1005"/>
    <s v="CA-2012-126445"/>
    <x v="1"/>
    <x v="375"/>
    <d v="2012-08-31T00:00:00"/>
    <s v="Standard Class"/>
    <s v="RA-19945"/>
    <s v="Ryan Akin"/>
    <x v="0"/>
    <x v="0"/>
    <x v="174"/>
    <x v="1"/>
    <n v="92563"/>
    <x v="1"/>
    <s v="OFF-ST-10000046"/>
    <x v="1"/>
    <x v="4"/>
    <s v="Fellowes Super Stor/Drawer Files"/>
    <n v="484.65000000000003"/>
    <n v="3"/>
    <n v="0"/>
    <n v="92.083500000000015"/>
  </r>
  <r>
    <n v="1006"/>
    <s v="CA-2012-111199"/>
    <x v="1"/>
    <x v="50"/>
    <d v="2012-11-17T00:00:00"/>
    <s v="Standard Class"/>
    <s v="JK-15730"/>
    <s v="Joe Kamberova"/>
    <x v="0"/>
    <x v="0"/>
    <x v="108"/>
    <x v="3"/>
    <n v="28540"/>
    <x v="0"/>
    <s v="OFF-PA-10001790"/>
    <x v="1"/>
    <x v="10"/>
    <s v="Xerox 1910"/>
    <n v="115.29600000000001"/>
    <n v="3"/>
    <n v="0.2"/>
    <n v="40.353599999999986"/>
  </r>
  <r>
    <n v="1007"/>
    <s v="CA-2012-105312"/>
    <x v="1"/>
    <x v="376"/>
    <d v="2012-11-09T00:00:00"/>
    <s v="First Class"/>
    <s v="MT-17815"/>
    <s v="Meg Tillman"/>
    <x v="0"/>
    <x v="0"/>
    <x v="48"/>
    <x v="16"/>
    <n v="85254"/>
    <x v="1"/>
    <s v="OFF-EN-10002600"/>
    <x v="1"/>
    <x v="12"/>
    <s v="Redi-Strip #10 Envelopes, 4 1/8 x 9 1/2"/>
    <n v="7.080000000000001"/>
    <n v="3"/>
    <n v="0.2"/>
    <n v="2.4779999999999989"/>
  </r>
  <r>
    <n v="1008"/>
    <s v="CA-2012-105312"/>
    <x v="1"/>
    <x v="376"/>
    <d v="2012-11-09T00:00:00"/>
    <s v="First Class"/>
    <s v="MT-17815"/>
    <s v="Meg Tillman"/>
    <x v="0"/>
    <x v="0"/>
    <x v="48"/>
    <x v="16"/>
    <n v="85254"/>
    <x v="1"/>
    <s v="OFF-BI-10002049"/>
    <x v="1"/>
    <x v="8"/>
    <s v="UniKeep View Case Binders"/>
    <n v="4.4009999999999998"/>
    <n v="3"/>
    <n v="0.7"/>
    <n v="-3.5207999999999995"/>
  </r>
  <r>
    <n v="1009"/>
    <s v="US-2014-106705"/>
    <x v="3"/>
    <x v="377"/>
    <d v="2015-01-02T00:00:00"/>
    <s v="Standard Class"/>
    <s v="PO-18850"/>
    <s v="Patrick O'Brill"/>
    <x v="0"/>
    <x v="0"/>
    <x v="140"/>
    <x v="23"/>
    <n v="52601"/>
    <x v="2"/>
    <s v="OFF-PA-10001509"/>
    <x v="1"/>
    <x v="10"/>
    <s v="Recycled Desk Saver Line &quot;While You Were Out&quot; Book, 5 1/2&quot; X 4&quot;"/>
    <n v="44.75"/>
    <n v="5"/>
    <n v="0"/>
    <n v="20.584999999999994"/>
  </r>
  <r>
    <n v="1010"/>
    <s v="CA-2014-135034"/>
    <x v="3"/>
    <x v="378"/>
    <d v="2014-08-04T00:00:00"/>
    <s v="First Class"/>
    <s v="AT-10735"/>
    <s v="Annie Thurman"/>
    <x v="0"/>
    <x v="0"/>
    <x v="22"/>
    <x v="10"/>
    <n v="60653"/>
    <x v="2"/>
    <s v="TEC-PH-10003931"/>
    <x v="2"/>
    <x v="7"/>
    <s v="JBL Micro Wireless Portable Bluetooth Speaker"/>
    <n v="95.984000000000009"/>
    <n v="2"/>
    <n v="0.2"/>
    <n v="5.9990000000000023"/>
  </r>
  <r>
    <n v="1011"/>
    <s v="CA-2011-158540"/>
    <x v="2"/>
    <x v="156"/>
    <d v="2011-11-26T00:00:00"/>
    <s v="First Class"/>
    <s v="VG-21790"/>
    <s v="Vivek Gonzalez"/>
    <x v="0"/>
    <x v="0"/>
    <x v="70"/>
    <x v="1"/>
    <n v="92037"/>
    <x v="1"/>
    <s v="FUR-FU-10001602"/>
    <x v="0"/>
    <x v="5"/>
    <s v="Eldon Delta Triangular Chair Mat, 52&quot; x 58&quot;, Clear"/>
    <n v="151.72"/>
    <n v="4"/>
    <n v="0"/>
    <n v="27.309599999999989"/>
  </r>
  <r>
    <n v="1012"/>
    <s v="CA-2014-118437"/>
    <x v="3"/>
    <x v="46"/>
    <d v="2014-06-22T00:00:00"/>
    <s v="Second Class"/>
    <s v="PF-19165"/>
    <s v="Philip Fox"/>
    <x v="0"/>
    <x v="0"/>
    <x v="175"/>
    <x v="4"/>
    <n v="98502"/>
    <x v="1"/>
    <s v="FUR-FU-10004848"/>
    <x v="0"/>
    <x v="5"/>
    <s v="Howard Miller 13-3/4&quot; Diameter Brushed Chrome Round Wall Clock"/>
    <n v="155.25"/>
    <n v="3"/>
    <n v="0"/>
    <n v="46.574999999999996"/>
  </r>
  <r>
    <n v="1013"/>
    <s v="CA-2014-118437"/>
    <x v="3"/>
    <x v="46"/>
    <d v="2014-06-22T00:00:00"/>
    <s v="Second Class"/>
    <s v="PF-19165"/>
    <s v="Philip Fox"/>
    <x v="0"/>
    <x v="0"/>
    <x v="175"/>
    <x v="4"/>
    <n v="98502"/>
    <x v="1"/>
    <s v="OFF-ST-10003722"/>
    <x v="1"/>
    <x v="4"/>
    <s v="Project Tote Personal File"/>
    <n v="14.03"/>
    <n v="1"/>
    <n v="0"/>
    <n v="4.068699999999998"/>
  </r>
  <r>
    <n v="1014"/>
    <s v="US-2012-126214"/>
    <x v="1"/>
    <x v="379"/>
    <d v="2012-12-24T00:00:00"/>
    <s v="Second Class"/>
    <s v="JS-15880"/>
    <s v="John Stevenson"/>
    <x v="0"/>
    <x v="0"/>
    <x v="4"/>
    <x v="4"/>
    <n v="98103"/>
    <x v="1"/>
    <s v="FUR-TA-10003748"/>
    <x v="0"/>
    <x v="3"/>
    <s v="Bevis 36 x 72 Conference Tables"/>
    <n v="1618.37"/>
    <n v="13"/>
    <n v="0"/>
    <n v="356.04139999999995"/>
  </r>
  <r>
    <n v="1015"/>
    <s v="US-2012-126214"/>
    <x v="1"/>
    <x v="379"/>
    <d v="2012-12-24T00:00:00"/>
    <s v="Second Class"/>
    <s v="JS-15880"/>
    <s v="John Stevenson"/>
    <x v="0"/>
    <x v="0"/>
    <x v="4"/>
    <x v="4"/>
    <n v="98103"/>
    <x v="1"/>
    <s v="TEC-AC-10003198"/>
    <x v="2"/>
    <x v="11"/>
    <s v="Enermax Acrylux Wireless Keyboard"/>
    <n v="99.6"/>
    <n v="1"/>
    <n v="0"/>
    <n v="36.851999999999997"/>
  </r>
  <r>
    <n v="1016"/>
    <s v="CA-2012-133025"/>
    <x v="1"/>
    <x v="14"/>
    <d v="2012-09-19T00:00:00"/>
    <s v="Second Class"/>
    <s v="MO-17800"/>
    <s v="Meg O'Connel"/>
    <x v="2"/>
    <x v="0"/>
    <x v="1"/>
    <x v="1"/>
    <n v="90036"/>
    <x v="1"/>
    <s v="OFF-PA-10004100"/>
    <x v="1"/>
    <x v="10"/>
    <s v="Xerox 216"/>
    <n v="32.400000000000006"/>
    <n v="5"/>
    <n v="0"/>
    <n v="15.552000000000001"/>
  </r>
  <r>
    <n v="1017"/>
    <s v="CA-2012-108665"/>
    <x v="1"/>
    <x v="380"/>
    <d v="2012-07-10T00:00:00"/>
    <s v="Standard Class"/>
    <s v="KM-16225"/>
    <s v="Kalyca Meade"/>
    <x v="1"/>
    <x v="0"/>
    <x v="20"/>
    <x v="15"/>
    <n v="10011"/>
    <x v="3"/>
    <s v="FUR-FU-10002191"/>
    <x v="0"/>
    <x v="5"/>
    <s v="G.E. Halogen Desk Lamp Bulbs"/>
    <n v="13.96"/>
    <n v="2"/>
    <n v="0"/>
    <n v="6.7008000000000001"/>
  </r>
  <r>
    <n v="1018"/>
    <s v="CA-2012-108665"/>
    <x v="1"/>
    <x v="380"/>
    <d v="2012-07-10T00:00:00"/>
    <s v="Standard Class"/>
    <s v="KM-16225"/>
    <s v="Kalyca Meade"/>
    <x v="1"/>
    <x v="0"/>
    <x v="20"/>
    <x v="15"/>
    <n v="10011"/>
    <x v="3"/>
    <s v="FUR-FU-10000965"/>
    <x v="0"/>
    <x v="5"/>
    <s v="Howard Miller 11-1/2&quot; Diameter Ridgewood Wall Clock"/>
    <n v="155.82"/>
    <n v="3"/>
    <n v="0"/>
    <n v="63.886200000000002"/>
  </r>
  <r>
    <n v="1019"/>
    <s v="CA-2012-108665"/>
    <x v="1"/>
    <x v="380"/>
    <d v="2012-07-10T00:00:00"/>
    <s v="Standard Class"/>
    <s v="KM-16225"/>
    <s v="Kalyca Meade"/>
    <x v="1"/>
    <x v="0"/>
    <x v="20"/>
    <x v="15"/>
    <n v="10011"/>
    <x v="3"/>
    <s v="TEC-PH-10004188"/>
    <x v="2"/>
    <x v="7"/>
    <s v="OtterBox Commuter Series Case - Samsung Galaxy S4"/>
    <n v="124.94999999999999"/>
    <n v="5"/>
    <n v="0"/>
    <n v="2.4990000000000023"/>
  </r>
  <r>
    <n v="1020"/>
    <s v="CA-2012-108665"/>
    <x v="1"/>
    <x v="380"/>
    <d v="2012-07-10T00:00:00"/>
    <s v="Standard Class"/>
    <s v="KM-16225"/>
    <s v="Kalyca Meade"/>
    <x v="1"/>
    <x v="0"/>
    <x v="20"/>
    <x v="15"/>
    <n v="10011"/>
    <x v="3"/>
    <s v="OFF-ST-10001526"/>
    <x v="1"/>
    <x v="4"/>
    <s v="Iceberg Mobile Mega Data/Printer Cart "/>
    <n v="601.65"/>
    <n v="5"/>
    <n v="0"/>
    <n v="156.42899999999997"/>
  </r>
  <r>
    <n v="1021"/>
    <s v="CA-2012-124450"/>
    <x v="1"/>
    <x v="381"/>
    <d v="2012-05-03T00:00:00"/>
    <s v="Standard Class"/>
    <s v="GT-14710"/>
    <s v="Greg Tran"/>
    <x v="0"/>
    <x v="0"/>
    <x v="176"/>
    <x v="40"/>
    <n v="20016"/>
    <x v="3"/>
    <s v="OFF-AR-10001166"/>
    <x v="1"/>
    <x v="6"/>
    <s v="Staples"/>
    <n v="22.740000000000002"/>
    <n v="3"/>
    <n v="0"/>
    <n v="8.8686000000000007"/>
  </r>
  <r>
    <n v="1022"/>
    <s v="CA-2012-124450"/>
    <x v="1"/>
    <x v="381"/>
    <d v="2012-05-03T00:00:00"/>
    <s v="Standard Class"/>
    <s v="GT-14710"/>
    <s v="Greg Tran"/>
    <x v="0"/>
    <x v="0"/>
    <x v="176"/>
    <x v="40"/>
    <n v="20016"/>
    <x v="3"/>
    <s v="FUR-CH-10000309"/>
    <x v="0"/>
    <x v="1"/>
    <s v="Global Comet Stacking Arm Chair"/>
    <n v="1267.53"/>
    <n v="3"/>
    <n v="0"/>
    <n v="316.88249999999999"/>
  </r>
  <r>
    <n v="1023"/>
    <s v="CA-2012-124450"/>
    <x v="1"/>
    <x v="381"/>
    <d v="2012-05-03T00:00:00"/>
    <s v="Standard Class"/>
    <s v="GT-14710"/>
    <s v="Greg Tran"/>
    <x v="0"/>
    <x v="0"/>
    <x v="176"/>
    <x v="40"/>
    <n v="20016"/>
    <x v="3"/>
    <s v="TEC-MA-10004212"/>
    <x v="2"/>
    <x v="15"/>
    <s v="Cisco SPA525G2 5-Line IP Phone"/>
    <n v="1379.92"/>
    <n v="8"/>
    <n v="0"/>
    <n v="648.56240000000003"/>
  </r>
  <r>
    <n v="1024"/>
    <s v="CA-2012-167269"/>
    <x v="1"/>
    <x v="382"/>
    <d v="2012-06-20T00:00:00"/>
    <s v="Standard Class"/>
    <s v="PB-19150"/>
    <s v="Philip Brown"/>
    <x v="0"/>
    <x v="0"/>
    <x v="10"/>
    <x v="9"/>
    <n v="19134"/>
    <x v="3"/>
    <s v="OFF-EN-10003072"/>
    <x v="1"/>
    <x v="12"/>
    <s v="Peel &amp; Seel Envelopes"/>
    <n v="6.2080000000000002"/>
    <n v="2"/>
    <n v="0.2"/>
    <n v="2.1728000000000001"/>
  </r>
  <r>
    <n v="1025"/>
    <s v="CA-2014-106964"/>
    <x v="3"/>
    <x v="94"/>
    <d v="2014-12-21T00:00:00"/>
    <s v="First Class"/>
    <s v="HR-14770"/>
    <s v="Hallie Redmond"/>
    <x v="2"/>
    <x v="0"/>
    <x v="1"/>
    <x v="1"/>
    <n v="90045"/>
    <x v="1"/>
    <s v="OFF-BI-10000320"/>
    <x v="1"/>
    <x v="8"/>
    <s v="GBC Plastic Binding Combs"/>
    <n v="11.808"/>
    <n v="2"/>
    <n v="0.2"/>
    <n v="4.2804000000000002"/>
  </r>
  <r>
    <n v="1026"/>
    <s v="CA-2013-126529"/>
    <x v="0"/>
    <x v="383"/>
    <d v="2013-01-13T00:00:00"/>
    <s v="Second Class"/>
    <s v="DE-13255"/>
    <s v="Deanra Eno"/>
    <x v="2"/>
    <x v="0"/>
    <x v="24"/>
    <x v="24"/>
    <n v="45503"/>
    <x v="3"/>
    <s v="OFF-PA-10001166"/>
    <x v="1"/>
    <x v="10"/>
    <s v="Xerox 2"/>
    <n v="15.552000000000003"/>
    <n v="3"/>
    <n v="0.2"/>
    <n v="5.4432"/>
  </r>
  <r>
    <n v="1027"/>
    <s v="CA-2013-126529"/>
    <x v="0"/>
    <x v="383"/>
    <d v="2013-01-13T00:00:00"/>
    <s v="Second Class"/>
    <s v="DE-13255"/>
    <s v="Deanra Eno"/>
    <x v="2"/>
    <x v="0"/>
    <x v="24"/>
    <x v="24"/>
    <n v="45503"/>
    <x v="3"/>
    <s v="OFF-PA-10003656"/>
    <x v="1"/>
    <x v="10"/>
    <s v="Xerox 1935"/>
    <n v="63.311999999999998"/>
    <n v="3"/>
    <n v="0.2"/>
    <n v="20.576399999999996"/>
  </r>
  <r>
    <n v="1028"/>
    <s v="CA-2013-126529"/>
    <x v="0"/>
    <x v="383"/>
    <d v="2013-01-13T00:00:00"/>
    <s v="Second Class"/>
    <s v="DE-13255"/>
    <s v="Deanra Eno"/>
    <x v="2"/>
    <x v="0"/>
    <x v="24"/>
    <x v="24"/>
    <n v="45503"/>
    <x v="3"/>
    <s v="TEC-PH-10000148"/>
    <x v="2"/>
    <x v="7"/>
    <s v="Cyber Acoustics AC-202b Speech Recognition Stereo Headset"/>
    <n v="15.587999999999999"/>
    <n v="2"/>
    <n v="0.4"/>
    <n v="-9.8724000000000007"/>
  </r>
  <r>
    <n v="1029"/>
    <s v="CA-2011-163552"/>
    <x v="2"/>
    <x v="384"/>
    <d v="2011-07-15T00:00:00"/>
    <s v="Standard Class"/>
    <s v="LA-16780"/>
    <s v="Laura Armstrong"/>
    <x v="1"/>
    <x v="0"/>
    <x v="83"/>
    <x v="30"/>
    <n v="7601"/>
    <x v="3"/>
    <s v="OFF-PA-10000474"/>
    <x v="1"/>
    <x v="10"/>
    <s v="Staples"/>
    <n v="177.2"/>
    <n v="5"/>
    <n v="0"/>
    <n v="83.283999999999992"/>
  </r>
  <r>
    <n v="1030"/>
    <s v="CA-2011-163552"/>
    <x v="2"/>
    <x v="384"/>
    <d v="2011-07-15T00:00:00"/>
    <s v="Standard Class"/>
    <s v="LA-16780"/>
    <s v="Laura Armstrong"/>
    <x v="1"/>
    <x v="0"/>
    <x v="83"/>
    <x v="30"/>
    <n v="7601"/>
    <x v="3"/>
    <s v="TEC-PH-10003885"/>
    <x v="2"/>
    <x v="7"/>
    <s v="Cisco SPA508G"/>
    <n v="197.96999999999997"/>
    <n v="3"/>
    <n v="0"/>
    <n v="57.41129999999999"/>
  </r>
  <r>
    <n v="1031"/>
    <s v="CA-2011-163552"/>
    <x v="2"/>
    <x v="384"/>
    <d v="2011-07-15T00:00:00"/>
    <s v="Standard Class"/>
    <s v="LA-16780"/>
    <s v="Laura Armstrong"/>
    <x v="1"/>
    <x v="0"/>
    <x v="83"/>
    <x v="30"/>
    <n v="7601"/>
    <x v="3"/>
    <s v="FUR-CH-10003379"/>
    <x v="0"/>
    <x v="1"/>
    <s v="Global Commerce Series High-Back Swivel/Tilt Chairs"/>
    <n v="854.94"/>
    <n v="3"/>
    <n v="0"/>
    <n v="213.73500000000001"/>
  </r>
  <r>
    <n v="1032"/>
    <s v="CA-2011-163552"/>
    <x v="2"/>
    <x v="384"/>
    <d v="2011-07-15T00:00:00"/>
    <s v="Standard Class"/>
    <s v="LA-16780"/>
    <s v="Laura Armstrong"/>
    <x v="1"/>
    <x v="0"/>
    <x v="83"/>
    <x v="30"/>
    <n v="7601"/>
    <x v="3"/>
    <s v="FUR-FU-10000629"/>
    <x v="0"/>
    <x v="5"/>
    <s v="9-3/4 Diameter Round Wall Clock"/>
    <n v="124.10999999999999"/>
    <n v="9"/>
    <n v="0"/>
    <n v="52.126200000000004"/>
  </r>
  <r>
    <n v="1033"/>
    <s v="CA-2011-163552"/>
    <x v="2"/>
    <x v="384"/>
    <d v="2011-07-15T00:00:00"/>
    <s v="Standard Class"/>
    <s v="LA-16780"/>
    <s v="Laura Armstrong"/>
    <x v="1"/>
    <x v="0"/>
    <x v="83"/>
    <x v="30"/>
    <n v="7601"/>
    <x v="3"/>
    <s v="OFF-LA-10001175"/>
    <x v="1"/>
    <x v="2"/>
    <s v="Avery 514"/>
    <n v="14.399999999999999"/>
    <n v="5"/>
    <n v="0"/>
    <n v="7.056"/>
  </r>
  <r>
    <n v="1034"/>
    <s v="CA-2013-109820"/>
    <x v="0"/>
    <x v="73"/>
    <d v="2013-11-23T00:00:00"/>
    <s v="First Class"/>
    <s v="AG-10390"/>
    <s v="Allen Goldenen"/>
    <x v="0"/>
    <x v="0"/>
    <x v="74"/>
    <x v="24"/>
    <n v="45231"/>
    <x v="3"/>
    <s v="OFF-PA-10000955"/>
    <x v="1"/>
    <x v="10"/>
    <s v="Southworth 25% Cotton Granite Paper &amp; Envelopes"/>
    <n v="15.696000000000002"/>
    <n v="3"/>
    <n v="0.2"/>
    <n v="5.1011999999999995"/>
  </r>
  <r>
    <n v="1035"/>
    <s v="CA-2013-109820"/>
    <x v="0"/>
    <x v="73"/>
    <d v="2013-11-23T00:00:00"/>
    <s v="First Class"/>
    <s v="AG-10390"/>
    <s v="Allen Goldenen"/>
    <x v="0"/>
    <x v="0"/>
    <x v="74"/>
    <x v="24"/>
    <n v="45231"/>
    <x v="3"/>
    <s v="OFF-BI-10003460"/>
    <x v="1"/>
    <x v="8"/>
    <s v="Acco 3-Hole Punch"/>
    <n v="2.6280000000000001"/>
    <n v="2"/>
    <n v="0.7"/>
    <n v="-1.9272"/>
  </r>
  <r>
    <n v="1036"/>
    <s v="CA-2013-109820"/>
    <x v="0"/>
    <x v="73"/>
    <d v="2013-11-23T00:00:00"/>
    <s v="First Class"/>
    <s v="AG-10390"/>
    <s v="Allen Goldenen"/>
    <x v="0"/>
    <x v="0"/>
    <x v="74"/>
    <x v="24"/>
    <n v="45231"/>
    <x v="3"/>
    <s v="OFF-BI-10000474"/>
    <x v="1"/>
    <x v="8"/>
    <s v="Avery Recycled Flexi-View Covers for Binding Systems"/>
    <n v="14.427000000000003"/>
    <n v="3"/>
    <n v="0.7"/>
    <n v="-10.579799999999999"/>
  </r>
  <r>
    <n v="1037"/>
    <s v="CA-2013-113061"/>
    <x v="0"/>
    <x v="183"/>
    <d v="2013-04-27T00:00:00"/>
    <s v="Standard Class"/>
    <s v="EL-13735"/>
    <s v="Ed Ludwig"/>
    <x v="2"/>
    <x v="0"/>
    <x v="177"/>
    <x v="25"/>
    <n v="65109"/>
    <x v="2"/>
    <s v="FUR-FU-10003975"/>
    <x v="0"/>
    <x v="5"/>
    <s v="Eldon Advantage Chair Mats for Low to Medium Pile Carpets"/>
    <n v="86.62"/>
    <n v="2"/>
    <n v="0"/>
    <n v="8.6619999999999919"/>
  </r>
  <r>
    <n v="1038"/>
    <s v="CA-2012-127418"/>
    <x v="1"/>
    <x v="385"/>
    <d v="2012-06-14T00:00:00"/>
    <s v="First Class"/>
    <s v="JJ-15445"/>
    <s v="Jennifer Jackson"/>
    <x v="0"/>
    <x v="0"/>
    <x v="1"/>
    <x v="1"/>
    <n v="90004"/>
    <x v="1"/>
    <s v="OFF-BI-10003707"/>
    <x v="1"/>
    <x v="8"/>
    <s v="Aluminum Screw Posts"/>
    <n v="36.624000000000002"/>
    <n v="3"/>
    <n v="0.2"/>
    <n v="13.734"/>
  </r>
  <r>
    <n v="1039"/>
    <s v="CA-2014-121818"/>
    <x v="3"/>
    <x v="225"/>
    <d v="2014-11-22T00:00:00"/>
    <s v="First Class"/>
    <s v="JH-15430"/>
    <s v="Jennifer Halladay"/>
    <x v="0"/>
    <x v="0"/>
    <x v="140"/>
    <x v="3"/>
    <n v="27217"/>
    <x v="0"/>
    <s v="OFF-AR-10000203"/>
    <x v="1"/>
    <x v="6"/>
    <s v="Newell 336"/>
    <n v="23.968000000000004"/>
    <n v="7"/>
    <n v="0.2"/>
    <n v="2.696399999999997"/>
  </r>
  <r>
    <n v="1040"/>
    <s v="CA-2014-121818"/>
    <x v="3"/>
    <x v="225"/>
    <d v="2014-11-22T00:00:00"/>
    <s v="First Class"/>
    <s v="JH-15430"/>
    <s v="Jennifer Halladay"/>
    <x v="0"/>
    <x v="0"/>
    <x v="140"/>
    <x v="3"/>
    <n v="27217"/>
    <x v="0"/>
    <s v="OFF-AR-10004790"/>
    <x v="1"/>
    <x v="6"/>
    <s v="Staples"/>
    <n v="28.728000000000002"/>
    <n v="3"/>
    <n v="0.2"/>
    <n v="1.7954999999999988"/>
  </r>
  <r>
    <n v="1041"/>
    <s v="CA-2013-127670"/>
    <x v="0"/>
    <x v="231"/>
    <d v="2013-03-25T00:00:00"/>
    <s v="Standard Class"/>
    <s v="RD-19660"/>
    <s v="Robert Dilbeck"/>
    <x v="2"/>
    <x v="0"/>
    <x v="178"/>
    <x v="25"/>
    <n v="63376"/>
    <x v="2"/>
    <s v="FUR-TA-10001095"/>
    <x v="0"/>
    <x v="3"/>
    <s v="Chromcraft Round Conference Tables"/>
    <n v="697.16"/>
    <n v="4"/>
    <n v="0"/>
    <n v="146.40359999999998"/>
  </r>
  <r>
    <n v="1042"/>
    <s v="CA-2013-102981"/>
    <x v="0"/>
    <x v="47"/>
    <d v="2013-09-10T00:00:00"/>
    <s v="Second Class"/>
    <s v="MO-17500"/>
    <s v="Mary O'Rourke"/>
    <x v="0"/>
    <x v="0"/>
    <x v="20"/>
    <x v="15"/>
    <n v="10035"/>
    <x v="3"/>
    <s v="TEC-AC-10004761"/>
    <x v="2"/>
    <x v="11"/>
    <s v="Maxell 4.7GB DVD+RW 3/Pack"/>
    <n v="31.86"/>
    <n v="2"/>
    <n v="0"/>
    <n v="11.151"/>
  </r>
  <r>
    <n v="1043"/>
    <s v="CA-2013-102981"/>
    <x v="0"/>
    <x v="47"/>
    <d v="2013-09-10T00:00:00"/>
    <s v="Second Class"/>
    <s v="MO-17500"/>
    <s v="Mary O'Rourke"/>
    <x v="0"/>
    <x v="0"/>
    <x v="20"/>
    <x v="15"/>
    <n v="10035"/>
    <x v="3"/>
    <s v="FUR-BO-10001811"/>
    <x v="0"/>
    <x v="0"/>
    <s v="Atlantic Metals Mobile 5-Shelf Bookcases, Custom Colors"/>
    <n v="722.35200000000009"/>
    <n v="3"/>
    <n v="0.2"/>
    <n v="90.293999999999926"/>
  </r>
  <r>
    <n v="1044"/>
    <s v="CA-2014-115651"/>
    <x v="3"/>
    <x v="362"/>
    <d v="2014-07-13T00:00:00"/>
    <s v="First Class"/>
    <s v="NS-18640"/>
    <s v="Noel Staavos"/>
    <x v="1"/>
    <x v="0"/>
    <x v="22"/>
    <x v="10"/>
    <n v="60610"/>
    <x v="2"/>
    <s v="OFF-AR-10001130"/>
    <x v="1"/>
    <x v="6"/>
    <s v="Quartet Alpha White Chalk, 12/Pack"/>
    <n v="8.84"/>
    <n v="5"/>
    <n v="0.2"/>
    <n v="2.9835000000000003"/>
  </r>
  <r>
    <n v="1045"/>
    <s v="CA-2014-115651"/>
    <x v="3"/>
    <x v="362"/>
    <d v="2014-07-13T00:00:00"/>
    <s v="First Class"/>
    <s v="NS-18640"/>
    <s v="Noel Staavos"/>
    <x v="1"/>
    <x v="0"/>
    <x v="22"/>
    <x v="10"/>
    <n v="60610"/>
    <x v="2"/>
    <s v="OFF-AP-10000055"/>
    <x v="1"/>
    <x v="9"/>
    <s v="Belkin F9S820V06 8 Outlet Surge"/>
    <n v="58.463999999999977"/>
    <n v="9"/>
    <n v="0.8"/>
    <n v="-146.16000000000003"/>
  </r>
  <r>
    <n v="1046"/>
    <s v="CA-2014-152702"/>
    <x v="3"/>
    <x v="386"/>
    <d v="2014-10-17T00:00:00"/>
    <s v="Standard Class"/>
    <s v="SN-20710"/>
    <s v="Steve Nguyen"/>
    <x v="2"/>
    <x v="0"/>
    <x v="179"/>
    <x v="10"/>
    <n v="61107"/>
    <x v="2"/>
    <s v="FUR-CH-10002304"/>
    <x v="0"/>
    <x v="1"/>
    <s v="Global Stack Chair without Arms, Black"/>
    <n v="254.60399999999998"/>
    <n v="14"/>
    <n v="0.3"/>
    <n v="-18.185999999999993"/>
  </r>
  <r>
    <n v="1047"/>
    <s v="CA-2013-169103"/>
    <x v="0"/>
    <x v="387"/>
    <d v="2013-03-14T00:00:00"/>
    <s v="Standard Class"/>
    <s v="ZC-21910"/>
    <s v="Zuschuss Carroll"/>
    <x v="0"/>
    <x v="0"/>
    <x v="100"/>
    <x v="2"/>
    <n v="33142"/>
    <x v="0"/>
    <s v="TEC-PH-10001530"/>
    <x v="2"/>
    <x v="7"/>
    <s v="Cisco Unified IP Phone 7945G VoIP phone"/>
    <n v="1363.96"/>
    <n v="5"/>
    <n v="0.2"/>
    <n v="85.247500000000002"/>
  </r>
  <r>
    <n v="1048"/>
    <s v="CA-2013-169103"/>
    <x v="0"/>
    <x v="387"/>
    <d v="2013-03-14T00:00:00"/>
    <s v="Standard Class"/>
    <s v="ZC-21910"/>
    <s v="Zuschuss Carroll"/>
    <x v="0"/>
    <x v="0"/>
    <x v="100"/>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x v="0"/>
    <x v="8"/>
    <x v="1"/>
    <n v="94109"/>
    <x v="1"/>
    <s v="TEC-PH-10000486"/>
    <x v="2"/>
    <x v="7"/>
    <s v="Plantronics HL10 Handset Lifter"/>
    <n v="1113.5039999999999"/>
    <n v="12"/>
    <n v="0.2"/>
    <n v="125.2691999999999"/>
  </r>
  <r>
    <n v="1050"/>
    <s v="CA-2011-139192"/>
    <x v="2"/>
    <x v="279"/>
    <d v="2011-06-01T00:00:00"/>
    <s v="Second Class"/>
    <s v="LC-16885"/>
    <s v="Lena Creighton"/>
    <x v="0"/>
    <x v="0"/>
    <x v="8"/>
    <x v="1"/>
    <n v="94109"/>
    <x v="1"/>
    <s v="TEC-AC-10001606"/>
    <x v="2"/>
    <x v="11"/>
    <s v="Logitech Wireless Performance Mouse MX for PC and Mac"/>
    <n v="99.99"/>
    <n v="1"/>
    <n v="0"/>
    <n v="37.996200000000002"/>
  </r>
  <r>
    <n v="1051"/>
    <s v="US-2012-153500"/>
    <x v="1"/>
    <x v="230"/>
    <d v="2012-07-05T00:00:00"/>
    <s v="First Class"/>
    <s v="DG-13300"/>
    <s v="Deirdre Greer"/>
    <x v="1"/>
    <x v="0"/>
    <x v="10"/>
    <x v="9"/>
    <n v="19134"/>
    <x v="3"/>
    <s v="FUR-FU-10000293"/>
    <x v="0"/>
    <x v="5"/>
    <s v="Eldon Antistatic Chair Mats for Low to Medium Pile Carpets"/>
    <n v="168.46400000000003"/>
    <n v="2"/>
    <n v="0.2"/>
    <n v="-29.481200000000022"/>
  </r>
  <r>
    <n v="1052"/>
    <s v="US-2012-153500"/>
    <x v="1"/>
    <x v="230"/>
    <d v="2012-07-05T00:00:00"/>
    <s v="First Class"/>
    <s v="DG-13300"/>
    <s v="Deirdre Greer"/>
    <x v="1"/>
    <x v="0"/>
    <x v="10"/>
    <x v="9"/>
    <n v="19134"/>
    <x v="3"/>
    <s v="OFF-PA-10001307"/>
    <x v="1"/>
    <x v="10"/>
    <s v="Important Message Pads, 50 4-1/4 x 5-1/2 Forms per Pad"/>
    <n v="6.7200000000000006"/>
    <n v="2"/>
    <n v="0.2"/>
    <n v="2.4359999999999995"/>
  </r>
  <r>
    <n v="1053"/>
    <s v="US-2012-153500"/>
    <x v="1"/>
    <x v="230"/>
    <d v="2012-07-05T00:00:00"/>
    <s v="First Class"/>
    <s v="DG-13300"/>
    <s v="Deirdre Greer"/>
    <x v="1"/>
    <x v="0"/>
    <x v="10"/>
    <x v="9"/>
    <n v="19134"/>
    <x v="3"/>
    <s v="FUR-FU-10004460"/>
    <x v="0"/>
    <x v="5"/>
    <s v="Howard Miller 12&quot; Round Wall Clock"/>
    <n v="282.88800000000003"/>
    <n v="9"/>
    <n v="0.2"/>
    <n v="56.577599999999961"/>
  </r>
  <r>
    <n v="1054"/>
    <s v="CA-2012-110667"/>
    <x v="1"/>
    <x v="388"/>
    <d v="2012-04-08T00:00:00"/>
    <s v="Standard Class"/>
    <s v="NF-18595"/>
    <s v="Nicole Fjeld"/>
    <x v="2"/>
    <x v="0"/>
    <x v="20"/>
    <x v="15"/>
    <n v="10009"/>
    <x v="3"/>
    <s v="OFF-AR-10000716"/>
    <x v="1"/>
    <x v="6"/>
    <s v="DIXON Ticonderoga Erasable Checking Pencils"/>
    <n v="11.16"/>
    <n v="2"/>
    <n v="0"/>
    <n v="4.3524000000000003"/>
  </r>
  <r>
    <n v="1055"/>
    <s v="CA-2012-110667"/>
    <x v="1"/>
    <x v="388"/>
    <d v="2012-04-08T00:00:00"/>
    <s v="Standard Class"/>
    <s v="NF-18595"/>
    <s v="Nicole Fjeld"/>
    <x v="2"/>
    <x v="0"/>
    <x v="20"/>
    <x v="15"/>
    <n v="10009"/>
    <x v="3"/>
    <s v="FUR-FU-10004622"/>
    <x v="0"/>
    <x v="5"/>
    <s v="Eldon Advantage Foldable Chair Mats for Low Pile Carpets"/>
    <n v="108.4"/>
    <n v="2"/>
    <n v="0"/>
    <n v="22.763999999999996"/>
  </r>
  <r>
    <n v="1056"/>
    <s v="CA-2012-110667"/>
    <x v="1"/>
    <x v="388"/>
    <d v="2012-04-08T00:00:00"/>
    <s v="Standard Class"/>
    <s v="NF-18595"/>
    <s v="Nicole Fjeld"/>
    <x v="2"/>
    <x v="0"/>
    <x v="20"/>
    <x v="15"/>
    <n v="10009"/>
    <x v="3"/>
    <s v="OFF-BI-10002735"/>
    <x v="1"/>
    <x v="8"/>
    <s v="GBC Prestige Therm-A-Bind Covers"/>
    <n v="82.344000000000008"/>
    <n v="3"/>
    <n v="0.2"/>
    <n v="27.791100000000004"/>
  </r>
  <r>
    <n v="1057"/>
    <s v="CA-2012-110667"/>
    <x v="1"/>
    <x v="388"/>
    <d v="2012-04-08T00:00:00"/>
    <s v="Standard Class"/>
    <s v="NF-18595"/>
    <s v="Nicole Fjeld"/>
    <x v="2"/>
    <x v="0"/>
    <x v="20"/>
    <x v="15"/>
    <n v="10009"/>
    <x v="3"/>
    <s v="OFF-BI-10003529"/>
    <x v="1"/>
    <x v="8"/>
    <s v="Avery Round Ring Poly Binders"/>
    <n v="9.0879999999999992"/>
    <n v="4"/>
    <n v="0.2"/>
    <n v="3.2944"/>
  </r>
  <r>
    <n v="1058"/>
    <s v="CA-2014-167150"/>
    <x v="3"/>
    <x v="389"/>
    <d v="2014-12-18T00:00:00"/>
    <s v="Standard Class"/>
    <s v="BP-11185"/>
    <s v="Ben Peterman"/>
    <x v="1"/>
    <x v="0"/>
    <x v="70"/>
    <x v="1"/>
    <n v="92037"/>
    <x v="1"/>
    <s v="OFF-BI-10001097"/>
    <x v="1"/>
    <x v="8"/>
    <s v="Avery Hole Reinforcements"/>
    <n v="19.936000000000003"/>
    <n v="4"/>
    <n v="0.2"/>
    <n v="7.2267999999999999"/>
  </r>
  <r>
    <n v="1059"/>
    <s v="CA-2014-167150"/>
    <x v="3"/>
    <x v="389"/>
    <d v="2014-12-18T00:00:00"/>
    <s v="Standard Class"/>
    <s v="BP-11185"/>
    <s v="Ben Peterman"/>
    <x v="1"/>
    <x v="0"/>
    <x v="70"/>
    <x v="1"/>
    <n v="92037"/>
    <x v="1"/>
    <s v="OFF-BI-10001597"/>
    <x v="1"/>
    <x v="8"/>
    <s v="Wilson Jones Ledger-Size, Piano-Hinge Binder, 2&quot;, Blue"/>
    <n v="65.567999999999998"/>
    <n v="2"/>
    <n v="0.2"/>
    <n v="22.948799999999995"/>
  </r>
  <r>
    <n v="1060"/>
    <s v="CA-2013-105284"/>
    <x v="0"/>
    <x v="390"/>
    <d v="2013-12-02T00:00:00"/>
    <s v="Standard Class"/>
    <s v="MG-17650"/>
    <s v="Matthew Grinstein"/>
    <x v="2"/>
    <x v="0"/>
    <x v="10"/>
    <x v="9"/>
    <n v="19143"/>
    <x v="3"/>
    <s v="OFF-FA-10001754"/>
    <x v="1"/>
    <x v="13"/>
    <s v="Stockwell Gold Paper Clips"/>
    <n v="4.4160000000000004"/>
    <n v="3"/>
    <n v="0.2"/>
    <n v="1.6008"/>
  </r>
  <r>
    <n v="1061"/>
    <s v="US-2012-125374"/>
    <x v="1"/>
    <x v="391"/>
    <d v="2012-03-29T00:00:00"/>
    <s v="Standard Class"/>
    <s v="JD-16060"/>
    <s v="Julia Dunbar"/>
    <x v="0"/>
    <x v="0"/>
    <x v="12"/>
    <x v="5"/>
    <n v="77095"/>
    <x v="2"/>
    <s v="FUR-CH-10003396"/>
    <x v="0"/>
    <x v="1"/>
    <s v="Global Deluxe Steno Chair"/>
    <n v="107.77200000000001"/>
    <n v="2"/>
    <n v="0.3"/>
    <n v="-29.252400000000009"/>
  </r>
  <r>
    <n v="1062"/>
    <s v="CA-2012-161263"/>
    <x v="1"/>
    <x v="392"/>
    <d v="2012-04-21T00:00:00"/>
    <s v="Standard Class"/>
    <s v="TS-21160"/>
    <s v="Theresa Swint"/>
    <x v="1"/>
    <x v="0"/>
    <x v="167"/>
    <x v="24"/>
    <n v="43615"/>
    <x v="3"/>
    <s v="OFF-AP-10002350"/>
    <x v="1"/>
    <x v="9"/>
    <s v="Belkin F9H710-06 7 Outlet SurgeMaster Surge Protector"/>
    <n v="45.216000000000001"/>
    <n v="3"/>
    <n v="0.2"/>
    <n v="4.5215999999999994"/>
  </r>
  <r>
    <n v="1063"/>
    <s v="CA-2012-161263"/>
    <x v="1"/>
    <x v="392"/>
    <d v="2012-04-21T00:00:00"/>
    <s v="Standard Class"/>
    <s v="TS-21160"/>
    <s v="Theresa Swint"/>
    <x v="1"/>
    <x v="0"/>
    <x v="167"/>
    <x v="24"/>
    <n v="43615"/>
    <x v="3"/>
    <s v="OFF-FA-10004838"/>
    <x v="1"/>
    <x v="13"/>
    <s v="Super Bands, 12/Pack"/>
    <n v="10.416000000000002"/>
    <n v="7"/>
    <n v="0.2"/>
    <n v="-2.2134"/>
  </r>
  <r>
    <n v="1064"/>
    <s v="CA-2012-161263"/>
    <x v="1"/>
    <x v="392"/>
    <d v="2012-04-21T00:00:00"/>
    <s v="Standard Class"/>
    <s v="TS-21160"/>
    <s v="Theresa Swint"/>
    <x v="1"/>
    <x v="0"/>
    <x v="167"/>
    <x v="24"/>
    <n v="43615"/>
    <x v="3"/>
    <s v="OFF-AR-10004757"/>
    <x v="1"/>
    <x v="6"/>
    <s v="Crayola Colored Pencils"/>
    <n v="7.8719999999999999"/>
    <n v="3"/>
    <n v="0.2"/>
    <n v="1.2791999999999994"/>
  </r>
  <r>
    <n v="1065"/>
    <s v="CA-2012-161263"/>
    <x v="1"/>
    <x v="392"/>
    <d v="2012-04-21T00:00:00"/>
    <s v="Standard Class"/>
    <s v="TS-21160"/>
    <s v="Theresa Swint"/>
    <x v="1"/>
    <x v="0"/>
    <x v="167"/>
    <x v="24"/>
    <n v="43615"/>
    <x v="3"/>
    <s v="TEC-PH-10002115"/>
    <x v="2"/>
    <x v="7"/>
    <s v="Plantronics 81402"/>
    <n v="118.78199999999998"/>
    <n v="3"/>
    <n v="0.4"/>
    <n v="-27.715799999999994"/>
  </r>
  <r>
    <n v="1066"/>
    <s v="CA-2012-161263"/>
    <x v="1"/>
    <x v="392"/>
    <d v="2012-04-21T00:00:00"/>
    <s v="Standard Class"/>
    <s v="TS-21160"/>
    <s v="Theresa Swint"/>
    <x v="1"/>
    <x v="0"/>
    <x v="167"/>
    <x v="24"/>
    <n v="43615"/>
    <x v="3"/>
    <s v="OFF-FA-10003059"/>
    <x v="1"/>
    <x v="13"/>
    <s v="Assorted Color Push Pins"/>
    <n v="1.4480000000000002"/>
    <n v="1"/>
    <n v="0.2"/>
    <n v="0.2352999999999999"/>
  </r>
  <r>
    <n v="1067"/>
    <s v="CA-2012-161263"/>
    <x v="1"/>
    <x v="392"/>
    <d v="2012-04-21T00:00:00"/>
    <s v="Standard Class"/>
    <s v="TS-21160"/>
    <s v="Theresa Swint"/>
    <x v="1"/>
    <x v="0"/>
    <x v="167"/>
    <x v="24"/>
    <n v="43615"/>
    <x v="3"/>
    <s v="OFF-BI-10004330"/>
    <x v="1"/>
    <x v="8"/>
    <s v="GBC Velobind Prepunched Cover Sets, Regency Series"/>
    <n v="55.470000000000006"/>
    <n v="5"/>
    <n v="0.7"/>
    <n v="-46.224999999999994"/>
  </r>
  <r>
    <n v="1068"/>
    <s v="CA-2013-157686"/>
    <x v="0"/>
    <x v="393"/>
    <d v="2013-10-03T00:00:00"/>
    <s v="First Class"/>
    <s v="BD-11620"/>
    <s v="Brian DeCherney"/>
    <x v="0"/>
    <x v="0"/>
    <x v="8"/>
    <x v="1"/>
    <n v="94122"/>
    <x v="1"/>
    <s v="FUR-CH-10001146"/>
    <x v="0"/>
    <x v="1"/>
    <s v="Global Value Mid-Back Manager's Chair, Gray"/>
    <n v="194.84800000000001"/>
    <n v="4"/>
    <n v="0.2"/>
    <n v="12.177999999999983"/>
  </r>
  <r>
    <n v="1069"/>
    <s v="US-2014-139955"/>
    <x v="3"/>
    <x v="394"/>
    <d v="2014-10-01T00:00:00"/>
    <s v="Second Class"/>
    <s v="CM-12160"/>
    <s v="Charles McCrossin"/>
    <x v="0"/>
    <x v="0"/>
    <x v="180"/>
    <x v="5"/>
    <n v="78521"/>
    <x v="2"/>
    <s v="OFF-SU-10001935"/>
    <x v="1"/>
    <x v="14"/>
    <s v="Staples"/>
    <n v="1.7440000000000002"/>
    <n v="1"/>
    <n v="0.2"/>
    <n v="-0.34880000000000033"/>
  </r>
  <r>
    <n v="1070"/>
    <s v="US-2012-150161"/>
    <x v="1"/>
    <x v="395"/>
    <d v="2012-07-29T00:00:00"/>
    <s v="Standard Class"/>
    <s v="RB-19795"/>
    <s v="Ross Baird"/>
    <x v="2"/>
    <x v="0"/>
    <x v="10"/>
    <x v="9"/>
    <n v="19143"/>
    <x v="3"/>
    <s v="OFF-BI-10001524"/>
    <x v="1"/>
    <x v="8"/>
    <s v="GBC Premium Transparent Covers with Diagonal Lined Pattern"/>
    <n v="25.176000000000005"/>
    <n v="4"/>
    <n v="0.7"/>
    <n v="-18.462400000000002"/>
  </r>
  <r>
    <n v="1071"/>
    <s v="CA-2012-144652"/>
    <x v="1"/>
    <x v="312"/>
    <d v="2012-11-26T00:00:00"/>
    <s v="Standard Class"/>
    <s v="SN-20560"/>
    <s v="Skye Norling"/>
    <x v="2"/>
    <x v="0"/>
    <x v="1"/>
    <x v="1"/>
    <n v="90008"/>
    <x v="1"/>
    <s v="OFF-AR-10003732"/>
    <x v="1"/>
    <x v="6"/>
    <s v="Newell 333"/>
    <n v="19.459999999999997"/>
    <n v="7"/>
    <n v="0"/>
    <n v="5.0595999999999997"/>
  </r>
  <r>
    <n v="1072"/>
    <s v="CA-2013-152814"/>
    <x v="0"/>
    <x v="236"/>
    <d v="2013-05-03T00:00:00"/>
    <s v="Standard Class"/>
    <s v="EH-14005"/>
    <s v="Erica Hernandez"/>
    <x v="2"/>
    <x v="0"/>
    <x v="60"/>
    <x v="22"/>
    <n v="80219"/>
    <x v="1"/>
    <s v="OFF-PA-10001970"/>
    <x v="1"/>
    <x v="10"/>
    <s v="Xerox 1881"/>
    <n v="29.472000000000001"/>
    <n v="3"/>
    <n v="0.2"/>
    <n v="9.9467999999999979"/>
  </r>
  <r>
    <n v="1073"/>
    <s v="CA-2014-106943"/>
    <x v="3"/>
    <x v="237"/>
    <d v="2014-11-20T00:00:00"/>
    <s v="Standard Class"/>
    <s v="FO-14305"/>
    <s v="Frank Olsen"/>
    <x v="0"/>
    <x v="0"/>
    <x v="20"/>
    <x v="15"/>
    <n v="10035"/>
    <x v="3"/>
    <s v="OFF-BI-10003669"/>
    <x v="1"/>
    <x v="8"/>
    <s v="3M Organizer Strips"/>
    <n v="8.64"/>
    <n v="2"/>
    <n v="0.2"/>
    <n v="3.024"/>
  </r>
  <r>
    <n v="1074"/>
    <s v="CA-2013-134348"/>
    <x v="0"/>
    <x v="396"/>
    <d v="2013-11-20T00:00:00"/>
    <s v="Standard Class"/>
    <s v="MS-17710"/>
    <s v="Maurice Satty"/>
    <x v="0"/>
    <x v="0"/>
    <x v="123"/>
    <x v="16"/>
    <n v="85204"/>
    <x v="1"/>
    <s v="OFF-BI-10003727"/>
    <x v="1"/>
    <x v="8"/>
    <s v="Avery Durable Slant Ring Binders With Label Holder"/>
    <n v="6.27"/>
    <n v="5"/>
    <n v="0.7"/>
    <n v="-4.5980000000000008"/>
  </r>
  <r>
    <n v="1075"/>
    <s v="CA-2013-134348"/>
    <x v="0"/>
    <x v="396"/>
    <d v="2013-11-20T00:00:00"/>
    <s v="Standard Class"/>
    <s v="MS-17710"/>
    <s v="Maurice Satty"/>
    <x v="0"/>
    <x v="0"/>
    <x v="123"/>
    <x v="16"/>
    <n v="85204"/>
    <x v="1"/>
    <s v="OFF-BI-10004967"/>
    <x v="1"/>
    <x v="8"/>
    <s v="Round Ring Binders"/>
    <n v="4.3680000000000003"/>
    <n v="7"/>
    <n v="0.7"/>
    <n v="-3.3487999999999998"/>
  </r>
  <r>
    <n v="1076"/>
    <s v="CA-2013-134348"/>
    <x v="0"/>
    <x v="396"/>
    <d v="2013-11-20T00:00:00"/>
    <s v="Standard Class"/>
    <s v="MS-17710"/>
    <s v="Maurice Satty"/>
    <x v="0"/>
    <x v="0"/>
    <x v="123"/>
    <x v="16"/>
    <n v="85204"/>
    <x v="1"/>
    <s v="TEC-AC-10003447"/>
    <x v="2"/>
    <x v="11"/>
    <s v="Micropad Numeric Keypads"/>
    <n v="31.983999999999998"/>
    <n v="2"/>
    <n v="0.2"/>
    <n v="1.9989999999999979"/>
  </r>
  <r>
    <n v="1077"/>
    <s v="CA-2013-161781"/>
    <x v="0"/>
    <x v="321"/>
    <d v="2013-10-01T00:00:00"/>
    <s v="First Class"/>
    <s v="CC-12100"/>
    <s v="Chad Cunningham"/>
    <x v="2"/>
    <x v="0"/>
    <x v="38"/>
    <x v="14"/>
    <n v="47201"/>
    <x v="2"/>
    <s v="OFF-AR-10000255"/>
    <x v="1"/>
    <x v="6"/>
    <s v="Newell 328"/>
    <n v="40.879999999999995"/>
    <n v="7"/>
    <n v="0"/>
    <n v="10.628799999999998"/>
  </r>
  <r>
    <n v="1078"/>
    <s v="CA-2014-132521"/>
    <x v="3"/>
    <x v="397"/>
    <d v="2014-09-26T00:00:00"/>
    <s v="Second Class"/>
    <s v="DW-13540"/>
    <s v="Don Weiss"/>
    <x v="0"/>
    <x v="0"/>
    <x v="4"/>
    <x v="4"/>
    <n v="98105"/>
    <x v="1"/>
    <s v="OFF-AP-10002191"/>
    <x v="1"/>
    <x v="9"/>
    <s v="Belkin 8 Outlet SurgeMaster II Gold Surge Protector"/>
    <n v="119.96"/>
    <n v="2"/>
    <n v="0"/>
    <n v="33.588800000000006"/>
  </r>
  <r>
    <n v="1079"/>
    <s v="CA-2014-132521"/>
    <x v="3"/>
    <x v="397"/>
    <d v="2014-09-26T00:00:00"/>
    <s v="Second Class"/>
    <s v="DW-13540"/>
    <s v="Don Weiss"/>
    <x v="0"/>
    <x v="0"/>
    <x v="4"/>
    <x v="4"/>
    <n v="98105"/>
    <x v="1"/>
    <s v="OFF-ST-10001325"/>
    <x v="1"/>
    <x v="4"/>
    <s v="Sterilite Officeware Hinged File Box"/>
    <n v="31.44"/>
    <n v="3"/>
    <n v="0"/>
    <n v="8.4888000000000012"/>
  </r>
  <r>
    <n v="1080"/>
    <s v="CA-2014-132521"/>
    <x v="3"/>
    <x v="397"/>
    <d v="2014-09-26T00:00:00"/>
    <s v="Second Class"/>
    <s v="DW-13540"/>
    <s v="Don Weiss"/>
    <x v="0"/>
    <x v="0"/>
    <x v="4"/>
    <x v="4"/>
    <n v="98105"/>
    <x v="1"/>
    <s v="OFF-BI-10000404"/>
    <x v="1"/>
    <x v="8"/>
    <s v="Avery Printable Repositionable Plastic Tabs"/>
    <n v="6.88"/>
    <n v="1"/>
    <n v="0.2"/>
    <n v="2.3220000000000001"/>
  </r>
  <r>
    <n v="1081"/>
    <s v="CA-2012-110016"/>
    <x v="1"/>
    <x v="239"/>
    <d v="2012-12-04T00:00:00"/>
    <s v="Standard Class"/>
    <s v="BT-11395"/>
    <s v="Bill Tyler"/>
    <x v="1"/>
    <x v="0"/>
    <x v="66"/>
    <x v="12"/>
    <n v="48227"/>
    <x v="2"/>
    <s v="OFF-PA-10000349"/>
    <x v="1"/>
    <x v="10"/>
    <s v="Staples"/>
    <n v="19.920000000000002"/>
    <n v="4"/>
    <n v="0"/>
    <n v="9.3624000000000009"/>
  </r>
  <r>
    <n v="1082"/>
    <s v="CA-2012-110016"/>
    <x v="1"/>
    <x v="239"/>
    <d v="2012-12-04T00:00:00"/>
    <s v="Standard Class"/>
    <s v="BT-11395"/>
    <s v="Bill Tyler"/>
    <x v="1"/>
    <x v="0"/>
    <x v="66"/>
    <x v="12"/>
    <n v="48227"/>
    <x v="2"/>
    <s v="FUR-CH-10002880"/>
    <x v="0"/>
    <x v="1"/>
    <s v="Global High-Back Leather Tilter, Burgundy"/>
    <n v="1106.9099999999999"/>
    <n v="9"/>
    <n v="0"/>
    <n v="121.76009999999994"/>
  </r>
  <r>
    <n v="1083"/>
    <s v="US-2013-143819"/>
    <x v="0"/>
    <x v="398"/>
    <d v="2013-03-06T00:00:00"/>
    <s v="Standard Class"/>
    <s v="KD-16270"/>
    <s v="Karen Daniels"/>
    <x v="0"/>
    <x v="0"/>
    <x v="181"/>
    <x v="15"/>
    <n v="10701"/>
    <x v="3"/>
    <s v="FUR-TA-10001095"/>
    <x v="0"/>
    <x v="3"/>
    <s v="Chromcraft Round Conference Tables"/>
    <n v="836.59199999999998"/>
    <n v="8"/>
    <n v="0.4"/>
    <n v="-264.92079999999999"/>
  </r>
  <r>
    <n v="1084"/>
    <s v="US-2013-143819"/>
    <x v="0"/>
    <x v="398"/>
    <d v="2013-03-06T00:00:00"/>
    <s v="Standard Class"/>
    <s v="KD-16270"/>
    <s v="Karen Daniels"/>
    <x v="0"/>
    <x v="0"/>
    <x v="181"/>
    <x v="15"/>
    <n v="10701"/>
    <x v="3"/>
    <s v="OFF-PA-10003127"/>
    <x v="1"/>
    <x v="10"/>
    <s v="Staples"/>
    <n v="26.38"/>
    <n v="1"/>
    <n v="0"/>
    <n v="12.134799999999998"/>
  </r>
  <r>
    <n v="1085"/>
    <s v="US-2013-143819"/>
    <x v="0"/>
    <x v="398"/>
    <d v="2013-03-06T00:00:00"/>
    <s v="Standard Class"/>
    <s v="KD-16270"/>
    <s v="Karen Daniels"/>
    <x v="0"/>
    <x v="0"/>
    <x v="181"/>
    <x v="15"/>
    <n v="10701"/>
    <x v="3"/>
    <s v="OFF-ST-10003208"/>
    <x v="1"/>
    <x v="4"/>
    <s v="Adjustable Depth Letter/Legal Cart"/>
    <n v="362.92"/>
    <n v="2"/>
    <n v="0"/>
    <n v="105.24679999999995"/>
  </r>
  <r>
    <n v="1086"/>
    <s v="US-2013-143819"/>
    <x v="0"/>
    <x v="398"/>
    <d v="2013-03-06T00:00:00"/>
    <s v="Standard Class"/>
    <s v="KD-16270"/>
    <s v="Karen Daniels"/>
    <x v="0"/>
    <x v="0"/>
    <x v="181"/>
    <x v="15"/>
    <n v="10701"/>
    <x v="3"/>
    <s v="TEC-MA-10003979"/>
    <x v="2"/>
    <x v="15"/>
    <s v="Ativa V4110MDD Micro-Cut Shredder"/>
    <n v="4899.93"/>
    <n v="7"/>
    <n v="0"/>
    <n v="2400.9656999999997"/>
  </r>
  <r>
    <n v="1087"/>
    <s v="CA-2013-167584"/>
    <x v="0"/>
    <x v="399"/>
    <d v="2013-08-13T00:00:00"/>
    <s v="Same Day"/>
    <s v="LC-16870"/>
    <s v="Lena Cacioppo"/>
    <x v="0"/>
    <x v="0"/>
    <x v="96"/>
    <x v="23"/>
    <n v="50315"/>
    <x v="2"/>
    <s v="OFF-PA-10000029"/>
    <x v="1"/>
    <x v="10"/>
    <s v="Xerox 224"/>
    <n v="6.48"/>
    <n v="1"/>
    <n v="0"/>
    <n v="3.1104000000000003"/>
  </r>
  <r>
    <n v="1088"/>
    <s v="CA-2013-166163"/>
    <x v="0"/>
    <x v="243"/>
    <d v="2013-08-21T00:00:00"/>
    <s v="Second Class"/>
    <s v="CY-12745"/>
    <s v="Craig Yedwab"/>
    <x v="1"/>
    <x v="0"/>
    <x v="182"/>
    <x v="1"/>
    <n v="94601"/>
    <x v="1"/>
    <s v="TEC-PH-10004896"/>
    <x v="2"/>
    <x v="7"/>
    <s v="Nokia Lumia 521 (T-Mobile)"/>
    <n v="71.975999999999999"/>
    <n v="3"/>
    <n v="0.2"/>
    <n v="7.1976000000000049"/>
  </r>
  <r>
    <n v="1089"/>
    <s v="CA-2013-166163"/>
    <x v="0"/>
    <x v="243"/>
    <d v="2013-08-21T00:00:00"/>
    <s v="Second Class"/>
    <s v="CY-12745"/>
    <s v="Craig Yedwab"/>
    <x v="1"/>
    <x v="0"/>
    <x v="182"/>
    <x v="1"/>
    <n v="94601"/>
    <x v="1"/>
    <s v="OFF-LA-10000452"/>
    <x v="1"/>
    <x v="2"/>
    <s v="Avery 488"/>
    <n v="3.15"/>
    <n v="1"/>
    <n v="0"/>
    <n v="1.512"/>
  </r>
  <r>
    <n v="1090"/>
    <s v="CA-2014-158407"/>
    <x v="3"/>
    <x v="400"/>
    <d v="2014-06-11T00:00:00"/>
    <s v="Standard Class"/>
    <s v="LW-16990"/>
    <s v="Lindsay Williams"/>
    <x v="1"/>
    <x v="0"/>
    <x v="53"/>
    <x v="3"/>
    <n v="28110"/>
    <x v="0"/>
    <s v="FUR-FU-10001967"/>
    <x v="0"/>
    <x v="5"/>
    <s v="Telescoping Adjustable Floor Lamp"/>
    <n v="31.983999999999998"/>
    <n v="2"/>
    <n v="0.2"/>
    <n v="1.9989999999999979"/>
  </r>
  <r>
    <n v="1091"/>
    <s v="CA-2014-158407"/>
    <x v="3"/>
    <x v="400"/>
    <d v="2014-06-11T00:00:00"/>
    <s v="Standard Class"/>
    <s v="LW-16990"/>
    <s v="Lindsay Williams"/>
    <x v="1"/>
    <x v="0"/>
    <x v="53"/>
    <x v="3"/>
    <n v="28110"/>
    <x v="0"/>
    <s v="TEC-PH-10001819"/>
    <x v="2"/>
    <x v="7"/>
    <s v="Innergie mMini Combo Duo USB Travel Charging Kit"/>
    <n v="71.984000000000009"/>
    <n v="2"/>
    <n v="0.2"/>
    <n v="25.194399999999995"/>
  </r>
  <r>
    <n v="1092"/>
    <s v="CA-2012-143490"/>
    <x v="1"/>
    <x v="401"/>
    <d v="2012-12-13T00:00:00"/>
    <s v="Standard Class"/>
    <s v="NP-18325"/>
    <s v="Naresj Patel"/>
    <x v="0"/>
    <x v="0"/>
    <x v="70"/>
    <x v="1"/>
    <n v="92105"/>
    <x v="1"/>
    <s v="OFF-AR-10002952"/>
    <x v="1"/>
    <x v="6"/>
    <s v="Stanley Contemporary Battery Pencil Sharpeners"/>
    <n v="120.14999999999999"/>
    <n v="9"/>
    <n v="0"/>
    <n v="33.641999999999996"/>
  </r>
  <r>
    <n v="1093"/>
    <s v="CA-2012-143490"/>
    <x v="1"/>
    <x v="401"/>
    <d v="2012-12-13T00:00:00"/>
    <s v="Standard Class"/>
    <s v="NP-18325"/>
    <s v="Naresj Patel"/>
    <x v="0"/>
    <x v="0"/>
    <x v="70"/>
    <x v="1"/>
    <n v="92105"/>
    <x v="1"/>
    <s v="TEC-PH-10000576"/>
    <x v="2"/>
    <x v="7"/>
    <s v="AT&amp;T 1080 Corded phone"/>
    <n v="219.18400000000003"/>
    <n v="2"/>
    <n v="0.2"/>
    <n v="19.178600000000003"/>
  </r>
  <r>
    <n v="1094"/>
    <s v="CA-2012-165085"/>
    <x v="1"/>
    <x v="17"/>
    <d v="2012-12-31T00:00:00"/>
    <s v="Standard Class"/>
    <s v="BT-11485"/>
    <s v="Brad Thomas"/>
    <x v="2"/>
    <x v="0"/>
    <x v="183"/>
    <x v="39"/>
    <n v="20735"/>
    <x v="3"/>
    <s v="OFF-PA-10000605"/>
    <x v="1"/>
    <x v="10"/>
    <s v="Xerox 1950"/>
    <n v="28.900000000000002"/>
    <n v="5"/>
    <n v="0"/>
    <n v="14.161000000000001"/>
  </r>
  <r>
    <n v="1095"/>
    <s v="CA-2012-165085"/>
    <x v="1"/>
    <x v="17"/>
    <d v="2012-12-31T00:00:00"/>
    <s v="Standard Class"/>
    <s v="BT-11485"/>
    <s v="Brad Thomas"/>
    <x v="2"/>
    <x v="0"/>
    <x v="183"/>
    <x v="39"/>
    <n v="20735"/>
    <x v="3"/>
    <s v="OFF-AP-10002518"/>
    <x v="1"/>
    <x v="9"/>
    <s v="Kensington 7 Outlet MasterPiece Power Center"/>
    <n v="355.96"/>
    <n v="2"/>
    <n v="0"/>
    <n v="103.22839999999997"/>
  </r>
  <r>
    <n v="1096"/>
    <s v="CA-2014-160423"/>
    <x v="3"/>
    <x v="276"/>
    <d v="2014-01-27T00:00:00"/>
    <s v="Standard Class"/>
    <s v="PS-19045"/>
    <s v="Penelope Sewall"/>
    <x v="2"/>
    <x v="0"/>
    <x v="35"/>
    <x v="3"/>
    <n v="28205"/>
    <x v="0"/>
    <s v="OFF-ST-10004340"/>
    <x v="1"/>
    <x v="4"/>
    <s v="Fellowes Mobile File Cart, Black"/>
    <n v="348.20799999999997"/>
    <n v="7"/>
    <n v="0.2"/>
    <n v="30.468200000000024"/>
  </r>
  <r>
    <n v="1097"/>
    <s v="CA-2014-160423"/>
    <x v="3"/>
    <x v="276"/>
    <d v="2014-01-27T00:00:00"/>
    <s v="Standard Class"/>
    <s v="PS-19045"/>
    <s v="Penelope Sewall"/>
    <x v="2"/>
    <x v="0"/>
    <x v="35"/>
    <x v="3"/>
    <n v="28205"/>
    <x v="0"/>
    <s v="OFF-BI-10004001"/>
    <x v="1"/>
    <x v="8"/>
    <s v="GBC Recycled VeloBinder Covers"/>
    <n v="35.783999999999999"/>
    <n v="7"/>
    <n v="0.7"/>
    <n v="-28.627200000000009"/>
  </r>
  <r>
    <n v="1098"/>
    <s v="CA-2011-159338"/>
    <x v="2"/>
    <x v="402"/>
    <d v="2011-06-28T00:00:00"/>
    <s v="First Class"/>
    <s v="NS-18640"/>
    <s v="Noel Staavos"/>
    <x v="1"/>
    <x v="0"/>
    <x v="1"/>
    <x v="1"/>
    <n v="90049"/>
    <x v="1"/>
    <s v="FUR-TA-10004147"/>
    <x v="0"/>
    <x v="3"/>
    <s v="Hon 4060 Series Tables"/>
    <n v="447.84"/>
    <n v="5"/>
    <n v="0.2"/>
    <n v="11.19599999999997"/>
  </r>
  <r>
    <n v="1099"/>
    <s v="CA-2013-107216"/>
    <x v="0"/>
    <x v="403"/>
    <d v="2013-06-18T00:00:00"/>
    <s v="First Class"/>
    <s v="PV-18985"/>
    <s v="Paul Van Hugh"/>
    <x v="2"/>
    <x v="0"/>
    <x v="8"/>
    <x v="1"/>
    <n v="94122"/>
    <x v="1"/>
    <s v="OFF-AR-10001545"/>
    <x v="1"/>
    <x v="6"/>
    <s v="Newell 326"/>
    <n v="7.04"/>
    <n v="4"/>
    <n v="0"/>
    <n v="2.0415999999999999"/>
  </r>
  <r>
    <n v="1100"/>
    <s v="CA-2013-107216"/>
    <x v="0"/>
    <x v="403"/>
    <d v="2013-06-18T00:00:00"/>
    <s v="First Class"/>
    <s v="PV-18985"/>
    <s v="Paul Van Hugh"/>
    <x v="2"/>
    <x v="0"/>
    <x v="8"/>
    <x v="1"/>
    <n v="94122"/>
    <x v="1"/>
    <s v="FUR-FU-10000206"/>
    <x v="0"/>
    <x v="5"/>
    <s v="GE General Purpose, Extra Long Life, Showcase &amp; Floodlight Incandescent Bulbs"/>
    <n v="8.73"/>
    <n v="3"/>
    <n v="0"/>
    <n v="4.1030999999999995"/>
  </r>
  <r>
    <n v="1101"/>
    <s v="CA-2013-107216"/>
    <x v="0"/>
    <x v="403"/>
    <d v="2013-06-18T00:00:00"/>
    <s v="First Class"/>
    <s v="PV-18985"/>
    <s v="Paul Van Hugh"/>
    <x v="2"/>
    <x v="0"/>
    <x v="8"/>
    <x v="1"/>
    <n v="94122"/>
    <x v="1"/>
    <s v="TEC-AC-10001013"/>
    <x v="2"/>
    <x v="11"/>
    <s v="Logitech ClearChat Comfort/USB Headset H390"/>
    <n v="29.29"/>
    <n v="1"/>
    <n v="0"/>
    <n v="9.6656999999999975"/>
  </r>
  <r>
    <n v="1102"/>
    <s v="CA-2013-107216"/>
    <x v="0"/>
    <x v="403"/>
    <d v="2013-06-18T00:00:00"/>
    <s v="First Class"/>
    <s v="PV-18985"/>
    <s v="Paul Van Hugh"/>
    <x v="2"/>
    <x v="0"/>
    <x v="8"/>
    <x v="1"/>
    <n v="94122"/>
    <x v="1"/>
    <s v="OFF-AR-10002255"/>
    <x v="1"/>
    <x v="6"/>
    <s v="Newell 346"/>
    <n v="8.64"/>
    <n v="3"/>
    <n v="0"/>
    <n v="2.5055999999999998"/>
  </r>
  <r>
    <n v="1103"/>
    <s v="US-2014-145863"/>
    <x v="3"/>
    <x v="81"/>
    <d v="2014-04-28T00:00:00"/>
    <s v="Standard Class"/>
    <s v="RP-19390"/>
    <s v="Resi Pölking"/>
    <x v="0"/>
    <x v="0"/>
    <x v="12"/>
    <x v="5"/>
    <n v="77041"/>
    <x v="2"/>
    <s v="OFF-BI-10004140"/>
    <x v="1"/>
    <x v="8"/>
    <s v="Avery Non-Stick Binders"/>
    <n v="2.6939999999999995"/>
    <n v="3"/>
    <n v="0.8"/>
    <n v="-4.7145000000000028"/>
  </r>
  <r>
    <n v="1104"/>
    <s v="US-2014-145863"/>
    <x v="3"/>
    <x v="81"/>
    <d v="2014-04-28T00:00:00"/>
    <s v="Standard Class"/>
    <s v="RP-19390"/>
    <s v="Resi Pölking"/>
    <x v="0"/>
    <x v="0"/>
    <x v="12"/>
    <x v="5"/>
    <n v="77041"/>
    <x v="2"/>
    <s v="OFF-BI-10002049"/>
    <x v="1"/>
    <x v="8"/>
    <s v="UniKeep View Case Binders"/>
    <n v="2.9339999999999993"/>
    <n v="3"/>
    <n v="0.8"/>
    <n v="-4.9878000000000018"/>
  </r>
  <r>
    <n v="1105"/>
    <s v="CA-2013-112340"/>
    <x v="0"/>
    <x v="147"/>
    <d v="2013-10-28T00:00:00"/>
    <s v="Standard Class"/>
    <s v="NM-18520"/>
    <s v="Neoma Murray"/>
    <x v="0"/>
    <x v="0"/>
    <x v="169"/>
    <x v="1"/>
    <n v="92503"/>
    <x v="1"/>
    <s v="OFF-PA-10001892"/>
    <x v="1"/>
    <x v="10"/>
    <s v="Rediform Wirebound &quot;Phone Memo&quot; Message Book, 11 x 5-3/4"/>
    <n v="22.919999999999998"/>
    <n v="3"/>
    <n v="0"/>
    <n v="11.230799999999999"/>
  </r>
  <r>
    <n v="1106"/>
    <s v="US-2013-110156"/>
    <x v="0"/>
    <x v="258"/>
    <d v="2013-11-25T00:00:00"/>
    <s v="Standard Class"/>
    <s v="EH-13945"/>
    <s v="Eric Hoffmann"/>
    <x v="0"/>
    <x v="0"/>
    <x v="12"/>
    <x v="5"/>
    <n v="77041"/>
    <x v="2"/>
    <s v="OFF-ST-10000642"/>
    <x v="1"/>
    <x v="4"/>
    <s v="Tennsco Lockers, Gray"/>
    <n v="100.70400000000001"/>
    <n v="6"/>
    <n v="0.2"/>
    <n v="-16.36440000000001"/>
  </r>
  <r>
    <n v="1107"/>
    <s v="US-2013-110156"/>
    <x v="0"/>
    <x v="258"/>
    <d v="2013-11-25T00:00:00"/>
    <s v="Standard Class"/>
    <s v="EH-13945"/>
    <s v="Eric Hoffmann"/>
    <x v="0"/>
    <x v="0"/>
    <x v="12"/>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x v="0"/>
    <x v="12"/>
    <x v="5"/>
    <n v="77041"/>
    <x v="2"/>
    <s v="OFF-BI-10003676"/>
    <x v="1"/>
    <x v="8"/>
    <s v="GBC Standard Recycled Report Covers, Clear Plastic Sheets"/>
    <n v="10.779999999999996"/>
    <n v="5"/>
    <n v="0.8"/>
    <n v="-17.248000000000008"/>
  </r>
  <r>
    <n v="1109"/>
    <s v="US-2013-110156"/>
    <x v="0"/>
    <x v="258"/>
    <d v="2013-11-25T00:00:00"/>
    <s v="Standard Class"/>
    <s v="EH-13945"/>
    <s v="Eric Hoffmann"/>
    <x v="0"/>
    <x v="0"/>
    <x v="12"/>
    <x v="5"/>
    <n v="77041"/>
    <x v="2"/>
    <s v="OFF-FA-10003495"/>
    <x v="1"/>
    <x v="13"/>
    <s v="Staples"/>
    <n v="58.368000000000009"/>
    <n v="12"/>
    <n v="0.2"/>
    <n v="21.888000000000002"/>
  </r>
  <r>
    <n v="1110"/>
    <s v="US-2013-110156"/>
    <x v="0"/>
    <x v="258"/>
    <d v="2013-11-25T00:00:00"/>
    <s v="Standard Class"/>
    <s v="EH-13945"/>
    <s v="Eric Hoffmann"/>
    <x v="0"/>
    <x v="0"/>
    <x v="12"/>
    <x v="5"/>
    <n v="77041"/>
    <x v="2"/>
    <s v="OFF-EN-10003798"/>
    <x v="1"/>
    <x v="12"/>
    <s v="Recycled Interoffice Envelopes with Re-Use-A-Seal Closure, 10 x 13"/>
    <n v="40.968000000000004"/>
    <n v="3"/>
    <n v="0.2"/>
    <n v="13.826699999999999"/>
  </r>
  <r>
    <n v="1111"/>
    <s v="US-2013-110156"/>
    <x v="0"/>
    <x v="258"/>
    <d v="2013-11-25T00:00:00"/>
    <s v="Standard Class"/>
    <s v="EH-13945"/>
    <s v="Eric Hoffmann"/>
    <x v="0"/>
    <x v="0"/>
    <x v="12"/>
    <x v="5"/>
    <n v="77041"/>
    <x v="2"/>
    <s v="TEC-PH-10003589"/>
    <x v="2"/>
    <x v="7"/>
    <s v="invisibleSHIELD by ZAGG Smudge-Free Screen Protector"/>
    <n v="71.959999999999994"/>
    <n v="5"/>
    <n v="0.2"/>
    <n v="25.185999999999996"/>
  </r>
  <r>
    <n v="1112"/>
    <s v="US-2013-110156"/>
    <x v="0"/>
    <x v="258"/>
    <d v="2013-11-25T00:00:00"/>
    <s v="Standard Class"/>
    <s v="EH-13945"/>
    <s v="Eric Hoffmann"/>
    <x v="0"/>
    <x v="0"/>
    <x v="12"/>
    <x v="5"/>
    <n v="77041"/>
    <x v="2"/>
    <s v="OFF-PA-10004735"/>
    <x v="1"/>
    <x v="10"/>
    <s v="Xerox 1905"/>
    <n v="10.368000000000002"/>
    <n v="2"/>
    <n v="0.2"/>
    <n v="3.6288"/>
  </r>
  <r>
    <n v="1113"/>
    <s v="US-2013-110156"/>
    <x v="0"/>
    <x v="258"/>
    <d v="2013-11-25T00:00:00"/>
    <s v="Standard Class"/>
    <s v="EH-13945"/>
    <s v="Eric Hoffmann"/>
    <x v="0"/>
    <x v="0"/>
    <x v="12"/>
    <x v="5"/>
    <n v="77041"/>
    <x v="2"/>
    <s v="OFF-BI-10002609"/>
    <x v="1"/>
    <x v="8"/>
    <s v="Avery Hidden Tab Dividers for Binding Systems"/>
    <n v="1.1919999999999997"/>
    <n v="2"/>
    <n v="0.8"/>
    <n v="-2.0264000000000002"/>
  </r>
  <r>
    <n v="1114"/>
    <s v="CA-2014-140585"/>
    <x v="3"/>
    <x v="404"/>
    <d v="2014-12-24T00:00:00"/>
    <s v="Second Class"/>
    <s v="RA-19915"/>
    <s v="Russell Applegate"/>
    <x v="0"/>
    <x v="0"/>
    <x v="184"/>
    <x v="1"/>
    <n v="92024"/>
    <x v="1"/>
    <s v="OFF-BI-10003364"/>
    <x v="1"/>
    <x v="8"/>
    <s v="Binding Machine Supplies"/>
    <n v="46.672000000000004"/>
    <n v="2"/>
    <n v="0.2"/>
    <n v="16.3352"/>
  </r>
  <r>
    <n v="1115"/>
    <s v="CA-2014-140585"/>
    <x v="3"/>
    <x v="404"/>
    <d v="2014-12-24T00:00:00"/>
    <s v="Second Class"/>
    <s v="RA-19915"/>
    <s v="Russell Applegate"/>
    <x v="0"/>
    <x v="0"/>
    <x v="184"/>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x v="0"/>
    <x v="184"/>
    <x v="1"/>
    <n v="92024"/>
    <x v="1"/>
    <s v="TEC-AC-10003610"/>
    <x v="2"/>
    <x v="11"/>
    <s v="Logitech Illuminated - Keyboard"/>
    <n v="119.98"/>
    <n v="2"/>
    <n v="0"/>
    <n v="57.590400000000002"/>
  </r>
  <r>
    <n v="1117"/>
    <s v="CA-2013-144855"/>
    <x v="0"/>
    <x v="405"/>
    <d v="2013-07-25T00:00:00"/>
    <s v="Second Class"/>
    <s v="DL-13495"/>
    <s v="Dionis Lloyd"/>
    <x v="1"/>
    <x v="0"/>
    <x v="8"/>
    <x v="1"/>
    <n v="94110"/>
    <x v="1"/>
    <s v="OFF-LA-10003766"/>
    <x v="1"/>
    <x v="2"/>
    <s v="Self-Adhesive Removable Labels"/>
    <n v="6.3"/>
    <n v="2"/>
    <n v="0"/>
    <n v="3.024"/>
  </r>
  <r>
    <n v="1118"/>
    <s v="CA-2012-142755"/>
    <x v="1"/>
    <x v="406"/>
    <d v="2012-09-08T00:00:00"/>
    <s v="Standard Class"/>
    <s v="CS-12355"/>
    <s v="Christine Sundaresam"/>
    <x v="0"/>
    <x v="0"/>
    <x v="185"/>
    <x v="32"/>
    <n v="30076"/>
    <x v="0"/>
    <s v="OFF-PA-10001970"/>
    <x v="1"/>
    <x v="10"/>
    <s v="Xerox 1908"/>
    <n v="279.89999999999998"/>
    <n v="5"/>
    <n v="0"/>
    <n v="137.15100000000001"/>
  </r>
  <r>
    <n v="1119"/>
    <s v="CA-2012-142755"/>
    <x v="1"/>
    <x v="406"/>
    <d v="2012-09-08T00:00:00"/>
    <s v="Standard Class"/>
    <s v="CS-12355"/>
    <s v="Christine Sundaresam"/>
    <x v="0"/>
    <x v="0"/>
    <x v="185"/>
    <x v="32"/>
    <n v="30076"/>
    <x v="0"/>
    <s v="TEC-AC-10002049"/>
    <x v="2"/>
    <x v="11"/>
    <s v="Logitech G19 Programmable Gaming Keyboard"/>
    <n v="619.94999999999993"/>
    <n v="5"/>
    <n v="0"/>
    <n v="111.59099999999995"/>
  </r>
  <r>
    <n v="1120"/>
    <s v="CA-2012-142755"/>
    <x v="1"/>
    <x v="406"/>
    <d v="2012-09-08T00:00:00"/>
    <s v="Standard Class"/>
    <s v="CS-12355"/>
    <s v="Christine Sundaresam"/>
    <x v="0"/>
    <x v="0"/>
    <x v="185"/>
    <x v="32"/>
    <n v="30076"/>
    <x v="0"/>
    <s v="OFF-PA-10000141"/>
    <x v="1"/>
    <x v="10"/>
    <s v="Ampad Evidence Wirebond Steno Books, 6&quot; x 9&quot;"/>
    <n v="4.3600000000000003"/>
    <n v="2"/>
    <n v="0"/>
    <n v="2.0491999999999999"/>
  </r>
  <r>
    <n v="1121"/>
    <s v="CA-2012-142755"/>
    <x v="1"/>
    <x v="406"/>
    <d v="2012-09-08T00:00:00"/>
    <s v="Standard Class"/>
    <s v="CS-12355"/>
    <s v="Christine Sundaresam"/>
    <x v="0"/>
    <x v="0"/>
    <x v="185"/>
    <x v="32"/>
    <n v="30076"/>
    <x v="0"/>
    <s v="OFF-EN-10004459"/>
    <x v="1"/>
    <x v="12"/>
    <s v="Security-Tint Envelopes"/>
    <n v="15.28"/>
    <n v="2"/>
    <n v="0"/>
    <n v="7.4871999999999996"/>
  </r>
  <r>
    <n v="1122"/>
    <s v="US-2011-147627"/>
    <x v="2"/>
    <x v="407"/>
    <d v="2011-01-27T00:00:00"/>
    <s v="Standard Class"/>
    <s v="HL-15040"/>
    <s v="Hunter Lopez"/>
    <x v="0"/>
    <x v="0"/>
    <x v="186"/>
    <x v="36"/>
    <n v="72401"/>
    <x v="0"/>
    <s v="TEC-PH-10001061"/>
    <x v="2"/>
    <x v="7"/>
    <s v="Apple iPhone 5C"/>
    <n v="699.93"/>
    <n v="7"/>
    <n v="0"/>
    <n v="181.98179999999999"/>
  </r>
  <r>
    <n v="1123"/>
    <s v="US-2011-147627"/>
    <x v="2"/>
    <x v="407"/>
    <d v="2011-01-27T00:00:00"/>
    <s v="Standard Class"/>
    <s v="HL-15040"/>
    <s v="Hunter Lopez"/>
    <x v="0"/>
    <x v="0"/>
    <x v="186"/>
    <x v="36"/>
    <n v="72401"/>
    <x v="0"/>
    <s v="OFF-AR-10002375"/>
    <x v="1"/>
    <x v="6"/>
    <s v="Newell 351"/>
    <n v="22.959999999999997"/>
    <n v="7"/>
    <n v="0"/>
    <n v="6.6583999999999968"/>
  </r>
  <r>
    <n v="1124"/>
    <s v="US-2011-147627"/>
    <x v="2"/>
    <x v="407"/>
    <d v="2011-01-27T00:00:00"/>
    <s v="Standard Class"/>
    <s v="HL-15040"/>
    <s v="Hunter Lopez"/>
    <x v="0"/>
    <x v="0"/>
    <x v="186"/>
    <x v="36"/>
    <n v="72401"/>
    <x v="0"/>
    <s v="FUR-FU-10003194"/>
    <x v="0"/>
    <x v="5"/>
    <s v="Eldon Expressions Desk Accessory, Wood Pencil Holder, Oak"/>
    <n v="38.6"/>
    <n v="4"/>
    <n v="0"/>
    <n v="11.579999999999998"/>
  </r>
  <r>
    <n v="1125"/>
    <s v="US-2011-147627"/>
    <x v="2"/>
    <x v="407"/>
    <d v="2011-01-27T00:00:00"/>
    <s v="Standard Class"/>
    <s v="HL-15040"/>
    <s v="Hunter Lopez"/>
    <x v="0"/>
    <x v="0"/>
    <x v="186"/>
    <x v="36"/>
    <n v="72401"/>
    <x v="0"/>
    <s v="OFF-AR-10003811"/>
    <x v="1"/>
    <x v="6"/>
    <s v="Newell 327"/>
    <n v="6.63"/>
    <n v="3"/>
    <n v="0"/>
    <n v="1.7901"/>
  </r>
  <r>
    <n v="1126"/>
    <s v="US-2011-147627"/>
    <x v="2"/>
    <x v="407"/>
    <d v="2011-01-27T00:00:00"/>
    <s v="Standard Class"/>
    <s v="HL-15040"/>
    <s v="Hunter Lopez"/>
    <x v="0"/>
    <x v="0"/>
    <x v="186"/>
    <x v="36"/>
    <n v="72401"/>
    <x v="0"/>
    <s v="OFF-EN-10001539"/>
    <x v="1"/>
    <x v="12"/>
    <s v="Staples"/>
    <n v="23.34"/>
    <n v="3"/>
    <n v="0"/>
    <n v="10.969799999999999"/>
  </r>
  <r>
    <n v="1127"/>
    <s v="US-2011-147627"/>
    <x v="2"/>
    <x v="407"/>
    <d v="2011-01-27T00:00:00"/>
    <s v="Standard Class"/>
    <s v="HL-15040"/>
    <s v="Hunter Lopez"/>
    <x v="0"/>
    <x v="0"/>
    <x v="186"/>
    <x v="36"/>
    <n v="72401"/>
    <x v="0"/>
    <s v="FUR-CH-10002331"/>
    <x v="0"/>
    <x v="1"/>
    <s v="Hon 4700 Series Mobuis Mid-Back Task Chairs with Adjustable Arms"/>
    <n v="1067.94"/>
    <n v="3"/>
    <n v="0"/>
    <n v="224.2673999999999"/>
  </r>
  <r>
    <n v="1128"/>
    <s v="CA-2012-105970"/>
    <x v="1"/>
    <x v="56"/>
    <d v="2012-03-07T00:00:00"/>
    <s v="Standard Class"/>
    <s v="PA-19060"/>
    <s v="Pete Armstrong"/>
    <x v="2"/>
    <x v="0"/>
    <x v="102"/>
    <x v="14"/>
    <n v="47374"/>
    <x v="2"/>
    <s v="OFF-AR-10003156"/>
    <x v="1"/>
    <x v="6"/>
    <s v="50 Colored Long Pencils"/>
    <n v="10.16"/>
    <n v="1"/>
    <n v="0"/>
    <n v="2.6416000000000004"/>
  </r>
  <r>
    <n v="1129"/>
    <s v="CA-2012-105970"/>
    <x v="1"/>
    <x v="56"/>
    <d v="2012-03-07T00:00:00"/>
    <s v="Standard Class"/>
    <s v="PA-19060"/>
    <s v="Pete Armstrong"/>
    <x v="2"/>
    <x v="0"/>
    <x v="102"/>
    <x v="14"/>
    <n v="47374"/>
    <x v="2"/>
    <s v="OFF-EN-10001532"/>
    <x v="1"/>
    <x v="12"/>
    <s v="Brown Kraft Recycled Envelopes"/>
    <n v="101.88"/>
    <n v="6"/>
    <n v="0"/>
    <n v="50.94"/>
  </r>
  <r>
    <n v="1130"/>
    <s v="CA-2013-112102"/>
    <x v="0"/>
    <x v="408"/>
    <d v="2013-04-17T00:00:00"/>
    <s v="Standard Class"/>
    <s v="BD-11605"/>
    <s v="Brian Dahlen"/>
    <x v="0"/>
    <x v="0"/>
    <x v="24"/>
    <x v="17"/>
    <n v="22153"/>
    <x v="0"/>
    <s v="FUR-TA-10004086"/>
    <x v="0"/>
    <x v="3"/>
    <s v="KI Adjustable-Height Table"/>
    <n v="343.92"/>
    <n v="4"/>
    <n v="0"/>
    <n v="75.662399999999991"/>
  </r>
  <r>
    <n v="1131"/>
    <s v="CA-2013-112102"/>
    <x v="0"/>
    <x v="408"/>
    <d v="2013-04-17T00:00:00"/>
    <s v="Standard Class"/>
    <s v="BD-11605"/>
    <s v="Brian Dahlen"/>
    <x v="0"/>
    <x v="0"/>
    <x v="24"/>
    <x v="17"/>
    <n v="22153"/>
    <x v="0"/>
    <s v="OFF-PA-10000100"/>
    <x v="1"/>
    <x v="10"/>
    <s v="Xerox 1945"/>
    <n v="40.99"/>
    <n v="1"/>
    <n v="0"/>
    <n v="20.085100000000001"/>
  </r>
  <r>
    <n v="1132"/>
    <s v="CA-2013-112102"/>
    <x v="0"/>
    <x v="408"/>
    <d v="2013-04-17T00:00:00"/>
    <s v="Standard Class"/>
    <s v="BD-11605"/>
    <s v="Brian Dahlen"/>
    <x v="0"/>
    <x v="0"/>
    <x v="24"/>
    <x v="17"/>
    <n v="22153"/>
    <x v="0"/>
    <s v="OFF-EN-10002500"/>
    <x v="1"/>
    <x v="12"/>
    <s v="Globe Weis Peel &amp; Seel First Class Envelopes"/>
    <n v="63.9"/>
    <n v="5"/>
    <n v="0"/>
    <n v="28.754999999999995"/>
  </r>
  <r>
    <n v="1133"/>
    <s v="US-2013-114776"/>
    <x v="0"/>
    <x v="409"/>
    <d v="2013-12-08T00:00:00"/>
    <s v="First Class"/>
    <s v="GG-14650"/>
    <s v="Greg Guthrie"/>
    <x v="1"/>
    <x v="0"/>
    <x v="187"/>
    <x v="1"/>
    <n v="94509"/>
    <x v="1"/>
    <s v="OFF-PA-10004100"/>
    <x v="1"/>
    <x v="10"/>
    <s v="Xerox 216"/>
    <n v="19.440000000000001"/>
    <n v="3"/>
    <n v="0"/>
    <n v="9.3312000000000008"/>
  </r>
  <r>
    <n v="1134"/>
    <s v="US-2013-134908"/>
    <x v="0"/>
    <x v="410"/>
    <d v="2013-06-10T00:00:00"/>
    <s v="Standard Class"/>
    <s v="JS-15940"/>
    <s v="Joni Sundaresam"/>
    <x v="2"/>
    <x v="0"/>
    <x v="10"/>
    <x v="9"/>
    <n v="19134"/>
    <x v="3"/>
    <s v="OFF-ST-10003479"/>
    <x v="1"/>
    <x v="4"/>
    <s v="Eldon Base for stackable storage shelf, platinum"/>
    <n v="124.608"/>
    <n v="4"/>
    <n v="0.2"/>
    <n v="-23.364000000000019"/>
  </r>
  <r>
    <n v="1135"/>
    <s v="US-2013-134908"/>
    <x v="0"/>
    <x v="410"/>
    <d v="2013-06-10T00:00:00"/>
    <s v="Standard Class"/>
    <s v="JS-15940"/>
    <s v="Joni Sundaresam"/>
    <x v="2"/>
    <x v="0"/>
    <x v="10"/>
    <x v="9"/>
    <n v="19134"/>
    <x v="3"/>
    <s v="OFF-LA-10000973"/>
    <x v="1"/>
    <x v="2"/>
    <s v="Avery 502"/>
    <n v="7.5600000000000005"/>
    <n v="3"/>
    <n v="0.2"/>
    <n v="2.6459999999999995"/>
  </r>
  <r>
    <n v="1136"/>
    <s v="US-2013-148803"/>
    <x v="0"/>
    <x v="25"/>
    <d v="2013-12-12T00:00:00"/>
    <s v="Same Day"/>
    <s v="LR-16915"/>
    <s v="Lena Radford"/>
    <x v="0"/>
    <x v="0"/>
    <x v="188"/>
    <x v="2"/>
    <n v="33030"/>
    <x v="0"/>
    <s v="OFF-ST-10001476"/>
    <x v="1"/>
    <x v="4"/>
    <s v="Steel Personal Filing/Posting Tote"/>
    <n v="85.224000000000004"/>
    <n v="3"/>
    <n v="0.2"/>
    <n v="7.4571000000000041"/>
  </r>
  <r>
    <n v="1137"/>
    <s v="CA-2013-152170"/>
    <x v="0"/>
    <x v="396"/>
    <d v="2013-11-16T00:00:00"/>
    <s v="Second Class"/>
    <s v="FH-14275"/>
    <s v="Frank Hawley"/>
    <x v="1"/>
    <x v="0"/>
    <x v="189"/>
    <x v="14"/>
    <n v="46350"/>
    <x v="2"/>
    <s v="OFF-EN-10002831"/>
    <x v="1"/>
    <x v="12"/>
    <s v="Tyvek  Top-Opening Peel &amp; Seel  Envelopes, Gray"/>
    <n v="287.52"/>
    <n v="8"/>
    <n v="0"/>
    <n v="129.38399999999999"/>
  </r>
  <r>
    <n v="1138"/>
    <s v="CA-2013-152170"/>
    <x v="0"/>
    <x v="396"/>
    <d v="2013-11-16T00:00:00"/>
    <s v="Second Class"/>
    <s v="FH-14275"/>
    <s v="Frank Hawley"/>
    <x v="1"/>
    <x v="0"/>
    <x v="189"/>
    <x v="14"/>
    <n v="46350"/>
    <x v="2"/>
    <s v="OFF-AP-10002350"/>
    <x v="1"/>
    <x v="9"/>
    <s v="Belkin F9H710-06 7 Outlet SurgeMaster Surge Protector"/>
    <n v="37.68"/>
    <n v="2"/>
    <n v="0"/>
    <n v="10.5504"/>
  </r>
  <r>
    <n v="1139"/>
    <s v="CA-2013-152170"/>
    <x v="0"/>
    <x v="396"/>
    <d v="2013-11-16T00:00:00"/>
    <s v="Second Class"/>
    <s v="FH-14275"/>
    <s v="Frank Hawley"/>
    <x v="1"/>
    <x v="0"/>
    <x v="189"/>
    <x v="14"/>
    <n v="46350"/>
    <x v="2"/>
    <s v="OFF-PA-10001763"/>
    <x v="1"/>
    <x v="10"/>
    <s v="Xerox 1896"/>
    <n v="19.98"/>
    <n v="2"/>
    <n v="0"/>
    <n v="8.9909999999999997"/>
  </r>
  <r>
    <n v="1140"/>
    <s v="CA-2013-152170"/>
    <x v="0"/>
    <x v="396"/>
    <d v="2013-11-16T00:00:00"/>
    <s v="Second Class"/>
    <s v="FH-14275"/>
    <s v="Frank Hawley"/>
    <x v="1"/>
    <x v="0"/>
    <x v="189"/>
    <x v="14"/>
    <n v="46350"/>
    <x v="2"/>
    <s v="OFF-AR-10003394"/>
    <x v="1"/>
    <x v="6"/>
    <s v="Newell 332"/>
    <n v="20.58"/>
    <n v="7"/>
    <n v="0"/>
    <n v="5.5566000000000004"/>
  </r>
  <r>
    <n v="1141"/>
    <s v="CA-2013-152170"/>
    <x v="0"/>
    <x v="396"/>
    <d v="2013-11-16T00:00:00"/>
    <s v="Second Class"/>
    <s v="FH-14275"/>
    <s v="Frank Hawley"/>
    <x v="1"/>
    <x v="0"/>
    <x v="189"/>
    <x v="14"/>
    <n v="46350"/>
    <x v="2"/>
    <s v="OFF-BI-10002072"/>
    <x v="1"/>
    <x v="8"/>
    <s v="Cardinal Slant-D Ring Binders"/>
    <n v="17.38"/>
    <n v="2"/>
    <n v="0"/>
    <n v="8.69"/>
  </r>
  <r>
    <n v="1142"/>
    <s v="CA-2011-146969"/>
    <x v="2"/>
    <x v="411"/>
    <d v="2011-10-03T00:00:00"/>
    <s v="Standard Class"/>
    <s v="AP-10915"/>
    <s v="Arthur Prichep"/>
    <x v="0"/>
    <x v="0"/>
    <x v="1"/>
    <x v="1"/>
    <n v="90045"/>
    <x v="1"/>
    <s v="FUR-FU-10004188"/>
    <x v="0"/>
    <x v="5"/>
    <s v="Luxo Professional Combination Clamp-On Lamps"/>
    <n v="204.6"/>
    <n v="2"/>
    <n v="0"/>
    <n v="53.195999999999998"/>
  </r>
  <r>
    <n v="1143"/>
    <s v="CA-2011-146969"/>
    <x v="2"/>
    <x v="411"/>
    <d v="2011-10-03T00:00:00"/>
    <s v="Standard Class"/>
    <s v="AP-10915"/>
    <s v="Arthur Prichep"/>
    <x v="0"/>
    <x v="0"/>
    <x v="1"/>
    <x v="1"/>
    <n v="90045"/>
    <x v="1"/>
    <s v="OFF-FA-10001561"/>
    <x v="1"/>
    <x v="13"/>
    <s v="Stockwell Push Pins"/>
    <n v="8.7200000000000006"/>
    <n v="4"/>
    <n v="0"/>
    <n v="2.8776000000000002"/>
  </r>
  <r>
    <n v="1144"/>
    <s v="CA-2011-146969"/>
    <x v="2"/>
    <x v="411"/>
    <d v="2011-10-03T00:00:00"/>
    <s v="Standard Class"/>
    <s v="AP-10915"/>
    <s v="Arthur Prichep"/>
    <x v="0"/>
    <x v="0"/>
    <x v="1"/>
    <x v="1"/>
    <n v="90045"/>
    <x v="1"/>
    <s v="OFF-PA-10002105"/>
    <x v="1"/>
    <x v="10"/>
    <s v="Xerox 223"/>
    <n v="6.48"/>
    <n v="1"/>
    <n v="0"/>
    <n v="3.1104000000000003"/>
  </r>
  <r>
    <n v="1145"/>
    <s v="CA-2011-146969"/>
    <x v="2"/>
    <x v="411"/>
    <d v="2011-10-03T00:00:00"/>
    <s v="Standard Class"/>
    <s v="AP-10915"/>
    <s v="Arthur Prichep"/>
    <x v="0"/>
    <x v="0"/>
    <x v="1"/>
    <x v="1"/>
    <n v="90045"/>
    <x v="1"/>
    <s v="TEC-MA-10004241"/>
    <x v="2"/>
    <x v="15"/>
    <s v="Star Micronics TSP800 TSP847IIU Receipt Printer"/>
    <n v="686.32"/>
    <n v="2"/>
    <n v="0.2"/>
    <n v="223.05399999999995"/>
  </r>
  <r>
    <n v="1146"/>
    <s v="CA-2011-146969"/>
    <x v="2"/>
    <x v="411"/>
    <d v="2011-10-03T00:00:00"/>
    <s v="Standard Class"/>
    <s v="AP-10915"/>
    <s v="Arthur Prichep"/>
    <x v="0"/>
    <x v="0"/>
    <x v="1"/>
    <x v="1"/>
    <n v="90045"/>
    <x v="1"/>
    <s v="OFF-ST-10004340"/>
    <x v="1"/>
    <x v="4"/>
    <s v="Fellowes Mobile File Cart, Black"/>
    <n v="62.18"/>
    <n v="1"/>
    <n v="0"/>
    <n v="16.788600000000002"/>
  </r>
  <r>
    <n v="1147"/>
    <s v="CA-2012-112452"/>
    <x v="1"/>
    <x v="388"/>
    <d v="2012-04-04T00:00:00"/>
    <s v="Same Day"/>
    <s v="NC-18340"/>
    <s v="Nat Carroll"/>
    <x v="0"/>
    <x v="0"/>
    <x v="190"/>
    <x v="12"/>
    <n v="48911"/>
    <x v="2"/>
    <s v="OFF-AP-10003849"/>
    <x v="1"/>
    <x v="9"/>
    <s v="Hoover Shoulder Vac Commercial Portable Vacuum"/>
    <n v="644.07600000000002"/>
    <n v="2"/>
    <n v="0.1"/>
    <n v="107.34599999999996"/>
  </r>
  <r>
    <n v="1148"/>
    <s v="CA-2012-112452"/>
    <x v="1"/>
    <x v="388"/>
    <d v="2012-04-04T00:00:00"/>
    <s v="Same Day"/>
    <s v="NC-18340"/>
    <s v="Nat Carroll"/>
    <x v="0"/>
    <x v="0"/>
    <x v="190"/>
    <x v="12"/>
    <n v="48911"/>
    <x v="2"/>
    <s v="OFF-FA-10000735"/>
    <x v="1"/>
    <x v="13"/>
    <s v="Staples"/>
    <n v="5.84"/>
    <n v="2"/>
    <n v="0"/>
    <n v="2.6279999999999997"/>
  </r>
  <r>
    <n v="1149"/>
    <s v="CA-2012-112452"/>
    <x v="1"/>
    <x v="388"/>
    <d v="2012-04-04T00:00:00"/>
    <s v="Same Day"/>
    <s v="NC-18340"/>
    <s v="Nat Carroll"/>
    <x v="0"/>
    <x v="0"/>
    <x v="190"/>
    <x v="12"/>
    <n v="48911"/>
    <x v="2"/>
    <s v="OFF-BI-10003350"/>
    <x v="1"/>
    <x v="8"/>
    <s v="Acco Expandable Hanging Binders"/>
    <n v="12.76"/>
    <n v="2"/>
    <n v="0"/>
    <n v="5.8695999999999993"/>
  </r>
  <r>
    <n v="1150"/>
    <s v="CA-2012-112452"/>
    <x v="1"/>
    <x v="388"/>
    <d v="2012-04-04T00:00:00"/>
    <s v="Same Day"/>
    <s v="NC-18340"/>
    <s v="Nat Carroll"/>
    <x v="0"/>
    <x v="0"/>
    <x v="190"/>
    <x v="12"/>
    <n v="48911"/>
    <x v="2"/>
    <s v="TEC-PH-10000307"/>
    <x v="2"/>
    <x v="7"/>
    <s v="Shocksock Galaxy S4 Armband"/>
    <n v="10.95"/>
    <n v="1"/>
    <n v="0"/>
    <n v="0.43799999999999883"/>
  </r>
  <r>
    <n v="1151"/>
    <s v="CA-2012-112452"/>
    <x v="1"/>
    <x v="388"/>
    <d v="2012-04-04T00:00:00"/>
    <s v="Same Day"/>
    <s v="NC-18340"/>
    <s v="Nat Carroll"/>
    <x v="0"/>
    <x v="0"/>
    <x v="190"/>
    <x v="12"/>
    <n v="48911"/>
    <x v="2"/>
    <s v="TEC-CO-10004202"/>
    <x v="2"/>
    <x v="16"/>
    <s v="Brother DCP1000 Digital 3 in 1 Multifunction Machine"/>
    <n v="599.98"/>
    <n v="2"/>
    <n v="0"/>
    <n v="209.99299999999999"/>
  </r>
  <r>
    <n v="1152"/>
    <s v="CA-2012-113971"/>
    <x v="1"/>
    <x v="412"/>
    <d v="2012-05-14T00:00:00"/>
    <s v="Standard Class"/>
    <s v="CB-12535"/>
    <s v="Claudia Bergmann"/>
    <x v="1"/>
    <x v="0"/>
    <x v="191"/>
    <x v="24"/>
    <n v="44221"/>
    <x v="3"/>
    <s v="FUR-FU-10001852"/>
    <x v="0"/>
    <x v="5"/>
    <s v="Eldon Regeneration Recycled Desk Accessories, Smoke"/>
    <n v="8.3520000000000003"/>
    <n v="6"/>
    <n v="0.2"/>
    <n v="1.2527999999999997"/>
  </r>
  <r>
    <n v="1153"/>
    <s v="CA-2014-160395"/>
    <x v="3"/>
    <x v="413"/>
    <d v="2014-01-07T00:00:00"/>
    <s v="Standard Class"/>
    <s v="KL-16555"/>
    <s v="Kelly Lampkin"/>
    <x v="1"/>
    <x v="0"/>
    <x v="192"/>
    <x v="33"/>
    <n v="89502"/>
    <x v="1"/>
    <s v="OFF-AR-10003759"/>
    <x v="1"/>
    <x v="6"/>
    <s v="Crayola Anti Dust Chalk, 12/Pack"/>
    <n v="3.64"/>
    <n v="2"/>
    <n v="0"/>
    <n v="1.6379999999999999"/>
  </r>
  <r>
    <n v="1154"/>
    <s v="CA-2014-160395"/>
    <x v="3"/>
    <x v="413"/>
    <d v="2014-01-07T00:00:00"/>
    <s v="Standard Class"/>
    <s v="KL-16555"/>
    <s v="Kelly Lampkin"/>
    <x v="1"/>
    <x v="0"/>
    <x v="192"/>
    <x v="33"/>
    <n v="89502"/>
    <x v="1"/>
    <s v="OFF-BI-10003984"/>
    <x v="1"/>
    <x v="8"/>
    <s v="Lock-Up Easel 'Spel-Binder'"/>
    <n v="159.768"/>
    <n v="7"/>
    <n v="0.2"/>
    <n v="53.921700000000008"/>
  </r>
  <r>
    <n v="1155"/>
    <s v="CA-2011-136567"/>
    <x v="2"/>
    <x v="414"/>
    <d v="2011-12-21T00:00:00"/>
    <s v="First Class"/>
    <s v="PS-19045"/>
    <s v="Penelope Sewall"/>
    <x v="2"/>
    <x v="0"/>
    <x v="193"/>
    <x v="17"/>
    <n v="22801"/>
    <x v="0"/>
    <s v="OFF-ST-10004337"/>
    <x v="1"/>
    <x v="4"/>
    <s v="SAFCO Commercial Wire Shelving, 72h"/>
    <n v="122.48"/>
    <n v="2"/>
    <n v="0"/>
    <n v="0"/>
  </r>
  <r>
    <n v="1156"/>
    <s v="CA-2011-136567"/>
    <x v="2"/>
    <x v="414"/>
    <d v="2011-12-21T00:00:00"/>
    <s v="First Class"/>
    <s v="PS-19045"/>
    <s v="Penelope Sewall"/>
    <x v="2"/>
    <x v="0"/>
    <x v="193"/>
    <x v="17"/>
    <n v="22801"/>
    <x v="0"/>
    <s v="FUR-TA-10001932"/>
    <x v="0"/>
    <x v="3"/>
    <s v="Chromcraft 48&quot; x 96&quot; Racetrack Double Pedestal Table"/>
    <n v="2244.48"/>
    <n v="7"/>
    <n v="0"/>
    <n v="493.78559999999993"/>
  </r>
  <r>
    <n v="1157"/>
    <s v="CA-2011-136567"/>
    <x v="2"/>
    <x v="414"/>
    <d v="2011-12-21T00:00:00"/>
    <s v="First Class"/>
    <s v="PS-19045"/>
    <s v="Penelope Sewall"/>
    <x v="2"/>
    <x v="0"/>
    <x v="193"/>
    <x v="17"/>
    <n v="22801"/>
    <x v="0"/>
    <s v="OFF-BI-10003982"/>
    <x v="1"/>
    <x v="8"/>
    <s v="Wilson Jones Century Plastic Molded Ring Binders"/>
    <n v="62.31"/>
    <n v="3"/>
    <n v="0"/>
    <n v="29.285699999999999"/>
  </r>
  <r>
    <n v="1158"/>
    <s v="CA-2011-136567"/>
    <x v="2"/>
    <x v="414"/>
    <d v="2011-12-21T00:00:00"/>
    <s v="First Class"/>
    <s v="PS-19045"/>
    <s v="Penelope Sewall"/>
    <x v="2"/>
    <x v="0"/>
    <x v="193"/>
    <x v="17"/>
    <n v="22801"/>
    <x v="0"/>
    <s v="FUR-TA-10000617"/>
    <x v="0"/>
    <x v="3"/>
    <s v="Hon Practical Foundations 30 x 60 Training Table, Light Gray/Charcoal"/>
    <n v="455.1"/>
    <n v="2"/>
    <n v="0"/>
    <n v="100.12200000000001"/>
  </r>
  <r>
    <n v="1159"/>
    <s v="CA-2013-149314"/>
    <x v="0"/>
    <x v="415"/>
    <d v="2013-07-08T00:00:00"/>
    <s v="Second Class"/>
    <s v="GB-14530"/>
    <s v="George Bell"/>
    <x v="1"/>
    <x v="0"/>
    <x v="1"/>
    <x v="1"/>
    <n v="90004"/>
    <x v="1"/>
    <s v="FUR-CH-10002126"/>
    <x v="0"/>
    <x v="1"/>
    <s v="Hon Deluxe Fabric Upholstered Stacking Chairs"/>
    <n v="195.184"/>
    <n v="1"/>
    <n v="0.2"/>
    <n v="19.518400000000007"/>
  </r>
  <r>
    <n v="1160"/>
    <s v="CA-2014-147039"/>
    <x v="3"/>
    <x v="222"/>
    <d v="2014-07-05T00:00:00"/>
    <s v="Standard Class"/>
    <s v="AA-10315"/>
    <s v="Alex Avila"/>
    <x v="0"/>
    <x v="0"/>
    <x v="31"/>
    <x v="11"/>
    <n v="55407"/>
    <x v="2"/>
    <s v="OFF-AP-10000576"/>
    <x v="1"/>
    <x v="9"/>
    <s v="Belkin 325VA UPS Surge Protector, 6'"/>
    <n v="362.94"/>
    <n v="3"/>
    <n v="0"/>
    <n v="90.735000000000014"/>
  </r>
  <r>
    <n v="1161"/>
    <s v="CA-2014-147039"/>
    <x v="3"/>
    <x v="222"/>
    <d v="2014-07-05T00:00:00"/>
    <s v="Standard Class"/>
    <s v="AA-10315"/>
    <s v="Alex Avila"/>
    <x v="0"/>
    <x v="0"/>
    <x v="31"/>
    <x v="11"/>
    <n v="55407"/>
    <x v="2"/>
    <s v="OFF-BI-10004654"/>
    <x v="1"/>
    <x v="8"/>
    <s v="Avery Binding System Hidden Tab Executive Style Index Sets"/>
    <n v="11.54"/>
    <n v="2"/>
    <n v="0"/>
    <n v="5.77"/>
  </r>
  <r>
    <n v="1162"/>
    <s v="CA-2011-126522"/>
    <x v="2"/>
    <x v="416"/>
    <d v="2011-09-05T00:00:00"/>
    <s v="Second Class"/>
    <s v="LT-16765"/>
    <s v="Larry Tron"/>
    <x v="0"/>
    <x v="0"/>
    <x v="194"/>
    <x v="1"/>
    <n v="92025"/>
    <x v="1"/>
    <s v="OFF-AR-10004042"/>
    <x v="1"/>
    <x v="6"/>
    <s v="BOSTON Model 1800 Electric Pencil Sharpeners, Putty/Woodgrain"/>
    <n v="53.94"/>
    <n v="3"/>
    <n v="0"/>
    <n v="15.642599999999995"/>
  </r>
  <r>
    <n v="1163"/>
    <s v="CA-2011-127964"/>
    <x v="2"/>
    <x v="223"/>
    <d v="2011-03-08T00:00:00"/>
    <s v="Standard Class"/>
    <s v="AP-10720"/>
    <s v="Anne Pryor"/>
    <x v="2"/>
    <x v="0"/>
    <x v="20"/>
    <x v="15"/>
    <n v="10035"/>
    <x v="3"/>
    <s v="TEC-PH-10004700"/>
    <x v="2"/>
    <x v="7"/>
    <s v="PowerGen Dual USB Car Charger"/>
    <n v="9.99"/>
    <n v="1"/>
    <n v="0"/>
    <n v="4.5953999999999997"/>
  </r>
  <r>
    <n v="1164"/>
    <s v="CA-2011-127964"/>
    <x v="2"/>
    <x v="223"/>
    <d v="2011-03-08T00:00:00"/>
    <s v="Standard Class"/>
    <s v="AP-10720"/>
    <s v="Anne Pryor"/>
    <x v="2"/>
    <x v="0"/>
    <x v="20"/>
    <x v="15"/>
    <n v="10035"/>
    <x v="3"/>
    <s v="OFF-BI-10004593"/>
    <x v="1"/>
    <x v="8"/>
    <s v="Ibico Laser Imprintable Binding System Covers"/>
    <n v="125.76"/>
    <n v="3"/>
    <n v="0.2"/>
    <n v="40.872"/>
  </r>
  <r>
    <n v="1165"/>
    <s v="CA-2011-127964"/>
    <x v="2"/>
    <x v="223"/>
    <d v="2011-03-08T00:00:00"/>
    <s v="Standard Class"/>
    <s v="AP-10720"/>
    <s v="Anne Pryor"/>
    <x v="2"/>
    <x v="0"/>
    <x v="20"/>
    <x v="15"/>
    <n v="10035"/>
    <x v="3"/>
    <s v="OFF-BI-10003429"/>
    <x v="1"/>
    <x v="8"/>
    <s v="Cardinal HOLDit! Binder Insert Strips,Extra Strips"/>
    <n v="25.32"/>
    <n v="5"/>
    <n v="0.2"/>
    <n v="9.1785000000000014"/>
  </r>
  <r>
    <n v="1166"/>
    <s v="CA-2011-117709"/>
    <x v="2"/>
    <x v="417"/>
    <d v="2011-05-08T00:00:00"/>
    <s v="Standard Class"/>
    <s v="PM-18940"/>
    <s v="Paul MacIntyre"/>
    <x v="0"/>
    <x v="0"/>
    <x v="25"/>
    <x v="12"/>
    <n v="49201"/>
    <x v="2"/>
    <s v="OFF-BI-10001294"/>
    <x v="1"/>
    <x v="8"/>
    <s v="Fellowes Binding Cases"/>
    <n v="46.8"/>
    <n v="4"/>
    <n v="0"/>
    <n v="21.059999999999995"/>
  </r>
  <r>
    <n v="1167"/>
    <s v="CA-2012-125416"/>
    <x v="1"/>
    <x v="121"/>
    <d v="2012-11-02T00:00:00"/>
    <s v="Same Day"/>
    <s v="KC-16540"/>
    <s v="Kelly Collister"/>
    <x v="0"/>
    <x v="0"/>
    <x v="4"/>
    <x v="4"/>
    <n v="98115"/>
    <x v="1"/>
    <s v="TEC-AC-10001552"/>
    <x v="2"/>
    <x v="11"/>
    <s v="Logitech K350 2.4Ghz Wireless Keyboard"/>
    <n v="447.93"/>
    <n v="9"/>
    <n v="0"/>
    <n v="49.272299999999987"/>
  </r>
  <r>
    <n v="1168"/>
    <s v="CA-2014-145226"/>
    <x v="3"/>
    <x v="166"/>
    <d v="2014-12-11T00:00:00"/>
    <s v="Second Class"/>
    <s v="DL-13315"/>
    <s v="Delfina Latchford"/>
    <x v="0"/>
    <x v="0"/>
    <x v="20"/>
    <x v="15"/>
    <n v="10035"/>
    <x v="3"/>
    <s v="FUR-FU-10004952"/>
    <x v="0"/>
    <x v="5"/>
    <s v="C-Line Cubicle Keepers Polyproplyene Holder w/Velcro Back, 8-1/2x11, 25/Bx"/>
    <n v="109.48"/>
    <n v="2"/>
    <n v="0"/>
    <n v="33.938800000000001"/>
  </r>
  <r>
    <n v="1169"/>
    <s v="CA-2014-145226"/>
    <x v="3"/>
    <x v="166"/>
    <d v="2014-12-11T00:00:00"/>
    <s v="Second Class"/>
    <s v="DL-13315"/>
    <s v="Delfina Latchford"/>
    <x v="0"/>
    <x v="0"/>
    <x v="20"/>
    <x v="15"/>
    <n v="10035"/>
    <x v="3"/>
    <s v="OFF-ST-10004123"/>
    <x v="1"/>
    <x v="4"/>
    <s v="Safco Industrial Wire Shelving System"/>
    <n v="272.94"/>
    <n v="3"/>
    <n v="0"/>
    <n v="0"/>
  </r>
  <r>
    <n v="1170"/>
    <s v="CA-2014-145226"/>
    <x v="3"/>
    <x v="166"/>
    <d v="2014-12-11T00:00:00"/>
    <s v="Second Class"/>
    <s v="DL-13315"/>
    <s v="Delfina Latchford"/>
    <x v="0"/>
    <x v="0"/>
    <x v="20"/>
    <x v="15"/>
    <n v="10035"/>
    <x v="3"/>
    <s v="OFF-PA-10003172"/>
    <x v="1"/>
    <x v="10"/>
    <s v="Xerox 1996"/>
    <n v="19.440000000000001"/>
    <n v="3"/>
    <n v="0"/>
    <n v="9.3312000000000008"/>
  </r>
  <r>
    <n v="1171"/>
    <s v="CA-2014-145226"/>
    <x v="3"/>
    <x v="166"/>
    <d v="2014-12-11T00:00:00"/>
    <s v="Second Class"/>
    <s v="DL-13315"/>
    <s v="Delfina Latchford"/>
    <x v="0"/>
    <x v="0"/>
    <x v="20"/>
    <x v="15"/>
    <n v="10035"/>
    <x v="3"/>
    <s v="OFF-ST-10002352"/>
    <x v="1"/>
    <x v="4"/>
    <s v="Iris Project Case"/>
    <n v="31.92"/>
    <n v="4"/>
    <n v="0"/>
    <n v="8.299199999999999"/>
  </r>
  <r>
    <n v="1172"/>
    <s v="US-2011-100279"/>
    <x v="2"/>
    <x v="418"/>
    <d v="2011-03-14T00:00:00"/>
    <s v="Standard Class"/>
    <s v="SW-20275"/>
    <s v="Scott Williamson"/>
    <x v="0"/>
    <x v="0"/>
    <x v="195"/>
    <x v="12"/>
    <n v="48073"/>
    <x v="2"/>
    <s v="OFF-PA-10002259"/>
    <x v="1"/>
    <x v="10"/>
    <s v="Geographics Note Cards, Blank, White, 8 1/2&quot; x 11&quot;"/>
    <n v="22.38"/>
    <n v="2"/>
    <n v="0"/>
    <n v="10.7424"/>
  </r>
  <r>
    <n v="1173"/>
    <s v="CA-2011-158064"/>
    <x v="2"/>
    <x v="419"/>
    <d v="2011-04-25T00:00:00"/>
    <s v="Standard Class"/>
    <s v="AA-10375"/>
    <s v="Allen Armold"/>
    <x v="0"/>
    <x v="0"/>
    <x v="1"/>
    <x v="1"/>
    <n v="90008"/>
    <x v="1"/>
    <s v="OFF-BI-10002976"/>
    <x v="1"/>
    <x v="8"/>
    <s v="ACCOHIDE Binder by Acco"/>
    <n v="16.520000000000003"/>
    <n v="5"/>
    <n v="0.2"/>
    <n v="5.5754999999999999"/>
  </r>
  <r>
    <n v="1174"/>
    <s v="US-2012-104430"/>
    <x v="1"/>
    <x v="420"/>
    <d v="2012-10-26T00:00:00"/>
    <s v="Standard Class"/>
    <s v="LT-17110"/>
    <s v="Liz Thompson"/>
    <x v="0"/>
    <x v="0"/>
    <x v="41"/>
    <x v="10"/>
    <n v="61701"/>
    <x v="2"/>
    <s v="OFF-BI-10000301"/>
    <x v="1"/>
    <x v="8"/>
    <s v="GBC Instant Report Kit"/>
    <n v="5.1759999999999984"/>
    <n v="4"/>
    <n v="0.8"/>
    <n v="-7.7640000000000011"/>
  </r>
  <r>
    <n v="1175"/>
    <s v="CA-2012-132080"/>
    <x v="1"/>
    <x v="421"/>
    <d v="2012-08-25T00:00:00"/>
    <s v="First Class"/>
    <s v="DP-13105"/>
    <s v="Dave Poirier"/>
    <x v="1"/>
    <x v="0"/>
    <x v="20"/>
    <x v="15"/>
    <n v="10035"/>
    <x v="3"/>
    <s v="OFF-BI-10003694"/>
    <x v="1"/>
    <x v="8"/>
    <s v="Avery 3 1/2&quot; Diskette Storage Pages, 10/Pack"/>
    <n v="50.112000000000002"/>
    <n v="6"/>
    <n v="0.2"/>
    <n v="16.2864"/>
  </r>
  <r>
    <n v="1176"/>
    <s v="CA-2013-161207"/>
    <x v="0"/>
    <x v="48"/>
    <d v="2013-09-04T00:00:00"/>
    <s v="Standard Class"/>
    <s v="AB-10060"/>
    <s v="Adam Bellavance"/>
    <x v="2"/>
    <x v="0"/>
    <x v="3"/>
    <x v="38"/>
    <n v="3301"/>
    <x v="3"/>
    <s v="OFF-SU-10000381"/>
    <x v="1"/>
    <x v="14"/>
    <s v="Acme Forged Steel Scissors with Black Enamel Handles"/>
    <n v="27.93"/>
    <n v="3"/>
    <n v="0"/>
    <n v="8.0996999999999986"/>
  </r>
  <r>
    <n v="1177"/>
    <s v="CA-2011-120243"/>
    <x v="2"/>
    <x v="422"/>
    <d v="2011-12-30T00:00:00"/>
    <s v="Second Class"/>
    <s v="AT-10435"/>
    <s v="Alyssa Tate"/>
    <x v="2"/>
    <x v="0"/>
    <x v="1"/>
    <x v="1"/>
    <n v="90004"/>
    <x v="1"/>
    <s v="OFF-LA-10004425"/>
    <x v="1"/>
    <x v="2"/>
    <s v="Staples"/>
    <n v="11.56"/>
    <n v="4"/>
    <n v="0"/>
    <n v="5.4332000000000003"/>
  </r>
  <r>
    <n v="1178"/>
    <s v="CA-2013-113621"/>
    <x v="0"/>
    <x v="49"/>
    <d v="2013-12-06T00:00:00"/>
    <s v="Standard Class"/>
    <s v="JE-15745"/>
    <s v="Joel Eaton"/>
    <x v="0"/>
    <x v="0"/>
    <x v="196"/>
    <x v="39"/>
    <n v="20852"/>
    <x v="3"/>
    <s v="FUR-CH-10001270"/>
    <x v="0"/>
    <x v="1"/>
    <s v="Harbour Creations Steel Folding Chair"/>
    <n v="172.5"/>
    <n v="2"/>
    <n v="0"/>
    <n v="51.749999999999986"/>
  </r>
  <r>
    <n v="1179"/>
    <s v="CA-2013-113621"/>
    <x v="0"/>
    <x v="49"/>
    <d v="2013-12-06T00:00:00"/>
    <s v="Standard Class"/>
    <s v="JE-15745"/>
    <s v="Joel Eaton"/>
    <x v="0"/>
    <x v="0"/>
    <x v="196"/>
    <x v="39"/>
    <n v="20852"/>
    <x v="3"/>
    <s v="TEC-PH-10003931"/>
    <x v="2"/>
    <x v="7"/>
    <s v="JBL Micro Wireless Portable Bluetooth Speaker"/>
    <n v="179.97"/>
    <n v="3"/>
    <n v="0"/>
    <n v="44.992500000000007"/>
  </r>
  <r>
    <n v="1180"/>
    <s v="CA-2013-168081"/>
    <x v="0"/>
    <x v="423"/>
    <d v="2013-04-28T00:00:00"/>
    <s v="Second Class"/>
    <s v="CA-12055"/>
    <s v="Cathy Armstrong"/>
    <x v="2"/>
    <x v="0"/>
    <x v="12"/>
    <x v="5"/>
    <n v="77070"/>
    <x v="2"/>
    <s v="TEC-AC-10003174"/>
    <x v="2"/>
    <x v="11"/>
    <s v="Plantronics S12 Corded Telephone Headset System"/>
    <n v="258.69600000000003"/>
    <n v="3"/>
    <n v="0.2"/>
    <n v="64.674000000000007"/>
  </r>
  <r>
    <n v="1181"/>
    <s v="CA-2011-128146"/>
    <x v="2"/>
    <x v="261"/>
    <d v="2011-06-25T00:00:00"/>
    <s v="Standard Class"/>
    <s v="DB-13060"/>
    <s v="Dave Brooks"/>
    <x v="0"/>
    <x v="0"/>
    <x v="80"/>
    <x v="30"/>
    <n v="8701"/>
    <x v="3"/>
    <s v="TEC-PH-10004539"/>
    <x v="2"/>
    <x v="7"/>
    <s v="Wireless Extenders zBoost YX545 SOHO Signal Booster"/>
    <n v="1322.93"/>
    <n v="7"/>
    <n v="0"/>
    <n v="357.19110000000001"/>
  </r>
  <r>
    <n v="1182"/>
    <s v="CA-2011-128146"/>
    <x v="2"/>
    <x v="261"/>
    <d v="2011-06-25T00:00:00"/>
    <s v="Standard Class"/>
    <s v="DB-13060"/>
    <s v="Dave Brooks"/>
    <x v="0"/>
    <x v="0"/>
    <x v="80"/>
    <x v="30"/>
    <n v="8701"/>
    <x v="3"/>
    <s v="OFF-AR-10001919"/>
    <x v="1"/>
    <x v="6"/>
    <s v="OIC #2 Pencils, Medium Soft"/>
    <n v="3.76"/>
    <n v="2"/>
    <n v="0"/>
    <n v="1.0903999999999998"/>
  </r>
  <r>
    <n v="1183"/>
    <s v="CA-2014-138779"/>
    <x v="3"/>
    <x v="424"/>
    <d v="2014-01-16T00:00:00"/>
    <s v="First Class"/>
    <s v="RB-19570"/>
    <s v="Rob Beeghly"/>
    <x v="0"/>
    <x v="0"/>
    <x v="108"/>
    <x v="3"/>
    <n v="28540"/>
    <x v="0"/>
    <s v="OFF-EN-10002504"/>
    <x v="1"/>
    <x v="12"/>
    <s v="Tyvek  Top-Opening Peel &amp; Seel Envelopes, Plain White"/>
    <n v="21.744"/>
    <n v="1"/>
    <n v="0.2"/>
    <n v="7.3385999999999996"/>
  </r>
  <r>
    <n v="1184"/>
    <s v="CA-2014-138779"/>
    <x v="3"/>
    <x v="424"/>
    <d v="2014-01-16T00:00:00"/>
    <s v="First Class"/>
    <s v="RB-19570"/>
    <s v="Rob Beeghly"/>
    <x v="0"/>
    <x v="0"/>
    <x v="108"/>
    <x v="3"/>
    <n v="28540"/>
    <x v="0"/>
    <s v="TEC-PH-10003655"/>
    <x v="2"/>
    <x v="7"/>
    <s v="Sannysis Cute Owl Design Soft Skin Case Cover for Samsung Galaxy S4"/>
    <n v="7.92"/>
    <n v="5"/>
    <n v="0.2"/>
    <n v="0.69300000000000006"/>
  </r>
  <r>
    <n v="1185"/>
    <s v="CA-2011-127131"/>
    <x v="2"/>
    <x v="156"/>
    <d v="2011-11-30T00:00:00"/>
    <s v="Standard Class"/>
    <s v="HR-14830"/>
    <s v="Harold Ryan"/>
    <x v="1"/>
    <x v="0"/>
    <x v="4"/>
    <x v="4"/>
    <n v="98103"/>
    <x v="1"/>
    <s v="OFF-BI-10004656"/>
    <x v="1"/>
    <x v="8"/>
    <s v="Peel &amp; Stick Add-On Corner Pockets"/>
    <n v="12.096000000000002"/>
    <n v="7"/>
    <n v="0.2"/>
    <n v="4.2335999999999991"/>
  </r>
  <r>
    <n v="1186"/>
    <s v="CA-2011-127131"/>
    <x v="2"/>
    <x v="156"/>
    <d v="2011-11-30T00:00:00"/>
    <s v="Standard Class"/>
    <s v="HR-14830"/>
    <s v="Harold Ryan"/>
    <x v="1"/>
    <x v="0"/>
    <x v="4"/>
    <x v="4"/>
    <n v="98103"/>
    <x v="1"/>
    <s v="OFF-ST-10002344"/>
    <x v="1"/>
    <x v="4"/>
    <s v="Carina 42&quot;Hx23 3/4&quot;W Media Storage Unit"/>
    <n v="485.88"/>
    <n v="6"/>
    <n v="0"/>
    <n v="9.7176000000000329"/>
  </r>
  <r>
    <n v="1187"/>
    <s v="CA-2011-127131"/>
    <x v="2"/>
    <x v="156"/>
    <d v="2011-11-30T00:00:00"/>
    <s v="Standard Class"/>
    <s v="HR-14830"/>
    <s v="Harold Ryan"/>
    <x v="1"/>
    <x v="0"/>
    <x v="4"/>
    <x v="4"/>
    <n v="98103"/>
    <x v="1"/>
    <s v="OFF-PA-10001800"/>
    <x v="1"/>
    <x v="10"/>
    <s v="Xerox 220"/>
    <n v="25.92"/>
    <n v="4"/>
    <n v="0"/>
    <n v="12.441600000000001"/>
  </r>
  <r>
    <n v="1188"/>
    <s v="CA-2011-127131"/>
    <x v="2"/>
    <x v="156"/>
    <d v="2011-11-30T00:00:00"/>
    <s v="Standard Class"/>
    <s v="HR-14830"/>
    <s v="Harold Ryan"/>
    <x v="1"/>
    <x v="0"/>
    <x v="4"/>
    <x v="4"/>
    <n v="98103"/>
    <x v="1"/>
    <s v="OFF-ST-10000036"/>
    <x v="1"/>
    <x v="4"/>
    <s v="Recycled Data-Pak for Archival Bound Computer Printouts, 12-1/2 x 12-1/2 x 16"/>
    <n v="197.58"/>
    <n v="2"/>
    <n v="0"/>
    <n v="53.346599999999995"/>
  </r>
  <r>
    <n v="1189"/>
    <s v="CA-2014-117212"/>
    <x v="3"/>
    <x v="425"/>
    <d v="2014-03-01T00:00:00"/>
    <s v="Second Class"/>
    <s v="BT-11530"/>
    <s v="Bradley Talbott"/>
    <x v="2"/>
    <x v="0"/>
    <x v="1"/>
    <x v="1"/>
    <n v="90036"/>
    <x v="1"/>
    <s v="OFF-AP-10004532"/>
    <x v="1"/>
    <x v="9"/>
    <s v="Kensington 6 Outlet Guardian Standard Surge Protector"/>
    <n v="81.92"/>
    <n v="4"/>
    <n v="0"/>
    <n v="22.118400000000001"/>
  </r>
  <r>
    <n v="1190"/>
    <s v="CA-2014-117212"/>
    <x v="3"/>
    <x v="425"/>
    <d v="2014-03-01T00:00:00"/>
    <s v="Second Class"/>
    <s v="BT-11530"/>
    <s v="Bradley Talbott"/>
    <x v="2"/>
    <x v="0"/>
    <x v="1"/>
    <x v="1"/>
    <n v="90036"/>
    <x v="1"/>
    <s v="TEC-PH-10004447"/>
    <x v="2"/>
    <x v="7"/>
    <s v="Toshiba IPT2010-SD IP Telephone"/>
    <n v="889.53600000000006"/>
    <n v="8"/>
    <n v="0.2"/>
    <n v="66.715199999999982"/>
  </r>
  <r>
    <n v="1191"/>
    <s v="CA-2014-117212"/>
    <x v="3"/>
    <x v="425"/>
    <d v="2014-03-01T00:00:00"/>
    <s v="Second Class"/>
    <s v="BT-11530"/>
    <s v="Bradley Talbott"/>
    <x v="2"/>
    <x v="0"/>
    <x v="1"/>
    <x v="1"/>
    <n v="90036"/>
    <x v="1"/>
    <s v="FUR-CH-10003973"/>
    <x v="0"/>
    <x v="1"/>
    <s v="GuestStacker Chair with Chrome Finish Legs"/>
    <n v="892.22400000000005"/>
    <n v="3"/>
    <n v="0.2"/>
    <n v="89.222400000000022"/>
  </r>
  <r>
    <n v="1192"/>
    <s v="CA-2014-117212"/>
    <x v="3"/>
    <x v="425"/>
    <d v="2014-03-01T00:00:00"/>
    <s v="Second Class"/>
    <s v="BT-11530"/>
    <s v="Bradley Talbott"/>
    <x v="2"/>
    <x v="0"/>
    <x v="1"/>
    <x v="1"/>
    <n v="90036"/>
    <x v="1"/>
    <s v="OFF-PA-10001970"/>
    <x v="1"/>
    <x v="10"/>
    <s v="Xerox 1908"/>
    <n v="223.92"/>
    <n v="4"/>
    <n v="0"/>
    <n v="109.7208"/>
  </r>
  <r>
    <n v="1193"/>
    <s v="CA-2014-117212"/>
    <x v="3"/>
    <x v="425"/>
    <d v="2014-03-01T00:00:00"/>
    <s v="Second Class"/>
    <s v="BT-11530"/>
    <s v="Bradley Talbott"/>
    <x v="2"/>
    <x v="0"/>
    <x v="1"/>
    <x v="1"/>
    <n v="90036"/>
    <x v="1"/>
    <s v="OFF-PA-10000682"/>
    <x v="1"/>
    <x v="10"/>
    <s v="Xerox 1924"/>
    <n v="23.12"/>
    <n v="4"/>
    <n v="0"/>
    <n v="11.328800000000001"/>
  </r>
  <r>
    <n v="1194"/>
    <s v="US-2012-130519"/>
    <x v="1"/>
    <x v="426"/>
    <d v="2012-09-15T00:00:00"/>
    <s v="Same Day"/>
    <s v="NG-18355"/>
    <s v="Nat Gilpin"/>
    <x v="1"/>
    <x v="0"/>
    <x v="197"/>
    <x v="2"/>
    <n v="33065"/>
    <x v="0"/>
    <s v="OFF-PA-10001937"/>
    <x v="1"/>
    <x v="10"/>
    <s v="Xerox 21"/>
    <n v="15.552000000000003"/>
    <n v="3"/>
    <n v="0.2"/>
    <n v="5.4432"/>
  </r>
  <r>
    <n v="1195"/>
    <s v="US-2012-130519"/>
    <x v="1"/>
    <x v="426"/>
    <d v="2012-09-15T00:00:00"/>
    <s v="Same Day"/>
    <s v="NG-18355"/>
    <s v="Nat Gilpin"/>
    <x v="1"/>
    <x v="0"/>
    <x v="197"/>
    <x v="2"/>
    <n v="33065"/>
    <x v="0"/>
    <s v="FUR-FU-10002268"/>
    <x v="0"/>
    <x v="5"/>
    <s v="Ultra Door Push Plate"/>
    <n v="15.712000000000002"/>
    <n v="4"/>
    <n v="0.2"/>
    <n v="2.553199999999999"/>
  </r>
  <r>
    <n v="1196"/>
    <s v="US-2012-130519"/>
    <x v="1"/>
    <x v="426"/>
    <d v="2012-09-15T00:00:00"/>
    <s v="Same Day"/>
    <s v="NG-18355"/>
    <s v="Nat Gilpin"/>
    <x v="1"/>
    <x v="0"/>
    <x v="197"/>
    <x v="2"/>
    <n v="33065"/>
    <x v="0"/>
    <s v="OFF-ST-10001321"/>
    <x v="1"/>
    <x v="4"/>
    <s v="Decoflex Hanging Personal Folder File, Blue"/>
    <n v="24.672000000000001"/>
    <n v="2"/>
    <n v="0.2"/>
    <n v="2.1588000000000021"/>
  </r>
  <r>
    <n v="1197"/>
    <s v="US-2012-130519"/>
    <x v="1"/>
    <x v="426"/>
    <d v="2012-09-15T00:00:00"/>
    <s v="Same Day"/>
    <s v="NG-18355"/>
    <s v="Nat Gilpin"/>
    <x v="1"/>
    <x v="0"/>
    <x v="197"/>
    <x v="2"/>
    <n v="33065"/>
    <x v="0"/>
    <s v="FUR-FU-10003394"/>
    <x v="0"/>
    <x v="5"/>
    <s v="Tenex &quot;The Solids&quot; Textured Chair Mats"/>
    <n v="55.967999999999996"/>
    <n v="1"/>
    <n v="0.2"/>
    <n v="-2.098800000000006"/>
  </r>
  <r>
    <n v="1198"/>
    <s v="CA-2013-130946"/>
    <x v="0"/>
    <x v="143"/>
    <d v="2013-04-13T00:00:00"/>
    <s v="Standard Class"/>
    <s v="ZC-21910"/>
    <s v="Zuschuss Carroll"/>
    <x v="0"/>
    <x v="0"/>
    <x v="12"/>
    <x v="5"/>
    <n v="77041"/>
    <x v="2"/>
    <s v="TEC-AC-10001990"/>
    <x v="2"/>
    <x v="11"/>
    <s v="Kensington Orbit Wireless Mobile Trackball for PC and Mac"/>
    <n v="431.92800000000005"/>
    <n v="9"/>
    <n v="0.2"/>
    <n v="64.789199999999951"/>
  </r>
  <r>
    <n v="1199"/>
    <s v="CA-2013-130946"/>
    <x v="0"/>
    <x v="143"/>
    <d v="2013-04-13T00:00:00"/>
    <s v="Standard Class"/>
    <s v="ZC-21910"/>
    <s v="Zuschuss Carroll"/>
    <x v="0"/>
    <x v="0"/>
    <x v="12"/>
    <x v="5"/>
    <n v="77041"/>
    <x v="2"/>
    <s v="FUR-CH-10004540"/>
    <x v="0"/>
    <x v="1"/>
    <s v="Global Chrome Stack Chair"/>
    <n v="95.983999999999995"/>
    <n v="4"/>
    <n v="0.3"/>
    <n v="-4.1135999999999981"/>
  </r>
  <r>
    <n v="1200"/>
    <s v="CA-2013-130946"/>
    <x v="0"/>
    <x v="143"/>
    <d v="2013-04-13T00:00:00"/>
    <s v="Standard Class"/>
    <s v="ZC-21910"/>
    <s v="Zuschuss Carroll"/>
    <x v="0"/>
    <x v="0"/>
    <x v="12"/>
    <x v="5"/>
    <n v="77041"/>
    <x v="2"/>
    <s v="OFF-BI-10004995"/>
    <x v="1"/>
    <x v="8"/>
    <s v="GBC DocuBind P400 Electric Binding System"/>
    <n v="1088.7919999999997"/>
    <n v="4"/>
    <n v="0.8"/>
    <n v="-1850.9464000000007"/>
  </r>
  <r>
    <n v="1201"/>
    <s v="CA-2013-114727"/>
    <x v="0"/>
    <x v="427"/>
    <d v="2013-07-25T00:00:00"/>
    <s v="Standard Class"/>
    <s v="LS-16945"/>
    <s v="Linda Southworth"/>
    <x v="1"/>
    <x v="0"/>
    <x v="60"/>
    <x v="22"/>
    <n v="80219"/>
    <x v="1"/>
    <s v="FUR-CH-10002335"/>
    <x v="0"/>
    <x v="1"/>
    <s v="Hon GuestStacker Chair"/>
    <n v="544.00800000000004"/>
    <n v="3"/>
    <n v="0.2"/>
    <n v="40.800600000000003"/>
  </r>
  <r>
    <n v="1202"/>
    <s v="CA-2013-114727"/>
    <x v="0"/>
    <x v="427"/>
    <d v="2013-07-25T00:00:00"/>
    <s v="Standard Class"/>
    <s v="LS-16945"/>
    <s v="Linda Southworth"/>
    <x v="1"/>
    <x v="0"/>
    <x v="60"/>
    <x v="22"/>
    <n v="80219"/>
    <x v="1"/>
    <s v="OFF-BI-10004967"/>
    <x v="1"/>
    <x v="8"/>
    <s v="Round Ring Binders"/>
    <n v="1.8720000000000003"/>
    <n v="3"/>
    <n v="0.7"/>
    <n v="-1.4352"/>
  </r>
  <r>
    <n v="1203"/>
    <s v="CA-2013-114727"/>
    <x v="0"/>
    <x v="427"/>
    <d v="2013-07-25T00:00:00"/>
    <s v="Standard Class"/>
    <s v="LS-16945"/>
    <s v="Linda Southworth"/>
    <x v="1"/>
    <x v="0"/>
    <x v="60"/>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x v="0"/>
    <x v="60"/>
    <x v="22"/>
    <n v="80219"/>
    <x v="1"/>
    <s v="OFF-ST-10002292"/>
    <x v="1"/>
    <x v="4"/>
    <s v="Sauder Facets Collection Locker/File Cabinet, Sky Alder Finish"/>
    <n v="593.5680000000001"/>
    <n v="2"/>
    <n v="0.2"/>
    <n v="0"/>
  </r>
  <r>
    <n v="1205"/>
    <s v="CA-2013-114727"/>
    <x v="0"/>
    <x v="427"/>
    <d v="2013-07-25T00:00:00"/>
    <s v="Standard Class"/>
    <s v="LS-16945"/>
    <s v="Linda Southworth"/>
    <x v="1"/>
    <x v="0"/>
    <x v="60"/>
    <x v="22"/>
    <n v="80219"/>
    <x v="1"/>
    <s v="OFF-ST-10000689"/>
    <x v="1"/>
    <x v="4"/>
    <s v="Fellowes Strictly Business Drawer File, Letter/Legal Size"/>
    <n v="338.04"/>
    <n v="3"/>
    <n v="0.2"/>
    <n v="-33.804000000000002"/>
  </r>
  <r>
    <n v="1206"/>
    <s v="CA-2014-133235"/>
    <x v="3"/>
    <x v="378"/>
    <d v="2014-08-05T00:00:00"/>
    <s v="First Class"/>
    <s v="LH-16750"/>
    <s v="Larry Hughes"/>
    <x v="0"/>
    <x v="0"/>
    <x v="35"/>
    <x v="3"/>
    <n v="28205"/>
    <x v="0"/>
    <s v="TEC-PH-10002660"/>
    <x v="2"/>
    <x v="7"/>
    <s v="Nortel Networks T7316 E Nt8 B27"/>
    <n v="271.95999999999998"/>
    <n v="5"/>
    <n v="0.2"/>
    <n v="16.997500000000016"/>
  </r>
  <r>
    <n v="1207"/>
    <s v="CA-2013-137050"/>
    <x v="0"/>
    <x v="216"/>
    <d v="2013-07-19T00:00:00"/>
    <s v="Second Class"/>
    <s v="SW-20755"/>
    <s v="Steven Ward"/>
    <x v="1"/>
    <x v="0"/>
    <x v="20"/>
    <x v="15"/>
    <n v="10009"/>
    <x v="3"/>
    <s v="OFF-ST-10004634"/>
    <x v="1"/>
    <x v="4"/>
    <s v="Personal Folder Holder, Ebony"/>
    <n v="11.21"/>
    <n v="1"/>
    <n v="0"/>
    <n v="3.3629999999999995"/>
  </r>
  <r>
    <n v="1208"/>
    <s v="CA-2013-137050"/>
    <x v="0"/>
    <x v="216"/>
    <d v="2013-07-19T00:00:00"/>
    <s v="Second Class"/>
    <s v="SW-20755"/>
    <s v="Steven Ward"/>
    <x v="1"/>
    <x v="0"/>
    <x v="20"/>
    <x v="15"/>
    <n v="10009"/>
    <x v="3"/>
    <s v="OFF-BI-10002160"/>
    <x v="1"/>
    <x v="8"/>
    <s v="Acco Hanging Data Binders"/>
    <n v="9.1440000000000001"/>
    <n v="3"/>
    <n v="0.2"/>
    <n v="3.2003999999999997"/>
  </r>
  <r>
    <n v="1209"/>
    <s v="CA-2013-137050"/>
    <x v="0"/>
    <x v="216"/>
    <d v="2013-07-19T00:00:00"/>
    <s v="Second Class"/>
    <s v="SW-20755"/>
    <s v="Steven Ward"/>
    <x v="1"/>
    <x v="0"/>
    <x v="20"/>
    <x v="15"/>
    <n v="10009"/>
    <x v="3"/>
    <s v="OFF-FA-10002988"/>
    <x v="1"/>
    <x v="13"/>
    <s v="Ideal Clamps"/>
    <n v="14.069999999999999"/>
    <n v="7"/>
    <n v="0"/>
    <n v="6.8942999999999994"/>
  </r>
  <r>
    <n v="1210"/>
    <s v="CA-2013-137050"/>
    <x v="0"/>
    <x v="216"/>
    <d v="2013-07-19T00:00:00"/>
    <s v="Second Class"/>
    <s v="SW-20755"/>
    <s v="Steven Ward"/>
    <x v="1"/>
    <x v="0"/>
    <x v="20"/>
    <x v="15"/>
    <n v="10009"/>
    <x v="3"/>
    <s v="OFF-AR-10004999"/>
    <x v="1"/>
    <x v="6"/>
    <s v="Newell 315"/>
    <n v="41.86"/>
    <n v="7"/>
    <n v="0"/>
    <n v="10.465"/>
  </r>
  <r>
    <n v="1211"/>
    <s v="CA-2013-137050"/>
    <x v="0"/>
    <x v="216"/>
    <d v="2013-07-19T00:00:00"/>
    <s v="Second Class"/>
    <s v="SW-20755"/>
    <s v="Steven Ward"/>
    <x v="1"/>
    <x v="0"/>
    <x v="20"/>
    <x v="15"/>
    <n v="10009"/>
    <x v="3"/>
    <s v="OFF-BI-10001031"/>
    <x v="1"/>
    <x v="8"/>
    <s v="Pressboard Data Binders by Wilson Jones"/>
    <n v="8.5440000000000005"/>
    <n v="2"/>
    <n v="0.2"/>
    <n v="2.8835999999999995"/>
  </r>
  <r>
    <n v="1212"/>
    <s v="CA-2013-137050"/>
    <x v="0"/>
    <x v="216"/>
    <d v="2013-07-19T00:00:00"/>
    <s v="Second Class"/>
    <s v="SW-20755"/>
    <s v="Steven Ward"/>
    <x v="1"/>
    <x v="0"/>
    <x v="20"/>
    <x v="15"/>
    <n v="10009"/>
    <x v="3"/>
    <s v="FUR-BO-10004695"/>
    <x v="0"/>
    <x v="0"/>
    <s v="O'Sullivan 2-Door Barrister Bookcase in Odessa Pine"/>
    <n v="579.13599999999997"/>
    <n v="4"/>
    <n v="0.2"/>
    <n v="21.717599999999948"/>
  </r>
  <r>
    <n v="1213"/>
    <s v="US-2014-118087"/>
    <x v="3"/>
    <x v="428"/>
    <d v="2014-09-14T00:00:00"/>
    <s v="Standard Class"/>
    <s v="SP-20620"/>
    <s v="Stefania Perrino"/>
    <x v="1"/>
    <x v="0"/>
    <x v="10"/>
    <x v="9"/>
    <n v="19134"/>
    <x v="3"/>
    <s v="FUR-CH-10004860"/>
    <x v="0"/>
    <x v="1"/>
    <s v="Global Low Back Tilter Chair"/>
    <n v="141.37199999999999"/>
    <n v="2"/>
    <n v="0.3"/>
    <n v="-48.470400000000019"/>
  </r>
  <r>
    <n v="1214"/>
    <s v="US-2014-118087"/>
    <x v="3"/>
    <x v="428"/>
    <d v="2014-09-14T00:00:00"/>
    <s v="Standard Class"/>
    <s v="SP-20620"/>
    <s v="Stefania Perrino"/>
    <x v="1"/>
    <x v="0"/>
    <x v="10"/>
    <x v="9"/>
    <n v="19134"/>
    <x v="3"/>
    <s v="OFF-BI-10002432"/>
    <x v="1"/>
    <x v="8"/>
    <s v="Wilson Jones Standard D-Ring Binders"/>
    <n v="3.036"/>
    <n v="2"/>
    <n v="0.7"/>
    <n v="-2.3275999999999994"/>
  </r>
  <r>
    <n v="1215"/>
    <s v="US-2014-118087"/>
    <x v="3"/>
    <x v="428"/>
    <d v="2014-09-14T00:00:00"/>
    <s v="Standard Class"/>
    <s v="SP-20620"/>
    <s v="Stefania Perrino"/>
    <x v="1"/>
    <x v="0"/>
    <x v="10"/>
    <x v="9"/>
    <n v="19134"/>
    <x v="3"/>
    <s v="OFF-BI-10000069"/>
    <x v="1"/>
    <x v="8"/>
    <s v="GBC Prepunched Paper, 19-Hole, for Binding Systems, 24-lb"/>
    <n v="4.503000000000001"/>
    <n v="1"/>
    <n v="0.7"/>
    <n v="-3.6024000000000012"/>
  </r>
  <r>
    <n v="1216"/>
    <s v="US-2014-118087"/>
    <x v="3"/>
    <x v="428"/>
    <d v="2014-09-14T00:00:00"/>
    <s v="Standard Class"/>
    <s v="SP-20620"/>
    <s v="Stefania Perrino"/>
    <x v="1"/>
    <x v="0"/>
    <x v="10"/>
    <x v="9"/>
    <n v="19134"/>
    <x v="3"/>
    <s v="OFF-AR-10003602"/>
    <x v="1"/>
    <x v="6"/>
    <s v="Quartet Omega Colored Chalk, 12/Pack"/>
    <n v="4.6719999999999997"/>
    <n v="1"/>
    <n v="0.2"/>
    <n v="1.5767999999999998"/>
  </r>
  <r>
    <n v="1217"/>
    <s v="US-2014-118087"/>
    <x v="3"/>
    <x v="428"/>
    <d v="2014-09-14T00:00:00"/>
    <s v="Standard Class"/>
    <s v="SP-20620"/>
    <s v="Stefania Perrino"/>
    <x v="1"/>
    <x v="0"/>
    <x v="10"/>
    <x v="9"/>
    <n v="19134"/>
    <x v="3"/>
    <s v="TEC-AC-10004469"/>
    <x v="2"/>
    <x v="11"/>
    <s v="Microsoft Sculpt Comfort Mouse"/>
    <n v="95.88000000000001"/>
    <n v="3"/>
    <n v="0.2"/>
    <n v="28.764000000000006"/>
  </r>
  <r>
    <n v="1218"/>
    <s v="US-2014-118087"/>
    <x v="3"/>
    <x v="428"/>
    <d v="2014-09-14T00:00:00"/>
    <s v="Standard Class"/>
    <s v="SP-20620"/>
    <s v="Stefania Perrino"/>
    <x v="1"/>
    <x v="0"/>
    <x v="10"/>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x v="0"/>
    <x v="10"/>
    <x v="9"/>
    <n v="19134"/>
    <x v="3"/>
    <s v="TEC-AC-10003174"/>
    <x v="2"/>
    <x v="11"/>
    <s v="Plantronics S12 Corded Telephone Headset System"/>
    <n v="258.69600000000003"/>
    <n v="3"/>
    <n v="0.2"/>
    <n v="64.674000000000007"/>
  </r>
  <r>
    <n v="1220"/>
    <s v="US-2014-118087"/>
    <x v="3"/>
    <x v="428"/>
    <d v="2014-09-14T00:00:00"/>
    <s v="Standard Class"/>
    <s v="SP-20620"/>
    <s v="Stefania Perrino"/>
    <x v="1"/>
    <x v="0"/>
    <x v="10"/>
    <x v="9"/>
    <n v="19134"/>
    <x v="3"/>
    <s v="TEC-PH-10002200"/>
    <x v="2"/>
    <x v="7"/>
    <s v="Samsung Galaxy Note 2"/>
    <n v="1931.9579999999999"/>
    <n v="7"/>
    <n v="0.4"/>
    <n v="-386.3915999999997"/>
  </r>
  <r>
    <n v="1221"/>
    <s v="CA-2011-110184"/>
    <x v="2"/>
    <x v="136"/>
    <d v="2011-07-16T00:00:00"/>
    <s v="Standard Class"/>
    <s v="BF-11170"/>
    <s v="Ben Ferrer"/>
    <x v="2"/>
    <x v="0"/>
    <x v="1"/>
    <x v="1"/>
    <n v="90036"/>
    <x v="1"/>
    <s v="OFF-ST-10000107"/>
    <x v="1"/>
    <x v="4"/>
    <s v="Fellowes Super Stor/Drawer"/>
    <n v="249.75"/>
    <n v="9"/>
    <n v="0"/>
    <n v="44.954999999999977"/>
  </r>
  <r>
    <n v="1222"/>
    <s v="CA-2011-110184"/>
    <x v="2"/>
    <x v="136"/>
    <d v="2011-07-16T00:00:00"/>
    <s v="Standard Class"/>
    <s v="BF-11170"/>
    <s v="Ben Ferrer"/>
    <x v="2"/>
    <x v="0"/>
    <x v="1"/>
    <x v="1"/>
    <n v="90036"/>
    <x v="1"/>
    <s v="TEC-PH-10000439"/>
    <x v="2"/>
    <x v="7"/>
    <s v="GE DSL Phone Line Filter"/>
    <n v="255.93600000000004"/>
    <n v="8"/>
    <n v="0.2"/>
    <n v="28.792799999999971"/>
  </r>
  <r>
    <n v="1223"/>
    <s v="CA-2013-126004"/>
    <x v="0"/>
    <x v="429"/>
    <d v="2013-12-06T00:00:00"/>
    <s v="First Class"/>
    <s v="BM-11140"/>
    <s v="Becky Martin"/>
    <x v="0"/>
    <x v="0"/>
    <x v="20"/>
    <x v="15"/>
    <n v="10024"/>
    <x v="3"/>
    <s v="FUR-FU-10001602"/>
    <x v="0"/>
    <x v="5"/>
    <s v="Eldon Delta Triangular Chair Mat, 52&quot; x 58&quot;, Clear"/>
    <n v="113.78999999999999"/>
    <n v="3"/>
    <n v="0"/>
    <n v="20.482199999999992"/>
  </r>
  <r>
    <n v="1224"/>
    <s v="CA-2013-126004"/>
    <x v="0"/>
    <x v="429"/>
    <d v="2013-12-06T00:00:00"/>
    <s v="First Class"/>
    <s v="BM-11140"/>
    <s v="Becky Martin"/>
    <x v="0"/>
    <x v="0"/>
    <x v="20"/>
    <x v="15"/>
    <n v="10024"/>
    <x v="3"/>
    <s v="TEC-AC-10001432"/>
    <x v="2"/>
    <x v="11"/>
    <s v="Enermax Aurora Lite Keyboard"/>
    <n v="78.150000000000006"/>
    <n v="1"/>
    <n v="0"/>
    <n v="34.38600000000001"/>
  </r>
  <r>
    <n v="1225"/>
    <s v="CA-2013-126004"/>
    <x v="0"/>
    <x v="429"/>
    <d v="2013-12-06T00:00:00"/>
    <s v="First Class"/>
    <s v="BM-11140"/>
    <s v="Becky Martin"/>
    <x v="0"/>
    <x v="0"/>
    <x v="20"/>
    <x v="15"/>
    <n v="10024"/>
    <x v="3"/>
    <s v="OFF-BI-10004656"/>
    <x v="1"/>
    <x v="8"/>
    <s v="Peel &amp; Stick Add-On Corner Pockets"/>
    <n v="1.7280000000000002"/>
    <n v="1"/>
    <n v="0.2"/>
    <n v="0.60479999999999989"/>
  </r>
  <r>
    <n v="1226"/>
    <s v="CA-2013-126004"/>
    <x v="0"/>
    <x v="429"/>
    <d v="2013-12-06T00:00:00"/>
    <s v="First Class"/>
    <s v="BM-11140"/>
    <s v="Becky Martin"/>
    <x v="0"/>
    <x v="0"/>
    <x v="20"/>
    <x v="15"/>
    <n v="10024"/>
    <x v="3"/>
    <s v="OFF-PA-10001685"/>
    <x v="1"/>
    <x v="10"/>
    <s v="Staples"/>
    <n v="40.56"/>
    <n v="4"/>
    <n v="0"/>
    <n v="19.874400000000001"/>
  </r>
  <r>
    <n v="1227"/>
    <s v="CA-2013-126004"/>
    <x v="0"/>
    <x v="429"/>
    <d v="2013-12-06T00:00:00"/>
    <s v="First Class"/>
    <s v="BM-11140"/>
    <s v="Becky Martin"/>
    <x v="0"/>
    <x v="0"/>
    <x v="20"/>
    <x v="15"/>
    <n v="10024"/>
    <x v="3"/>
    <s v="OFF-ST-10001418"/>
    <x v="1"/>
    <x v="4"/>
    <s v="Carina Media Storage Towers in Natural &amp; Black"/>
    <n v="182.94"/>
    <n v="3"/>
    <n v="0"/>
    <n v="3.6587999999999994"/>
  </r>
  <r>
    <n v="1228"/>
    <s v="CA-2013-126004"/>
    <x v="0"/>
    <x v="429"/>
    <d v="2013-12-06T00:00:00"/>
    <s v="First Class"/>
    <s v="BM-11140"/>
    <s v="Becky Martin"/>
    <x v="0"/>
    <x v="0"/>
    <x v="20"/>
    <x v="15"/>
    <n v="10024"/>
    <x v="3"/>
    <s v="OFF-ST-10000676"/>
    <x v="1"/>
    <x v="4"/>
    <s v="Fellowes Econo/Stor Drawers"/>
    <n v="193.86"/>
    <n v="2"/>
    <n v="0"/>
    <n v="11.631599999999992"/>
  </r>
  <r>
    <n v="1229"/>
    <s v="CA-2014-100013"/>
    <x v="3"/>
    <x v="44"/>
    <d v="2014-11-12T00:00:00"/>
    <s v="Standard Class"/>
    <s v="ZC-21910"/>
    <s v="Zuschuss Carroll"/>
    <x v="0"/>
    <x v="0"/>
    <x v="1"/>
    <x v="1"/>
    <n v="90045"/>
    <x v="1"/>
    <s v="OFF-EN-10001219"/>
    <x v="1"/>
    <x v="12"/>
    <s v="#10- 4 1/8&quot; x 9 1/2&quot; Security-Tint Envelopes"/>
    <n v="15.28"/>
    <n v="2"/>
    <n v="0"/>
    <n v="7.4871999999999996"/>
  </r>
  <r>
    <n v="1230"/>
    <s v="CA-2014-100013"/>
    <x v="3"/>
    <x v="44"/>
    <d v="2014-11-12T00:00:00"/>
    <s v="Standard Class"/>
    <s v="ZC-21910"/>
    <s v="Zuschuss Carroll"/>
    <x v="0"/>
    <x v="0"/>
    <x v="1"/>
    <x v="1"/>
    <n v="90045"/>
    <x v="1"/>
    <s v="FUR-FU-10001424"/>
    <x v="0"/>
    <x v="5"/>
    <s v="Dax Clear Box Frame"/>
    <n v="8.73"/>
    <n v="1"/>
    <n v="0"/>
    <n v="2.9681999999999995"/>
  </r>
  <r>
    <n v="1231"/>
    <s v="CA-2014-100013"/>
    <x v="3"/>
    <x v="44"/>
    <d v="2014-11-12T00:00:00"/>
    <s v="Standard Class"/>
    <s v="ZC-21910"/>
    <s v="Zuschuss Carroll"/>
    <x v="0"/>
    <x v="0"/>
    <x v="1"/>
    <x v="1"/>
    <n v="90045"/>
    <x v="1"/>
    <s v="OFF-AR-10001022"/>
    <x v="1"/>
    <x v="6"/>
    <s v="SANFORD Liquid Accent Tank-Style Highlighters"/>
    <n v="5.68"/>
    <n v="2"/>
    <n v="0"/>
    <n v="1.7607999999999997"/>
  </r>
  <r>
    <n v="1232"/>
    <s v="CA-2012-132570"/>
    <x v="1"/>
    <x v="89"/>
    <d v="2012-11-02T00:00:00"/>
    <s v="Second Class"/>
    <s v="KT-16480"/>
    <s v="Kean Thornton"/>
    <x v="0"/>
    <x v="0"/>
    <x v="198"/>
    <x v="15"/>
    <n v="14215"/>
    <x v="3"/>
    <s v="OFF-AR-10000369"/>
    <x v="1"/>
    <x v="6"/>
    <s v="Design Ebony Sketching Pencil"/>
    <n v="2.78"/>
    <n v="2"/>
    <n v="0"/>
    <n v="0.72279999999999989"/>
  </r>
  <r>
    <n v="1233"/>
    <s v="CA-2012-132570"/>
    <x v="1"/>
    <x v="89"/>
    <d v="2012-11-02T00:00:00"/>
    <s v="Second Class"/>
    <s v="KT-16480"/>
    <s v="Kean Thornton"/>
    <x v="0"/>
    <x v="0"/>
    <x v="198"/>
    <x v="15"/>
    <n v="14215"/>
    <x v="3"/>
    <s v="OFF-EN-10003055"/>
    <x v="1"/>
    <x v="12"/>
    <s v="Blue String-Tie &amp; Button Interoffice Envelopes, 10 x 13"/>
    <n v="79.959999999999994"/>
    <n v="2"/>
    <n v="0"/>
    <n v="35.981999999999992"/>
  </r>
  <r>
    <n v="1234"/>
    <s v="CA-2013-153682"/>
    <x v="0"/>
    <x v="198"/>
    <d v="2013-06-02T00:00:00"/>
    <s v="First Class"/>
    <s v="BG-11695"/>
    <s v="Brooke Gillingham"/>
    <x v="1"/>
    <x v="0"/>
    <x v="74"/>
    <x v="24"/>
    <n v="45231"/>
    <x v="3"/>
    <s v="TEC-CO-10001046"/>
    <x v="2"/>
    <x v="16"/>
    <s v="Canon Imageclass D680 Copier / Fax"/>
    <n v="839.98799999999994"/>
    <n v="2"/>
    <n v="0.4"/>
    <n v="69.99899999999991"/>
  </r>
  <r>
    <n v="1235"/>
    <s v="CA-2013-144344"/>
    <x v="0"/>
    <x v="99"/>
    <d v="2013-10-29T00:00:00"/>
    <s v="Same Day"/>
    <s v="PG-18820"/>
    <s v="Patrick Gardner"/>
    <x v="0"/>
    <x v="0"/>
    <x v="199"/>
    <x v="2"/>
    <n v="33437"/>
    <x v="0"/>
    <s v="FUR-FU-10000076"/>
    <x v="0"/>
    <x v="5"/>
    <s v="24-Hour Round Wall Clock"/>
    <n v="47.952000000000005"/>
    <n v="3"/>
    <n v="0.2"/>
    <n v="13.786200000000006"/>
  </r>
  <r>
    <n v="1236"/>
    <s v="CA-2013-144344"/>
    <x v="0"/>
    <x v="99"/>
    <d v="2013-10-29T00:00:00"/>
    <s v="Same Day"/>
    <s v="PG-18820"/>
    <s v="Patrick Gardner"/>
    <x v="0"/>
    <x v="0"/>
    <x v="199"/>
    <x v="2"/>
    <n v="33437"/>
    <x v="0"/>
    <s v="OFF-BI-10003719"/>
    <x v="1"/>
    <x v="8"/>
    <s v="Large Capacity Hanging Post Binders"/>
    <n v="37.425000000000004"/>
    <n v="5"/>
    <n v="0.7"/>
    <n v="-29.940000000000012"/>
  </r>
  <r>
    <n v="1237"/>
    <s v="CA-2013-144344"/>
    <x v="0"/>
    <x v="99"/>
    <d v="2013-10-29T00:00:00"/>
    <s v="Same Day"/>
    <s v="PG-18820"/>
    <s v="Patrick Gardner"/>
    <x v="0"/>
    <x v="0"/>
    <x v="199"/>
    <x v="2"/>
    <n v="33437"/>
    <x v="0"/>
    <s v="FUR-FU-10003268"/>
    <x v="0"/>
    <x v="5"/>
    <s v="Eldon Radial Chair Mat for Low to Medium Pile Carpets"/>
    <n v="63.967999999999996"/>
    <n v="2"/>
    <n v="0.2"/>
    <n v="0"/>
  </r>
  <r>
    <n v="1238"/>
    <s v="CA-2013-144344"/>
    <x v="0"/>
    <x v="99"/>
    <d v="2013-10-29T00:00:00"/>
    <s v="Same Day"/>
    <s v="PG-18820"/>
    <s v="Patrick Gardner"/>
    <x v="0"/>
    <x v="0"/>
    <x v="199"/>
    <x v="2"/>
    <n v="33437"/>
    <x v="0"/>
    <s v="FUR-FU-10003553"/>
    <x v="0"/>
    <x v="5"/>
    <s v="Howard Miller 13-1/2&quot; Diameter Rosebrook Wall Clock"/>
    <n v="165.048"/>
    <n v="3"/>
    <n v="0.2"/>
    <n v="41.262"/>
  </r>
  <r>
    <n v="1239"/>
    <s v="CA-2011-127012"/>
    <x v="2"/>
    <x v="430"/>
    <d v="2011-08-15T00:00:00"/>
    <s v="Standard Class"/>
    <s v="GM-14680"/>
    <s v="Greg Matthias"/>
    <x v="0"/>
    <x v="0"/>
    <x v="4"/>
    <x v="4"/>
    <n v="98105"/>
    <x v="1"/>
    <s v="FUR-FU-10003691"/>
    <x v="0"/>
    <x v="5"/>
    <s v="Eldon Image Series Desk Accessories, Ebony"/>
    <n v="12.35"/>
    <n v="1"/>
    <n v="0"/>
    <n v="5.4340000000000002"/>
  </r>
  <r>
    <n v="1240"/>
    <s v="CA-2011-127012"/>
    <x v="2"/>
    <x v="430"/>
    <d v="2011-08-15T00:00:00"/>
    <s v="Standard Class"/>
    <s v="GM-14680"/>
    <s v="Greg Matthias"/>
    <x v="0"/>
    <x v="0"/>
    <x v="4"/>
    <x v="4"/>
    <n v="98105"/>
    <x v="1"/>
    <s v="OFF-AR-10003903"/>
    <x v="1"/>
    <x v="6"/>
    <s v="Sanford 52201 APSCO Electric Pencil Sharpener"/>
    <n v="40.97"/>
    <n v="1"/>
    <n v="0"/>
    <n v="10.652200000000001"/>
  </r>
  <r>
    <n v="1241"/>
    <s v="CA-2011-127012"/>
    <x v="2"/>
    <x v="430"/>
    <d v="2011-08-15T00:00:00"/>
    <s v="Standard Class"/>
    <s v="GM-14680"/>
    <s v="Greg Matthias"/>
    <x v="0"/>
    <x v="0"/>
    <x v="4"/>
    <x v="4"/>
    <n v="98105"/>
    <x v="1"/>
    <s v="OFF-FA-10004854"/>
    <x v="1"/>
    <x v="13"/>
    <s v="Vinyl Coated Wire Paper Clips in Organizer Box, 800/Box"/>
    <n v="22.96"/>
    <n v="2"/>
    <n v="0"/>
    <n v="10.7912"/>
  </r>
  <r>
    <n v="1242"/>
    <s v="CA-2013-128727"/>
    <x v="0"/>
    <x v="48"/>
    <d v="2013-09-05T00:00:00"/>
    <s v="Standard Class"/>
    <s v="MO-17800"/>
    <s v="Meg O'Connel"/>
    <x v="2"/>
    <x v="0"/>
    <x v="20"/>
    <x v="15"/>
    <n v="10024"/>
    <x v="3"/>
    <s v="TEC-PH-10003442"/>
    <x v="2"/>
    <x v="7"/>
    <s v="Samsung Replacement EH64AVFWE Premium Headset"/>
    <n v="22"/>
    <n v="4"/>
    <n v="0"/>
    <n v="5.5"/>
  </r>
  <r>
    <n v="1243"/>
    <s v="US-2013-162859"/>
    <x v="0"/>
    <x v="431"/>
    <d v="2013-02-22T00:00:00"/>
    <s v="Standard Class"/>
    <s v="PG-18820"/>
    <s v="Patrick Gardner"/>
    <x v="0"/>
    <x v="0"/>
    <x v="20"/>
    <x v="15"/>
    <n v="10009"/>
    <x v="3"/>
    <s v="OFF-BI-10004519"/>
    <x v="1"/>
    <x v="8"/>
    <s v="GBC DocuBind P100 Manual Binding Machine"/>
    <n v="398.35199999999998"/>
    <n v="3"/>
    <n v="0.2"/>
    <n v="124.48499999999999"/>
  </r>
  <r>
    <n v="1244"/>
    <s v="US-2013-162859"/>
    <x v="0"/>
    <x v="431"/>
    <d v="2013-02-22T00:00:00"/>
    <s v="Standard Class"/>
    <s v="PG-18820"/>
    <s v="Patrick Gardner"/>
    <x v="0"/>
    <x v="0"/>
    <x v="20"/>
    <x v="15"/>
    <n v="10009"/>
    <x v="3"/>
    <s v="OFF-FA-10000304"/>
    <x v="1"/>
    <x v="13"/>
    <s v="Advantus Push Pins"/>
    <n v="8.7200000000000006"/>
    <n v="4"/>
    <n v="0"/>
    <n v="3.5752000000000006"/>
  </r>
  <r>
    <n v="1245"/>
    <s v="CA-2014-133641"/>
    <x v="3"/>
    <x v="304"/>
    <d v="2014-05-22T00:00:00"/>
    <s v="Standard Class"/>
    <s v="EJ-14155"/>
    <s v="Eva Jacobs"/>
    <x v="0"/>
    <x v="0"/>
    <x v="200"/>
    <x v="35"/>
    <n v="39503"/>
    <x v="0"/>
    <s v="OFF-EN-10004955"/>
    <x v="1"/>
    <x v="12"/>
    <s v="Fashion Color Clasp Envelopes"/>
    <n v="48.69"/>
    <n v="9"/>
    <n v="0"/>
    <n v="23.8581"/>
  </r>
  <r>
    <n v="1246"/>
    <s v="CA-2011-168494"/>
    <x v="2"/>
    <x v="432"/>
    <d v="2011-12-14T00:00:00"/>
    <s v="Second Class"/>
    <s v="NP-18700"/>
    <s v="Nora Preis"/>
    <x v="0"/>
    <x v="0"/>
    <x v="201"/>
    <x v="1"/>
    <n v="93727"/>
    <x v="1"/>
    <s v="FUR-TA-10004619"/>
    <x v="0"/>
    <x v="3"/>
    <s v="Hon Non-Folding Utility Tables"/>
    <n v="764.6880000000001"/>
    <n v="6"/>
    <n v="0.2"/>
    <n v="95.585999999999899"/>
  </r>
  <r>
    <n v="1247"/>
    <s v="CA-2011-168494"/>
    <x v="2"/>
    <x v="432"/>
    <d v="2011-12-14T00:00:00"/>
    <s v="Second Class"/>
    <s v="NP-18700"/>
    <s v="Nora Preis"/>
    <x v="0"/>
    <x v="0"/>
    <x v="201"/>
    <x v="1"/>
    <n v="93727"/>
    <x v="1"/>
    <s v="FUR-TA-10003473"/>
    <x v="0"/>
    <x v="3"/>
    <s v="Bretford Rectangular Conference Table Tops"/>
    <n v="3610.848"/>
    <n v="12"/>
    <n v="0.2"/>
    <n v="135.4068000000002"/>
  </r>
  <r>
    <n v="1248"/>
    <s v="CA-2011-168494"/>
    <x v="2"/>
    <x v="432"/>
    <d v="2011-12-14T00:00:00"/>
    <s v="Second Class"/>
    <s v="NP-18700"/>
    <s v="Nora Preis"/>
    <x v="0"/>
    <x v="0"/>
    <x v="201"/>
    <x v="1"/>
    <n v="93727"/>
    <x v="1"/>
    <s v="FUR-BO-10004467"/>
    <x v="0"/>
    <x v="0"/>
    <s v="Bestar Classic Bookcase"/>
    <n v="254.97449999999998"/>
    <n v="3"/>
    <n v="0.15"/>
    <n v="11.998799999999989"/>
  </r>
  <r>
    <n v="1249"/>
    <s v="CA-2014-115602"/>
    <x v="3"/>
    <x v="404"/>
    <d v="2014-12-25T00:00:00"/>
    <s v="Standard Class"/>
    <s v="DJ-13630"/>
    <s v="Doug Jacobs"/>
    <x v="0"/>
    <x v="0"/>
    <x v="20"/>
    <x v="15"/>
    <n v="10009"/>
    <x v="3"/>
    <s v="OFF-AR-10002280"/>
    <x v="1"/>
    <x v="6"/>
    <s v="Staples"/>
    <n v="38.82"/>
    <n v="6"/>
    <n v="0"/>
    <n v="17.468999999999998"/>
  </r>
  <r>
    <n v="1250"/>
    <s v="CA-2014-115602"/>
    <x v="3"/>
    <x v="404"/>
    <d v="2014-12-25T00:00:00"/>
    <s v="Standard Class"/>
    <s v="DJ-13630"/>
    <s v="Doug Jacobs"/>
    <x v="0"/>
    <x v="0"/>
    <x v="20"/>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x v="0"/>
    <x v="20"/>
    <x v="15"/>
    <n v="10009"/>
    <x v="3"/>
    <s v="OFF-AP-10000891"/>
    <x v="1"/>
    <x v="9"/>
    <s v="Kensington 7 Outlet MasterPiece HOMEOFFICE Power Control Center"/>
    <n v="1704.56"/>
    <n v="13"/>
    <n v="0"/>
    <n v="511.36799999999999"/>
  </r>
  <r>
    <n v="1252"/>
    <s v="CA-2014-115602"/>
    <x v="3"/>
    <x v="404"/>
    <d v="2014-12-25T00:00:00"/>
    <s v="Standard Class"/>
    <s v="DJ-13630"/>
    <s v="Doug Jacobs"/>
    <x v="0"/>
    <x v="0"/>
    <x v="20"/>
    <x v="15"/>
    <n v="10009"/>
    <x v="3"/>
    <s v="OFF-AR-10000462"/>
    <x v="1"/>
    <x v="6"/>
    <s v="Sanford Pocket Accent Highlighters"/>
    <n v="3.2"/>
    <n v="2"/>
    <n v="0"/>
    <n v="1.3760000000000003"/>
  </r>
  <r>
    <n v="1253"/>
    <s v="CA-2012-154956"/>
    <x v="1"/>
    <x v="433"/>
    <d v="2012-07-09T00:00:00"/>
    <s v="Standard Class"/>
    <s v="IM-15070"/>
    <s v="Irene Maddox"/>
    <x v="0"/>
    <x v="0"/>
    <x v="158"/>
    <x v="6"/>
    <n v="53209"/>
    <x v="2"/>
    <s v="TEC-PH-10004165"/>
    <x v="2"/>
    <x v="7"/>
    <s v="Mitel MiVoice 5330e IP Phone"/>
    <n v="1099.96"/>
    <n v="4"/>
    <n v="0"/>
    <n v="285.9896"/>
  </r>
  <r>
    <n v="1254"/>
    <s v="CA-2014-144638"/>
    <x v="3"/>
    <x v="434"/>
    <d v="2014-03-15T00:00:00"/>
    <s v="Standard Class"/>
    <s v="MH-18115"/>
    <s v="Mick Hernandez"/>
    <x v="2"/>
    <x v="0"/>
    <x v="142"/>
    <x v="9"/>
    <n v="19013"/>
    <x v="3"/>
    <s v="OFF-AR-10003958"/>
    <x v="1"/>
    <x v="6"/>
    <s v="Newell 337"/>
    <n v="5.2480000000000002"/>
    <n v="2"/>
    <n v="0.2"/>
    <n v="0.59039999999999915"/>
  </r>
  <r>
    <n v="1255"/>
    <s v="CA-2014-144638"/>
    <x v="3"/>
    <x v="434"/>
    <d v="2014-03-15T00:00:00"/>
    <s v="Standard Class"/>
    <s v="MH-18115"/>
    <s v="Mick Hernandez"/>
    <x v="2"/>
    <x v="0"/>
    <x v="142"/>
    <x v="9"/>
    <n v="19013"/>
    <x v="3"/>
    <s v="TEC-PH-10000149"/>
    <x v="2"/>
    <x v="7"/>
    <s v="Cisco SPA525G2 IP Phone - Wireless"/>
    <n v="35.909999999999997"/>
    <n v="3"/>
    <n v="0.4"/>
    <n v="-8.3790000000000031"/>
  </r>
  <r>
    <n v="1256"/>
    <s v="CA-2014-144638"/>
    <x v="3"/>
    <x v="434"/>
    <d v="2014-03-15T00:00:00"/>
    <s v="Standard Class"/>
    <s v="MH-18115"/>
    <s v="Mick Hernandez"/>
    <x v="2"/>
    <x v="0"/>
    <x v="142"/>
    <x v="9"/>
    <n v="19013"/>
    <x v="3"/>
    <s v="FUR-FU-10003724"/>
    <x v="0"/>
    <x v="5"/>
    <s v="Westinghouse Clip-On Gooseneck Lamps"/>
    <n v="6.6959999999999997"/>
    <n v="1"/>
    <n v="0.2"/>
    <n v="0.50219999999999976"/>
  </r>
  <r>
    <n v="1257"/>
    <s v="CA-2014-144638"/>
    <x v="3"/>
    <x v="434"/>
    <d v="2014-03-15T00:00:00"/>
    <s v="Standard Class"/>
    <s v="MH-18115"/>
    <s v="Mick Hernandez"/>
    <x v="2"/>
    <x v="0"/>
    <x v="142"/>
    <x v="9"/>
    <n v="19013"/>
    <x v="3"/>
    <s v="FUR-FU-10003535"/>
    <x v="0"/>
    <x v="5"/>
    <s v="Howard Miller Distant Time Traveler Alarm Clock"/>
    <n v="43.872000000000007"/>
    <n v="2"/>
    <n v="0.2"/>
    <n v="11.516399999999999"/>
  </r>
  <r>
    <n v="1258"/>
    <s v="US-2013-168620"/>
    <x v="0"/>
    <x v="435"/>
    <d v="2013-12-29T00:00:00"/>
    <s v="Second Class"/>
    <s v="RB-19795"/>
    <s v="Ross Baird"/>
    <x v="2"/>
    <x v="0"/>
    <x v="35"/>
    <x v="3"/>
    <n v="28205"/>
    <x v="0"/>
    <s v="OFF-BI-10001575"/>
    <x v="1"/>
    <x v="8"/>
    <s v="GBC Linen Binding Covers"/>
    <n v="27.882000000000005"/>
    <n v="3"/>
    <n v="0.7"/>
    <n v="-20.446799999999996"/>
  </r>
  <r>
    <n v="1259"/>
    <s v="US-2013-168620"/>
    <x v="0"/>
    <x v="435"/>
    <d v="2013-12-29T00:00:00"/>
    <s v="Second Class"/>
    <s v="RB-19795"/>
    <s v="Ross Baird"/>
    <x v="2"/>
    <x v="0"/>
    <x v="35"/>
    <x v="3"/>
    <n v="28205"/>
    <x v="0"/>
    <s v="OFF-ST-10003716"/>
    <x v="1"/>
    <x v="4"/>
    <s v="Tennsco Double-Tier Lockers"/>
    <n v="540.048"/>
    <n v="3"/>
    <n v="0.2"/>
    <n v="-47.254199999999997"/>
  </r>
  <r>
    <n v="1260"/>
    <s v="US-2013-168620"/>
    <x v="0"/>
    <x v="435"/>
    <d v="2013-12-29T00:00:00"/>
    <s v="Second Class"/>
    <s v="RB-19795"/>
    <s v="Ross Baird"/>
    <x v="2"/>
    <x v="0"/>
    <x v="35"/>
    <x v="3"/>
    <n v="28205"/>
    <x v="0"/>
    <s v="TEC-AC-10004469"/>
    <x v="2"/>
    <x v="11"/>
    <s v="Microsoft Sculpt Comfort Mouse"/>
    <n v="255.68000000000004"/>
    <n v="8"/>
    <n v="0.2"/>
    <n v="76.704000000000008"/>
  </r>
  <r>
    <n v="1261"/>
    <s v="CA-2014-117079"/>
    <x v="3"/>
    <x v="436"/>
    <d v="2014-10-28T00:00:00"/>
    <s v="Standard Class"/>
    <s v="JR-15700"/>
    <s v="Jocasta Rupert"/>
    <x v="0"/>
    <x v="0"/>
    <x v="108"/>
    <x v="2"/>
    <n v="32216"/>
    <x v="0"/>
    <s v="TEC-PH-10004586"/>
    <x v="2"/>
    <x v="7"/>
    <s v="Wilson SignalBoost 841262 DB PRO Amplifier Kit"/>
    <n v="863.87999999999988"/>
    <n v="3"/>
    <n v="0.2"/>
    <n v="107.98499999999996"/>
  </r>
  <r>
    <n v="1262"/>
    <s v="US-2013-144393"/>
    <x v="0"/>
    <x v="99"/>
    <d v="2013-11-05T00:00:00"/>
    <s v="Standard Class"/>
    <s v="SM-20950"/>
    <s v="Suzanne McNair"/>
    <x v="1"/>
    <x v="0"/>
    <x v="202"/>
    <x v="3"/>
    <n v="27834"/>
    <x v="0"/>
    <s v="OFF-BI-10004236"/>
    <x v="1"/>
    <x v="8"/>
    <s v="XtraLife ClearVue Slant-D Ring Binder, White, 3&quot;"/>
    <n v="17.616000000000003"/>
    <n v="4"/>
    <n v="0.7"/>
    <n v="-14.0928"/>
  </r>
  <r>
    <n v="1263"/>
    <s v="CA-2014-105053"/>
    <x v="3"/>
    <x v="437"/>
    <d v="2014-07-10T00:00:00"/>
    <s v="Second Class"/>
    <s v="CS-12355"/>
    <s v="Christine Sundaresam"/>
    <x v="0"/>
    <x v="0"/>
    <x v="85"/>
    <x v="15"/>
    <n v="11561"/>
    <x v="3"/>
    <s v="OFF-BI-10001634"/>
    <x v="1"/>
    <x v="8"/>
    <s v="Wilson Jones Active Use Binders"/>
    <n v="17.472000000000001"/>
    <n v="3"/>
    <n v="0.2"/>
    <n v="6.3336000000000006"/>
  </r>
  <r>
    <n v="1264"/>
    <s v="CA-2013-155992"/>
    <x v="0"/>
    <x v="393"/>
    <d v="2013-10-03T00:00:00"/>
    <s v="First Class"/>
    <s v="CC-12220"/>
    <s v="Chris Cortes"/>
    <x v="0"/>
    <x v="0"/>
    <x v="189"/>
    <x v="14"/>
    <n v="46350"/>
    <x v="2"/>
    <s v="TEC-PH-10000215"/>
    <x v="2"/>
    <x v="7"/>
    <s v="Plantronics Cordless Phone Headset with In-line Volume - M214C"/>
    <n v="69.900000000000006"/>
    <n v="2"/>
    <n v="0"/>
    <n v="18.873000000000005"/>
  </r>
  <r>
    <n v="1265"/>
    <s v="CA-2013-155992"/>
    <x v="0"/>
    <x v="393"/>
    <d v="2013-10-03T00:00:00"/>
    <s v="First Class"/>
    <s v="CC-12220"/>
    <s v="Chris Cortes"/>
    <x v="0"/>
    <x v="0"/>
    <x v="189"/>
    <x v="14"/>
    <n v="46350"/>
    <x v="2"/>
    <s v="FUR-FU-10003724"/>
    <x v="0"/>
    <x v="5"/>
    <s v="Westinghouse Clip-On Gooseneck Lamps"/>
    <n v="41.849999999999994"/>
    <n v="5"/>
    <n v="0"/>
    <n v="10.880999999999998"/>
  </r>
  <r>
    <n v="1266"/>
    <s v="CA-2014-110380"/>
    <x v="3"/>
    <x v="264"/>
    <d v="2014-09-08T00:00:00"/>
    <s v="Standard Class"/>
    <s v="PF-19225"/>
    <s v="Phillip Flathmann"/>
    <x v="0"/>
    <x v="0"/>
    <x v="8"/>
    <x v="1"/>
    <n v="94122"/>
    <x v="1"/>
    <s v="OFF-AR-10000422"/>
    <x v="1"/>
    <x v="6"/>
    <s v="Pencil and Crayon Sharpener"/>
    <n v="6.57"/>
    <n v="3"/>
    <n v="0"/>
    <n v="1.7738999999999998"/>
  </r>
  <r>
    <n v="1267"/>
    <s v="US-2011-167738"/>
    <x v="2"/>
    <x v="163"/>
    <d v="2011-12-29T00:00:00"/>
    <s v="Standard Class"/>
    <s v="JC-16105"/>
    <s v="Julie Creighton"/>
    <x v="1"/>
    <x v="0"/>
    <x v="1"/>
    <x v="1"/>
    <n v="90045"/>
    <x v="1"/>
    <s v="OFF-ST-10003306"/>
    <x v="1"/>
    <x v="4"/>
    <s v="Letter Size Cart"/>
    <n v="142.86000000000001"/>
    <n v="1"/>
    <n v="0"/>
    <n v="41.429399999999987"/>
  </r>
  <r>
    <n v="1268"/>
    <s v="US-2011-167738"/>
    <x v="2"/>
    <x v="163"/>
    <d v="2011-12-29T00:00:00"/>
    <s v="Standard Class"/>
    <s v="JC-16105"/>
    <s v="Julie Creighton"/>
    <x v="1"/>
    <x v="0"/>
    <x v="1"/>
    <x v="1"/>
    <n v="90045"/>
    <x v="1"/>
    <s v="FUR-CH-10001146"/>
    <x v="0"/>
    <x v="1"/>
    <s v="Global Value Mid-Back Manager's Chair, Gray"/>
    <n v="292.27200000000005"/>
    <n v="6"/>
    <n v="0.2"/>
    <n v="18.266999999999967"/>
  </r>
  <r>
    <n v="1269"/>
    <s v="CA-2014-121412"/>
    <x v="3"/>
    <x v="397"/>
    <d v="2014-09-28T00:00:00"/>
    <s v="Standard Class"/>
    <s v="BG-11695"/>
    <s v="Brooke Gillingham"/>
    <x v="1"/>
    <x v="0"/>
    <x v="103"/>
    <x v="22"/>
    <n v="80027"/>
    <x v="1"/>
    <s v="FUR-FU-10000246"/>
    <x v="0"/>
    <x v="5"/>
    <s v="Aluminum Document Frame"/>
    <n v="29.328000000000003"/>
    <n v="3"/>
    <n v="0.2"/>
    <n v="3.665999999999995"/>
  </r>
  <r>
    <n v="1270"/>
    <s v="CA-2014-100426"/>
    <x v="3"/>
    <x v="400"/>
    <d v="2014-06-09T00:00:00"/>
    <s v="Standard Class"/>
    <s v="DC-12850"/>
    <s v="Dan Campbell"/>
    <x v="0"/>
    <x v="0"/>
    <x v="159"/>
    <x v="19"/>
    <n v="35630"/>
    <x v="0"/>
    <s v="OFF-PA-10002870"/>
    <x v="1"/>
    <x v="10"/>
    <s v="Ampad Phone Message Book, Recycled, 400 Message Capacity, 5 ¾” x 11”"/>
    <n v="12.48"/>
    <n v="2"/>
    <n v="0"/>
    <n v="5.6159999999999997"/>
  </r>
  <r>
    <n v="1271"/>
    <s v="US-2013-103646"/>
    <x v="0"/>
    <x v="438"/>
    <d v="2013-04-27T00:00:00"/>
    <s v="Standard Class"/>
    <s v="SP-20545"/>
    <s v="Sibella Parks"/>
    <x v="1"/>
    <x v="0"/>
    <x v="22"/>
    <x v="10"/>
    <n v="60623"/>
    <x v="2"/>
    <s v="OFF-ST-10000563"/>
    <x v="1"/>
    <x v="4"/>
    <s v="Fellowes Bankers Box Stor/Drawer Steel Plus"/>
    <n v="102.33600000000001"/>
    <n v="4"/>
    <n v="0.2"/>
    <n v="-12.792000000000002"/>
  </r>
  <r>
    <n v="1272"/>
    <s v="US-2013-103646"/>
    <x v="0"/>
    <x v="438"/>
    <d v="2013-04-27T00:00:00"/>
    <s v="Standard Class"/>
    <s v="SP-20545"/>
    <s v="Sibella Parks"/>
    <x v="1"/>
    <x v="0"/>
    <x v="22"/>
    <x v="10"/>
    <n v="60623"/>
    <x v="2"/>
    <s v="OFF-AP-10004487"/>
    <x v="1"/>
    <x v="9"/>
    <s v="Kensington 4 Outlet MasterPiece Compact Power Control Center"/>
    <n v="48.791999999999987"/>
    <n v="3"/>
    <n v="0.8"/>
    <n v="-126.85920000000002"/>
  </r>
  <r>
    <n v="1273"/>
    <s v="US-2013-103646"/>
    <x v="0"/>
    <x v="438"/>
    <d v="2013-04-27T00:00:00"/>
    <s v="Standard Class"/>
    <s v="SP-20545"/>
    <s v="Sibella Parks"/>
    <x v="1"/>
    <x v="0"/>
    <x v="22"/>
    <x v="10"/>
    <n v="60623"/>
    <x v="2"/>
    <s v="OFF-BI-10002854"/>
    <x v="1"/>
    <x v="8"/>
    <s v="Performers Binder/Pad Holder, Black"/>
    <n v="44.847999999999992"/>
    <n v="8"/>
    <n v="0.8"/>
    <n v="-67.27200000000002"/>
  </r>
  <r>
    <n v="1274"/>
    <s v="CA-2013-119186"/>
    <x v="0"/>
    <x v="439"/>
    <d v="2013-05-27T00:00:00"/>
    <s v="Same Day"/>
    <s v="MS-17710"/>
    <s v="Maurice Satty"/>
    <x v="0"/>
    <x v="0"/>
    <x v="5"/>
    <x v="5"/>
    <n v="76106"/>
    <x v="2"/>
    <s v="OFF-PA-10004621"/>
    <x v="1"/>
    <x v="10"/>
    <s v="Xerox 212"/>
    <n v="10.368000000000002"/>
    <n v="2"/>
    <n v="0.2"/>
    <n v="3.6288"/>
  </r>
  <r>
    <n v="1275"/>
    <s v="CA-2013-119186"/>
    <x v="0"/>
    <x v="439"/>
    <d v="2013-05-27T00:00:00"/>
    <s v="Same Day"/>
    <s v="MS-17710"/>
    <s v="Maurice Satty"/>
    <x v="0"/>
    <x v="0"/>
    <x v="5"/>
    <x v="5"/>
    <n v="76106"/>
    <x v="2"/>
    <s v="FUR-CH-10001973"/>
    <x v="0"/>
    <x v="1"/>
    <s v="Office Star Flex Back Scooter Chair with White Frame"/>
    <n v="388.42999999999995"/>
    <n v="5"/>
    <n v="0.3"/>
    <n v="-88.783999999999978"/>
  </r>
  <r>
    <n v="1276"/>
    <s v="CA-2013-119186"/>
    <x v="0"/>
    <x v="439"/>
    <d v="2013-05-27T00:00:00"/>
    <s v="Same Day"/>
    <s v="MS-17710"/>
    <s v="Maurice Satty"/>
    <x v="0"/>
    <x v="0"/>
    <x v="5"/>
    <x v="5"/>
    <n v="76106"/>
    <x v="2"/>
    <s v="OFF-PA-10004040"/>
    <x v="1"/>
    <x v="10"/>
    <s v="Universal Premium White Copier/Laser Paper (20Lb. and 87 Bright)"/>
    <n v="14.352000000000002"/>
    <n v="3"/>
    <n v="0.2"/>
    <n v="5.2026000000000003"/>
  </r>
  <r>
    <n v="1277"/>
    <s v="CA-2013-119186"/>
    <x v="0"/>
    <x v="439"/>
    <d v="2013-05-27T00:00:00"/>
    <s v="Same Day"/>
    <s v="MS-17710"/>
    <s v="Maurice Satty"/>
    <x v="0"/>
    <x v="0"/>
    <x v="5"/>
    <x v="5"/>
    <n v="76106"/>
    <x v="2"/>
    <s v="TEC-AC-10000580"/>
    <x v="2"/>
    <x v="11"/>
    <s v="Logitech G13 Programmable Gameboard with LCD Display"/>
    <n v="63.991999999999997"/>
    <n v="1"/>
    <n v="0.2"/>
    <n v="-7.1990999999999961"/>
  </r>
  <r>
    <n v="1278"/>
    <s v="CA-2013-148698"/>
    <x v="0"/>
    <x v="440"/>
    <d v="2013-05-08T00:00:00"/>
    <s v="Standard Class"/>
    <s v="BD-11770"/>
    <s v="Bryan Davis"/>
    <x v="0"/>
    <x v="0"/>
    <x v="12"/>
    <x v="5"/>
    <n v="77070"/>
    <x v="2"/>
    <s v="OFF-AR-10004022"/>
    <x v="1"/>
    <x v="6"/>
    <s v="Panasonic KP-380BK Classic Electric Pencil Sharpener"/>
    <n v="86.352000000000004"/>
    <n v="3"/>
    <n v="0.2"/>
    <n v="5.3969999999999914"/>
  </r>
  <r>
    <n v="1279"/>
    <s v="CA-2011-163293"/>
    <x v="2"/>
    <x v="78"/>
    <d v="2011-09-11T00:00:00"/>
    <s v="First Class"/>
    <s v="KC-16255"/>
    <s v="Karen Carlisle"/>
    <x v="1"/>
    <x v="0"/>
    <x v="203"/>
    <x v="32"/>
    <n v="31204"/>
    <x v="0"/>
    <s v="TEC-AC-10004209"/>
    <x v="2"/>
    <x v="11"/>
    <s v="Memorex Froggy Flash Drive 4 GB"/>
    <n v="32.97"/>
    <n v="3"/>
    <n v="0"/>
    <n v="12.8583"/>
  </r>
  <r>
    <n v="1280"/>
    <s v="CA-2011-163293"/>
    <x v="2"/>
    <x v="78"/>
    <d v="2011-09-11T00:00:00"/>
    <s v="First Class"/>
    <s v="KC-16255"/>
    <s v="Karen Carlisle"/>
    <x v="1"/>
    <x v="0"/>
    <x v="203"/>
    <x v="32"/>
    <n v="31204"/>
    <x v="0"/>
    <s v="TEC-AC-10000023"/>
    <x v="2"/>
    <x v="11"/>
    <s v="Maxell 74 Minute CD-R Spindle, 50/Pack"/>
    <n v="83.88"/>
    <n v="4"/>
    <n v="0"/>
    <n v="30.196799999999996"/>
  </r>
  <r>
    <n v="1281"/>
    <s v="CA-2013-160815"/>
    <x v="0"/>
    <x v="64"/>
    <d v="2013-09-07T00:00:00"/>
    <s v="First Class"/>
    <s v="TR-21325"/>
    <s v="Toby Ritter"/>
    <x v="0"/>
    <x v="0"/>
    <x v="204"/>
    <x v="23"/>
    <n v="52402"/>
    <x v="2"/>
    <s v="TEC-PH-10003505"/>
    <x v="2"/>
    <x v="7"/>
    <s v="Geemarc AmpliPOWER60"/>
    <n v="278.39999999999998"/>
    <n v="3"/>
    <n v="0"/>
    <n v="80.735999999999976"/>
  </r>
  <r>
    <n v="1282"/>
    <s v="CA-2014-122154"/>
    <x v="3"/>
    <x v="359"/>
    <d v="2014-04-12T00:00:00"/>
    <s v="First Class"/>
    <s v="SA-20830"/>
    <s v="Sue Ann Reed"/>
    <x v="0"/>
    <x v="0"/>
    <x v="108"/>
    <x v="2"/>
    <n v="32216"/>
    <x v="0"/>
    <s v="OFF-LA-10000121"/>
    <x v="1"/>
    <x v="2"/>
    <s v="Avery 48"/>
    <n v="15.120000000000001"/>
    <n v="3"/>
    <n v="0.2"/>
    <n v="4.9139999999999988"/>
  </r>
  <r>
    <n v="1283"/>
    <s v="CA-2014-122154"/>
    <x v="3"/>
    <x v="359"/>
    <d v="2014-04-12T00:00:00"/>
    <s v="First Class"/>
    <s v="SA-20830"/>
    <s v="Sue Ann Reed"/>
    <x v="0"/>
    <x v="0"/>
    <x v="108"/>
    <x v="2"/>
    <n v="32216"/>
    <x v="0"/>
    <s v="OFF-BI-10002026"/>
    <x v="1"/>
    <x v="8"/>
    <s v="Avery Arch Ring Binders"/>
    <n v="17.430000000000003"/>
    <n v="1"/>
    <n v="0.7"/>
    <n v="-13.363000000000003"/>
  </r>
  <r>
    <n v="1284"/>
    <s v="CA-2014-122154"/>
    <x v="3"/>
    <x v="359"/>
    <d v="2014-04-12T00:00:00"/>
    <s v="First Class"/>
    <s v="SA-20830"/>
    <s v="Sue Ann Reed"/>
    <x v="0"/>
    <x v="0"/>
    <x v="108"/>
    <x v="2"/>
    <n v="32216"/>
    <x v="0"/>
    <s v="OFF-PA-10000994"/>
    <x v="1"/>
    <x v="10"/>
    <s v="Xerox 1915"/>
    <n v="251.64"/>
    <n v="3"/>
    <n v="0.2"/>
    <n v="88.073999999999984"/>
  </r>
  <r>
    <n v="1285"/>
    <s v="US-2012-149692"/>
    <x v="1"/>
    <x v="401"/>
    <d v="2012-12-12T00:00:00"/>
    <s v="Standard Class"/>
    <s v="KW-16435"/>
    <s v="Katrina Willman"/>
    <x v="0"/>
    <x v="0"/>
    <x v="89"/>
    <x v="5"/>
    <n v="78745"/>
    <x v="2"/>
    <s v="OFF-BI-10002813"/>
    <x v="1"/>
    <x v="8"/>
    <s v="Avery Reinforcements for Hole-Punch Pages"/>
    <n v="2.7719999999999994"/>
    <n v="7"/>
    <n v="0.8"/>
    <n v="-4.8510000000000009"/>
  </r>
  <r>
    <n v="1286"/>
    <s v="CA-2013-119445"/>
    <x v="0"/>
    <x v="190"/>
    <d v="2013-07-04T00:00:00"/>
    <s v="Standard Class"/>
    <s v="GM-14500"/>
    <s v="Gene McClure"/>
    <x v="0"/>
    <x v="0"/>
    <x v="205"/>
    <x v="34"/>
    <n v="2908"/>
    <x v="3"/>
    <s v="OFF-ST-10000617"/>
    <x v="1"/>
    <x v="4"/>
    <s v="Woodgrain Magazine Files by Perma"/>
    <n v="14.9"/>
    <n v="5"/>
    <n v="0"/>
    <n v="1.0429999999999984"/>
  </r>
  <r>
    <n v="1287"/>
    <s v="CA-2012-124268"/>
    <x v="1"/>
    <x v="433"/>
    <d v="2012-07-08T00:00:00"/>
    <s v="Standard Class"/>
    <s v="AD-10180"/>
    <s v="Alan Dominguez"/>
    <x v="2"/>
    <x v="0"/>
    <x v="20"/>
    <x v="15"/>
    <n v="10035"/>
    <x v="3"/>
    <s v="OFF-AR-10004817"/>
    <x v="1"/>
    <x v="6"/>
    <s v="Colorific Watercolor Pencils"/>
    <n v="15.48"/>
    <n v="3"/>
    <n v="0"/>
    <n v="4.4891999999999985"/>
  </r>
  <r>
    <n v="1288"/>
    <s v="CA-2013-154711"/>
    <x v="0"/>
    <x v="441"/>
    <d v="2013-11-27T00:00:00"/>
    <s v="Standard Class"/>
    <s v="TB-21355"/>
    <s v="Todd Boyes"/>
    <x v="1"/>
    <x v="0"/>
    <x v="20"/>
    <x v="15"/>
    <n v="10009"/>
    <x v="3"/>
    <s v="FUR-FU-10000397"/>
    <x v="0"/>
    <x v="5"/>
    <s v="Luxo Economy Swing Arm Lamp"/>
    <n v="39.880000000000003"/>
    <n v="2"/>
    <n v="0"/>
    <n v="11.166400000000003"/>
  </r>
  <r>
    <n v="1289"/>
    <s v="CA-2013-154711"/>
    <x v="0"/>
    <x v="441"/>
    <d v="2013-11-27T00:00:00"/>
    <s v="Standard Class"/>
    <s v="TB-21355"/>
    <s v="Todd Boyes"/>
    <x v="1"/>
    <x v="0"/>
    <x v="20"/>
    <x v="15"/>
    <n v="10009"/>
    <x v="3"/>
    <s v="OFF-BI-10000605"/>
    <x v="1"/>
    <x v="8"/>
    <s v="Acco Pressboard Covers with Storage Hooks, 9 1/2&quot; x 11&quot;, Executive Red"/>
    <n v="12.192"/>
    <n v="4"/>
    <n v="0.2"/>
    <n v="4.1147999999999989"/>
  </r>
  <r>
    <n v="1290"/>
    <s v="CA-2013-154711"/>
    <x v="0"/>
    <x v="441"/>
    <d v="2013-11-27T00:00:00"/>
    <s v="Standard Class"/>
    <s v="TB-21355"/>
    <s v="Todd Boyes"/>
    <x v="1"/>
    <x v="0"/>
    <x v="20"/>
    <x v="15"/>
    <n v="10009"/>
    <x v="3"/>
    <s v="OFF-AR-10001860"/>
    <x v="1"/>
    <x v="6"/>
    <s v="BIC Liqua Brite Liner"/>
    <n v="20.82"/>
    <n v="3"/>
    <n v="0"/>
    <n v="7.4952000000000005"/>
  </r>
  <r>
    <n v="1291"/>
    <s v="CA-2013-163384"/>
    <x v="0"/>
    <x v="338"/>
    <d v="2013-11-13T00:00:00"/>
    <s v="First Class"/>
    <s v="CC-12430"/>
    <s v="Chuck Clark"/>
    <x v="2"/>
    <x v="0"/>
    <x v="8"/>
    <x v="1"/>
    <n v="94122"/>
    <x v="1"/>
    <s v="OFF-BI-10004970"/>
    <x v="1"/>
    <x v="8"/>
    <s v="ACCOHIDE 3-Ring Binder, Blue, 1&quot;"/>
    <n v="13.216000000000001"/>
    <n v="4"/>
    <n v="0.2"/>
    <n v="4.4603999999999999"/>
  </r>
  <r>
    <n v="1292"/>
    <s v="CA-2013-163384"/>
    <x v="0"/>
    <x v="338"/>
    <d v="2013-11-13T00:00:00"/>
    <s v="First Class"/>
    <s v="CC-12430"/>
    <s v="Chuck Clark"/>
    <x v="2"/>
    <x v="0"/>
    <x v="8"/>
    <x v="1"/>
    <n v="94122"/>
    <x v="1"/>
    <s v="OFF-PA-10003172"/>
    <x v="1"/>
    <x v="10"/>
    <s v="Xerox 1996"/>
    <n v="32.400000000000006"/>
    <n v="5"/>
    <n v="0"/>
    <n v="15.552000000000001"/>
  </r>
  <r>
    <n v="1293"/>
    <s v="CA-2012-101707"/>
    <x v="1"/>
    <x v="375"/>
    <d v="2012-09-01T00:00:00"/>
    <s v="Standard Class"/>
    <s v="PF-19165"/>
    <s v="Philip Fox"/>
    <x v="0"/>
    <x v="0"/>
    <x v="70"/>
    <x v="1"/>
    <n v="92105"/>
    <x v="1"/>
    <s v="OFF-SU-10001218"/>
    <x v="1"/>
    <x v="14"/>
    <s v="Fiskars Softgrip Scissors"/>
    <n v="32.94"/>
    <n v="3"/>
    <n v="0"/>
    <n v="9.2232000000000021"/>
  </r>
  <r>
    <n v="1294"/>
    <s v="CA-2012-101707"/>
    <x v="1"/>
    <x v="375"/>
    <d v="2012-09-01T00:00:00"/>
    <s v="Standard Class"/>
    <s v="PF-19165"/>
    <s v="Philip Fox"/>
    <x v="0"/>
    <x v="0"/>
    <x v="70"/>
    <x v="1"/>
    <n v="92105"/>
    <x v="1"/>
    <s v="OFF-PA-10002968"/>
    <x v="1"/>
    <x v="10"/>
    <s v="Xerox 1973"/>
    <n v="114.2"/>
    <n v="5"/>
    <n v="0"/>
    <n v="52.531999999999996"/>
  </r>
  <r>
    <n v="1295"/>
    <s v="CA-2012-101707"/>
    <x v="1"/>
    <x v="375"/>
    <d v="2012-09-01T00:00:00"/>
    <s v="Standard Class"/>
    <s v="PF-19165"/>
    <s v="Philip Fox"/>
    <x v="0"/>
    <x v="0"/>
    <x v="70"/>
    <x v="1"/>
    <n v="92105"/>
    <x v="1"/>
    <s v="OFF-LA-10000134"/>
    <x v="1"/>
    <x v="2"/>
    <s v="Avery 511"/>
    <n v="3.08"/>
    <n v="1"/>
    <n v="0"/>
    <n v="1.4783999999999999"/>
  </r>
  <r>
    <n v="1296"/>
    <s v="CA-2012-138898"/>
    <x v="1"/>
    <x v="442"/>
    <d v="2012-05-29T00:00:00"/>
    <s v="Standard Class"/>
    <s v="JH-16180"/>
    <s v="Justin Hirsh"/>
    <x v="0"/>
    <x v="0"/>
    <x v="206"/>
    <x v="22"/>
    <n v="81001"/>
    <x v="1"/>
    <s v="OFF-AP-10004487"/>
    <x v="1"/>
    <x v="9"/>
    <s v="Kensington 4 Outlet MasterPiece Compact Power Control Center"/>
    <n v="845.72799999999995"/>
    <n v="13"/>
    <n v="0.2"/>
    <n v="84.572799999999944"/>
  </r>
  <r>
    <n v="1297"/>
    <s v="CA-2014-115427"/>
    <x v="3"/>
    <x v="247"/>
    <d v="2015-01-04T00:00:00"/>
    <s v="Standard Class"/>
    <s v="EB-13975"/>
    <s v="Erica Bern"/>
    <x v="1"/>
    <x v="0"/>
    <x v="54"/>
    <x v="1"/>
    <n v="94533"/>
    <x v="1"/>
    <s v="OFF-BI-10002103"/>
    <x v="1"/>
    <x v="8"/>
    <s v="Cardinal Slant-D Ring Binder, Heavy Gauge Vinyl"/>
    <n v="13.904"/>
    <n v="2"/>
    <n v="0.2"/>
    <n v="4.5187999999999997"/>
  </r>
  <r>
    <n v="1298"/>
    <s v="CA-2014-115427"/>
    <x v="3"/>
    <x v="247"/>
    <d v="2015-01-04T00:00:00"/>
    <s v="Standard Class"/>
    <s v="EB-13975"/>
    <s v="Erica Bern"/>
    <x v="1"/>
    <x v="0"/>
    <x v="54"/>
    <x v="1"/>
    <n v="94533"/>
    <x v="1"/>
    <s v="OFF-BI-10004632"/>
    <x v="1"/>
    <x v="8"/>
    <s v="GBC Binding covers"/>
    <n v="20.72"/>
    <n v="2"/>
    <n v="0.2"/>
    <n v="6.4749999999999979"/>
  </r>
  <r>
    <n v="1299"/>
    <s v="CA-2013-134425"/>
    <x v="0"/>
    <x v="16"/>
    <d v="2013-12-13T00:00:00"/>
    <s v="Second Class"/>
    <s v="QJ-19255"/>
    <s v="Quincy Jones"/>
    <x v="1"/>
    <x v="0"/>
    <x v="33"/>
    <x v="11"/>
    <n v="55106"/>
    <x v="2"/>
    <s v="TEC-PH-10003555"/>
    <x v="2"/>
    <x v="7"/>
    <s v="Motorola HK250 Universal Bluetooth Headset"/>
    <n v="114.94999999999999"/>
    <n v="5"/>
    <n v="0"/>
    <n v="2.2990000000000066"/>
  </r>
  <r>
    <n v="1300"/>
    <s v="CA-2012-121391"/>
    <x v="1"/>
    <x v="242"/>
    <d v="2012-10-07T00:00:00"/>
    <s v="First Class"/>
    <s v="AA-10315"/>
    <s v="Alex Avila"/>
    <x v="0"/>
    <x v="0"/>
    <x v="8"/>
    <x v="1"/>
    <n v="94109"/>
    <x v="1"/>
    <s v="OFF-ST-10001590"/>
    <x v="1"/>
    <x v="4"/>
    <s v="Tenex Personal Project File with Scoop Front Design, Black"/>
    <n v="26.96"/>
    <n v="2"/>
    <n v="0"/>
    <n v="7.0095999999999989"/>
  </r>
  <r>
    <n v="1301"/>
    <s v="CA-2013-137043"/>
    <x v="0"/>
    <x v="443"/>
    <d v="2013-12-26T00:00:00"/>
    <s v="Second Class"/>
    <s v="LC-17140"/>
    <s v="Logan Currie"/>
    <x v="0"/>
    <x v="0"/>
    <x v="24"/>
    <x v="17"/>
    <n v="22153"/>
    <x v="0"/>
    <s v="FUR-FU-10003664"/>
    <x v="0"/>
    <x v="5"/>
    <s v="Electrix Architect's Clamp-On Swing Arm Lamp, Black"/>
    <n v="572.76"/>
    <n v="6"/>
    <n v="0"/>
    <n v="166.10039999999995"/>
  </r>
  <r>
    <n v="1302"/>
    <s v="CA-2013-137043"/>
    <x v="0"/>
    <x v="443"/>
    <d v="2013-12-26T00:00:00"/>
    <s v="Second Class"/>
    <s v="LC-17140"/>
    <s v="Logan Currie"/>
    <x v="0"/>
    <x v="0"/>
    <x v="24"/>
    <x v="17"/>
    <n v="22153"/>
    <x v="0"/>
    <s v="FUR-FU-10003664"/>
    <x v="0"/>
    <x v="5"/>
    <s v="Electrix Architect's Clamp-On Swing Arm Lamp, Black"/>
    <n v="286.38"/>
    <n v="3"/>
    <n v="0"/>
    <n v="83.050199999999975"/>
  </r>
  <r>
    <n v="1303"/>
    <s v="CA-2012-115847"/>
    <x v="1"/>
    <x v="444"/>
    <d v="2012-09-24T00:00:00"/>
    <s v="Second Class"/>
    <s v="TC-21535"/>
    <s v="Tracy Collins"/>
    <x v="2"/>
    <x v="0"/>
    <x v="81"/>
    <x v="17"/>
    <n v="22204"/>
    <x v="0"/>
    <s v="FUR-BO-10003433"/>
    <x v="0"/>
    <x v="0"/>
    <s v="Sauder Cornerstone Collection Library"/>
    <n v="61.96"/>
    <n v="2"/>
    <n v="0"/>
    <n v="4.3371999999999957"/>
  </r>
  <r>
    <n v="1304"/>
    <s v="US-2014-126179"/>
    <x v="3"/>
    <x v="445"/>
    <d v="2014-07-08T00:00:00"/>
    <s v="Standard Class"/>
    <s v="CS-12460"/>
    <s v="Chuck Sachs"/>
    <x v="0"/>
    <x v="0"/>
    <x v="38"/>
    <x v="32"/>
    <n v="31907"/>
    <x v="0"/>
    <s v="FUR-FU-10002554"/>
    <x v="0"/>
    <x v="5"/>
    <s v="Westinghouse Floor Lamp with Metal Mesh Shade, Black"/>
    <n v="23.99"/>
    <n v="1"/>
    <n v="0"/>
    <n v="5.5176999999999978"/>
  </r>
  <r>
    <n v="1305"/>
    <s v="US-2014-126179"/>
    <x v="3"/>
    <x v="445"/>
    <d v="2014-07-08T00:00:00"/>
    <s v="Standard Class"/>
    <s v="CS-12460"/>
    <s v="Chuck Sachs"/>
    <x v="0"/>
    <x v="0"/>
    <x v="38"/>
    <x v="32"/>
    <n v="31907"/>
    <x v="0"/>
    <s v="TEC-PH-10001557"/>
    <x v="2"/>
    <x v="7"/>
    <s v="Pyle PMP37LED"/>
    <n v="287.96999999999997"/>
    <n v="3"/>
    <n v="0"/>
    <n v="77.751899999999992"/>
  </r>
  <r>
    <n v="1306"/>
    <s v="CA-2013-101966"/>
    <x v="0"/>
    <x v="216"/>
    <d v="2013-07-17T00:00:00"/>
    <s v="Second Class"/>
    <s v="BM-11785"/>
    <s v="Bryan Mills"/>
    <x v="0"/>
    <x v="0"/>
    <x v="12"/>
    <x v="5"/>
    <n v="77036"/>
    <x v="2"/>
    <s v="TEC-PH-10003437"/>
    <x v="2"/>
    <x v="7"/>
    <s v="Blue Parrot B250XT Professional Grade Wireless Bluetooth Headset with"/>
    <n v="419.94399999999996"/>
    <n v="7"/>
    <n v="0.2"/>
    <n v="52.492999999999967"/>
  </r>
  <r>
    <n v="1307"/>
    <s v="CA-2013-141397"/>
    <x v="0"/>
    <x v="23"/>
    <d v="2013-06-22T00:00:00"/>
    <s v="First Class"/>
    <s v="RC-19825"/>
    <s v="Roy Collins"/>
    <x v="0"/>
    <x v="0"/>
    <x v="45"/>
    <x v="1"/>
    <n v="91104"/>
    <x v="1"/>
    <s v="OFF-PA-10002986"/>
    <x v="1"/>
    <x v="10"/>
    <s v="Xerox 1898"/>
    <n v="46.76"/>
    <n v="7"/>
    <n v="0"/>
    <n v="22.444800000000001"/>
  </r>
  <r>
    <n v="1308"/>
    <s v="CA-2013-141397"/>
    <x v="0"/>
    <x v="23"/>
    <d v="2013-06-22T00:00:00"/>
    <s v="First Class"/>
    <s v="RC-19825"/>
    <s v="Roy Collins"/>
    <x v="0"/>
    <x v="0"/>
    <x v="45"/>
    <x v="1"/>
    <n v="91104"/>
    <x v="1"/>
    <s v="OFF-BI-10000320"/>
    <x v="1"/>
    <x v="8"/>
    <s v="GBC Plastic Binding Combs"/>
    <n v="17.712"/>
    <n v="3"/>
    <n v="0.2"/>
    <n v="6.4206000000000012"/>
  </r>
  <r>
    <n v="1309"/>
    <s v="CA-2013-141397"/>
    <x v="0"/>
    <x v="23"/>
    <d v="2013-06-22T00:00:00"/>
    <s v="First Class"/>
    <s v="RC-19825"/>
    <s v="Roy Collins"/>
    <x v="0"/>
    <x v="0"/>
    <x v="45"/>
    <x v="1"/>
    <n v="91104"/>
    <x v="1"/>
    <s v="OFF-AP-10003971"/>
    <x v="1"/>
    <x v="9"/>
    <s v="Belkin 6 Outlet Metallic Surge Strip"/>
    <n v="21.78"/>
    <n v="2"/>
    <n v="0"/>
    <n v="5.6628000000000007"/>
  </r>
  <r>
    <n v="1310"/>
    <s v="CA-2013-141397"/>
    <x v="0"/>
    <x v="23"/>
    <d v="2013-06-22T00:00:00"/>
    <s v="First Class"/>
    <s v="RC-19825"/>
    <s v="Roy Collins"/>
    <x v="0"/>
    <x v="0"/>
    <x v="45"/>
    <x v="1"/>
    <n v="91104"/>
    <x v="1"/>
    <s v="OFF-ST-10001469"/>
    <x v="1"/>
    <x v="4"/>
    <s v="Fellowes Bankers Box Recycled Super Stor/Drawer"/>
    <n v="161.94"/>
    <n v="3"/>
    <n v="0"/>
    <n v="9.716399999999993"/>
  </r>
  <r>
    <n v="1311"/>
    <s v="CA-2013-141397"/>
    <x v="0"/>
    <x v="23"/>
    <d v="2013-06-22T00:00:00"/>
    <s v="First Class"/>
    <s v="RC-19825"/>
    <s v="Roy Collins"/>
    <x v="0"/>
    <x v="0"/>
    <x v="45"/>
    <x v="1"/>
    <n v="91104"/>
    <x v="1"/>
    <s v="FUR-CH-10003846"/>
    <x v="0"/>
    <x v="1"/>
    <s v="Hon Valutask Swivel Chairs"/>
    <n v="161.56800000000001"/>
    <n v="2"/>
    <n v="0.2"/>
    <n v="-8.0783999999999949"/>
  </r>
  <r>
    <n v="1312"/>
    <s v="CA-2013-141082"/>
    <x v="0"/>
    <x v="10"/>
    <d v="2013-12-14T00:00:00"/>
    <s v="Standard Class"/>
    <s v="FM-14380"/>
    <s v="Fred McMath"/>
    <x v="0"/>
    <x v="0"/>
    <x v="104"/>
    <x v="31"/>
    <n v="1841"/>
    <x v="3"/>
    <s v="OFF-LA-10001404"/>
    <x v="1"/>
    <x v="2"/>
    <s v="Avery 517"/>
    <n v="3.69"/>
    <n v="1"/>
    <n v="0"/>
    <n v="1.7343"/>
  </r>
  <r>
    <n v="1313"/>
    <s v="CA-2013-141082"/>
    <x v="0"/>
    <x v="10"/>
    <d v="2013-12-14T00:00:00"/>
    <s v="Standard Class"/>
    <s v="FM-14380"/>
    <s v="Fred McMath"/>
    <x v="0"/>
    <x v="0"/>
    <x v="104"/>
    <x v="31"/>
    <n v="1841"/>
    <x v="3"/>
    <s v="OFF-LA-10001474"/>
    <x v="1"/>
    <x v="2"/>
    <s v="Avery 477"/>
    <n v="122.12"/>
    <n v="4"/>
    <n v="0"/>
    <n v="56.175200000000004"/>
  </r>
  <r>
    <n v="1314"/>
    <s v="US-2013-134488"/>
    <x v="0"/>
    <x v="446"/>
    <d v="2013-10-02T00:00:00"/>
    <s v="Standard Class"/>
    <s v="PK-19075"/>
    <s v="Pete Kriz"/>
    <x v="0"/>
    <x v="0"/>
    <x v="38"/>
    <x v="24"/>
    <n v="43229"/>
    <x v="3"/>
    <s v="FUR-CH-10003199"/>
    <x v="0"/>
    <x v="1"/>
    <s v="Office Star - Contemporary Task Swivel Chair"/>
    <n v="155.37199999999999"/>
    <n v="2"/>
    <n v="0.3"/>
    <n v="-13.317599999999999"/>
  </r>
  <r>
    <n v="1315"/>
    <s v="CA-2013-145919"/>
    <x v="0"/>
    <x v="122"/>
    <d v="2013-12-24T00:00:00"/>
    <s v="Standard Class"/>
    <s v="HG-14965"/>
    <s v="Henry Goldwyn"/>
    <x v="1"/>
    <x v="0"/>
    <x v="1"/>
    <x v="1"/>
    <n v="90032"/>
    <x v="1"/>
    <s v="OFF-PA-10003072"/>
    <x v="1"/>
    <x v="10"/>
    <s v="Eureka Recycled Copy Paper 8 1/2&quot; x 11&quot;, Ream"/>
    <n v="38.880000000000003"/>
    <n v="6"/>
    <n v="0"/>
    <n v="18.662400000000002"/>
  </r>
  <r>
    <n v="1316"/>
    <s v="CA-2013-145919"/>
    <x v="0"/>
    <x v="122"/>
    <d v="2013-12-24T00:00:00"/>
    <s v="Standard Class"/>
    <s v="HG-14965"/>
    <s v="Henry Goldwyn"/>
    <x v="1"/>
    <x v="0"/>
    <x v="1"/>
    <x v="1"/>
    <n v="90032"/>
    <x v="1"/>
    <s v="FUR-FU-10004960"/>
    <x v="0"/>
    <x v="5"/>
    <s v="Seth Thomas 12&quot; Clock w/ Goldtone Case"/>
    <n v="183.84"/>
    <n v="8"/>
    <n v="0"/>
    <n v="62.505600000000001"/>
  </r>
  <r>
    <n v="1317"/>
    <s v="CA-2013-145919"/>
    <x v="0"/>
    <x v="122"/>
    <d v="2013-12-24T00:00:00"/>
    <s v="Standard Class"/>
    <s v="HG-14965"/>
    <s v="Henry Goldwyn"/>
    <x v="1"/>
    <x v="0"/>
    <x v="1"/>
    <x v="1"/>
    <n v="90032"/>
    <x v="1"/>
    <s v="OFF-SU-10003505"/>
    <x v="1"/>
    <x v="14"/>
    <s v="Premier Electric Letter Opener"/>
    <n v="579.29999999999995"/>
    <n v="5"/>
    <n v="0"/>
    <n v="28.964999999999961"/>
  </r>
  <r>
    <n v="1318"/>
    <s v="CA-2014-157651"/>
    <x v="3"/>
    <x v="389"/>
    <d v="2014-12-15T00:00:00"/>
    <s v="Standard Class"/>
    <s v="HA-14920"/>
    <s v="Helen Andreada"/>
    <x v="0"/>
    <x v="0"/>
    <x v="10"/>
    <x v="9"/>
    <n v="19120"/>
    <x v="3"/>
    <s v="TEC-AC-10003116"/>
    <x v="2"/>
    <x v="11"/>
    <s v="Memorex Froggy Flash Drive 8 GB"/>
    <n v="14.200000000000001"/>
    <n v="1"/>
    <n v="0.2"/>
    <n v="3.3724999999999992"/>
  </r>
  <r>
    <n v="1319"/>
    <s v="CA-2011-160773"/>
    <x v="2"/>
    <x v="268"/>
    <d v="2011-07-05T00:00:00"/>
    <s v="Standard Class"/>
    <s v="LW-16825"/>
    <s v="Laurel Workman"/>
    <x v="1"/>
    <x v="0"/>
    <x v="207"/>
    <x v="2"/>
    <n v="32725"/>
    <x v="0"/>
    <s v="TEC-PH-10004586"/>
    <x v="2"/>
    <x v="7"/>
    <s v="Wilson SignalBoost 841262 DB PRO Amplifier Kit"/>
    <n v="575.91999999999996"/>
    <n v="2"/>
    <n v="0.2"/>
    <n v="71.989999999999981"/>
  </r>
  <r>
    <n v="1320"/>
    <s v="CA-2011-160773"/>
    <x v="2"/>
    <x v="268"/>
    <d v="2011-07-05T00:00:00"/>
    <s v="Standard Class"/>
    <s v="LW-16825"/>
    <s v="Laurel Workman"/>
    <x v="1"/>
    <x v="0"/>
    <x v="207"/>
    <x v="2"/>
    <n v="32725"/>
    <x v="0"/>
    <s v="OFF-BI-10000546"/>
    <x v="1"/>
    <x v="8"/>
    <s v="Avery Durable Binders"/>
    <n v="5.1840000000000011"/>
    <n v="6"/>
    <n v="0.7"/>
    <n v="-3.6288"/>
  </r>
  <r>
    <n v="1321"/>
    <s v="CA-2014-167703"/>
    <x v="3"/>
    <x v="447"/>
    <d v="2014-02-09T00:00:00"/>
    <s v="Standard Class"/>
    <s v="MC-17575"/>
    <s v="Matt Collins"/>
    <x v="0"/>
    <x v="0"/>
    <x v="74"/>
    <x v="24"/>
    <n v="45231"/>
    <x v="3"/>
    <s v="OFF-BI-10002071"/>
    <x v="1"/>
    <x v="8"/>
    <s v="Fellowes Black Plastic Comb Bindings"/>
    <n v="5.2290000000000001"/>
    <n v="3"/>
    <n v="0.7"/>
    <n v="-4.1831999999999976"/>
  </r>
  <r>
    <n v="1322"/>
    <s v="CA-2014-167703"/>
    <x v="3"/>
    <x v="447"/>
    <d v="2014-02-09T00:00:00"/>
    <s v="Standard Class"/>
    <s v="MC-17575"/>
    <s v="Matt Collins"/>
    <x v="0"/>
    <x v="0"/>
    <x v="74"/>
    <x v="24"/>
    <n v="45231"/>
    <x v="3"/>
    <s v="OFF-ST-10001490"/>
    <x v="1"/>
    <x v="4"/>
    <s v="Hot File 7-Pocket, Floor Stand"/>
    <n v="285.55200000000002"/>
    <n v="2"/>
    <n v="0.2"/>
    <n v="35.69399999999996"/>
  </r>
  <r>
    <n v="1323"/>
    <s v="CA-2014-121804"/>
    <x v="3"/>
    <x v="448"/>
    <d v="2014-03-09T00:00:00"/>
    <s v="Standard Class"/>
    <s v="LP-17095"/>
    <s v="Liz Preis"/>
    <x v="0"/>
    <x v="0"/>
    <x v="208"/>
    <x v="0"/>
    <n v="42071"/>
    <x v="0"/>
    <s v="OFF-AP-10004859"/>
    <x v="1"/>
    <x v="9"/>
    <s v="Acco 6 Outlet Guardian Premium Surge Suppressor"/>
    <n v="72.8"/>
    <n v="5"/>
    <n v="0"/>
    <n v="19.656000000000002"/>
  </r>
  <r>
    <n v="1324"/>
    <s v="CA-2014-162635"/>
    <x v="3"/>
    <x v="449"/>
    <d v="2014-10-11T00:00:00"/>
    <s v="First Class"/>
    <s v="EB-14170"/>
    <s v="Evan Bailliet"/>
    <x v="0"/>
    <x v="0"/>
    <x v="40"/>
    <x v="3"/>
    <n v="28403"/>
    <x v="0"/>
    <s v="OFF-PA-10002659"/>
    <x v="1"/>
    <x v="10"/>
    <s v="Avoid Verbal Orders Carbonless Minifold Book"/>
    <n v="10.816000000000001"/>
    <n v="4"/>
    <n v="0.2"/>
    <n v="3.5151999999999988"/>
  </r>
  <r>
    <n v="1325"/>
    <s v="CA-2011-107153"/>
    <x v="2"/>
    <x v="450"/>
    <d v="2011-10-03T00:00:00"/>
    <s v="Standard Class"/>
    <s v="GZ-14545"/>
    <s v="George Zrebassa"/>
    <x v="1"/>
    <x v="0"/>
    <x v="104"/>
    <x v="31"/>
    <n v="1841"/>
    <x v="3"/>
    <s v="OFF-ST-10001321"/>
    <x v="1"/>
    <x v="4"/>
    <s v="Decoflex Hanging Personal Folder File, Blue"/>
    <n v="46.26"/>
    <n v="3"/>
    <n v="0"/>
    <n v="12.490200000000003"/>
  </r>
  <r>
    <n v="1326"/>
    <s v="US-2011-117058"/>
    <x v="2"/>
    <x v="279"/>
    <d v="2011-05-30T00:00:00"/>
    <s v="First Class"/>
    <s v="LE-16810"/>
    <s v="Laurel Elliston"/>
    <x v="0"/>
    <x v="0"/>
    <x v="22"/>
    <x v="10"/>
    <n v="60653"/>
    <x v="2"/>
    <s v="OFF-BI-10004139"/>
    <x v="1"/>
    <x v="8"/>
    <s v="Fellowes Presentation Covers for Comb Binding Machines"/>
    <n v="17.459999999999997"/>
    <n v="6"/>
    <n v="0.8"/>
    <n v="-30.555000000000007"/>
  </r>
  <r>
    <n v="1327"/>
    <s v="CA-2012-120439"/>
    <x v="1"/>
    <x v="451"/>
    <d v="2012-06-18T00:00:00"/>
    <s v="Standard Class"/>
    <s v="AD-10180"/>
    <s v="Alan Dominguez"/>
    <x v="2"/>
    <x v="0"/>
    <x v="10"/>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x v="0"/>
    <x v="165"/>
    <x v="29"/>
    <n v="6360"/>
    <x v="3"/>
    <s v="OFF-PA-10004156"/>
    <x v="1"/>
    <x v="10"/>
    <s v="Xerox 188"/>
    <n v="11.34"/>
    <n v="1"/>
    <n v="0"/>
    <n v="5.5565999999999995"/>
  </r>
  <r>
    <n v="1329"/>
    <s v="CA-2014-106033"/>
    <x v="3"/>
    <x v="453"/>
    <d v="2014-10-19T00:00:00"/>
    <s v="Second Class"/>
    <s v="FG-14260"/>
    <s v="Frank Gastineau"/>
    <x v="2"/>
    <x v="0"/>
    <x v="8"/>
    <x v="1"/>
    <n v="94110"/>
    <x v="1"/>
    <s v="OFF-AR-10002818"/>
    <x v="1"/>
    <x v="6"/>
    <s v="Panasonic KP-310 Heavy-Duty Electric Pencil Sharpener"/>
    <n v="87.92"/>
    <n v="4"/>
    <n v="0"/>
    <n v="26.375999999999998"/>
  </r>
  <r>
    <n v="1330"/>
    <s v="CA-2013-142762"/>
    <x v="0"/>
    <x v="454"/>
    <d v="2013-05-28T00:00:00"/>
    <s v="Standard Class"/>
    <s v="LD-17005"/>
    <s v="Lisa DeCherney"/>
    <x v="0"/>
    <x v="0"/>
    <x v="8"/>
    <x v="1"/>
    <n v="94109"/>
    <x v="1"/>
    <s v="FUR-FU-10003691"/>
    <x v="0"/>
    <x v="5"/>
    <s v="Eldon Image Series Desk Accessories, Ebony"/>
    <n v="37.049999999999997"/>
    <n v="3"/>
    <n v="0"/>
    <n v="16.302"/>
  </r>
  <r>
    <n v="1331"/>
    <s v="CA-2014-127705"/>
    <x v="3"/>
    <x v="455"/>
    <d v="2014-06-07T00:00:00"/>
    <s v="Standard Class"/>
    <s v="AB-10255"/>
    <s v="Alejandro Ballentine"/>
    <x v="2"/>
    <x v="0"/>
    <x v="160"/>
    <x v="24"/>
    <n v="44052"/>
    <x v="3"/>
    <s v="TEC-PH-10000347"/>
    <x v="2"/>
    <x v="7"/>
    <s v="Cush Cases Heavy Duty Rugged Cover Case for Samsung Galaxy S5 - Purple"/>
    <n v="2.97"/>
    <n v="1"/>
    <n v="0.4"/>
    <n v="-0.64350000000000018"/>
  </r>
  <r>
    <n v="1332"/>
    <s v="CA-2014-127705"/>
    <x v="3"/>
    <x v="455"/>
    <d v="2014-06-07T00:00:00"/>
    <s v="Standard Class"/>
    <s v="AB-10255"/>
    <s v="Alejandro Ballentine"/>
    <x v="2"/>
    <x v="0"/>
    <x v="160"/>
    <x v="24"/>
    <n v="44052"/>
    <x v="3"/>
    <s v="OFF-ST-10004507"/>
    <x v="1"/>
    <x v="4"/>
    <s v="Advantus Rolling Storage Box"/>
    <n v="27.439999999999998"/>
    <n v="2"/>
    <n v="0.2"/>
    <n v="2.4009999999999998"/>
  </r>
  <r>
    <n v="1333"/>
    <s v="CA-2011-122567"/>
    <x v="2"/>
    <x v="456"/>
    <d v="2011-02-22T00:00:00"/>
    <s v="Standard Class"/>
    <s v="MN-17935"/>
    <s v="Michael Nguyen"/>
    <x v="0"/>
    <x v="0"/>
    <x v="61"/>
    <x v="5"/>
    <n v="75220"/>
    <x v="2"/>
    <s v="OFF-BI-10002012"/>
    <x v="1"/>
    <x v="8"/>
    <s v="Wilson Jones Easy Flow II Sheet Lifters"/>
    <n v="1.0799999999999998"/>
    <n v="3"/>
    <n v="0.8"/>
    <n v="-1.7280000000000002"/>
  </r>
  <r>
    <n v="1334"/>
    <s v="CA-2011-122567"/>
    <x v="2"/>
    <x v="456"/>
    <d v="2011-02-22T00:00:00"/>
    <s v="Standard Class"/>
    <s v="MN-17935"/>
    <s v="Michael Nguyen"/>
    <x v="0"/>
    <x v="0"/>
    <x v="61"/>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x v="0"/>
    <x v="1"/>
    <x v="1"/>
    <n v="90049"/>
    <x v="1"/>
    <s v="OFF-BI-10003684"/>
    <x v="1"/>
    <x v="8"/>
    <s v="Wilson Jones Legal Size Ring Binders"/>
    <n v="140.73599999999999"/>
    <n v="8"/>
    <n v="0.2"/>
    <n v="52.775999999999996"/>
  </r>
  <r>
    <n v="1336"/>
    <s v="CA-2013-122133"/>
    <x v="0"/>
    <x v="458"/>
    <d v="2013-05-24T00:00:00"/>
    <s v="Standard Class"/>
    <s v="JR-15670"/>
    <s v="Jim Radford"/>
    <x v="0"/>
    <x v="0"/>
    <x v="209"/>
    <x v="29"/>
    <n v="6457"/>
    <x v="3"/>
    <s v="OFF-ST-10002574"/>
    <x v="1"/>
    <x v="4"/>
    <s v="SAFCO Commercial Wire Shelving, Black"/>
    <n v="552.55999999999995"/>
    <n v="4"/>
    <n v="0"/>
    <n v="0"/>
  </r>
  <r>
    <n v="1337"/>
    <s v="US-2014-123281"/>
    <x v="3"/>
    <x v="459"/>
    <d v="2014-04-08T00:00:00"/>
    <s v="Standard Class"/>
    <s v="JF-15190"/>
    <s v="Jamie Frazer"/>
    <x v="0"/>
    <x v="0"/>
    <x v="1"/>
    <x v="1"/>
    <n v="90008"/>
    <x v="1"/>
    <s v="FUR-FU-10003724"/>
    <x v="0"/>
    <x v="5"/>
    <s v="Westinghouse Clip-On Gooseneck Lamps"/>
    <n v="25.11"/>
    <n v="3"/>
    <n v="0"/>
    <n v="6.5285999999999991"/>
  </r>
  <r>
    <n v="1338"/>
    <s v="CA-2014-100524"/>
    <x v="3"/>
    <x v="185"/>
    <d v="2014-04-03T00:00:00"/>
    <s v="Second Class"/>
    <s v="CM-12115"/>
    <s v="Chad McGuire"/>
    <x v="0"/>
    <x v="0"/>
    <x v="20"/>
    <x v="15"/>
    <n v="10011"/>
    <x v="3"/>
    <s v="FUR-FU-10004018"/>
    <x v="0"/>
    <x v="5"/>
    <s v="Tensor Computer Mounted Lamp"/>
    <n v="29.78"/>
    <n v="2"/>
    <n v="0"/>
    <n v="8.0406000000000013"/>
  </r>
  <r>
    <n v="1339"/>
    <s v="CA-2014-100524"/>
    <x v="3"/>
    <x v="185"/>
    <d v="2014-04-03T00:00:00"/>
    <s v="Second Class"/>
    <s v="CM-12115"/>
    <s v="Chad McGuire"/>
    <x v="0"/>
    <x v="0"/>
    <x v="20"/>
    <x v="15"/>
    <n v="10011"/>
    <x v="3"/>
    <s v="TEC-PH-10002549"/>
    <x v="2"/>
    <x v="7"/>
    <s v="Polycom SoundPoint IP 450 VoIP phone"/>
    <n v="677.58"/>
    <n v="3"/>
    <n v="0"/>
    <n v="176.17080000000001"/>
  </r>
  <r>
    <n v="1340"/>
    <s v="CA-2014-100524"/>
    <x v="3"/>
    <x v="185"/>
    <d v="2014-04-03T00:00:00"/>
    <s v="Second Class"/>
    <s v="CM-12115"/>
    <s v="Chad McGuire"/>
    <x v="0"/>
    <x v="0"/>
    <x v="20"/>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x v="0"/>
    <x v="108"/>
    <x v="3"/>
    <n v="28540"/>
    <x v="0"/>
    <s v="TEC-MA-10002178"/>
    <x v="2"/>
    <x v="15"/>
    <s v="Cisco CP-7937G Unified IP Conference Station Phone"/>
    <n v="695.7"/>
    <n v="2"/>
    <n v="0.5"/>
    <n v="-27.827999999999975"/>
  </r>
  <r>
    <n v="1342"/>
    <s v="CA-2014-113481"/>
    <x v="3"/>
    <x v="460"/>
    <d v="2014-01-05T00:00:00"/>
    <s v="First Class"/>
    <s v="AS-10045"/>
    <s v="Aaron Smayling"/>
    <x v="1"/>
    <x v="0"/>
    <x v="108"/>
    <x v="3"/>
    <n v="28540"/>
    <x v="0"/>
    <s v="OFF-BI-10003694"/>
    <x v="1"/>
    <x v="8"/>
    <s v="Avery 3 1/2&quot; Diskette Storage Pages, 10/Pack"/>
    <n v="15.66"/>
    <n v="5"/>
    <n v="0.7"/>
    <n v="-12.527999999999995"/>
  </r>
  <r>
    <n v="1343"/>
    <s v="CA-2014-113481"/>
    <x v="3"/>
    <x v="460"/>
    <d v="2014-01-05T00:00:00"/>
    <s v="First Class"/>
    <s v="AS-10045"/>
    <s v="Aaron Smayling"/>
    <x v="1"/>
    <x v="0"/>
    <x v="108"/>
    <x v="3"/>
    <n v="28540"/>
    <x v="0"/>
    <s v="OFF-BI-10000474"/>
    <x v="1"/>
    <x v="8"/>
    <s v="Avery Recycled Flexi-View Covers for Binding Systems"/>
    <n v="28.854000000000006"/>
    <n v="6"/>
    <n v="0.7"/>
    <n v="-21.159599999999998"/>
  </r>
  <r>
    <n v="1344"/>
    <s v="CA-2012-131758"/>
    <x v="1"/>
    <x v="71"/>
    <d v="2012-06-01T00:00:00"/>
    <s v="Standard Class"/>
    <s v="KB-16315"/>
    <s v="Karl Braun"/>
    <x v="0"/>
    <x v="0"/>
    <x v="210"/>
    <x v="15"/>
    <n v="11520"/>
    <x v="3"/>
    <s v="OFF-AR-10000411"/>
    <x v="1"/>
    <x v="6"/>
    <s v="Boston 16701 Slimline Battery Pencil Sharpener"/>
    <n v="47.82"/>
    <n v="3"/>
    <n v="0"/>
    <n v="14.345999999999995"/>
  </r>
  <r>
    <n v="1345"/>
    <s v="CA-2012-131758"/>
    <x v="1"/>
    <x v="71"/>
    <d v="2012-06-01T00:00:00"/>
    <s v="Standard Class"/>
    <s v="KB-16315"/>
    <s v="Karl Braun"/>
    <x v="0"/>
    <x v="0"/>
    <x v="210"/>
    <x v="15"/>
    <n v="11520"/>
    <x v="3"/>
    <s v="OFF-LA-10000262"/>
    <x v="1"/>
    <x v="2"/>
    <s v="Avery 494"/>
    <n v="13.049999999999999"/>
    <n v="5"/>
    <n v="0"/>
    <n v="6.0029999999999992"/>
  </r>
  <r>
    <n v="1346"/>
    <s v="CA-2011-118339"/>
    <x v="2"/>
    <x v="461"/>
    <d v="2011-03-24T00:00:00"/>
    <s v="Standard Class"/>
    <s v="BN-11515"/>
    <s v="Bradley Nguyen"/>
    <x v="0"/>
    <x v="0"/>
    <x v="69"/>
    <x v="11"/>
    <n v="55044"/>
    <x v="2"/>
    <s v="OFF-AP-10001154"/>
    <x v="1"/>
    <x v="9"/>
    <s v="Bionaire Personal Warm Mist Humidifier/Vaporizer"/>
    <n v="93.78"/>
    <n v="2"/>
    <n v="0"/>
    <n v="36.574200000000005"/>
  </r>
  <r>
    <n v="1347"/>
    <s v="CA-2011-118339"/>
    <x v="2"/>
    <x v="461"/>
    <d v="2011-03-24T00:00:00"/>
    <s v="Standard Class"/>
    <s v="BN-11515"/>
    <s v="Bradley Nguyen"/>
    <x v="0"/>
    <x v="0"/>
    <x v="69"/>
    <x v="11"/>
    <n v="55044"/>
    <x v="2"/>
    <s v="OFF-PA-10000466"/>
    <x v="1"/>
    <x v="10"/>
    <s v="Memo Book, 100 Message Capacity, 5 3/8” x 11”"/>
    <n v="47.18"/>
    <n v="7"/>
    <n v="0"/>
    <n v="23.59"/>
  </r>
  <r>
    <n v="1348"/>
    <s v="CA-2011-118339"/>
    <x v="2"/>
    <x v="461"/>
    <d v="2011-03-24T00:00:00"/>
    <s v="Standard Class"/>
    <s v="BN-11515"/>
    <s v="Bradley Nguyen"/>
    <x v="0"/>
    <x v="0"/>
    <x v="69"/>
    <x v="11"/>
    <n v="55044"/>
    <x v="2"/>
    <s v="OFF-AR-10003829"/>
    <x v="1"/>
    <x v="6"/>
    <s v="Newell 35"/>
    <n v="19.68"/>
    <n v="6"/>
    <n v="0"/>
    <n v="5.7071999999999976"/>
  </r>
  <r>
    <n v="1349"/>
    <s v="CA-2011-118339"/>
    <x v="2"/>
    <x v="461"/>
    <d v="2011-03-24T00:00:00"/>
    <s v="Standard Class"/>
    <s v="BN-11515"/>
    <s v="Bradley Nguyen"/>
    <x v="0"/>
    <x v="0"/>
    <x v="69"/>
    <x v="11"/>
    <n v="55044"/>
    <x v="2"/>
    <s v="OFF-BI-10001758"/>
    <x v="1"/>
    <x v="8"/>
    <s v="Wilson Jones 14 Line Acrylic Coated Pressboard Data Binders"/>
    <n v="53.4"/>
    <n v="10"/>
    <n v="0"/>
    <n v="25.097999999999999"/>
  </r>
  <r>
    <n v="1350"/>
    <s v="CA-2011-118339"/>
    <x v="2"/>
    <x v="461"/>
    <d v="2011-03-24T00:00:00"/>
    <s v="Standard Class"/>
    <s v="BN-11515"/>
    <s v="Bradley Nguyen"/>
    <x v="0"/>
    <x v="0"/>
    <x v="69"/>
    <x v="11"/>
    <n v="55044"/>
    <x v="2"/>
    <s v="OFF-BI-10000136"/>
    <x v="1"/>
    <x v="8"/>
    <s v="Avery Non-Stick Heavy Duty View Round Locking Ring Binders"/>
    <n v="35.880000000000003"/>
    <n v="6"/>
    <n v="0"/>
    <n v="17.2224"/>
  </r>
  <r>
    <n v="1351"/>
    <s v="CA-2011-153976"/>
    <x v="2"/>
    <x v="462"/>
    <d v="2011-10-08T00:00:00"/>
    <s v="Second Class"/>
    <s v="BP-11290"/>
    <s v="Beth Paige"/>
    <x v="0"/>
    <x v="0"/>
    <x v="148"/>
    <x v="10"/>
    <n v="60201"/>
    <x v="2"/>
    <s v="FUR-CH-10002880"/>
    <x v="0"/>
    <x v="1"/>
    <s v="Global High-Back Leather Tilter, Burgundy"/>
    <n v="258.279"/>
    <n v="3"/>
    <n v="0.3"/>
    <n v="-70.104300000000023"/>
  </r>
  <r>
    <n v="1352"/>
    <s v="CA-2013-162901"/>
    <x v="0"/>
    <x v="463"/>
    <d v="2013-04-01T00:00:00"/>
    <s v="First Class"/>
    <s v="AS-10045"/>
    <s v="Aaron Smayling"/>
    <x v="1"/>
    <x v="0"/>
    <x v="81"/>
    <x v="17"/>
    <n v="22204"/>
    <x v="0"/>
    <s v="OFF-ST-10000649"/>
    <x v="1"/>
    <x v="4"/>
    <s v="Hanging Personal Folder File"/>
    <n v="31.4"/>
    <n v="2"/>
    <n v="0"/>
    <n v="7.8500000000000014"/>
  </r>
  <r>
    <n v="1353"/>
    <s v="CA-2014-162978"/>
    <x v="3"/>
    <x v="464"/>
    <d v="2014-05-10T00:00:00"/>
    <s v="Standard Class"/>
    <s v="LW-16990"/>
    <s v="Lindsay Williams"/>
    <x v="1"/>
    <x v="0"/>
    <x v="8"/>
    <x v="1"/>
    <n v="94109"/>
    <x v="1"/>
    <s v="TEC-PH-10003092"/>
    <x v="2"/>
    <x v="7"/>
    <s v="Motorola L804"/>
    <n v="183.96"/>
    <n v="5"/>
    <n v="0.2"/>
    <n v="20.695499999999988"/>
  </r>
  <r>
    <n v="1354"/>
    <s v="CA-2014-162978"/>
    <x v="3"/>
    <x v="464"/>
    <d v="2014-05-10T00:00:00"/>
    <s v="Standard Class"/>
    <s v="LW-16990"/>
    <s v="Lindsay Williams"/>
    <x v="1"/>
    <x v="0"/>
    <x v="8"/>
    <x v="1"/>
    <n v="94109"/>
    <x v="1"/>
    <s v="OFF-PA-10002250"/>
    <x v="1"/>
    <x v="10"/>
    <s v="Things To Do Today Pad"/>
    <n v="17.61"/>
    <n v="3"/>
    <n v="0"/>
    <n v="8.4527999999999999"/>
  </r>
  <r>
    <n v="1355"/>
    <s v="CA-2014-162978"/>
    <x v="3"/>
    <x v="464"/>
    <d v="2014-05-10T00:00:00"/>
    <s v="Standard Class"/>
    <s v="LW-16990"/>
    <s v="Lindsay Williams"/>
    <x v="1"/>
    <x v="0"/>
    <x v="8"/>
    <x v="1"/>
    <n v="94109"/>
    <x v="1"/>
    <s v="FUR-TA-10003473"/>
    <x v="0"/>
    <x v="3"/>
    <s v="Bretford Rectangular Conference Table Tops"/>
    <n v="300.904"/>
    <n v="1"/>
    <n v="0.2"/>
    <n v="11.283900000000017"/>
  </r>
  <r>
    <n v="1356"/>
    <s v="US-2011-160444"/>
    <x v="2"/>
    <x v="260"/>
    <d v="2011-07-05T00:00:00"/>
    <s v="Same Day"/>
    <s v="DC-12850"/>
    <s v="Dan Campbell"/>
    <x v="0"/>
    <x v="0"/>
    <x v="12"/>
    <x v="5"/>
    <n v="77036"/>
    <x v="2"/>
    <s v="OFF-ST-10001522"/>
    <x v="1"/>
    <x v="4"/>
    <s v="Gould Plastics 18-Pocket Panel Bin, 34w x 5-1/4d x 20-1/2h"/>
    <n v="220.77600000000001"/>
    <n v="3"/>
    <n v="0.2"/>
    <n v="-44.155200000000022"/>
  </r>
  <r>
    <n v="1357"/>
    <s v="US-2011-160444"/>
    <x v="2"/>
    <x v="260"/>
    <d v="2011-07-05T00:00:00"/>
    <s v="Same Day"/>
    <s v="DC-12850"/>
    <s v="Dan Campbell"/>
    <x v="0"/>
    <x v="0"/>
    <x v="12"/>
    <x v="5"/>
    <n v="77036"/>
    <x v="2"/>
    <s v="OFF-ST-10000563"/>
    <x v="1"/>
    <x v="4"/>
    <s v="Fellowes Bankers Box Stor/Drawer Steel Plus"/>
    <n v="281.42400000000004"/>
    <n v="11"/>
    <n v="0.2"/>
    <n v="-35.178000000000004"/>
  </r>
  <r>
    <n v="1358"/>
    <s v="CA-2013-145247"/>
    <x v="0"/>
    <x v="465"/>
    <d v="2013-05-08T00:00:00"/>
    <s v="First Class"/>
    <s v="ND-18370"/>
    <s v="Natalie DeCherney"/>
    <x v="0"/>
    <x v="0"/>
    <x v="103"/>
    <x v="0"/>
    <n v="40214"/>
    <x v="0"/>
    <s v="OFF-PA-10003641"/>
    <x v="1"/>
    <x v="10"/>
    <s v="Xerox 1909"/>
    <n v="79.14"/>
    <n v="3"/>
    <n v="0"/>
    <n v="36.404399999999995"/>
  </r>
  <r>
    <n v="1359"/>
    <s v="CA-2014-160045"/>
    <x v="3"/>
    <x v="466"/>
    <d v="2014-04-28T00:00:00"/>
    <s v="First Class"/>
    <s v="LB-16735"/>
    <s v="Larry Blacks"/>
    <x v="0"/>
    <x v="0"/>
    <x v="5"/>
    <x v="5"/>
    <n v="76106"/>
    <x v="2"/>
    <s v="FUR-FU-10000010"/>
    <x v="0"/>
    <x v="5"/>
    <s v="DAX Value U-Channel Document Frames, Easel Back"/>
    <n v="1.988"/>
    <n v="1"/>
    <n v="0.6"/>
    <n v="-1.4413"/>
  </r>
  <r>
    <n v="1360"/>
    <s v="US-2011-151925"/>
    <x v="2"/>
    <x v="467"/>
    <d v="2011-10-01T00:00:00"/>
    <s v="Second Class"/>
    <s v="KT-16465"/>
    <s v="Kean Takahito"/>
    <x v="0"/>
    <x v="0"/>
    <x v="1"/>
    <x v="1"/>
    <n v="90049"/>
    <x v="1"/>
    <s v="FUR-CH-10002961"/>
    <x v="0"/>
    <x v="1"/>
    <s v="Leather Task Chair, Black"/>
    <n v="145.56800000000001"/>
    <n v="2"/>
    <n v="0.2"/>
    <n v="0"/>
  </r>
  <r>
    <n v="1361"/>
    <s v="CA-2014-125199"/>
    <x v="3"/>
    <x v="15"/>
    <d v="2014-10-26T00:00:00"/>
    <s v="Standard Class"/>
    <s v="HM-14860"/>
    <s v="Harry Marie"/>
    <x v="1"/>
    <x v="0"/>
    <x v="10"/>
    <x v="9"/>
    <n v="19120"/>
    <x v="3"/>
    <s v="OFF-AR-10002956"/>
    <x v="1"/>
    <x v="6"/>
    <s v="Boston 16801 Nautilus Battery Pencil Sharpener"/>
    <n v="123.256"/>
    <n v="7"/>
    <n v="0.2"/>
    <n v="9.2441999999999993"/>
  </r>
  <r>
    <n v="1362"/>
    <s v="CA-2014-125199"/>
    <x v="3"/>
    <x v="15"/>
    <d v="2014-10-26T00:00:00"/>
    <s v="Standard Class"/>
    <s v="HM-14860"/>
    <s v="Harry Marie"/>
    <x v="1"/>
    <x v="0"/>
    <x v="10"/>
    <x v="9"/>
    <n v="19120"/>
    <x v="3"/>
    <s v="OFF-PA-10004041"/>
    <x v="1"/>
    <x v="10"/>
    <s v="It's Hot Message Books with Stickers, 2 3/4&quot; x 5&quot;"/>
    <n v="23.680000000000003"/>
    <n v="4"/>
    <n v="0.2"/>
    <n v="7.3999999999999995"/>
  </r>
  <r>
    <n v="1363"/>
    <s v="CA-2014-125199"/>
    <x v="3"/>
    <x v="15"/>
    <d v="2014-10-26T00:00:00"/>
    <s v="Standard Class"/>
    <s v="HM-14860"/>
    <s v="Harry Marie"/>
    <x v="1"/>
    <x v="0"/>
    <x v="10"/>
    <x v="9"/>
    <n v="19120"/>
    <x v="3"/>
    <s v="TEC-PH-10001336"/>
    <x v="2"/>
    <x v="7"/>
    <s v="Digium D40 VoIP phone"/>
    <n v="309.57600000000002"/>
    <n v="4"/>
    <n v="0.4"/>
    <n v="-56.755600000000015"/>
  </r>
  <r>
    <n v="1364"/>
    <s v="US-2014-155425"/>
    <x v="3"/>
    <x v="468"/>
    <d v="2014-11-12T00:00:00"/>
    <s v="First Class"/>
    <s v="AB-10600"/>
    <s v="Ann Blume"/>
    <x v="1"/>
    <x v="0"/>
    <x v="93"/>
    <x v="16"/>
    <n v="85705"/>
    <x v="1"/>
    <s v="OFF-BI-10001036"/>
    <x v="1"/>
    <x v="8"/>
    <s v="Cardinal EasyOpen D-Ring Binders"/>
    <n v="38.388000000000005"/>
    <n v="14"/>
    <n v="0.7"/>
    <n v="-25.591999999999999"/>
  </r>
  <r>
    <n v="1365"/>
    <s v="US-2014-155425"/>
    <x v="3"/>
    <x v="468"/>
    <d v="2014-11-12T00:00:00"/>
    <s v="First Class"/>
    <s v="AB-10600"/>
    <s v="Ann Blume"/>
    <x v="1"/>
    <x v="0"/>
    <x v="93"/>
    <x v="16"/>
    <n v="85705"/>
    <x v="1"/>
    <s v="TEC-MA-10003183"/>
    <x v="2"/>
    <x v="15"/>
    <s v="DYMO CardScan Personal V9 Business Card Scanner"/>
    <n v="95.994000000000014"/>
    <n v="2"/>
    <n v="0.7"/>
    <n v="-63.995999999999981"/>
  </r>
  <r>
    <n v="1366"/>
    <s v="US-2014-155425"/>
    <x v="3"/>
    <x v="468"/>
    <d v="2014-11-12T00:00:00"/>
    <s v="First Class"/>
    <s v="AB-10600"/>
    <s v="Ann Blume"/>
    <x v="1"/>
    <x v="0"/>
    <x v="93"/>
    <x v="16"/>
    <n v="85705"/>
    <x v="1"/>
    <s v="TEC-AC-10001314"/>
    <x v="2"/>
    <x v="11"/>
    <s v="Case Logic 2.4GHz Wireless Keyboard"/>
    <n v="239.95200000000003"/>
    <n v="6"/>
    <n v="0.2"/>
    <n v="-35.992800000000038"/>
  </r>
  <r>
    <n v="1367"/>
    <s v="US-2014-155425"/>
    <x v="3"/>
    <x v="468"/>
    <d v="2014-11-12T00:00:00"/>
    <s v="First Class"/>
    <s v="AB-10600"/>
    <s v="Ann Blume"/>
    <x v="1"/>
    <x v="0"/>
    <x v="93"/>
    <x v="16"/>
    <n v="85705"/>
    <x v="1"/>
    <s v="TEC-PH-10002563"/>
    <x v="2"/>
    <x v="7"/>
    <s v="Adtran 1202752G1"/>
    <n v="201.584"/>
    <n v="2"/>
    <n v="0.2"/>
    <n v="15.118800000000007"/>
  </r>
  <r>
    <n v="1368"/>
    <s v="US-2014-155425"/>
    <x v="3"/>
    <x v="468"/>
    <d v="2014-11-12T00:00:00"/>
    <s v="First Class"/>
    <s v="AB-10600"/>
    <s v="Ann Blume"/>
    <x v="1"/>
    <x v="0"/>
    <x v="93"/>
    <x v="16"/>
    <n v="85705"/>
    <x v="1"/>
    <s v="FUR-CH-10003312"/>
    <x v="0"/>
    <x v="1"/>
    <s v="Hon 2090 “Pillow Soft” Series Mid Back Swivel/Tilt Chairs"/>
    <n v="899.13600000000008"/>
    <n v="4"/>
    <n v="0.2"/>
    <n v="-146.10960000000014"/>
  </r>
  <r>
    <n v="1369"/>
    <s v="CA-2014-133249"/>
    <x v="3"/>
    <x v="141"/>
    <d v="2014-07-12T00:00:00"/>
    <s v="First Class"/>
    <s v="SZ-20035"/>
    <s v="Sam Zeldin"/>
    <x v="2"/>
    <x v="0"/>
    <x v="211"/>
    <x v="1"/>
    <n v="90660"/>
    <x v="1"/>
    <s v="FUR-FU-10001588"/>
    <x v="0"/>
    <x v="5"/>
    <s v="Deflect-o SuperTray Unbreakable Stackable Tray, Letter, Black"/>
    <n v="145.9"/>
    <n v="5"/>
    <n v="0"/>
    <n v="62.736999999999995"/>
  </r>
  <r>
    <n v="1370"/>
    <s v="US-2012-103471"/>
    <x v="1"/>
    <x v="100"/>
    <d v="2012-12-28T00:00:00"/>
    <s v="Standard Class"/>
    <s v="JR-15670"/>
    <s v="Jim Radford"/>
    <x v="0"/>
    <x v="0"/>
    <x v="77"/>
    <x v="22"/>
    <n v="80906"/>
    <x v="1"/>
    <s v="FUR-BO-10002613"/>
    <x v="0"/>
    <x v="0"/>
    <s v="Atlantic Metals Mobile 4-Shelf Bookcases, Custom Colors"/>
    <n v="590.05800000000011"/>
    <n v="7"/>
    <n v="0.7"/>
    <n v="-786.74400000000026"/>
  </r>
  <r>
    <n v="1371"/>
    <s v="US-2012-103471"/>
    <x v="1"/>
    <x v="100"/>
    <d v="2012-12-28T00:00:00"/>
    <s v="Standard Class"/>
    <s v="JR-15670"/>
    <s v="Jim Radford"/>
    <x v="0"/>
    <x v="0"/>
    <x v="77"/>
    <x v="22"/>
    <n v="80906"/>
    <x v="1"/>
    <s v="OFF-AR-10003405"/>
    <x v="1"/>
    <x v="6"/>
    <s v="Dixon My First Ticonderoga Pencil, #2"/>
    <n v="14.04"/>
    <n v="3"/>
    <n v="0.2"/>
    <n v="1.5794999999999986"/>
  </r>
  <r>
    <n v="1372"/>
    <s v="CA-2014-136672"/>
    <x v="3"/>
    <x v="469"/>
    <d v="2014-03-13T00:00:00"/>
    <s v="Standard Class"/>
    <s v="MG-17890"/>
    <s v="Michael Granlund"/>
    <x v="2"/>
    <x v="0"/>
    <x v="183"/>
    <x v="39"/>
    <n v="20735"/>
    <x v="3"/>
    <s v="TEC-AC-10004510"/>
    <x v="2"/>
    <x v="11"/>
    <s v="Logitech Desktop MK120 Mouse and keyboard Combo"/>
    <n v="49.08"/>
    <n v="3"/>
    <n v="0"/>
    <n v="4.9079999999999977"/>
  </r>
  <r>
    <n v="1373"/>
    <s v="US-2011-157021"/>
    <x v="2"/>
    <x v="470"/>
    <d v="2011-04-06T00:00:00"/>
    <s v="Second Class"/>
    <s v="KM-16720"/>
    <s v="Kunst Miller"/>
    <x v="0"/>
    <x v="0"/>
    <x v="132"/>
    <x v="1"/>
    <n v="94591"/>
    <x v="1"/>
    <s v="OFF-LA-10002312"/>
    <x v="1"/>
    <x v="2"/>
    <s v="Avery 490"/>
    <n v="29.6"/>
    <n v="2"/>
    <n v="0"/>
    <n v="14.8"/>
  </r>
  <r>
    <n v="1374"/>
    <s v="US-2011-157021"/>
    <x v="2"/>
    <x v="470"/>
    <d v="2011-04-06T00:00:00"/>
    <s v="Second Class"/>
    <s v="KM-16720"/>
    <s v="Kunst Miller"/>
    <x v="0"/>
    <x v="0"/>
    <x v="132"/>
    <x v="1"/>
    <n v="94591"/>
    <x v="1"/>
    <s v="OFF-BI-10000042"/>
    <x v="1"/>
    <x v="8"/>
    <s v="Pressboard Data Binder, Crimson, 12&quot; X 8 1/2&quot;"/>
    <n v="17.088000000000001"/>
    <n v="4"/>
    <n v="0.2"/>
    <n v="5.5535999999999994"/>
  </r>
  <r>
    <n v="1375"/>
    <s v="CA-2012-120362"/>
    <x v="1"/>
    <x v="471"/>
    <d v="2012-09-19T00:00:00"/>
    <s v="Standard Class"/>
    <s v="CA-12265"/>
    <s v="Christina Anderson"/>
    <x v="0"/>
    <x v="0"/>
    <x v="212"/>
    <x v="7"/>
    <n v="84604"/>
    <x v="1"/>
    <s v="FUR-TA-10003008"/>
    <x v="0"/>
    <x v="3"/>
    <s v="Lesro Round Back Collection Coffee Table, End Table"/>
    <n v="912.75"/>
    <n v="5"/>
    <n v="0"/>
    <n v="118.65750000000006"/>
  </r>
  <r>
    <n v="1376"/>
    <s v="CA-2011-126361"/>
    <x v="2"/>
    <x v="472"/>
    <d v="2011-08-09T00:00:00"/>
    <s v="Second Class"/>
    <s v="VD-21670"/>
    <s v="Valerie Dominguez"/>
    <x v="0"/>
    <x v="0"/>
    <x v="213"/>
    <x v="7"/>
    <n v="84062"/>
    <x v="1"/>
    <s v="OFF-AP-10003590"/>
    <x v="1"/>
    <x v="9"/>
    <s v="Hoover WindTunnel Plus Canister Vacuum"/>
    <n v="1089.75"/>
    <n v="3"/>
    <n v="0"/>
    <n v="305.13000000000011"/>
  </r>
  <r>
    <n v="1377"/>
    <s v="CA-2011-126361"/>
    <x v="2"/>
    <x v="472"/>
    <d v="2011-08-09T00:00:00"/>
    <s v="Second Class"/>
    <s v="VD-21670"/>
    <s v="Valerie Dominguez"/>
    <x v="0"/>
    <x v="0"/>
    <x v="213"/>
    <x v="7"/>
    <n v="84062"/>
    <x v="1"/>
    <s v="OFF-PA-10000806"/>
    <x v="1"/>
    <x v="10"/>
    <s v="Xerox 1934"/>
    <n v="447.84"/>
    <n v="8"/>
    <n v="0"/>
    <n v="219.44159999999999"/>
  </r>
  <r>
    <n v="1378"/>
    <s v="CA-2011-126361"/>
    <x v="2"/>
    <x v="472"/>
    <d v="2011-08-09T00:00:00"/>
    <s v="Second Class"/>
    <s v="VD-21670"/>
    <s v="Valerie Dominguez"/>
    <x v="0"/>
    <x v="0"/>
    <x v="213"/>
    <x v="7"/>
    <n v="84062"/>
    <x v="1"/>
    <s v="OFF-AR-10000896"/>
    <x v="1"/>
    <x v="6"/>
    <s v="Newell 329"/>
    <n v="16.399999999999999"/>
    <n v="5"/>
    <n v="0"/>
    <n v="4.2639999999999993"/>
  </r>
  <r>
    <n v="1379"/>
    <s v="CA-2011-126361"/>
    <x v="2"/>
    <x v="472"/>
    <d v="2011-08-09T00:00:00"/>
    <s v="Second Class"/>
    <s v="VD-21670"/>
    <s v="Valerie Dominguez"/>
    <x v="0"/>
    <x v="0"/>
    <x v="213"/>
    <x v="7"/>
    <n v="84062"/>
    <x v="1"/>
    <s v="TEC-PH-10002310"/>
    <x v="2"/>
    <x v="7"/>
    <s v="Panasonic KX T7731-B Digital phone"/>
    <n v="399.96000000000004"/>
    <n v="5"/>
    <n v="0.2"/>
    <n v="34.996499999999969"/>
  </r>
  <r>
    <n v="1380"/>
    <s v="CA-2011-126361"/>
    <x v="2"/>
    <x v="472"/>
    <d v="2011-08-09T00:00:00"/>
    <s v="Second Class"/>
    <s v="VD-21670"/>
    <s v="Valerie Dominguez"/>
    <x v="0"/>
    <x v="0"/>
    <x v="213"/>
    <x v="7"/>
    <n v="84062"/>
    <x v="1"/>
    <s v="OFF-ST-10002289"/>
    <x v="1"/>
    <x v="4"/>
    <s v="Safco Wire Cube Shelving System, For Use as 4 or 5 14&quot; Cubes, Black"/>
    <n v="158.9"/>
    <n v="5"/>
    <n v="0"/>
    <n v="7.9449999999999932"/>
  </r>
  <r>
    <n v="1381"/>
    <s v="CA-2011-126361"/>
    <x v="2"/>
    <x v="472"/>
    <d v="2011-08-09T00:00:00"/>
    <s v="Second Class"/>
    <s v="VD-21670"/>
    <s v="Valerie Dominguez"/>
    <x v="0"/>
    <x v="0"/>
    <x v="213"/>
    <x v="7"/>
    <n v="84062"/>
    <x v="1"/>
    <s v="OFF-BI-10002852"/>
    <x v="1"/>
    <x v="8"/>
    <s v="Ibico Standard Transparent Covers"/>
    <n v="13.184000000000001"/>
    <n v="1"/>
    <n v="0.2"/>
    <n v="4.7792000000000003"/>
  </r>
  <r>
    <n v="1382"/>
    <s v="US-2013-100566"/>
    <x v="0"/>
    <x v="323"/>
    <d v="2013-09-10T00:00:00"/>
    <s v="Standard Class"/>
    <s v="JK-16120"/>
    <s v="Julie Kriz"/>
    <x v="2"/>
    <x v="0"/>
    <x v="34"/>
    <x v="10"/>
    <n v="60505"/>
    <x v="2"/>
    <s v="FUR-FU-10003394"/>
    <x v="0"/>
    <x v="5"/>
    <s v="Tenex &quot;The Solids&quot; Textured Chair Mats"/>
    <n v="83.951999999999998"/>
    <n v="3"/>
    <n v="0.6"/>
    <n v="-90.24839999999999"/>
  </r>
  <r>
    <n v="1383"/>
    <s v="US-2013-108504"/>
    <x v="0"/>
    <x v="473"/>
    <d v="2013-02-05T00:00:00"/>
    <s v="Same Day"/>
    <s v="PP-18955"/>
    <s v="Paul Prost"/>
    <x v="2"/>
    <x v="0"/>
    <x v="214"/>
    <x v="32"/>
    <n v="30080"/>
    <x v="0"/>
    <s v="OFF-ST-10002344"/>
    <x v="1"/>
    <x v="4"/>
    <s v="Carina 42&quot;Hx23 3/4&quot;W Media Storage Unit"/>
    <n v="80.98"/>
    <n v="1"/>
    <n v="0"/>
    <n v="1.6196000000000055"/>
  </r>
  <r>
    <n v="1384"/>
    <s v="US-2013-108504"/>
    <x v="0"/>
    <x v="473"/>
    <d v="2013-02-05T00:00:00"/>
    <s v="Same Day"/>
    <s v="PP-18955"/>
    <s v="Paul Prost"/>
    <x v="2"/>
    <x v="0"/>
    <x v="214"/>
    <x v="32"/>
    <n v="30080"/>
    <x v="0"/>
    <s v="OFF-PA-10001289"/>
    <x v="1"/>
    <x v="10"/>
    <s v="White Computer Printout Paper by Universal"/>
    <n v="348.84"/>
    <n v="9"/>
    <n v="0"/>
    <n v="170.9316"/>
  </r>
  <r>
    <n v="1385"/>
    <s v="US-2013-108504"/>
    <x v="0"/>
    <x v="473"/>
    <d v="2013-02-05T00:00:00"/>
    <s v="Same Day"/>
    <s v="PP-18955"/>
    <s v="Paul Prost"/>
    <x v="2"/>
    <x v="0"/>
    <x v="214"/>
    <x v="32"/>
    <n v="30080"/>
    <x v="0"/>
    <s v="OFF-FA-10000053"/>
    <x v="1"/>
    <x v="13"/>
    <s v="Revere Boxed Rubber Bands by Revere"/>
    <n v="9.4499999999999993"/>
    <n v="5"/>
    <n v="0"/>
    <n v="0.18900000000000028"/>
  </r>
  <r>
    <n v="1386"/>
    <s v="US-2013-108504"/>
    <x v="0"/>
    <x v="473"/>
    <d v="2013-02-05T00:00:00"/>
    <s v="Same Day"/>
    <s v="PP-18955"/>
    <s v="Paul Prost"/>
    <x v="2"/>
    <x v="0"/>
    <x v="214"/>
    <x v="32"/>
    <n v="30080"/>
    <x v="0"/>
    <s v="FUR-FU-10004091"/>
    <x v="0"/>
    <x v="5"/>
    <s v="Eldon 200 Class Desk Accessories, Black"/>
    <n v="18.84"/>
    <n v="3"/>
    <n v="0"/>
    <n v="7.1592000000000002"/>
  </r>
  <r>
    <n v="1387"/>
    <s v="US-2013-108504"/>
    <x v="0"/>
    <x v="473"/>
    <d v="2013-02-05T00:00:00"/>
    <s v="Same Day"/>
    <s v="PP-18955"/>
    <s v="Paul Prost"/>
    <x v="2"/>
    <x v="0"/>
    <x v="214"/>
    <x v="32"/>
    <n v="30080"/>
    <x v="0"/>
    <s v="FUR-BO-10004015"/>
    <x v="0"/>
    <x v="0"/>
    <s v="Bush Andora Bookcase, Maple/Graphite Gray Finish"/>
    <n v="239.98"/>
    <n v="2"/>
    <n v="0"/>
    <n v="52.795599999999979"/>
  </r>
  <r>
    <n v="1388"/>
    <s v="US-2013-108504"/>
    <x v="0"/>
    <x v="473"/>
    <d v="2013-02-05T00:00:00"/>
    <s v="Same Day"/>
    <s v="PP-18955"/>
    <s v="Paul Prost"/>
    <x v="2"/>
    <x v="0"/>
    <x v="214"/>
    <x v="32"/>
    <n v="30080"/>
    <x v="0"/>
    <s v="OFF-EN-10003001"/>
    <x v="1"/>
    <x v="12"/>
    <s v="Ames Color-File Green Diamond Border X-ray Mailers"/>
    <n v="167.96"/>
    <n v="2"/>
    <n v="0"/>
    <n v="78.941199999999995"/>
  </r>
  <r>
    <n v="1389"/>
    <s v="US-2013-108504"/>
    <x v="0"/>
    <x v="473"/>
    <d v="2013-02-05T00:00:00"/>
    <s v="Same Day"/>
    <s v="PP-18955"/>
    <s v="Paul Prost"/>
    <x v="2"/>
    <x v="0"/>
    <x v="214"/>
    <x v="32"/>
    <n v="30080"/>
    <x v="0"/>
    <s v="TEC-PH-10000215"/>
    <x v="2"/>
    <x v="7"/>
    <s v="Plantronics Cordless Phone Headset with In-line Volume - M214C"/>
    <n v="104.85000000000001"/>
    <n v="3"/>
    <n v="0"/>
    <n v="28.309500000000007"/>
  </r>
  <r>
    <n v="1390"/>
    <s v="US-2013-108504"/>
    <x v="0"/>
    <x v="473"/>
    <d v="2013-02-05T00:00:00"/>
    <s v="Same Day"/>
    <s v="PP-18955"/>
    <s v="Paul Prost"/>
    <x v="2"/>
    <x v="0"/>
    <x v="214"/>
    <x v="32"/>
    <n v="30080"/>
    <x v="0"/>
    <s v="TEC-PH-10003645"/>
    <x v="2"/>
    <x v="7"/>
    <s v="Aastra 57i VoIP phone"/>
    <n v="484.83000000000004"/>
    <n v="3"/>
    <n v="0"/>
    <n v="126.05580000000002"/>
  </r>
  <r>
    <n v="1391"/>
    <s v="US-2013-108504"/>
    <x v="0"/>
    <x v="473"/>
    <d v="2013-02-05T00:00:00"/>
    <s v="Same Day"/>
    <s v="PP-18955"/>
    <s v="Paul Prost"/>
    <x v="2"/>
    <x v="0"/>
    <x v="214"/>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x v="0"/>
    <x v="214"/>
    <x v="32"/>
    <n v="30080"/>
    <x v="0"/>
    <s v="OFF-ST-10004804"/>
    <x v="1"/>
    <x v="4"/>
    <s v="Belkin 19&quot; Vented Equipment Shelf, Black"/>
    <n v="154.44"/>
    <n v="3"/>
    <n v="0"/>
    <n v="1.5444000000000031"/>
  </r>
  <r>
    <n v="1393"/>
    <s v="US-2013-108504"/>
    <x v="0"/>
    <x v="473"/>
    <d v="2013-02-05T00:00:00"/>
    <s v="Same Day"/>
    <s v="PP-18955"/>
    <s v="Paul Prost"/>
    <x v="2"/>
    <x v="0"/>
    <x v="214"/>
    <x v="32"/>
    <n v="30080"/>
    <x v="0"/>
    <s v="OFF-PA-10003892"/>
    <x v="1"/>
    <x v="10"/>
    <s v="Xerox 1943"/>
    <n v="342.37"/>
    <n v="7"/>
    <n v="0"/>
    <n v="160.91389999999998"/>
  </r>
  <r>
    <n v="1394"/>
    <s v="CA-2014-124828"/>
    <x v="3"/>
    <x v="445"/>
    <d v="2014-07-05T00:00:00"/>
    <s v="First Class"/>
    <s v="YS-21880"/>
    <s v="Yana Sorensen"/>
    <x v="1"/>
    <x v="0"/>
    <x v="140"/>
    <x v="3"/>
    <n v="27217"/>
    <x v="0"/>
    <s v="OFF-AR-10003514"/>
    <x v="1"/>
    <x v="6"/>
    <s v="4009 Highlighters by Sanford"/>
    <n v="9.5519999999999996"/>
    <n v="3"/>
    <n v="0.2"/>
    <n v="1.5521999999999991"/>
  </r>
  <r>
    <n v="1395"/>
    <s v="US-2014-117247"/>
    <x v="3"/>
    <x v="449"/>
    <d v="2014-10-15T00:00:00"/>
    <s v="Standard Class"/>
    <s v="CK-12760"/>
    <s v="Cyma Kinney"/>
    <x v="1"/>
    <x v="0"/>
    <x v="34"/>
    <x v="10"/>
    <n v="60505"/>
    <x v="2"/>
    <s v="FUR-TA-10002958"/>
    <x v="0"/>
    <x v="3"/>
    <s v="Bevis Oval Conference Table, Walnut"/>
    <n v="652.45000000000005"/>
    <n v="5"/>
    <n v="0.5"/>
    <n v="-430.61700000000019"/>
  </r>
  <r>
    <n v="1396"/>
    <s v="US-2014-117247"/>
    <x v="3"/>
    <x v="449"/>
    <d v="2014-10-15T00:00:00"/>
    <s v="Standard Class"/>
    <s v="CK-12760"/>
    <s v="Cyma Kinney"/>
    <x v="1"/>
    <x v="0"/>
    <x v="34"/>
    <x v="10"/>
    <n v="60505"/>
    <x v="2"/>
    <s v="FUR-TA-10001676"/>
    <x v="0"/>
    <x v="3"/>
    <s v="Hon 61000 Series Interactive Training Tables"/>
    <n v="66.644999999999996"/>
    <n v="3"/>
    <n v="0.5"/>
    <n v="-42.652799999999999"/>
  </r>
  <r>
    <n v="1397"/>
    <s v="CA-2013-124485"/>
    <x v="0"/>
    <x v="390"/>
    <d v="2013-11-27T00:00:00"/>
    <s v="First Class"/>
    <s v="NC-18340"/>
    <s v="Nat Carroll"/>
    <x v="0"/>
    <x v="0"/>
    <x v="20"/>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x v="0"/>
    <x v="20"/>
    <x v="15"/>
    <n v="10035"/>
    <x v="3"/>
    <s v="OFF-PA-10004971"/>
    <x v="1"/>
    <x v="10"/>
    <s v="Xerox 196"/>
    <n v="11.56"/>
    <n v="2"/>
    <n v="0"/>
    <n v="5.6644000000000005"/>
  </r>
  <r>
    <n v="1399"/>
    <s v="CA-2013-124485"/>
    <x v="0"/>
    <x v="390"/>
    <d v="2013-11-27T00:00:00"/>
    <s v="First Class"/>
    <s v="NC-18340"/>
    <s v="Nat Carroll"/>
    <x v="0"/>
    <x v="0"/>
    <x v="20"/>
    <x v="15"/>
    <n v="10035"/>
    <x v="3"/>
    <s v="TEC-AC-10002323"/>
    <x v="2"/>
    <x v="11"/>
    <s v="SanDisk Ultra 32 GB MicroSDHC Class 10 Memory Card"/>
    <n v="88.4"/>
    <n v="4"/>
    <n v="0"/>
    <n v="11.492000000000004"/>
  </r>
  <r>
    <n v="1400"/>
    <s v="CA-2013-124485"/>
    <x v="0"/>
    <x v="390"/>
    <d v="2013-11-27T00:00:00"/>
    <s v="First Class"/>
    <s v="NC-18340"/>
    <s v="Nat Carroll"/>
    <x v="0"/>
    <x v="0"/>
    <x v="20"/>
    <x v="15"/>
    <n v="10035"/>
    <x v="3"/>
    <s v="OFF-PA-10004888"/>
    <x v="1"/>
    <x v="10"/>
    <s v="Xerox 217"/>
    <n v="6.48"/>
    <n v="1"/>
    <n v="0"/>
    <n v="3.1104000000000003"/>
  </r>
  <r>
    <n v="1401"/>
    <s v="CA-2013-159212"/>
    <x v="0"/>
    <x v="474"/>
    <d v="2013-11-06T00:00:00"/>
    <s v="Standard Class"/>
    <s v="KM-16375"/>
    <s v="Katherine Murray"/>
    <x v="2"/>
    <x v="0"/>
    <x v="127"/>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x v="0"/>
    <x v="127"/>
    <x v="17"/>
    <n v="24153"/>
    <x v="0"/>
    <s v="OFF-EN-10002230"/>
    <x v="1"/>
    <x v="12"/>
    <s v="Airmail Envelopes"/>
    <n v="251.79000000000002"/>
    <n v="3"/>
    <n v="0"/>
    <n v="118.34129999999999"/>
  </r>
  <r>
    <n v="1403"/>
    <s v="US-2013-161396"/>
    <x v="0"/>
    <x v="475"/>
    <d v="2013-04-26T00:00:00"/>
    <s v="Standard Class"/>
    <s v="GM-14455"/>
    <s v="Gary Mitchum"/>
    <x v="2"/>
    <x v="0"/>
    <x v="38"/>
    <x v="24"/>
    <n v="43229"/>
    <x v="3"/>
    <s v="FUR-TA-10002622"/>
    <x v="0"/>
    <x v="3"/>
    <s v="Bush Andora Conference Table, Maple/Graphite Gray Finish"/>
    <n v="205.17599999999999"/>
    <n v="2"/>
    <n v="0.4"/>
    <n v="-58.133199999999988"/>
  </r>
  <r>
    <n v="1404"/>
    <s v="US-2013-161396"/>
    <x v="0"/>
    <x v="475"/>
    <d v="2013-04-26T00:00:00"/>
    <s v="Standard Class"/>
    <s v="GM-14455"/>
    <s v="Gary Mitchum"/>
    <x v="2"/>
    <x v="0"/>
    <x v="38"/>
    <x v="24"/>
    <n v="43229"/>
    <x v="3"/>
    <s v="OFF-PA-10000418"/>
    <x v="1"/>
    <x v="10"/>
    <s v="Xerox 189"/>
    <n v="419.4"/>
    <n v="5"/>
    <n v="0.2"/>
    <n v="146.79"/>
  </r>
  <r>
    <n v="1405"/>
    <s v="US-2011-118486"/>
    <x v="2"/>
    <x v="322"/>
    <d v="2011-04-08T00:00:00"/>
    <s v="First Class"/>
    <s v="SD-20485"/>
    <s v="Shirley Daniels"/>
    <x v="2"/>
    <x v="0"/>
    <x v="10"/>
    <x v="9"/>
    <n v="19143"/>
    <x v="3"/>
    <s v="OFF-SU-10004498"/>
    <x v="1"/>
    <x v="14"/>
    <s v="Martin-Yale Premier Letter Opener"/>
    <n v="10.304000000000002"/>
    <n v="1"/>
    <n v="0.2"/>
    <n v="-2.1896000000000004"/>
  </r>
  <r>
    <n v="1406"/>
    <s v="US-2011-118486"/>
    <x v="2"/>
    <x v="322"/>
    <d v="2011-04-08T00:00:00"/>
    <s v="First Class"/>
    <s v="SD-20485"/>
    <s v="Shirley Daniels"/>
    <x v="2"/>
    <x v="0"/>
    <x v="10"/>
    <x v="9"/>
    <n v="19143"/>
    <x v="3"/>
    <s v="FUR-TA-10001039"/>
    <x v="0"/>
    <x v="3"/>
    <s v="KI Adjustable-Height Table"/>
    <n v="154.76400000000001"/>
    <n v="3"/>
    <n v="0.4"/>
    <n v="-36.11160000000001"/>
  </r>
  <r>
    <n v="1407"/>
    <s v="US-2011-118486"/>
    <x v="2"/>
    <x v="322"/>
    <d v="2011-04-08T00:00:00"/>
    <s v="First Class"/>
    <s v="SD-20485"/>
    <s v="Shirley Daniels"/>
    <x v="2"/>
    <x v="0"/>
    <x v="10"/>
    <x v="9"/>
    <n v="19143"/>
    <x v="3"/>
    <s v="TEC-AC-10004659"/>
    <x v="2"/>
    <x v="11"/>
    <s v="Imation Secure+ Hardware Encrypted USB 2.0 Flash Drive; 16GB"/>
    <n v="116.78399999999999"/>
    <n v="2"/>
    <n v="0.2"/>
    <n v="21.896999999999991"/>
  </r>
  <r>
    <n v="1408"/>
    <s v="CA-2013-130407"/>
    <x v="0"/>
    <x v="476"/>
    <d v="2013-09-07T00:00:00"/>
    <s v="Standard Class"/>
    <s v="KD-16270"/>
    <s v="Karen Daniels"/>
    <x v="0"/>
    <x v="0"/>
    <x v="20"/>
    <x v="15"/>
    <n v="10024"/>
    <x v="3"/>
    <s v="OFF-AR-10002240"/>
    <x v="1"/>
    <x v="6"/>
    <s v="Panasonic KP-150 Electric Pencil Sharpener"/>
    <n v="75.48"/>
    <n v="2"/>
    <n v="0"/>
    <n v="19.6248"/>
  </r>
  <r>
    <n v="1409"/>
    <s v="CA-2013-130407"/>
    <x v="0"/>
    <x v="476"/>
    <d v="2013-09-07T00:00:00"/>
    <s v="Standard Class"/>
    <s v="KD-16270"/>
    <s v="Karen Daniels"/>
    <x v="0"/>
    <x v="0"/>
    <x v="20"/>
    <x v="15"/>
    <n v="10024"/>
    <x v="3"/>
    <s v="FUR-FU-10001967"/>
    <x v="0"/>
    <x v="5"/>
    <s v="Telescoping Adjustable Floor Lamp"/>
    <n v="39.979999999999997"/>
    <n v="2"/>
    <n v="0"/>
    <n v="9.9949999999999974"/>
  </r>
  <r>
    <n v="1410"/>
    <s v="US-2013-122245"/>
    <x v="0"/>
    <x v="477"/>
    <d v="2013-10-01T00:00:00"/>
    <s v="Standard Class"/>
    <s v="AB-10105"/>
    <s v="Adrian Barton"/>
    <x v="0"/>
    <x v="0"/>
    <x v="42"/>
    <x v="16"/>
    <n v="85023"/>
    <x v="1"/>
    <s v="FUR-TA-10002356"/>
    <x v="0"/>
    <x v="3"/>
    <s v="Bevis Boat-Shaped Conference Table"/>
    <n v="393.16500000000002"/>
    <n v="3"/>
    <n v="0.5"/>
    <n v="-204.44580000000005"/>
  </r>
  <r>
    <n v="1411"/>
    <s v="CA-2014-105144"/>
    <x v="3"/>
    <x v="259"/>
    <d v="2014-11-12T00:00:00"/>
    <s v="Standard Class"/>
    <s v="SZ-20035"/>
    <s v="Sam Zeldin"/>
    <x v="2"/>
    <x v="0"/>
    <x v="55"/>
    <x v="5"/>
    <n v="75051"/>
    <x v="2"/>
    <s v="OFF-LA-10003923"/>
    <x v="1"/>
    <x v="2"/>
    <s v="Alphabetical Labels for Top Tab Filing"/>
    <n v="23.680000000000003"/>
    <n v="2"/>
    <n v="0.2"/>
    <n v="8.879999999999999"/>
  </r>
  <r>
    <n v="1412"/>
    <s v="CA-2013-136329"/>
    <x v="0"/>
    <x v="478"/>
    <d v="2013-07-14T00:00:00"/>
    <s v="Standard Class"/>
    <s v="JD-15895"/>
    <s v="Jonathan Doherty"/>
    <x v="1"/>
    <x v="0"/>
    <x v="20"/>
    <x v="15"/>
    <n v="10035"/>
    <x v="3"/>
    <s v="FUR-CH-10002335"/>
    <x v="0"/>
    <x v="1"/>
    <s v="Hon GuestStacker Chair"/>
    <n v="408.00599999999997"/>
    <n v="2"/>
    <n v="0.1"/>
    <n v="72.534400000000005"/>
  </r>
  <r>
    <n v="1413"/>
    <s v="CA-2013-136329"/>
    <x v="0"/>
    <x v="478"/>
    <d v="2013-07-14T00:00:00"/>
    <s v="Standard Class"/>
    <s v="JD-15895"/>
    <s v="Jonathan Doherty"/>
    <x v="1"/>
    <x v="0"/>
    <x v="20"/>
    <x v="15"/>
    <n v="10035"/>
    <x v="3"/>
    <s v="FUR-FU-10000723"/>
    <x v="0"/>
    <x v="5"/>
    <s v="Deflect-o EconoMat Studded, No Bevel Mat for Low Pile Carpeting"/>
    <n v="165.28"/>
    <n v="4"/>
    <n v="0"/>
    <n v="14.875200000000007"/>
  </r>
  <r>
    <n v="1414"/>
    <s v="CA-2011-146640"/>
    <x v="2"/>
    <x v="479"/>
    <d v="2011-07-05T00:00:00"/>
    <s v="Standard Class"/>
    <s v="HA-14905"/>
    <s v="Helen Abelman"/>
    <x v="0"/>
    <x v="0"/>
    <x v="20"/>
    <x v="15"/>
    <n v="10024"/>
    <x v="3"/>
    <s v="OFF-BI-10002867"/>
    <x v="1"/>
    <x v="8"/>
    <s v="GBC Recycled Regency Composition Covers"/>
    <n v="334.76800000000003"/>
    <n v="7"/>
    <n v="0.2"/>
    <n v="108.79959999999997"/>
  </r>
  <r>
    <n v="1415"/>
    <s v="CA-2014-115994"/>
    <x v="3"/>
    <x v="480"/>
    <d v="2014-02-01T00:00:00"/>
    <s v="Second Class"/>
    <s v="BT-11305"/>
    <s v="Beth Thompson"/>
    <x v="2"/>
    <x v="0"/>
    <x v="116"/>
    <x v="1"/>
    <n v="92627"/>
    <x v="1"/>
    <s v="TEC-AC-10000580"/>
    <x v="2"/>
    <x v="11"/>
    <s v="Logitech G13 Programmable Gameboard with LCD Display"/>
    <n v="239.96999999999997"/>
    <n v="3"/>
    <n v="0"/>
    <n v="26.39670000000001"/>
  </r>
  <r>
    <n v="1416"/>
    <s v="CA-2014-115994"/>
    <x v="3"/>
    <x v="480"/>
    <d v="2014-02-01T00:00:00"/>
    <s v="Second Class"/>
    <s v="BT-11305"/>
    <s v="Beth Thompson"/>
    <x v="2"/>
    <x v="0"/>
    <x v="116"/>
    <x v="1"/>
    <n v="92627"/>
    <x v="1"/>
    <s v="FUR-FU-10003976"/>
    <x v="0"/>
    <x v="5"/>
    <s v="DAX Executive Solid Wood Document Frame, Desktop or Hang, Mahogany, 5 x 7"/>
    <n v="37.74"/>
    <n v="3"/>
    <n v="0"/>
    <n v="12.831599999999996"/>
  </r>
  <r>
    <n v="1417"/>
    <s v="CA-2012-126697"/>
    <x v="1"/>
    <x v="481"/>
    <d v="2012-09-24T00:00:00"/>
    <s v="First Class"/>
    <s v="SV-20815"/>
    <s v="Stuart Van"/>
    <x v="1"/>
    <x v="0"/>
    <x v="12"/>
    <x v="5"/>
    <n v="77041"/>
    <x v="2"/>
    <s v="TEC-PH-10002922"/>
    <x v="2"/>
    <x v="7"/>
    <s v="ShoreTel ShorePhone IP 230 VoIP phone"/>
    <n v="946.34400000000005"/>
    <n v="7"/>
    <n v="0.2"/>
    <n v="118.29299999999989"/>
  </r>
  <r>
    <n v="1418"/>
    <s v="CA-2012-126697"/>
    <x v="1"/>
    <x v="481"/>
    <d v="2012-09-24T00:00:00"/>
    <s v="First Class"/>
    <s v="SV-20815"/>
    <s v="Stuart Van"/>
    <x v="1"/>
    <x v="0"/>
    <x v="12"/>
    <x v="5"/>
    <n v="77041"/>
    <x v="2"/>
    <s v="TEC-AC-10004353"/>
    <x v="2"/>
    <x v="11"/>
    <s v="Hypercom P1300 Pinpad"/>
    <n v="151.20000000000002"/>
    <n v="3"/>
    <n v="0.2"/>
    <n v="32.130000000000003"/>
  </r>
  <r>
    <n v="1419"/>
    <s v="CA-2012-126697"/>
    <x v="1"/>
    <x v="481"/>
    <d v="2012-09-24T00:00:00"/>
    <s v="First Class"/>
    <s v="SV-20815"/>
    <s v="Stuart Van"/>
    <x v="1"/>
    <x v="0"/>
    <x v="12"/>
    <x v="5"/>
    <n v="77041"/>
    <x v="2"/>
    <s v="FUR-FU-10001706"/>
    <x v="0"/>
    <x v="5"/>
    <s v="Longer-Life Soft White Bulbs"/>
    <n v="4.9280000000000008"/>
    <n v="4"/>
    <n v="0.6"/>
    <n v="-1.4783999999999997"/>
  </r>
  <r>
    <n v="1420"/>
    <s v="CA-2012-124800"/>
    <x v="1"/>
    <x v="120"/>
    <d v="2012-09-30T00:00:00"/>
    <s v="Standard Class"/>
    <s v="RW-19540"/>
    <s v="Rick Wilson"/>
    <x v="1"/>
    <x v="0"/>
    <x v="123"/>
    <x v="16"/>
    <n v="85204"/>
    <x v="1"/>
    <s v="OFF-PA-10000501"/>
    <x v="1"/>
    <x v="10"/>
    <s v="Petty Cash Envelope"/>
    <n v="86.272000000000006"/>
    <n v="4"/>
    <n v="0.2"/>
    <n v="31.273599999999998"/>
  </r>
  <r>
    <n v="1421"/>
    <s v="CA-2012-124800"/>
    <x v="1"/>
    <x v="120"/>
    <d v="2012-09-30T00:00:00"/>
    <s v="Standard Class"/>
    <s v="RW-19540"/>
    <s v="Rick Wilson"/>
    <x v="1"/>
    <x v="0"/>
    <x v="123"/>
    <x v="16"/>
    <n v="85204"/>
    <x v="1"/>
    <s v="OFF-BI-10000778"/>
    <x v="1"/>
    <x v="8"/>
    <s v="GBC VeloBinder Electric Binding Machine"/>
    <n v="72.588000000000008"/>
    <n v="2"/>
    <n v="0.7"/>
    <n v="-48.391999999999982"/>
  </r>
  <r>
    <n v="1422"/>
    <s v="CA-2012-124800"/>
    <x v="1"/>
    <x v="120"/>
    <d v="2012-09-30T00:00:00"/>
    <s v="Standard Class"/>
    <s v="RW-19540"/>
    <s v="Rick Wilson"/>
    <x v="1"/>
    <x v="0"/>
    <x v="123"/>
    <x v="16"/>
    <n v="85204"/>
    <x v="1"/>
    <s v="OFF-AP-10004980"/>
    <x v="1"/>
    <x v="9"/>
    <s v="3M Replacement Filter for Office Air Cleaner for 20' x 33' Room"/>
    <n v="60.672000000000004"/>
    <n v="2"/>
    <n v="0.2"/>
    <n v="14.409600000000003"/>
  </r>
  <r>
    <n v="1423"/>
    <s v="CA-2012-124800"/>
    <x v="1"/>
    <x v="120"/>
    <d v="2012-09-30T00:00:00"/>
    <s v="Standard Class"/>
    <s v="RW-19540"/>
    <s v="Rick Wilson"/>
    <x v="1"/>
    <x v="0"/>
    <x v="123"/>
    <x v="16"/>
    <n v="85204"/>
    <x v="1"/>
    <s v="OFF-BI-10003984"/>
    <x v="1"/>
    <x v="8"/>
    <s v="Lock-Up Easel 'Spel-Binder'"/>
    <n v="77.031000000000006"/>
    <n v="9"/>
    <n v="0.7"/>
    <n v="-59.057100000000005"/>
  </r>
  <r>
    <n v="1424"/>
    <s v="CA-2012-124800"/>
    <x v="1"/>
    <x v="120"/>
    <d v="2012-09-30T00:00:00"/>
    <s v="Standard Class"/>
    <s v="RW-19540"/>
    <s v="Rick Wilson"/>
    <x v="1"/>
    <x v="0"/>
    <x v="123"/>
    <x v="16"/>
    <n v="85204"/>
    <x v="1"/>
    <s v="OFF-ST-10000798"/>
    <x v="1"/>
    <x v="4"/>
    <s v="2300 Heavy-Duty Transfer File Systems by Perma"/>
    <n v="119.90400000000001"/>
    <n v="6"/>
    <n v="0.2"/>
    <n v="-1.4988000000000135"/>
  </r>
  <r>
    <n v="1425"/>
    <s v="CA-2012-124800"/>
    <x v="1"/>
    <x v="120"/>
    <d v="2012-09-30T00:00:00"/>
    <s v="Standard Class"/>
    <s v="RW-19540"/>
    <s v="Rick Wilson"/>
    <x v="1"/>
    <x v="0"/>
    <x v="123"/>
    <x v="16"/>
    <n v="85204"/>
    <x v="1"/>
    <s v="TEC-PH-10001750"/>
    <x v="2"/>
    <x v="7"/>
    <s v="Samsung Rugby III"/>
    <n v="263.96000000000004"/>
    <n v="5"/>
    <n v="0.2"/>
    <n v="23.096500000000006"/>
  </r>
  <r>
    <n v="1426"/>
    <s v="CA-2012-124800"/>
    <x v="1"/>
    <x v="120"/>
    <d v="2012-09-30T00:00:00"/>
    <s v="Standard Class"/>
    <s v="RW-19540"/>
    <s v="Rick Wilson"/>
    <x v="1"/>
    <x v="0"/>
    <x v="123"/>
    <x v="16"/>
    <n v="85204"/>
    <x v="1"/>
    <s v="OFF-ST-10002743"/>
    <x v="1"/>
    <x v="4"/>
    <s v="SAFCO Boltless Steel Shelving"/>
    <n v="363.64800000000002"/>
    <n v="4"/>
    <n v="0.2"/>
    <n v="-86.366400000000027"/>
  </r>
  <r>
    <n v="1427"/>
    <s v="US-2012-164448"/>
    <x v="1"/>
    <x v="89"/>
    <d v="2012-11-04T00:00:00"/>
    <s v="Second Class"/>
    <s v="DK-12835"/>
    <s v="Damala Kotsonis"/>
    <x v="1"/>
    <x v="0"/>
    <x v="162"/>
    <x v="1"/>
    <n v="93905"/>
    <x v="1"/>
    <s v="OFF-BI-10002949"/>
    <x v="1"/>
    <x v="8"/>
    <s v="Prestige Round Ring Binders"/>
    <n v="9.7280000000000015"/>
    <n v="2"/>
    <n v="0.2"/>
    <n v="3.283199999999999"/>
  </r>
  <r>
    <n v="1428"/>
    <s v="US-2012-164448"/>
    <x v="1"/>
    <x v="89"/>
    <d v="2012-11-04T00:00:00"/>
    <s v="Second Class"/>
    <s v="DK-12835"/>
    <s v="Damala Kotsonis"/>
    <x v="1"/>
    <x v="0"/>
    <x v="162"/>
    <x v="1"/>
    <n v="93905"/>
    <x v="1"/>
    <s v="OFF-EN-10002600"/>
    <x v="1"/>
    <x v="12"/>
    <s v="Redi-Strip #10 Envelopes, 4 1/8 x 9 1/2"/>
    <n v="14.75"/>
    <n v="5"/>
    <n v="0"/>
    <n v="7.08"/>
  </r>
  <r>
    <n v="1429"/>
    <s v="US-2012-164448"/>
    <x v="1"/>
    <x v="89"/>
    <d v="2012-11-04T00:00:00"/>
    <s v="Second Class"/>
    <s v="DK-12835"/>
    <s v="Damala Kotsonis"/>
    <x v="1"/>
    <x v="0"/>
    <x v="162"/>
    <x v="1"/>
    <n v="93905"/>
    <x v="1"/>
    <s v="OFF-BI-10003708"/>
    <x v="1"/>
    <x v="8"/>
    <s v="Acco Four Pocket Poly Ring Binder with Label Holder, Smoke, 1&quot;"/>
    <n v="29.800000000000004"/>
    <n v="5"/>
    <n v="0.2"/>
    <n v="9.3124999999999982"/>
  </r>
  <r>
    <n v="1430"/>
    <s v="US-2012-164448"/>
    <x v="1"/>
    <x v="89"/>
    <d v="2012-11-04T00:00:00"/>
    <s v="Second Class"/>
    <s v="DK-12835"/>
    <s v="Damala Kotsonis"/>
    <x v="1"/>
    <x v="0"/>
    <x v="162"/>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x v="0"/>
    <x v="38"/>
    <x v="24"/>
    <n v="43229"/>
    <x v="3"/>
    <s v="TEC-PH-10003092"/>
    <x v="2"/>
    <x v="7"/>
    <s v="Motorola L804"/>
    <n v="220.75200000000001"/>
    <n v="8"/>
    <n v="0.4"/>
    <n v="-40.47120000000001"/>
  </r>
  <r>
    <n v="1432"/>
    <s v="CA-2011-120768"/>
    <x v="2"/>
    <x v="174"/>
    <d v="2011-12-21T00:00:00"/>
    <s v="Second Class"/>
    <s v="IM-15070"/>
    <s v="Irene Maddox"/>
    <x v="0"/>
    <x v="0"/>
    <x v="159"/>
    <x v="19"/>
    <n v="35630"/>
    <x v="0"/>
    <s v="OFF-BI-10001191"/>
    <x v="1"/>
    <x v="8"/>
    <s v="Canvas Sectional Post Binders"/>
    <n v="152.76"/>
    <n v="6"/>
    <n v="0"/>
    <n v="74.852400000000003"/>
  </r>
  <r>
    <n v="1433"/>
    <s v="CA-2011-120768"/>
    <x v="2"/>
    <x v="174"/>
    <d v="2011-12-21T00:00:00"/>
    <s v="Second Class"/>
    <s v="IM-15070"/>
    <s v="Irene Maddox"/>
    <x v="0"/>
    <x v="0"/>
    <x v="159"/>
    <x v="19"/>
    <n v="35630"/>
    <x v="0"/>
    <s v="OFF-SU-10004115"/>
    <x v="1"/>
    <x v="14"/>
    <s v="Acme Stainless Steel Office Snips"/>
    <n v="7.27"/>
    <n v="1"/>
    <n v="0"/>
    <n v="1.9629000000000003"/>
  </r>
  <r>
    <n v="1434"/>
    <s v="CA-2011-120768"/>
    <x v="2"/>
    <x v="174"/>
    <d v="2011-12-21T00:00:00"/>
    <s v="Second Class"/>
    <s v="IM-15070"/>
    <s v="Irene Maddox"/>
    <x v="0"/>
    <x v="0"/>
    <x v="159"/>
    <x v="19"/>
    <n v="35630"/>
    <x v="0"/>
    <s v="FUR-CH-10000513"/>
    <x v="0"/>
    <x v="1"/>
    <s v="High-Back Leather Manager's Chair"/>
    <n v="1819.8600000000001"/>
    <n v="14"/>
    <n v="0"/>
    <n v="163.78740000000002"/>
  </r>
  <r>
    <n v="1435"/>
    <s v="US-2013-153129"/>
    <x v="0"/>
    <x v="482"/>
    <d v="2013-12-31T00:00:00"/>
    <s v="Standard Class"/>
    <s v="FP-14320"/>
    <s v="Frank Preis"/>
    <x v="0"/>
    <x v="0"/>
    <x v="4"/>
    <x v="4"/>
    <n v="98105"/>
    <x v="1"/>
    <s v="OFF-PA-10003673"/>
    <x v="1"/>
    <x v="10"/>
    <s v="Strathmore Photo Mount Cards"/>
    <n v="33.9"/>
    <n v="5"/>
    <n v="0"/>
    <n v="15.593999999999999"/>
  </r>
  <r>
    <n v="1436"/>
    <s v="CA-2014-106852"/>
    <x v="3"/>
    <x v="308"/>
    <d v="2014-06-28T00:00:00"/>
    <s v="Standard Class"/>
    <s v="ST-20530"/>
    <s v="Shui Tom"/>
    <x v="0"/>
    <x v="0"/>
    <x v="215"/>
    <x v="24"/>
    <n v="44134"/>
    <x v="3"/>
    <s v="OFF-PA-10001639"/>
    <x v="1"/>
    <x v="10"/>
    <s v="Xerox 203"/>
    <n v="31.104000000000006"/>
    <n v="6"/>
    <n v="0.2"/>
    <n v="10.8864"/>
  </r>
  <r>
    <n v="1437"/>
    <s v="CA-2014-106852"/>
    <x v="3"/>
    <x v="308"/>
    <d v="2014-06-28T00:00:00"/>
    <s v="Standard Class"/>
    <s v="ST-20530"/>
    <s v="Shui Tom"/>
    <x v="0"/>
    <x v="0"/>
    <x v="215"/>
    <x v="24"/>
    <n v="44134"/>
    <x v="3"/>
    <s v="OFF-AR-10003829"/>
    <x v="1"/>
    <x v="6"/>
    <s v="Newell 35"/>
    <n v="5.2480000000000002"/>
    <n v="2"/>
    <n v="0.2"/>
    <n v="0.59039999999999915"/>
  </r>
  <r>
    <n v="1438"/>
    <s v="CA-2012-139731"/>
    <x v="1"/>
    <x v="52"/>
    <d v="2012-10-15T00:00:00"/>
    <s v="Same Day"/>
    <s v="JE-15745"/>
    <s v="Joel Eaton"/>
    <x v="0"/>
    <x v="0"/>
    <x v="112"/>
    <x v="5"/>
    <n v="79109"/>
    <x v="2"/>
    <s v="TEC-AC-10004975"/>
    <x v="2"/>
    <x v="11"/>
    <s v="Plantronics Audio 995 Wireless Stereo Headset"/>
    <n v="263.88"/>
    <n v="3"/>
    <n v="0.2"/>
    <n v="42.880500000000012"/>
  </r>
  <r>
    <n v="1439"/>
    <s v="CA-2012-139731"/>
    <x v="1"/>
    <x v="52"/>
    <d v="2012-10-15T00:00:00"/>
    <s v="Same Day"/>
    <s v="JE-15745"/>
    <s v="Joel Eaton"/>
    <x v="0"/>
    <x v="0"/>
    <x v="112"/>
    <x v="5"/>
    <n v="79109"/>
    <x v="2"/>
    <s v="FUR-CH-10002024"/>
    <x v="0"/>
    <x v="1"/>
    <s v="HON 5400 Series Task Chairs for Big and Tall"/>
    <n v="2453.4299999999998"/>
    <n v="5"/>
    <n v="0.3"/>
    <n v="-350.4899999999999"/>
  </r>
  <r>
    <n v="1440"/>
    <s v="CA-2014-122735"/>
    <x v="3"/>
    <x v="483"/>
    <d v="2014-04-16T00:00:00"/>
    <s v="Second Class"/>
    <s v="BD-11320"/>
    <s v="Bill Donatelli"/>
    <x v="0"/>
    <x v="0"/>
    <x v="205"/>
    <x v="34"/>
    <n v="2908"/>
    <x v="3"/>
    <s v="OFF-BI-10004364"/>
    <x v="1"/>
    <x v="8"/>
    <s v="Storex Dura Pro Binders"/>
    <n v="29.700000000000003"/>
    <n v="5"/>
    <n v="0"/>
    <n v="13.365"/>
  </r>
  <r>
    <n v="1441"/>
    <s v="CA-2014-122735"/>
    <x v="3"/>
    <x v="483"/>
    <d v="2014-04-16T00:00:00"/>
    <s v="Second Class"/>
    <s v="BD-11320"/>
    <s v="Bill Donatelli"/>
    <x v="0"/>
    <x v="0"/>
    <x v="205"/>
    <x v="34"/>
    <n v="2908"/>
    <x v="3"/>
    <s v="OFF-PA-10001712"/>
    <x v="1"/>
    <x v="10"/>
    <s v="Xerox 1948"/>
    <n v="39.96"/>
    <n v="4"/>
    <n v="0"/>
    <n v="17.981999999999999"/>
  </r>
  <r>
    <n v="1442"/>
    <s v="CA-2014-128160"/>
    <x v="3"/>
    <x v="484"/>
    <d v="2014-12-25T00:00:00"/>
    <s v="Second Class"/>
    <s v="MM-17920"/>
    <s v="Michael Moore"/>
    <x v="0"/>
    <x v="0"/>
    <x v="8"/>
    <x v="1"/>
    <n v="94110"/>
    <x v="1"/>
    <s v="OFF-BI-10001510"/>
    <x v="1"/>
    <x v="8"/>
    <s v="Deluxe Heavy-Duty Vinyl Round Ring Binder"/>
    <n v="36.672000000000004"/>
    <n v="2"/>
    <n v="0.2"/>
    <n v="11.459999999999999"/>
  </r>
  <r>
    <n v="1443"/>
    <s v="CA-2014-117695"/>
    <x v="3"/>
    <x v="485"/>
    <d v="2014-08-09T00:00:00"/>
    <s v="First Class"/>
    <s v="PW-19030"/>
    <s v="Pauline Webber"/>
    <x v="1"/>
    <x v="0"/>
    <x v="102"/>
    <x v="0"/>
    <n v="40475"/>
    <x v="0"/>
    <s v="OFF-PA-10002713"/>
    <x v="1"/>
    <x v="10"/>
    <s v="Adams Phone Message Book, 200 Message Capacity, 8 1/16” x 11”"/>
    <n v="13.76"/>
    <n v="2"/>
    <n v="0"/>
    <n v="6.3295999999999992"/>
  </r>
  <r>
    <n v="1444"/>
    <s v="CA-2012-166135"/>
    <x v="1"/>
    <x v="486"/>
    <d v="2012-10-06T00:00:00"/>
    <s v="Standard Class"/>
    <s v="SC-20440"/>
    <s v="Shaun Chance"/>
    <x v="1"/>
    <x v="0"/>
    <x v="34"/>
    <x v="22"/>
    <n v="80013"/>
    <x v="1"/>
    <s v="OFF-ST-10002974"/>
    <x v="1"/>
    <x v="4"/>
    <s v="Trav-L-File Heavy-Duty Shuttle II, Black"/>
    <n v="139.42400000000001"/>
    <n v="4"/>
    <n v="0.2"/>
    <n v="17.42799999999999"/>
  </r>
  <r>
    <n v="1445"/>
    <s v="CA-2013-133725"/>
    <x v="0"/>
    <x v="454"/>
    <d v="2013-05-29T00:00:00"/>
    <s v="Standard Class"/>
    <s v="KL-16645"/>
    <s v="Ken Lonsdale"/>
    <x v="0"/>
    <x v="0"/>
    <x v="22"/>
    <x v="10"/>
    <n v="60623"/>
    <x v="2"/>
    <s v="TEC-PH-10004165"/>
    <x v="2"/>
    <x v="7"/>
    <s v="Mitel MiVoice 5330e IP Phone"/>
    <n v="1979.9280000000001"/>
    <n v="9"/>
    <n v="0.2"/>
    <n v="148.49459999999993"/>
  </r>
  <r>
    <n v="1446"/>
    <s v="CA-2014-102337"/>
    <x v="3"/>
    <x v="487"/>
    <d v="2014-06-17T00:00:00"/>
    <s v="First Class"/>
    <s v="SD-20485"/>
    <s v="Shirley Daniels"/>
    <x v="2"/>
    <x v="0"/>
    <x v="22"/>
    <x v="10"/>
    <n v="60653"/>
    <x v="2"/>
    <s v="OFF-ST-10004804"/>
    <x v="1"/>
    <x v="4"/>
    <s v="Belkin 19&quot; Vented Equipment Shelf, Black"/>
    <n v="164.73599999999999"/>
    <n v="4"/>
    <n v="0.2"/>
    <n v="-39.124799999999993"/>
  </r>
  <r>
    <n v="1447"/>
    <s v="CA-2014-102337"/>
    <x v="3"/>
    <x v="487"/>
    <d v="2014-06-17T00:00:00"/>
    <s v="First Class"/>
    <s v="SD-20485"/>
    <s v="Shirley Daniels"/>
    <x v="2"/>
    <x v="0"/>
    <x v="22"/>
    <x v="10"/>
    <n v="60653"/>
    <x v="2"/>
    <s v="FUR-CH-10004289"/>
    <x v="0"/>
    <x v="1"/>
    <s v="Global Super Steno Chair"/>
    <n v="470.30199999999996"/>
    <n v="7"/>
    <n v="0.3"/>
    <n v="-87.341800000000035"/>
  </r>
  <r>
    <n v="1448"/>
    <s v="CA-2014-102337"/>
    <x v="3"/>
    <x v="487"/>
    <d v="2014-06-17T00:00:00"/>
    <s v="First Class"/>
    <s v="SD-20485"/>
    <s v="Shirley Daniels"/>
    <x v="2"/>
    <x v="0"/>
    <x v="22"/>
    <x v="10"/>
    <n v="60653"/>
    <x v="2"/>
    <s v="TEC-PH-10002564"/>
    <x v="2"/>
    <x v="7"/>
    <s v="OtterBox Defender Series Case - Samsung Galaxy S4"/>
    <n v="47.984000000000002"/>
    <n v="2"/>
    <n v="0.2"/>
    <n v="5.9979999999999922"/>
  </r>
  <r>
    <n v="1449"/>
    <s v="US-2011-112564"/>
    <x v="2"/>
    <x v="488"/>
    <d v="2011-04-24T00:00:00"/>
    <s v="First Class"/>
    <s v="TS-21160"/>
    <s v="Theresa Swint"/>
    <x v="1"/>
    <x v="0"/>
    <x v="10"/>
    <x v="9"/>
    <n v="19134"/>
    <x v="3"/>
    <s v="OFF-BI-10004876"/>
    <x v="1"/>
    <x v="8"/>
    <s v="Wilson Jones Suede Grain Vinyl Binders"/>
    <n v="2.5020000000000002"/>
    <n v="3"/>
    <n v="0.7"/>
    <n v="-1.7513999999999994"/>
  </r>
  <r>
    <n v="1450"/>
    <s v="CA-2012-145821"/>
    <x v="1"/>
    <x v="489"/>
    <d v="2012-05-07T00:00:00"/>
    <s v="Standard Class"/>
    <s v="JB-15400"/>
    <s v="Jennifer Braxton"/>
    <x v="1"/>
    <x v="0"/>
    <x v="1"/>
    <x v="1"/>
    <n v="90008"/>
    <x v="1"/>
    <s v="TEC-PH-10004348"/>
    <x v="2"/>
    <x v="7"/>
    <s v="OtterBox Defender Series Case - iPhone 5c"/>
    <n v="88.751999999999995"/>
    <n v="3"/>
    <n v="0.2"/>
    <n v="11.093999999999998"/>
  </r>
  <r>
    <n v="1451"/>
    <s v="US-2012-160150"/>
    <x v="1"/>
    <x v="490"/>
    <d v="2012-07-20T00:00:00"/>
    <s v="First Class"/>
    <s v="TS-21085"/>
    <s v="Thais Sissman"/>
    <x v="0"/>
    <x v="0"/>
    <x v="42"/>
    <x v="16"/>
    <n v="85023"/>
    <x v="1"/>
    <s v="OFF-BI-10004352"/>
    <x v="1"/>
    <x v="8"/>
    <s v="Wilson Jones DublLock D-Ring Binders"/>
    <n v="2.0250000000000004"/>
    <n v="1"/>
    <n v="0.7"/>
    <n v="-1.3499999999999996"/>
  </r>
  <r>
    <n v="1452"/>
    <s v="CA-2013-133711"/>
    <x v="0"/>
    <x v="491"/>
    <d v="2013-11-30T00:00:00"/>
    <s v="First Class"/>
    <s v="MC-17425"/>
    <s v="Mark Cousins"/>
    <x v="1"/>
    <x v="0"/>
    <x v="216"/>
    <x v="19"/>
    <n v="36608"/>
    <x v="0"/>
    <s v="OFF-PA-10001685"/>
    <x v="1"/>
    <x v="10"/>
    <s v="Staples"/>
    <n v="70.98"/>
    <n v="7"/>
    <n v="0"/>
    <n v="34.780200000000001"/>
  </r>
  <r>
    <n v="1453"/>
    <s v="CA-2013-133711"/>
    <x v="0"/>
    <x v="491"/>
    <d v="2013-11-30T00:00:00"/>
    <s v="First Class"/>
    <s v="MC-17425"/>
    <s v="Mark Cousins"/>
    <x v="1"/>
    <x v="0"/>
    <x v="216"/>
    <x v="19"/>
    <n v="36608"/>
    <x v="0"/>
    <s v="OFF-BI-10000666"/>
    <x v="1"/>
    <x v="8"/>
    <s v="Surelock Post Binders"/>
    <n v="91.679999999999993"/>
    <n v="3"/>
    <n v="0"/>
    <n v="45.839999999999996"/>
  </r>
  <r>
    <n v="1454"/>
    <s v="CA-2013-133711"/>
    <x v="0"/>
    <x v="491"/>
    <d v="2013-11-30T00:00:00"/>
    <s v="First Class"/>
    <s v="MC-17425"/>
    <s v="Mark Cousins"/>
    <x v="1"/>
    <x v="0"/>
    <x v="216"/>
    <x v="19"/>
    <n v="36608"/>
    <x v="0"/>
    <s v="OFF-BI-10004352"/>
    <x v="1"/>
    <x v="8"/>
    <s v="Wilson Jones DublLock D-Ring Binders"/>
    <n v="33.75"/>
    <n v="5"/>
    <n v="0"/>
    <n v="16.875"/>
  </r>
  <r>
    <n v="1455"/>
    <s v="CA-2013-133711"/>
    <x v="0"/>
    <x v="491"/>
    <d v="2013-11-30T00:00:00"/>
    <s v="First Class"/>
    <s v="MC-17425"/>
    <s v="Mark Cousins"/>
    <x v="1"/>
    <x v="0"/>
    <x v="216"/>
    <x v="19"/>
    <n v="36608"/>
    <x v="0"/>
    <s v="TEC-MA-10000010"/>
    <x v="2"/>
    <x v="15"/>
    <s v="Hewlett-Packard Deskjet 3050a All-in-One Color Inkjet Printer"/>
    <n v="3040"/>
    <n v="8"/>
    <n v="0"/>
    <n v="1459.2"/>
  </r>
  <r>
    <n v="1456"/>
    <s v="CA-2014-148474"/>
    <x v="3"/>
    <x v="492"/>
    <d v="2014-06-20T00:00:00"/>
    <s v="Standard Class"/>
    <s v="ME-17320"/>
    <s v="Maria Etezadi"/>
    <x v="2"/>
    <x v="0"/>
    <x v="38"/>
    <x v="32"/>
    <n v="31907"/>
    <x v="0"/>
    <s v="OFF-BI-10000977"/>
    <x v="1"/>
    <x v="8"/>
    <s v="Ibico Plastic Spiral Binding Combs"/>
    <n v="91.199999999999989"/>
    <n v="3"/>
    <n v="0"/>
    <n v="41.951999999999998"/>
  </r>
  <r>
    <n v="1457"/>
    <s v="CA-2014-148474"/>
    <x v="3"/>
    <x v="492"/>
    <d v="2014-06-20T00:00:00"/>
    <s v="Standard Class"/>
    <s v="ME-17320"/>
    <s v="Maria Etezadi"/>
    <x v="2"/>
    <x v="0"/>
    <x v="38"/>
    <x v="32"/>
    <n v="31907"/>
    <x v="0"/>
    <s v="FUR-TA-10002530"/>
    <x v="0"/>
    <x v="3"/>
    <s v="Iceberg OfficeWorks 42&quot; Round Tables"/>
    <n v="452.93999999999994"/>
    <n v="3"/>
    <n v="0"/>
    <n v="67.940999999999974"/>
  </r>
  <r>
    <n v="1458"/>
    <s v="CA-2012-111297"/>
    <x v="1"/>
    <x v="493"/>
    <d v="2012-08-21T00:00:00"/>
    <s v="Standard Class"/>
    <s v="SC-20440"/>
    <s v="Shaun Chance"/>
    <x v="1"/>
    <x v="0"/>
    <x v="217"/>
    <x v="31"/>
    <n v="2740"/>
    <x v="3"/>
    <s v="OFF-BI-10002412"/>
    <x v="1"/>
    <x v="8"/>
    <s v="Wilson Jones “Snap” Scratch Pad Binder Tool for Ring Binders"/>
    <n v="52.199999999999996"/>
    <n v="9"/>
    <n v="0"/>
    <n v="23.49"/>
  </r>
  <r>
    <n v="1459"/>
    <s v="CA-2013-123722"/>
    <x v="0"/>
    <x v="477"/>
    <d v="2013-10-02T00:00:00"/>
    <s v="Standard Class"/>
    <s v="NH-18610"/>
    <s v="Nicole Hansen"/>
    <x v="1"/>
    <x v="0"/>
    <x v="218"/>
    <x v="5"/>
    <n v="75061"/>
    <x v="2"/>
    <s v="OFF-LA-10001569"/>
    <x v="1"/>
    <x v="2"/>
    <s v="Avery 499"/>
    <n v="15.936000000000002"/>
    <n v="4"/>
    <n v="0.2"/>
    <n v="5.1791999999999998"/>
  </r>
  <r>
    <n v="1460"/>
    <s v="CA-2011-155271"/>
    <x v="2"/>
    <x v="417"/>
    <d v="2011-05-04T00:00:00"/>
    <s v="Same Day"/>
    <s v="AA-10480"/>
    <s v="Andrew Allen"/>
    <x v="0"/>
    <x v="0"/>
    <x v="209"/>
    <x v="29"/>
    <n v="6457"/>
    <x v="3"/>
    <s v="FUR-FU-10001473"/>
    <x v="0"/>
    <x v="5"/>
    <s v="DAX Wood Document Frame"/>
    <n v="27.46"/>
    <n v="2"/>
    <n v="0"/>
    <n v="9.8856000000000002"/>
  </r>
  <r>
    <n v="1461"/>
    <s v="CA-2012-119907"/>
    <x v="1"/>
    <x v="494"/>
    <d v="2012-12-08T00:00:00"/>
    <s v="Standard Class"/>
    <s v="LC-17140"/>
    <s v="Logan Currie"/>
    <x v="0"/>
    <x v="0"/>
    <x v="4"/>
    <x v="4"/>
    <n v="98103"/>
    <x v="1"/>
    <s v="OFF-BI-10001765"/>
    <x v="1"/>
    <x v="8"/>
    <s v="Wilson Jones Heavy-Duty Casebound Ring Binders with Metal Hinges"/>
    <n v="55.424000000000007"/>
    <n v="2"/>
    <n v="0.2"/>
    <n v="19.398399999999995"/>
  </r>
  <r>
    <n v="1462"/>
    <s v="US-2013-128902"/>
    <x v="0"/>
    <x v="21"/>
    <d v="2013-03-16T00:00:00"/>
    <s v="Standard Class"/>
    <s v="MB-18085"/>
    <s v="Mick Brown"/>
    <x v="0"/>
    <x v="0"/>
    <x v="219"/>
    <x v="30"/>
    <n v="8360"/>
    <x v="3"/>
    <s v="FUR-TA-10001095"/>
    <x v="0"/>
    <x v="3"/>
    <s v="Chromcraft Round Conference Tables"/>
    <n v="244.00599999999997"/>
    <n v="2"/>
    <n v="0.3"/>
    <n v="-31.372200000000007"/>
  </r>
  <r>
    <n v="1463"/>
    <s v="CA-2013-152289"/>
    <x v="0"/>
    <x v="370"/>
    <d v="2013-08-29T00:00:00"/>
    <s v="First Class"/>
    <s v="LC-16930"/>
    <s v="Linda Cazamias"/>
    <x v="1"/>
    <x v="0"/>
    <x v="45"/>
    <x v="5"/>
    <n v="77506"/>
    <x v="2"/>
    <s v="TEC-AC-10004571"/>
    <x v="2"/>
    <x v="11"/>
    <s v="Logitech G700s Rechargeable Gaming Mouse"/>
    <n v="159.98400000000001"/>
    <n v="2"/>
    <n v="0.2"/>
    <n v="43.995600000000003"/>
  </r>
  <r>
    <n v="1464"/>
    <s v="CA-2013-152289"/>
    <x v="0"/>
    <x v="370"/>
    <d v="2013-08-29T00:00:00"/>
    <s v="First Class"/>
    <s v="LC-16930"/>
    <s v="Linda Cazamias"/>
    <x v="1"/>
    <x v="0"/>
    <x v="45"/>
    <x v="5"/>
    <n v="77506"/>
    <x v="2"/>
    <s v="FUR-CH-10002126"/>
    <x v="0"/>
    <x v="1"/>
    <s v="Hon Deluxe Fabric Upholstered Stacking Chairs"/>
    <n v="1024.7159999999999"/>
    <n v="6"/>
    <n v="0.3"/>
    <n v="-29.277599999999893"/>
  </r>
  <r>
    <n v="1465"/>
    <s v="US-2013-104794"/>
    <x v="0"/>
    <x v="186"/>
    <d v="2013-12-20T00:00:00"/>
    <s v="First Class"/>
    <s v="KD-16495"/>
    <s v="Keith Dawkins"/>
    <x v="1"/>
    <x v="0"/>
    <x v="20"/>
    <x v="15"/>
    <n v="10009"/>
    <x v="3"/>
    <s v="OFF-FA-10001754"/>
    <x v="1"/>
    <x v="13"/>
    <s v="Stockwell Gold Paper Clips"/>
    <n v="3.68"/>
    <n v="2"/>
    <n v="0"/>
    <n v="1.8032000000000001"/>
  </r>
  <r>
    <n v="1466"/>
    <s v="CA-2011-151708"/>
    <x v="2"/>
    <x v="233"/>
    <d v="2011-08-14T00:00:00"/>
    <s v="Standard Class"/>
    <s v="MB-17305"/>
    <s v="Maria Bertelson"/>
    <x v="0"/>
    <x v="0"/>
    <x v="220"/>
    <x v="16"/>
    <n v="85301"/>
    <x v="1"/>
    <s v="FUR-FU-10001602"/>
    <x v="0"/>
    <x v="5"/>
    <s v="Eldon Delta Triangular Chair Mat, 52&quot; x 58&quot;, Clear"/>
    <n v="121.376"/>
    <n v="4"/>
    <n v="0.2"/>
    <n v="-3.0344000000000122"/>
  </r>
  <r>
    <n v="1467"/>
    <s v="CA-2011-151708"/>
    <x v="2"/>
    <x v="233"/>
    <d v="2011-08-14T00:00:00"/>
    <s v="Standard Class"/>
    <s v="MB-17305"/>
    <s v="Maria Bertelson"/>
    <x v="0"/>
    <x v="0"/>
    <x v="220"/>
    <x v="16"/>
    <n v="85301"/>
    <x v="1"/>
    <s v="TEC-AC-10001767"/>
    <x v="2"/>
    <x v="11"/>
    <s v="SanDisk Ultra 64 GB MicroSDHC Class 10 Memory Card"/>
    <n v="95.976000000000013"/>
    <n v="3"/>
    <n v="0.2"/>
    <n v="-10.797300000000011"/>
  </r>
  <r>
    <n v="1468"/>
    <s v="CA-2012-100769"/>
    <x v="1"/>
    <x v="495"/>
    <d v="2012-05-16T00:00:00"/>
    <s v="Same Day"/>
    <s v="TH-21550"/>
    <s v="Tracy Hopkins"/>
    <x v="2"/>
    <x v="0"/>
    <x v="108"/>
    <x v="2"/>
    <n v="32216"/>
    <x v="0"/>
    <s v="TEC-AC-10002402"/>
    <x v="2"/>
    <x v="11"/>
    <s v="Razer Kraken PRO Over Ear PC and Music Headset"/>
    <n v="255.96799999999999"/>
    <n v="4"/>
    <n v="0.2"/>
    <n v="31.995999999999974"/>
  </r>
  <r>
    <n v="1469"/>
    <s v="CA-2014-139199"/>
    <x v="3"/>
    <x v="34"/>
    <d v="2014-12-14T00:00:00"/>
    <s v="Standard Class"/>
    <s v="DK-12835"/>
    <s v="Damala Kotsonis"/>
    <x v="1"/>
    <x v="0"/>
    <x v="66"/>
    <x v="12"/>
    <n v="48234"/>
    <x v="2"/>
    <s v="FUR-CH-10000847"/>
    <x v="0"/>
    <x v="1"/>
    <s v="Global Executive Mid-Back Manager's Chair"/>
    <n v="872.94"/>
    <n v="3"/>
    <n v="0"/>
    <n v="226.96439999999998"/>
  </r>
  <r>
    <n v="1470"/>
    <s v="CA-2014-139199"/>
    <x v="3"/>
    <x v="34"/>
    <d v="2014-12-14T00:00:00"/>
    <s v="Standard Class"/>
    <s v="DK-12835"/>
    <s v="Damala Kotsonis"/>
    <x v="1"/>
    <x v="0"/>
    <x v="66"/>
    <x v="12"/>
    <n v="48234"/>
    <x v="2"/>
    <s v="OFF-BI-10003982"/>
    <x v="1"/>
    <x v="8"/>
    <s v="Wilson Jones Century Plastic Molded Ring Binders"/>
    <n v="41.54"/>
    <n v="2"/>
    <n v="0"/>
    <n v="19.523799999999998"/>
  </r>
  <r>
    <n v="1471"/>
    <s v="CA-2014-139199"/>
    <x v="3"/>
    <x v="34"/>
    <d v="2014-12-14T00:00:00"/>
    <s v="Standard Class"/>
    <s v="DK-12835"/>
    <s v="Damala Kotsonis"/>
    <x v="1"/>
    <x v="0"/>
    <x v="66"/>
    <x v="12"/>
    <n v="48234"/>
    <x v="2"/>
    <s v="OFF-PA-10001293"/>
    <x v="1"/>
    <x v="10"/>
    <s v="Xerox 1946"/>
    <n v="12.96"/>
    <n v="2"/>
    <n v="0"/>
    <n v="6.2208000000000006"/>
  </r>
  <r>
    <n v="1472"/>
    <s v="US-2012-161466"/>
    <x v="1"/>
    <x v="496"/>
    <d v="2012-09-27T00:00:00"/>
    <s v="Second Class"/>
    <s v="ON-18715"/>
    <s v="Odella Nelson"/>
    <x v="1"/>
    <x v="0"/>
    <x v="10"/>
    <x v="9"/>
    <n v="19120"/>
    <x v="3"/>
    <s v="OFF-AR-10000634"/>
    <x v="1"/>
    <x v="6"/>
    <s v="Newell 320"/>
    <n v="6.8480000000000008"/>
    <n v="2"/>
    <n v="0.2"/>
    <n v="0.59920000000000018"/>
  </r>
  <r>
    <n v="1473"/>
    <s v="CA-2014-164959"/>
    <x v="3"/>
    <x v="497"/>
    <d v="2014-07-16T00:00:00"/>
    <s v="Standard Class"/>
    <s v="KN-16390"/>
    <s v="Katherine Nockton"/>
    <x v="1"/>
    <x v="0"/>
    <x v="1"/>
    <x v="1"/>
    <n v="90004"/>
    <x v="1"/>
    <s v="OFF-LA-10004272"/>
    <x v="1"/>
    <x v="2"/>
    <s v="Avery 482"/>
    <n v="8.67"/>
    <n v="3"/>
    <n v="0"/>
    <n v="4.0749000000000004"/>
  </r>
  <r>
    <n v="1474"/>
    <s v="US-2012-105676"/>
    <x v="1"/>
    <x v="494"/>
    <d v="2012-12-02T00:00:00"/>
    <s v="Same Day"/>
    <s v="NM-18520"/>
    <s v="Neoma Murray"/>
    <x v="0"/>
    <x v="0"/>
    <x v="12"/>
    <x v="5"/>
    <n v="77036"/>
    <x v="2"/>
    <s v="FUR-FU-10004270"/>
    <x v="0"/>
    <x v="5"/>
    <s v="Eldon Image Series Desk Accessories, Burgundy"/>
    <n v="6.6879999999999997"/>
    <n v="4"/>
    <n v="0.6"/>
    <n v="-4.0127999999999986"/>
  </r>
  <r>
    <n v="1475"/>
    <s v="CA-2013-113138"/>
    <x v="0"/>
    <x v="258"/>
    <d v="2013-11-26T00:00:00"/>
    <s v="Standard Class"/>
    <s v="NP-18685"/>
    <s v="Nora Pelletier"/>
    <x v="2"/>
    <x v="0"/>
    <x v="221"/>
    <x v="15"/>
    <n v="14304"/>
    <x v="3"/>
    <s v="OFF-AR-10003770"/>
    <x v="1"/>
    <x v="6"/>
    <s v="Newell 340"/>
    <n v="17.28"/>
    <n v="6"/>
    <n v="0"/>
    <n v="5.0111999999999997"/>
  </r>
  <r>
    <n v="1476"/>
    <s v="CA-2013-113138"/>
    <x v="0"/>
    <x v="258"/>
    <d v="2013-11-26T00:00:00"/>
    <s v="Standard Class"/>
    <s v="NP-18685"/>
    <s v="Nora Pelletier"/>
    <x v="2"/>
    <x v="0"/>
    <x v="221"/>
    <x v="15"/>
    <n v="14304"/>
    <x v="3"/>
    <s v="OFF-BI-10000320"/>
    <x v="1"/>
    <x v="8"/>
    <s v="GBC Plastic Binding Combs"/>
    <n v="17.712"/>
    <n v="3"/>
    <n v="0.2"/>
    <n v="6.4206000000000012"/>
  </r>
  <r>
    <n v="1477"/>
    <s v="US-2014-104955"/>
    <x v="3"/>
    <x v="498"/>
    <d v="2014-03-25T00:00:00"/>
    <s v="Standard Class"/>
    <s v="CG-12040"/>
    <s v="Catherine Glotzbach"/>
    <x v="2"/>
    <x v="0"/>
    <x v="20"/>
    <x v="15"/>
    <n v="10024"/>
    <x v="3"/>
    <s v="OFF-LA-10003121"/>
    <x v="1"/>
    <x v="2"/>
    <s v="Avery 506"/>
    <n v="28.91"/>
    <n v="7"/>
    <n v="0"/>
    <n v="13.2986"/>
  </r>
  <r>
    <n v="1478"/>
    <s v="CA-2013-121958"/>
    <x v="0"/>
    <x v="373"/>
    <d v="2013-11-18T00:00:00"/>
    <s v="Standard Class"/>
    <s v="CS-12505"/>
    <s v="Cindy Stewart"/>
    <x v="0"/>
    <x v="0"/>
    <x v="222"/>
    <x v="3"/>
    <n v="27360"/>
    <x v="0"/>
    <s v="OFF-SU-10000381"/>
    <x v="1"/>
    <x v="14"/>
    <s v="Acme Forged Steel Scissors with Black Enamel Handles"/>
    <n v="52.136000000000003"/>
    <n v="7"/>
    <n v="0.2"/>
    <n v="5.865299999999996"/>
  </r>
  <r>
    <n v="1479"/>
    <s v="CA-2014-121468"/>
    <x v="3"/>
    <x v="123"/>
    <d v="2014-11-21T00:00:00"/>
    <s v="First Class"/>
    <s v="KD-16345"/>
    <s v="Katherine Ducich"/>
    <x v="0"/>
    <x v="0"/>
    <x v="223"/>
    <x v="1"/>
    <n v="92683"/>
    <x v="1"/>
    <s v="TEC-PH-10000376"/>
    <x v="2"/>
    <x v="7"/>
    <s v="Square Credit Card Reader"/>
    <n v="31.968000000000004"/>
    <n v="4"/>
    <n v="0.2"/>
    <n v="2.3976000000000006"/>
  </r>
  <r>
    <n v="1480"/>
    <s v="US-2013-108455"/>
    <x v="0"/>
    <x v="499"/>
    <d v="2013-12-09T00:00:00"/>
    <s v="Standard Class"/>
    <s v="MK-18160"/>
    <s v="Mike Kennedy"/>
    <x v="0"/>
    <x v="0"/>
    <x v="8"/>
    <x v="1"/>
    <n v="94122"/>
    <x v="1"/>
    <s v="OFF-PA-10002262"/>
    <x v="1"/>
    <x v="10"/>
    <s v="Xerox 192"/>
    <n v="25.92"/>
    <n v="4"/>
    <n v="0"/>
    <n v="12.441600000000001"/>
  </r>
  <r>
    <n v="1481"/>
    <s v="US-2013-108455"/>
    <x v="0"/>
    <x v="499"/>
    <d v="2013-12-09T00:00:00"/>
    <s v="Standard Class"/>
    <s v="MK-18160"/>
    <s v="Mike Kennedy"/>
    <x v="0"/>
    <x v="0"/>
    <x v="8"/>
    <x v="1"/>
    <n v="94122"/>
    <x v="1"/>
    <s v="OFF-PA-10002464"/>
    <x v="1"/>
    <x v="10"/>
    <s v="HP Office Recycled Paper (20Lb. and 87 Bright)"/>
    <n v="40.46"/>
    <n v="7"/>
    <n v="0"/>
    <n v="19.825400000000002"/>
  </r>
  <r>
    <n v="1482"/>
    <s v="US-2013-108455"/>
    <x v="0"/>
    <x v="499"/>
    <d v="2013-12-09T00:00:00"/>
    <s v="Standard Class"/>
    <s v="MK-18160"/>
    <s v="Mike Kennedy"/>
    <x v="0"/>
    <x v="0"/>
    <x v="8"/>
    <x v="1"/>
    <n v="94122"/>
    <x v="1"/>
    <s v="OFF-ST-10002214"/>
    <x v="1"/>
    <x v="4"/>
    <s v="X-Rack File for Hanging Folders"/>
    <n v="33.869999999999997"/>
    <n v="3"/>
    <n v="0"/>
    <n v="8.8061999999999987"/>
  </r>
  <r>
    <n v="1483"/>
    <s v="CA-2014-101210"/>
    <x v="3"/>
    <x v="326"/>
    <d v="2014-08-29T00:00:00"/>
    <s v="Second Class"/>
    <s v="DW-13540"/>
    <s v="Don Weiss"/>
    <x v="0"/>
    <x v="0"/>
    <x v="25"/>
    <x v="18"/>
    <n v="38301"/>
    <x v="0"/>
    <s v="OFF-AR-10003560"/>
    <x v="1"/>
    <x v="6"/>
    <s v="Zebra Zazzle Fluorescent Highlighters"/>
    <n v="9.7280000000000015"/>
    <n v="2"/>
    <n v="0.2"/>
    <n v="1.702399999999999"/>
  </r>
  <r>
    <n v="1484"/>
    <s v="CA-2014-101210"/>
    <x v="3"/>
    <x v="326"/>
    <d v="2014-08-29T00:00:00"/>
    <s v="Second Class"/>
    <s v="DW-13540"/>
    <s v="Don Weiss"/>
    <x v="0"/>
    <x v="0"/>
    <x v="25"/>
    <x v="18"/>
    <n v="38301"/>
    <x v="0"/>
    <s v="OFF-PA-10000130"/>
    <x v="1"/>
    <x v="10"/>
    <s v="Xerox 199"/>
    <n v="3.4240000000000004"/>
    <n v="1"/>
    <n v="0.2"/>
    <n v="1.0699999999999996"/>
  </r>
  <r>
    <n v="1485"/>
    <s v="US-2013-108098"/>
    <x v="0"/>
    <x v="500"/>
    <d v="2013-10-19T00:00:00"/>
    <s v="Standard Class"/>
    <s v="CP-12340"/>
    <s v="Christine Phan"/>
    <x v="1"/>
    <x v="0"/>
    <x v="4"/>
    <x v="4"/>
    <n v="98115"/>
    <x v="1"/>
    <s v="TEC-AC-10000865"/>
    <x v="2"/>
    <x v="11"/>
    <s v="WD My Passport Ultra 500GB Portable External Hard Drive"/>
    <n v="177"/>
    <n v="3"/>
    <n v="0"/>
    <n v="30.089999999999982"/>
  </r>
  <r>
    <n v="1486"/>
    <s v="CA-2011-119032"/>
    <x v="2"/>
    <x v="501"/>
    <d v="2011-12-03T00:00:00"/>
    <s v="Standard Class"/>
    <s v="MS-17770"/>
    <s v="Maxwell Schwartz"/>
    <x v="0"/>
    <x v="0"/>
    <x v="20"/>
    <x v="15"/>
    <n v="10035"/>
    <x v="3"/>
    <s v="OFF-FA-10003021"/>
    <x v="1"/>
    <x v="13"/>
    <s v="Staples"/>
    <n v="3.76"/>
    <n v="2"/>
    <n v="0"/>
    <n v="1.3159999999999998"/>
  </r>
  <r>
    <n v="1487"/>
    <s v="CA-2012-140410"/>
    <x v="1"/>
    <x v="502"/>
    <d v="2012-11-07T00:00:00"/>
    <s v="Standard Class"/>
    <s v="CM-12655"/>
    <s v="Corinna Mitchell"/>
    <x v="2"/>
    <x v="0"/>
    <x v="1"/>
    <x v="1"/>
    <n v="90008"/>
    <x v="1"/>
    <s v="TEC-PH-10003580"/>
    <x v="2"/>
    <x v="7"/>
    <s v="Cisco IP Phone 7961G-GE VoIP phone"/>
    <n v="1212.848"/>
    <n v="7"/>
    <n v="0.2"/>
    <n v="106.12420000000014"/>
  </r>
  <r>
    <n v="1488"/>
    <s v="CA-2012-140410"/>
    <x v="1"/>
    <x v="502"/>
    <d v="2012-11-07T00:00:00"/>
    <s v="Standard Class"/>
    <s v="CM-12655"/>
    <s v="Corinna Mitchell"/>
    <x v="2"/>
    <x v="0"/>
    <x v="1"/>
    <x v="1"/>
    <n v="90008"/>
    <x v="1"/>
    <s v="TEC-AC-10001109"/>
    <x v="2"/>
    <x v="11"/>
    <s v="Logitech Trackman Marble Mouse"/>
    <n v="89.97"/>
    <n v="3"/>
    <n v="0"/>
    <n v="37.787400000000005"/>
  </r>
  <r>
    <n v="1489"/>
    <s v="CA-2012-140410"/>
    <x v="1"/>
    <x v="502"/>
    <d v="2012-11-07T00:00:00"/>
    <s v="Standard Class"/>
    <s v="CM-12655"/>
    <s v="Corinna Mitchell"/>
    <x v="2"/>
    <x v="0"/>
    <x v="1"/>
    <x v="1"/>
    <n v="90008"/>
    <x v="1"/>
    <s v="FUR-FU-10003347"/>
    <x v="0"/>
    <x v="5"/>
    <s v="Coloredge Poster Frame"/>
    <n v="42.599999999999994"/>
    <n v="3"/>
    <n v="0"/>
    <n v="16.614000000000001"/>
  </r>
  <r>
    <n v="1490"/>
    <s v="CA-2011-136280"/>
    <x v="2"/>
    <x v="503"/>
    <d v="2011-12-06T00:00:00"/>
    <s v="Standard Class"/>
    <s v="Co-12640"/>
    <s v="Corey-Lock"/>
    <x v="0"/>
    <x v="0"/>
    <x v="10"/>
    <x v="9"/>
    <n v="19143"/>
    <x v="3"/>
    <s v="OFF-LA-10000452"/>
    <x v="1"/>
    <x v="2"/>
    <s v="Avery 488"/>
    <n v="5.04"/>
    <n v="2"/>
    <n v="0.2"/>
    <n v="1.764"/>
  </r>
  <r>
    <n v="1491"/>
    <s v="CA-2014-151911"/>
    <x v="3"/>
    <x v="504"/>
    <d v="2014-05-06T00:00:00"/>
    <s v="Second Class"/>
    <s v="DL-13495"/>
    <s v="Dionis Lloyd"/>
    <x v="1"/>
    <x v="0"/>
    <x v="20"/>
    <x v="15"/>
    <n v="10024"/>
    <x v="3"/>
    <s v="OFF-EN-10002986"/>
    <x v="1"/>
    <x v="12"/>
    <s v="#10-4 1/8&quot; x 9 1/2&quot; Premium Diagonal Seam Envelopes"/>
    <n v="62.96"/>
    <n v="4"/>
    <n v="0"/>
    <n v="28.332000000000001"/>
  </r>
  <r>
    <n v="1492"/>
    <s v="CA-2014-166436"/>
    <x v="3"/>
    <x v="221"/>
    <d v="2014-11-29T00:00:00"/>
    <s v="Standard Class"/>
    <s v="TS-21370"/>
    <s v="Todd Sumrall"/>
    <x v="1"/>
    <x v="0"/>
    <x v="20"/>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x v="0"/>
    <x v="20"/>
    <x v="15"/>
    <n v="10035"/>
    <x v="3"/>
    <s v="FUR-CH-10000785"/>
    <x v="0"/>
    <x v="1"/>
    <s v="Global Ergonomic Managers Chair"/>
    <n v="977.29200000000003"/>
    <n v="6"/>
    <n v="0.1"/>
    <n v="173.74080000000001"/>
  </r>
  <r>
    <n v="1494"/>
    <s v="CA-2014-139661"/>
    <x v="3"/>
    <x v="505"/>
    <d v="2014-11-04T00:00:00"/>
    <s v="Standard Class"/>
    <s v="JW-15220"/>
    <s v="Jane Waco"/>
    <x v="1"/>
    <x v="0"/>
    <x v="137"/>
    <x v="4"/>
    <n v="98661"/>
    <x v="1"/>
    <s v="FUR-FU-10002885"/>
    <x v="0"/>
    <x v="5"/>
    <s v="Magna Visual Magnetic Picture Hangers"/>
    <n v="9.64"/>
    <n v="2"/>
    <n v="0"/>
    <n v="3.6632000000000007"/>
  </r>
  <r>
    <n v="1495"/>
    <s v="CA-2011-123925"/>
    <x v="2"/>
    <x v="506"/>
    <d v="2011-12-19T00:00:00"/>
    <s v="Second Class"/>
    <s v="RF-19840"/>
    <s v="Roy Französisch"/>
    <x v="0"/>
    <x v="0"/>
    <x v="38"/>
    <x v="32"/>
    <n v="31907"/>
    <x v="0"/>
    <s v="OFF-AR-10002952"/>
    <x v="1"/>
    <x v="6"/>
    <s v="Stanley Contemporary Battery Pencil Sharpeners"/>
    <n v="40.049999999999997"/>
    <n v="3"/>
    <n v="0"/>
    <n v="11.213999999999999"/>
  </r>
  <r>
    <n v="1496"/>
    <s v="CA-2014-152485"/>
    <x v="3"/>
    <x v="507"/>
    <d v="2014-09-09T00:00:00"/>
    <s v="Standard Class"/>
    <s v="JD-15790"/>
    <s v="John Dryer"/>
    <x v="0"/>
    <x v="0"/>
    <x v="224"/>
    <x v="5"/>
    <n v="75019"/>
    <x v="2"/>
    <s v="OFF-AR-10003759"/>
    <x v="1"/>
    <x v="6"/>
    <s v="Crayola Anti Dust Chalk, 12/Pack"/>
    <n v="10.192000000000002"/>
    <n v="7"/>
    <n v="0.2"/>
    <n v="3.1849999999999992"/>
  </r>
  <r>
    <n v="1497"/>
    <s v="CA-2014-152485"/>
    <x v="3"/>
    <x v="507"/>
    <d v="2014-09-09T00:00:00"/>
    <s v="Standard Class"/>
    <s v="JD-15790"/>
    <s v="John Dryer"/>
    <x v="0"/>
    <x v="0"/>
    <x v="224"/>
    <x v="5"/>
    <n v="75019"/>
    <x v="2"/>
    <s v="OFF-ST-10004950"/>
    <x v="1"/>
    <x v="4"/>
    <s v="Acco Perma 3000 Stacking Storage Drawers"/>
    <n v="16.784000000000002"/>
    <n v="1"/>
    <n v="0.2"/>
    <n v="-0.20980000000000043"/>
  </r>
  <r>
    <n v="1498"/>
    <s v="CA-2014-152485"/>
    <x v="3"/>
    <x v="507"/>
    <d v="2014-09-09T00:00:00"/>
    <s v="Standard Class"/>
    <s v="JD-15790"/>
    <s v="John Dryer"/>
    <x v="0"/>
    <x v="0"/>
    <x v="224"/>
    <x v="5"/>
    <n v="75019"/>
    <x v="2"/>
    <s v="OFF-AR-10001940"/>
    <x v="1"/>
    <x v="6"/>
    <s v="Sanford Colorific Eraseable Coloring Pencils, 12 Count"/>
    <n v="13.120000000000001"/>
    <n v="5"/>
    <n v="0.2"/>
    <n v="3.7720000000000002"/>
  </r>
  <r>
    <n v="1499"/>
    <s v="CA-2013-141586"/>
    <x v="0"/>
    <x v="508"/>
    <d v="2013-10-21T00:00:00"/>
    <s v="First Class"/>
    <s v="NK-18490"/>
    <s v="Neil Knudson"/>
    <x v="2"/>
    <x v="0"/>
    <x v="8"/>
    <x v="1"/>
    <n v="94122"/>
    <x v="1"/>
    <s v="OFF-BI-10003981"/>
    <x v="1"/>
    <x v="8"/>
    <s v="Avery Durable Plastic 1&quot; Binders"/>
    <n v="18.16"/>
    <n v="5"/>
    <n v="0.2"/>
    <n v="6.5830000000000011"/>
  </r>
  <r>
    <n v="1500"/>
    <s v="CA-2014-130386"/>
    <x v="3"/>
    <x v="105"/>
    <d v="2014-11-19T00:00:00"/>
    <s v="Standard Class"/>
    <s v="NG-18430"/>
    <s v="Nathan Gelder"/>
    <x v="0"/>
    <x v="0"/>
    <x v="89"/>
    <x v="5"/>
    <n v="78745"/>
    <x v="2"/>
    <s v="OFF-PA-10002749"/>
    <x v="1"/>
    <x v="10"/>
    <s v="Wirebound Message Books, 5-1/2 x 4 Forms, 2 or 4 Forms per Page"/>
    <n v="16.056000000000001"/>
    <n v="3"/>
    <n v="0.2"/>
    <n v="5.8203000000000005"/>
  </r>
  <r>
    <n v="1501"/>
    <s v="CA-2014-130386"/>
    <x v="3"/>
    <x v="105"/>
    <d v="2014-11-19T00:00:00"/>
    <s v="Standard Class"/>
    <s v="NG-18430"/>
    <s v="Nathan Gelder"/>
    <x v="0"/>
    <x v="0"/>
    <x v="89"/>
    <x v="5"/>
    <n v="78745"/>
    <x v="2"/>
    <s v="OFF-PA-10003823"/>
    <x v="1"/>
    <x v="10"/>
    <s v="Xerox 197"/>
    <n v="223.05600000000001"/>
    <n v="9"/>
    <n v="0.2"/>
    <n v="69.704999999999984"/>
  </r>
  <r>
    <n v="1502"/>
    <s v="CA-2014-130386"/>
    <x v="3"/>
    <x v="105"/>
    <d v="2014-11-19T00:00:00"/>
    <s v="Standard Class"/>
    <s v="NG-18430"/>
    <s v="Nathan Gelder"/>
    <x v="0"/>
    <x v="0"/>
    <x v="89"/>
    <x v="5"/>
    <n v="78745"/>
    <x v="2"/>
    <s v="OFF-ST-10003716"/>
    <x v="1"/>
    <x v="4"/>
    <s v="Tennsco Double-Tier Lockers"/>
    <n v="540.048"/>
    <n v="3"/>
    <n v="0.2"/>
    <n v="-47.254199999999997"/>
  </r>
  <r>
    <n v="1503"/>
    <s v="CA-2013-100468"/>
    <x v="0"/>
    <x v="390"/>
    <d v="2013-12-02T00:00:00"/>
    <s v="Standard Class"/>
    <s v="AT-10435"/>
    <s v="Alyssa Tate"/>
    <x v="2"/>
    <x v="0"/>
    <x v="1"/>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x v="0"/>
    <x v="1"/>
    <x v="1"/>
    <n v="90045"/>
    <x v="1"/>
    <s v="FUR-FU-10000010"/>
    <x v="0"/>
    <x v="5"/>
    <s v="DAX Value U-Channel Document Frames, Easel Back"/>
    <n v="9.94"/>
    <n v="2"/>
    <n v="0"/>
    <n v="3.0813999999999995"/>
  </r>
  <r>
    <n v="1505"/>
    <s v="CA-2012-153388"/>
    <x v="1"/>
    <x v="509"/>
    <d v="2012-08-07T00:00:00"/>
    <s v="Standard Class"/>
    <s v="PC-19000"/>
    <s v="Pauline Chand"/>
    <x v="2"/>
    <x v="0"/>
    <x v="1"/>
    <x v="1"/>
    <n v="90004"/>
    <x v="1"/>
    <s v="OFF-AR-10001868"/>
    <x v="1"/>
    <x v="6"/>
    <s v="Prang Dustless Chalk Sticks"/>
    <n v="6.72"/>
    <n v="4"/>
    <n v="0"/>
    <n v="3.36"/>
  </r>
  <r>
    <n v="1506"/>
    <s v="CA-2012-153388"/>
    <x v="1"/>
    <x v="509"/>
    <d v="2012-08-07T00:00:00"/>
    <s v="Standard Class"/>
    <s v="PC-19000"/>
    <s v="Pauline Chand"/>
    <x v="2"/>
    <x v="0"/>
    <x v="1"/>
    <x v="1"/>
    <n v="90004"/>
    <x v="1"/>
    <s v="FUR-TA-10003715"/>
    <x v="0"/>
    <x v="3"/>
    <s v="Hon 2111 Invitation Series Corner Table"/>
    <n v="1004.9760000000001"/>
    <n v="6"/>
    <n v="0.2"/>
    <n v="-175.87080000000009"/>
  </r>
  <r>
    <n v="1507"/>
    <s v="CA-2014-154935"/>
    <x v="3"/>
    <x v="165"/>
    <d v="2014-12-30T00:00:00"/>
    <s v="Standard Class"/>
    <s v="AR-10540"/>
    <s v="Andy Reiter"/>
    <x v="0"/>
    <x v="0"/>
    <x v="20"/>
    <x v="15"/>
    <n v="10024"/>
    <x v="3"/>
    <s v="OFF-BI-10003708"/>
    <x v="1"/>
    <x v="8"/>
    <s v="Acco Four Pocket Poly Ring Binder with Label Holder, Smoke, 1&quot;"/>
    <n v="17.880000000000003"/>
    <n v="3"/>
    <n v="0.2"/>
    <n v="5.5875000000000004"/>
  </r>
  <r>
    <n v="1508"/>
    <s v="CA-2013-134208"/>
    <x v="0"/>
    <x v="42"/>
    <d v="2013-09-24T00:00:00"/>
    <s v="Standard Class"/>
    <s v="CS-12505"/>
    <s v="Cindy Stewart"/>
    <x v="0"/>
    <x v="0"/>
    <x v="38"/>
    <x v="32"/>
    <n v="31907"/>
    <x v="0"/>
    <s v="TEC-MA-10004458"/>
    <x v="2"/>
    <x v="15"/>
    <s v="Lexmark X 9575 Professional All-in-One Color Printer"/>
    <n v="396"/>
    <n v="4"/>
    <n v="0"/>
    <n v="190.07999999999998"/>
  </r>
  <r>
    <n v="1509"/>
    <s v="CA-2014-108294"/>
    <x v="3"/>
    <x v="389"/>
    <d v="2014-12-11T00:00:00"/>
    <s v="Same Day"/>
    <s v="LS-16975"/>
    <s v="Lindsay Shagiari"/>
    <x v="2"/>
    <x v="0"/>
    <x v="155"/>
    <x v="8"/>
    <n v="68104"/>
    <x v="2"/>
    <s v="OFF-BI-10004965"/>
    <x v="1"/>
    <x v="8"/>
    <s v="Ibico Covers for Plastic or Wire Binding Elements"/>
    <n v="34.5"/>
    <n v="3"/>
    <n v="0"/>
    <n v="15.524999999999999"/>
  </r>
  <r>
    <n v="1510"/>
    <s v="CA-2014-103611"/>
    <x v="3"/>
    <x v="510"/>
    <d v="2014-09-16T00:00:00"/>
    <s v="First Class"/>
    <s v="JM-15535"/>
    <s v="Jessica Myrick"/>
    <x v="0"/>
    <x v="0"/>
    <x v="1"/>
    <x v="1"/>
    <n v="90036"/>
    <x v="1"/>
    <s v="FUR-FU-10004270"/>
    <x v="0"/>
    <x v="5"/>
    <s v="Eldon Image Series Desk Accessories, Burgundy"/>
    <n v="8.36"/>
    <n v="2"/>
    <n v="0"/>
    <n v="3.0095999999999998"/>
  </r>
  <r>
    <n v="1511"/>
    <s v="CA-2014-100384"/>
    <x v="3"/>
    <x v="92"/>
    <d v="2014-07-02T00:00:00"/>
    <s v="Standard Class"/>
    <s v="NH-18610"/>
    <s v="Nicole Hansen"/>
    <x v="1"/>
    <x v="0"/>
    <x v="225"/>
    <x v="1"/>
    <n v="91767"/>
    <x v="1"/>
    <s v="OFF-AR-10002135"/>
    <x v="1"/>
    <x v="6"/>
    <s v="Boston Heavy-Duty Trimline Electric Pencil Sharpeners"/>
    <n v="385.6"/>
    <n v="8"/>
    <n v="0"/>
    <n v="111.82399999999996"/>
  </r>
  <r>
    <n v="1512"/>
    <s v="CA-2014-100384"/>
    <x v="3"/>
    <x v="92"/>
    <d v="2014-07-02T00:00:00"/>
    <s v="Standard Class"/>
    <s v="NH-18610"/>
    <s v="Nicole Hansen"/>
    <x v="1"/>
    <x v="0"/>
    <x v="225"/>
    <x v="1"/>
    <n v="91767"/>
    <x v="1"/>
    <s v="OFF-AR-10003514"/>
    <x v="1"/>
    <x v="6"/>
    <s v="4009 Highlighters by Sanford"/>
    <n v="35.82"/>
    <n v="9"/>
    <n v="0"/>
    <n v="11.820599999999997"/>
  </r>
  <r>
    <n v="1513"/>
    <s v="CA-2014-112809"/>
    <x v="3"/>
    <x v="238"/>
    <d v="2014-08-23T00:00:00"/>
    <s v="Standard Class"/>
    <s v="RA-19915"/>
    <s v="Russell Applegate"/>
    <x v="0"/>
    <x v="0"/>
    <x v="61"/>
    <x v="5"/>
    <n v="75220"/>
    <x v="2"/>
    <s v="OFF-ST-10002276"/>
    <x v="1"/>
    <x v="4"/>
    <s v="Safco Steel Mobile File Cart"/>
    <n v="200.06400000000002"/>
    <n v="3"/>
    <n v="0.2"/>
    <n v="12.504000000000005"/>
  </r>
  <r>
    <n v="1514"/>
    <s v="CA-2014-112809"/>
    <x v="3"/>
    <x v="238"/>
    <d v="2014-08-23T00:00:00"/>
    <s v="Standard Class"/>
    <s v="RA-19915"/>
    <s v="Russell Applegate"/>
    <x v="0"/>
    <x v="0"/>
    <x v="61"/>
    <x v="5"/>
    <n v="75220"/>
    <x v="2"/>
    <s v="OFF-BI-10001098"/>
    <x v="1"/>
    <x v="8"/>
    <s v="Acco D-Ring Binder w/DublLock"/>
    <n v="21.379999999999995"/>
    <n v="5"/>
    <n v="0.8"/>
    <n v="-33.139000000000003"/>
  </r>
  <r>
    <n v="1515"/>
    <s v="CA-2014-112809"/>
    <x v="3"/>
    <x v="238"/>
    <d v="2014-08-23T00:00:00"/>
    <s v="Standard Class"/>
    <s v="RA-19915"/>
    <s v="Russell Applegate"/>
    <x v="0"/>
    <x v="0"/>
    <x v="61"/>
    <x v="5"/>
    <n v="75220"/>
    <x v="2"/>
    <s v="OFF-BI-10001636"/>
    <x v="1"/>
    <x v="8"/>
    <s v="Ibico Plastic and Wire Spiral Binding Combs"/>
    <n v="6.743999999999998"/>
    <n v="4"/>
    <n v="0.8"/>
    <n v="-11.4648"/>
  </r>
  <r>
    <n v="1516"/>
    <s v="US-2014-160759"/>
    <x v="3"/>
    <x v="157"/>
    <d v="2014-12-18T00:00:00"/>
    <s v="Standard Class"/>
    <s v="AI-10855"/>
    <s v="Arianne Irving"/>
    <x v="0"/>
    <x v="0"/>
    <x v="10"/>
    <x v="9"/>
    <n v="19120"/>
    <x v="3"/>
    <s v="FUR-CH-10002961"/>
    <x v="0"/>
    <x v="1"/>
    <s v="Leather Task Chair, Black"/>
    <n v="63.686"/>
    <n v="1"/>
    <n v="0.3"/>
    <n v="-9.0980000000000025"/>
  </r>
  <r>
    <n v="1517"/>
    <s v="CA-2014-148446"/>
    <x v="3"/>
    <x v="389"/>
    <d v="2014-12-15T00:00:00"/>
    <s v="Second Class"/>
    <s v="MC-17845"/>
    <s v="Michael Chen"/>
    <x v="0"/>
    <x v="0"/>
    <x v="226"/>
    <x v="33"/>
    <n v="89031"/>
    <x v="1"/>
    <s v="FUR-TA-10004256"/>
    <x v="0"/>
    <x v="3"/>
    <s v="Bretford “Just In Time” Height-Adjustable Multi-Task Work Tables"/>
    <n v="1669.6"/>
    <n v="4"/>
    <n v="0"/>
    <n v="116.87199999999984"/>
  </r>
  <r>
    <n v="1518"/>
    <s v="CA-2011-111059"/>
    <x v="2"/>
    <x v="511"/>
    <d v="2011-02-07T00:00:00"/>
    <s v="Second Class"/>
    <s v="TB-21400"/>
    <s v="Tom Boeckenhauer"/>
    <x v="0"/>
    <x v="0"/>
    <x v="4"/>
    <x v="4"/>
    <n v="98105"/>
    <x v="1"/>
    <s v="OFF-BI-10004593"/>
    <x v="1"/>
    <x v="8"/>
    <s v="Ibico Laser Imprintable Binding System Covers"/>
    <n v="83.84"/>
    <n v="2"/>
    <n v="0.2"/>
    <n v="27.247999999999998"/>
  </r>
  <r>
    <n v="1519"/>
    <s v="CA-2011-111059"/>
    <x v="2"/>
    <x v="511"/>
    <d v="2011-02-07T00:00:00"/>
    <s v="Second Class"/>
    <s v="TB-21400"/>
    <s v="Tom Boeckenhauer"/>
    <x v="0"/>
    <x v="0"/>
    <x v="4"/>
    <x v="4"/>
    <n v="98105"/>
    <x v="1"/>
    <s v="OFF-BI-10002827"/>
    <x v="1"/>
    <x v="8"/>
    <s v="Avery Durable Poly Binders"/>
    <n v="13.272000000000002"/>
    <n v="3"/>
    <n v="0.2"/>
    <n v="4.3133999999999997"/>
  </r>
  <r>
    <n v="1520"/>
    <s v="CA-2014-116204"/>
    <x v="3"/>
    <x v="512"/>
    <d v="2014-02-15T00:00:00"/>
    <s v="Second Class"/>
    <s v="VW-21775"/>
    <s v="Victoria Wilson"/>
    <x v="1"/>
    <x v="0"/>
    <x v="8"/>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x v="0"/>
    <x v="22"/>
    <x v="10"/>
    <n v="60610"/>
    <x v="2"/>
    <s v="OFF-AR-10001419"/>
    <x v="1"/>
    <x v="6"/>
    <s v="Newell 325"/>
    <n v="16.520000000000003"/>
    <n v="5"/>
    <n v="0.2"/>
    <n v="2.0649999999999986"/>
  </r>
  <r>
    <n v="1522"/>
    <s v="CA-2012-144806"/>
    <x v="1"/>
    <x v="401"/>
    <d v="2012-12-11T00:00:00"/>
    <s v="Standard Class"/>
    <s v="GH-14425"/>
    <s v="Gary Hwang"/>
    <x v="0"/>
    <x v="0"/>
    <x v="93"/>
    <x v="16"/>
    <n v="85705"/>
    <x v="1"/>
    <s v="FUR-FU-10002253"/>
    <x v="0"/>
    <x v="5"/>
    <s v="Howard Miller 13&quot; Diameter Pewter Finish Round Wall Clock"/>
    <n v="206.11199999999997"/>
    <n v="6"/>
    <n v="0.2"/>
    <n v="48.951600000000013"/>
  </r>
  <r>
    <n v="1523"/>
    <s v="CA-2012-144806"/>
    <x v="1"/>
    <x v="401"/>
    <d v="2012-12-11T00:00:00"/>
    <s v="Standard Class"/>
    <s v="GH-14425"/>
    <s v="Gary Hwang"/>
    <x v="0"/>
    <x v="0"/>
    <x v="93"/>
    <x v="16"/>
    <n v="85705"/>
    <x v="1"/>
    <s v="OFF-PA-10002586"/>
    <x v="1"/>
    <x v="10"/>
    <s v="Xerox 1970"/>
    <n v="19.920000000000002"/>
    <n v="5"/>
    <n v="0.2"/>
    <n v="6.7230000000000008"/>
  </r>
  <r>
    <n v="1524"/>
    <s v="CA-2012-144806"/>
    <x v="1"/>
    <x v="401"/>
    <d v="2012-12-11T00:00:00"/>
    <s v="Standard Class"/>
    <s v="GH-14425"/>
    <s v="Gary Hwang"/>
    <x v="0"/>
    <x v="0"/>
    <x v="93"/>
    <x v="16"/>
    <n v="85705"/>
    <x v="1"/>
    <s v="OFF-PA-10003039"/>
    <x v="1"/>
    <x v="10"/>
    <s v="Xerox 1960"/>
    <n v="198.27200000000002"/>
    <n v="8"/>
    <n v="0.2"/>
    <n v="61.959999999999987"/>
  </r>
  <r>
    <n v="1525"/>
    <s v="CA-2012-144806"/>
    <x v="1"/>
    <x v="401"/>
    <d v="2012-12-11T00:00:00"/>
    <s v="Standard Class"/>
    <s v="GH-14425"/>
    <s v="Gary Hwang"/>
    <x v="0"/>
    <x v="0"/>
    <x v="93"/>
    <x v="16"/>
    <n v="85705"/>
    <x v="1"/>
    <s v="OFF-ST-10004804"/>
    <x v="1"/>
    <x v="4"/>
    <s v="Belkin 19&quot; Vented Equipment Shelf, Black"/>
    <n v="247.10399999999998"/>
    <n v="6"/>
    <n v="0.2"/>
    <n v="-58.68719999999999"/>
  </r>
  <r>
    <n v="1526"/>
    <s v="CA-2012-144806"/>
    <x v="1"/>
    <x v="401"/>
    <d v="2012-12-11T00:00:00"/>
    <s v="Standard Class"/>
    <s v="GH-14425"/>
    <s v="Gary Hwang"/>
    <x v="0"/>
    <x v="0"/>
    <x v="93"/>
    <x v="16"/>
    <n v="85705"/>
    <x v="1"/>
    <s v="OFF-AR-10004042"/>
    <x v="1"/>
    <x v="6"/>
    <s v="BOSTON Model 1800 Electric Pencil Sharpeners, Putty/Woodgrain"/>
    <n v="86.304000000000002"/>
    <n v="6"/>
    <n v="0.2"/>
    <n v="9.7091999999999885"/>
  </r>
  <r>
    <n v="1527"/>
    <s v="CA-2013-122392"/>
    <x v="0"/>
    <x v="405"/>
    <d v="2013-07-28T00:00:00"/>
    <s v="Standard Class"/>
    <s v="CJ-12010"/>
    <s v="Caroline Jumper"/>
    <x v="0"/>
    <x v="0"/>
    <x v="227"/>
    <x v="9"/>
    <n v="18103"/>
    <x v="3"/>
    <s v="OFF-AR-10002221"/>
    <x v="1"/>
    <x v="6"/>
    <s v="12 Colored Short Pencils"/>
    <n v="4.16"/>
    <n v="2"/>
    <n v="0.2"/>
    <n v="0.36400000000000032"/>
  </r>
  <r>
    <n v="1528"/>
    <s v="CA-2013-122392"/>
    <x v="0"/>
    <x v="405"/>
    <d v="2013-07-28T00:00:00"/>
    <s v="Standard Class"/>
    <s v="CJ-12010"/>
    <s v="Caroline Jumper"/>
    <x v="0"/>
    <x v="0"/>
    <x v="227"/>
    <x v="9"/>
    <n v="18103"/>
    <x v="3"/>
    <s v="FUR-FU-10002456"/>
    <x v="0"/>
    <x v="5"/>
    <s v="Master Caster Door Stop, Large Neon Orange"/>
    <n v="11.648000000000001"/>
    <n v="2"/>
    <n v="0.2"/>
    <n v="3.3488000000000011"/>
  </r>
  <r>
    <n v="1529"/>
    <s v="CA-2012-148432"/>
    <x v="1"/>
    <x v="209"/>
    <d v="2012-11-10T00:00:00"/>
    <s v="Second Class"/>
    <s v="MC-18130"/>
    <s v="Mike Caudle"/>
    <x v="1"/>
    <x v="0"/>
    <x v="46"/>
    <x v="13"/>
    <n v="19711"/>
    <x v="3"/>
    <s v="OFF-FA-10004968"/>
    <x v="1"/>
    <x v="13"/>
    <s v="Rubber Band Ball"/>
    <n v="26.18"/>
    <n v="7"/>
    <n v="0"/>
    <n v="0.5236000000000014"/>
  </r>
  <r>
    <n v="1530"/>
    <s v="CA-2012-148432"/>
    <x v="1"/>
    <x v="209"/>
    <d v="2012-11-10T00:00:00"/>
    <s v="Second Class"/>
    <s v="MC-18130"/>
    <s v="Mike Caudle"/>
    <x v="1"/>
    <x v="0"/>
    <x v="46"/>
    <x v="13"/>
    <n v="19711"/>
    <x v="3"/>
    <s v="OFF-PA-10001274"/>
    <x v="1"/>
    <x v="10"/>
    <s v="Loose Memo Sheets"/>
    <n v="7.3"/>
    <n v="2"/>
    <n v="0"/>
    <n v="3.4309999999999996"/>
  </r>
  <r>
    <n v="1531"/>
    <s v="CA-2012-103793"/>
    <x v="1"/>
    <x v="514"/>
    <d v="2012-03-31T00:00:00"/>
    <s v="Standard Class"/>
    <s v="BV-11245"/>
    <s v="Benjamin Venier"/>
    <x v="1"/>
    <x v="0"/>
    <x v="100"/>
    <x v="2"/>
    <n v="33142"/>
    <x v="0"/>
    <s v="OFF-PA-10001125"/>
    <x v="1"/>
    <x v="10"/>
    <s v="Xerox 1988"/>
    <n v="74.352000000000004"/>
    <n v="3"/>
    <n v="0.2"/>
    <n v="23.234999999999992"/>
  </r>
  <r>
    <n v="1532"/>
    <s v="CA-2014-159884"/>
    <x v="3"/>
    <x v="515"/>
    <d v="2014-09-06T00:00:00"/>
    <s v="Standard Class"/>
    <s v="JF-15490"/>
    <s v="Jeremy Farry"/>
    <x v="0"/>
    <x v="0"/>
    <x v="228"/>
    <x v="16"/>
    <n v="85281"/>
    <x v="1"/>
    <s v="OFF-ST-10000344"/>
    <x v="1"/>
    <x v="4"/>
    <s v="Neat Ideas Personal Hanging Folder Files, Black"/>
    <n v="10.744"/>
    <n v="1"/>
    <n v="0.2"/>
    <n v="0.80579999999999963"/>
  </r>
  <r>
    <n v="1533"/>
    <s v="CA-2014-159884"/>
    <x v="3"/>
    <x v="515"/>
    <d v="2014-09-06T00:00:00"/>
    <s v="Standard Class"/>
    <s v="JF-15490"/>
    <s v="Jeremy Farry"/>
    <x v="0"/>
    <x v="0"/>
    <x v="228"/>
    <x v="16"/>
    <n v="85281"/>
    <x v="1"/>
    <s v="OFF-FA-10000585"/>
    <x v="1"/>
    <x v="13"/>
    <s v="OIC Bulk Pack Metal Binder Clips"/>
    <n v="8.3760000000000012"/>
    <n v="3"/>
    <n v="0.2"/>
    <n v="2.7222"/>
  </r>
  <r>
    <n v="1534"/>
    <s v="CA-2013-139885"/>
    <x v="0"/>
    <x v="429"/>
    <d v="2013-12-09T00:00:00"/>
    <s v="Standard Class"/>
    <s v="EB-13840"/>
    <s v="Ellis Ballard"/>
    <x v="1"/>
    <x v="0"/>
    <x v="20"/>
    <x v="15"/>
    <n v="10035"/>
    <x v="3"/>
    <s v="OFF-ST-10003324"/>
    <x v="1"/>
    <x v="4"/>
    <s v="Belkin OmniView SE Rackmount Kit"/>
    <n v="212.88"/>
    <n v="6"/>
    <n v="0"/>
    <n v="0"/>
  </r>
  <r>
    <n v="1535"/>
    <s v="CA-2014-124086"/>
    <x v="3"/>
    <x v="516"/>
    <d v="2014-02-15T00:00:00"/>
    <s v="Standard Class"/>
    <s v="MP-18175"/>
    <s v="Mike Pelletier"/>
    <x v="2"/>
    <x v="0"/>
    <x v="229"/>
    <x v="1"/>
    <n v="92677"/>
    <x v="1"/>
    <s v="FUR-BO-10004015"/>
    <x v="0"/>
    <x v="0"/>
    <s v="Bush Andora Bookcase, Maple/Graphite Gray Finish"/>
    <n v="203.98299999999998"/>
    <n v="2"/>
    <n v="0.15"/>
    <n v="16.798599999999979"/>
  </r>
  <r>
    <n v="1536"/>
    <s v="CA-2013-112389"/>
    <x v="0"/>
    <x v="517"/>
    <d v="2013-11-03T00:00:00"/>
    <s v="Standard Class"/>
    <s v="JM-15655"/>
    <s v="Jim Mitchum"/>
    <x v="1"/>
    <x v="0"/>
    <x v="230"/>
    <x v="30"/>
    <n v="8302"/>
    <x v="3"/>
    <s v="OFF-ST-10000419"/>
    <x v="1"/>
    <x v="4"/>
    <s v="Rogers Jumbo File, Granite"/>
    <n v="40.74"/>
    <n v="3"/>
    <n v="0"/>
    <n v="0.4073999999999991"/>
  </r>
  <r>
    <n v="1537"/>
    <s v="CA-2013-112389"/>
    <x v="0"/>
    <x v="517"/>
    <d v="2013-11-03T00:00:00"/>
    <s v="Standard Class"/>
    <s v="JM-15655"/>
    <s v="Jim Mitchum"/>
    <x v="1"/>
    <x v="0"/>
    <x v="230"/>
    <x v="30"/>
    <n v="8302"/>
    <x v="3"/>
    <s v="OFF-AP-10001626"/>
    <x v="1"/>
    <x v="9"/>
    <s v="Commercial WindTunnel Clean Air Upright Vacuum, Replacement Belts, Filtration Bags"/>
    <n v="11.67"/>
    <n v="3"/>
    <n v="0"/>
    <n v="3.0342000000000002"/>
  </r>
  <r>
    <n v="1538"/>
    <s v="CA-2014-121888"/>
    <x v="3"/>
    <x v="175"/>
    <d v="2014-09-18T00:00:00"/>
    <s v="Second Class"/>
    <s v="CL-11890"/>
    <s v="Carl Ludwig"/>
    <x v="0"/>
    <x v="0"/>
    <x v="231"/>
    <x v="31"/>
    <n v="2149"/>
    <x v="3"/>
    <s v="TEC-PH-10000439"/>
    <x v="2"/>
    <x v="7"/>
    <s v="GE DSL Phone Line Filter"/>
    <n v="39.99"/>
    <n v="1"/>
    <n v="0"/>
    <n v="11.597099999999998"/>
  </r>
  <r>
    <n v="1539"/>
    <s v="CA-2014-121888"/>
    <x v="3"/>
    <x v="175"/>
    <d v="2014-09-18T00:00:00"/>
    <s v="Second Class"/>
    <s v="CL-11890"/>
    <s v="Carl Ludwig"/>
    <x v="0"/>
    <x v="0"/>
    <x v="231"/>
    <x v="31"/>
    <n v="2149"/>
    <x v="3"/>
    <s v="OFF-AR-10003478"/>
    <x v="1"/>
    <x v="6"/>
    <s v="Avery Hi-Liter EverBold Pen Style Fluorescent Highlighters, 4/Pack"/>
    <n v="16.28"/>
    <n v="2"/>
    <n v="0"/>
    <n v="6.5120000000000005"/>
  </r>
  <r>
    <n v="1540"/>
    <s v="CA-2014-121888"/>
    <x v="3"/>
    <x v="175"/>
    <d v="2014-09-18T00:00:00"/>
    <s v="Second Class"/>
    <s v="CL-11890"/>
    <s v="Carl Ludwig"/>
    <x v="0"/>
    <x v="0"/>
    <x v="231"/>
    <x v="31"/>
    <n v="2149"/>
    <x v="3"/>
    <s v="FUR-BO-10002545"/>
    <x v="0"/>
    <x v="0"/>
    <s v="Atlantic Metals Mobile 3-Shelf Bookcases, Custom Colors"/>
    <n v="782.94"/>
    <n v="3"/>
    <n v="0"/>
    <n v="203.56440000000003"/>
  </r>
  <r>
    <n v="1541"/>
    <s v="CA-2014-121888"/>
    <x v="3"/>
    <x v="175"/>
    <d v="2014-09-18T00:00:00"/>
    <s v="Second Class"/>
    <s v="CL-11890"/>
    <s v="Carl Ludwig"/>
    <x v="0"/>
    <x v="0"/>
    <x v="231"/>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x v="0"/>
    <x v="38"/>
    <x v="24"/>
    <n v="43229"/>
    <x v="3"/>
    <s v="FUR-FU-10003981"/>
    <x v="0"/>
    <x v="5"/>
    <s v="Eldon Wave Desk Accessories"/>
    <n v="8.32"/>
    <n v="5"/>
    <n v="0.2"/>
    <n v="2.2880000000000003"/>
  </r>
  <r>
    <n v="1543"/>
    <s v="CA-2011-166884"/>
    <x v="2"/>
    <x v="518"/>
    <d v="2011-03-16T00:00:00"/>
    <s v="Second Class"/>
    <s v="CK-12205"/>
    <s v="Chloris Kastensmidt"/>
    <x v="0"/>
    <x v="0"/>
    <x v="38"/>
    <x v="24"/>
    <n v="43229"/>
    <x v="3"/>
    <s v="OFF-FA-10001561"/>
    <x v="1"/>
    <x v="13"/>
    <s v="Stockwell Push Pins"/>
    <n v="10.464000000000002"/>
    <n v="6"/>
    <n v="0.2"/>
    <n v="1.7003999999999992"/>
  </r>
  <r>
    <n v="1544"/>
    <s v="CA-2011-107181"/>
    <x v="2"/>
    <x v="519"/>
    <d v="2011-02-09T00:00:00"/>
    <s v="Standard Class"/>
    <s v="DB-13270"/>
    <s v="Deborah Brumfield"/>
    <x v="2"/>
    <x v="0"/>
    <x v="70"/>
    <x v="1"/>
    <n v="92024"/>
    <x v="1"/>
    <s v="OFF-BI-10004230"/>
    <x v="1"/>
    <x v="8"/>
    <s v="GBC Recycled Grain Textured Covers"/>
    <n v="82.896000000000001"/>
    <n v="3"/>
    <n v="0.2"/>
    <n v="29.0136"/>
  </r>
  <r>
    <n v="1545"/>
    <s v="CA-2011-107181"/>
    <x v="2"/>
    <x v="519"/>
    <d v="2011-02-09T00:00:00"/>
    <s v="Standard Class"/>
    <s v="DB-13270"/>
    <s v="Deborah Brumfield"/>
    <x v="2"/>
    <x v="0"/>
    <x v="70"/>
    <x v="1"/>
    <n v="92024"/>
    <x v="1"/>
    <s v="OFF-PA-10000350"/>
    <x v="1"/>
    <x v="10"/>
    <s v="Message Book, Standard Line &quot;While You Were Out&quot;, 5 1/2&quot; X 4&quot;, 200 Sets/Book"/>
    <n v="34.24"/>
    <n v="4"/>
    <n v="0"/>
    <n v="16.0928"/>
  </r>
  <r>
    <n v="1546"/>
    <s v="CA-2011-150245"/>
    <x v="2"/>
    <x v="520"/>
    <d v="2012-01-04T00:00:00"/>
    <s v="Second Class"/>
    <s v="PC-18745"/>
    <s v="Pamela Coakley"/>
    <x v="1"/>
    <x v="0"/>
    <x v="232"/>
    <x v="15"/>
    <n v="13601"/>
    <x v="3"/>
    <s v="FUR-BO-10002613"/>
    <x v="0"/>
    <x v="0"/>
    <s v="Atlantic Metals Mobile 4-Shelf Bookcases, Custom Colors"/>
    <n v="1573.4880000000001"/>
    <n v="7"/>
    <n v="0.2"/>
    <n v="196.68599999999986"/>
  </r>
  <r>
    <n v="1547"/>
    <s v="CA-2012-111395"/>
    <x v="1"/>
    <x v="521"/>
    <d v="2012-11-27T00:00:00"/>
    <s v="Standard Class"/>
    <s v="VB-21745"/>
    <s v="Victoria Brennan"/>
    <x v="1"/>
    <x v="0"/>
    <x v="52"/>
    <x v="5"/>
    <n v="78207"/>
    <x v="2"/>
    <s v="OFF-PA-10000994"/>
    <x v="1"/>
    <x v="10"/>
    <s v="Xerox 1915"/>
    <n v="335.52"/>
    <n v="4"/>
    <n v="0.2"/>
    <n v="117.43199999999999"/>
  </r>
  <r>
    <n v="1548"/>
    <s v="CA-2012-111395"/>
    <x v="1"/>
    <x v="521"/>
    <d v="2012-11-27T00:00:00"/>
    <s v="Standard Class"/>
    <s v="VB-21745"/>
    <s v="Victoria Brennan"/>
    <x v="1"/>
    <x v="0"/>
    <x v="52"/>
    <x v="5"/>
    <n v="78207"/>
    <x v="2"/>
    <s v="OFF-BI-10002867"/>
    <x v="1"/>
    <x v="8"/>
    <s v="GBC Recycled Regency Composition Covers"/>
    <n v="23.911999999999995"/>
    <n v="2"/>
    <n v="0.8"/>
    <n v="-40.650400000000019"/>
  </r>
  <r>
    <n v="1549"/>
    <s v="CA-2012-111395"/>
    <x v="1"/>
    <x v="521"/>
    <d v="2012-11-27T00:00:00"/>
    <s v="Standard Class"/>
    <s v="VB-21745"/>
    <s v="Victoria Brennan"/>
    <x v="1"/>
    <x v="0"/>
    <x v="52"/>
    <x v="5"/>
    <n v="78207"/>
    <x v="2"/>
    <s v="OFF-ST-10001291"/>
    <x v="1"/>
    <x v="4"/>
    <s v="Tenex Personal Self-Stacking Standard File Box, Black/Gray"/>
    <n v="27.056000000000001"/>
    <n v="2"/>
    <n v="0.2"/>
    <n v="2.3673999999999991"/>
  </r>
  <r>
    <n v="1550"/>
    <s v="CA-2011-134278"/>
    <x v="2"/>
    <x v="522"/>
    <d v="2011-07-08T00:00:00"/>
    <s v="First Class"/>
    <s v="EP-13915"/>
    <s v="Emily Phan"/>
    <x v="0"/>
    <x v="0"/>
    <x v="20"/>
    <x v="15"/>
    <n v="10011"/>
    <x v="3"/>
    <s v="TEC-CO-10001046"/>
    <x v="2"/>
    <x v="16"/>
    <s v="Canon Imageclass D680 Copier / Fax"/>
    <n v="559.99200000000008"/>
    <n v="1"/>
    <n v="0.2"/>
    <n v="174.99749999999997"/>
  </r>
  <r>
    <n v="1551"/>
    <s v="US-2014-124926"/>
    <x v="3"/>
    <x v="38"/>
    <d v="2014-11-19T00:00:00"/>
    <s v="Second Class"/>
    <s v="ME-17320"/>
    <s v="Maria Etezadi"/>
    <x v="2"/>
    <x v="0"/>
    <x v="12"/>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x v="0"/>
    <x v="70"/>
    <x v="1"/>
    <n v="92024"/>
    <x v="1"/>
    <s v="OFF-PA-10000806"/>
    <x v="1"/>
    <x v="10"/>
    <s v="Xerox 1934"/>
    <n v="111.96"/>
    <n v="2"/>
    <n v="0"/>
    <n v="54.860399999999998"/>
  </r>
  <r>
    <n v="1553"/>
    <s v="CA-2011-130274"/>
    <x v="2"/>
    <x v="523"/>
    <d v="2011-05-05T00:00:00"/>
    <s v="First Class"/>
    <s v="JS-15940"/>
    <s v="Joni Sundaresam"/>
    <x v="2"/>
    <x v="0"/>
    <x v="233"/>
    <x v="6"/>
    <n v="54915"/>
    <x v="2"/>
    <s v="OFF-LA-10002195"/>
    <x v="1"/>
    <x v="2"/>
    <s v="Avery 481"/>
    <n v="21.560000000000002"/>
    <n v="7"/>
    <n v="0"/>
    <n v="10.348799999999999"/>
  </r>
  <r>
    <n v="1554"/>
    <s v="CA-2014-158386"/>
    <x v="3"/>
    <x v="524"/>
    <d v="2014-10-22T00:00:00"/>
    <s v="Standard Class"/>
    <s v="BO-11425"/>
    <s v="Bobby Odegard"/>
    <x v="0"/>
    <x v="0"/>
    <x v="102"/>
    <x v="0"/>
    <n v="40475"/>
    <x v="0"/>
    <s v="OFF-BI-10003719"/>
    <x v="1"/>
    <x v="8"/>
    <s v="Large Capacity Hanging Post Binders"/>
    <n v="124.75"/>
    <n v="5"/>
    <n v="0"/>
    <n v="57.384999999999991"/>
  </r>
  <r>
    <n v="1555"/>
    <s v="CA-2012-111507"/>
    <x v="1"/>
    <x v="525"/>
    <d v="2012-02-13T00:00:00"/>
    <s v="Standard Class"/>
    <s v="VW-21775"/>
    <s v="Victoria Wilson"/>
    <x v="1"/>
    <x v="0"/>
    <x v="234"/>
    <x v="4"/>
    <n v="98006"/>
    <x v="1"/>
    <s v="OFF-AR-10001315"/>
    <x v="1"/>
    <x v="6"/>
    <s v="Newell 310"/>
    <n v="5.28"/>
    <n v="3"/>
    <n v="0"/>
    <n v="1.5311999999999999"/>
  </r>
  <r>
    <n v="1556"/>
    <s v="CA-2014-120761"/>
    <x v="3"/>
    <x v="507"/>
    <d v="2014-09-09T00:00:00"/>
    <s v="Standard Class"/>
    <s v="AB-10150"/>
    <s v="Aimee Bixby"/>
    <x v="0"/>
    <x v="0"/>
    <x v="85"/>
    <x v="15"/>
    <n v="11561"/>
    <x v="3"/>
    <s v="TEC-AC-10000171"/>
    <x v="2"/>
    <x v="11"/>
    <s v="Verbatim 25 GB 6x Blu-ray Single Layer Recordable Disc, 25/Pack"/>
    <n v="91.96"/>
    <n v="4"/>
    <n v="0"/>
    <n v="39.5428"/>
  </r>
  <r>
    <n v="1557"/>
    <s v="CA-2013-109176"/>
    <x v="0"/>
    <x v="195"/>
    <d v="2013-05-16T00:00:00"/>
    <s v="Standard Class"/>
    <s v="JW-16075"/>
    <s v="Julia West"/>
    <x v="0"/>
    <x v="0"/>
    <x v="10"/>
    <x v="9"/>
    <n v="19140"/>
    <x v="3"/>
    <s v="OFF-EN-10003134"/>
    <x v="1"/>
    <x v="12"/>
    <s v="Staples"/>
    <n v="9.3439999999999994"/>
    <n v="1"/>
    <n v="0.2"/>
    <n v="3.504"/>
  </r>
  <r>
    <n v="1558"/>
    <s v="CA-2013-109176"/>
    <x v="0"/>
    <x v="195"/>
    <d v="2013-05-16T00:00:00"/>
    <s v="Standard Class"/>
    <s v="JW-16075"/>
    <s v="Julia West"/>
    <x v="0"/>
    <x v="0"/>
    <x v="10"/>
    <x v="9"/>
    <n v="19140"/>
    <x v="3"/>
    <s v="OFF-AR-10001955"/>
    <x v="1"/>
    <x v="6"/>
    <s v="Newell 319"/>
    <n v="79.36"/>
    <n v="5"/>
    <n v="0.2"/>
    <n v="9.919999999999991"/>
  </r>
  <r>
    <n v="1559"/>
    <s v="CA-2012-112116"/>
    <x v="1"/>
    <x v="199"/>
    <d v="2012-03-18T00:00:00"/>
    <s v="Second Class"/>
    <s v="JE-15475"/>
    <s v="Jeremy Ellison"/>
    <x v="0"/>
    <x v="0"/>
    <x v="4"/>
    <x v="4"/>
    <n v="98103"/>
    <x v="1"/>
    <s v="FUR-TA-10001039"/>
    <x v="0"/>
    <x v="3"/>
    <s v="KI Adjustable-Height Table"/>
    <n v="171.96"/>
    <n v="2"/>
    <n v="0"/>
    <n v="44.709600000000009"/>
  </r>
  <r>
    <n v="1560"/>
    <s v="CA-2013-126809"/>
    <x v="0"/>
    <x v="526"/>
    <d v="2013-04-14T00:00:00"/>
    <s v="Standard Class"/>
    <s v="EB-13750"/>
    <s v="Edward Becker"/>
    <x v="1"/>
    <x v="0"/>
    <x v="4"/>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x v="0"/>
    <x v="8"/>
    <x v="1"/>
    <n v="94109"/>
    <x v="1"/>
    <s v="OFF-LA-10001641"/>
    <x v="1"/>
    <x v="2"/>
    <s v="Avery 518"/>
    <n v="18.899999999999999"/>
    <n v="6"/>
    <n v="0"/>
    <n v="9.0719999999999992"/>
  </r>
  <r>
    <n v="1562"/>
    <s v="CA-2014-107293"/>
    <x v="3"/>
    <x v="528"/>
    <d v="2014-09-07T00:00:00"/>
    <s v="First Class"/>
    <s v="CS-12400"/>
    <s v="Christopher Schild"/>
    <x v="2"/>
    <x v="0"/>
    <x v="4"/>
    <x v="4"/>
    <n v="98115"/>
    <x v="1"/>
    <s v="OFF-AR-10003732"/>
    <x v="1"/>
    <x v="6"/>
    <s v="Newell 333"/>
    <n v="2.78"/>
    <n v="1"/>
    <n v="0"/>
    <n v="0.72279999999999989"/>
  </r>
  <r>
    <n v="1563"/>
    <s v="US-2014-102890"/>
    <x v="3"/>
    <x v="160"/>
    <d v="2014-07-01T00:00:00"/>
    <s v="Same Day"/>
    <s v="SG-20470"/>
    <s v="Sheri Gordon"/>
    <x v="0"/>
    <x v="0"/>
    <x v="20"/>
    <x v="15"/>
    <n v="10011"/>
    <x v="3"/>
    <s v="FUR-TA-10000577"/>
    <x v="0"/>
    <x v="3"/>
    <s v="Bretford CR4500 Series Slim Rectangular Table"/>
    <n v="1044.6299999999999"/>
    <n v="5"/>
    <n v="0.4"/>
    <n v="-295.97849999999994"/>
  </r>
  <r>
    <n v="1564"/>
    <s v="CA-2012-158554"/>
    <x v="1"/>
    <x v="529"/>
    <d v="2012-11-09T00:00:00"/>
    <s v="Same Day"/>
    <s v="CM-12190"/>
    <s v="Charlotte Melton"/>
    <x v="0"/>
    <x v="0"/>
    <x v="10"/>
    <x v="9"/>
    <n v="19134"/>
    <x v="3"/>
    <s v="OFF-PA-10004000"/>
    <x v="1"/>
    <x v="10"/>
    <s v="While You Were Out Pads, 50 per Pad, 4 x 5 1/4, Green Cycle"/>
    <n v="11.352000000000002"/>
    <n v="3"/>
    <n v="0.2"/>
    <n v="4.1151"/>
  </r>
  <r>
    <n v="1565"/>
    <s v="CA-2011-116239"/>
    <x v="2"/>
    <x v="530"/>
    <d v="2011-03-04T00:00:00"/>
    <s v="Same Day"/>
    <s v="CL-12565"/>
    <s v="Clay Ludtke"/>
    <x v="0"/>
    <x v="0"/>
    <x v="29"/>
    <x v="20"/>
    <n v="29203"/>
    <x v="0"/>
    <s v="OFF-ST-10001370"/>
    <x v="1"/>
    <x v="4"/>
    <s v="Sensible Storage WireTech Storage Systems"/>
    <n v="354.90000000000003"/>
    <n v="5"/>
    <n v="0"/>
    <n v="17.744999999999962"/>
  </r>
  <r>
    <n v="1566"/>
    <s v="CA-2012-132101"/>
    <x v="1"/>
    <x v="531"/>
    <d v="2012-03-25T00:00:00"/>
    <s v="Standard Class"/>
    <s v="JO-15550"/>
    <s v="Jesus Ocampo"/>
    <x v="2"/>
    <x v="0"/>
    <x v="4"/>
    <x v="4"/>
    <n v="98105"/>
    <x v="1"/>
    <s v="TEC-PH-10004539"/>
    <x v="2"/>
    <x v="7"/>
    <s v="Wireless Extenders zBoost YX545 SOHO Signal Booster"/>
    <n v="453.57600000000002"/>
    <n v="3"/>
    <n v="0.2"/>
    <n v="39.687899999999985"/>
  </r>
  <r>
    <n v="1567"/>
    <s v="CA-2012-129112"/>
    <x v="1"/>
    <x v="239"/>
    <d v="2012-11-30T00:00:00"/>
    <s v="First Class"/>
    <s v="AW-10840"/>
    <s v="Anthony Witt"/>
    <x v="0"/>
    <x v="0"/>
    <x v="235"/>
    <x v="5"/>
    <n v="75002"/>
    <x v="2"/>
    <s v="TEC-AC-10003038"/>
    <x v="2"/>
    <x v="11"/>
    <s v="Kingston Digital DataTraveler 16GB USB 2.0"/>
    <n v="21.48"/>
    <n v="3"/>
    <n v="0.2"/>
    <n v="-0.26850000000000307"/>
  </r>
  <r>
    <n v="1568"/>
    <s v="CA-2012-129112"/>
    <x v="1"/>
    <x v="239"/>
    <d v="2012-11-30T00:00:00"/>
    <s v="First Class"/>
    <s v="AW-10840"/>
    <s v="Anthony Witt"/>
    <x v="0"/>
    <x v="0"/>
    <x v="235"/>
    <x v="5"/>
    <n v="75002"/>
    <x v="2"/>
    <s v="OFF-BI-10000088"/>
    <x v="1"/>
    <x v="8"/>
    <s v="GBC Imprintable Covers"/>
    <n v="8.7839999999999989"/>
    <n v="4"/>
    <n v="0.8"/>
    <n v="-13.615200000000002"/>
  </r>
  <r>
    <n v="1569"/>
    <s v="US-2014-152002"/>
    <x v="3"/>
    <x v="532"/>
    <d v="2014-06-12T00:00:00"/>
    <s v="Same Day"/>
    <s v="DV-13465"/>
    <s v="Dianna Vittorini"/>
    <x v="0"/>
    <x v="0"/>
    <x v="1"/>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x v="0"/>
    <x v="118"/>
    <x v="32"/>
    <n v="30318"/>
    <x v="0"/>
    <s v="OFF-AR-10003504"/>
    <x v="1"/>
    <x v="6"/>
    <s v="Newell 347"/>
    <n v="12.84"/>
    <n v="3"/>
    <n v="0"/>
    <n v="3.7235999999999989"/>
  </r>
  <r>
    <n v="1571"/>
    <s v="US-2011-157385"/>
    <x v="2"/>
    <x v="533"/>
    <d v="2011-11-25T00:00:00"/>
    <s v="First Class"/>
    <s v="SC-20095"/>
    <s v="Sanjit Chand"/>
    <x v="0"/>
    <x v="0"/>
    <x v="1"/>
    <x v="1"/>
    <n v="90004"/>
    <x v="1"/>
    <s v="FUR-CH-10000863"/>
    <x v="0"/>
    <x v="1"/>
    <s v="Novimex Swivel Fabric Task Chair"/>
    <n v="603.91999999999996"/>
    <n v="5"/>
    <n v="0.2"/>
    <n v="-67.941000000000003"/>
  </r>
  <r>
    <n v="1572"/>
    <s v="US-2011-157385"/>
    <x v="2"/>
    <x v="533"/>
    <d v="2011-11-25T00:00:00"/>
    <s v="First Class"/>
    <s v="SC-20095"/>
    <s v="Sanjit Chand"/>
    <x v="0"/>
    <x v="0"/>
    <x v="1"/>
    <x v="1"/>
    <n v="90004"/>
    <x v="1"/>
    <s v="OFF-EN-10003160"/>
    <x v="1"/>
    <x v="12"/>
    <s v="Pastel Pink Envelopes"/>
    <n v="21.84"/>
    <n v="3"/>
    <n v="0"/>
    <n v="10.4832"/>
  </r>
  <r>
    <n v="1573"/>
    <s v="US-2011-157385"/>
    <x v="2"/>
    <x v="533"/>
    <d v="2011-11-25T00:00:00"/>
    <s v="First Class"/>
    <s v="SC-20095"/>
    <s v="Sanjit Chand"/>
    <x v="0"/>
    <x v="0"/>
    <x v="1"/>
    <x v="1"/>
    <n v="90004"/>
    <x v="1"/>
    <s v="TEC-AC-10003280"/>
    <x v="2"/>
    <x v="11"/>
    <s v="Belkin F8E887 USB Wired Ergonomic Keyboard"/>
    <n v="29.99"/>
    <n v="1"/>
    <n v="0"/>
    <n v="6.2978999999999985"/>
  </r>
  <r>
    <n v="1574"/>
    <s v="US-2011-157385"/>
    <x v="2"/>
    <x v="533"/>
    <d v="2011-11-25T00:00:00"/>
    <s v="First Class"/>
    <s v="SC-20095"/>
    <s v="Sanjit Chand"/>
    <x v="0"/>
    <x v="0"/>
    <x v="1"/>
    <x v="1"/>
    <n v="90004"/>
    <x v="1"/>
    <s v="FUR-CH-10000595"/>
    <x v="0"/>
    <x v="1"/>
    <s v="Safco Contoured Stacking Chairs"/>
    <n v="381.44000000000005"/>
    <n v="2"/>
    <n v="0.2"/>
    <n v="23.839999999999975"/>
  </r>
  <r>
    <n v="1575"/>
    <s v="CA-2011-101602"/>
    <x v="2"/>
    <x v="534"/>
    <d v="2011-12-18T00:00:00"/>
    <s v="First Class"/>
    <s v="MC-18100"/>
    <s v="Mick Crebagga"/>
    <x v="0"/>
    <x v="0"/>
    <x v="236"/>
    <x v="5"/>
    <n v="79907"/>
    <x v="2"/>
    <s v="TEC-PH-10000169"/>
    <x v="2"/>
    <x v="7"/>
    <s v="ARKON Windshield Dashboard Air Vent Car Mount Holder"/>
    <n v="40.68"/>
    <n v="3"/>
    <n v="0.2"/>
    <n v="-9.153000000000004"/>
  </r>
  <r>
    <n v="1576"/>
    <s v="CA-2011-101602"/>
    <x v="2"/>
    <x v="534"/>
    <d v="2011-12-18T00:00:00"/>
    <s v="First Class"/>
    <s v="MC-18100"/>
    <s v="Mick Crebagga"/>
    <x v="0"/>
    <x v="0"/>
    <x v="236"/>
    <x v="5"/>
    <n v="79907"/>
    <x v="2"/>
    <s v="FUR-CH-10004675"/>
    <x v="0"/>
    <x v="1"/>
    <s v="Lifetime Advantage Folding Chairs, 4/Carton"/>
    <n v="763.28"/>
    <n v="5"/>
    <n v="0.3"/>
    <n v="-21.807999999999993"/>
  </r>
  <r>
    <n v="1577"/>
    <s v="CA-2013-109057"/>
    <x v="0"/>
    <x v="183"/>
    <d v="2013-04-28T00:00:00"/>
    <s v="Standard Class"/>
    <s v="TT-21460"/>
    <s v="Tonja Turnell"/>
    <x v="2"/>
    <x v="0"/>
    <x v="34"/>
    <x v="10"/>
    <n v="60505"/>
    <x v="2"/>
    <s v="OFF-ST-10002406"/>
    <x v="1"/>
    <x v="4"/>
    <s v="Pizazz Global Quick File"/>
    <n v="23.952000000000002"/>
    <n v="2"/>
    <n v="0.2"/>
    <n v="2.3952000000000018"/>
  </r>
  <r>
    <n v="1578"/>
    <s v="CA-2013-154403"/>
    <x v="0"/>
    <x v="454"/>
    <d v="2013-05-28T00:00:00"/>
    <s v="Standard Class"/>
    <s v="AP-10720"/>
    <s v="Anne Pryor"/>
    <x v="2"/>
    <x v="0"/>
    <x v="159"/>
    <x v="19"/>
    <n v="35630"/>
    <x v="0"/>
    <s v="OFF-PA-10001526"/>
    <x v="1"/>
    <x v="10"/>
    <s v="Xerox 1949"/>
    <n v="4.9800000000000004"/>
    <n v="1"/>
    <n v="0"/>
    <n v="2.4402000000000004"/>
  </r>
  <r>
    <n v="1579"/>
    <s v="CA-2013-102456"/>
    <x v="0"/>
    <x v="535"/>
    <d v="2013-03-02T00:00:00"/>
    <s v="First Class"/>
    <s v="DL-12865"/>
    <s v="Dan Lawera"/>
    <x v="0"/>
    <x v="0"/>
    <x v="20"/>
    <x v="15"/>
    <n v="10011"/>
    <x v="3"/>
    <s v="OFF-AP-10004336"/>
    <x v="1"/>
    <x v="9"/>
    <s v="Conquest 14 Commercial Heavy-Duty Upright Vacuum, Collection System, Accessory Kit"/>
    <n v="170.88"/>
    <n v="3"/>
    <n v="0"/>
    <n v="49.555199999999978"/>
  </r>
  <r>
    <n v="1580"/>
    <s v="CA-2012-131338"/>
    <x v="1"/>
    <x v="101"/>
    <d v="2012-08-12T00:00:00"/>
    <s v="First Class"/>
    <s v="NP-18325"/>
    <s v="Naresj Patel"/>
    <x v="0"/>
    <x v="0"/>
    <x v="20"/>
    <x v="15"/>
    <n v="10024"/>
    <x v="3"/>
    <s v="TEC-PH-10003012"/>
    <x v="2"/>
    <x v="7"/>
    <s v="Nortel Meridian M3904 Professional Digital phone"/>
    <n v="307.98"/>
    <n v="2"/>
    <n v="0"/>
    <n v="89.314199999999971"/>
  </r>
  <r>
    <n v="1581"/>
    <s v="CA-2012-131338"/>
    <x v="1"/>
    <x v="101"/>
    <d v="2012-08-12T00:00:00"/>
    <s v="First Class"/>
    <s v="NP-18325"/>
    <s v="Naresj Patel"/>
    <x v="0"/>
    <x v="0"/>
    <x v="20"/>
    <x v="15"/>
    <n v="10024"/>
    <x v="3"/>
    <s v="FUR-TA-10002607"/>
    <x v="0"/>
    <x v="3"/>
    <s v="KI Conference Tables"/>
    <n v="382.80599999999998"/>
    <n v="9"/>
    <n v="0.4"/>
    <n v="-153.12239999999997"/>
  </r>
  <r>
    <n v="1582"/>
    <s v="CA-2012-131338"/>
    <x v="1"/>
    <x v="101"/>
    <d v="2012-08-12T00:00:00"/>
    <s v="First Class"/>
    <s v="NP-18325"/>
    <s v="Naresj Patel"/>
    <x v="0"/>
    <x v="0"/>
    <x v="20"/>
    <x v="15"/>
    <n v="10024"/>
    <x v="3"/>
    <s v="OFF-ST-10000642"/>
    <x v="1"/>
    <x v="4"/>
    <s v="Tennsco Lockers, Gray"/>
    <n v="41.96"/>
    <n v="2"/>
    <n v="0"/>
    <n v="2.9371999999999971"/>
  </r>
  <r>
    <n v="1583"/>
    <s v="CA-2012-131338"/>
    <x v="1"/>
    <x v="101"/>
    <d v="2012-08-12T00:00:00"/>
    <s v="First Class"/>
    <s v="NP-18325"/>
    <s v="Naresj Patel"/>
    <x v="0"/>
    <x v="0"/>
    <x v="20"/>
    <x v="15"/>
    <n v="10024"/>
    <x v="3"/>
    <s v="OFF-BI-10000545"/>
    <x v="1"/>
    <x v="8"/>
    <s v="GBC Ibimaster 500 Manual ProClick Binding System"/>
    <n v="1217.568"/>
    <n v="2"/>
    <n v="0.2"/>
    <n v="456.58800000000002"/>
  </r>
  <r>
    <n v="1584"/>
    <s v="CA-2012-131338"/>
    <x v="1"/>
    <x v="101"/>
    <d v="2012-08-12T00:00:00"/>
    <s v="First Class"/>
    <s v="NP-18325"/>
    <s v="Naresj Patel"/>
    <x v="0"/>
    <x v="0"/>
    <x v="20"/>
    <x v="15"/>
    <n v="10024"/>
    <x v="3"/>
    <s v="FUR-FU-10002157"/>
    <x v="0"/>
    <x v="5"/>
    <s v="Artistic Insta-Plaque"/>
    <n v="47.04"/>
    <n v="3"/>
    <n v="0"/>
    <n v="18.345599999999997"/>
  </r>
  <r>
    <n v="1585"/>
    <s v="CA-2012-131338"/>
    <x v="1"/>
    <x v="101"/>
    <d v="2012-08-12T00:00:00"/>
    <s v="First Class"/>
    <s v="NP-18325"/>
    <s v="Naresj Patel"/>
    <x v="0"/>
    <x v="0"/>
    <x v="20"/>
    <x v="15"/>
    <n v="10024"/>
    <x v="3"/>
    <s v="FUR-FU-10001706"/>
    <x v="0"/>
    <x v="5"/>
    <s v="Longer-Life Soft White Bulbs"/>
    <n v="6.16"/>
    <n v="2"/>
    <n v="0"/>
    <n v="2.9567999999999999"/>
  </r>
  <r>
    <n v="1586"/>
    <s v="CA-2012-131338"/>
    <x v="1"/>
    <x v="101"/>
    <d v="2012-08-12T00:00:00"/>
    <s v="First Class"/>
    <s v="NP-18325"/>
    <s v="Naresj Patel"/>
    <x v="0"/>
    <x v="0"/>
    <x v="20"/>
    <x v="15"/>
    <n v="10024"/>
    <x v="3"/>
    <s v="TEC-PH-10000984"/>
    <x v="2"/>
    <x v="7"/>
    <s v="Panasonic KX-TG9471B"/>
    <n v="979.95"/>
    <n v="5"/>
    <n v="0"/>
    <n v="274.38600000000008"/>
  </r>
  <r>
    <n v="1587"/>
    <s v="CA-2012-131338"/>
    <x v="1"/>
    <x v="101"/>
    <d v="2012-08-12T00:00:00"/>
    <s v="First Class"/>
    <s v="NP-18325"/>
    <s v="Naresj Patel"/>
    <x v="0"/>
    <x v="0"/>
    <x v="20"/>
    <x v="15"/>
    <n v="10024"/>
    <x v="3"/>
    <s v="OFF-PA-10001357"/>
    <x v="1"/>
    <x v="10"/>
    <s v="Xerox 1886"/>
    <n v="143.69999999999999"/>
    <n v="3"/>
    <n v="0"/>
    <n v="68.975999999999999"/>
  </r>
  <r>
    <n v="1588"/>
    <s v="CA-2012-131338"/>
    <x v="1"/>
    <x v="101"/>
    <d v="2012-08-12T00:00:00"/>
    <s v="First Class"/>
    <s v="NP-18325"/>
    <s v="Naresj Patel"/>
    <x v="0"/>
    <x v="0"/>
    <x v="20"/>
    <x v="15"/>
    <n v="10024"/>
    <x v="3"/>
    <s v="OFF-FA-10000992"/>
    <x v="1"/>
    <x v="13"/>
    <s v="Acco Clips to Go Binder Clips, 24 Clips in Two Sizes"/>
    <n v="10.649999999999999"/>
    <n v="3"/>
    <n v="0"/>
    <n v="5.0054999999999996"/>
  </r>
  <r>
    <n v="1589"/>
    <s v="CA-2012-131338"/>
    <x v="1"/>
    <x v="101"/>
    <d v="2012-08-12T00:00:00"/>
    <s v="First Class"/>
    <s v="NP-18325"/>
    <s v="Naresj Patel"/>
    <x v="0"/>
    <x v="0"/>
    <x v="20"/>
    <x v="15"/>
    <n v="10024"/>
    <x v="3"/>
    <s v="TEC-AC-10002600"/>
    <x v="2"/>
    <x v="11"/>
    <s v="Belkin QODE FastFit Bluetooth Keyboard"/>
    <n v="247.8"/>
    <n v="4"/>
    <n v="0"/>
    <n v="34.692000000000007"/>
  </r>
  <r>
    <n v="1590"/>
    <s v="CA-2013-109911"/>
    <x v="0"/>
    <x v="536"/>
    <d v="2013-05-17T00:00:00"/>
    <s v="Standard Class"/>
    <s v="VG-21805"/>
    <s v="Vivek Grady"/>
    <x v="1"/>
    <x v="0"/>
    <x v="173"/>
    <x v="17"/>
    <n v="23464"/>
    <x v="0"/>
    <s v="OFF-AR-10001662"/>
    <x v="1"/>
    <x v="6"/>
    <s v="Rogers Handheld Barrel Pencil Sharpener"/>
    <n v="10.96"/>
    <n v="4"/>
    <n v="0"/>
    <n v="2.9592000000000009"/>
  </r>
  <r>
    <n v="1591"/>
    <s v="US-2013-132423"/>
    <x v="0"/>
    <x v="173"/>
    <d v="2013-04-20T00:00:00"/>
    <s v="Standard Class"/>
    <s v="MY-18295"/>
    <s v="Muhammed Yedwab"/>
    <x v="1"/>
    <x v="0"/>
    <x v="237"/>
    <x v="5"/>
    <n v="76051"/>
    <x v="2"/>
    <s v="OFF-AR-10001221"/>
    <x v="1"/>
    <x v="6"/>
    <s v="Dixon Ticonderoga Erasable Colored Pencil Set, 12-Color"/>
    <n v="33.488000000000007"/>
    <n v="7"/>
    <n v="0.2"/>
    <n v="5.8603999999999967"/>
  </r>
  <r>
    <n v="1592"/>
    <s v="US-2013-132423"/>
    <x v="0"/>
    <x v="173"/>
    <d v="2013-04-20T00:00:00"/>
    <s v="Standard Class"/>
    <s v="MY-18295"/>
    <s v="Muhammed Yedwab"/>
    <x v="1"/>
    <x v="0"/>
    <x v="237"/>
    <x v="5"/>
    <n v="76051"/>
    <x v="2"/>
    <s v="OFF-FA-10002988"/>
    <x v="1"/>
    <x v="13"/>
    <s v="Ideal Clamps"/>
    <n v="8.0399999999999991"/>
    <n v="5"/>
    <n v="0.2"/>
    <n v="2.9144999999999994"/>
  </r>
  <r>
    <n v="1593"/>
    <s v="CA-2012-122826"/>
    <x v="1"/>
    <x v="537"/>
    <d v="2012-06-25T00:00:00"/>
    <s v="Second Class"/>
    <s v="RD-19480"/>
    <s v="Rick Duston"/>
    <x v="0"/>
    <x v="0"/>
    <x v="175"/>
    <x v="4"/>
    <n v="98502"/>
    <x v="1"/>
    <s v="TEC-PH-10004830"/>
    <x v="2"/>
    <x v="7"/>
    <s v="Pyle PRT45 Retro Home Telephone"/>
    <n v="201.56800000000001"/>
    <n v="4"/>
    <n v="0.2"/>
    <n v="22.676399999999994"/>
  </r>
  <r>
    <n v="1594"/>
    <s v="CA-2011-117317"/>
    <x v="2"/>
    <x v="538"/>
    <d v="2011-10-19T00:00:00"/>
    <s v="Same Day"/>
    <s v="JF-15490"/>
    <s v="Jeremy Farry"/>
    <x v="0"/>
    <x v="0"/>
    <x v="1"/>
    <x v="1"/>
    <n v="90032"/>
    <x v="1"/>
    <s v="OFF-PA-10004519"/>
    <x v="1"/>
    <x v="10"/>
    <s v="Spiral Phone Message Books with Labels by Adams"/>
    <n v="13.440000000000001"/>
    <n v="3"/>
    <n v="0"/>
    <n v="6.5856000000000012"/>
  </r>
  <r>
    <n v="1595"/>
    <s v="CA-2012-118423"/>
    <x v="1"/>
    <x v="539"/>
    <d v="2012-03-27T00:00:00"/>
    <s v="First Class"/>
    <s v="DP-13390"/>
    <s v="Dennis Pardue"/>
    <x v="2"/>
    <x v="0"/>
    <x v="97"/>
    <x v="10"/>
    <n v="61604"/>
    <x v="2"/>
    <s v="FUR-BO-10000362"/>
    <x v="0"/>
    <x v="0"/>
    <s v="Sauder Inglewood Library Bookcases"/>
    <n v="359.05799999999994"/>
    <n v="3"/>
    <n v="0.3"/>
    <n v="-35.905799999999999"/>
  </r>
  <r>
    <n v="1596"/>
    <s v="CA-2014-149181"/>
    <x v="3"/>
    <x v="540"/>
    <d v="2014-05-13T00:00:00"/>
    <s v="Standard Class"/>
    <s v="MD-17350"/>
    <s v="Maribeth Dona"/>
    <x v="0"/>
    <x v="0"/>
    <x v="38"/>
    <x v="24"/>
    <n v="43229"/>
    <x v="3"/>
    <s v="FUR-CH-10004540"/>
    <x v="0"/>
    <x v="1"/>
    <s v="Global Chrome Stack Chair"/>
    <n v="47.991999999999997"/>
    <n v="2"/>
    <n v="0.3"/>
    <n v="-2.0567999999999991"/>
  </r>
  <r>
    <n v="1597"/>
    <s v="CA-2014-132234"/>
    <x v="3"/>
    <x v="524"/>
    <d v="2014-10-19T00:00:00"/>
    <s v="First Class"/>
    <s v="MY-17380"/>
    <s v="Maribeth Yedwab"/>
    <x v="1"/>
    <x v="0"/>
    <x v="20"/>
    <x v="15"/>
    <n v="10011"/>
    <x v="3"/>
    <s v="FUR-FU-10001290"/>
    <x v="0"/>
    <x v="5"/>
    <s v="Executive Impressions Supervisor Wall Clock"/>
    <n v="547.30000000000007"/>
    <n v="13"/>
    <n v="0"/>
    <n v="175.13599999999997"/>
  </r>
  <r>
    <n v="1598"/>
    <s v="CA-2014-158876"/>
    <x v="3"/>
    <x v="123"/>
    <d v="2014-11-22T00:00:00"/>
    <s v="Second Class"/>
    <s v="AB-10150"/>
    <s v="Aimee Bixby"/>
    <x v="0"/>
    <x v="0"/>
    <x v="238"/>
    <x v="5"/>
    <n v="75007"/>
    <x v="2"/>
    <s v="OFF-PA-10000308"/>
    <x v="1"/>
    <x v="10"/>
    <s v="Xerox 1901"/>
    <n v="16.896000000000001"/>
    <n v="4"/>
    <n v="0.2"/>
    <n v="5.2799999999999994"/>
  </r>
  <r>
    <n v="1599"/>
    <s v="CA-2014-158876"/>
    <x v="3"/>
    <x v="123"/>
    <d v="2014-11-22T00:00:00"/>
    <s v="Second Class"/>
    <s v="AB-10150"/>
    <s v="Aimee Bixby"/>
    <x v="0"/>
    <x v="0"/>
    <x v="238"/>
    <x v="5"/>
    <n v="75007"/>
    <x v="2"/>
    <s v="OFF-SU-10001165"/>
    <x v="1"/>
    <x v="14"/>
    <s v="Acme Elite Stainless Steel Scissors"/>
    <n v="6.6720000000000006"/>
    <n v="1"/>
    <n v="0.2"/>
    <n v="0.50039999999999996"/>
  </r>
  <r>
    <n v="1600"/>
    <s v="CA-2014-158876"/>
    <x v="3"/>
    <x v="123"/>
    <d v="2014-11-22T00:00:00"/>
    <s v="Second Class"/>
    <s v="AB-10150"/>
    <s v="Aimee Bixby"/>
    <x v="0"/>
    <x v="0"/>
    <x v="238"/>
    <x v="5"/>
    <n v="75007"/>
    <x v="2"/>
    <s v="OFF-AR-10003373"/>
    <x v="1"/>
    <x v="6"/>
    <s v="Boston School Pro Electric Pencil Sharpener, 1670"/>
    <n v="99.13600000000001"/>
    <n v="4"/>
    <n v="0.2"/>
    <n v="8.674399999999995"/>
  </r>
  <r>
    <n v="1601"/>
    <s v="CA-2014-158876"/>
    <x v="3"/>
    <x v="123"/>
    <d v="2014-11-22T00:00:00"/>
    <s v="Second Class"/>
    <s v="AB-10150"/>
    <s v="Aimee Bixby"/>
    <x v="0"/>
    <x v="0"/>
    <x v="238"/>
    <x v="5"/>
    <n v="75007"/>
    <x v="2"/>
    <s v="FUR-FU-10001967"/>
    <x v="0"/>
    <x v="5"/>
    <s v="Telescoping Adjustable Floor Lamp"/>
    <n v="15.991999999999999"/>
    <n v="2"/>
    <n v="0.6"/>
    <n v="-13.992999999999999"/>
  </r>
  <r>
    <n v="1602"/>
    <s v="CA-2013-164672"/>
    <x v="0"/>
    <x v="541"/>
    <d v="2013-05-14T00:00:00"/>
    <s v="Second Class"/>
    <s v="GB-14530"/>
    <s v="George Bell"/>
    <x v="1"/>
    <x v="0"/>
    <x v="18"/>
    <x v="13"/>
    <n v="19901"/>
    <x v="3"/>
    <s v="FUR-FU-10001488"/>
    <x v="0"/>
    <x v="5"/>
    <s v="Tenex 46&quot; x 60&quot; Computer Anti-Static Chairmat, Rectangular Shaped"/>
    <n v="211.96"/>
    <n v="2"/>
    <n v="0"/>
    <n v="42.391999999999996"/>
  </r>
  <r>
    <n v="1603"/>
    <s v="US-2013-132857"/>
    <x v="0"/>
    <x v="25"/>
    <d v="2013-12-18T00:00:00"/>
    <s v="Standard Class"/>
    <s v="CA-12775"/>
    <s v="Cynthia Arntzen"/>
    <x v="0"/>
    <x v="0"/>
    <x v="214"/>
    <x v="18"/>
    <n v="37167"/>
    <x v="0"/>
    <s v="OFF-AR-10003251"/>
    <x v="1"/>
    <x v="6"/>
    <s v="Prang Drawing Pencil Set"/>
    <n v="6.6719999999999988"/>
    <n v="3"/>
    <n v="0.2"/>
    <n v="1.6679999999999997"/>
  </r>
  <r>
    <n v="1604"/>
    <s v="CA-2014-116645"/>
    <x v="3"/>
    <x v="329"/>
    <d v="2014-12-05T00:00:00"/>
    <s v="Standard Class"/>
    <s v="ME-17725"/>
    <s v="Max Engle"/>
    <x v="0"/>
    <x v="0"/>
    <x v="46"/>
    <x v="13"/>
    <n v="19711"/>
    <x v="3"/>
    <s v="OFF-AR-10001044"/>
    <x v="1"/>
    <x v="6"/>
    <s v="BOSTON Ranger #55 Pencil Sharpener, Black"/>
    <n v="155.94"/>
    <n v="6"/>
    <n v="0"/>
    <n v="45.222599999999993"/>
  </r>
  <r>
    <n v="1605"/>
    <s v="US-2013-115819"/>
    <x v="0"/>
    <x v="475"/>
    <d v="2013-04-25T00:00:00"/>
    <s v="Second Class"/>
    <s v="JO-15280"/>
    <s v="Jas O'Carroll"/>
    <x v="0"/>
    <x v="0"/>
    <x v="1"/>
    <x v="1"/>
    <n v="90049"/>
    <x v="1"/>
    <s v="TEC-PH-10004700"/>
    <x v="2"/>
    <x v="7"/>
    <s v="PowerGen Dual USB Car Charger"/>
    <n v="39.960000000000008"/>
    <n v="5"/>
    <n v="0.2"/>
    <n v="12.986999999999995"/>
  </r>
  <r>
    <n v="1606"/>
    <s v="US-2013-115819"/>
    <x v="0"/>
    <x v="475"/>
    <d v="2013-04-25T00:00:00"/>
    <s v="Second Class"/>
    <s v="JO-15280"/>
    <s v="Jas O'Carroll"/>
    <x v="0"/>
    <x v="0"/>
    <x v="1"/>
    <x v="1"/>
    <n v="90049"/>
    <x v="1"/>
    <s v="OFF-AR-10000823"/>
    <x v="1"/>
    <x v="6"/>
    <s v="Newell 307"/>
    <n v="5.46"/>
    <n v="3"/>
    <n v="0"/>
    <n v="1.5288000000000002"/>
  </r>
  <r>
    <n v="1607"/>
    <s v="US-2013-115819"/>
    <x v="0"/>
    <x v="475"/>
    <d v="2013-04-25T00:00:00"/>
    <s v="Second Class"/>
    <s v="JO-15280"/>
    <s v="Jas O'Carroll"/>
    <x v="0"/>
    <x v="0"/>
    <x v="1"/>
    <x v="1"/>
    <n v="90049"/>
    <x v="1"/>
    <s v="OFF-AR-10004456"/>
    <x v="1"/>
    <x v="6"/>
    <s v="Panasonic KP-4ABK Battery-Operated Pencil Sharpener"/>
    <n v="73.2"/>
    <n v="5"/>
    <n v="0"/>
    <n v="21.227999999999998"/>
  </r>
  <r>
    <n v="1608"/>
    <s v="US-2013-115819"/>
    <x v="0"/>
    <x v="475"/>
    <d v="2013-04-25T00:00:00"/>
    <s v="Second Class"/>
    <s v="JO-15280"/>
    <s v="Jas O'Carroll"/>
    <x v="0"/>
    <x v="0"/>
    <x v="1"/>
    <x v="1"/>
    <n v="90049"/>
    <x v="1"/>
    <s v="OFF-BI-10000050"/>
    <x v="1"/>
    <x v="8"/>
    <s v="Angle-D Binders with Locking Rings, Label Holders"/>
    <n v="5.84"/>
    <n v="1"/>
    <n v="0.2"/>
    <n v="1.9709999999999996"/>
  </r>
  <r>
    <n v="1609"/>
    <s v="US-2013-115819"/>
    <x v="0"/>
    <x v="475"/>
    <d v="2013-04-25T00:00:00"/>
    <s v="Second Class"/>
    <s v="JO-15280"/>
    <s v="Jas O'Carroll"/>
    <x v="0"/>
    <x v="0"/>
    <x v="1"/>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x v="0"/>
    <x v="1"/>
    <x v="1"/>
    <n v="90049"/>
    <x v="1"/>
    <s v="OFF-BI-10000591"/>
    <x v="1"/>
    <x v="8"/>
    <s v="Avery Binder Labels"/>
    <n v="9.3360000000000003"/>
    <n v="3"/>
    <n v="0.2"/>
    <n v="3.2675999999999994"/>
  </r>
  <r>
    <n v="1611"/>
    <s v="CA-2011-156349"/>
    <x v="2"/>
    <x v="542"/>
    <d v="2011-05-30T00:00:00"/>
    <s v="Standard Class"/>
    <s v="ML-17395"/>
    <s v="Marina Lichtenstein"/>
    <x v="1"/>
    <x v="0"/>
    <x v="1"/>
    <x v="1"/>
    <n v="90008"/>
    <x v="1"/>
    <s v="FUR-BO-10000362"/>
    <x v="0"/>
    <x v="0"/>
    <s v="Sauder Inglewood Library Bookcases"/>
    <n v="290.666"/>
    <n v="2"/>
    <n v="0.15"/>
    <n v="27.356800000000007"/>
  </r>
  <r>
    <n v="1612"/>
    <s v="CA-2011-156349"/>
    <x v="2"/>
    <x v="542"/>
    <d v="2011-05-30T00:00:00"/>
    <s v="Standard Class"/>
    <s v="ML-17395"/>
    <s v="Marina Lichtenstein"/>
    <x v="1"/>
    <x v="0"/>
    <x v="1"/>
    <x v="1"/>
    <n v="90008"/>
    <x v="1"/>
    <s v="TEC-PH-10000441"/>
    <x v="2"/>
    <x v="7"/>
    <s v="VTech DS6151"/>
    <n v="201.584"/>
    <n v="2"/>
    <n v="0.2"/>
    <n v="20.158400000000015"/>
  </r>
  <r>
    <n v="1613"/>
    <s v="CA-2011-156349"/>
    <x v="2"/>
    <x v="542"/>
    <d v="2011-05-30T00:00:00"/>
    <s v="Standard Class"/>
    <s v="ML-17395"/>
    <s v="Marina Lichtenstein"/>
    <x v="1"/>
    <x v="0"/>
    <x v="1"/>
    <x v="1"/>
    <n v="90008"/>
    <x v="1"/>
    <s v="TEC-PH-10002726"/>
    <x v="2"/>
    <x v="7"/>
    <s v="netTALK DUO VoIP Telephone Service"/>
    <n v="83.984000000000009"/>
    <n v="2"/>
    <n v="0.2"/>
    <n v="31.494"/>
  </r>
  <r>
    <n v="1614"/>
    <s v="CA-2014-138380"/>
    <x v="3"/>
    <x v="202"/>
    <d v="2014-12-26T00:00:00"/>
    <s v="Standard Class"/>
    <s v="YS-21880"/>
    <s v="Yana Sorensen"/>
    <x v="1"/>
    <x v="0"/>
    <x v="182"/>
    <x v="1"/>
    <n v="94601"/>
    <x v="1"/>
    <s v="OFF-ST-10003306"/>
    <x v="1"/>
    <x v="4"/>
    <s v="Letter Size Cart"/>
    <n v="1000.0200000000001"/>
    <n v="7"/>
    <n v="0"/>
    <n v="290.00579999999991"/>
  </r>
  <r>
    <n v="1615"/>
    <s v="US-2013-113509"/>
    <x v="0"/>
    <x v="543"/>
    <d v="2013-03-20T00:00:00"/>
    <s v="Standard Class"/>
    <s v="PL-18925"/>
    <s v="Paul Lucas"/>
    <x v="2"/>
    <x v="0"/>
    <x v="10"/>
    <x v="9"/>
    <n v="19143"/>
    <x v="3"/>
    <s v="TEC-AC-10004855"/>
    <x v="2"/>
    <x v="11"/>
    <s v="V7 USB Numeric Keypad"/>
    <n v="83.976000000000013"/>
    <n v="3"/>
    <n v="0.2"/>
    <n v="-13.646100000000001"/>
  </r>
  <r>
    <n v="1616"/>
    <s v="CA-2012-130022"/>
    <x v="1"/>
    <x v="544"/>
    <d v="2012-08-16T00:00:00"/>
    <s v="Standard Class"/>
    <s v="JK-16120"/>
    <s v="Julie Kriz"/>
    <x v="2"/>
    <x v="0"/>
    <x v="16"/>
    <x v="11"/>
    <n v="55122"/>
    <x v="2"/>
    <s v="OFF-LA-10002787"/>
    <x v="1"/>
    <x v="2"/>
    <s v="Avery 480"/>
    <n v="3.75"/>
    <n v="1"/>
    <n v="0"/>
    <n v="1.7999999999999998"/>
  </r>
  <r>
    <n v="1617"/>
    <s v="CA-2012-130022"/>
    <x v="1"/>
    <x v="544"/>
    <d v="2012-08-16T00:00:00"/>
    <s v="Standard Class"/>
    <s v="JK-16120"/>
    <s v="Julie Kriz"/>
    <x v="2"/>
    <x v="0"/>
    <x v="16"/>
    <x v="11"/>
    <n v="55122"/>
    <x v="2"/>
    <s v="OFF-LA-10002043"/>
    <x v="1"/>
    <x v="2"/>
    <s v="Avery 489"/>
    <n v="41.4"/>
    <n v="4"/>
    <n v="0"/>
    <n v="19.872"/>
  </r>
  <r>
    <n v="1618"/>
    <s v="CA-2012-130022"/>
    <x v="1"/>
    <x v="544"/>
    <d v="2012-08-16T00:00:00"/>
    <s v="Standard Class"/>
    <s v="JK-16120"/>
    <s v="Julie Kriz"/>
    <x v="2"/>
    <x v="0"/>
    <x v="16"/>
    <x v="11"/>
    <n v="55122"/>
    <x v="2"/>
    <s v="OFF-AR-10001915"/>
    <x v="1"/>
    <x v="6"/>
    <s v="Peel-Off China Markers"/>
    <n v="29.79"/>
    <n v="3"/>
    <n v="0"/>
    <n v="12.511800000000001"/>
  </r>
  <r>
    <n v="1619"/>
    <s v="US-2013-118780"/>
    <x v="0"/>
    <x v="545"/>
    <d v="2013-09-15T00:00:00"/>
    <s v="Second Class"/>
    <s v="PN-18775"/>
    <s v="Parhena Norris"/>
    <x v="2"/>
    <x v="0"/>
    <x v="20"/>
    <x v="15"/>
    <n v="10011"/>
    <x v="3"/>
    <s v="OFF-ST-10000352"/>
    <x v="1"/>
    <x v="4"/>
    <s v="Acco Perma 2700 Stacking Storage Drawers"/>
    <n v="59.48"/>
    <n v="2"/>
    <n v="0"/>
    <n v="8.9220000000000041"/>
  </r>
  <r>
    <n v="1620"/>
    <s v="US-2013-118780"/>
    <x v="0"/>
    <x v="545"/>
    <d v="2013-09-15T00:00:00"/>
    <s v="Second Class"/>
    <s v="PN-18775"/>
    <s v="Parhena Norris"/>
    <x v="2"/>
    <x v="0"/>
    <x v="20"/>
    <x v="15"/>
    <n v="10011"/>
    <x v="3"/>
    <s v="OFF-PA-10000575"/>
    <x v="1"/>
    <x v="10"/>
    <s v="Wirebound Message Books, Four 2 3/4 x 5 White Forms per Page"/>
    <n v="6.69"/>
    <n v="1"/>
    <n v="0"/>
    <n v="3.0773999999999999"/>
  </r>
  <r>
    <n v="1621"/>
    <s v="CA-2014-108560"/>
    <x v="3"/>
    <x v="141"/>
    <d v="2014-07-16T00:00:00"/>
    <s v="Standard Class"/>
    <s v="JC-15385"/>
    <s v="Jenna Caffey"/>
    <x v="0"/>
    <x v="0"/>
    <x v="239"/>
    <x v="4"/>
    <n v="98031"/>
    <x v="1"/>
    <s v="FUR-FU-10002937"/>
    <x v="0"/>
    <x v="5"/>
    <s v="GE 48&quot; Fluorescent Tube, Cool White Energy Saver, 34 Watts, 30/Box"/>
    <n v="198.46"/>
    <n v="2"/>
    <n v="0"/>
    <n v="99.23"/>
  </r>
  <r>
    <n v="1622"/>
    <s v="CA-2014-108560"/>
    <x v="3"/>
    <x v="141"/>
    <d v="2014-07-16T00:00:00"/>
    <s v="Standard Class"/>
    <s v="JC-15385"/>
    <s v="Jenna Caffey"/>
    <x v="0"/>
    <x v="0"/>
    <x v="239"/>
    <x v="4"/>
    <n v="98031"/>
    <x v="1"/>
    <s v="OFF-LA-10003930"/>
    <x v="1"/>
    <x v="2"/>
    <s v="Dot Matrix Printer Tape Reel Labels, White, 5000/Box"/>
    <n v="786.48"/>
    <n v="8"/>
    <n v="0"/>
    <n v="385.37520000000001"/>
  </r>
  <r>
    <n v="1623"/>
    <s v="CA-2014-108560"/>
    <x v="3"/>
    <x v="141"/>
    <d v="2014-07-16T00:00:00"/>
    <s v="Standard Class"/>
    <s v="JC-15385"/>
    <s v="Jenna Caffey"/>
    <x v="0"/>
    <x v="0"/>
    <x v="239"/>
    <x v="4"/>
    <n v="98031"/>
    <x v="1"/>
    <s v="OFF-BI-10001107"/>
    <x v="1"/>
    <x v="8"/>
    <s v="GBC White Gloss Covers, Plain Front"/>
    <n v="23.168000000000003"/>
    <n v="2"/>
    <n v="0.2"/>
    <n v="7.8191999999999995"/>
  </r>
  <r>
    <n v="1624"/>
    <s v="CA-2014-108560"/>
    <x v="3"/>
    <x v="141"/>
    <d v="2014-07-16T00:00:00"/>
    <s v="Standard Class"/>
    <s v="JC-15385"/>
    <s v="Jenna Caffey"/>
    <x v="0"/>
    <x v="0"/>
    <x v="239"/>
    <x v="4"/>
    <n v="98031"/>
    <x v="1"/>
    <s v="TEC-AC-10003063"/>
    <x v="2"/>
    <x v="11"/>
    <s v="Micro Innovations USB RF Wireless Keyboard with Mouse"/>
    <n v="50"/>
    <n v="2"/>
    <n v="0"/>
    <n v="10.5"/>
  </r>
  <r>
    <n v="1625"/>
    <s v="CA-2012-157084"/>
    <x v="1"/>
    <x v="546"/>
    <d v="2012-12-24T00:00:00"/>
    <s v="Standard Class"/>
    <s v="JG-15160"/>
    <s v="James Galang"/>
    <x v="0"/>
    <x v="0"/>
    <x v="1"/>
    <x v="1"/>
    <n v="90049"/>
    <x v="1"/>
    <s v="TEC-PH-10002922"/>
    <x v="2"/>
    <x v="7"/>
    <s v="ShoreTel ShorePhone IP 230 VoIP phone"/>
    <n v="675.96"/>
    <n v="5"/>
    <n v="0.2"/>
    <n v="84.494999999999948"/>
  </r>
  <r>
    <n v="1626"/>
    <s v="CA-2012-157084"/>
    <x v="1"/>
    <x v="546"/>
    <d v="2012-12-24T00:00:00"/>
    <s v="Standard Class"/>
    <s v="JG-15160"/>
    <s v="James Galang"/>
    <x v="0"/>
    <x v="0"/>
    <x v="1"/>
    <x v="1"/>
    <n v="90049"/>
    <x v="1"/>
    <s v="TEC-AC-10002049"/>
    <x v="2"/>
    <x v="11"/>
    <s v="Plantronics Savi W720 Multi-Device Wireless Headset System"/>
    <n v="1265.8499999999999"/>
    <n v="3"/>
    <n v="0"/>
    <n v="556.97400000000005"/>
  </r>
  <r>
    <n v="1627"/>
    <s v="CA-2012-164539"/>
    <x v="1"/>
    <x v="547"/>
    <d v="2012-11-22T00:00:00"/>
    <s v="Standard Class"/>
    <s v="PO-19180"/>
    <s v="Philisse Overcash"/>
    <x v="2"/>
    <x v="0"/>
    <x v="20"/>
    <x v="15"/>
    <n v="10011"/>
    <x v="3"/>
    <s v="OFF-AP-10002457"/>
    <x v="1"/>
    <x v="9"/>
    <s v="Eureka The Boss Plus 12-Amp Hard Box Upright Vacuum, Red"/>
    <n v="523.25"/>
    <n v="5"/>
    <n v="0"/>
    <n v="141.27749999999997"/>
  </r>
  <r>
    <n v="1628"/>
    <s v="CA-2012-143119"/>
    <x v="1"/>
    <x v="496"/>
    <d v="2012-09-30T00:00:00"/>
    <s v="Standard Class"/>
    <s v="MC-17275"/>
    <s v="Marc Crier"/>
    <x v="0"/>
    <x v="0"/>
    <x v="240"/>
    <x v="28"/>
    <n v="70506"/>
    <x v="0"/>
    <s v="FUR-CH-10001270"/>
    <x v="0"/>
    <x v="1"/>
    <s v="Harbour Creations Steel Folding Chair"/>
    <n v="517.5"/>
    <n v="6"/>
    <n v="0"/>
    <n v="155.24999999999994"/>
  </r>
  <r>
    <n v="1629"/>
    <s v="CA-2014-101049"/>
    <x v="3"/>
    <x v="548"/>
    <d v="2014-06-26T00:00:00"/>
    <s v="Second Class"/>
    <s v="AS-10240"/>
    <s v="Alan Shonely"/>
    <x v="0"/>
    <x v="0"/>
    <x v="138"/>
    <x v="24"/>
    <n v="44105"/>
    <x v="3"/>
    <s v="FUR-FU-10004415"/>
    <x v="0"/>
    <x v="5"/>
    <s v="Stacking Tray, Side-Loading, Legal, Smoke"/>
    <n v="17.920000000000002"/>
    <n v="5"/>
    <n v="0.2"/>
    <n v="2.4639999999999986"/>
  </r>
  <r>
    <n v="1630"/>
    <s v="CA-2014-101049"/>
    <x v="3"/>
    <x v="548"/>
    <d v="2014-06-26T00:00:00"/>
    <s v="Second Class"/>
    <s v="AS-10240"/>
    <s v="Alan Shonely"/>
    <x v="0"/>
    <x v="0"/>
    <x v="138"/>
    <x v="24"/>
    <n v="44105"/>
    <x v="3"/>
    <s v="OFF-BI-10001510"/>
    <x v="1"/>
    <x v="8"/>
    <s v="Deluxe Heavy-Duty Vinyl Round Ring Binder"/>
    <n v="41.256000000000007"/>
    <n v="6"/>
    <n v="0.7"/>
    <n v="-34.38000000000001"/>
  </r>
  <r>
    <n v="1631"/>
    <s v="CA-2013-106530"/>
    <x v="0"/>
    <x v="541"/>
    <d v="2013-05-09T00:00:00"/>
    <s v="Same Day"/>
    <s v="CL-12565"/>
    <s v="Clay Ludtke"/>
    <x v="0"/>
    <x v="0"/>
    <x v="138"/>
    <x v="24"/>
    <n v="44105"/>
    <x v="3"/>
    <s v="OFF-ST-10002011"/>
    <x v="1"/>
    <x v="4"/>
    <s v="Smead Adjustable Mobile File Trolley with Lockable Top"/>
    <n v="1006.056"/>
    <n v="3"/>
    <n v="0.2"/>
    <n v="88.029900000000055"/>
  </r>
  <r>
    <n v="1632"/>
    <s v="CA-2013-106530"/>
    <x v="0"/>
    <x v="541"/>
    <d v="2013-05-09T00:00:00"/>
    <s v="Same Day"/>
    <s v="CL-12565"/>
    <s v="Clay Ludtke"/>
    <x v="0"/>
    <x v="0"/>
    <x v="138"/>
    <x v="24"/>
    <n v="44105"/>
    <x v="3"/>
    <s v="OFF-PA-10002986"/>
    <x v="1"/>
    <x v="10"/>
    <s v="Xerox 1898"/>
    <n v="10.688000000000001"/>
    <n v="2"/>
    <n v="0.2"/>
    <n v="3.7407999999999997"/>
  </r>
  <r>
    <n v="1633"/>
    <s v="CA-2013-106530"/>
    <x v="0"/>
    <x v="541"/>
    <d v="2013-05-09T00:00:00"/>
    <s v="Same Day"/>
    <s v="CL-12565"/>
    <s v="Clay Ludtke"/>
    <x v="0"/>
    <x v="0"/>
    <x v="138"/>
    <x v="24"/>
    <n v="44105"/>
    <x v="3"/>
    <s v="OFF-PA-10004451"/>
    <x v="1"/>
    <x v="10"/>
    <s v="Xerox 222"/>
    <n v="10.368000000000002"/>
    <n v="2"/>
    <n v="0.2"/>
    <n v="3.6288"/>
  </r>
  <r>
    <n v="1634"/>
    <s v="CA-2013-106530"/>
    <x v="0"/>
    <x v="541"/>
    <d v="2013-05-09T00:00:00"/>
    <s v="Same Day"/>
    <s v="CL-12565"/>
    <s v="Clay Ludtke"/>
    <x v="0"/>
    <x v="0"/>
    <x v="138"/>
    <x v="24"/>
    <n v="44105"/>
    <x v="3"/>
    <s v="OFF-ST-10000649"/>
    <x v="1"/>
    <x v="4"/>
    <s v="Hanging Personal Folder File"/>
    <n v="25.12"/>
    <n v="2"/>
    <n v="0.2"/>
    <n v="1.5700000000000012"/>
  </r>
  <r>
    <n v="1635"/>
    <s v="CA-2013-106530"/>
    <x v="0"/>
    <x v="541"/>
    <d v="2013-05-09T00:00:00"/>
    <s v="Same Day"/>
    <s v="CL-12565"/>
    <s v="Clay Ludtke"/>
    <x v="0"/>
    <x v="0"/>
    <x v="138"/>
    <x v="24"/>
    <n v="44105"/>
    <x v="3"/>
    <s v="TEC-AC-10001465"/>
    <x v="2"/>
    <x v="11"/>
    <s v="SanDisk Cruzer 64 GB USB Flash Drive"/>
    <n v="58.112000000000002"/>
    <n v="2"/>
    <n v="0.2"/>
    <n v="7.263999999999994"/>
  </r>
  <r>
    <n v="1636"/>
    <s v="CA-2011-168984"/>
    <x v="2"/>
    <x v="35"/>
    <d v="2011-12-02T00:00:00"/>
    <s v="Standard Class"/>
    <s v="NW-18400"/>
    <s v="Natalie Webber"/>
    <x v="0"/>
    <x v="0"/>
    <x v="241"/>
    <x v="21"/>
    <n v="97224"/>
    <x v="1"/>
    <s v="OFF-PA-10001166"/>
    <x v="1"/>
    <x v="10"/>
    <s v="Xerox 2"/>
    <n v="15.552000000000003"/>
    <n v="3"/>
    <n v="0.2"/>
    <n v="5.4432"/>
  </r>
  <r>
    <n v="1637"/>
    <s v="CA-2011-168984"/>
    <x v="2"/>
    <x v="35"/>
    <d v="2011-12-02T00:00:00"/>
    <s v="Standard Class"/>
    <s v="NW-18400"/>
    <s v="Natalie Webber"/>
    <x v="0"/>
    <x v="0"/>
    <x v="241"/>
    <x v="21"/>
    <n v="97224"/>
    <x v="1"/>
    <s v="OFF-ST-10001097"/>
    <x v="1"/>
    <x v="4"/>
    <s v="Office Impressions Heavy Duty Welded Shelving &amp; Multimedia Storage Drawers"/>
    <n v="669.08"/>
    <n v="5"/>
    <n v="0.2"/>
    <n v="-167.27"/>
  </r>
  <r>
    <n v="1638"/>
    <s v="CA-2011-168984"/>
    <x v="2"/>
    <x v="35"/>
    <d v="2011-12-02T00:00:00"/>
    <s v="Standard Class"/>
    <s v="NW-18400"/>
    <s v="Natalie Webber"/>
    <x v="0"/>
    <x v="0"/>
    <x v="241"/>
    <x v="21"/>
    <n v="97224"/>
    <x v="1"/>
    <s v="TEC-PH-10000038"/>
    <x v="2"/>
    <x v="7"/>
    <s v="Jawbone MINI JAMBOX Wireless Bluetooth Speaker"/>
    <n v="438.33600000000001"/>
    <n v="4"/>
    <n v="0.2"/>
    <n v="-87.667200000000037"/>
  </r>
  <r>
    <n v="1639"/>
    <s v="CA-2013-157266"/>
    <x v="0"/>
    <x v="439"/>
    <d v="2013-06-02T00:00:00"/>
    <s v="Standard Class"/>
    <s v="TB-21280"/>
    <s v="Toby Braunhardt"/>
    <x v="0"/>
    <x v="0"/>
    <x v="176"/>
    <x v="40"/>
    <n v="20016"/>
    <x v="3"/>
    <s v="OFF-PA-10002689"/>
    <x v="1"/>
    <x v="10"/>
    <s v="Weyerhaeuser First Choice Laser/Copy Paper (20Lb. and 88 Bright)"/>
    <n v="19.440000000000001"/>
    <n v="3"/>
    <n v="0"/>
    <n v="9.3312000000000008"/>
  </r>
  <r>
    <n v="1640"/>
    <s v="CA-2013-157266"/>
    <x v="0"/>
    <x v="439"/>
    <d v="2013-06-02T00:00:00"/>
    <s v="Standard Class"/>
    <s v="TB-21280"/>
    <s v="Toby Braunhardt"/>
    <x v="0"/>
    <x v="0"/>
    <x v="176"/>
    <x v="40"/>
    <n v="20016"/>
    <x v="3"/>
    <s v="OFF-BI-10004728"/>
    <x v="1"/>
    <x v="8"/>
    <s v="Wilson Jones Turn Tabs Binder Tool for Ring Binders"/>
    <n v="9.64"/>
    <n v="2"/>
    <n v="0"/>
    <n v="4.4344000000000001"/>
  </r>
  <r>
    <n v="1641"/>
    <s v="CA-2013-157266"/>
    <x v="0"/>
    <x v="439"/>
    <d v="2013-06-02T00:00:00"/>
    <s v="Standard Class"/>
    <s v="TB-21280"/>
    <s v="Toby Braunhardt"/>
    <x v="0"/>
    <x v="0"/>
    <x v="176"/>
    <x v="40"/>
    <n v="20016"/>
    <x v="3"/>
    <s v="OFF-PA-10004675"/>
    <x v="1"/>
    <x v="10"/>
    <s v="Telephone Message Books with Fax/Mobile Section, 5 1/2&quot; x 3 3/16&quot;"/>
    <n v="12.7"/>
    <n v="2"/>
    <n v="0"/>
    <n v="5.8419999999999996"/>
  </r>
  <r>
    <n v="1642"/>
    <s v="CA-2013-157266"/>
    <x v="0"/>
    <x v="439"/>
    <d v="2013-06-02T00:00:00"/>
    <s v="Standard Class"/>
    <s v="TB-21280"/>
    <s v="Toby Braunhardt"/>
    <x v="0"/>
    <x v="0"/>
    <x v="176"/>
    <x v="40"/>
    <n v="20016"/>
    <x v="3"/>
    <s v="FUR-FU-10000629"/>
    <x v="0"/>
    <x v="5"/>
    <s v="9-3/4 Diameter Round Wall Clock"/>
    <n v="41.37"/>
    <n v="3"/>
    <n v="0"/>
    <n v="17.375399999999999"/>
  </r>
  <r>
    <n v="1643"/>
    <s v="US-2011-134712"/>
    <x v="2"/>
    <x v="503"/>
    <d v="2011-12-04T00:00:00"/>
    <s v="Standard Class"/>
    <s v="BS-11380"/>
    <s v="Bill Stewart"/>
    <x v="1"/>
    <x v="0"/>
    <x v="242"/>
    <x v="10"/>
    <n v="60076"/>
    <x v="2"/>
    <s v="OFF-FA-10003112"/>
    <x v="1"/>
    <x v="13"/>
    <s v="Staples"/>
    <n v="12.624000000000001"/>
    <n v="2"/>
    <n v="0.2"/>
    <n v="3.944999999999999"/>
  </r>
  <r>
    <n v="1644"/>
    <s v="CA-2012-111829"/>
    <x v="1"/>
    <x v="531"/>
    <d v="2012-03-20T00:00:00"/>
    <s v="First Class"/>
    <s v="FH-14365"/>
    <s v="Fred Hopkins"/>
    <x v="1"/>
    <x v="0"/>
    <x v="4"/>
    <x v="4"/>
    <n v="98115"/>
    <x v="1"/>
    <s v="OFF-ST-10000142"/>
    <x v="1"/>
    <x v="4"/>
    <s v="Deluxe Rollaway Locking File with Drawer"/>
    <n v="1247.6399999999999"/>
    <n v="3"/>
    <n v="0"/>
    <n v="349.33919999999995"/>
  </r>
  <r>
    <n v="1645"/>
    <s v="CA-2012-111829"/>
    <x v="1"/>
    <x v="531"/>
    <d v="2012-03-20T00:00:00"/>
    <s v="First Class"/>
    <s v="FH-14365"/>
    <s v="Fred Hopkins"/>
    <x v="1"/>
    <x v="0"/>
    <x v="4"/>
    <x v="4"/>
    <n v="98115"/>
    <x v="1"/>
    <s v="TEC-CO-10001766"/>
    <x v="2"/>
    <x v="16"/>
    <s v="Canon PC940 Copier"/>
    <n v="3149.9300000000003"/>
    <n v="7"/>
    <n v="0"/>
    <n v="1480.4670999999998"/>
  </r>
  <r>
    <n v="1646"/>
    <s v="CA-2012-111829"/>
    <x v="1"/>
    <x v="531"/>
    <d v="2012-03-20T00:00:00"/>
    <s v="First Class"/>
    <s v="FH-14365"/>
    <s v="Fred Hopkins"/>
    <x v="1"/>
    <x v="0"/>
    <x v="4"/>
    <x v="4"/>
    <n v="98115"/>
    <x v="1"/>
    <s v="OFF-PA-10004359"/>
    <x v="1"/>
    <x v="10"/>
    <s v="Multicolor Computer Printout Paper"/>
    <n v="209.7"/>
    <n v="2"/>
    <n v="0"/>
    <n v="100.65599999999999"/>
  </r>
  <r>
    <n v="1647"/>
    <s v="CA-2012-105221"/>
    <x v="1"/>
    <x v="549"/>
    <d v="2012-11-03T00:00:00"/>
    <s v="First Class"/>
    <s v="VM-21685"/>
    <s v="Valerie Mitchum"/>
    <x v="2"/>
    <x v="0"/>
    <x v="10"/>
    <x v="9"/>
    <n v="19140"/>
    <x v="3"/>
    <s v="TEC-AC-10002323"/>
    <x v="2"/>
    <x v="11"/>
    <s v="SanDisk Ultra 32 GB MicroSDHC Class 10 Memory Card"/>
    <n v="35.360000000000007"/>
    <n v="2"/>
    <n v="0.2"/>
    <n v="-3.0939999999999994"/>
  </r>
  <r>
    <n v="1648"/>
    <s v="CA-2012-105221"/>
    <x v="1"/>
    <x v="549"/>
    <d v="2012-11-03T00:00:00"/>
    <s v="First Class"/>
    <s v="VM-21685"/>
    <s v="Valerie Mitchum"/>
    <x v="2"/>
    <x v="0"/>
    <x v="10"/>
    <x v="9"/>
    <n v="19140"/>
    <x v="3"/>
    <s v="OFF-FA-10001135"/>
    <x v="1"/>
    <x v="13"/>
    <s v="Brites Rubber Bands, 1 1/2 oz. Box"/>
    <n v="3.1680000000000001"/>
    <n v="2"/>
    <n v="0.2"/>
    <n v="-0.71279999999999988"/>
  </r>
  <r>
    <n v="1649"/>
    <s v="CA-2012-120341"/>
    <x v="1"/>
    <x v="120"/>
    <d v="2012-09-29T00:00:00"/>
    <s v="Second Class"/>
    <s v="SF-20200"/>
    <s v="Sarah Foster"/>
    <x v="0"/>
    <x v="0"/>
    <x v="10"/>
    <x v="9"/>
    <n v="19143"/>
    <x v="3"/>
    <s v="OFF-BI-10004224"/>
    <x v="1"/>
    <x v="8"/>
    <s v="Catalog Binders with Expanding Posts"/>
    <n v="121.10400000000003"/>
    <n v="6"/>
    <n v="0.7"/>
    <n v="-100.91999999999999"/>
  </r>
  <r>
    <n v="1650"/>
    <s v="CA-2012-120341"/>
    <x v="1"/>
    <x v="120"/>
    <d v="2012-09-29T00:00:00"/>
    <s v="Second Class"/>
    <s v="SF-20200"/>
    <s v="Sarah Foster"/>
    <x v="0"/>
    <x v="0"/>
    <x v="10"/>
    <x v="9"/>
    <n v="19143"/>
    <x v="3"/>
    <s v="TEC-PH-10003357"/>
    <x v="2"/>
    <x v="7"/>
    <s v="Grandstream GXP2100 Mainstream Business Phone"/>
    <n v="45.893999999999998"/>
    <n v="1"/>
    <n v="0.4"/>
    <n v="-9.178799999999999"/>
  </r>
  <r>
    <n v="1651"/>
    <s v="CA-2011-135699"/>
    <x v="2"/>
    <x v="550"/>
    <d v="2011-08-29T00:00:00"/>
    <s v="Same Day"/>
    <s v="HH-15010"/>
    <s v="Hilary Holden"/>
    <x v="1"/>
    <x v="0"/>
    <x v="8"/>
    <x v="1"/>
    <n v="94110"/>
    <x v="1"/>
    <s v="OFF-PA-10004475"/>
    <x v="1"/>
    <x v="10"/>
    <s v="Xerox 1940"/>
    <n v="109.92"/>
    <n v="2"/>
    <n v="0"/>
    <n v="53.860799999999998"/>
  </r>
  <r>
    <n v="1652"/>
    <s v="CA-2011-135699"/>
    <x v="2"/>
    <x v="550"/>
    <d v="2011-08-29T00:00:00"/>
    <s v="Same Day"/>
    <s v="HH-15010"/>
    <s v="Hilary Holden"/>
    <x v="1"/>
    <x v="0"/>
    <x v="8"/>
    <x v="1"/>
    <n v="94110"/>
    <x v="1"/>
    <s v="OFF-PA-10003001"/>
    <x v="1"/>
    <x v="10"/>
    <s v="Xerox 1986"/>
    <n v="13.36"/>
    <n v="2"/>
    <n v="0"/>
    <n v="6.4127999999999998"/>
  </r>
  <r>
    <n v="1653"/>
    <s v="US-2014-132444"/>
    <x v="3"/>
    <x v="551"/>
    <d v="2014-11-22T00:00:00"/>
    <s v="First Class"/>
    <s v="CD-12280"/>
    <s v="Christina DeMoss"/>
    <x v="0"/>
    <x v="0"/>
    <x v="4"/>
    <x v="4"/>
    <n v="98105"/>
    <x v="1"/>
    <s v="OFF-ST-10003442"/>
    <x v="1"/>
    <x v="4"/>
    <s v="Eldon Portable Mobile Manager"/>
    <n v="169.68"/>
    <n v="6"/>
    <n v="0"/>
    <n v="45.813600000000001"/>
  </r>
  <r>
    <n v="1654"/>
    <s v="US-2014-132444"/>
    <x v="3"/>
    <x v="551"/>
    <d v="2014-11-22T00:00:00"/>
    <s v="First Class"/>
    <s v="CD-12280"/>
    <s v="Christina DeMoss"/>
    <x v="0"/>
    <x v="0"/>
    <x v="4"/>
    <x v="4"/>
    <n v="98105"/>
    <x v="1"/>
    <s v="TEC-AC-10003832"/>
    <x v="2"/>
    <x v="11"/>
    <s v="Imation 16GB Mini TravelDrive USB 2.0 Flash Drive"/>
    <n v="132.52000000000001"/>
    <n v="4"/>
    <n v="0"/>
    <n v="54.333200000000005"/>
  </r>
  <r>
    <n v="1655"/>
    <s v="US-2014-132444"/>
    <x v="3"/>
    <x v="551"/>
    <d v="2014-11-22T00:00:00"/>
    <s v="First Class"/>
    <s v="CD-12280"/>
    <s v="Christina DeMoss"/>
    <x v="0"/>
    <x v="0"/>
    <x v="4"/>
    <x v="4"/>
    <n v="98105"/>
    <x v="1"/>
    <s v="OFF-FA-10000611"/>
    <x v="1"/>
    <x v="13"/>
    <s v="Binder Clips by OIC"/>
    <n v="2.96"/>
    <n v="2"/>
    <n v="0"/>
    <n v="1.4207999999999998"/>
  </r>
  <r>
    <n v="1656"/>
    <s v="US-2014-132444"/>
    <x v="3"/>
    <x v="551"/>
    <d v="2014-11-22T00:00:00"/>
    <s v="First Class"/>
    <s v="CD-12280"/>
    <s v="Christina DeMoss"/>
    <x v="0"/>
    <x v="0"/>
    <x v="4"/>
    <x v="4"/>
    <n v="98105"/>
    <x v="1"/>
    <s v="OFF-BI-10001116"/>
    <x v="1"/>
    <x v="8"/>
    <s v="Wilson Jones 1&quot; Hanging DublLock Ring Binders"/>
    <n v="8.4480000000000004"/>
    <n v="2"/>
    <n v="0.2"/>
    <n v="2.9568000000000003"/>
  </r>
  <r>
    <n v="1657"/>
    <s v="US-2014-132444"/>
    <x v="3"/>
    <x v="551"/>
    <d v="2014-11-22T00:00:00"/>
    <s v="First Class"/>
    <s v="CD-12280"/>
    <s v="Christina DeMoss"/>
    <x v="0"/>
    <x v="0"/>
    <x v="4"/>
    <x v="4"/>
    <n v="98105"/>
    <x v="1"/>
    <s v="OFF-ST-10000563"/>
    <x v="1"/>
    <x v="4"/>
    <s v="Fellowes Bankers Box Stor/Drawer Steel Plus"/>
    <n v="95.94"/>
    <n v="3"/>
    <n v="0"/>
    <n v="9.5940000000000012"/>
  </r>
  <r>
    <n v="1658"/>
    <s v="CA-2011-127159"/>
    <x v="2"/>
    <x v="552"/>
    <d v="2011-05-15T00:00:00"/>
    <s v="First Class"/>
    <s v="HL-15040"/>
    <s v="Hunter Lopez"/>
    <x v="0"/>
    <x v="0"/>
    <x v="158"/>
    <x v="6"/>
    <n v="53209"/>
    <x v="2"/>
    <s v="FUR-FU-10000010"/>
    <x v="0"/>
    <x v="5"/>
    <s v="DAX Value U-Channel Document Frames, Easel Back"/>
    <n v="34.79"/>
    <n v="7"/>
    <n v="0"/>
    <n v="10.784899999999999"/>
  </r>
  <r>
    <n v="1659"/>
    <s v="CA-2014-161809"/>
    <x v="3"/>
    <x v="176"/>
    <d v="2014-01-27T00:00:00"/>
    <s v="Standard Class"/>
    <s v="TH-21100"/>
    <s v="Thea Hendricks"/>
    <x v="0"/>
    <x v="0"/>
    <x v="1"/>
    <x v="1"/>
    <n v="90045"/>
    <x v="1"/>
    <s v="TEC-PH-10004922"/>
    <x v="2"/>
    <x v="7"/>
    <s v="RCA Visys Integrated PBX 8-Line Router"/>
    <n v="160.77600000000001"/>
    <n v="3"/>
    <n v="0.2"/>
    <n v="10.048500000000004"/>
  </r>
  <r>
    <n v="1660"/>
    <s v="CA-2014-127285"/>
    <x v="3"/>
    <x v="505"/>
    <d v="2014-11-07T00:00:00"/>
    <s v="Standard Class"/>
    <s v="MM-18055"/>
    <s v="Michelle Moray"/>
    <x v="0"/>
    <x v="0"/>
    <x v="4"/>
    <x v="4"/>
    <n v="98115"/>
    <x v="1"/>
    <s v="OFF-BI-10004330"/>
    <x v="1"/>
    <x v="8"/>
    <s v="GBC Velobind Prepunched Cover Sets, Regency Series"/>
    <n v="88.751999999999995"/>
    <n v="3"/>
    <n v="0.2"/>
    <n v="27.734999999999996"/>
  </r>
  <r>
    <n v="1661"/>
    <s v="CA-2014-127285"/>
    <x v="3"/>
    <x v="505"/>
    <d v="2014-11-07T00:00:00"/>
    <s v="Standard Class"/>
    <s v="MM-18055"/>
    <s v="Michelle Moray"/>
    <x v="0"/>
    <x v="0"/>
    <x v="4"/>
    <x v="4"/>
    <n v="98115"/>
    <x v="1"/>
    <s v="OFF-BI-10002072"/>
    <x v="1"/>
    <x v="8"/>
    <s v="Cardinal Slant-D Ring Binders"/>
    <n v="13.904"/>
    <n v="2"/>
    <n v="0.2"/>
    <n v="5.2139999999999995"/>
  </r>
  <r>
    <n v="1662"/>
    <s v="CA-2014-144526"/>
    <x v="3"/>
    <x v="504"/>
    <d v="2014-05-07T00:00:00"/>
    <s v="Standard Class"/>
    <s v="QJ-19255"/>
    <s v="Quincy Jones"/>
    <x v="1"/>
    <x v="0"/>
    <x v="10"/>
    <x v="9"/>
    <n v="19143"/>
    <x v="3"/>
    <s v="TEC-PH-10002549"/>
    <x v="2"/>
    <x v="7"/>
    <s v="Polycom SoundPoint IP 450 VoIP phone"/>
    <n v="677.57999999999993"/>
    <n v="5"/>
    <n v="0.4"/>
    <n v="-158.10199999999998"/>
  </r>
  <r>
    <n v="1663"/>
    <s v="CA-2014-144526"/>
    <x v="3"/>
    <x v="504"/>
    <d v="2014-05-07T00:00:00"/>
    <s v="Standard Class"/>
    <s v="QJ-19255"/>
    <s v="Quincy Jones"/>
    <x v="1"/>
    <x v="0"/>
    <x v="10"/>
    <x v="9"/>
    <n v="19143"/>
    <x v="3"/>
    <s v="OFF-BI-10002353"/>
    <x v="1"/>
    <x v="8"/>
    <s v="GBC VeloBind Cover Sets"/>
    <n v="13.896000000000001"/>
    <n v="3"/>
    <n v="0.7"/>
    <n v="-9.2639999999999993"/>
  </r>
  <r>
    <n v="1664"/>
    <s v="CA-2013-128531"/>
    <x v="0"/>
    <x v="390"/>
    <d v="2013-11-27T00:00:00"/>
    <s v="Second Class"/>
    <s v="NS-18505"/>
    <s v="Neola Schneider"/>
    <x v="0"/>
    <x v="0"/>
    <x v="61"/>
    <x v="5"/>
    <n v="75217"/>
    <x v="2"/>
    <s v="OFF-ST-10001325"/>
    <x v="1"/>
    <x v="4"/>
    <s v="Sterilite Officeware Hinged File Box"/>
    <n v="41.92"/>
    <n v="5"/>
    <n v="0.2"/>
    <n v="3.6679999999999993"/>
  </r>
  <r>
    <n v="1665"/>
    <s v="CA-2013-128531"/>
    <x v="0"/>
    <x v="390"/>
    <d v="2013-11-27T00:00:00"/>
    <s v="Second Class"/>
    <s v="NS-18505"/>
    <s v="Neola Schneider"/>
    <x v="0"/>
    <x v="0"/>
    <x v="61"/>
    <x v="5"/>
    <n v="75217"/>
    <x v="2"/>
    <s v="TEC-AC-10002049"/>
    <x v="2"/>
    <x v="11"/>
    <s v="Logitech G19 Programmable Gaming Keyboard"/>
    <n v="297.57600000000002"/>
    <n v="3"/>
    <n v="0.2"/>
    <n v="-7.4394000000000347"/>
  </r>
  <r>
    <n v="1666"/>
    <s v="CA-2013-128531"/>
    <x v="0"/>
    <x v="390"/>
    <d v="2013-11-27T00:00:00"/>
    <s v="Second Class"/>
    <s v="NS-18505"/>
    <s v="Neola Schneider"/>
    <x v="0"/>
    <x v="0"/>
    <x v="61"/>
    <x v="5"/>
    <n v="75217"/>
    <x v="2"/>
    <s v="OFF-FA-10002676"/>
    <x v="1"/>
    <x v="13"/>
    <s v="Colored Push Pins"/>
    <n v="4.3440000000000003"/>
    <n v="3"/>
    <n v="0.2"/>
    <n v="0.86879999999999979"/>
  </r>
  <r>
    <n v="1667"/>
    <s v="CA-2013-128531"/>
    <x v="0"/>
    <x v="390"/>
    <d v="2013-11-27T00:00:00"/>
    <s v="Second Class"/>
    <s v="NS-18505"/>
    <s v="Neola Schneider"/>
    <x v="0"/>
    <x v="0"/>
    <x v="61"/>
    <x v="5"/>
    <n v="75217"/>
    <x v="2"/>
    <s v="TEC-AC-10003023"/>
    <x v="2"/>
    <x v="11"/>
    <s v="Logitech G105 Gaming Keyboard"/>
    <n v="94.992000000000004"/>
    <n v="2"/>
    <n v="0.2"/>
    <n v="-2.374800000000004"/>
  </r>
  <r>
    <n v="1668"/>
    <s v="CA-2013-128531"/>
    <x v="0"/>
    <x v="390"/>
    <d v="2013-11-27T00:00:00"/>
    <s v="Second Class"/>
    <s v="NS-18505"/>
    <s v="Neola Schneider"/>
    <x v="0"/>
    <x v="0"/>
    <x v="61"/>
    <x v="5"/>
    <n v="75217"/>
    <x v="2"/>
    <s v="OFF-PA-10000167"/>
    <x v="1"/>
    <x v="10"/>
    <s v="Xerox 1925"/>
    <n v="74.352000000000004"/>
    <n v="3"/>
    <n v="0.2"/>
    <n v="23.234999999999992"/>
  </r>
  <r>
    <n v="1669"/>
    <s v="CA-2013-128531"/>
    <x v="0"/>
    <x v="390"/>
    <d v="2013-11-27T00:00:00"/>
    <s v="Second Class"/>
    <s v="NS-18505"/>
    <s v="Neola Schneider"/>
    <x v="0"/>
    <x v="0"/>
    <x v="61"/>
    <x v="5"/>
    <n v="75217"/>
    <x v="2"/>
    <s v="OFF-AR-10003405"/>
    <x v="1"/>
    <x v="6"/>
    <s v="Dixon My First Ticonderoga Pencil, #2"/>
    <n v="14.04"/>
    <n v="3"/>
    <n v="0.2"/>
    <n v="1.5794999999999986"/>
  </r>
  <r>
    <n v="1670"/>
    <s v="US-2012-157154"/>
    <x v="1"/>
    <x v="553"/>
    <d v="2012-01-15T00:00:00"/>
    <s v="Standard Class"/>
    <s v="MM-17920"/>
    <s v="Michael Moore"/>
    <x v="0"/>
    <x v="0"/>
    <x v="20"/>
    <x v="15"/>
    <n v="10011"/>
    <x v="3"/>
    <s v="FUR-TA-10001889"/>
    <x v="0"/>
    <x v="3"/>
    <s v="Bush Advantage Collection Racetrack Conference Table"/>
    <n v="1018.1039999999999"/>
    <n v="4"/>
    <n v="0.4"/>
    <n v="-373.3048"/>
  </r>
  <r>
    <n v="1671"/>
    <s v="CA-2014-159457"/>
    <x v="3"/>
    <x v="15"/>
    <d v="2014-10-27T00:00:00"/>
    <s v="Standard Class"/>
    <s v="RD-19480"/>
    <s v="Rick Duston"/>
    <x v="0"/>
    <x v="0"/>
    <x v="12"/>
    <x v="5"/>
    <n v="77095"/>
    <x v="2"/>
    <s v="TEC-PH-10002185"/>
    <x v="2"/>
    <x v="7"/>
    <s v="QVS USB Car Charger 2-Port 2.1Amp for iPod/iPhone/iPad/iPad 2/iPad 3"/>
    <n v="16.68"/>
    <n v="3"/>
    <n v="0.2"/>
    <n v="5.2125000000000004"/>
  </r>
  <r>
    <n v="1672"/>
    <s v="CA-2013-107615"/>
    <x v="0"/>
    <x v="554"/>
    <d v="2013-03-26T00:00:00"/>
    <s v="First Class"/>
    <s v="RB-19645"/>
    <s v="Robert Barroso"/>
    <x v="1"/>
    <x v="0"/>
    <x v="226"/>
    <x v="33"/>
    <n v="89031"/>
    <x v="1"/>
    <s v="TEC-AC-10001013"/>
    <x v="2"/>
    <x v="11"/>
    <s v="Logitech ClearChat Comfort/USB Headset H390"/>
    <n v="58.58"/>
    <n v="2"/>
    <n v="0"/>
    <n v="19.331399999999995"/>
  </r>
  <r>
    <n v="1673"/>
    <s v="CA-2014-111647"/>
    <x v="3"/>
    <x v="445"/>
    <d v="2014-07-08T00:00:00"/>
    <s v="Standard Class"/>
    <s v="RD-19585"/>
    <s v="Rob Dowd"/>
    <x v="0"/>
    <x v="0"/>
    <x v="243"/>
    <x v="5"/>
    <n v="75023"/>
    <x v="2"/>
    <s v="TEC-PH-10002726"/>
    <x v="2"/>
    <x v="7"/>
    <s v="netTALK DUO VoIP Telephone Service"/>
    <n v="167.96800000000002"/>
    <n v="4"/>
    <n v="0.2"/>
    <n v="62.988"/>
  </r>
  <r>
    <n v="1674"/>
    <s v="CA-2012-150560"/>
    <x v="1"/>
    <x v="555"/>
    <d v="2012-12-12T00:00:00"/>
    <s v="First Class"/>
    <s v="SW-20455"/>
    <s v="Shaun Weien"/>
    <x v="0"/>
    <x v="0"/>
    <x v="244"/>
    <x v="17"/>
    <n v="23434"/>
    <x v="0"/>
    <s v="OFF-LA-10003930"/>
    <x v="1"/>
    <x v="2"/>
    <s v="Dot Matrix Printer Tape Reel Labels, White, 5000/Box"/>
    <n v="196.62"/>
    <n v="2"/>
    <n v="0"/>
    <n v="96.343800000000002"/>
  </r>
  <r>
    <n v="1675"/>
    <s v="CA-2012-143077"/>
    <x v="1"/>
    <x v="14"/>
    <d v="2012-09-21T00:00:00"/>
    <s v="Standard Class"/>
    <s v="SF-20965"/>
    <s v="Sylvia Foulston"/>
    <x v="1"/>
    <x v="0"/>
    <x v="12"/>
    <x v="5"/>
    <n v="77041"/>
    <x v="2"/>
    <s v="FUR-FU-10003535"/>
    <x v="0"/>
    <x v="5"/>
    <s v="Howard Miller Distant Time Traveler Alarm Clock"/>
    <n v="21.936000000000003"/>
    <n v="2"/>
    <n v="0.6"/>
    <n v="-10.419600000000003"/>
  </r>
  <r>
    <n v="1676"/>
    <s v="CA-2012-143077"/>
    <x v="1"/>
    <x v="14"/>
    <d v="2012-09-21T00:00:00"/>
    <s v="Standard Class"/>
    <s v="SF-20965"/>
    <s v="Sylvia Foulston"/>
    <x v="1"/>
    <x v="0"/>
    <x v="12"/>
    <x v="5"/>
    <n v="77041"/>
    <x v="2"/>
    <s v="OFF-BI-10000088"/>
    <x v="1"/>
    <x v="8"/>
    <s v="GBC Imprintable Covers"/>
    <n v="6.5879999999999992"/>
    <n v="3"/>
    <n v="0.8"/>
    <n v="-10.211400000000005"/>
  </r>
  <r>
    <n v="1677"/>
    <s v="CA-2013-122728"/>
    <x v="0"/>
    <x v="556"/>
    <d v="2013-05-25T00:00:00"/>
    <s v="Standard Class"/>
    <s v="EB-13930"/>
    <s v="Eric Barreto"/>
    <x v="0"/>
    <x v="0"/>
    <x v="8"/>
    <x v="1"/>
    <n v="94110"/>
    <x v="1"/>
    <s v="OFF-ST-10000604"/>
    <x v="1"/>
    <x v="4"/>
    <s v="Home/Office Personal File Carts"/>
    <n v="104.28"/>
    <n v="3"/>
    <n v="0"/>
    <n v="26.069999999999993"/>
  </r>
  <r>
    <n v="1678"/>
    <s v="CA-2013-122728"/>
    <x v="0"/>
    <x v="556"/>
    <d v="2013-05-25T00:00:00"/>
    <s v="Standard Class"/>
    <s v="EB-13930"/>
    <s v="Eric Barreto"/>
    <x v="0"/>
    <x v="0"/>
    <x v="8"/>
    <x v="1"/>
    <n v="94110"/>
    <x v="1"/>
    <s v="OFF-PA-10004040"/>
    <x v="1"/>
    <x v="10"/>
    <s v="Universal Premium White Copier/Laser Paper (20Lb. and 87 Bright)"/>
    <n v="17.940000000000001"/>
    <n v="3"/>
    <n v="0"/>
    <n v="8.7906000000000013"/>
  </r>
  <r>
    <n v="1679"/>
    <s v="CA-2011-122882"/>
    <x v="2"/>
    <x v="557"/>
    <d v="2011-09-13T00:00:00"/>
    <s v="Standard Class"/>
    <s v="SB-20290"/>
    <s v="Sean Braxton"/>
    <x v="1"/>
    <x v="0"/>
    <x v="10"/>
    <x v="9"/>
    <n v="19134"/>
    <x v="3"/>
    <s v="OFF-ST-10002344"/>
    <x v="1"/>
    <x v="4"/>
    <s v="Carina 42&quot;Hx23 3/4&quot;W Media Storage Unit"/>
    <n v="64.784000000000006"/>
    <n v="1"/>
    <n v="0.2"/>
    <n v="-14.576399999999996"/>
  </r>
  <r>
    <n v="1680"/>
    <s v="CA-2011-122882"/>
    <x v="2"/>
    <x v="557"/>
    <d v="2011-09-13T00:00:00"/>
    <s v="Standard Class"/>
    <s v="SB-20290"/>
    <s v="Sean Braxton"/>
    <x v="1"/>
    <x v="0"/>
    <x v="10"/>
    <x v="9"/>
    <n v="19134"/>
    <x v="3"/>
    <s v="TEC-PH-10003589"/>
    <x v="2"/>
    <x v="7"/>
    <s v="invisibleSHIELD by ZAGG Smudge-Free Screen Protector"/>
    <n v="32.381999999999998"/>
    <n v="3"/>
    <n v="0.4"/>
    <n v="4.3175999999999988"/>
  </r>
  <r>
    <n v="1681"/>
    <s v="CA-2011-122882"/>
    <x v="2"/>
    <x v="557"/>
    <d v="2011-09-13T00:00:00"/>
    <s v="Standard Class"/>
    <s v="SB-20290"/>
    <s v="Sean Braxton"/>
    <x v="1"/>
    <x v="0"/>
    <x v="10"/>
    <x v="9"/>
    <n v="19134"/>
    <x v="3"/>
    <s v="FUR-FU-10000758"/>
    <x v="0"/>
    <x v="5"/>
    <s v="DAX Natural Wood-Tone Poster Frame"/>
    <n v="42.368000000000002"/>
    <n v="2"/>
    <n v="0.2"/>
    <n v="8.4735999999999958"/>
  </r>
  <r>
    <n v="1682"/>
    <s v="CA-2011-122882"/>
    <x v="2"/>
    <x v="557"/>
    <d v="2011-09-13T00:00:00"/>
    <s v="Standard Class"/>
    <s v="SB-20290"/>
    <s v="Sean Braxton"/>
    <x v="1"/>
    <x v="0"/>
    <x v="10"/>
    <x v="9"/>
    <n v="19134"/>
    <x v="3"/>
    <s v="TEC-MA-10004679"/>
    <x v="2"/>
    <x v="15"/>
    <s v="StarTech.com 10/100 VDSL2 Ethernet Extender Kit"/>
    <n v="399.54"/>
    <n v="4"/>
    <n v="0.7"/>
    <n v="-559.35599999999988"/>
  </r>
  <r>
    <n v="1683"/>
    <s v="US-2013-101497"/>
    <x v="0"/>
    <x v="321"/>
    <d v="2013-10-02T00:00:00"/>
    <s v="Second Class"/>
    <s v="PS-18760"/>
    <s v="Pamela Stobb"/>
    <x v="0"/>
    <x v="0"/>
    <x v="1"/>
    <x v="1"/>
    <n v="90008"/>
    <x v="1"/>
    <s v="OFF-PA-10000176"/>
    <x v="1"/>
    <x v="10"/>
    <s v="Xerox 1887"/>
    <n v="18.97"/>
    <n v="1"/>
    <n v="0"/>
    <n v="9.105599999999999"/>
  </r>
  <r>
    <n v="1684"/>
    <s v="CA-2013-147585"/>
    <x v="0"/>
    <x v="77"/>
    <d v="2013-11-13T00:00:00"/>
    <s v="Standard Class"/>
    <s v="CB-12535"/>
    <s v="Claudia Bergmann"/>
    <x v="1"/>
    <x v="0"/>
    <x v="8"/>
    <x v="1"/>
    <n v="94110"/>
    <x v="1"/>
    <s v="FUR-FU-10002597"/>
    <x v="0"/>
    <x v="5"/>
    <s v="C-Line Magnetic Cubicle Keepers, Clear Polypropylene"/>
    <n v="14.82"/>
    <n v="3"/>
    <n v="0"/>
    <n v="6.224400000000001"/>
  </r>
  <r>
    <n v="1685"/>
    <s v="CA-2014-149489"/>
    <x v="3"/>
    <x v="558"/>
    <d v="2014-04-28T00:00:00"/>
    <s v="First Class"/>
    <s v="DK-12835"/>
    <s v="Damala Kotsonis"/>
    <x v="1"/>
    <x v="0"/>
    <x v="10"/>
    <x v="9"/>
    <n v="19143"/>
    <x v="3"/>
    <s v="OFF-AP-10002495"/>
    <x v="1"/>
    <x v="9"/>
    <s v="Acco Smartsocket Table Surge Protector, 6 Color-Coded Adapter Outlets"/>
    <n v="99.28"/>
    <n v="2"/>
    <n v="0.2"/>
    <n v="12.409999999999989"/>
  </r>
  <r>
    <n v="1686"/>
    <s v="CA-2014-149489"/>
    <x v="3"/>
    <x v="558"/>
    <d v="2014-04-28T00:00:00"/>
    <s v="First Class"/>
    <s v="DK-12835"/>
    <s v="Damala Kotsonis"/>
    <x v="1"/>
    <x v="0"/>
    <x v="10"/>
    <x v="9"/>
    <n v="19143"/>
    <x v="3"/>
    <s v="OFF-BI-10002813"/>
    <x v="1"/>
    <x v="8"/>
    <s v="Avery Reinforcements for Hole-Punch Pages"/>
    <n v="1.1880000000000002"/>
    <n v="2"/>
    <n v="0.7"/>
    <n v="-0.98999999999999977"/>
  </r>
  <r>
    <n v="1687"/>
    <s v="CA-2014-149489"/>
    <x v="3"/>
    <x v="558"/>
    <d v="2014-04-28T00:00:00"/>
    <s v="First Class"/>
    <s v="DK-12835"/>
    <s v="Damala Kotsonis"/>
    <x v="1"/>
    <x v="0"/>
    <x v="10"/>
    <x v="9"/>
    <n v="19143"/>
    <x v="3"/>
    <s v="OFF-BI-10002414"/>
    <x v="1"/>
    <x v="8"/>
    <s v="GBC ProClick Spines for 32-Hole Punch"/>
    <n v="7.5180000000000007"/>
    <n v="2"/>
    <n v="0.7"/>
    <n v="-5.7637999999999998"/>
  </r>
  <r>
    <n v="1688"/>
    <s v="CA-2014-143798"/>
    <x v="3"/>
    <x v="389"/>
    <d v="2014-12-13T00:00:00"/>
    <s v="First Class"/>
    <s v="AW-10840"/>
    <s v="Anthony Witt"/>
    <x v="0"/>
    <x v="0"/>
    <x v="10"/>
    <x v="9"/>
    <n v="19140"/>
    <x v="3"/>
    <s v="OFF-PA-10000788"/>
    <x v="1"/>
    <x v="10"/>
    <s v="Xerox 210"/>
    <n v="10.368000000000002"/>
    <n v="2"/>
    <n v="0.2"/>
    <n v="3.6288"/>
  </r>
  <r>
    <n v="1689"/>
    <s v="CA-2014-143798"/>
    <x v="3"/>
    <x v="389"/>
    <d v="2014-12-13T00:00:00"/>
    <s v="First Class"/>
    <s v="AW-10840"/>
    <s v="Anthony Witt"/>
    <x v="0"/>
    <x v="0"/>
    <x v="10"/>
    <x v="9"/>
    <n v="19140"/>
    <x v="3"/>
    <s v="FUR-FU-10004306"/>
    <x v="0"/>
    <x v="5"/>
    <s v="Electrix Halogen Magnifier Lamp"/>
    <n v="310.88000000000005"/>
    <n v="2"/>
    <n v="0.2"/>
    <n v="23.315999999999988"/>
  </r>
  <r>
    <n v="1690"/>
    <s v="CA-2011-142839"/>
    <x v="2"/>
    <x v="559"/>
    <d v="2011-08-20T00:00:00"/>
    <s v="Standard Class"/>
    <s v="TS-21610"/>
    <s v="Troy Staebel"/>
    <x v="0"/>
    <x v="0"/>
    <x v="10"/>
    <x v="9"/>
    <n v="19143"/>
    <x v="3"/>
    <s v="FUR-TA-10001539"/>
    <x v="0"/>
    <x v="3"/>
    <s v="Chromcraft Rectangular Conference Tables"/>
    <n v="853.09199999999987"/>
    <n v="6"/>
    <n v="0.4"/>
    <n v="-227.49120000000016"/>
  </r>
  <r>
    <n v="1691"/>
    <s v="CA-2014-129833"/>
    <x v="3"/>
    <x v="34"/>
    <d v="2014-12-16T00:00:00"/>
    <s v="Standard Class"/>
    <s v="HF-14995"/>
    <s v="Herbert Flentye"/>
    <x v="0"/>
    <x v="0"/>
    <x v="245"/>
    <x v="14"/>
    <n v="46203"/>
    <x v="2"/>
    <s v="OFF-PA-10000575"/>
    <x v="1"/>
    <x v="10"/>
    <s v="Wirebound Message Books, Four 2 3/4 x 5 White Forms per Page"/>
    <n v="33.450000000000003"/>
    <n v="5"/>
    <n v="0"/>
    <n v="15.387"/>
  </r>
  <r>
    <n v="1692"/>
    <s v="CA-2014-129833"/>
    <x v="3"/>
    <x v="34"/>
    <d v="2014-12-16T00:00:00"/>
    <s v="Standard Class"/>
    <s v="HF-14995"/>
    <s v="Herbert Flentye"/>
    <x v="0"/>
    <x v="0"/>
    <x v="245"/>
    <x v="14"/>
    <n v="46203"/>
    <x v="2"/>
    <s v="OFF-BI-10004182"/>
    <x v="1"/>
    <x v="8"/>
    <s v="Economy Binders"/>
    <n v="10.4"/>
    <n v="5"/>
    <n v="0"/>
    <n v="5.0960000000000001"/>
  </r>
  <r>
    <n v="1693"/>
    <s v="US-2013-154361"/>
    <x v="0"/>
    <x v="560"/>
    <d v="2013-03-20T00:00:00"/>
    <s v="Standard Class"/>
    <s v="HZ-14950"/>
    <s v="Henia Zydlo"/>
    <x v="0"/>
    <x v="0"/>
    <x v="38"/>
    <x v="24"/>
    <n v="43229"/>
    <x v="3"/>
    <s v="FUR-FU-10004020"/>
    <x v="0"/>
    <x v="5"/>
    <s v="Advantus Panel Wall Acrylic Frame"/>
    <n v="21.880000000000003"/>
    <n v="5"/>
    <n v="0.2"/>
    <n v="6.2904999999999998"/>
  </r>
  <r>
    <n v="1694"/>
    <s v="US-2013-158708"/>
    <x v="0"/>
    <x v="190"/>
    <d v="2013-06-30T00:00:00"/>
    <s v="Second Class"/>
    <s v="AB-10255"/>
    <s v="Alejandro Ballentine"/>
    <x v="2"/>
    <x v="0"/>
    <x v="243"/>
    <x v="5"/>
    <n v="75023"/>
    <x v="2"/>
    <s v="TEC-AC-10003133"/>
    <x v="2"/>
    <x v="11"/>
    <s v="Memorex Mini Travel Drive 4 GB USB 2.0 Flash Drive"/>
    <n v="13.616"/>
    <n v="2"/>
    <n v="0.2"/>
    <n v="3.5742000000000012"/>
  </r>
  <r>
    <n v="1695"/>
    <s v="CA-2012-156335"/>
    <x v="1"/>
    <x v="12"/>
    <d v="2012-09-28T00:00:00"/>
    <s v="Second Class"/>
    <s v="PO-19195"/>
    <s v="Phillina Ober"/>
    <x v="2"/>
    <x v="0"/>
    <x v="246"/>
    <x v="30"/>
    <n v="7002"/>
    <x v="3"/>
    <s v="TEC-AC-10002006"/>
    <x v="2"/>
    <x v="11"/>
    <s v="Memorex Micro Travel Drive 16 GB"/>
    <n v="63.96"/>
    <n v="4"/>
    <n v="0"/>
    <n v="19.827599999999997"/>
  </r>
  <r>
    <n v="1696"/>
    <s v="CA-2012-156335"/>
    <x v="1"/>
    <x v="12"/>
    <d v="2012-09-28T00:00:00"/>
    <s v="Second Class"/>
    <s v="PO-19195"/>
    <s v="Phillina Ober"/>
    <x v="2"/>
    <x v="0"/>
    <x v="246"/>
    <x v="30"/>
    <n v="7002"/>
    <x v="3"/>
    <s v="OFF-BI-10003314"/>
    <x v="1"/>
    <x v="8"/>
    <s v="Tuff Stuff Recycled Round Ring Binders"/>
    <n v="14.46"/>
    <n v="3"/>
    <n v="0"/>
    <n v="7.0853999999999999"/>
  </r>
  <r>
    <n v="1697"/>
    <s v="CA-2012-156335"/>
    <x v="1"/>
    <x v="12"/>
    <d v="2012-09-28T00:00:00"/>
    <s v="Second Class"/>
    <s v="PO-19195"/>
    <s v="Phillina Ober"/>
    <x v="2"/>
    <x v="0"/>
    <x v="246"/>
    <x v="30"/>
    <n v="7002"/>
    <x v="3"/>
    <s v="TEC-PH-10002726"/>
    <x v="2"/>
    <x v="7"/>
    <s v="netTALK DUO VoIP Telephone Service"/>
    <n v="104.98"/>
    <n v="2"/>
    <n v="0"/>
    <n v="52.49"/>
  </r>
  <r>
    <n v="1698"/>
    <s v="CA-2012-148376"/>
    <x v="1"/>
    <x v="17"/>
    <d v="2012-12-31T00:00:00"/>
    <s v="Standard Class"/>
    <s v="AG-10900"/>
    <s v="Arthur Gainer"/>
    <x v="0"/>
    <x v="0"/>
    <x v="1"/>
    <x v="1"/>
    <n v="90008"/>
    <x v="1"/>
    <s v="OFF-AP-10000240"/>
    <x v="1"/>
    <x v="9"/>
    <s v="Belkin F9G930V10-GRY 9 Outlet Surge"/>
    <n v="106.96"/>
    <n v="2"/>
    <n v="0"/>
    <n v="31.018399999999986"/>
  </r>
  <r>
    <n v="1699"/>
    <s v="CA-2012-148376"/>
    <x v="1"/>
    <x v="17"/>
    <d v="2012-12-31T00:00:00"/>
    <s v="Standard Class"/>
    <s v="AG-10900"/>
    <s v="Arthur Gainer"/>
    <x v="0"/>
    <x v="0"/>
    <x v="1"/>
    <x v="1"/>
    <n v="90008"/>
    <x v="1"/>
    <s v="OFF-LA-10002381"/>
    <x v="1"/>
    <x v="2"/>
    <s v="Avery 497"/>
    <n v="21.560000000000002"/>
    <n v="7"/>
    <n v="0"/>
    <n v="10.348799999999999"/>
  </r>
  <r>
    <n v="1700"/>
    <s v="CA-2011-135657"/>
    <x v="2"/>
    <x v="561"/>
    <d v="2011-06-07T00:00:00"/>
    <s v="Second Class"/>
    <s v="SC-20725"/>
    <s v="Steven Cartwright"/>
    <x v="0"/>
    <x v="0"/>
    <x v="4"/>
    <x v="4"/>
    <n v="98115"/>
    <x v="1"/>
    <s v="FUR-TA-10004086"/>
    <x v="0"/>
    <x v="3"/>
    <s v="KI Adjustable-Height Table"/>
    <n v="515.88"/>
    <n v="6"/>
    <n v="0"/>
    <n v="113.49359999999999"/>
  </r>
  <r>
    <n v="1701"/>
    <s v="CA-2012-114069"/>
    <x v="1"/>
    <x v="562"/>
    <d v="2012-07-15T00:00:00"/>
    <s v="Second Class"/>
    <s v="ND-18370"/>
    <s v="Natalie DeCherney"/>
    <x v="0"/>
    <x v="0"/>
    <x v="20"/>
    <x v="15"/>
    <n v="10035"/>
    <x v="3"/>
    <s v="OFF-BI-10000320"/>
    <x v="1"/>
    <x v="8"/>
    <s v="GBC Plastic Binding Combs"/>
    <n v="11.808"/>
    <n v="2"/>
    <n v="0.2"/>
    <n v="4.2804000000000002"/>
  </r>
  <r>
    <n v="1702"/>
    <s v="CA-2012-114069"/>
    <x v="1"/>
    <x v="562"/>
    <d v="2012-07-15T00:00:00"/>
    <s v="Second Class"/>
    <s v="ND-18370"/>
    <s v="Natalie DeCherney"/>
    <x v="0"/>
    <x v="0"/>
    <x v="20"/>
    <x v="15"/>
    <n v="10035"/>
    <x v="3"/>
    <s v="FUR-CH-10000595"/>
    <x v="0"/>
    <x v="1"/>
    <s v="Safco Contoured Stacking Chairs"/>
    <n v="1931.04"/>
    <n v="9"/>
    <n v="0.1"/>
    <n v="321.83999999999992"/>
  </r>
  <r>
    <n v="1703"/>
    <s v="CA-2012-114069"/>
    <x v="1"/>
    <x v="562"/>
    <d v="2012-07-15T00:00:00"/>
    <s v="Second Class"/>
    <s v="ND-18370"/>
    <s v="Natalie DeCherney"/>
    <x v="0"/>
    <x v="0"/>
    <x v="20"/>
    <x v="15"/>
    <n v="10035"/>
    <x v="3"/>
    <s v="OFF-PA-10000349"/>
    <x v="1"/>
    <x v="10"/>
    <s v="Staples"/>
    <n v="9.9600000000000009"/>
    <n v="2"/>
    <n v="0"/>
    <n v="4.6812000000000005"/>
  </r>
  <r>
    <n v="1704"/>
    <s v="CA-2011-139857"/>
    <x v="2"/>
    <x v="563"/>
    <d v="2011-02-07T00:00:00"/>
    <s v="Standard Class"/>
    <s v="CD-12790"/>
    <s v="Cynthia Delaney"/>
    <x v="2"/>
    <x v="0"/>
    <x v="70"/>
    <x v="1"/>
    <n v="92037"/>
    <x v="1"/>
    <s v="OFF-FA-10001843"/>
    <x v="1"/>
    <x v="13"/>
    <s v="Staples"/>
    <n v="12.350000000000001"/>
    <n v="5"/>
    <n v="0"/>
    <n v="5.8045"/>
  </r>
  <r>
    <n v="1705"/>
    <s v="CA-2013-106306"/>
    <x v="0"/>
    <x v="387"/>
    <d v="2013-03-09T00:00:00"/>
    <s v="Same Day"/>
    <s v="PG-18820"/>
    <s v="Patrick Gardner"/>
    <x v="0"/>
    <x v="0"/>
    <x v="220"/>
    <x v="16"/>
    <n v="85301"/>
    <x v="1"/>
    <s v="OFF-BI-10003676"/>
    <x v="1"/>
    <x v="8"/>
    <s v="GBC Standard Recycled Report Covers, Clear Plastic Sheets"/>
    <n v="9.7020000000000017"/>
    <n v="3"/>
    <n v="0.7"/>
    <n v="-7.1147999999999989"/>
  </r>
  <r>
    <n v="1706"/>
    <s v="CA-2012-100545"/>
    <x v="1"/>
    <x v="6"/>
    <d v="2012-11-26T00:00:00"/>
    <s v="Standard Class"/>
    <s v="IM-15070"/>
    <s v="Irene Maddox"/>
    <x v="0"/>
    <x v="0"/>
    <x v="10"/>
    <x v="9"/>
    <n v="19120"/>
    <x v="3"/>
    <s v="OFF-BI-10003638"/>
    <x v="1"/>
    <x v="8"/>
    <s v="GBC Durable Plastic Covers"/>
    <n v="11.610000000000003"/>
    <n v="2"/>
    <n v="0.7"/>
    <n v="-9.2880000000000003"/>
  </r>
  <r>
    <n v="1707"/>
    <s v="CA-2014-123491"/>
    <x v="3"/>
    <x v="505"/>
    <d v="2014-11-06T00:00:00"/>
    <s v="Standard Class"/>
    <s v="JK-15205"/>
    <s v="Jamie Kunitz"/>
    <x v="0"/>
    <x v="0"/>
    <x v="8"/>
    <x v="1"/>
    <n v="94122"/>
    <x v="1"/>
    <s v="OFF-LA-10003077"/>
    <x v="1"/>
    <x v="2"/>
    <s v="Avery 500"/>
    <n v="43.86"/>
    <n v="6"/>
    <n v="0"/>
    <n v="20.614199999999997"/>
  </r>
  <r>
    <n v="1708"/>
    <s v="CA-2014-123491"/>
    <x v="3"/>
    <x v="505"/>
    <d v="2014-11-06T00:00:00"/>
    <s v="Standard Class"/>
    <s v="JK-15205"/>
    <s v="Jamie Kunitz"/>
    <x v="0"/>
    <x v="0"/>
    <x v="8"/>
    <x v="1"/>
    <n v="94122"/>
    <x v="1"/>
    <s v="TEC-PH-10003505"/>
    <x v="2"/>
    <x v="7"/>
    <s v="Geemarc AmpliPOWER60"/>
    <n v="148.47999999999999"/>
    <n v="2"/>
    <n v="0.2"/>
    <n v="16.703999999999986"/>
  </r>
  <r>
    <n v="1709"/>
    <s v="CA-2014-123491"/>
    <x v="3"/>
    <x v="505"/>
    <d v="2014-11-06T00:00:00"/>
    <s v="Standard Class"/>
    <s v="JK-15205"/>
    <s v="Jamie Kunitz"/>
    <x v="0"/>
    <x v="0"/>
    <x v="8"/>
    <x v="1"/>
    <n v="94122"/>
    <x v="1"/>
    <s v="OFF-PA-10003424"/>
    <x v="1"/>
    <x v="10"/>
    <s v="&quot;While you Were Out&quot; Message Book, One Form per Page"/>
    <n v="7.42"/>
    <n v="2"/>
    <n v="0"/>
    <n v="3.71"/>
  </r>
  <r>
    <n v="1710"/>
    <s v="CA-2014-123491"/>
    <x v="3"/>
    <x v="505"/>
    <d v="2014-11-06T00:00:00"/>
    <s v="Standard Class"/>
    <s v="JK-15205"/>
    <s v="Jamie Kunitz"/>
    <x v="0"/>
    <x v="0"/>
    <x v="8"/>
    <x v="1"/>
    <n v="94122"/>
    <x v="1"/>
    <s v="FUR-CH-10003061"/>
    <x v="0"/>
    <x v="1"/>
    <s v="Global Leather Task Chair, Black"/>
    <n v="71.992000000000004"/>
    <n v="1"/>
    <n v="0.2"/>
    <n v="-0.89990000000001302"/>
  </r>
  <r>
    <n v="1711"/>
    <s v="CA-2014-123491"/>
    <x v="3"/>
    <x v="505"/>
    <d v="2014-11-06T00:00:00"/>
    <s v="Standard Class"/>
    <s v="JK-15205"/>
    <s v="Jamie Kunitz"/>
    <x v="0"/>
    <x v="0"/>
    <x v="8"/>
    <x v="1"/>
    <n v="94122"/>
    <x v="1"/>
    <s v="OFF-AR-10003514"/>
    <x v="1"/>
    <x v="6"/>
    <s v="4009 Highlighters by Sanford"/>
    <n v="19.899999999999999"/>
    <n v="5"/>
    <n v="0"/>
    <n v="6.5669999999999984"/>
  </r>
  <r>
    <n v="1712"/>
    <s v="CA-2014-123491"/>
    <x v="3"/>
    <x v="505"/>
    <d v="2014-11-06T00:00:00"/>
    <s v="Standard Class"/>
    <s v="JK-15205"/>
    <s v="Jamie Kunitz"/>
    <x v="0"/>
    <x v="0"/>
    <x v="8"/>
    <x v="1"/>
    <n v="94122"/>
    <x v="1"/>
    <s v="OFF-AP-10002684"/>
    <x v="1"/>
    <x v="9"/>
    <s v="Acco 7-Outlet Masterpiece Power Center, Wihtout Fax/Phone Line Protection"/>
    <n v="1702.12"/>
    <n v="14"/>
    <n v="0"/>
    <n v="510.63599999999985"/>
  </r>
  <r>
    <n v="1713"/>
    <s v="CA-2012-145401"/>
    <x v="1"/>
    <x v="564"/>
    <d v="2012-02-04T00:00:00"/>
    <s v="Standard Class"/>
    <s v="JP-15520"/>
    <s v="Jeremy Pistek"/>
    <x v="0"/>
    <x v="0"/>
    <x v="12"/>
    <x v="5"/>
    <n v="77070"/>
    <x v="2"/>
    <s v="OFF-PA-10004405"/>
    <x v="1"/>
    <x v="10"/>
    <s v="Rediform Voice Mail Log Books"/>
    <n v="14.303999999999998"/>
    <n v="6"/>
    <n v="0.2"/>
    <n v="5.0064000000000002"/>
  </r>
  <r>
    <n v="1714"/>
    <s v="US-2014-124968"/>
    <x v="3"/>
    <x v="565"/>
    <d v="2014-09-14T00:00:00"/>
    <s v="Second Class"/>
    <s v="MM-18055"/>
    <s v="Michelle Moray"/>
    <x v="0"/>
    <x v="0"/>
    <x v="22"/>
    <x v="10"/>
    <n v="60610"/>
    <x v="2"/>
    <s v="FUR-TA-10004289"/>
    <x v="0"/>
    <x v="3"/>
    <s v="BoxOffice By Design Rectangular and Half-Moon Meeting Room Tables"/>
    <n v="765.625"/>
    <n v="7"/>
    <n v="0.5"/>
    <n v="-566.5625"/>
  </r>
  <r>
    <n v="1715"/>
    <s v="CA-2014-104003"/>
    <x v="3"/>
    <x v="566"/>
    <d v="2014-10-14T00:00:00"/>
    <s v="Standard Class"/>
    <s v="DC-13285"/>
    <s v="Debra Catini"/>
    <x v="0"/>
    <x v="0"/>
    <x v="8"/>
    <x v="1"/>
    <n v="94110"/>
    <x v="1"/>
    <s v="FUR-BO-10003965"/>
    <x v="0"/>
    <x v="0"/>
    <s v="O'Sullivan Manor Hill 2-Door Library in Brianna Oak"/>
    <n v="307.666"/>
    <n v="2"/>
    <n v="0.15"/>
    <n v="-14.478399999999979"/>
  </r>
  <r>
    <n v="1716"/>
    <s v="CA-2013-154788"/>
    <x v="0"/>
    <x v="567"/>
    <d v="2013-05-05T00:00:00"/>
    <s v="Standard Class"/>
    <s v="JL-15835"/>
    <s v="John Lee"/>
    <x v="0"/>
    <x v="0"/>
    <x v="20"/>
    <x v="15"/>
    <n v="10011"/>
    <x v="3"/>
    <s v="OFF-BI-10003314"/>
    <x v="1"/>
    <x v="8"/>
    <s v="Tuff Stuff Recycled Round Ring Binders"/>
    <n v="7.7120000000000006"/>
    <n v="2"/>
    <n v="0.2"/>
    <n v="2.7956000000000003"/>
  </r>
  <r>
    <n v="1717"/>
    <s v="CA-2013-169943"/>
    <x v="0"/>
    <x v="288"/>
    <d v="2013-05-25T00:00:00"/>
    <s v="Standard Class"/>
    <s v="BN-11515"/>
    <s v="Bradley Nguyen"/>
    <x v="0"/>
    <x v="0"/>
    <x v="20"/>
    <x v="15"/>
    <n v="10011"/>
    <x v="3"/>
    <s v="OFF-AP-10001563"/>
    <x v="1"/>
    <x v="9"/>
    <s v="Belkin Premiere Surge Master II 8-outlet surge protector"/>
    <n v="242.89999999999998"/>
    <n v="5"/>
    <n v="0"/>
    <n v="70.440999999999974"/>
  </r>
  <r>
    <n v="1718"/>
    <s v="CA-2013-169943"/>
    <x v="0"/>
    <x v="288"/>
    <d v="2013-05-25T00:00:00"/>
    <s v="Standard Class"/>
    <s v="BN-11515"/>
    <s v="Bradley Nguyen"/>
    <x v="0"/>
    <x v="0"/>
    <x v="20"/>
    <x v="15"/>
    <n v="10011"/>
    <x v="3"/>
    <s v="OFF-ST-10004123"/>
    <x v="1"/>
    <x v="4"/>
    <s v="Safco Industrial Wire Shelving System"/>
    <n v="454.90000000000003"/>
    <n v="5"/>
    <n v="0"/>
    <n v="0"/>
  </r>
  <r>
    <n v="1719"/>
    <s v="CA-2013-169943"/>
    <x v="0"/>
    <x v="288"/>
    <d v="2013-05-25T00:00:00"/>
    <s v="Standard Class"/>
    <s v="BN-11515"/>
    <s v="Bradley Nguyen"/>
    <x v="0"/>
    <x v="0"/>
    <x v="20"/>
    <x v="15"/>
    <n v="10011"/>
    <x v="3"/>
    <s v="FUR-FU-10002088"/>
    <x v="0"/>
    <x v="5"/>
    <s v="Nu-Dell Float Frame 11 x 14 1/2"/>
    <n v="35.92"/>
    <n v="4"/>
    <n v="0"/>
    <n v="15.086400000000001"/>
  </r>
  <r>
    <n v="1720"/>
    <s v="CA-2013-169943"/>
    <x v="0"/>
    <x v="288"/>
    <d v="2013-05-25T00:00:00"/>
    <s v="Standard Class"/>
    <s v="BN-11515"/>
    <s v="Bradley Nguyen"/>
    <x v="0"/>
    <x v="0"/>
    <x v="20"/>
    <x v="15"/>
    <n v="10011"/>
    <x v="3"/>
    <s v="FUR-FU-10000010"/>
    <x v="0"/>
    <x v="5"/>
    <s v="DAX Value U-Channel Document Frames, Easel Back"/>
    <n v="39.76"/>
    <n v="8"/>
    <n v="0"/>
    <n v="12.325599999999998"/>
  </r>
  <r>
    <n v="1721"/>
    <s v="CA-2013-169943"/>
    <x v="0"/>
    <x v="288"/>
    <d v="2013-05-25T00:00:00"/>
    <s v="Standard Class"/>
    <s v="BN-11515"/>
    <s v="Bradley Nguyen"/>
    <x v="0"/>
    <x v="0"/>
    <x v="20"/>
    <x v="15"/>
    <n v="10011"/>
    <x v="3"/>
    <s v="OFF-BI-10002824"/>
    <x v="1"/>
    <x v="8"/>
    <s v="Recycled Easel Ring Binders"/>
    <n v="47.744"/>
    <n v="4"/>
    <n v="0.2"/>
    <n v="14.919999999999995"/>
  </r>
  <r>
    <n v="1722"/>
    <s v="US-2012-123218"/>
    <x v="1"/>
    <x v="139"/>
    <d v="2012-12-25T00:00:00"/>
    <s v="Standard Class"/>
    <s v="KD-16345"/>
    <s v="Katherine Ducich"/>
    <x v="0"/>
    <x v="0"/>
    <x v="22"/>
    <x v="10"/>
    <n v="60623"/>
    <x v="2"/>
    <s v="TEC-PH-10001061"/>
    <x v="2"/>
    <x v="7"/>
    <s v="Apple iPhone 5C"/>
    <n v="159.98400000000001"/>
    <n v="2"/>
    <n v="0.2"/>
    <n v="11.998799999999996"/>
  </r>
  <r>
    <n v="1723"/>
    <s v="US-2012-123218"/>
    <x v="1"/>
    <x v="139"/>
    <d v="2012-12-25T00:00:00"/>
    <s v="Standard Class"/>
    <s v="KD-16345"/>
    <s v="Katherine Ducich"/>
    <x v="0"/>
    <x v="0"/>
    <x v="22"/>
    <x v="10"/>
    <n v="60623"/>
    <x v="2"/>
    <s v="TEC-AC-10000736"/>
    <x v="2"/>
    <x v="11"/>
    <s v="Logitech G600 MMO Gaming Mouse"/>
    <n v="255.96799999999999"/>
    <n v="4"/>
    <n v="0.2"/>
    <n v="51.193599999999996"/>
  </r>
  <r>
    <n v="1724"/>
    <s v="US-2012-123218"/>
    <x v="1"/>
    <x v="139"/>
    <d v="2012-12-25T00:00:00"/>
    <s v="Standard Class"/>
    <s v="KD-16345"/>
    <s v="Katherine Ducich"/>
    <x v="0"/>
    <x v="0"/>
    <x v="22"/>
    <x v="10"/>
    <n v="60623"/>
    <x v="2"/>
    <s v="FUR-BO-10003966"/>
    <x v="0"/>
    <x v="0"/>
    <s v="Sauder Facets Collection Library, Sky Alder Finish"/>
    <n v="359.05799999999994"/>
    <n v="3"/>
    <n v="0.3"/>
    <n v="-71.811600000000027"/>
  </r>
  <r>
    <n v="1725"/>
    <s v="CA-2012-127453"/>
    <x v="1"/>
    <x v="546"/>
    <d v="2012-12-20T00:00:00"/>
    <s v="First Class"/>
    <s v="JK-15370"/>
    <s v="Jay Kimmel"/>
    <x v="0"/>
    <x v="0"/>
    <x v="10"/>
    <x v="9"/>
    <n v="19143"/>
    <x v="3"/>
    <s v="OFF-AP-10000828"/>
    <x v="1"/>
    <x v="9"/>
    <s v="Avanti 4.4 Cu. Ft. Refrigerator"/>
    <n v="434.35199999999998"/>
    <n v="3"/>
    <n v="0.2"/>
    <n v="43.43519999999998"/>
  </r>
  <r>
    <n v="1726"/>
    <s v="CA-2012-127453"/>
    <x v="1"/>
    <x v="546"/>
    <d v="2012-12-20T00:00:00"/>
    <s v="First Class"/>
    <s v="JK-15370"/>
    <s v="Jay Kimmel"/>
    <x v="0"/>
    <x v="0"/>
    <x v="10"/>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x v="0"/>
    <x v="10"/>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x v="0"/>
    <x v="65"/>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x v="0"/>
    <x v="24"/>
    <x v="17"/>
    <n v="22153"/>
    <x v="0"/>
    <s v="TEC-AC-10003063"/>
    <x v="2"/>
    <x v="11"/>
    <s v="Micro Innovations USB RF Wireless Keyboard with Mouse"/>
    <n v="100"/>
    <n v="4"/>
    <n v="0"/>
    <n v="21"/>
  </r>
  <r>
    <n v="1730"/>
    <s v="CA-2013-106894"/>
    <x v="0"/>
    <x v="569"/>
    <d v="2013-02-07T00:00:00"/>
    <s v="Same Day"/>
    <s v="CA-12265"/>
    <s v="Christina Anderson"/>
    <x v="0"/>
    <x v="0"/>
    <x v="24"/>
    <x v="17"/>
    <n v="22153"/>
    <x v="0"/>
    <s v="OFF-LA-10001045"/>
    <x v="1"/>
    <x v="2"/>
    <s v="Permanent Self-Adhesive File Folder Labels for Typewriters by Universal"/>
    <n v="7.83"/>
    <n v="3"/>
    <n v="0"/>
    <n v="3.6017999999999999"/>
  </r>
  <r>
    <n v="1731"/>
    <s v="CA-2011-125136"/>
    <x v="2"/>
    <x v="450"/>
    <d v="2011-10-03T00:00:00"/>
    <s v="Standard Class"/>
    <s v="KD-16495"/>
    <s v="Keith Dawkins"/>
    <x v="1"/>
    <x v="0"/>
    <x v="115"/>
    <x v="3"/>
    <n v="28314"/>
    <x v="0"/>
    <s v="OFF-PA-10001457"/>
    <x v="1"/>
    <x v="10"/>
    <s v="White GlueTop Scratch Pads"/>
    <n v="96.256"/>
    <n v="8"/>
    <n v="0.2"/>
    <n v="31.283199999999987"/>
  </r>
  <r>
    <n v="1732"/>
    <s v="CA-2011-125136"/>
    <x v="2"/>
    <x v="450"/>
    <d v="2011-10-03T00:00:00"/>
    <s v="Standard Class"/>
    <s v="KD-16495"/>
    <s v="Keith Dawkins"/>
    <x v="1"/>
    <x v="0"/>
    <x v="115"/>
    <x v="3"/>
    <n v="28314"/>
    <x v="0"/>
    <s v="OFF-PA-10001804"/>
    <x v="1"/>
    <x v="10"/>
    <s v="Xerox 195"/>
    <n v="10.688000000000001"/>
    <n v="2"/>
    <n v="0.2"/>
    <n v="3.7407999999999997"/>
  </r>
  <r>
    <n v="1733"/>
    <s v="US-2013-131149"/>
    <x v="0"/>
    <x v="212"/>
    <d v="2013-07-15T00:00:00"/>
    <s v="Standard Class"/>
    <s v="LH-17155"/>
    <s v="Logan Haushalter"/>
    <x v="0"/>
    <x v="0"/>
    <x v="61"/>
    <x v="5"/>
    <n v="75081"/>
    <x v="2"/>
    <s v="OFF-ST-10000689"/>
    <x v="1"/>
    <x v="4"/>
    <s v="Fellowes Strictly Business Drawer File, Letter/Legal Size"/>
    <n v="338.04"/>
    <n v="3"/>
    <n v="0.2"/>
    <n v="-33.804000000000002"/>
  </r>
  <r>
    <n v="1734"/>
    <s v="US-2013-131149"/>
    <x v="0"/>
    <x v="212"/>
    <d v="2013-07-15T00:00:00"/>
    <s v="Standard Class"/>
    <s v="LH-17155"/>
    <s v="Logan Haushalter"/>
    <x v="0"/>
    <x v="0"/>
    <x v="61"/>
    <x v="5"/>
    <n v="75081"/>
    <x v="2"/>
    <s v="OFF-AR-10002135"/>
    <x v="1"/>
    <x v="6"/>
    <s v="Boston Heavy-Duty Trimline Electric Pencil Sharpeners"/>
    <n v="154.24"/>
    <n v="4"/>
    <n v="0.2"/>
    <n v="17.351999999999975"/>
  </r>
  <r>
    <n v="1735"/>
    <s v="CA-2014-101483"/>
    <x v="3"/>
    <x v="570"/>
    <d v="2014-08-02T00:00:00"/>
    <s v="Second Class"/>
    <s v="AG-10675"/>
    <s v="Anna Gayman"/>
    <x v="0"/>
    <x v="0"/>
    <x v="108"/>
    <x v="3"/>
    <n v="28540"/>
    <x v="0"/>
    <s v="OFF-AP-10002082"/>
    <x v="1"/>
    <x v="9"/>
    <s v="Holmes HEPA Air Purifier"/>
    <n v="34.848000000000006"/>
    <n v="2"/>
    <n v="0.2"/>
    <n v="6.5339999999999971"/>
  </r>
  <r>
    <n v="1736"/>
    <s v="CA-2014-101483"/>
    <x v="3"/>
    <x v="570"/>
    <d v="2014-08-02T00:00:00"/>
    <s v="Second Class"/>
    <s v="AG-10675"/>
    <s v="Anna Gayman"/>
    <x v="0"/>
    <x v="0"/>
    <x v="108"/>
    <x v="3"/>
    <n v="28540"/>
    <x v="0"/>
    <s v="TEC-PH-10003442"/>
    <x v="2"/>
    <x v="7"/>
    <s v="Samsung Replacement EH64AVFWE Premium Headset"/>
    <n v="22"/>
    <n v="5"/>
    <n v="0.2"/>
    <n v="1.375"/>
  </r>
  <r>
    <n v="1737"/>
    <s v="CA-2014-101483"/>
    <x v="3"/>
    <x v="570"/>
    <d v="2014-08-02T00:00:00"/>
    <s v="Second Class"/>
    <s v="AG-10675"/>
    <s v="Anna Gayman"/>
    <x v="0"/>
    <x v="0"/>
    <x v="108"/>
    <x v="3"/>
    <n v="28540"/>
    <x v="0"/>
    <s v="OFF-AR-10002833"/>
    <x v="1"/>
    <x v="6"/>
    <s v="Newell 322"/>
    <n v="4.3680000000000003"/>
    <n v="3"/>
    <n v="0.2"/>
    <n v="0.3822000000000001"/>
  </r>
  <r>
    <n v="1738"/>
    <s v="CA-2012-130204"/>
    <x v="1"/>
    <x v="37"/>
    <d v="2012-09-09T00:00:00"/>
    <s v="Standard Class"/>
    <s v="DB-13120"/>
    <s v="David Bremer"/>
    <x v="1"/>
    <x v="0"/>
    <x v="8"/>
    <x v="1"/>
    <n v="94122"/>
    <x v="1"/>
    <s v="OFF-ST-10001325"/>
    <x v="1"/>
    <x v="4"/>
    <s v="Sterilite Officeware Hinged File Box"/>
    <n v="31.44"/>
    <n v="3"/>
    <n v="0"/>
    <n v="8.4888000000000012"/>
  </r>
  <r>
    <n v="1739"/>
    <s v="CA-2012-130204"/>
    <x v="1"/>
    <x v="37"/>
    <d v="2012-09-09T00:00:00"/>
    <s v="Standard Class"/>
    <s v="DB-13120"/>
    <s v="David Bremer"/>
    <x v="1"/>
    <x v="0"/>
    <x v="8"/>
    <x v="1"/>
    <n v="94122"/>
    <x v="1"/>
    <s v="TEC-AC-10003038"/>
    <x v="2"/>
    <x v="11"/>
    <s v="Kingston Digital DataTraveler 16GB USB 2.0"/>
    <n v="17.899999999999999"/>
    <n v="2"/>
    <n v="0"/>
    <n v="3.400999999999998"/>
  </r>
  <r>
    <n v="1740"/>
    <s v="CA-2012-130204"/>
    <x v="1"/>
    <x v="37"/>
    <d v="2012-09-09T00:00:00"/>
    <s v="Standard Class"/>
    <s v="DB-13120"/>
    <s v="David Bremer"/>
    <x v="1"/>
    <x v="0"/>
    <x v="8"/>
    <x v="1"/>
    <n v="94122"/>
    <x v="1"/>
    <s v="TEC-AC-10003590"/>
    <x v="2"/>
    <x v="11"/>
    <s v="TRENDnet 56K USB 2.0 Phone, Internet and Fax Modem"/>
    <n v="129.44999999999999"/>
    <n v="5"/>
    <n v="0"/>
    <n v="46.601999999999997"/>
  </r>
  <r>
    <n v="1741"/>
    <s v="CA-2011-110527"/>
    <x v="2"/>
    <x v="128"/>
    <d v="2011-08-16T00:00:00"/>
    <s v="Standard Class"/>
    <s v="ED-13885"/>
    <s v="Emily Ducich"/>
    <x v="2"/>
    <x v="0"/>
    <x v="70"/>
    <x v="1"/>
    <n v="92037"/>
    <x v="1"/>
    <s v="OFF-LA-10000262"/>
    <x v="1"/>
    <x v="2"/>
    <s v="Avery 494"/>
    <n v="20.88"/>
    <n v="8"/>
    <n v="0"/>
    <n v="9.6047999999999991"/>
  </r>
  <r>
    <n v="1742"/>
    <s v="CA-2014-152807"/>
    <x v="3"/>
    <x v="505"/>
    <d v="2014-11-04T00:00:00"/>
    <s v="Standard Class"/>
    <s v="MC-18100"/>
    <s v="Mick Crebagga"/>
    <x v="0"/>
    <x v="0"/>
    <x v="10"/>
    <x v="9"/>
    <n v="19140"/>
    <x v="3"/>
    <s v="OFF-PA-10004355"/>
    <x v="1"/>
    <x v="10"/>
    <s v="Xerox 231"/>
    <n v="20.736000000000004"/>
    <n v="4"/>
    <n v="0.2"/>
    <n v="7.2576000000000001"/>
  </r>
  <r>
    <n v="1743"/>
    <s v="CA-2014-152807"/>
    <x v="3"/>
    <x v="505"/>
    <d v="2014-11-04T00:00:00"/>
    <s v="Standard Class"/>
    <s v="MC-18100"/>
    <s v="Mick Crebagga"/>
    <x v="0"/>
    <x v="0"/>
    <x v="10"/>
    <x v="9"/>
    <n v="19140"/>
    <x v="3"/>
    <s v="FUR-FU-10004415"/>
    <x v="0"/>
    <x v="5"/>
    <s v="Stacking Tray, Side-Loading, Legal, Smoke"/>
    <n v="7.168000000000001"/>
    <n v="2"/>
    <n v="0.2"/>
    <n v="0.98559999999999937"/>
  </r>
  <r>
    <n v="1744"/>
    <s v="CA-2014-152807"/>
    <x v="3"/>
    <x v="505"/>
    <d v="2014-11-04T00:00:00"/>
    <s v="Standard Class"/>
    <s v="MC-18100"/>
    <s v="Mick Crebagga"/>
    <x v="0"/>
    <x v="0"/>
    <x v="10"/>
    <x v="9"/>
    <n v="19140"/>
    <x v="3"/>
    <s v="OFF-ST-10002486"/>
    <x v="1"/>
    <x v="4"/>
    <s v="Eldon Shelf Savers Cubes and Bins"/>
    <n v="11.168000000000001"/>
    <n v="2"/>
    <n v="0.2"/>
    <n v="-2.5128000000000008"/>
  </r>
  <r>
    <n v="1745"/>
    <s v="CA-2014-152807"/>
    <x v="3"/>
    <x v="505"/>
    <d v="2014-11-04T00:00:00"/>
    <s v="Standard Class"/>
    <s v="MC-18100"/>
    <s v="Mick Crebagga"/>
    <x v="0"/>
    <x v="0"/>
    <x v="10"/>
    <x v="9"/>
    <n v="19140"/>
    <x v="3"/>
    <s v="TEC-AC-10001142"/>
    <x v="2"/>
    <x v="11"/>
    <s v="First Data FD10 PIN Pad"/>
    <n v="442.40000000000003"/>
    <n v="7"/>
    <n v="0.2"/>
    <n v="-55.300000000000068"/>
  </r>
  <r>
    <n v="1746"/>
    <s v="CA-2011-133270"/>
    <x v="2"/>
    <x v="571"/>
    <d v="2011-06-09T00:00:00"/>
    <s v="First Class"/>
    <s v="BM-11785"/>
    <s v="Bryan Mills"/>
    <x v="0"/>
    <x v="0"/>
    <x v="30"/>
    <x v="15"/>
    <n v="14609"/>
    <x v="3"/>
    <s v="OFF-AR-10002656"/>
    <x v="1"/>
    <x v="6"/>
    <s v="Sanford Liquid Accent Highlighters"/>
    <n v="13.36"/>
    <n v="2"/>
    <n v="0"/>
    <n v="4.9431999999999992"/>
  </r>
  <r>
    <n v="1747"/>
    <s v="CA-2013-155670"/>
    <x v="0"/>
    <x v="572"/>
    <d v="2013-08-18T00:00:00"/>
    <s v="Second Class"/>
    <s v="EM-14065"/>
    <s v="Erin Mull"/>
    <x v="0"/>
    <x v="0"/>
    <x v="108"/>
    <x v="3"/>
    <n v="28540"/>
    <x v="0"/>
    <s v="OFF-BI-10000138"/>
    <x v="1"/>
    <x v="8"/>
    <s v="Acco Translucent Poly Ring Binders"/>
    <n v="11.232000000000001"/>
    <n v="8"/>
    <n v="0.7"/>
    <n v="-8.2367999999999988"/>
  </r>
  <r>
    <n v="1748"/>
    <s v="CA-2013-155670"/>
    <x v="0"/>
    <x v="572"/>
    <d v="2013-08-18T00:00:00"/>
    <s v="Second Class"/>
    <s v="EM-14065"/>
    <s v="Erin Mull"/>
    <x v="0"/>
    <x v="0"/>
    <x v="108"/>
    <x v="3"/>
    <n v="28540"/>
    <x v="0"/>
    <s v="OFF-PA-10004947"/>
    <x v="1"/>
    <x v="10"/>
    <s v="Staples"/>
    <n v="10.272000000000002"/>
    <n v="3"/>
    <n v="0.2"/>
    <n v="3.2099999999999982"/>
  </r>
  <r>
    <n v="1749"/>
    <s v="US-2011-157406"/>
    <x v="2"/>
    <x v="573"/>
    <d v="2011-04-29T00:00:00"/>
    <s v="Standard Class"/>
    <s v="DA-13450"/>
    <s v="Dianna Arnett"/>
    <x v="2"/>
    <x v="0"/>
    <x v="12"/>
    <x v="5"/>
    <n v="77095"/>
    <x v="2"/>
    <s v="OFF-PA-10003543"/>
    <x v="1"/>
    <x v="10"/>
    <s v="Xerox 1985"/>
    <n v="10.368000000000002"/>
    <n v="2"/>
    <n v="0.2"/>
    <n v="3.6288"/>
  </r>
  <r>
    <n v="1750"/>
    <s v="US-2011-157406"/>
    <x v="2"/>
    <x v="573"/>
    <d v="2011-04-29T00:00:00"/>
    <s v="Standard Class"/>
    <s v="DA-13450"/>
    <s v="Dianna Arnett"/>
    <x v="2"/>
    <x v="0"/>
    <x v="12"/>
    <x v="5"/>
    <n v="77095"/>
    <x v="2"/>
    <s v="OFF-AR-10002221"/>
    <x v="1"/>
    <x v="6"/>
    <s v="12 Colored Short Pencils"/>
    <n v="6.24"/>
    <n v="3"/>
    <n v="0.2"/>
    <n v="0.54600000000000071"/>
  </r>
  <r>
    <n v="1751"/>
    <s v="CA-2012-139094"/>
    <x v="1"/>
    <x v="6"/>
    <d v="2012-11-27T00:00:00"/>
    <s v="Standard Class"/>
    <s v="MO-17800"/>
    <s v="Meg O'Connel"/>
    <x v="2"/>
    <x v="0"/>
    <x v="52"/>
    <x v="5"/>
    <n v="78207"/>
    <x v="2"/>
    <s v="FUR-TA-10004607"/>
    <x v="0"/>
    <x v="3"/>
    <s v="Hon 2111 Invitation Series Straight Table"/>
    <n v="206.96200000000002"/>
    <n v="2"/>
    <n v="0.3"/>
    <n v="-32.522600000000011"/>
  </r>
  <r>
    <n v="1752"/>
    <s v="CA-2014-168837"/>
    <x v="3"/>
    <x v="336"/>
    <d v="2014-10-18T00:00:00"/>
    <s v="First Class"/>
    <s v="JW-15955"/>
    <s v="Joni Wasserman"/>
    <x v="0"/>
    <x v="0"/>
    <x v="182"/>
    <x v="1"/>
    <n v="94601"/>
    <x v="1"/>
    <s v="FUR-FU-10001918"/>
    <x v="0"/>
    <x v="5"/>
    <s v="C-Line Cubicle Keepers Polyproplyene Holder With Velcro Backings"/>
    <n v="9.4600000000000009"/>
    <n v="2"/>
    <n v="0"/>
    <n v="3.6894000000000009"/>
  </r>
  <r>
    <n v="1753"/>
    <s v="CA-2014-116715"/>
    <x v="3"/>
    <x v="574"/>
    <d v="2014-12-06T00:00:00"/>
    <s v="First Class"/>
    <s v="VW-21775"/>
    <s v="Victoria Wilson"/>
    <x v="1"/>
    <x v="0"/>
    <x v="8"/>
    <x v="1"/>
    <n v="94122"/>
    <x v="1"/>
    <s v="OFF-ST-10004340"/>
    <x v="1"/>
    <x v="4"/>
    <s v="Fellowes Mobile File Cart, Black"/>
    <n v="559.62"/>
    <n v="9"/>
    <n v="0"/>
    <n v="151.09740000000002"/>
  </r>
  <r>
    <n v="1754"/>
    <s v="CA-2014-116715"/>
    <x v="3"/>
    <x v="574"/>
    <d v="2014-12-06T00:00:00"/>
    <s v="First Class"/>
    <s v="VW-21775"/>
    <s v="Victoria Wilson"/>
    <x v="1"/>
    <x v="0"/>
    <x v="8"/>
    <x v="1"/>
    <n v="94122"/>
    <x v="1"/>
    <s v="OFF-PA-10004475"/>
    <x v="1"/>
    <x v="10"/>
    <s v="Xerox 1940"/>
    <n v="109.92"/>
    <n v="2"/>
    <n v="0"/>
    <n v="53.860799999999998"/>
  </r>
  <r>
    <n v="1755"/>
    <s v="CA-2014-116715"/>
    <x v="3"/>
    <x v="574"/>
    <d v="2014-12-06T00:00:00"/>
    <s v="First Class"/>
    <s v="VW-21775"/>
    <s v="Victoria Wilson"/>
    <x v="1"/>
    <x v="0"/>
    <x v="8"/>
    <x v="1"/>
    <n v="94122"/>
    <x v="1"/>
    <s v="OFF-PA-10003893"/>
    <x v="1"/>
    <x v="10"/>
    <s v="Xerox 1962"/>
    <n v="8.56"/>
    <n v="2"/>
    <n v="0"/>
    <n v="3.8519999999999994"/>
  </r>
  <r>
    <n v="1756"/>
    <s v="CA-2012-135622"/>
    <x v="1"/>
    <x v="575"/>
    <d v="2012-12-11T00:00:00"/>
    <s v="Second Class"/>
    <s v="TT-21460"/>
    <s v="Tonja Turnell"/>
    <x v="2"/>
    <x v="0"/>
    <x v="5"/>
    <x v="5"/>
    <n v="76106"/>
    <x v="2"/>
    <s v="OFF-PA-10000100"/>
    <x v="1"/>
    <x v="10"/>
    <s v="Xerox 1945"/>
    <n v="360.71199999999999"/>
    <n v="11"/>
    <n v="0.2"/>
    <n v="130.75810000000001"/>
  </r>
  <r>
    <n v="1757"/>
    <s v="CA-2012-135622"/>
    <x v="1"/>
    <x v="575"/>
    <d v="2012-12-11T00:00:00"/>
    <s v="Second Class"/>
    <s v="TT-21460"/>
    <s v="Tonja Turnell"/>
    <x v="2"/>
    <x v="0"/>
    <x v="5"/>
    <x v="5"/>
    <n v="76106"/>
    <x v="2"/>
    <s v="TEC-PH-10001817"/>
    <x v="2"/>
    <x v="7"/>
    <s v="Wilson Electronics DB Pro Signal Booster"/>
    <n v="1718.4"/>
    <n v="6"/>
    <n v="0.2"/>
    <n v="150.36000000000013"/>
  </r>
  <r>
    <n v="1758"/>
    <s v="US-2012-107349"/>
    <x v="1"/>
    <x v="562"/>
    <d v="2012-07-15T00:00:00"/>
    <s v="First Class"/>
    <s v="SL-20155"/>
    <s v="Sara Luxemburg"/>
    <x v="2"/>
    <x v="0"/>
    <x v="12"/>
    <x v="5"/>
    <n v="77095"/>
    <x v="2"/>
    <s v="OFF-BI-10001765"/>
    <x v="1"/>
    <x v="8"/>
    <s v="Wilson Jones Heavy-Duty Casebound Ring Binders with Metal Hinges"/>
    <n v="41.567999999999991"/>
    <n v="6"/>
    <n v="0.8"/>
    <n v="-66.508800000000036"/>
  </r>
  <r>
    <n v="1759"/>
    <s v="CA-2011-139017"/>
    <x v="2"/>
    <x v="218"/>
    <d v="2011-05-17T00:00:00"/>
    <s v="Standard Class"/>
    <s v="RM-19375"/>
    <s v="Raymond Messe"/>
    <x v="0"/>
    <x v="0"/>
    <x v="12"/>
    <x v="5"/>
    <n v="77095"/>
    <x v="2"/>
    <s v="TEC-AC-10001013"/>
    <x v="2"/>
    <x v="11"/>
    <s v="Logitech ClearChat Comfort/USB Headset H390"/>
    <n v="46.864000000000004"/>
    <n v="2"/>
    <n v="0.2"/>
    <n v="7.615399999999994"/>
  </r>
  <r>
    <n v="1760"/>
    <s v="CA-2011-141817"/>
    <x v="2"/>
    <x v="576"/>
    <d v="2011-01-13T00:00:00"/>
    <s v="Standard Class"/>
    <s v="MB-18085"/>
    <s v="Mick Brown"/>
    <x v="0"/>
    <x v="0"/>
    <x v="10"/>
    <x v="9"/>
    <n v="19143"/>
    <x v="3"/>
    <s v="OFF-AR-10003478"/>
    <x v="1"/>
    <x v="6"/>
    <s v="Avery Hi-Liter EverBold Pen Style Fluorescent Highlighters, 4/Pack"/>
    <n v="19.536000000000001"/>
    <n v="3"/>
    <n v="0.2"/>
    <n v="4.8840000000000003"/>
  </r>
  <r>
    <n v="1761"/>
    <s v="CA-2012-130785"/>
    <x v="1"/>
    <x v="577"/>
    <d v="2012-09-09T00:00:00"/>
    <s v="Standard Class"/>
    <s v="AG-10900"/>
    <s v="Arthur Gainer"/>
    <x v="0"/>
    <x v="0"/>
    <x v="70"/>
    <x v="1"/>
    <n v="92105"/>
    <x v="1"/>
    <s v="FUR-BO-10000330"/>
    <x v="0"/>
    <x v="0"/>
    <s v="Sauder Camden County Barrister Bookcase, Planked Cherry Finish"/>
    <n v="411.33199999999999"/>
    <n v="4"/>
    <n v="0.15"/>
    <n v="-4.8391999999999769"/>
  </r>
  <r>
    <n v="1762"/>
    <s v="CA-2012-130785"/>
    <x v="1"/>
    <x v="577"/>
    <d v="2012-09-09T00:00:00"/>
    <s v="Standard Class"/>
    <s v="AG-10900"/>
    <s v="Arthur Gainer"/>
    <x v="0"/>
    <x v="0"/>
    <x v="70"/>
    <x v="1"/>
    <n v="92105"/>
    <x v="1"/>
    <s v="OFF-BI-10001900"/>
    <x v="1"/>
    <x v="8"/>
    <s v="DXL Angle-View Binders with Locking Rings, Black"/>
    <n v="28.752000000000002"/>
    <n v="6"/>
    <n v="0.2"/>
    <n v="9.7037999999999993"/>
  </r>
  <r>
    <n v="1763"/>
    <s v="CA-2012-130785"/>
    <x v="1"/>
    <x v="577"/>
    <d v="2012-09-09T00:00:00"/>
    <s v="Standard Class"/>
    <s v="AG-10900"/>
    <s v="Arthur Gainer"/>
    <x v="0"/>
    <x v="0"/>
    <x v="70"/>
    <x v="1"/>
    <n v="92105"/>
    <x v="1"/>
    <s v="FUR-BO-10003159"/>
    <x v="0"/>
    <x v="0"/>
    <s v="Sauder Camden County Collection Libraries, Planked Cherry Finish"/>
    <n v="293.19900000000001"/>
    <n v="3"/>
    <n v="0.15"/>
    <n v="-20.696400000000025"/>
  </r>
  <r>
    <n v="1764"/>
    <s v="CA-2013-110254"/>
    <x v="0"/>
    <x v="578"/>
    <d v="2013-08-09T00:00:00"/>
    <s v="Standard Class"/>
    <s v="ML-17755"/>
    <s v="Max Ludwig"/>
    <x v="2"/>
    <x v="0"/>
    <x v="244"/>
    <x v="17"/>
    <n v="23434"/>
    <x v="0"/>
    <s v="OFF-SU-10002573"/>
    <x v="1"/>
    <x v="14"/>
    <s v="Acme 10&quot; Easy Grip Assistive Scissors"/>
    <n v="35.06"/>
    <n v="2"/>
    <n v="0"/>
    <n v="10.517999999999997"/>
  </r>
  <r>
    <n v="1765"/>
    <s v="CA-2013-110254"/>
    <x v="0"/>
    <x v="578"/>
    <d v="2013-08-09T00:00:00"/>
    <s v="Standard Class"/>
    <s v="ML-17755"/>
    <s v="Max Ludwig"/>
    <x v="2"/>
    <x v="0"/>
    <x v="244"/>
    <x v="17"/>
    <n v="23434"/>
    <x v="0"/>
    <s v="OFF-LA-10004484"/>
    <x v="1"/>
    <x v="2"/>
    <s v="Avery 476"/>
    <n v="4.13"/>
    <n v="1"/>
    <n v="0"/>
    <n v="1.8997999999999999"/>
  </r>
  <r>
    <n v="1766"/>
    <s v="CA-2013-110254"/>
    <x v="0"/>
    <x v="578"/>
    <d v="2013-08-09T00:00:00"/>
    <s v="Standard Class"/>
    <s v="ML-17755"/>
    <s v="Max Ludwig"/>
    <x v="2"/>
    <x v="0"/>
    <x v="244"/>
    <x v="17"/>
    <n v="23434"/>
    <x v="0"/>
    <s v="FUR-FU-10001591"/>
    <x v="0"/>
    <x v="5"/>
    <s v="Advantus Panel Wall Certificate Holder - 8.5x11"/>
    <n v="109.8"/>
    <n v="9"/>
    <n v="0"/>
    <n v="46.116000000000007"/>
  </r>
  <r>
    <n v="1767"/>
    <s v="CA-2013-110254"/>
    <x v="0"/>
    <x v="578"/>
    <d v="2013-08-09T00:00:00"/>
    <s v="Standard Class"/>
    <s v="ML-17755"/>
    <s v="Max Ludwig"/>
    <x v="2"/>
    <x v="0"/>
    <x v="244"/>
    <x v="17"/>
    <n v="23434"/>
    <x v="0"/>
    <s v="OFF-LA-10002034"/>
    <x v="1"/>
    <x v="2"/>
    <s v="Avery 478"/>
    <n v="9.82"/>
    <n v="2"/>
    <n v="0"/>
    <n v="4.8117999999999999"/>
  </r>
  <r>
    <n v="1768"/>
    <s v="US-2011-158057"/>
    <x v="2"/>
    <x v="579"/>
    <d v="2011-03-26T00:00:00"/>
    <s v="Standard Class"/>
    <s v="CC-12685"/>
    <s v="Craig Carroll"/>
    <x v="0"/>
    <x v="0"/>
    <x v="247"/>
    <x v="3"/>
    <n v="27405"/>
    <x v="0"/>
    <s v="OFF-BI-10004410"/>
    <x v="1"/>
    <x v="8"/>
    <s v="C-Line Peel &amp; Stick Add-On Filing Pockets, 8-3/4 x 5-1/8, 10/Pack"/>
    <n v="7.644000000000001"/>
    <n v="4"/>
    <n v="0.7"/>
    <n v="-5.8603999999999985"/>
  </r>
  <r>
    <n v="1769"/>
    <s v="US-2011-158057"/>
    <x v="2"/>
    <x v="579"/>
    <d v="2011-03-26T00:00:00"/>
    <s v="Standard Class"/>
    <s v="CC-12685"/>
    <s v="Craig Carroll"/>
    <x v="0"/>
    <x v="0"/>
    <x v="247"/>
    <x v="3"/>
    <n v="27405"/>
    <x v="0"/>
    <s v="OFF-BI-10002735"/>
    <x v="1"/>
    <x v="8"/>
    <s v="GBC Prestige Therm-A-Bind Covers"/>
    <n v="51.465000000000018"/>
    <n v="5"/>
    <n v="0.7"/>
    <n v="-39.456499999999991"/>
  </r>
  <r>
    <n v="1770"/>
    <s v="CA-2014-146024"/>
    <x v="3"/>
    <x v="580"/>
    <d v="2014-03-09T00:00:00"/>
    <s v="Standard Class"/>
    <s v="SC-20770"/>
    <s v="Stewart Carmichael"/>
    <x v="1"/>
    <x v="0"/>
    <x v="61"/>
    <x v="5"/>
    <n v="75081"/>
    <x v="2"/>
    <s v="OFF-SU-10001935"/>
    <x v="1"/>
    <x v="14"/>
    <s v="Staples"/>
    <n v="6.9760000000000009"/>
    <n v="4"/>
    <n v="0.2"/>
    <n v="-1.3952000000000013"/>
  </r>
  <r>
    <n v="1771"/>
    <s v="CA-2014-146024"/>
    <x v="3"/>
    <x v="580"/>
    <d v="2014-03-09T00:00:00"/>
    <s v="Standard Class"/>
    <s v="SC-20770"/>
    <s v="Stewart Carmichael"/>
    <x v="1"/>
    <x v="0"/>
    <x v="61"/>
    <x v="5"/>
    <n v="75081"/>
    <x v="2"/>
    <s v="OFF-BI-10003291"/>
    <x v="1"/>
    <x v="8"/>
    <s v="Wilson Jones Leather-Like Binders with DublLock Round Rings"/>
    <n v="12.221999999999998"/>
    <n v="7"/>
    <n v="0.8"/>
    <n v="-20.166300000000007"/>
  </r>
  <r>
    <n v="1772"/>
    <s v="CA-2013-129686"/>
    <x v="0"/>
    <x v="581"/>
    <d v="2013-11-30T00:00:00"/>
    <s v="Second Class"/>
    <s v="GG-14650"/>
    <s v="Greg Guthrie"/>
    <x v="1"/>
    <x v="0"/>
    <x v="22"/>
    <x v="10"/>
    <n v="60623"/>
    <x v="2"/>
    <s v="OFF-ST-10004337"/>
    <x v="1"/>
    <x v="4"/>
    <s v="SAFCO Commercial Wire Shelving, 72h"/>
    <n v="97.984000000000009"/>
    <n v="2"/>
    <n v="0.2"/>
    <n v="-24.496000000000002"/>
  </r>
  <r>
    <n v="1773"/>
    <s v="CA-2013-129686"/>
    <x v="0"/>
    <x v="581"/>
    <d v="2013-11-30T00:00:00"/>
    <s v="Second Class"/>
    <s v="GG-14650"/>
    <s v="Greg Guthrie"/>
    <x v="1"/>
    <x v="0"/>
    <x v="22"/>
    <x v="10"/>
    <n v="60623"/>
    <x v="2"/>
    <s v="TEC-AC-10001266"/>
    <x v="2"/>
    <x v="11"/>
    <s v="Memorex Micro Travel Drive 8 GB"/>
    <n v="62.400000000000006"/>
    <n v="6"/>
    <n v="0.2"/>
    <n v="19.499999999999993"/>
  </r>
  <r>
    <n v="1774"/>
    <s v="CA-2011-118976"/>
    <x v="2"/>
    <x v="582"/>
    <d v="2011-05-03T00:00:00"/>
    <s v="Standard Class"/>
    <s v="MY-18295"/>
    <s v="Muhammed Yedwab"/>
    <x v="1"/>
    <x v="0"/>
    <x v="248"/>
    <x v="39"/>
    <n v="21215"/>
    <x v="3"/>
    <s v="OFF-BI-10001628"/>
    <x v="1"/>
    <x v="8"/>
    <s v="Acco Data Flex Cable Posts For Top &amp; Bottom Load Binders, 6&quot; Capacity"/>
    <n v="20.86"/>
    <n v="2"/>
    <n v="0"/>
    <n v="9.3869999999999987"/>
  </r>
  <r>
    <n v="1775"/>
    <s v="CA-2011-118976"/>
    <x v="2"/>
    <x v="582"/>
    <d v="2011-05-03T00:00:00"/>
    <s v="Standard Class"/>
    <s v="MY-18295"/>
    <s v="Muhammed Yedwab"/>
    <x v="1"/>
    <x v="0"/>
    <x v="248"/>
    <x v="39"/>
    <n v="21215"/>
    <x v="3"/>
    <s v="OFF-ST-10000877"/>
    <x v="1"/>
    <x v="4"/>
    <s v="Recycled Steel Personal File for Standard File Folders"/>
    <n v="497.61"/>
    <n v="9"/>
    <n v="0"/>
    <n v="129.37860000000001"/>
  </r>
  <r>
    <n v="1776"/>
    <s v="CA-2011-118976"/>
    <x v="2"/>
    <x v="582"/>
    <d v="2011-05-03T00:00:00"/>
    <s v="Standard Class"/>
    <s v="MY-18295"/>
    <s v="Muhammed Yedwab"/>
    <x v="1"/>
    <x v="0"/>
    <x v="248"/>
    <x v="39"/>
    <n v="21215"/>
    <x v="3"/>
    <s v="OFF-AR-10004752"/>
    <x v="1"/>
    <x v="6"/>
    <s v="Blackstonian Pencils"/>
    <n v="5.34"/>
    <n v="2"/>
    <n v="0"/>
    <n v="1.4952000000000001"/>
  </r>
  <r>
    <n v="1777"/>
    <s v="CA-2011-118976"/>
    <x v="2"/>
    <x v="582"/>
    <d v="2011-05-03T00:00:00"/>
    <s v="Standard Class"/>
    <s v="MY-18295"/>
    <s v="Muhammed Yedwab"/>
    <x v="1"/>
    <x v="0"/>
    <x v="248"/>
    <x v="39"/>
    <n v="21215"/>
    <x v="3"/>
    <s v="OFF-LA-10000452"/>
    <x v="1"/>
    <x v="2"/>
    <s v="Avery 488"/>
    <n v="3.15"/>
    <n v="1"/>
    <n v="0"/>
    <n v="1.512"/>
  </r>
  <r>
    <n v="1778"/>
    <s v="CA-2012-105347"/>
    <x v="1"/>
    <x v="27"/>
    <d v="2012-11-28T00:00:00"/>
    <s v="Standard Class"/>
    <s v="DP-13000"/>
    <s v="Darren Powers"/>
    <x v="0"/>
    <x v="0"/>
    <x v="1"/>
    <x v="1"/>
    <n v="90004"/>
    <x v="1"/>
    <s v="OFF-PA-10000675"/>
    <x v="1"/>
    <x v="10"/>
    <s v="Xerox 1919"/>
    <n v="368.91"/>
    <n v="9"/>
    <n v="0"/>
    <n v="180.76590000000002"/>
  </r>
  <r>
    <n v="1779"/>
    <s v="CA-2012-105347"/>
    <x v="1"/>
    <x v="27"/>
    <d v="2012-11-28T00:00:00"/>
    <s v="Standard Class"/>
    <s v="DP-13000"/>
    <s v="Darren Powers"/>
    <x v="0"/>
    <x v="0"/>
    <x v="1"/>
    <x v="1"/>
    <n v="90004"/>
    <x v="1"/>
    <s v="OFF-AR-10003045"/>
    <x v="1"/>
    <x v="6"/>
    <s v="Prang Colored Pencils"/>
    <n v="14.7"/>
    <n v="5"/>
    <n v="0"/>
    <n v="6.6150000000000002"/>
  </r>
  <r>
    <n v="1780"/>
    <s v="CA-2013-124667"/>
    <x v="0"/>
    <x v="583"/>
    <d v="2013-11-17T00:00:00"/>
    <s v="Standard Class"/>
    <s v="BD-11770"/>
    <s v="Bryan Davis"/>
    <x v="0"/>
    <x v="0"/>
    <x v="20"/>
    <x v="15"/>
    <n v="10011"/>
    <x v="3"/>
    <s v="TEC-AC-10003447"/>
    <x v="2"/>
    <x v="11"/>
    <s v="Micropad Numeric Keypads"/>
    <n v="59.97"/>
    <n v="3"/>
    <n v="0"/>
    <n v="14.992499999999996"/>
  </r>
  <r>
    <n v="1781"/>
    <s v="CA-2013-124667"/>
    <x v="0"/>
    <x v="583"/>
    <d v="2013-11-17T00:00:00"/>
    <s v="Standard Class"/>
    <s v="BD-11770"/>
    <s v="Bryan Davis"/>
    <x v="0"/>
    <x v="0"/>
    <x v="20"/>
    <x v="15"/>
    <n v="10011"/>
    <x v="3"/>
    <s v="OFF-ST-10002276"/>
    <x v="1"/>
    <x v="4"/>
    <s v="Safco Steel Mobile File Cart"/>
    <n v="83.36"/>
    <n v="1"/>
    <n v="0"/>
    <n v="20.840000000000003"/>
  </r>
  <r>
    <n v="1782"/>
    <s v="CA-2012-111094"/>
    <x v="1"/>
    <x v="584"/>
    <d v="2012-07-13T00:00:00"/>
    <s v="Standard Class"/>
    <s v="CB-12535"/>
    <s v="Claudia Bergmann"/>
    <x v="1"/>
    <x v="0"/>
    <x v="47"/>
    <x v="31"/>
    <n v="2038"/>
    <x v="3"/>
    <s v="OFF-PA-10001609"/>
    <x v="1"/>
    <x v="10"/>
    <s v="Tops Wirebound Message Log Books"/>
    <n v="6.58"/>
    <n v="2"/>
    <n v="0"/>
    <n v="3.0267999999999997"/>
  </r>
  <r>
    <n v="1783"/>
    <s v="CA-2012-111094"/>
    <x v="1"/>
    <x v="584"/>
    <d v="2012-07-13T00:00:00"/>
    <s v="Standard Class"/>
    <s v="CB-12535"/>
    <s v="Claudia Bergmann"/>
    <x v="1"/>
    <x v="0"/>
    <x v="47"/>
    <x v="31"/>
    <n v="2038"/>
    <x v="3"/>
    <s v="OFF-BI-10001597"/>
    <x v="1"/>
    <x v="8"/>
    <s v="Wilson Jones Ledger-Size, Piano-Hinge Binder, 2&quot;, Blue"/>
    <n v="122.94"/>
    <n v="3"/>
    <n v="0"/>
    <n v="59.011199999999988"/>
  </r>
  <r>
    <n v="1784"/>
    <s v="CA-2014-166317"/>
    <x v="3"/>
    <x v="585"/>
    <d v="2014-09-27T00:00:00"/>
    <s v="Standard Class"/>
    <s v="JE-15610"/>
    <s v="Jim Epp"/>
    <x v="1"/>
    <x v="0"/>
    <x v="158"/>
    <x v="6"/>
    <n v="53209"/>
    <x v="2"/>
    <s v="OFF-PA-10004475"/>
    <x v="1"/>
    <x v="10"/>
    <s v="Xerox 1940"/>
    <n v="219.84"/>
    <n v="4"/>
    <n v="0"/>
    <n v="107.7216"/>
  </r>
  <r>
    <n v="1785"/>
    <s v="CA-2014-166317"/>
    <x v="3"/>
    <x v="585"/>
    <d v="2014-09-27T00:00:00"/>
    <s v="Standard Class"/>
    <s v="JE-15610"/>
    <s v="Jim Epp"/>
    <x v="1"/>
    <x v="0"/>
    <x v="158"/>
    <x v="6"/>
    <n v="53209"/>
    <x v="2"/>
    <s v="TEC-AC-10004510"/>
    <x v="2"/>
    <x v="11"/>
    <s v="Logitech Desktop MK120 Mouse and keyboard Combo"/>
    <n v="98.16"/>
    <n v="6"/>
    <n v="0"/>
    <n v="9.8159999999999954"/>
  </r>
  <r>
    <n v="1786"/>
    <s v="CA-2014-166317"/>
    <x v="3"/>
    <x v="585"/>
    <d v="2014-09-27T00:00:00"/>
    <s v="Standard Class"/>
    <s v="JE-15610"/>
    <s v="Jim Epp"/>
    <x v="1"/>
    <x v="0"/>
    <x v="158"/>
    <x v="6"/>
    <n v="53209"/>
    <x v="2"/>
    <s v="OFF-BI-10002976"/>
    <x v="1"/>
    <x v="8"/>
    <s v="ACCOHIDE Binder by Acco"/>
    <n v="33.04"/>
    <n v="8"/>
    <n v="0"/>
    <n v="15.5288"/>
  </r>
  <r>
    <n v="1787"/>
    <s v="CA-2014-166317"/>
    <x v="3"/>
    <x v="585"/>
    <d v="2014-09-27T00:00:00"/>
    <s v="Standard Class"/>
    <s v="JE-15610"/>
    <s v="Jim Epp"/>
    <x v="1"/>
    <x v="0"/>
    <x v="158"/>
    <x v="6"/>
    <n v="53209"/>
    <x v="2"/>
    <s v="TEC-PH-10001615"/>
    <x v="2"/>
    <x v="7"/>
    <s v="AT&amp;T CL82213"/>
    <n v="86.97"/>
    <n v="3"/>
    <n v="0"/>
    <n v="25.221299999999989"/>
  </r>
  <r>
    <n v="1788"/>
    <s v="CA-2012-154326"/>
    <x v="1"/>
    <x v="586"/>
    <d v="2012-02-19T00:00:00"/>
    <s v="Standard Class"/>
    <s v="RP-19855"/>
    <s v="Roy Phan"/>
    <x v="1"/>
    <x v="0"/>
    <x v="249"/>
    <x v="6"/>
    <n v="53142"/>
    <x v="2"/>
    <s v="TEC-PH-10001819"/>
    <x v="2"/>
    <x v="7"/>
    <s v="Innergie mMini Combo Duo USB Travel Charging Kit"/>
    <n v="134.97"/>
    <n v="3"/>
    <n v="0"/>
    <n v="64.785599999999988"/>
  </r>
  <r>
    <n v="1789"/>
    <s v="CA-2012-154326"/>
    <x v="1"/>
    <x v="586"/>
    <d v="2012-02-19T00:00:00"/>
    <s v="Standard Class"/>
    <s v="RP-19855"/>
    <s v="Roy Phan"/>
    <x v="1"/>
    <x v="0"/>
    <x v="249"/>
    <x v="6"/>
    <n v="53142"/>
    <x v="2"/>
    <s v="TEC-PH-10000560"/>
    <x v="2"/>
    <x v="7"/>
    <s v="Samsung Galaxy S III - 16GB - pebble blue (T-Mobile)"/>
    <n v="699.98"/>
    <n v="2"/>
    <n v="0"/>
    <n v="195.99440000000004"/>
  </r>
  <r>
    <n v="1790"/>
    <s v="CA-2012-154326"/>
    <x v="1"/>
    <x v="586"/>
    <d v="2012-02-19T00:00:00"/>
    <s v="Standard Class"/>
    <s v="RP-19855"/>
    <s v="Roy Phan"/>
    <x v="1"/>
    <x v="0"/>
    <x v="249"/>
    <x v="6"/>
    <n v="53142"/>
    <x v="2"/>
    <s v="TEC-AC-10004568"/>
    <x v="2"/>
    <x v="11"/>
    <s v="Maxell LTO Ultrium - 800 GB"/>
    <n v="139.94999999999999"/>
    <n v="5"/>
    <n v="0"/>
    <n v="26.590499999999988"/>
  </r>
  <r>
    <n v="1791"/>
    <s v="CA-2011-102008"/>
    <x v="2"/>
    <x v="587"/>
    <d v="2011-10-04T00:00:00"/>
    <s v="Standard Class"/>
    <s v="RA-19915"/>
    <s v="Russell Applegate"/>
    <x v="0"/>
    <x v="0"/>
    <x v="20"/>
    <x v="15"/>
    <n v="10011"/>
    <x v="3"/>
    <s v="OFF-PA-10004092"/>
    <x v="1"/>
    <x v="10"/>
    <s v="Tops Green Bar Computer Printout Paper"/>
    <n v="48.94"/>
    <n v="1"/>
    <n v="0"/>
    <n v="24.47"/>
  </r>
  <r>
    <n v="1792"/>
    <s v="CA-2011-120474"/>
    <x v="2"/>
    <x v="588"/>
    <d v="2011-12-03T00:00:00"/>
    <s v="First Class"/>
    <s v="RP-19390"/>
    <s v="Resi Pölking"/>
    <x v="0"/>
    <x v="0"/>
    <x v="6"/>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x v="0"/>
    <x v="6"/>
    <x v="6"/>
    <n v="53711"/>
    <x v="2"/>
    <s v="OFF-AR-10000475"/>
    <x v="1"/>
    <x v="6"/>
    <s v="Hunt BOSTON Vista Battery-Operated Pencil Sharpener, Black"/>
    <n v="46.64"/>
    <n v="4"/>
    <n v="0"/>
    <n v="12.592800000000004"/>
  </r>
  <r>
    <n v="1794"/>
    <s v="CA-2011-104773"/>
    <x v="2"/>
    <x v="589"/>
    <d v="2011-12-13T00:00:00"/>
    <s v="Standard Class"/>
    <s v="TB-21175"/>
    <s v="Thomas Boland"/>
    <x v="1"/>
    <x v="0"/>
    <x v="12"/>
    <x v="5"/>
    <n v="77041"/>
    <x v="2"/>
    <s v="OFF-ST-10000777"/>
    <x v="1"/>
    <x v="4"/>
    <s v="Companion Letter/Legal File, Black"/>
    <n v="60.415999999999997"/>
    <n v="2"/>
    <n v="0.2"/>
    <n v="6.0416000000000025"/>
  </r>
  <r>
    <n v="1795"/>
    <s v="CA-2013-140774"/>
    <x v="0"/>
    <x v="64"/>
    <d v="2013-09-11T00:00:00"/>
    <s v="Standard Class"/>
    <s v="BE-11455"/>
    <s v="Brad Eason"/>
    <x v="2"/>
    <x v="0"/>
    <x v="250"/>
    <x v="41"/>
    <n v="66062"/>
    <x v="2"/>
    <s v="OFF-AR-10004022"/>
    <x v="1"/>
    <x v="6"/>
    <s v="Panasonic KP-380BK Classic Electric Pencil Sharpener"/>
    <n v="107.94"/>
    <n v="3"/>
    <n v="0"/>
    <n v="26.984999999999992"/>
  </r>
  <r>
    <n v="1796"/>
    <s v="US-2014-139465"/>
    <x v="3"/>
    <x v="151"/>
    <d v="2014-08-31T00:00:00"/>
    <s v="First Class"/>
    <s v="MR-17545"/>
    <s v="Mathew Reese"/>
    <x v="2"/>
    <x v="0"/>
    <x v="20"/>
    <x v="15"/>
    <n v="10024"/>
    <x v="3"/>
    <s v="OFF-ST-10002352"/>
    <x v="1"/>
    <x v="4"/>
    <s v="Iris Project Case"/>
    <n v="63.84"/>
    <n v="8"/>
    <n v="0"/>
    <n v="16.598399999999998"/>
  </r>
  <r>
    <n v="1797"/>
    <s v="US-2014-139465"/>
    <x v="3"/>
    <x v="151"/>
    <d v="2014-08-31T00:00:00"/>
    <s v="First Class"/>
    <s v="MR-17545"/>
    <s v="Mathew Reese"/>
    <x v="2"/>
    <x v="0"/>
    <x v="20"/>
    <x v="15"/>
    <n v="10024"/>
    <x v="3"/>
    <s v="TEC-PH-10000455"/>
    <x v="2"/>
    <x v="7"/>
    <s v="GE 30522EE2"/>
    <n v="347.96999999999997"/>
    <n v="3"/>
    <n v="0"/>
    <n v="100.91129999999997"/>
  </r>
  <r>
    <n v="1798"/>
    <s v="US-2014-139465"/>
    <x v="3"/>
    <x v="151"/>
    <d v="2014-08-31T00:00:00"/>
    <s v="First Class"/>
    <s v="MR-17545"/>
    <s v="Mathew Reese"/>
    <x v="2"/>
    <x v="0"/>
    <x v="20"/>
    <x v="15"/>
    <n v="10024"/>
    <x v="3"/>
    <s v="OFF-BI-10003910"/>
    <x v="1"/>
    <x v="8"/>
    <s v="DXL Angle-View Binders with Locking Rings by Samsill"/>
    <n v="37.008000000000003"/>
    <n v="6"/>
    <n v="0.2"/>
    <n v="11.565"/>
  </r>
  <r>
    <n v="1799"/>
    <s v="CA-2013-100965"/>
    <x v="0"/>
    <x v="274"/>
    <d v="2013-07-12T00:00:00"/>
    <s v="Standard Class"/>
    <s v="RM-19375"/>
    <s v="Raymond Messe"/>
    <x v="0"/>
    <x v="0"/>
    <x v="49"/>
    <x v="1"/>
    <n v="95123"/>
    <x v="1"/>
    <s v="FUR-FU-10003039"/>
    <x v="0"/>
    <x v="5"/>
    <s v="Howard Miller 11-1/2&quot; Diameter Grantwood Wall Clock"/>
    <n v="215.65"/>
    <n v="5"/>
    <n v="0"/>
    <n v="73.320999999999998"/>
  </r>
  <r>
    <n v="1800"/>
    <s v="CA-2013-121034"/>
    <x v="0"/>
    <x v="590"/>
    <d v="2013-08-11T00:00:00"/>
    <s v="Second Class"/>
    <s v="JF-15565"/>
    <s v="Jill Fjeld"/>
    <x v="0"/>
    <x v="0"/>
    <x v="61"/>
    <x v="5"/>
    <n v="75081"/>
    <x v="2"/>
    <s v="OFF-FA-10000585"/>
    <x v="1"/>
    <x v="13"/>
    <s v="OIC Bulk Pack Metal Binder Clips"/>
    <n v="11.168000000000001"/>
    <n v="4"/>
    <n v="0.2"/>
    <n v="3.6295999999999995"/>
  </r>
  <r>
    <n v="1801"/>
    <s v="CA-2013-121034"/>
    <x v="0"/>
    <x v="590"/>
    <d v="2013-08-11T00:00:00"/>
    <s v="Second Class"/>
    <s v="JF-15565"/>
    <s v="Jill Fjeld"/>
    <x v="0"/>
    <x v="0"/>
    <x v="61"/>
    <x v="5"/>
    <n v="75081"/>
    <x v="2"/>
    <s v="OFF-PA-10001994"/>
    <x v="1"/>
    <x v="10"/>
    <s v="Ink Jet Note and Greeting Cards, 8-1/2&quot; x 5-1/2&quot; Card Size"/>
    <n v="53.952000000000005"/>
    <n v="3"/>
    <n v="0.2"/>
    <n v="17.534399999999998"/>
  </r>
  <r>
    <n v="1802"/>
    <s v="CA-2013-149461"/>
    <x v="0"/>
    <x v="373"/>
    <d v="2013-11-20T00:00:00"/>
    <s v="Standard Class"/>
    <s v="AS-10135"/>
    <s v="Adrian Shami"/>
    <x v="2"/>
    <x v="0"/>
    <x v="109"/>
    <x v="4"/>
    <n v="98002"/>
    <x v="1"/>
    <s v="FUR-FU-10004270"/>
    <x v="0"/>
    <x v="5"/>
    <s v="Eldon Image Series Desk Accessories, Burgundy"/>
    <n v="4.18"/>
    <n v="1"/>
    <n v="0"/>
    <n v="1.5047999999999999"/>
  </r>
  <r>
    <n v="1803"/>
    <s v="CA-2014-158379"/>
    <x v="3"/>
    <x v="585"/>
    <d v="2014-09-27T00:00:00"/>
    <s v="Second Class"/>
    <s v="JA-15970"/>
    <s v="Joseph Airdo"/>
    <x v="0"/>
    <x v="0"/>
    <x v="10"/>
    <x v="9"/>
    <n v="19134"/>
    <x v="3"/>
    <s v="OFF-BI-10002498"/>
    <x v="1"/>
    <x v="8"/>
    <s v="Clear Mylar Reinforcing Strips"/>
    <n v="5.6070000000000011"/>
    <n v="1"/>
    <n v="0.7"/>
    <n v="-4.2987000000000002"/>
  </r>
  <r>
    <n v="1804"/>
    <s v="CA-2014-158379"/>
    <x v="3"/>
    <x v="585"/>
    <d v="2014-09-27T00:00:00"/>
    <s v="Second Class"/>
    <s v="JA-15970"/>
    <s v="Joseph Airdo"/>
    <x v="0"/>
    <x v="0"/>
    <x v="10"/>
    <x v="9"/>
    <n v="19134"/>
    <x v="3"/>
    <s v="OFF-SU-10002881"/>
    <x v="1"/>
    <x v="14"/>
    <s v="Martin Yale Chadless Opener Electric Letter Opener"/>
    <n v="4663.7360000000008"/>
    <n v="7"/>
    <n v="0.2"/>
    <n v="-1049.3406"/>
  </r>
  <r>
    <n v="1805"/>
    <s v="CA-2014-158379"/>
    <x v="3"/>
    <x v="585"/>
    <d v="2014-09-27T00:00:00"/>
    <s v="Second Class"/>
    <s v="JA-15970"/>
    <s v="Joseph Airdo"/>
    <x v="0"/>
    <x v="0"/>
    <x v="10"/>
    <x v="9"/>
    <n v="19134"/>
    <x v="3"/>
    <s v="TEC-AC-10002926"/>
    <x v="2"/>
    <x v="11"/>
    <s v="Logitech Wireless Marathon Mouse M705"/>
    <n v="79.984000000000009"/>
    <n v="2"/>
    <n v="0.2"/>
    <n v="22.995400000000004"/>
  </r>
  <r>
    <n v="1806"/>
    <s v="US-2013-116729"/>
    <x v="0"/>
    <x v="591"/>
    <d v="2013-12-29T00:00:00"/>
    <s v="First Class"/>
    <s v="GK-14620"/>
    <s v="Grace Kelly"/>
    <x v="1"/>
    <x v="0"/>
    <x v="1"/>
    <x v="1"/>
    <n v="90049"/>
    <x v="1"/>
    <s v="TEC-PH-10002200"/>
    <x v="2"/>
    <x v="7"/>
    <s v="Samsung Galaxy Note 2"/>
    <n v="2575.944"/>
    <n v="7"/>
    <n v="0.2"/>
    <n v="257.59440000000029"/>
  </r>
  <r>
    <n v="1807"/>
    <s v="US-2013-116729"/>
    <x v="0"/>
    <x v="591"/>
    <d v="2013-12-29T00:00:00"/>
    <s v="First Class"/>
    <s v="GK-14620"/>
    <s v="Grace Kelly"/>
    <x v="1"/>
    <x v="0"/>
    <x v="1"/>
    <x v="1"/>
    <n v="90049"/>
    <x v="1"/>
    <s v="OFF-PA-10002005"/>
    <x v="1"/>
    <x v="10"/>
    <s v="Xerox 225"/>
    <n v="45.36"/>
    <n v="7"/>
    <n v="0"/>
    <n v="21.772800000000004"/>
  </r>
  <r>
    <n v="1808"/>
    <s v="US-2013-116729"/>
    <x v="0"/>
    <x v="591"/>
    <d v="2013-12-29T00:00:00"/>
    <s v="First Class"/>
    <s v="GK-14620"/>
    <s v="Grace Kelly"/>
    <x v="1"/>
    <x v="0"/>
    <x v="1"/>
    <x v="1"/>
    <n v="90049"/>
    <x v="1"/>
    <s v="TEC-AC-10001465"/>
    <x v="2"/>
    <x v="11"/>
    <s v="SanDisk Cruzer 64 GB USB Flash Drive"/>
    <n v="254.24"/>
    <n v="7"/>
    <n v="0"/>
    <n v="76.271999999999977"/>
  </r>
  <r>
    <n v="1809"/>
    <s v="CA-2013-164938"/>
    <x v="0"/>
    <x v="592"/>
    <d v="2013-02-13T00:00:00"/>
    <s v="First Class"/>
    <s v="PB-19210"/>
    <s v="Phillip Breyer"/>
    <x v="1"/>
    <x v="0"/>
    <x v="251"/>
    <x v="26"/>
    <n v="74133"/>
    <x v="2"/>
    <s v="TEC-PH-10004897"/>
    <x v="2"/>
    <x v="7"/>
    <s v="Mediabridge Sport Armband iPhone 5s"/>
    <n v="69.930000000000007"/>
    <n v="7"/>
    <n v="0"/>
    <n v="0.69929999999999914"/>
  </r>
  <r>
    <n v="1810"/>
    <s v="CA-2013-165484"/>
    <x v="0"/>
    <x v="248"/>
    <d v="2013-10-30T00:00:00"/>
    <s v="Standard Class"/>
    <s v="HK-14890"/>
    <s v="Heather Kirkland"/>
    <x v="1"/>
    <x v="0"/>
    <x v="22"/>
    <x v="10"/>
    <n v="60610"/>
    <x v="2"/>
    <s v="FUR-FU-10001196"/>
    <x v="0"/>
    <x v="5"/>
    <s v="DAX Cubicle Frames - 8x10"/>
    <n v="16.155999999999999"/>
    <n v="7"/>
    <n v="0.6"/>
    <n v="-12.116999999999999"/>
  </r>
  <r>
    <n v="1811"/>
    <s v="CA-2013-165484"/>
    <x v="0"/>
    <x v="248"/>
    <d v="2013-10-30T00:00:00"/>
    <s v="Standard Class"/>
    <s v="HK-14890"/>
    <s v="Heather Kirkland"/>
    <x v="1"/>
    <x v="0"/>
    <x v="22"/>
    <x v="10"/>
    <n v="60610"/>
    <x v="2"/>
    <s v="OFF-PA-10000595"/>
    <x v="1"/>
    <x v="10"/>
    <s v="Xerox 1929"/>
    <n v="54.816000000000003"/>
    <n v="3"/>
    <n v="0.2"/>
    <n v="17.815199999999997"/>
  </r>
  <r>
    <n v="1812"/>
    <s v="CA-2011-132612"/>
    <x v="2"/>
    <x v="3"/>
    <d v="2011-06-11T00:00:00"/>
    <s v="Second Class"/>
    <s v="FO-14305"/>
    <s v="Frank Olsen"/>
    <x v="0"/>
    <x v="0"/>
    <x v="193"/>
    <x v="17"/>
    <n v="22801"/>
    <x v="0"/>
    <s v="FUR-TA-10004534"/>
    <x v="0"/>
    <x v="3"/>
    <s v="Bevis 44 x 96 Conference Tables"/>
    <n v="1441.3"/>
    <n v="7"/>
    <n v="0"/>
    <n v="245.0209999999999"/>
  </r>
  <r>
    <n v="1813"/>
    <s v="US-2014-161193"/>
    <x v="3"/>
    <x v="225"/>
    <d v="2014-11-27T00:00:00"/>
    <s v="Standard Class"/>
    <s v="BT-11680"/>
    <s v="Brian Thompson"/>
    <x v="0"/>
    <x v="0"/>
    <x v="46"/>
    <x v="24"/>
    <n v="43055"/>
    <x v="3"/>
    <s v="FUR-FU-10001861"/>
    <x v="0"/>
    <x v="5"/>
    <s v="Floodlight Indoor Halogen Bulbs, 1 Bulb per Pack, 60 Watts"/>
    <n v="77.599999999999994"/>
    <n v="5"/>
    <n v="0.2"/>
    <n v="28.129999999999995"/>
  </r>
  <r>
    <n v="1814"/>
    <s v="US-2014-161193"/>
    <x v="3"/>
    <x v="225"/>
    <d v="2014-11-27T00:00:00"/>
    <s v="Standard Class"/>
    <s v="BT-11680"/>
    <s v="Brian Thompson"/>
    <x v="0"/>
    <x v="0"/>
    <x v="46"/>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x v="0"/>
    <x v="1"/>
    <x v="1"/>
    <n v="90045"/>
    <x v="1"/>
    <s v="FUR-TA-10002607"/>
    <x v="0"/>
    <x v="3"/>
    <s v="KI Conference Tables"/>
    <n v="170.13600000000002"/>
    <n v="3"/>
    <n v="0.2"/>
    <n v="-8.5067999999999913"/>
  </r>
  <r>
    <n v="1816"/>
    <s v="CA-2012-164833"/>
    <x v="1"/>
    <x v="593"/>
    <d v="2012-06-04T00:00:00"/>
    <s v="Same Day"/>
    <s v="LL-16840"/>
    <s v="Lauren Leatherbury"/>
    <x v="0"/>
    <x v="0"/>
    <x v="4"/>
    <x v="4"/>
    <n v="98105"/>
    <x v="1"/>
    <s v="OFF-LA-10000443"/>
    <x v="1"/>
    <x v="2"/>
    <s v="Avery 501"/>
    <n v="7.38"/>
    <n v="2"/>
    <n v="0"/>
    <n v="3.4685999999999999"/>
  </r>
  <r>
    <n v="1817"/>
    <s v="CA-2012-164833"/>
    <x v="1"/>
    <x v="593"/>
    <d v="2012-06-04T00:00:00"/>
    <s v="Same Day"/>
    <s v="LL-16840"/>
    <s v="Lauren Leatherbury"/>
    <x v="0"/>
    <x v="0"/>
    <x v="4"/>
    <x v="4"/>
    <n v="98105"/>
    <x v="1"/>
    <s v="OFF-AR-10004685"/>
    <x v="1"/>
    <x v="6"/>
    <s v="Binney &amp; Smith Crayola Metallic Colored Pencils, 8-Color Set"/>
    <n v="9.26"/>
    <n v="2"/>
    <n v="0"/>
    <n v="3.0557999999999996"/>
  </r>
  <r>
    <n v="1818"/>
    <s v="CA-2012-125423"/>
    <x v="1"/>
    <x v="350"/>
    <d v="2012-12-15T00:00:00"/>
    <s v="Second Class"/>
    <s v="MC-17575"/>
    <s v="Matt Collins"/>
    <x v="0"/>
    <x v="0"/>
    <x v="1"/>
    <x v="1"/>
    <n v="90036"/>
    <x v="1"/>
    <s v="OFF-LA-10001771"/>
    <x v="1"/>
    <x v="2"/>
    <s v="Avery 513"/>
    <n v="9.9600000000000009"/>
    <n v="2"/>
    <n v="0"/>
    <n v="4.5815999999999999"/>
  </r>
  <r>
    <n v="1819"/>
    <s v="US-2011-130379"/>
    <x v="2"/>
    <x v="594"/>
    <d v="2011-05-29T00:00:00"/>
    <s v="Standard Class"/>
    <s v="JL-15235"/>
    <s v="Janet Lee"/>
    <x v="0"/>
    <x v="0"/>
    <x v="22"/>
    <x v="10"/>
    <n v="60623"/>
    <x v="2"/>
    <s v="OFF-AP-10001394"/>
    <x v="1"/>
    <x v="9"/>
    <s v="Harmony Air Purifier"/>
    <n v="75.59999999999998"/>
    <n v="2"/>
    <n v="0.8"/>
    <n v="-166.32000000000005"/>
  </r>
  <r>
    <n v="1820"/>
    <s v="US-2011-130379"/>
    <x v="2"/>
    <x v="594"/>
    <d v="2011-05-29T00:00:00"/>
    <s v="Standard Class"/>
    <s v="JL-15235"/>
    <s v="Janet Lee"/>
    <x v="0"/>
    <x v="0"/>
    <x v="22"/>
    <x v="10"/>
    <n v="60623"/>
    <x v="2"/>
    <s v="FUR-FU-10002553"/>
    <x v="0"/>
    <x v="5"/>
    <s v="Electrix Incandescent Magnifying Lamp, Black"/>
    <n v="29.32"/>
    <n v="2"/>
    <n v="0.6"/>
    <n v="-24.188999999999993"/>
  </r>
  <r>
    <n v="1821"/>
    <s v="CA-2013-168956"/>
    <x v="0"/>
    <x v="595"/>
    <d v="2013-02-20T00:00:00"/>
    <s v="Standard Class"/>
    <s v="EA-14035"/>
    <s v="Erin Ashbrook"/>
    <x v="1"/>
    <x v="0"/>
    <x v="22"/>
    <x v="10"/>
    <n v="60623"/>
    <x v="2"/>
    <s v="OFF-AP-10004233"/>
    <x v="1"/>
    <x v="9"/>
    <s v="Honeywell Enviracaire Portable Air Cleaner for up to 8 x 10 Room"/>
    <n v="92.063999999999979"/>
    <n v="6"/>
    <n v="0.8"/>
    <n v="-225.55680000000007"/>
  </r>
  <r>
    <n v="1822"/>
    <s v="CA-2013-168956"/>
    <x v="0"/>
    <x v="595"/>
    <d v="2013-02-20T00:00:00"/>
    <s v="Standard Class"/>
    <s v="EA-14035"/>
    <s v="Erin Ashbrook"/>
    <x v="1"/>
    <x v="0"/>
    <x v="22"/>
    <x v="10"/>
    <n v="60623"/>
    <x v="2"/>
    <s v="OFF-FA-10000304"/>
    <x v="1"/>
    <x v="13"/>
    <s v="Advantus Push Pins"/>
    <n v="6.9760000000000009"/>
    <n v="4"/>
    <n v="0.2"/>
    <n v="1.8312000000000004"/>
  </r>
  <r>
    <n v="1823"/>
    <s v="CA-2013-168956"/>
    <x v="0"/>
    <x v="595"/>
    <d v="2013-02-20T00:00:00"/>
    <s v="Standard Class"/>
    <s v="EA-14035"/>
    <s v="Erin Ashbrook"/>
    <x v="1"/>
    <x v="0"/>
    <x v="22"/>
    <x v="10"/>
    <n v="60623"/>
    <x v="2"/>
    <s v="FUR-CH-10004754"/>
    <x v="0"/>
    <x v="1"/>
    <s v="Global Stack Chair with Arms, Black"/>
    <n v="62.957999999999998"/>
    <n v="3"/>
    <n v="0.3"/>
    <n v="-2.6981999999999999"/>
  </r>
  <r>
    <n v="1824"/>
    <s v="CA-2013-168956"/>
    <x v="0"/>
    <x v="595"/>
    <d v="2013-02-20T00:00:00"/>
    <s v="Standard Class"/>
    <s v="EA-14035"/>
    <s v="Erin Ashbrook"/>
    <x v="1"/>
    <x v="0"/>
    <x v="22"/>
    <x v="10"/>
    <n v="60623"/>
    <x v="2"/>
    <s v="OFF-PA-10000809"/>
    <x v="1"/>
    <x v="10"/>
    <s v="Xerox 206"/>
    <n v="5.1840000000000011"/>
    <n v="1"/>
    <n v="0.2"/>
    <n v="1.8144"/>
  </r>
  <r>
    <n v="1825"/>
    <s v="CA-2013-167507"/>
    <x v="0"/>
    <x v="596"/>
    <d v="2013-12-29T00:00:00"/>
    <s v="Standard Class"/>
    <s v="SA-20830"/>
    <s v="Sue Ann Reed"/>
    <x v="0"/>
    <x v="0"/>
    <x v="252"/>
    <x v="21"/>
    <n v="97756"/>
    <x v="1"/>
    <s v="OFF-BI-10003694"/>
    <x v="1"/>
    <x v="8"/>
    <s v="Avery 3 1/2&quot; Diskette Storage Pages, 10/Pack"/>
    <n v="31.32"/>
    <n v="10"/>
    <n v="0.7"/>
    <n v="-25.05599999999999"/>
  </r>
  <r>
    <n v="1826"/>
    <s v="CA-2013-167507"/>
    <x v="0"/>
    <x v="596"/>
    <d v="2013-12-29T00:00:00"/>
    <s v="Standard Class"/>
    <s v="SA-20830"/>
    <s v="Sue Ann Reed"/>
    <x v="0"/>
    <x v="0"/>
    <x v="252"/>
    <x v="21"/>
    <n v="97756"/>
    <x v="1"/>
    <s v="FUR-FU-10001935"/>
    <x v="0"/>
    <x v="5"/>
    <s v="3M Hangers With Command Adhesive"/>
    <n v="11.840000000000002"/>
    <n v="4"/>
    <n v="0.2"/>
    <n v="3.108000000000001"/>
  </r>
  <r>
    <n v="1827"/>
    <s v="CA-2013-167507"/>
    <x v="0"/>
    <x v="596"/>
    <d v="2013-12-29T00:00:00"/>
    <s v="Standard Class"/>
    <s v="SA-20830"/>
    <s v="Sue Ann Reed"/>
    <x v="0"/>
    <x v="0"/>
    <x v="252"/>
    <x v="21"/>
    <n v="97756"/>
    <x v="1"/>
    <s v="FUR-FU-10002878"/>
    <x v="0"/>
    <x v="5"/>
    <s v="Seth Thomas 14&quot; Day/Date Wall Clock"/>
    <n v="22.784000000000002"/>
    <n v="1"/>
    <n v="0.2"/>
    <n v="4.8416000000000006"/>
  </r>
  <r>
    <n v="1828"/>
    <s v="CA-2013-109344"/>
    <x v="0"/>
    <x v="597"/>
    <d v="2013-02-11T00:00:00"/>
    <s v="Second Class"/>
    <s v="CH-12070"/>
    <s v="Cathy Hwang"/>
    <x v="2"/>
    <x v="0"/>
    <x v="253"/>
    <x v="3"/>
    <n v="27604"/>
    <x v="0"/>
    <s v="TEC-PH-10002624"/>
    <x v="2"/>
    <x v="7"/>
    <s v="Samsung Galaxy S4 Mini"/>
    <n v="1127.9760000000001"/>
    <n v="3"/>
    <n v="0.2"/>
    <n v="126.8972999999998"/>
  </r>
  <r>
    <n v="1829"/>
    <s v="US-2012-140851"/>
    <x v="1"/>
    <x v="562"/>
    <d v="2012-07-15T00:00:00"/>
    <s v="Second Class"/>
    <s v="ND-18460"/>
    <s v="Neil Ducich"/>
    <x v="1"/>
    <x v="0"/>
    <x v="203"/>
    <x v="32"/>
    <n v="31204"/>
    <x v="0"/>
    <s v="OFF-PA-10000019"/>
    <x v="1"/>
    <x v="10"/>
    <s v="Xerox 1931"/>
    <n v="38.880000000000003"/>
    <n v="6"/>
    <n v="0"/>
    <n v="18.662400000000002"/>
  </r>
  <r>
    <n v="1830"/>
    <s v="CA-2011-103373"/>
    <x v="2"/>
    <x v="598"/>
    <d v="2011-05-24T00:00:00"/>
    <s v="Standard Class"/>
    <s v="BS-11755"/>
    <s v="Bruce Stewart"/>
    <x v="0"/>
    <x v="0"/>
    <x v="138"/>
    <x v="24"/>
    <n v="44105"/>
    <x v="3"/>
    <s v="TEC-PH-10002885"/>
    <x v="2"/>
    <x v="7"/>
    <s v="Apple iPhone 5"/>
    <n v="779.79600000000005"/>
    <n v="2"/>
    <n v="0.4"/>
    <n v="-168.95579999999995"/>
  </r>
  <r>
    <n v="1831"/>
    <s v="CA-2014-145884"/>
    <x v="3"/>
    <x v="208"/>
    <d v="2014-10-22T00:00:00"/>
    <s v="Same Day"/>
    <s v="SL-20155"/>
    <s v="Sara Luxemburg"/>
    <x v="2"/>
    <x v="0"/>
    <x v="254"/>
    <x v="26"/>
    <n v="74403"/>
    <x v="2"/>
    <s v="TEC-PH-10000895"/>
    <x v="2"/>
    <x v="7"/>
    <s v="Polycom VVX 310 VoIP phone"/>
    <n v="1439.92"/>
    <n v="8"/>
    <n v="0"/>
    <n v="374.37920000000008"/>
  </r>
  <r>
    <n v="1832"/>
    <s v="CA-2014-145884"/>
    <x v="3"/>
    <x v="208"/>
    <d v="2014-10-22T00:00:00"/>
    <s v="Same Day"/>
    <s v="SL-20155"/>
    <s v="Sara Luxemburg"/>
    <x v="2"/>
    <x v="0"/>
    <x v="254"/>
    <x v="26"/>
    <n v="74403"/>
    <x v="2"/>
    <s v="FUR-TA-10002356"/>
    <x v="0"/>
    <x v="3"/>
    <s v="Bevis Boat-Shaped Conference Table"/>
    <n v="262.11"/>
    <n v="1"/>
    <n v="0"/>
    <n v="62.906399999999991"/>
  </r>
  <r>
    <n v="1833"/>
    <s v="CA-2012-131422"/>
    <x v="1"/>
    <x v="599"/>
    <d v="2012-11-09T00:00:00"/>
    <s v="Standard Class"/>
    <s v="GB-14530"/>
    <s v="George Bell"/>
    <x v="1"/>
    <x v="0"/>
    <x v="53"/>
    <x v="3"/>
    <n v="28110"/>
    <x v="0"/>
    <s v="FUR-CH-10001270"/>
    <x v="0"/>
    <x v="1"/>
    <s v="Harbour Creations Steel Folding Chair"/>
    <n v="207"/>
    <n v="3"/>
    <n v="0.2"/>
    <n v="25.874999999999972"/>
  </r>
  <r>
    <n v="1834"/>
    <s v="CA-2014-162691"/>
    <x v="3"/>
    <x v="378"/>
    <d v="2014-08-08T00:00:00"/>
    <s v="Standard Class"/>
    <s v="AS-10045"/>
    <s v="Aaron Smayling"/>
    <x v="1"/>
    <x v="0"/>
    <x v="89"/>
    <x v="5"/>
    <n v="78745"/>
    <x v="2"/>
    <s v="TEC-MA-10000488"/>
    <x v="2"/>
    <x v="15"/>
    <s v="Bady BDG101FRU Card Printer"/>
    <n v="1439.982"/>
    <n v="3"/>
    <n v="0.4"/>
    <n v="-263.99670000000026"/>
  </r>
  <r>
    <n v="1835"/>
    <s v="CA-2014-162691"/>
    <x v="3"/>
    <x v="378"/>
    <d v="2014-08-08T00:00:00"/>
    <s v="Standard Class"/>
    <s v="AS-10045"/>
    <s v="Aaron Smayling"/>
    <x v="1"/>
    <x v="0"/>
    <x v="89"/>
    <x v="5"/>
    <n v="78745"/>
    <x v="2"/>
    <s v="OFF-PA-10003729"/>
    <x v="1"/>
    <x v="10"/>
    <s v="Xerox 1998"/>
    <n v="36.288000000000011"/>
    <n v="7"/>
    <n v="0.2"/>
    <n v="12.700800000000001"/>
  </r>
  <r>
    <n v="1836"/>
    <s v="CA-2011-141278"/>
    <x v="2"/>
    <x v="261"/>
    <d v="2011-06-24T00:00:00"/>
    <s v="First Class"/>
    <s v="RM-19375"/>
    <s v="Raymond Messe"/>
    <x v="0"/>
    <x v="0"/>
    <x v="255"/>
    <x v="29"/>
    <n v="6450"/>
    <x v="3"/>
    <s v="OFF-AR-10003056"/>
    <x v="1"/>
    <x v="6"/>
    <s v="Newell 341"/>
    <n v="21.400000000000002"/>
    <n v="5"/>
    <n v="0"/>
    <n v="6.2059999999999977"/>
  </r>
  <r>
    <n v="1837"/>
    <s v="CA-2014-122693"/>
    <x v="3"/>
    <x v="600"/>
    <d v="2014-02-22T00:00:00"/>
    <s v="Second Class"/>
    <s v="NH-18610"/>
    <s v="Nicole Hansen"/>
    <x v="1"/>
    <x v="0"/>
    <x v="185"/>
    <x v="32"/>
    <n v="30076"/>
    <x v="0"/>
    <s v="OFF-AP-10002518"/>
    <x v="1"/>
    <x v="9"/>
    <s v="Kensington 7 Outlet MasterPiece Power Center"/>
    <n v="1245.8599999999999"/>
    <n v="7"/>
    <n v="0"/>
    <n v="361.29939999999988"/>
  </r>
  <r>
    <n v="1838"/>
    <s v="CA-2011-117345"/>
    <x v="2"/>
    <x v="601"/>
    <d v="2011-08-05T00:00:00"/>
    <s v="Standard Class"/>
    <s v="BF-10975"/>
    <s v="Barbara Fisher"/>
    <x v="1"/>
    <x v="0"/>
    <x v="35"/>
    <x v="3"/>
    <n v="28205"/>
    <x v="0"/>
    <s v="OFF-LA-10000240"/>
    <x v="1"/>
    <x v="2"/>
    <s v="Self-Adhesive Address Labels for Typewriters by Universal"/>
    <n v="17.544"/>
    <n v="3"/>
    <n v="0.2"/>
    <n v="5.9210999999999983"/>
  </r>
  <r>
    <n v="1839"/>
    <s v="CA-2011-117345"/>
    <x v="2"/>
    <x v="601"/>
    <d v="2011-08-05T00:00:00"/>
    <s v="Standard Class"/>
    <s v="BF-10975"/>
    <s v="Barbara Fisher"/>
    <x v="1"/>
    <x v="0"/>
    <x v="35"/>
    <x v="3"/>
    <n v="28205"/>
    <x v="0"/>
    <s v="FUR-FU-10000629"/>
    <x v="0"/>
    <x v="5"/>
    <s v="9-3/4 Diameter Round Wall Clock"/>
    <n v="44.128"/>
    <n v="4"/>
    <n v="0.2"/>
    <n v="12.135200000000001"/>
  </r>
  <r>
    <n v="1840"/>
    <s v="CA-2011-117345"/>
    <x v="2"/>
    <x v="601"/>
    <d v="2011-08-05T00:00:00"/>
    <s v="Standard Class"/>
    <s v="BF-10975"/>
    <s v="Barbara Fisher"/>
    <x v="1"/>
    <x v="0"/>
    <x v="35"/>
    <x v="3"/>
    <n v="28205"/>
    <x v="0"/>
    <s v="OFF-AP-10001005"/>
    <x v="1"/>
    <x v="9"/>
    <s v="Honeywell Quietcare HEPA Air Cleaner"/>
    <n v="62.920000000000009"/>
    <n v="1"/>
    <n v="0.2"/>
    <n v="10.224499999999994"/>
  </r>
  <r>
    <n v="1841"/>
    <s v="CA-2011-117345"/>
    <x v="2"/>
    <x v="601"/>
    <d v="2011-08-05T00:00:00"/>
    <s v="Standard Class"/>
    <s v="BF-10975"/>
    <s v="Barbara Fisher"/>
    <x v="1"/>
    <x v="0"/>
    <x v="35"/>
    <x v="3"/>
    <n v="28205"/>
    <x v="0"/>
    <s v="OFF-PA-10002377"/>
    <x v="1"/>
    <x v="10"/>
    <s v="Xerox 1916"/>
    <n v="78.304000000000002"/>
    <n v="2"/>
    <n v="0.2"/>
    <n v="29.363999999999997"/>
  </r>
  <r>
    <n v="1842"/>
    <s v="CA-2013-157763"/>
    <x v="0"/>
    <x v="427"/>
    <d v="2013-07-24T00:00:00"/>
    <s v="Standard Class"/>
    <s v="KH-16330"/>
    <s v="Katharine Harms"/>
    <x v="1"/>
    <x v="0"/>
    <x v="256"/>
    <x v="0"/>
    <n v="42104"/>
    <x v="0"/>
    <s v="FUR-CH-10000988"/>
    <x v="0"/>
    <x v="1"/>
    <s v="Hon Olson Stacker Stools"/>
    <n v="140.81"/>
    <n v="1"/>
    <n v="0"/>
    <n v="39.4268"/>
  </r>
  <r>
    <n v="1843"/>
    <s v="CA-2012-135391"/>
    <x v="1"/>
    <x v="97"/>
    <d v="2012-02-11T00:00:00"/>
    <s v="Second Class"/>
    <s v="FA-14230"/>
    <s v="Frank Atkinson"/>
    <x v="1"/>
    <x v="0"/>
    <x v="52"/>
    <x v="5"/>
    <n v="78207"/>
    <x v="2"/>
    <s v="OFF-LA-10001074"/>
    <x v="1"/>
    <x v="2"/>
    <s v="Round Specialty Laser Printer Labels"/>
    <n v="40.096000000000004"/>
    <n v="4"/>
    <n v="0.2"/>
    <n v="13.532399999999996"/>
  </r>
  <r>
    <n v="1844"/>
    <s v="CA-2012-135391"/>
    <x v="1"/>
    <x v="97"/>
    <d v="2012-02-11T00:00:00"/>
    <s v="Second Class"/>
    <s v="FA-14230"/>
    <s v="Frank Atkinson"/>
    <x v="1"/>
    <x v="0"/>
    <x v="52"/>
    <x v="5"/>
    <n v="78207"/>
    <x v="2"/>
    <s v="FUR-FU-10001986"/>
    <x v="0"/>
    <x v="5"/>
    <s v="Dana Fluorescent Magnifying Lamp, White, 36&quot;"/>
    <n v="40.783999999999999"/>
    <n v="2"/>
    <n v="0.6"/>
    <n v="-30.588000000000001"/>
  </r>
  <r>
    <n v="1845"/>
    <s v="US-2014-113852"/>
    <x v="3"/>
    <x v="570"/>
    <d v="2014-08-03T00:00:00"/>
    <s v="Standard Class"/>
    <s v="GW-14605"/>
    <s v="Giulietta Weimer"/>
    <x v="0"/>
    <x v="0"/>
    <x v="4"/>
    <x v="4"/>
    <n v="98115"/>
    <x v="1"/>
    <s v="TEC-AC-10003027"/>
    <x v="2"/>
    <x v="11"/>
    <s v="Imation 8GB Mini TravelDrive USB 2.0 Flash Drive"/>
    <n v="90.570000000000007"/>
    <n v="3"/>
    <n v="0"/>
    <n v="11.774100000000004"/>
  </r>
  <r>
    <n v="1846"/>
    <s v="US-2014-158512"/>
    <x v="3"/>
    <x v="602"/>
    <d v="2014-01-18T00:00:00"/>
    <s v="Second Class"/>
    <s v="DA-13450"/>
    <s v="Dianna Arnett"/>
    <x v="2"/>
    <x v="0"/>
    <x v="176"/>
    <x v="40"/>
    <n v="20016"/>
    <x v="3"/>
    <s v="OFF-PA-10001804"/>
    <x v="1"/>
    <x v="10"/>
    <s v="Xerox 195"/>
    <n v="40.08"/>
    <n v="6"/>
    <n v="0"/>
    <n v="19.238399999999999"/>
  </r>
  <r>
    <n v="1847"/>
    <s v="US-2014-158512"/>
    <x v="3"/>
    <x v="602"/>
    <d v="2014-01-18T00:00:00"/>
    <s v="Second Class"/>
    <s v="DA-13450"/>
    <s v="Dianna Arnett"/>
    <x v="2"/>
    <x v="0"/>
    <x v="176"/>
    <x v="40"/>
    <n v="20016"/>
    <x v="3"/>
    <s v="FUR-FU-10004973"/>
    <x v="0"/>
    <x v="5"/>
    <s v="Flat Face Poster Frame"/>
    <n v="37.68"/>
    <n v="2"/>
    <n v="0"/>
    <n v="15.825600000000001"/>
  </r>
  <r>
    <n v="1848"/>
    <s v="CA-2014-128370"/>
    <x v="3"/>
    <x v="18"/>
    <d v="2014-09-11T00:00:00"/>
    <s v="Same Day"/>
    <s v="FH-14275"/>
    <s v="Frank Hawley"/>
    <x v="1"/>
    <x v="0"/>
    <x v="1"/>
    <x v="1"/>
    <n v="90004"/>
    <x v="1"/>
    <s v="FUR-CH-10002602"/>
    <x v="0"/>
    <x v="1"/>
    <s v="DMI Arturo Collection Mission-style Design Wood Chair"/>
    <n v="362.35199999999998"/>
    <n v="3"/>
    <n v="0.2"/>
    <n v="27.176400000000015"/>
  </r>
  <r>
    <n v="1849"/>
    <s v="CA-2014-128370"/>
    <x v="3"/>
    <x v="18"/>
    <d v="2014-09-11T00:00:00"/>
    <s v="Same Day"/>
    <s v="FH-14275"/>
    <s v="Frank Hawley"/>
    <x v="1"/>
    <x v="0"/>
    <x v="1"/>
    <x v="1"/>
    <n v="90004"/>
    <x v="1"/>
    <s v="OFF-BI-10004140"/>
    <x v="1"/>
    <x v="8"/>
    <s v="Avery Non-Stick Binders"/>
    <n v="7.1840000000000011"/>
    <n v="2"/>
    <n v="0.2"/>
    <n v="2.2449999999999992"/>
  </r>
  <r>
    <n v="1850"/>
    <s v="CA-2012-160472"/>
    <x v="1"/>
    <x v="603"/>
    <d v="2012-07-25T00:00:00"/>
    <s v="Second Class"/>
    <s v="RK-19300"/>
    <s v="Ralph Kennedy"/>
    <x v="0"/>
    <x v="0"/>
    <x v="257"/>
    <x v="14"/>
    <n v="46614"/>
    <x v="2"/>
    <s v="OFF-ST-10000464"/>
    <x v="1"/>
    <x v="4"/>
    <s v="Multi-Use Personal File Cart and Caster Set, Three Stacking Bins"/>
    <n v="34.76"/>
    <n v="1"/>
    <n v="0"/>
    <n v="9.732800000000001"/>
  </r>
  <r>
    <n v="1851"/>
    <s v="CA-2012-160472"/>
    <x v="1"/>
    <x v="603"/>
    <d v="2012-07-25T00:00:00"/>
    <s v="Second Class"/>
    <s v="RK-19300"/>
    <s v="Ralph Kennedy"/>
    <x v="0"/>
    <x v="0"/>
    <x v="257"/>
    <x v="14"/>
    <n v="46614"/>
    <x v="2"/>
    <s v="TEC-AC-10002253"/>
    <x v="2"/>
    <x v="11"/>
    <s v="Imation Bio 8GB USB Flash Drive Imation Corp"/>
    <n v="831.2"/>
    <n v="5"/>
    <n v="0"/>
    <n v="124.68000000000004"/>
  </r>
  <r>
    <n v="1852"/>
    <s v="CA-2012-160472"/>
    <x v="1"/>
    <x v="603"/>
    <d v="2012-07-25T00:00:00"/>
    <s v="Second Class"/>
    <s v="RK-19300"/>
    <s v="Ralph Kennedy"/>
    <x v="0"/>
    <x v="0"/>
    <x v="257"/>
    <x v="14"/>
    <n v="46614"/>
    <x v="2"/>
    <s v="OFF-PA-10000528"/>
    <x v="1"/>
    <x v="10"/>
    <s v="Xerox 1981"/>
    <n v="26.400000000000002"/>
    <n v="5"/>
    <n v="0"/>
    <n v="11.879999999999999"/>
  </r>
  <r>
    <n v="1853"/>
    <s v="CA-2012-160472"/>
    <x v="1"/>
    <x v="603"/>
    <d v="2012-07-25T00:00:00"/>
    <s v="Second Class"/>
    <s v="RK-19300"/>
    <s v="Ralph Kennedy"/>
    <x v="0"/>
    <x v="0"/>
    <x v="257"/>
    <x v="14"/>
    <n v="46614"/>
    <x v="2"/>
    <s v="OFF-EN-10000483"/>
    <x v="1"/>
    <x v="12"/>
    <s v="White Envelopes, White Envelopes with Clear Poly Window"/>
    <n v="106.75"/>
    <n v="7"/>
    <n v="0"/>
    <n v="49.10499999999999"/>
  </r>
  <r>
    <n v="1854"/>
    <s v="CA-2012-160472"/>
    <x v="1"/>
    <x v="603"/>
    <d v="2012-07-25T00:00:00"/>
    <s v="Second Class"/>
    <s v="RK-19300"/>
    <s v="Ralph Kennedy"/>
    <x v="0"/>
    <x v="0"/>
    <x v="257"/>
    <x v="14"/>
    <n v="46614"/>
    <x v="2"/>
    <s v="OFF-PA-10003129"/>
    <x v="1"/>
    <x v="10"/>
    <s v="Tops White Computer Printout Paper"/>
    <n v="97.82"/>
    <n v="2"/>
    <n v="0"/>
    <n v="45.975399999999993"/>
  </r>
  <r>
    <n v="1855"/>
    <s v="CA-2012-160472"/>
    <x v="1"/>
    <x v="603"/>
    <d v="2012-07-25T00:00:00"/>
    <s v="Second Class"/>
    <s v="RK-19300"/>
    <s v="Ralph Kennedy"/>
    <x v="0"/>
    <x v="0"/>
    <x v="257"/>
    <x v="14"/>
    <n v="46614"/>
    <x v="2"/>
    <s v="OFF-ST-10003442"/>
    <x v="1"/>
    <x v="4"/>
    <s v="Eldon Portable Mobile Manager"/>
    <n v="141.4"/>
    <n v="5"/>
    <n v="0"/>
    <n v="38.177999999999997"/>
  </r>
  <r>
    <n v="1856"/>
    <s v="CA-2011-114643"/>
    <x v="2"/>
    <x v="604"/>
    <d v="2011-06-17T00:00:00"/>
    <s v="Standard Class"/>
    <s v="FM-14215"/>
    <s v="Filia McAdams"/>
    <x v="1"/>
    <x v="0"/>
    <x v="1"/>
    <x v="1"/>
    <n v="90032"/>
    <x v="1"/>
    <s v="OFF-AR-10003631"/>
    <x v="1"/>
    <x v="6"/>
    <s v="Staples"/>
    <n v="14.52"/>
    <n v="3"/>
    <n v="0"/>
    <n v="4.7915999999999999"/>
  </r>
  <r>
    <n v="1857"/>
    <s v="US-2014-158218"/>
    <x v="3"/>
    <x v="605"/>
    <d v="2014-05-16T00:00:00"/>
    <s v="Second Class"/>
    <s v="AC-10420"/>
    <s v="Alyssa Crouse"/>
    <x v="1"/>
    <x v="0"/>
    <x v="12"/>
    <x v="5"/>
    <n v="77041"/>
    <x v="2"/>
    <s v="OFF-ST-10000563"/>
    <x v="1"/>
    <x v="4"/>
    <s v="Fellowes Bankers Box Stor/Drawer Steel Plus"/>
    <n v="127.92000000000002"/>
    <n v="5"/>
    <n v="0.2"/>
    <n v="-15.990000000000002"/>
  </r>
  <r>
    <n v="1858"/>
    <s v="US-2014-158218"/>
    <x v="3"/>
    <x v="605"/>
    <d v="2014-05-16T00:00:00"/>
    <s v="Second Class"/>
    <s v="AC-10420"/>
    <s v="Alyssa Crouse"/>
    <x v="1"/>
    <x v="0"/>
    <x v="12"/>
    <x v="5"/>
    <n v="77041"/>
    <x v="2"/>
    <s v="OFF-BI-10002133"/>
    <x v="1"/>
    <x v="8"/>
    <s v="Wilson Jones Elliptical Ring 3 1/2&quot; Capacity Binders, 800 sheets"/>
    <n v="34.239999999999988"/>
    <n v="4"/>
    <n v="0.8"/>
    <n v="-53.072000000000017"/>
  </r>
  <r>
    <n v="1859"/>
    <s v="CA-2012-121608"/>
    <x v="1"/>
    <x v="37"/>
    <d v="2012-09-05T00:00:00"/>
    <s v="First Class"/>
    <s v="JB-15400"/>
    <s v="Jennifer Braxton"/>
    <x v="1"/>
    <x v="0"/>
    <x v="39"/>
    <x v="29"/>
    <n v="6010"/>
    <x v="3"/>
    <s v="OFF-AP-10002311"/>
    <x v="1"/>
    <x v="9"/>
    <s v="Holmes Replacement Filter for HEPA Air Cleaner, Very Large Room, HEPA Filter"/>
    <n v="137.62"/>
    <n v="2"/>
    <n v="0"/>
    <n v="60.552800000000005"/>
  </r>
  <r>
    <n v="1860"/>
    <s v="CA-2012-121608"/>
    <x v="1"/>
    <x v="37"/>
    <d v="2012-09-05T00:00:00"/>
    <s v="First Class"/>
    <s v="JB-15400"/>
    <s v="Jennifer Braxton"/>
    <x v="1"/>
    <x v="0"/>
    <x v="39"/>
    <x v="29"/>
    <n v="6010"/>
    <x v="3"/>
    <s v="TEC-PH-10004959"/>
    <x v="2"/>
    <x v="7"/>
    <s v="Classic Ivory Antique Telephone ZL1810"/>
    <n v="100.49"/>
    <n v="1"/>
    <n v="0"/>
    <n v="25.122500000000002"/>
  </r>
  <r>
    <n v="1861"/>
    <s v="US-2014-121251"/>
    <x v="3"/>
    <x v="606"/>
    <d v="2014-03-28T00:00:00"/>
    <s v="First Class"/>
    <s v="GM-14440"/>
    <s v="Gary McGarr"/>
    <x v="0"/>
    <x v="0"/>
    <x v="20"/>
    <x v="15"/>
    <n v="10009"/>
    <x v="3"/>
    <s v="FUR-BO-10001918"/>
    <x v="0"/>
    <x v="0"/>
    <s v="Sauder Forest Hills Library with Doors, Woodland Oak Finish"/>
    <n v="257.56799999999998"/>
    <n v="2"/>
    <n v="0.2"/>
    <n v="-28.976400000000012"/>
  </r>
  <r>
    <n v="1862"/>
    <s v="US-2014-121251"/>
    <x v="3"/>
    <x v="606"/>
    <d v="2014-03-28T00:00:00"/>
    <s v="First Class"/>
    <s v="GM-14440"/>
    <s v="Gary McGarr"/>
    <x v="0"/>
    <x v="0"/>
    <x v="20"/>
    <x v="15"/>
    <n v="10009"/>
    <x v="3"/>
    <s v="TEC-PH-10004896"/>
    <x v="2"/>
    <x v="7"/>
    <s v="Nokia Lumia 521 (T-Mobile)"/>
    <n v="119.96"/>
    <n v="4"/>
    <n v="0"/>
    <n v="33.588800000000006"/>
  </r>
  <r>
    <n v="1863"/>
    <s v="CA-2011-151078"/>
    <x v="2"/>
    <x v="607"/>
    <d v="2011-11-12T00:00:00"/>
    <s v="Same Day"/>
    <s v="RF-19840"/>
    <s v="Roy Französisch"/>
    <x v="0"/>
    <x v="0"/>
    <x v="52"/>
    <x v="5"/>
    <n v="78207"/>
    <x v="2"/>
    <s v="OFF-ST-10001328"/>
    <x v="1"/>
    <x v="4"/>
    <s v="Personal Filing Tote with Lid, Black/Gray"/>
    <n v="49.632000000000005"/>
    <n v="4"/>
    <n v="0.2"/>
    <n v="4.9632000000000005"/>
  </r>
  <r>
    <n v="1864"/>
    <s v="US-2013-100839"/>
    <x v="0"/>
    <x v="63"/>
    <d v="2013-10-18T00:00:00"/>
    <s v="Standard Class"/>
    <s v="NC-18625"/>
    <s v="Noah Childs"/>
    <x v="1"/>
    <x v="0"/>
    <x v="34"/>
    <x v="22"/>
    <n v="80013"/>
    <x v="1"/>
    <s v="FUR-TA-10004575"/>
    <x v="0"/>
    <x v="3"/>
    <s v="Hon 5100 Series Wood Tables"/>
    <n v="727.45"/>
    <n v="5"/>
    <n v="0.5"/>
    <n v="-465.5680000000001"/>
  </r>
  <r>
    <n v="1865"/>
    <s v="US-2013-100839"/>
    <x v="0"/>
    <x v="63"/>
    <d v="2013-10-18T00:00:00"/>
    <s v="Standard Class"/>
    <s v="NC-18625"/>
    <s v="Noah Childs"/>
    <x v="1"/>
    <x v="0"/>
    <x v="34"/>
    <x v="22"/>
    <n v="80013"/>
    <x v="1"/>
    <s v="FUR-FU-10001617"/>
    <x v="0"/>
    <x v="5"/>
    <s v="Executive Impressions 8-1/2&quot; Career Panel/Partition Cubicle Clock"/>
    <n v="24.96"/>
    <n v="3"/>
    <n v="0.2"/>
    <n v="4.3679999999999986"/>
  </r>
  <r>
    <n v="1866"/>
    <s v="US-2014-116659"/>
    <x v="3"/>
    <x v="105"/>
    <d v="2014-11-13T00:00:00"/>
    <s v="Same Day"/>
    <s v="NG-18355"/>
    <s v="Nat Gilpin"/>
    <x v="1"/>
    <x v="0"/>
    <x v="46"/>
    <x v="24"/>
    <n v="43055"/>
    <x v="3"/>
    <s v="TEC-PH-10002824"/>
    <x v="2"/>
    <x v="7"/>
    <s v="Jabra SPEAK 410 Multidevice Speakerphone"/>
    <n v="370.78199999999998"/>
    <n v="3"/>
    <n v="0.4"/>
    <n v="-92.695500000000038"/>
  </r>
  <r>
    <n v="1867"/>
    <s v="CA-2014-118857"/>
    <x v="3"/>
    <x v="4"/>
    <d v="2014-04-19T00:00:00"/>
    <s v="First Class"/>
    <s v="AH-10075"/>
    <s v="Adam Hart"/>
    <x v="1"/>
    <x v="0"/>
    <x v="0"/>
    <x v="33"/>
    <n v="89015"/>
    <x v="1"/>
    <s v="FUR-FU-10004460"/>
    <x v="0"/>
    <x v="5"/>
    <s v="Howard Miller 12&quot; Round Wall Clock"/>
    <n v="196.45"/>
    <n v="5"/>
    <n v="0"/>
    <n v="70.72199999999998"/>
  </r>
  <r>
    <n v="1868"/>
    <s v="CA-2012-127110"/>
    <x v="1"/>
    <x v="608"/>
    <d v="2012-07-01T00:00:00"/>
    <s v="Standard Class"/>
    <s v="CH-12070"/>
    <s v="Cathy Hwang"/>
    <x v="2"/>
    <x v="0"/>
    <x v="10"/>
    <x v="9"/>
    <n v="19143"/>
    <x v="3"/>
    <s v="OFF-PA-10003309"/>
    <x v="1"/>
    <x v="10"/>
    <s v="Xerox 211"/>
    <n v="31.104000000000006"/>
    <n v="6"/>
    <n v="0.2"/>
    <n v="10.8864"/>
  </r>
  <r>
    <n v="1869"/>
    <s v="CA-2012-127110"/>
    <x v="1"/>
    <x v="608"/>
    <d v="2012-07-01T00:00:00"/>
    <s v="Standard Class"/>
    <s v="CH-12070"/>
    <s v="Cathy Hwang"/>
    <x v="2"/>
    <x v="0"/>
    <x v="10"/>
    <x v="9"/>
    <n v="19143"/>
    <x v="3"/>
    <s v="OFF-ST-10002554"/>
    <x v="1"/>
    <x v="4"/>
    <s v="Tennsco Industrial Shelving"/>
    <n v="78.256"/>
    <n v="2"/>
    <n v="0.2"/>
    <n v="-17.607599999999998"/>
  </r>
  <r>
    <n v="1870"/>
    <s v="CA-2013-148201"/>
    <x v="0"/>
    <x v="370"/>
    <d v="2013-08-30T00:00:00"/>
    <s v="Second Class"/>
    <s v="CC-12145"/>
    <s v="Charles Crestani"/>
    <x v="0"/>
    <x v="0"/>
    <x v="4"/>
    <x v="4"/>
    <n v="98103"/>
    <x v="1"/>
    <s v="OFF-PA-10000019"/>
    <x v="1"/>
    <x v="10"/>
    <s v="Xerox 1931"/>
    <n v="6.48"/>
    <n v="1"/>
    <n v="0"/>
    <n v="3.1104000000000003"/>
  </r>
  <r>
    <n v="1871"/>
    <s v="CA-2011-116932"/>
    <x v="2"/>
    <x v="609"/>
    <d v="2011-07-25T00:00:00"/>
    <s v="Standard Class"/>
    <s v="ME-18010"/>
    <s v="Michelle Ellison"/>
    <x v="1"/>
    <x v="0"/>
    <x v="8"/>
    <x v="1"/>
    <n v="94122"/>
    <x v="1"/>
    <s v="OFF-AR-10002067"/>
    <x v="1"/>
    <x v="6"/>
    <s v="Newell 334"/>
    <n v="99.2"/>
    <n v="5"/>
    <n v="0"/>
    <n v="25.792000000000002"/>
  </r>
  <r>
    <n v="1872"/>
    <s v="CA-2011-116932"/>
    <x v="2"/>
    <x v="609"/>
    <d v="2011-07-25T00:00:00"/>
    <s v="Standard Class"/>
    <s v="ME-18010"/>
    <s v="Michelle Ellison"/>
    <x v="1"/>
    <x v="0"/>
    <x v="8"/>
    <x v="1"/>
    <n v="94122"/>
    <x v="1"/>
    <s v="FUR-CH-10001215"/>
    <x v="0"/>
    <x v="1"/>
    <s v="Global Troy Executive Leather Low-Back Tilter"/>
    <n v="801.5680000000001"/>
    <n v="2"/>
    <n v="0.2"/>
    <n v="50.097999999999985"/>
  </r>
  <r>
    <n v="1873"/>
    <s v="CA-2011-116932"/>
    <x v="2"/>
    <x v="609"/>
    <d v="2011-07-25T00:00:00"/>
    <s v="Standard Class"/>
    <s v="ME-18010"/>
    <s v="Michelle Ellison"/>
    <x v="1"/>
    <x v="0"/>
    <x v="8"/>
    <x v="1"/>
    <n v="94122"/>
    <x v="1"/>
    <s v="FUR-TA-10004175"/>
    <x v="0"/>
    <x v="3"/>
    <s v="Hon 30&quot; x 60&quot; Table with Locking Drawer"/>
    <n v="272.84800000000001"/>
    <n v="1"/>
    <n v="0.2"/>
    <n v="27.284800000000004"/>
  </r>
  <r>
    <n v="1874"/>
    <s v="CA-2014-142888"/>
    <x v="3"/>
    <x v="610"/>
    <d v="2014-11-26T00:00:00"/>
    <s v="Standard Class"/>
    <s v="BP-11230"/>
    <s v="Benjamin Patterson"/>
    <x v="0"/>
    <x v="0"/>
    <x v="258"/>
    <x v="4"/>
    <n v="99207"/>
    <x v="1"/>
    <s v="FUR-TA-10004767"/>
    <x v="0"/>
    <x v="3"/>
    <s v="Safco Drafting Table"/>
    <n v="70.98"/>
    <n v="1"/>
    <n v="0"/>
    <n v="20.584199999999996"/>
  </r>
  <r>
    <n v="1875"/>
    <s v="CA-2011-147914"/>
    <x v="2"/>
    <x v="611"/>
    <d v="2011-06-09T00:00:00"/>
    <s v="Standard Class"/>
    <s v="MP-17470"/>
    <s v="Mark Packer"/>
    <x v="2"/>
    <x v="0"/>
    <x v="38"/>
    <x v="24"/>
    <n v="43229"/>
    <x v="3"/>
    <s v="OFF-PA-10001685"/>
    <x v="1"/>
    <x v="10"/>
    <s v="Staples"/>
    <n v="16.224"/>
    <n v="2"/>
    <n v="0.2"/>
    <n v="5.8812000000000006"/>
  </r>
  <r>
    <n v="1876"/>
    <s v="US-2013-112977"/>
    <x v="0"/>
    <x v="612"/>
    <d v="2013-03-17T00:00:00"/>
    <s v="Standard Class"/>
    <s v="CJ-12010"/>
    <s v="Caroline Jumper"/>
    <x v="0"/>
    <x v="0"/>
    <x v="85"/>
    <x v="15"/>
    <n v="11561"/>
    <x v="3"/>
    <s v="FUR-BO-10003272"/>
    <x v="0"/>
    <x v="0"/>
    <s v="O'Sullivan Living Dimensions 5-Shelf Bookcases"/>
    <n v="176.78399999999999"/>
    <n v="1"/>
    <n v="0.2"/>
    <n v="-22.098000000000013"/>
  </r>
  <r>
    <n v="1877"/>
    <s v="CA-2014-112039"/>
    <x v="3"/>
    <x v="613"/>
    <d v="2014-03-30T00:00:00"/>
    <s v="Standard Class"/>
    <s v="JC-15775"/>
    <s v="John Castell"/>
    <x v="0"/>
    <x v="0"/>
    <x v="52"/>
    <x v="5"/>
    <n v="78207"/>
    <x v="2"/>
    <s v="TEC-PH-10000984"/>
    <x v="2"/>
    <x v="7"/>
    <s v="Panasonic KX-TG9471B"/>
    <n v="470.37600000000009"/>
    <n v="3"/>
    <n v="0.2"/>
    <n v="47.037600000000026"/>
  </r>
  <r>
    <n v="1878"/>
    <s v="CA-2014-118885"/>
    <x v="3"/>
    <x v="614"/>
    <d v="2015-01-03T00:00:00"/>
    <s v="Standard Class"/>
    <s v="JG-15160"/>
    <s v="James Galang"/>
    <x v="0"/>
    <x v="0"/>
    <x v="1"/>
    <x v="1"/>
    <n v="90049"/>
    <x v="1"/>
    <s v="FUR-CH-10002880"/>
    <x v="0"/>
    <x v="1"/>
    <s v="Global High-Back Leather Tilter, Burgundy"/>
    <n v="393.56799999999998"/>
    <n v="4"/>
    <n v="0.2"/>
    <n v="-44.276400000000024"/>
  </r>
  <r>
    <n v="1879"/>
    <s v="CA-2014-118885"/>
    <x v="3"/>
    <x v="614"/>
    <d v="2015-01-03T00:00:00"/>
    <s v="Standard Class"/>
    <s v="JG-15160"/>
    <s v="James Galang"/>
    <x v="0"/>
    <x v="0"/>
    <x v="1"/>
    <x v="1"/>
    <n v="90049"/>
    <x v="1"/>
    <s v="TEC-PH-10002563"/>
    <x v="2"/>
    <x v="7"/>
    <s v="Adtran 1202752G1"/>
    <n v="302.37599999999998"/>
    <n v="3"/>
    <n v="0.2"/>
    <n v="22.678200000000018"/>
  </r>
  <r>
    <n v="1880"/>
    <s v="US-2014-166611"/>
    <x v="3"/>
    <x v="615"/>
    <d v="2014-04-03T00:00:00"/>
    <s v="Standard Class"/>
    <s v="CK-12760"/>
    <s v="Cyma Kinney"/>
    <x v="1"/>
    <x v="0"/>
    <x v="108"/>
    <x v="2"/>
    <n v="32216"/>
    <x v="0"/>
    <s v="OFF-BI-10001191"/>
    <x v="1"/>
    <x v="8"/>
    <s v="Canvas Sectional Post Binders"/>
    <n v="68.742000000000019"/>
    <n v="9"/>
    <n v="0.7"/>
    <n v="-48.119399999999985"/>
  </r>
  <r>
    <n v="1881"/>
    <s v="CA-2012-109512"/>
    <x v="1"/>
    <x v="616"/>
    <d v="2012-03-05T00:00:00"/>
    <s v="Same Day"/>
    <s v="LF-17185"/>
    <s v="Luke Foster"/>
    <x v="0"/>
    <x v="0"/>
    <x v="20"/>
    <x v="15"/>
    <n v="10011"/>
    <x v="3"/>
    <s v="OFF-EN-10002621"/>
    <x v="1"/>
    <x v="12"/>
    <s v="Staples"/>
    <n v="29.339999999999996"/>
    <n v="3"/>
    <n v="0"/>
    <n v="14.669999999999998"/>
  </r>
  <r>
    <n v="1882"/>
    <s v="CA-2012-109512"/>
    <x v="1"/>
    <x v="616"/>
    <d v="2012-03-05T00:00:00"/>
    <s v="Same Day"/>
    <s v="LF-17185"/>
    <s v="Luke Foster"/>
    <x v="0"/>
    <x v="0"/>
    <x v="20"/>
    <x v="15"/>
    <n v="10011"/>
    <x v="3"/>
    <s v="FUR-CH-10001146"/>
    <x v="0"/>
    <x v="1"/>
    <s v="Global Value Mid-Back Manager's Chair, Gray"/>
    <n v="383.60700000000003"/>
    <n v="7"/>
    <n v="0.1"/>
    <n v="63.934499999999971"/>
  </r>
  <r>
    <n v="1883"/>
    <s v="CA-2012-109512"/>
    <x v="1"/>
    <x v="616"/>
    <d v="2012-03-05T00:00:00"/>
    <s v="Same Day"/>
    <s v="LF-17185"/>
    <s v="Luke Foster"/>
    <x v="0"/>
    <x v="0"/>
    <x v="20"/>
    <x v="15"/>
    <n v="10011"/>
    <x v="3"/>
    <s v="OFF-ST-10000689"/>
    <x v="1"/>
    <x v="4"/>
    <s v="Fellowes Strictly Business Drawer File, Letter/Legal Size"/>
    <n v="563.4"/>
    <n v="4"/>
    <n v="0"/>
    <n v="67.608000000000004"/>
  </r>
  <r>
    <n v="1884"/>
    <s v="CA-2013-118570"/>
    <x v="0"/>
    <x v="373"/>
    <d v="2013-11-18T00:00:00"/>
    <s v="Standard Class"/>
    <s v="CC-12430"/>
    <s v="Chuck Clark"/>
    <x v="2"/>
    <x v="0"/>
    <x v="10"/>
    <x v="9"/>
    <n v="19143"/>
    <x v="3"/>
    <s v="OFF-PA-10001289"/>
    <x v="1"/>
    <x v="10"/>
    <s v="White Computer Printout Paper by Universal"/>
    <n v="217.05599999999998"/>
    <n v="7"/>
    <n v="0.2"/>
    <n v="78.6828"/>
  </r>
  <r>
    <n v="1885"/>
    <s v="CA-2014-154718"/>
    <x v="3"/>
    <x v="617"/>
    <d v="2014-01-24T00:00:00"/>
    <s v="Second Class"/>
    <s v="DL-12865"/>
    <s v="Dan Lawera"/>
    <x v="0"/>
    <x v="0"/>
    <x v="259"/>
    <x v="5"/>
    <n v="76248"/>
    <x v="2"/>
    <s v="OFF-LA-10003714"/>
    <x v="1"/>
    <x v="2"/>
    <s v="Avery 510"/>
    <n v="6"/>
    <n v="2"/>
    <n v="0.2"/>
    <n v="2.0999999999999996"/>
  </r>
  <r>
    <n v="1886"/>
    <s v="CA-2013-147578"/>
    <x v="0"/>
    <x v="183"/>
    <d v="2013-04-27T00:00:00"/>
    <s v="Second Class"/>
    <s v="PG-18895"/>
    <s v="Paul Gonzalez"/>
    <x v="0"/>
    <x v="0"/>
    <x v="8"/>
    <x v="1"/>
    <n v="94122"/>
    <x v="1"/>
    <s v="FUR-FU-10001889"/>
    <x v="0"/>
    <x v="5"/>
    <s v="Ultra Door Pull Handle"/>
    <n v="31.56"/>
    <n v="3"/>
    <n v="0"/>
    <n v="10.4148"/>
  </r>
  <r>
    <n v="1887"/>
    <s v="CA-2011-140165"/>
    <x v="2"/>
    <x v="8"/>
    <d v="2011-05-15T00:00:00"/>
    <s v="First Class"/>
    <s v="EH-14005"/>
    <s v="Erica Hernandez"/>
    <x v="2"/>
    <x v="0"/>
    <x v="146"/>
    <x v="2"/>
    <n v="33012"/>
    <x v="0"/>
    <s v="OFF-FA-10002815"/>
    <x v="1"/>
    <x v="13"/>
    <s v="Staples"/>
    <n v="7.104000000000001"/>
    <n v="2"/>
    <n v="0.2"/>
    <n v="2.3976000000000002"/>
  </r>
  <r>
    <n v="1888"/>
    <s v="CA-2011-140165"/>
    <x v="2"/>
    <x v="8"/>
    <d v="2011-05-15T00:00:00"/>
    <s v="First Class"/>
    <s v="EH-14005"/>
    <s v="Erica Hernandez"/>
    <x v="2"/>
    <x v="0"/>
    <x v="146"/>
    <x v="2"/>
    <n v="33012"/>
    <x v="0"/>
    <s v="OFF-BI-10004519"/>
    <x v="1"/>
    <x v="8"/>
    <s v="GBC DocuBind P100 Manual Binding Machine"/>
    <n v="398.35200000000003"/>
    <n v="8"/>
    <n v="0.7"/>
    <n v="-331.95999999999992"/>
  </r>
  <r>
    <n v="1889"/>
    <s v="CA-2011-142587"/>
    <x v="2"/>
    <x v="618"/>
    <d v="2011-10-22T00:00:00"/>
    <s v="First Class"/>
    <s v="TB-21520"/>
    <s v="Tracy Blumstein"/>
    <x v="0"/>
    <x v="0"/>
    <x v="54"/>
    <x v="24"/>
    <n v="45014"/>
    <x v="3"/>
    <s v="OFF-AP-10004708"/>
    <x v="1"/>
    <x v="9"/>
    <s v="Fellowes Superior 10 Outlet Split Surge Protector"/>
    <n v="121.79200000000002"/>
    <n v="4"/>
    <n v="0.2"/>
    <n v="13.701599999999988"/>
  </r>
  <r>
    <n v="1890"/>
    <s v="CA-2011-142587"/>
    <x v="2"/>
    <x v="618"/>
    <d v="2011-10-22T00:00:00"/>
    <s v="First Class"/>
    <s v="TB-21520"/>
    <s v="Tracy Blumstein"/>
    <x v="0"/>
    <x v="0"/>
    <x v="54"/>
    <x v="24"/>
    <n v="45014"/>
    <x v="3"/>
    <s v="FUR-TA-10000617"/>
    <x v="0"/>
    <x v="3"/>
    <s v="Hon Practical Foundations 30 x 60 Training Table, Light Gray/Charcoal"/>
    <n v="409.59000000000003"/>
    <n v="3"/>
    <n v="0.4"/>
    <n v="-122.87700000000004"/>
  </r>
  <r>
    <n v="1891"/>
    <s v="CA-2011-157623"/>
    <x v="2"/>
    <x v="619"/>
    <d v="2011-03-18T00:00:00"/>
    <s v="Standard Class"/>
    <s v="DK-13225"/>
    <s v="Dean Katz"/>
    <x v="1"/>
    <x v="0"/>
    <x v="101"/>
    <x v="1"/>
    <n v="92646"/>
    <x v="1"/>
    <s v="OFF-PA-10001204"/>
    <x v="1"/>
    <x v="10"/>
    <s v="Xerox 1972"/>
    <n v="10.56"/>
    <n v="2"/>
    <n v="0"/>
    <n v="4.7519999999999998"/>
  </r>
  <r>
    <n v="1892"/>
    <s v="CA-2011-157623"/>
    <x v="2"/>
    <x v="619"/>
    <d v="2011-03-18T00:00:00"/>
    <s v="Standard Class"/>
    <s v="DK-13225"/>
    <s v="Dean Katz"/>
    <x v="1"/>
    <x v="0"/>
    <x v="101"/>
    <x v="1"/>
    <n v="92646"/>
    <x v="1"/>
    <s v="OFF-AR-10003723"/>
    <x v="1"/>
    <x v="6"/>
    <s v="Avery Hi-Liter Fluorescent Desk Style Markers"/>
    <n v="3.38"/>
    <n v="1"/>
    <n v="0"/>
    <n v="1.2505999999999999"/>
  </r>
  <r>
    <n v="1893"/>
    <s v="CA-2014-145310"/>
    <x v="3"/>
    <x v="66"/>
    <d v="2014-12-25T00:00:00"/>
    <s v="Second Class"/>
    <s v="JP-15520"/>
    <s v="Jeremy Pistek"/>
    <x v="0"/>
    <x v="0"/>
    <x v="260"/>
    <x v="2"/>
    <n v="32127"/>
    <x v="0"/>
    <s v="OFF-EN-10002621"/>
    <x v="1"/>
    <x v="12"/>
    <s v="Staples"/>
    <n v="7.8239999999999998"/>
    <n v="1"/>
    <n v="0.2"/>
    <n v="2.9339999999999997"/>
  </r>
  <r>
    <n v="1894"/>
    <s v="CA-2013-100083"/>
    <x v="0"/>
    <x v="390"/>
    <d v="2013-11-30T00:00:00"/>
    <s v="Standard Class"/>
    <s v="CD-11980"/>
    <s v="Carol Darley"/>
    <x v="0"/>
    <x v="0"/>
    <x v="261"/>
    <x v="21"/>
    <n v="97504"/>
    <x v="1"/>
    <s v="OFF-PA-10000241"/>
    <x v="1"/>
    <x v="10"/>
    <s v="IBM Multi-Purpose Copy Paper, 8 1/2 x 11&quot;, Case"/>
    <n v="24.784000000000002"/>
    <n v="1"/>
    <n v="0.2"/>
    <n v="7.7449999999999983"/>
  </r>
  <r>
    <n v="1895"/>
    <s v="US-2014-108063"/>
    <x v="3"/>
    <x v="574"/>
    <d v="2014-12-06T00:00:00"/>
    <s v="First Class"/>
    <s v="AS-10090"/>
    <s v="Adam Shillingsburg"/>
    <x v="0"/>
    <x v="0"/>
    <x v="262"/>
    <x v="17"/>
    <n v="22901"/>
    <x v="0"/>
    <s v="OFF-AR-10001446"/>
    <x v="1"/>
    <x v="6"/>
    <s v="Newell 309"/>
    <n v="34.650000000000006"/>
    <n v="3"/>
    <n v="0"/>
    <n v="10.395"/>
  </r>
  <r>
    <n v="1896"/>
    <s v="CA-2012-109197"/>
    <x v="1"/>
    <x v="620"/>
    <d v="2013-01-04T00:00:00"/>
    <s v="Standard Class"/>
    <s v="JO-15280"/>
    <s v="Jas O'Carroll"/>
    <x v="0"/>
    <x v="0"/>
    <x v="263"/>
    <x v="37"/>
    <n v="59801"/>
    <x v="1"/>
    <s v="OFF-BI-10004632"/>
    <x v="1"/>
    <x v="8"/>
    <s v="Ibico Hi-Tech Manual Binding System"/>
    <n v="487.98400000000004"/>
    <n v="2"/>
    <n v="0.2"/>
    <n v="152.49499999999998"/>
  </r>
  <r>
    <n v="1897"/>
    <s v="CA-2014-141789"/>
    <x v="3"/>
    <x v="621"/>
    <d v="2014-10-07T00:00:00"/>
    <s v="First Class"/>
    <s v="AC-10450"/>
    <s v="Amy Cox"/>
    <x v="0"/>
    <x v="0"/>
    <x v="31"/>
    <x v="11"/>
    <n v="55407"/>
    <x v="2"/>
    <s v="OFF-BI-10001359"/>
    <x v="1"/>
    <x v="8"/>
    <s v="GBC DocuBind TL300 Electric Binding System"/>
    <n v="1793.98"/>
    <n v="2"/>
    <n v="0"/>
    <n v="843.17059999999992"/>
  </r>
  <r>
    <n v="1898"/>
    <s v="CA-2011-169775"/>
    <x v="2"/>
    <x v="550"/>
    <d v="2011-09-02T00:00:00"/>
    <s v="Second Class"/>
    <s v="RA-19945"/>
    <s v="Ryan Akin"/>
    <x v="0"/>
    <x v="0"/>
    <x v="100"/>
    <x v="2"/>
    <n v="33178"/>
    <x v="0"/>
    <s v="OFF-EN-10001749"/>
    <x v="1"/>
    <x v="12"/>
    <s v="Jiffy Padded Mailers with Self-Seal Closure"/>
    <n v="29.808"/>
    <n v="2"/>
    <n v="0.2"/>
    <n v="10.805399999999997"/>
  </r>
  <r>
    <n v="1899"/>
    <s v="CA-2011-169775"/>
    <x v="2"/>
    <x v="550"/>
    <d v="2011-09-02T00:00:00"/>
    <s v="Second Class"/>
    <s v="RA-19945"/>
    <s v="Ryan Akin"/>
    <x v="0"/>
    <x v="0"/>
    <x v="100"/>
    <x v="2"/>
    <n v="33178"/>
    <x v="0"/>
    <s v="OFF-BI-10004390"/>
    <x v="1"/>
    <x v="8"/>
    <s v="GBC DocuBind 200 Manual Binding Machine"/>
    <n v="505.1760000000001"/>
    <n v="4"/>
    <n v="0.7"/>
    <n v="-336.78399999999988"/>
  </r>
  <r>
    <n v="1900"/>
    <s v="CA-2011-169775"/>
    <x v="2"/>
    <x v="550"/>
    <d v="2011-09-02T00:00:00"/>
    <s v="Second Class"/>
    <s v="RA-19945"/>
    <s v="Ryan Akin"/>
    <x v="0"/>
    <x v="0"/>
    <x v="100"/>
    <x v="2"/>
    <n v="33178"/>
    <x v="0"/>
    <s v="FUR-TA-10001857"/>
    <x v="0"/>
    <x v="3"/>
    <s v="Balt Solid Wood Rectangular Table"/>
    <n v="174.05850000000001"/>
    <n v="3"/>
    <n v="0.45"/>
    <n v="-110.76450000000001"/>
  </r>
  <r>
    <n v="1901"/>
    <s v="CA-2013-140543"/>
    <x v="0"/>
    <x v="622"/>
    <d v="2013-07-04T00:00:00"/>
    <s v="Second Class"/>
    <s v="Co-12640"/>
    <s v="Corey-Lock"/>
    <x v="0"/>
    <x v="0"/>
    <x v="159"/>
    <x v="20"/>
    <n v="29501"/>
    <x v="0"/>
    <s v="OFF-ST-10000563"/>
    <x v="1"/>
    <x v="4"/>
    <s v="Fellowes Bankers Box Stor/Drawer Steel Plus"/>
    <n v="191.88"/>
    <n v="6"/>
    <n v="0"/>
    <n v="19.188000000000002"/>
  </r>
  <r>
    <n v="1902"/>
    <s v="CA-2013-151141"/>
    <x v="0"/>
    <x v="623"/>
    <d v="2013-08-24T00:00:00"/>
    <s v="First Class"/>
    <s v="DW-13480"/>
    <s v="Dianna Wilson"/>
    <x v="2"/>
    <x v="0"/>
    <x v="66"/>
    <x v="12"/>
    <n v="48205"/>
    <x v="2"/>
    <s v="TEC-PH-10004924"/>
    <x v="2"/>
    <x v="7"/>
    <s v="SKILCRAFT Telephone Shoulder Rest, 2&quot; x 6.5&quot; x 2.5&quot;, Black"/>
    <n v="14.78"/>
    <n v="2"/>
    <n v="0"/>
    <n v="3.9906000000000006"/>
  </r>
  <r>
    <n v="1903"/>
    <s v="CA-2014-167094"/>
    <x v="3"/>
    <x v="208"/>
    <d v="2014-10-23T00:00:00"/>
    <s v="First Class"/>
    <s v="DK-12835"/>
    <s v="Damala Kotsonis"/>
    <x v="1"/>
    <x v="0"/>
    <x v="24"/>
    <x v="21"/>
    <n v="97477"/>
    <x v="1"/>
    <s v="OFF-PA-10003953"/>
    <x v="1"/>
    <x v="10"/>
    <s v="Xerox 218"/>
    <n v="5.1840000000000011"/>
    <n v="1"/>
    <n v="0.2"/>
    <n v="1.8144"/>
  </r>
  <r>
    <n v="1904"/>
    <s v="CA-2014-167094"/>
    <x v="3"/>
    <x v="208"/>
    <d v="2014-10-23T00:00:00"/>
    <s v="First Class"/>
    <s v="DK-12835"/>
    <s v="Damala Kotsonis"/>
    <x v="1"/>
    <x v="0"/>
    <x v="24"/>
    <x v="21"/>
    <n v="97477"/>
    <x v="1"/>
    <s v="FUR-CH-10000155"/>
    <x v="0"/>
    <x v="1"/>
    <s v="Global Comet Stacking Armless Chair"/>
    <n v="478.48"/>
    <n v="2"/>
    <n v="0.2"/>
    <n v="47.848000000000013"/>
  </r>
  <r>
    <n v="1905"/>
    <s v="CA-2014-167094"/>
    <x v="3"/>
    <x v="208"/>
    <d v="2014-10-23T00:00:00"/>
    <s v="First Class"/>
    <s v="DK-12835"/>
    <s v="Damala Kotsonis"/>
    <x v="1"/>
    <x v="0"/>
    <x v="24"/>
    <x v="21"/>
    <n v="97477"/>
    <x v="1"/>
    <s v="TEC-AC-10003116"/>
    <x v="2"/>
    <x v="11"/>
    <s v="Memorex Froggy Flash Drive 8 GB"/>
    <n v="28.400000000000002"/>
    <n v="2"/>
    <n v="0.2"/>
    <n v="6.7449999999999983"/>
  </r>
  <r>
    <n v="1906"/>
    <s v="CA-2014-154410"/>
    <x v="3"/>
    <x v="208"/>
    <d v="2014-10-25T00:00:00"/>
    <s v="First Class"/>
    <s v="MD-17860"/>
    <s v="Michael Dominguez"/>
    <x v="1"/>
    <x v="0"/>
    <x v="245"/>
    <x v="14"/>
    <n v="46203"/>
    <x v="2"/>
    <s v="OFF-ST-10002743"/>
    <x v="1"/>
    <x v="4"/>
    <s v="SAFCO Boltless Steel Shelving"/>
    <n v="909.12"/>
    <n v="8"/>
    <n v="0"/>
    <n v="9.091199999999958"/>
  </r>
  <r>
    <n v="1907"/>
    <s v="US-2013-150567"/>
    <x v="0"/>
    <x v="624"/>
    <d v="2013-05-22T00:00:00"/>
    <s v="Standard Class"/>
    <s v="RP-19855"/>
    <s v="Roy Phan"/>
    <x v="1"/>
    <x v="0"/>
    <x v="264"/>
    <x v="2"/>
    <n v="32712"/>
    <x v="0"/>
    <s v="OFF-BI-10001757"/>
    <x v="1"/>
    <x v="8"/>
    <s v="Pressboard Hanging Data Binders for Unburst Sheets"/>
    <n v="2.9520000000000004"/>
    <n v="2"/>
    <n v="0.7"/>
    <n v="-2.1648000000000005"/>
  </r>
  <r>
    <n v="1908"/>
    <s v="US-2013-150567"/>
    <x v="0"/>
    <x v="624"/>
    <d v="2013-05-22T00:00:00"/>
    <s v="Standard Class"/>
    <s v="RP-19855"/>
    <s v="Roy Phan"/>
    <x v="1"/>
    <x v="0"/>
    <x v="264"/>
    <x v="2"/>
    <n v="32712"/>
    <x v="0"/>
    <s v="OFF-BI-10000069"/>
    <x v="1"/>
    <x v="8"/>
    <s v="GBC Prepunched Paper, 19-Hole, for Binding Systems, 24-lb"/>
    <n v="27.018000000000008"/>
    <n v="6"/>
    <n v="0.7"/>
    <n v="-21.61440000000001"/>
  </r>
  <r>
    <n v="1909"/>
    <s v="CA-2012-157959"/>
    <x v="1"/>
    <x v="302"/>
    <d v="2012-02-04T00:00:00"/>
    <s v="First Class"/>
    <s v="RW-19540"/>
    <s v="Rick Wilson"/>
    <x v="1"/>
    <x v="0"/>
    <x v="1"/>
    <x v="1"/>
    <n v="90008"/>
    <x v="1"/>
    <s v="FUR-FU-10004093"/>
    <x v="0"/>
    <x v="5"/>
    <s v="Hand-Finished Solid Wood Document Frame"/>
    <n v="136.91999999999999"/>
    <n v="4"/>
    <n v="0"/>
    <n v="41.075999999999993"/>
  </r>
  <r>
    <n v="1910"/>
    <s v="CA-2014-105886"/>
    <x v="3"/>
    <x v="404"/>
    <d v="2014-12-24T00:00:00"/>
    <s v="Standard Class"/>
    <s v="DB-13660"/>
    <s v="Duane Benoit"/>
    <x v="0"/>
    <x v="0"/>
    <x v="147"/>
    <x v="15"/>
    <n v="11572"/>
    <x v="3"/>
    <s v="FUR-FU-10001037"/>
    <x v="0"/>
    <x v="5"/>
    <s v="DAX Charcoal/Nickel-Tone Document Frame, 5 x 7"/>
    <n v="18.96"/>
    <n v="2"/>
    <n v="0"/>
    <n v="8.532"/>
  </r>
  <r>
    <n v="1911"/>
    <s v="CA-2013-105963"/>
    <x v="0"/>
    <x v="625"/>
    <d v="2013-11-23T00:00:00"/>
    <s v="Standard Class"/>
    <s v="SC-20770"/>
    <s v="Stewart Carmichael"/>
    <x v="1"/>
    <x v="0"/>
    <x v="1"/>
    <x v="1"/>
    <n v="90008"/>
    <x v="1"/>
    <s v="TEC-AC-10003832"/>
    <x v="2"/>
    <x v="11"/>
    <s v="Imation 16GB Mini TravelDrive USB 2.0 Flash Drive"/>
    <n v="99.390000000000015"/>
    <n v="3"/>
    <n v="0"/>
    <n v="40.749900000000004"/>
  </r>
  <r>
    <n v="1912"/>
    <s v="CA-2014-121503"/>
    <x v="3"/>
    <x v="445"/>
    <d v="2014-07-07T00:00:00"/>
    <s v="Second Class"/>
    <s v="FH-14275"/>
    <s v="Frank Hawley"/>
    <x v="1"/>
    <x v="0"/>
    <x v="12"/>
    <x v="5"/>
    <n v="77041"/>
    <x v="2"/>
    <s v="OFF-PA-10001878"/>
    <x v="1"/>
    <x v="10"/>
    <s v="Xerox 1891"/>
    <n v="273.89600000000002"/>
    <n v="7"/>
    <n v="0.2"/>
    <n v="92.43989999999998"/>
  </r>
  <r>
    <n v="1913"/>
    <s v="CA-2014-121503"/>
    <x v="3"/>
    <x v="445"/>
    <d v="2014-07-07T00:00:00"/>
    <s v="Second Class"/>
    <s v="FH-14275"/>
    <s v="Frank Hawley"/>
    <x v="1"/>
    <x v="0"/>
    <x v="12"/>
    <x v="5"/>
    <n v="77041"/>
    <x v="2"/>
    <s v="TEC-MA-10003674"/>
    <x v="2"/>
    <x v="15"/>
    <s v="Hewlett-Packard Deskjet 5550 Printer"/>
    <n v="597.13200000000006"/>
    <n v="3"/>
    <n v="0.4"/>
    <n v="49.760999999999967"/>
  </r>
  <r>
    <n v="1914"/>
    <s v="CA-2011-103366"/>
    <x v="2"/>
    <x v="626"/>
    <d v="2011-01-18T00:00:00"/>
    <s v="First Class"/>
    <s v="EH-13990"/>
    <s v="Erica Hackney"/>
    <x v="0"/>
    <x v="0"/>
    <x v="185"/>
    <x v="32"/>
    <n v="30076"/>
    <x v="0"/>
    <s v="TEC-AC-10003628"/>
    <x v="2"/>
    <x v="11"/>
    <s v="Logitech 910-002974 M325 Wireless Mouse for Web Scrolling"/>
    <n v="149.94999999999999"/>
    <n v="5"/>
    <n v="0"/>
    <n v="65.978000000000009"/>
  </r>
  <r>
    <n v="1915"/>
    <s v="CA-2014-124597"/>
    <x v="3"/>
    <x v="504"/>
    <d v="2014-05-06T00:00:00"/>
    <s v="Standard Class"/>
    <s v="AS-10630"/>
    <s v="Ann Steele"/>
    <x v="2"/>
    <x v="0"/>
    <x v="199"/>
    <x v="2"/>
    <n v="33437"/>
    <x v="0"/>
    <s v="OFF-LA-10003190"/>
    <x v="1"/>
    <x v="2"/>
    <s v="Avery 474"/>
    <n v="4.6079999999999997"/>
    <n v="2"/>
    <n v="0.2"/>
    <n v="1.6704000000000001"/>
  </r>
  <r>
    <n v="1916"/>
    <s v="CA-2014-124597"/>
    <x v="3"/>
    <x v="504"/>
    <d v="2014-05-06T00:00:00"/>
    <s v="Standard Class"/>
    <s v="AS-10630"/>
    <s v="Ann Steele"/>
    <x v="2"/>
    <x v="0"/>
    <x v="199"/>
    <x v="2"/>
    <n v="33437"/>
    <x v="0"/>
    <s v="OFF-AR-10002280"/>
    <x v="1"/>
    <x v="6"/>
    <s v="Staples"/>
    <n v="15.528"/>
    <n v="3"/>
    <n v="0.2"/>
    <n v="4.8524999999999991"/>
  </r>
  <r>
    <n v="1917"/>
    <s v="CA-2014-124597"/>
    <x v="3"/>
    <x v="504"/>
    <d v="2014-05-06T00:00:00"/>
    <s v="Standard Class"/>
    <s v="AS-10630"/>
    <s v="Ann Steele"/>
    <x v="2"/>
    <x v="0"/>
    <x v="199"/>
    <x v="2"/>
    <n v="33437"/>
    <x v="0"/>
    <s v="OFF-LA-10001569"/>
    <x v="1"/>
    <x v="2"/>
    <s v="Avery 499"/>
    <n v="11.952000000000002"/>
    <n v="3"/>
    <n v="0.2"/>
    <n v="3.8843999999999994"/>
  </r>
  <r>
    <n v="1918"/>
    <s v="CA-2012-105634"/>
    <x v="1"/>
    <x v="627"/>
    <d v="2012-11-14T00:00:00"/>
    <s v="Standard Class"/>
    <s v="HA-14905"/>
    <s v="Helen Abelman"/>
    <x v="0"/>
    <x v="0"/>
    <x v="47"/>
    <x v="31"/>
    <n v="2038"/>
    <x v="3"/>
    <s v="OFF-AR-10001573"/>
    <x v="1"/>
    <x v="6"/>
    <s v="American Pencil"/>
    <n v="11.65"/>
    <n v="5"/>
    <n v="0"/>
    <n v="3.3784999999999989"/>
  </r>
  <r>
    <n v="1919"/>
    <s v="CA-2012-123673"/>
    <x v="1"/>
    <x v="628"/>
    <d v="2012-11-01T00:00:00"/>
    <s v="Second Class"/>
    <s v="CH-12070"/>
    <s v="Cathy Hwang"/>
    <x v="2"/>
    <x v="0"/>
    <x v="66"/>
    <x v="12"/>
    <n v="48227"/>
    <x v="2"/>
    <s v="TEC-PH-10001809"/>
    <x v="2"/>
    <x v="7"/>
    <s v="Panasonic KX T7736-B Digital phone"/>
    <n v="299.89999999999998"/>
    <n v="2"/>
    <n v="0"/>
    <n v="74.974999999999994"/>
  </r>
  <r>
    <n v="1920"/>
    <s v="US-2014-111423"/>
    <x v="3"/>
    <x v="629"/>
    <d v="2014-08-20T00:00:00"/>
    <s v="First Class"/>
    <s v="EH-13765"/>
    <s v="Edward Hooks"/>
    <x v="1"/>
    <x v="0"/>
    <x v="232"/>
    <x v="15"/>
    <n v="13601"/>
    <x v="3"/>
    <s v="OFF-BI-10003091"/>
    <x v="1"/>
    <x v="8"/>
    <s v="GBC DocuBind TL200 Manual Binding Machine"/>
    <n v="895.92"/>
    <n v="5"/>
    <n v="0.2"/>
    <n v="302.37299999999993"/>
  </r>
  <r>
    <n v="1921"/>
    <s v="US-2014-111423"/>
    <x v="3"/>
    <x v="629"/>
    <d v="2014-08-20T00:00:00"/>
    <s v="First Class"/>
    <s v="EH-13765"/>
    <s v="Edward Hooks"/>
    <x v="1"/>
    <x v="0"/>
    <x v="232"/>
    <x v="15"/>
    <n v="13601"/>
    <x v="3"/>
    <s v="FUR-CH-10003981"/>
    <x v="0"/>
    <x v="1"/>
    <s v="Global Commerce Series Low-Back Swivel/Tilt Chairs"/>
    <n v="462.56400000000002"/>
    <n v="2"/>
    <n v="0.1"/>
    <n v="97.652399999999943"/>
  </r>
  <r>
    <n v="1922"/>
    <s v="CA-2012-125178"/>
    <x v="1"/>
    <x v="292"/>
    <d v="2012-10-09T00:00:00"/>
    <s v="Standard Class"/>
    <s v="MZ-17515"/>
    <s v="Mary Zewe"/>
    <x v="1"/>
    <x v="0"/>
    <x v="265"/>
    <x v="9"/>
    <n v="19601"/>
    <x v="3"/>
    <s v="OFF-ST-10002562"/>
    <x v="1"/>
    <x v="4"/>
    <s v="Staples"/>
    <n v="15.008000000000003"/>
    <n v="2"/>
    <n v="0.2"/>
    <n v="1.5007999999999999"/>
  </r>
  <r>
    <n v="1923"/>
    <s v="CA-2013-156685"/>
    <x v="0"/>
    <x v="630"/>
    <d v="2013-07-11T00:00:00"/>
    <s v="Second Class"/>
    <s v="SC-20230"/>
    <s v="Scot Coram"/>
    <x v="1"/>
    <x v="0"/>
    <x v="81"/>
    <x v="5"/>
    <n v="76017"/>
    <x v="2"/>
    <s v="TEC-PH-10004345"/>
    <x v="2"/>
    <x v="7"/>
    <s v="Cisco SPA 502G IP Phone"/>
    <n v="863.6400000000001"/>
    <n v="9"/>
    <n v="0.2"/>
    <n v="107.95499999999998"/>
  </r>
  <r>
    <n v="1924"/>
    <s v="CA-2013-156685"/>
    <x v="0"/>
    <x v="630"/>
    <d v="2013-07-11T00:00:00"/>
    <s v="Second Class"/>
    <s v="SC-20230"/>
    <s v="Scot Coram"/>
    <x v="1"/>
    <x v="0"/>
    <x v="81"/>
    <x v="5"/>
    <n v="76017"/>
    <x v="2"/>
    <s v="OFF-AR-10000588"/>
    <x v="1"/>
    <x v="6"/>
    <s v="Newell 345"/>
    <n v="47.616"/>
    <n v="3"/>
    <n v="0.2"/>
    <n v="3.571200000000001"/>
  </r>
  <r>
    <n v="1925"/>
    <s v="CA-2014-126865"/>
    <x v="3"/>
    <x v="256"/>
    <d v="2014-12-08T00:00:00"/>
    <s v="Second Class"/>
    <s v="NP-18325"/>
    <s v="Naresj Patel"/>
    <x v="0"/>
    <x v="0"/>
    <x v="70"/>
    <x v="1"/>
    <n v="92024"/>
    <x v="1"/>
    <s v="OFF-PA-10003039"/>
    <x v="1"/>
    <x v="10"/>
    <s v="Xerox 1960"/>
    <n v="92.94"/>
    <n v="3"/>
    <n v="0"/>
    <n v="41.822999999999993"/>
  </r>
  <r>
    <n v="1926"/>
    <s v="CA-2014-102834"/>
    <x v="3"/>
    <x v="631"/>
    <d v="2014-03-14T00:00:00"/>
    <s v="Standard Class"/>
    <s v="LW-16990"/>
    <s v="Lindsay Williams"/>
    <x v="1"/>
    <x v="0"/>
    <x v="8"/>
    <x v="1"/>
    <n v="94110"/>
    <x v="1"/>
    <s v="TEC-AC-10001908"/>
    <x v="2"/>
    <x v="11"/>
    <s v="Logitech Wireless Headset h800"/>
    <n v="199.98"/>
    <n v="2"/>
    <n v="0"/>
    <n v="69.992999999999995"/>
  </r>
  <r>
    <n v="1927"/>
    <s v="US-2013-139710"/>
    <x v="0"/>
    <x v="632"/>
    <d v="2013-06-16T00:00:00"/>
    <s v="Standard Class"/>
    <s v="GM-14680"/>
    <s v="Greg Matthias"/>
    <x v="0"/>
    <x v="0"/>
    <x v="1"/>
    <x v="1"/>
    <n v="90045"/>
    <x v="1"/>
    <s v="TEC-PH-10001198"/>
    <x v="2"/>
    <x v="7"/>
    <s v="Avaya 4621SW VoIP phone"/>
    <n v="177.48000000000002"/>
    <n v="3"/>
    <n v="0.2"/>
    <n v="19.966499999999982"/>
  </r>
  <r>
    <n v="1928"/>
    <s v="CA-2014-121538"/>
    <x v="3"/>
    <x v="354"/>
    <d v="2014-12-02T00:00:00"/>
    <s v="First Class"/>
    <s v="RH-19495"/>
    <s v="Rick Hansen"/>
    <x v="0"/>
    <x v="0"/>
    <x v="60"/>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x v="0"/>
    <x v="4"/>
    <x v="4"/>
    <n v="98105"/>
    <x v="1"/>
    <s v="OFF-PA-10001972"/>
    <x v="1"/>
    <x v="10"/>
    <s v="Xerox 214"/>
    <n v="6.48"/>
    <n v="1"/>
    <n v="0"/>
    <n v="3.1104000000000003"/>
  </r>
  <r>
    <n v="1930"/>
    <s v="US-2014-101539"/>
    <x v="3"/>
    <x v="633"/>
    <d v="2014-03-19T00:00:00"/>
    <s v="Second Class"/>
    <s v="VM-21685"/>
    <s v="Valerie Mitchum"/>
    <x v="2"/>
    <x v="0"/>
    <x v="4"/>
    <x v="4"/>
    <n v="98105"/>
    <x v="1"/>
    <s v="OFF-ST-10004180"/>
    <x v="1"/>
    <x v="4"/>
    <s v="Safco Commercial Shelving"/>
    <n v="46.51"/>
    <n v="1"/>
    <n v="0"/>
    <n v="1.8603999999999985"/>
  </r>
  <r>
    <n v="1931"/>
    <s v="US-2014-101539"/>
    <x v="3"/>
    <x v="633"/>
    <d v="2014-03-19T00:00:00"/>
    <s v="Second Class"/>
    <s v="VM-21685"/>
    <s v="Valerie Mitchum"/>
    <x v="2"/>
    <x v="0"/>
    <x v="4"/>
    <x v="4"/>
    <n v="98105"/>
    <x v="1"/>
    <s v="TEC-PH-10004165"/>
    <x v="2"/>
    <x v="7"/>
    <s v="Mitel MiVoice 5330e IP Phone"/>
    <n v="659.97600000000011"/>
    <n v="3"/>
    <n v="0.2"/>
    <n v="49.498199999999969"/>
  </r>
  <r>
    <n v="1932"/>
    <s v="CA-2013-152121"/>
    <x v="0"/>
    <x v="581"/>
    <d v="2013-11-30T00:00:00"/>
    <s v="Second Class"/>
    <s v="CC-12670"/>
    <s v="Craig Carreira"/>
    <x v="0"/>
    <x v="0"/>
    <x v="48"/>
    <x v="16"/>
    <n v="85254"/>
    <x v="1"/>
    <s v="TEC-PH-10002483"/>
    <x v="2"/>
    <x v="7"/>
    <s v="Motorola Moto X"/>
    <n v="271.99200000000002"/>
    <n v="1"/>
    <n v="0.2"/>
    <n v="23.799300000000002"/>
  </r>
  <r>
    <n v="1933"/>
    <s v="CA-2014-161200"/>
    <x v="3"/>
    <x v="634"/>
    <d v="2014-08-11T00:00:00"/>
    <s v="Second Class"/>
    <s v="SV-20365"/>
    <s v="Seth Vernon"/>
    <x v="0"/>
    <x v="0"/>
    <x v="240"/>
    <x v="28"/>
    <n v="70506"/>
    <x v="0"/>
    <s v="FUR-BO-10000468"/>
    <x v="0"/>
    <x v="0"/>
    <s v="O'Sullivan 2-Shelf Heavy-Duty Bookcases"/>
    <n v="145.74"/>
    <n v="3"/>
    <n v="0"/>
    <n v="23.318400000000011"/>
  </r>
  <r>
    <n v="1934"/>
    <s v="CA-2014-161200"/>
    <x v="3"/>
    <x v="634"/>
    <d v="2014-08-11T00:00:00"/>
    <s v="Second Class"/>
    <s v="SV-20365"/>
    <s v="Seth Vernon"/>
    <x v="0"/>
    <x v="0"/>
    <x v="240"/>
    <x v="28"/>
    <n v="70506"/>
    <x v="0"/>
    <s v="FUR-FU-10001706"/>
    <x v="0"/>
    <x v="5"/>
    <s v="Longer-Life Soft White Bulbs"/>
    <n v="15.4"/>
    <n v="5"/>
    <n v="0"/>
    <n v="7.3919999999999995"/>
  </r>
  <r>
    <n v="1935"/>
    <s v="CA-2014-101245"/>
    <x v="3"/>
    <x v="344"/>
    <d v="2014-12-04T00:00:00"/>
    <s v="Standard Class"/>
    <s v="LW-16990"/>
    <s v="Lindsay Williams"/>
    <x v="1"/>
    <x v="0"/>
    <x v="8"/>
    <x v="1"/>
    <n v="94109"/>
    <x v="1"/>
    <s v="OFF-PA-10003129"/>
    <x v="1"/>
    <x v="10"/>
    <s v="Tops White Computer Printout Paper"/>
    <n v="244.54999999999998"/>
    <n v="5"/>
    <n v="0"/>
    <n v="114.93849999999998"/>
  </r>
  <r>
    <n v="1936"/>
    <s v="CA-2014-101245"/>
    <x v="3"/>
    <x v="344"/>
    <d v="2014-12-04T00:00:00"/>
    <s v="Standard Class"/>
    <s v="LW-16990"/>
    <s v="Lindsay Williams"/>
    <x v="1"/>
    <x v="0"/>
    <x v="8"/>
    <x v="1"/>
    <n v="94109"/>
    <x v="1"/>
    <s v="TEC-AC-10001284"/>
    <x v="2"/>
    <x v="11"/>
    <s v="Enermax Briskie RF Wireless Keyboard and Mouse Combo"/>
    <n v="166.16"/>
    <n v="8"/>
    <n v="0"/>
    <n v="59.817599999999999"/>
  </r>
  <r>
    <n v="1937"/>
    <s v="CA-2012-141768"/>
    <x v="1"/>
    <x v="442"/>
    <d v="2012-05-27T00:00:00"/>
    <s v="Second Class"/>
    <s v="NP-18685"/>
    <s v="Nora Pelletier"/>
    <x v="2"/>
    <x v="0"/>
    <x v="8"/>
    <x v="1"/>
    <n v="94109"/>
    <x v="1"/>
    <s v="FUR-FU-10002268"/>
    <x v="0"/>
    <x v="5"/>
    <s v="Ultra Door Push Plate"/>
    <n v="14.73"/>
    <n v="3"/>
    <n v="0"/>
    <n v="4.8608999999999991"/>
  </r>
  <r>
    <n v="1938"/>
    <s v="CA-2013-112109"/>
    <x v="0"/>
    <x v="630"/>
    <d v="2013-07-13T00:00:00"/>
    <s v="Standard Class"/>
    <s v="JE-15715"/>
    <s v="Joe Elijah"/>
    <x v="0"/>
    <x v="0"/>
    <x v="266"/>
    <x v="22"/>
    <n v="80020"/>
    <x v="1"/>
    <s v="OFF-BI-10002082"/>
    <x v="1"/>
    <x v="8"/>
    <s v="GBC Twin Loop Wire Binding Elements"/>
    <n v="19.968000000000004"/>
    <n v="2"/>
    <n v="0.7"/>
    <n v="-13.311999999999998"/>
  </r>
  <r>
    <n v="1939"/>
    <s v="CA-2013-112109"/>
    <x v="0"/>
    <x v="630"/>
    <d v="2013-07-13T00:00:00"/>
    <s v="Standard Class"/>
    <s v="JE-15715"/>
    <s v="Joe Elijah"/>
    <x v="0"/>
    <x v="0"/>
    <x v="266"/>
    <x v="22"/>
    <n v="80020"/>
    <x v="1"/>
    <s v="OFF-ST-10001505"/>
    <x v="1"/>
    <x v="4"/>
    <s v="Perma STOR-ALL Hanging File Box, 13 1/8&quot;W x 12 1/4&quot;D x 10 1/2&quot;H"/>
    <n v="33.488000000000007"/>
    <n v="7"/>
    <n v="0.2"/>
    <n v="-1.2558000000000051"/>
  </r>
  <r>
    <n v="1940"/>
    <s v="CA-2013-112109"/>
    <x v="0"/>
    <x v="630"/>
    <d v="2013-07-13T00:00:00"/>
    <s v="Standard Class"/>
    <s v="JE-15715"/>
    <s v="Joe Elijah"/>
    <x v="0"/>
    <x v="0"/>
    <x v="266"/>
    <x v="22"/>
    <n v="80020"/>
    <x v="1"/>
    <s v="OFF-BI-10001634"/>
    <x v="1"/>
    <x v="8"/>
    <s v="Wilson Jones Active Use Binders"/>
    <n v="8.7360000000000024"/>
    <n v="4"/>
    <n v="0.7"/>
    <n v="-6.1151999999999997"/>
  </r>
  <r>
    <n v="1941"/>
    <s v="CA-2013-112109"/>
    <x v="0"/>
    <x v="630"/>
    <d v="2013-07-13T00:00:00"/>
    <s v="Standard Class"/>
    <s v="JE-15715"/>
    <s v="Joe Elijah"/>
    <x v="0"/>
    <x v="0"/>
    <x v="266"/>
    <x v="22"/>
    <n v="80020"/>
    <x v="1"/>
    <s v="FUR-CH-10004287"/>
    <x v="0"/>
    <x v="1"/>
    <s v="SAFCO Arco Folding Chair"/>
    <n v="662.88"/>
    <n v="3"/>
    <n v="0.2"/>
    <n v="74.573999999999955"/>
  </r>
  <r>
    <n v="1942"/>
    <s v="CA-2014-144064"/>
    <x v="3"/>
    <x v="635"/>
    <d v="2014-09-02T00:00:00"/>
    <s v="First Class"/>
    <s v="CP-12085"/>
    <s v="Cathy Prescott"/>
    <x v="1"/>
    <x v="0"/>
    <x v="94"/>
    <x v="10"/>
    <n v="62301"/>
    <x v="2"/>
    <s v="OFF-LA-10004544"/>
    <x v="1"/>
    <x v="2"/>
    <s v="Avery 505"/>
    <n v="47.360000000000007"/>
    <n v="4"/>
    <n v="0.2"/>
    <n v="17.759999999999998"/>
  </r>
  <r>
    <n v="1943"/>
    <s v="CA-2014-144064"/>
    <x v="3"/>
    <x v="635"/>
    <d v="2014-09-02T00:00:00"/>
    <s v="First Class"/>
    <s v="CP-12085"/>
    <s v="Cathy Prescott"/>
    <x v="1"/>
    <x v="0"/>
    <x v="94"/>
    <x v="10"/>
    <n v="62301"/>
    <x v="2"/>
    <s v="OFF-ST-10004507"/>
    <x v="1"/>
    <x v="4"/>
    <s v="Advantus Rolling Storage Box"/>
    <n v="27.439999999999998"/>
    <n v="2"/>
    <n v="0.2"/>
    <n v="2.4009999999999998"/>
  </r>
  <r>
    <n v="1944"/>
    <s v="CA-2014-144064"/>
    <x v="3"/>
    <x v="635"/>
    <d v="2014-09-02T00:00:00"/>
    <s v="First Class"/>
    <s v="CP-12085"/>
    <s v="Cathy Prescott"/>
    <x v="1"/>
    <x v="0"/>
    <x v="94"/>
    <x v="10"/>
    <n v="62301"/>
    <x v="2"/>
    <s v="OFF-BI-10002012"/>
    <x v="1"/>
    <x v="8"/>
    <s v="Wilson Jones Easy Flow II Sheet Lifters"/>
    <n v="3.2399999999999993"/>
    <n v="9"/>
    <n v="0.8"/>
    <n v="-5.1840000000000011"/>
  </r>
  <r>
    <n v="1945"/>
    <s v="CA-2013-108581"/>
    <x v="0"/>
    <x v="23"/>
    <d v="2013-06-27T00:00:00"/>
    <s v="Standard Class"/>
    <s v="EA-14035"/>
    <s v="Erin Ashbrook"/>
    <x v="1"/>
    <x v="0"/>
    <x v="238"/>
    <x v="5"/>
    <n v="75007"/>
    <x v="2"/>
    <s v="TEC-AC-10001109"/>
    <x v="2"/>
    <x v="11"/>
    <s v="Logitech Trackman Marble Mouse"/>
    <n v="95.968000000000004"/>
    <n v="4"/>
    <n v="0.2"/>
    <n v="26.391200000000001"/>
  </r>
  <r>
    <n v="1946"/>
    <s v="CA-2013-108581"/>
    <x v="0"/>
    <x v="23"/>
    <d v="2013-06-27T00:00:00"/>
    <s v="Standard Class"/>
    <s v="EA-14035"/>
    <s v="Erin Ashbrook"/>
    <x v="1"/>
    <x v="0"/>
    <x v="238"/>
    <x v="5"/>
    <n v="75007"/>
    <x v="2"/>
    <s v="OFF-PA-10000809"/>
    <x v="1"/>
    <x v="10"/>
    <s v="Xerox 206"/>
    <n v="10.368000000000002"/>
    <n v="2"/>
    <n v="0.2"/>
    <n v="3.6288"/>
  </r>
  <r>
    <n v="1947"/>
    <s v="CA-2014-157987"/>
    <x v="3"/>
    <x v="264"/>
    <d v="2014-09-07T00:00:00"/>
    <s v="Standard Class"/>
    <s v="AC-10615"/>
    <s v="Ann Chong"/>
    <x v="1"/>
    <x v="0"/>
    <x v="20"/>
    <x v="15"/>
    <n v="10009"/>
    <x v="3"/>
    <s v="OFF-AR-10000658"/>
    <x v="1"/>
    <x v="6"/>
    <s v="Newell 324"/>
    <n v="23.1"/>
    <n v="2"/>
    <n v="0"/>
    <n v="6.468"/>
  </r>
  <r>
    <n v="1948"/>
    <s v="CA-2014-157987"/>
    <x v="3"/>
    <x v="264"/>
    <d v="2014-09-07T00:00:00"/>
    <s v="Standard Class"/>
    <s v="AC-10615"/>
    <s v="Ann Chong"/>
    <x v="1"/>
    <x v="0"/>
    <x v="20"/>
    <x v="15"/>
    <n v="10009"/>
    <x v="3"/>
    <s v="FUR-FU-10001196"/>
    <x v="0"/>
    <x v="5"/>
    <s v="DAX Cubicle Frames - 8x10"/>
    <n v="11.54"/>
    <n v="2"/>
    <n v="0"/>
    <n v="3.4619999999999997"/>
  </r>
  <r>
    <n v="1949"/>
    <s v="CA-2014-157987"/>
    <x v="3"/>
    <x v="264"/>
    <d v="2014-09-07T00:00:00"/>
    <s v="Standard Class"/>
    <s v="AC-10615"/>
    <s v="Ann Chong"/>
    <x v="1"/>
    <x v="0"/>
    <x v="20"/>
    <x v="15"/>
    <n v="10009"/>
    <x v="3"/>
    <s v="FUR-TA-10001889"/>
    <x v="0"/>
    <x v="3"/>
    <s v="Bush Advantage Collection Racetrack Conference Table"/>
    <n v="254.52599999999998"/>
    <n v="1"/>
    <n v="0.4"/>
    <n v="-93.3262"/>
  </r>
  <r>
    <n v="1950"/>
    <s v="CA-2014-157987"/>
    <x v="3"/>
    <x v="264"/>
    <d v="2014-09-07T00:00:00"/>
    <s v="Standard Class"/>
    <s v="AC-10615"/>
    <s v="Ann Chong"/>
    <x v="1"/>
    <x v="0"/>
    <x v="20"/>
    <x v="15"/>
    <n v="10009"/>
    <x v="3"/>
    <s v="OFF-AP-10000358"/>
    <x v="1"/>
    <x v="9"/>
    <s v="Fellowes Basic Home/Office Series Surge Protectors"/>
    <n v="12.98"/>
    <n v="1"/>
    <n v="0"/>
    <n v="3.7641999999999989"/>
  </r>
  <r>
    <n v="1951"/>
    <s v="CA-2014-157987"/>
    <x v="3"/>
    <x v="264"/>
    <d v="2014-09-07T00:00:00"/>
    <s v="Standard Class"/>
    <s v="AC-10615"/>
    <s v="Ann Chong"/>
    <x v="1"/>
    <x v="0"/>
    <x v="20"/>
    <x v="15"/>
    <n v="10009"/>
    <x v="3"/>
    <s v="OFF-BI-10004970"/>
    <x v="1"/>
    <x v="8"/>
    <s v="ACCOHIDE 3-Ring Binder, Blue, 1&quot;"/>
    <n v="26.432000000000002"/>
    <n v="8"/>
    <n v="0.2"/>
    <n v="8.9207999999999998"/>
  </r>
  <r>
    <n v="1952"/>
    <s v="CA-2014-157987"/>
    <x v="3"/>
    <x v="264"/>
    <d v="2014-09-07T00:00:00"/>
    <s v="Standard Class"/>
    <s v="AC-10615"/>
    <s v="Ann Chong"/>
    <x v="1"/>
    <x v="0"/>
    <x v="20"/>
    <x v="15"/>
    <n v="10009"/>
    <x v="3"/>
    <s v="TEC-PH-10003885"/>
    <x v="2"/>
    <x v="7"/>
    <s v="Cisco SPA508G"/>
    <n v="197.96999999999997"/>
    <n v="3"/>
    <n v="0"/>
    <n v="57.41129999999999"/>
  </r>
  <r>
    <n v="1953"/>
    <s v="CA-2014-157987"/>
    <x v="3"/>
    <x v="264"/>
    <d v="2014-09-07T00:00:00"/>
    <s v="Standard Class"/>
    <s v="AC-10615"/>
    <s v="Ann Chong"/>
    <x v="1"/>
    <x v="0"/>
    <x v="20"/>
    <x v="15"/>
    <n v="10009"/>
    <x v="3"/>
    <s v="OFF-LA-10001641"/>
    <x v="1"/>
    <x v="2"/>
    <s v="Avery 518"/>
    <n v="18.899999999999999"/>
    <n v="6"/>
    <n v="0"/>
    <n v="9.0719999999999992"/>
  </r>
  <r>
    <n v="1954"/>
    <s v="CA-2014-157987"/>
    <x v="3"/>
    <x v="264"/>
    <d v="2014-09-07T00:00:00"/>
    <s v="Standard Class"/>
    <s v="AC-10615"/>
    <s v="Ann Chong"/>
    <x v="1"/>
    <x v="0"/>
    <x v="20"/>
    <x v="15"/>
    <n v="10009"/>
    <x v="3"/>
    <s v="FUR-CH-10003379"/>
    <x v="0"/>
    <x v="1"/>
    <s v="Global Commerce Series High-Back Swivel/Tilt Chairs"/>
    <n v="1282.4100000000001"/>
    <n v="5"/>
    <n v="0.1"/>
    <n v="213.73500000000001"/>
  </r>
  <r>
    <n v="1955"/>
    <s v="CA-2014-157987"/>
    <x v="3"/>
    <x v="264"/>
    <d v="2014-09-07T00:00:00"/>
    <s v="Standard Class"/>
    <s v="AC-10615"/>
    <s v="Ann Chong"/>
    <x v="1"/>
    <x v="0"/>
    <x v="20"/>
    <x v="15"/>
    <n v="10009"/>
    <x v="3"/>
    <s v="OFF-AR-10004582"/>
    <x v="1"/>
    <x v="6"/>
    <s v="BIC Brite Liner Grip Highlighters"/>
    <n v="4.92"/>
    <n v="3"/>
    <n v="0"/>
    <n v="2.2139999999999995"/>
  </r>
  <r>
    <n v="1956"/>
    <s v="CA-2014-157987"/>
    <x v="3"/>
    <x v="264"/>
    <d v="2014-09-07T00:00:00"/>
    <s v="Standard Class"/>
    <s v="AC-10615"/>
    <s v="Ann Chong"/>
    <x v="1"/>
    <x v="0"/>
    <x v="20"/>
    <x v="15"/>
    <n v="10009"/>
    <x v="3"/>
    <s v="TEC-AC-10002842"/>
    <x v="2"/>
    <x v="11"/>
    <s v="WD My Passport Ultra 2TB Portable External Hard Drive"/>
    <n v="238"/>
    <n v="2"/>
    <n v="0"/>
    <n v="38.080000000000013"/>
  </r>
  <r>
    <n v="1957"/>
    <s v="CA-2014-157987"/>
    <x v="3"/>
    <x v="264"/>
    <d v="2014-09-07T00:00:00"/>
    <s v="Standard Class"/>
    <s v="AC-10615"/>
    <s v="Ann Chong"/>
    <x v="1"/>
    <x v="0"/>
    <x v="20"/>
    <x v="15"/>
    <n v="10009"/>
    <x v="3"/>
    <s v="TEC-AC-10000109"/>
    <x v="2"/>
    <x v="11"/>
    <s v="Sony Micro Vault Click 16 GB USB 2.0 Flash Drive"/>
    <n v="167.97"/>
    <n v="3"/>
    <n v="0"/>
    <n v="40.31280000000001"/>
  </r>
  <r>
    <n v="1958"/>
    <s v="CA-2014-157987"/>
    <x v="3"/>
    <x v="264"/>
    <d v="2014-09-07T00:00:00"/>
    <s v="Standard Class"/>
    <s v="AC-10615"/>
    <s v="Ann Chong"/>
    <x v="1"/>
    <x v="0"/>
    <x v="20"/>
    <x v="15"/>
    <n v="10009"/>
    <x v="3"/>
    <s v="OFF-PA-10003893"/>
    <x v="1"/>
    <x v="10"/>
    <s v="Xerox 1962"/>
    <n v="17.12"/>
    <n v="4"/>
    <n v="0"/>
    <n v="7.7039999999999988"/>
  </r>
  <r>
    <n v="1959"/>
    <s v="CA-2014-110905"/>
    <x v="3"/>
    <x v="18"/>
    <d v="2014-09-16T00:00:00"/>
    <s v="Second Class"/>
    <s v="RW-19690"/>
    <s v="Robert Waldorf"/>
    <x v="0"/>
    <x v="0"/>
    <x v="24"/>
    <x v="25"/>
    <n v="65807"/>
    <x v="2"/>
    <s v="OFF-BI-10003669"/>
    <x v="1"/>
    <x v="8"/>
    <s v="3M Organizer Strips"/>
    <n v="16.200000000000003"/>
    <n v="3"/>
    <n v="0"/>
    <n v="7.7759999999999998"/>
  </r>
  <r>
    <n v="1960"/>
    <s v="CA-2014-110905"/>
    <x v="3"/>
    <x v="18"/>
    <d v="2014-09-16T00:00:00"/>
    <s v="Second Class"/>
    <s v="RW-19690"/>
    <s v="Robert Waldorf"/>
    <x v="0"/>
    <x v="0"/>
    <x v="24"/>
    <x v="25"/>
    <n v="65807"/>
    <x v="2"/>
    <s v="OFF-AP-10004785"/>
    <x v="1"/>
    <x v="9"/>
    <s v="Holmes Replacement Filter for HEPA Air Cleaner, Medium Room"/>
    <n v="33.99"/>
    <n v="3"/>
    <n v="0"/>
    <n v="14.615700000000004"/>
  </r>
  <r>
    <n v="1961"/>
    <s v="CA-2014-110905"/>
    <x v="3"/>
    <x v="18"/>
    <d v="2014-09-16T00:00:00"/>
    <s v="Second Class"/>
    <s v="RW-19690"/>
    <s v="Robert Waldorf"/>
    <x v="0"/>
    <x v="0"/>
    <x v="24"/>
    <x v="25"/>
    <n v="65807"/>
    <x v="2"/>
    <s v="TEC-AC-10003023"/>
    <x v="2"/>
    <x v="11"/>
    <s v="Logitech G105 Gaming Keyboard"/>
    <n v="296.84999999999997"/>
    <n v="5"/>
    <n v="0"/>
    <n v="53.432999999999993"/>
  </r>
  <r>
    <n v="1962"/>
    <s v="CA-2014-110905"/>
    <x v="3"/>
    <x v="18"/>
    <d v="2014-09-16T00:00:00"/>
    <s v="Second Class"/>
    <s v="RW-19690"/>
    <s v="Robert Waldorf"/>
    <x v="0"/>
    <x v="0"/>
    <x v="24"/>
    <x v="25"/>
    <n v="65807"/>
    <x v="2"/>
    <s v="TEC-AC-10002217"/>
    <x v="2"/>
    <x v="11"/>
    <s v="Imation Clip USB flash drive - 8 GB"/>
    <n v="112.80000000000001"/>
    <n v="6"/>
    <n v="0"/>
    <n v="6.7680000000000007"/>
  </r>
  <r>
    <n v="1963"/>
    <s v="CA-2014-110905"/>
    <x v="3"/>
    <x v="18"/>
    <d v="2014-09-16T00:00:00"/>
    <s v="Second Class"/>
    <s v="RW-19690"/>
    <s v="Robert Waldorf"/>
    <x v="0"/>
    <x v="0"/>
    <x v="24"/>
    <x v="25"/>
    <n v="65807"/>
    <x v="2"/>
    <s v="OFF-BI-10002954"/>
    <x v="1"/>
    <x v="8"/>
    <s v="Newell 3-Hole Punched Plastic Slotted Magazine Holders for Binders"/>
    <n v="13.71"/>
    <n v="3"/>
    <n v="0"/>
    <n v="6.5808"/>
  </r>
  <r>
    <n v="1964"/>
    <s v="CA-2014-110905"/>
    <x v="3"/>
    <x v="18"/>
    <d v="2014-09-16T00:00:00"/>
    <s v="Second Class"/>
    <s v="RW-19690"/>
    <s v="Robert Waldorf"/>
    <x v="0"/>
    <x v="0"/>
    <x v="24"/>
    <x v="25"/>
    <n v="65807"/>
    <x v="2"/>
    <s v="OFF-PA-10002586"/>
    <x v="1"/>
    <x v="10"/>
    <s v="Xerox 1970"/>
    <n v="24.900000000000002"/>
    <n v="5"/>
    <n v="0"/>
    <n v="11.703000000000001"/>
  </r>
  <r>
    <n v="1965"/>
    <s v="CA-2014-110905"/>
    <x v="3"/>
    <x v="18"/>
    <d v="2014-09-16T00:00:00"/>
    <s v="Second Class"/>
    <s v="RW-19690"/>
    <s v="Robert Waldorf"/>
    <x v="0"/>
    <x v="0"/>
    <x v="24"/>
    <x v="25"/>
    <n v="65807"/>
    <x v="2"/>
    <s v="OFF-ST-10000025"/>
    <x v="1"/>
    <x v="4"/>
    <s v="Fellowes Stor/Drawer Steel Plus Storage Drawers"/>
    <n v="286.29000000000002"/>
    <n v="3"/>
    <n v="0"/>
    <n v="17.177399999999977"/>
  </r>
  <r>
    <n v="1966"/>
    <s v="CA-2014-110905"/>
    <x v="3"/>
    <x v="18"/>
    <d v="2014-09-16T00:00:00"/>
    <s v="Second Class"/>
    <s v="RW-19690"/>
    <s v="Robert Waldorf"/>
    <x v="0"/>
    <x v="0"/>
    <x v="24"/>
    <x v="25"/>
    <n v="65807"/>
    <x v="2"/>
    <s v="OFF-AP-10003281"/>
    <x v="1"/>
    <x v="9"/>
    <s v="Acco 6 Outlet Guardian Standard Surge Suppressor"/>
    <n v="24.18"/>
    <n v="2"/>
    <n v="0"/>
    <n v="7.2539999999999978"/>
  </r>
  <r>
    <n v="1967"/>
    <s v="CA-2014-165841"/>
    <x v="3"/>
    <x v="202"/>
    <d v="2014-12-29T00:00:00"/>
    <s v="Standard Class"/>
    <s v="DB-13210"/>
    <s v="Dean Braden"/>
    <x v="0"/>
    <x v="0"/>
    <x v="267"/>
    <x v="30"/>
    <n v="7501"/>
    <x v="3"/>
    <s v="TEC-PH-10002103"/>
    <x v="2"/>
    <x v="7"/>
    <s v="Jabra SPEAK 410"/>
    <n v="281.96999999999997"/>
    <n v="3"/>
    <n v="0"/>
    <n v="78.951599999999999"/>
  </r>
  <r>
    <n v="1968"/>
    <s v="CA-2014-165841"/>
    <x v="3"/>
    <x v="202"/>
    <d v="2014-12-29T00:00:00"/>
    <s v="Standard Class"/>
    <s v="DB-13210"/>
    <s v="Dean Braden"/>
    <x v="0"/>
    <x v="0"/>
    <x v="267"/>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x v="0"/>
    <x v="267"/>
    <x v="30"/>
    <n v="7501"/>
    <x v="3"/>
    <s v="OFF-PA-10001144"/>
    <x v="1"/>
    <x v="10"/>
    <s v="Xerox 1913"/>
    <n v="166.44"/>
    <n v="3"/>
    <n v="0"/>
    <n v="79.891199999999998"/>
  </r>
  <r>
    <n v="1970"/>
    <s v="CA-2014-117485"/>
    <x v="3"/>
    <x v="397"/>
    <d v="2014-09-30T00:00:00"/>
    <s v="Standard Class"/>
    <s v="BD-11320"/>
    <s v="Bill Donatelli"/>
    <x v="0"/>
    <x v="0"/>
    <x v="251"/>
    <x v="26"/>
    <n v="74133"/>
    <x v="2"/>
    <s v="TEC-AC-10004659"/>
    <x v="2"/>
    <x v="11"/>
    <s v="Imation Secure+ Hardware Encrypted USB 2.0 Flash Drive; 16GB"/>
    <n v="291.95999999999998"/>
    <n v="4"/>
    <n v="0"/>
    <n v="102.18599999999998"/>
  </r>
  <r>
    <n v="1971"/>
    <s v="CA-2014-140242"/>
    <x v="3"/>
    <x v="636"/>
    <d v="2014-05-12T00:00:00"/>
    <s v="Standard Class"/>
    <s v="ML-17755"/>
    <s v="Max Ludwig"/>
    <x v="2"/>
    <x v="0"/>
    <x v="22"/>
    <x v="10"/>
    <n v="60623"/>
    <x v="2"/>
    <s v="OFF-AR-10004752"/>
    <x v="1"/>
    <x v="6"/>
    <s v="Blackstonian Pencils"/>
    <n v="6.4080000000000004"/>
    <n v="3"/>
    <n v="0.2"/>
    <n v="0.64079999999999981"/>
  </r>
  <r>
    <n v="1972"/>
    <s v="CA-2014-140242"/>
    <x v="3"/>
    <x v="636"/>
    <d v="2014-05-12T00:00:00"/>
    <s v="Standard Class"/>
    <s v="ML-17755"/>
    <s v="Max Ludwig"/>
    <x v="2"/>
    <x v="0"/>
    <x v="22"/>
    <x v="10"/>
    <n v="60623"/>
    <x v="2"/>
    <s v="TEC-AC-10004659"/>
    <x v="2"/>
    <x v="11"/>
    <s v="Imation Secure+ Hardware Encrypted USB 2.0 Flash Drive; 16GB"/>
    <n v="408.74399999999997"/>
    <n v="7"/>
    <n v="0.2"/>
    <n v="76.639499999999984"/>
  </r>
  <r>
    <n v="1973"/>
    <s v="CA-2011-148950"/>
    <x v="2"/>
    <x v="637"/>
    <d v="2011-12-19T00:00:00"/>
    <s v="Standard Class"/>
    <s v="JD-16015"/>
    <s v="Joy Daniels"/>
    <x v="0"/>
    <x v="0"/>
    <x v="22"/>
    <x v="10"/>
    <n v="60610"/>
    <x v="2"/>
    <s v="OFF-BI-10001249"/>
    <x v="1"/>
    <x v="8"/>
    <s v="Avery Heavy-Duty EZD View Binder with Locking Rings"/>
    <n v="5.1039999999999992"/>
    <n v="4"/>
    <n v="0.8"/>
    <n v="-8.6768000000000018"/>
  </r>
  <r>
    <n v="1974"/>
    <s v="CA-2011-148950"/>
    <x v="2"/>
    <x v="637"/>
    <d v="2011-12-19T00:00:00"/>
    <s v="Standard Class"/>
    <s v="JD-16015"/>
    <s v="Joy Daniels"/>
    <x v="0"/>
    <x v="0"/>
    <x v="22"/>
    <x v="10"/>
    <n v="60610"/>
    <x v="2"/>
    <s v="OFF-FA-10003059"/>
    <x v="1"/>
    <x v="13"/>
    <s v="Assorted Color Push Pins"/>
    <n v="2.8960000000000004"/>
    <n v="2"/>
    <n v="0.2"/>
    <n v="0.4705999999999998"/>
  </r>
  <r>
    <n v="1975"/>
    <s v="CA-2011-148950"/>
    <x v="2"/>
    <x v="637"/>
    <d v="2011-12-19T00:00:00"/>
    <s v="Standard Class"/>
    <s v="JD-16015"/>
    <s v="Joy Daniels"/>
    <x v="0"/>
    <x v="0"/>
    <x v="22"/>
    <x v="10"/>
    <n v="60610"/>
    <x v="2"/>
    <s v="TEC-AC-10002718"/>
    <x v="2"/>
    <x v="11"/>
    <s v="Belkin Standard 104 key USB Keyboard"/>
    <n v="35.016000000000005"/>
    <n v="3"/>
    <n v="0.2"/>
    <n v="-2.188500000000003"/>
  </r>
  <r>
    <n v="1976"/>
    <s v="CA-2011-110408"/>
    <x v="2"/>
    <x v="638"/>
    <d v="2011-10-20T00:00:00"/>
    <s v="Second Class"/>
    <s v="AS-10225"/>
    <s v="Alan Schoenberger"/>
    <x v="1"/>
    <x v="0"/>
    <x v="122"/>
    <x v="19"/>
    <n v="36116"/>
    <x v="0"/>
    <s v="OFF-ST-10001522"/>
    <x v="1"/>
    <x v="4"/>
    <s v="Gould Plastics 18-Pocket Panel Bin, 34w x 5-1/4d x 20-1/2h"/>
    <n v="275.96999999999997"/>
    <n v="3"/>
    <n v="0"/>
    <n v="11.038799999999981"/>
  </r>
  <r>
    <n v="1977"/>
    <s v="CA-2011-110408"/>
    <x v="2"/>
    <x v="638"/>
    <d v="2011-10-20T00:00:00"/>
    <s v="Second Class"/>
    <s v="AS-10225"/>
    <s v="Alan Schoenberger"/>
    <x v="1"/>
    <x v="0"/>
    <x v="122"/>
    <x v="19"/>
    <n v="36116"/>
    <x v="0"/>
    <s v="TEC-PH-10002352"/>
    <x v="2"/>
    <x v="7"/>
    <s v="Avaya IP Phone 1140E VoIP phone"/>
    <n v="1394.95"/>
    <n v="5"/>
    <n v="0"/>
    <n v="362.68699999999995"/>
  </r>
  <r>
    <n v="1978"/>
    <s v="CA-2011-110408"/>
    <x v="2"/>
    <x v="638"/>
    <d v="2011-10-20T00:00:00"/>
    <s v="Second Class"/>
    <s v="AS-10225"/>
    <s v="Alan Schoenberger"/>
    <x v="1"/>
    <x v="0"/>
    <x v="122"/>
    <x v="19"/>
    <n v="36116"/>
    <x v="0"/>
    <s v="FUR-CH-10003774"/>
    <x v="0"/>
    <x v="1"/>
    <s v="Global Wood Trimmed Manager's Task Chair, Khaki"/>
    <n v="545.88"/>
    <n v="6"/>
    <n v="0"/>
    <n v="70.964399999999983"/>
  </r>
  <r>
    <n v="1979"/>
    <s v="CA-2012-109939"/>
    <x v="1"/>
    <x v="412"/>
    <d v="2012-05-12T00:00:00"/>
    <s v="Standard Class"/>
    <s v="AA-10375"/>
    <s v="Allen Armold"/>
    <x v="0"/>
    <x v="0"/>
    <x v="127"/>
    <x v="21"/>
    <n v="97301"/>
    <x v="1"/>
    <s v="OFF-AR-10000127"/>
    <x v="1"/>
    <x v="6"/>
    <s v="Newell 321"/>
    <n v="5.2480000000000002"/>
    <n v="2"/>
    <n v="0.2"/>
    <n v="0.59039999999999915"/>
  </r>
  <r>
    <n v="1980"/>
    <s v="CA-2013-112669"/>
    <x v="0"/>
    <x v="167"/>
    <d v="2013-04-15T00:00:00"/>
    <s v="Same Day"/>
    <s v="KT-16465"/>
    <s v="Kean Takahito"/>
    <x v="0"/>
    <x v="0"/>
    <x v="220"/>
    <x v="16"/>
    <n v="85301"/>
    <x v="1"/>
    <s v="FUR-CH-10004086"/>
    <x v="0"/>
    <x v="1"/>
    <s v="Hon 4070 Series Pagoda Armless Upholstered Stacking Chairs"/>
    <n v="933.53600000000006"/>
    <n v="4"/>
    <n v="0.2"/>
    <n v="105.02279999999996"/>
  </r>
  <r>
    <n v="1981"/>
    <s v="CA-2013-112669"/>
    <x v="0"/>
    <x v="167"/>
    <d v="2013-04-15T00:00:00"/>
    <s v="Same Day"/>
    <s v="KT-16465"/>
    <s v="Kean Takahito"/>
    <x v="0"/>
    <x v="0"/>
    <x v="220"/>
    <x v="16"/>
    <n v="85301"/>
    <x v="1"/>
    <s v="OFF-ST-10001228"/>
    <x v="1"/>
    <x v="4"/>
    <s v="Fellowes Personal Hanging Folder Files, Navy"/>
    <n v="42.975999999999999"/>
    <n v="4"/>
    <n v="0.2"/>
    <n v="4.2976000000000028"/>
  </r>
  <r>
    <n v="1982"/>
    <s v="CA-2012-119592"/>
    <x v="1"/>
    <x v="639"/>
    <d v="2012-12-16T00:00:00"/>
    <s v="Second Class"/>
    <s v="MM-18280"/>
    <s v="Muhammed MacIntyre"/>
    <x v="1"/>
    <x v="0"/>
    <x v="38"/>
    <x v="32"/>
    <n v="31907"/>
    <x v="0"/>
    <s v="OFF-BI-10004187"/>
    <x v="1"/>
    <x v="8"/>
    <s v="Staples"/>
    <n v="3.76"/>
    <n v="2"/>
    <n v="0"/>
    <n v="1.8047999999999997"/>
  </r>
  <r>
    <n v="1983"/>
    <s v="CA-2011-122749"/>
    <x v="2"/>
    <x v="640"/>
    <d v="2011-12-09T00:00:00"/>
    <s v="Standard Class"/>
    <s v="NG-18430"/>
    <s v="Nathan Gelder"/>
    <x v="0"/>
    <x v="0"/>
    <x v="268"/>
    <x v="26"/>
    <n v="73120"/>
    <x v="2"/>
    <s v="TEC-PH-10003811"/>
    <x v="2"/>
    <x v="7"/>
    <s v="Jabra Supreme Plus Driver Edition Headset"/>
    <n v="479.96"/>
    <n v="4"/>
    <n v="0"/>
    <n v="134.3888"/>
  </r>
  <r>
    <n v="1984"/>
    <s v="CA-2011-164721"/>
    <x v="2"/>
    <x v="641"/>
    <d v="2011-11-27T00:00:00"/>
    <s v="Second Class"/>
    <s v="LW-16825"/>
    <s v="Laurel Workman"/>
    <x v="1"/>
    <x v="0"/>
    <x v="71"/>
    <x v="1"/>
    <n v="94513"/>
    <x v="1"/>
    <s v="OFF-AP-10000240"/>
    <x v="1"/>
    <x v="9"/>
    <s v="Belkin F9G930V10-GRY 9 Outlet Surge"/>
    <n v="320.88"/>
    <n v="6"/>
    <n v="0"/>
    <n v="93.055199999999957"/>
  </r>
  <r>
    <n v="1985"/>
    <s v="CA-2011-164721"/>
    <x v="2"/>
    <x v="641"/>
    <d v="2011-11-27T00:00:00"/>
    <s v="Second Class"/>
    <s v="LW-16825"/>
    <s v="Laurel Workman"/>
    <x v="1"/>
    <x v="0"/>
    <x v="71"/>
    <x v="1"/>
    <n v="94513"/>
    <x v="1"/>
    <s v="FUR-FU-10001940"/>
    <x v="0"/>
    <x v="5"/>
    <s v="Staples"/>
    <n v="23.88"/>
    <n v="3"/>
    <n v="0"/>
    <n v="10.507200000000001"/>
  </r>
  <r>
    <n v="1986"/>
    <s v="CA-2011-164721"/>
    <x v="2"/>
    <x v="641"/>
    <d v="2011-11-27T00:00:00"/>
    <s v="Second Class"/>
    <s v="LW-16825"/>
    <s v="Laurel Workman"/>
    <x v="1"/>
    <x v="0"/>
    <x v="71"/>
    <x v="1"/>
    <n v="94513"/>
    <x v="1"/>
    <s v="OFF-PA-10000575"/>
    <x v="1"/>
    <x v="10"/>
    <s v="Wirebound Message Books, Four 2 3/4 x 5 White Forms per Page"/>
    <n v="26.76"/>
    <n v="4"/>
    <n v="0"/>
    <n v="12.3096"/>
  </r>
  <r>
    <n v="1987"/>
    <s v="CA-2013-147417"/>
    <x v="0"/>
    <x v="197"/>
    <d v="2013-07-28T00:00:00"/>
    <s v="First Class"/>
    <s v="CB-12415"/>
    <s v="Christy Brittain"/>
    <x v="0"/>
    <x v="0"/>
    <x v="38"/>
    <x v="24"/>
    <n v="43229"/>
    <x v="3"/>
    <s v="TEC-CO-10001449"/>
    <x v="2"/>
    <x v="16"/>
    <s v="Hewlett Packard LaserJet 3310 Copier"/>
    <n v="1439.9759999999999"/>
    <n v="4"/>
    <n v="0.4"/>
    <n v="191.99680000000001"/>
  </r>
  <r>
    <n v="1988"/>
    <s v="CA-2012-127509"/>
    <x v="1"/>
    <x v="529"/>
    <d v="2012-11-13T00:00:00"/>
    <s v="Standard Class"/>
    <s v="AS-10090"/>
    <s v="Adam Shillingsburg"/>
    <x v="0"/>
    <x v="0"/>
    <x v="24"/>
    <x v="25"/>
    <n v="65807"/>
    <x v="2"/>
    <s v="OFF-BI-10002393"/>
    <x v="1"/>
    <x v="8"/>
    <s v="Binder Posts"/>
    <n v="17.22"/>
    <n v="3"/>
    <n v="0"/>
    <n v="7.9212000000000007"/>
  </r>
  <r>
    <n v="1989"/>
    <s v="CA-2012-127509"/>
    <x v="1"/>
    <x v="529"/>
    <d v="2012-11-13T00:00:00"/>
    <s v="Standard Class"/>
    <s v="AS-10090"/>
    <s v="Adam Shillingsburg"/>
    <x v="0"/>
    <x v="0"/>
    <x v="24"/>
    <x v="25"/>
    <n v="65807"/>
    <x v="2"/>
    <s v="FUR-TA-10002855"/>
    <x v="0"/>
    <x v="3"/>
    <s v="Bevis Round Conference Table Top &amp; Single Column Base"/>
    <n v="1024.3800000000001"/>
    <n v="7"/>
    <n v="0"/>
    <n v="215.11979999999994"/>
  </r>
  <r>
    <n v="1990"/>
    <s v="CA-2012-127509"/>
    <x v="1"/>
    <x v="529"/>
    <d v="2012-11-13T00:00:00"/>
    <s v="Standard Class"/>
    <s v="AS-10090"/>
    <s v="Adam Shillingsburg"/>
    <x v="0"/>
    <x v="0"/>
    <x v="24"/>
    <x v="25"/>
    <n v="65807"/>
    <x v="2"/>
    <s v="OFF-EN-10000781"/>
    <x v="1"/>
    <x v="12"/>
    <s v="#10- 4 1/8&quot; x 9 1/2&quot; Recycled Envelopes"/>
    <n v="26.22"/>
    <n v="3"/>
    <n v="0"/>
    <n v="12.323399999999999"/>
  </r>
  <r>
    <n v="1991"/>
    <s v="CA-2012-127509"/>
    <x v="1"/>
    <x v="529"/>
    <d v="2012-11-13T00:00:00"/>
    <s v="Standard Class"/>
    <s v="AS-10090"/>
    <s v="Adam Shillingsburg"/>
    <x v="0"/>
    <x v="0"/>
    <x v="24"/>
    <x v="25"/>
    <n v="65807"/>
    <x v="2"/>
    <s v="OFF-PA-10002160"/>
    <x v="1"/>
    <x v="10"/>
    <s v="Xerox 1978"/>
    <n v="17.34"/>
    <n v="3"/>
    <n v="0"/>
    <n v="8.4966000000000008"/>
  </r>
  <r>
    <n v="1992"/>
    <s v="CA-2014-111374"/>
    <x v="3"/>
    <x v="642"/>
    <d v="2014-03-01T00:00:00"/>
    <s v="Standard Class"/>
    <s v="CB-12415"/>
    <s v="Christy Brittain"/>
    <x v="0"/>
    <x v="0"/>
    <x v="10"/>
    <x v="9"/>
    <n v="19134"/>
    <x v="3"/>
    <s v="OFF-BI-10004970"/>
    <x v="1"/>
    <x v="8"/>
    <s v="ACCOHIDE 3-Ring Binder, Blue, 1&quot;"/>
    <n v="4.9560000000000004"/>
    <n v="4"/>
    <n v="0.7"/>
    <n v="-3.7995999999999981"/>
  </r>
  <r>
    <n v="1993"/>
    <s v="CA-2014-133648"/>
    <x v="3"/>
    <x v="643"/>
    <d v="2014-07-03T00:00:00"/>
    <s v="Standard Class"/>
    <s v="ML-17755"/>
    <s v="Max Ludwig"/>
    <x v="2"/>
    <x v="0"/>
    <x v="24"/>
    <x v="21"/>
    <n v="97477"/>
    <x v="1"/>
    <s v="OFF-LA-10003923"/>
    <x v="1"/>
    <x v="2"/>
    <s v="Alphabetical Labels for Top Tab Filing"/>
    <n v="71.040000000000006"/>
    <n v="6"/>
    <n v="0.2"/>
    <n v="26.640000000000004"/>
  </r>
  <r>
    <n v="1994"/>
    <s v="CA-2014-133648"/>
    <x v="3"/>
    <x v="643"/>
    <d v="2014-07-03T00:00:00"/>
    <s v="Standard Class"/>
    <s v="ML-17755"/>
    <s v="Max Ludwig"/>
    <x v="2"/>
    <x v="0"/>
    <x v="24"/>
    <x v="21"/>
    <n v="97477"/>
    <x v="1"/>
    <s v="OFF-AR-10002257"/>
    <x v="1"/>
    <x v="6"/>
    <s v="Eldon Spacemaker Box, Quick-Snap Lid, Clear"/>
    <n v="5.3440000000000003"/>
    <n v="2"/>
    <n v="0.2"/>
    <n v="0.73479999999999923"/>
  </r>
  <r>
    <n v="1995"/>
    <s v="CA-2014-133648"/>
    <x v="3"/>
    <x v="643"/>
    <d v="2014-07-03T00:00:00"/>
    <s v="Standard Class"/>
    <s v="ML-17755"/>
    <s v="Max Ludwig"/>
    <x v="2"/>
    <x v="0"/>
    <x v="24"/>
    <x v="21"/>
    <n v="97477"/>
    <x v="1"/>
    <s v="OFF-FA-10004395"/>
    <x v="1"/>
    <x v="13"/>
    <s v="Plymouth Boxed Rubber Bands by Plymouth"/>
    <n v="11.304"/>
    <n v="3"/>
    <n v="0.2"/>
    <n v="-2.1194999999999999"/>
  </r>
  <r>
    <n v="1996"/>
    <s v="US-2014-147221"/>
    <x v="3"/>
    <x v="574"/>
    <d v="2014-12-05T00:00:00"/>
    <s v="Second Class"/>
    <s v="JS-16030"/>
    <s v="Joy Smith"/>
    <x v="0"/>
    <x v="0"/>
    <x v="12"/>
    <x v="5"/>
    <n v="77036"/>
    <x v="2"/>
    <s v="OFF-AP-10002534"/>
    <x v="1"/>
    <x v="9"/>
    <s v="3.6 Cubic Foot Counter Height Office Refrigerator"/>
    <n v="294.61999999999995"/>
    <n v="5"/>
    <n v="0.8"/>
    <n v="-766.01199999999994"/>
  </r>
  <r>
    <n v="1997"/>
    <s v="US-2014-147221"/>
    <x v="3"/>
    <x v="574"/>
    <d v="2014-12-05T00:00:00"/>
    <s v="Second Class"/>
    <s v="JS-16030"/>
    <s v="Joy Smith"/>
    <x v="0"/>
    <x v="0"/>
    <x v="12"/>
    <x v="5"/>
    <n v="77036"/>
    <x v="2"/>
    <s v="FUR-FU-10004020"/>
    <x v="0"/>
    <x v="5"/>
    <s v="Advantus Panel Wall Acrylic Frame"/>
    <n v="8.7520000000000007"/>
    <n v="4"/>
    <n v="0.6"/>
    <n v="-3.719599999999998"/>
  </r>
  <r>
    <n v="1998"/>
    <s v="CA-2011-131905"/>
    <x v="2"/>
    <x v="644"/>
    <d v="2011-02-10T00:00:00"/>
    <s v="First Class"/>
    <s v="ND-18460"/>
    <s v="Neil Ducich"/>
    <x v="1"/>
    <x v="0"/>
    <x v="269"/>
    <x v="17"/>
    <n v="23320"/>
    <x v="0"/>
    <s v="OFF-LA-10002787"/>
    <x v="1"/>
    <x v="2"/>
    <s v="Avery 480"/>
    <n v="15"/>
    <n v="4"/>
    <n v="0"/>
    <n v="7.1999999999999993"/>
  </r>
  <r>
    <n v="1999"/>
    <s v="CA-2011-131905"/>
    <x v="2"/>
    <x v="644"/>
    <d v="2011-02-10T00:00:00"/>
    <s v="First Class"/>
    <s v="ND-18460"/>
    <s v="Neil Ducich"/>
    <x v="1"/>
    <x v="0"/>
    <x v="269"/>
    <x v="17"/>
    <n v="23320"/>
    <x v="0"/>
    <s v="TEC-PH-10003645"/>
    <x v="2"/>
    <x v="7"/>
    <s v="Aastra 57i VoIP phone"/>
    <n v="161.61000000000001"/>
    <n v="1"/>
    <n v="0"/>
    <n v="42.018600000000006"/>
  </r>
  <r>
    <n v="2000"/>
    <s v="CA-2011-131905"/>
    <x v="2"/>
    <x v="644"/>
    <d v="2011-02-10T00:00:00"/>
    <s v="First Class"/>
    <s v="ND-18460"/>
    <s v="Neil Ducich"/>
    <x v="1"/>
    <x v="0"/>
    <x v="269"/>
    <x v="17"/>
    <n v="23320"/>
    <x v="0"/>
    <s v="TEC-PH-10001615"/>
    <x v="2"/>
    <x v="7"/>
    <s v="AT&amp;T CL82213"/>
    <n v="144.94999999999999"/>
    <n v="5"/>
    <n v="0"/>
    <n v="42.035499999999985"/>
  </r>
  <r>
    <n v="2001"/>
    <s v="CA-2014-166128"/>
    <x v="3"/>
    <x v="645"/>
    <d v="2014-04-19T00:00:00"/>
    <s v="Standard Class"/>
    <s v="LW-17215"/>
    <s v="Luke Weiss"/>
    <x v="0"/>
    <x v="0"/>
    <x v="45"/>
    <x v="1"/>
    <n v="91104"/>
    <x v="1"/>
    <s v="TEC-AC-10001767"/>
    <x v="2"/>
    <x v="11"/>
    <s v="SanDisk Ultra 64 GB MicroSDHC Class 10 Memory Card"/>
    <n v="199.95000000000002"/>
    <n v="5"/>
    <n v="0"/>
    <n v="21.994499999999988"/>
  </r>
  <r>
    <n v="2002"/>
    <s v="CA-2014-166128"/>
    <x v="3"/>
    <x v="645"/>
    <d v="2014-04-19T00:00:00"/>
    <s v="Standard Class"/>
    <s v="LW-17215"/>
    <s v="Luke Weiss"/>
    <x v="0"/>
    <x v="0"/>
    <x v="45"/>
    <x v="1"/>
    <n v="91104"/>
    <x v="1"/>
    <s v="OFF-AR-10001221"/>
    <x v="1"/>
    <x v="6"/>
    <s v="Dixon Ticonderoga Erasable Colored Pencil Set, 12-Color"/>
    <n v="41.86"/>
    <n v="7"/>
    <n v="0"/>
    <n v="14.232399999999998"/>
  </r>
  <r>
    <n v="2003"/>
    <s v="CA-2014-163510"/>
    <x v="3"/>
    <x v="53"/>
    <d v="2014-12-29T00:00:00"/>
    <s v="Second Class"/>
    <s v="JW-15955"/>
    <s v="Joni Wasserman"/>
    <x v="0"/>
    <x v="0"/>
    <x v="103"/>
    <x v="0"/>
    <n v="40214"/>
    <x v="0"/>
    <s v="OFF-ST-10000563"/>
    <x v="1"/>
    <x v="4"/>
    <s v="Fellowes Bankers Box Stor/Drawer Steel Plus"/>
    <n v="95.94"/>
    <n v="3"/>
    <n v="0"/>
    <n v="9.5940000000000012"/>
  </r>
  <r>
    <n v="2004"/>
    <s v="CA-2014-163510"/>
    <x v="3"/>
    <x v="53"/>
    <d v="2014-12-29T00:00:00"/>
    <s v="Second Class"/>
    <s v="JW-15955"/>
    <s v="Joni Wasserman"/>
    <x v="0"/>
    <x v="0"/>
    <x v="103"/>
    <x v="0"/>
    <n v="40214"/>
    <x v="0"/>
    <s v="FUR-CH-10001146"/>
    <x v="0"/>
    <x v="1"/>
    <s v="Global Value Mid-Back Manager's Chair, Gray"/>
    <n v="304.45"/>
    <n v="5"/>
    <n v="0"/>
    <n v="76.112499999999983"/>
  </r>
  <r>
    <n v="2005"/>
    <s v="US-2014-143028"/>
    <x v="3"/>
    <x v="645"/>
    <d v="2014-04-19T00:00:00"/>
    <s v="Standard Class"/>
    <s v="SC-20050"/>
    <s v="Sample Company A"/>
    <x v="2"/>
    <x v="0"/>
    <x v="270"/>
    <x v="5"/>
    <n v="79424"/>
    <x v="2"/>
    <s v="OFF-BI-10004738"/>
    <x v="1"/>
    <x v="8"/>
    <s v="Flexible Leather- Look Classic Collection Ring Binder"/>
    <n v="11.363999999999997"/>
    <n v="3"/>
    <n v="0.8"/>
    <n v="-17.045999999999999"/>
  </r>
  <r>
    <n v="2006"/>
    <s v="CA-2011-111150"/>
    <x v="2"/>
    <x v="520"/>
    <d v="2012-01-04T00:00:00"/>
    <s v="Standard Class"/>
    <s v="RW-19630"/>
    <s v="Rob Williams"/>
    <x v="1"/>
    <x v="0"/>
    <x v="29"/>
    <x v="25"/>
    <n v="65203"/>
    <x v="2"/>
    <s v="OFF-AR-10000034"/>
    <x v="1"/>
    <x v="6"/>
    <s v="BIC Brite Liner Grip Highlighters, Assorted, 5/Pack"/>
    <n v="29.68"/>
    <n v="7"/>
    <n v="0"/>
    <n v="11.575199999999999"/>
  </r>
  <r>
    <n v="2007"/>
    <s v="CA-2011-111150"/>
    <x v="2"/>
    <x v="520"/>
    <d v="2012-01-04T00:00:00"/>
    <s v="Standard Class"/>
    <s v="RW-19630"/>
    <s v="Rob Williams"/>
    <x v="1"/>
    <x v="0"/>
    <x v="29"/>
    <x v="25"/>
    <n v="65203"/>
    <x v="2"/>
    <s v="TEC-AC-10000290"/>
    <x v="2"/>
    <x v="11"/>
    <s v="Sabrent 4-Port USB 2.0 Hub"/>
    <n v="47.53"/>
    <n v="7"/>
    <n v="0"/>
    <n v="16.160200000000003"/>
  </r>
  <r>
    <n v="2008"/>
    <s v="CA-2014-165386"/>
    <x v="3"/>
    <x v="646"/>
    <d v="2014-08-05T00:00:00"/>
    <s v="First Class"/>
    <s v="CM-12190"/>
    <s v="Charlotte Melton"/>
    <x v="0"/>
    <x v="0"/>
    <x v="22"/>
    <x v="10"/>
    <n v="60623"/>
    <x v="2"/>
    <s v="FUR-BO-10003034"/>
    <x v="0"/>
    <x v="0"/>
    <s v="O'Sullivan Elevations Bookcase, Cherry Finish"/>
    <n v="183.37199999999999"/>
    <n v="2"/>
    <n v="0.3"/>
    <n v="-36.674399999999991"/>
  </r>
  <r>
    <n v="2009"/>
    <s v="CA-2011-116407"/>
    <x v="2"/>
    <x v="647"/>
    <d v="2011-11-21T00:00:00"/>
    <s v="Standard Class"/>
    <s v="JF-15190"/>
    <s v="Jamie Frazer"/>
    <x v="0"/>
    <x v="0"/>
    <x v="271"/>
    <x v="18"/>
    <n v="37604"/>
    <x v="0"/>
    <s v="OFF-AR-10001315"/>
    <x v="1"/>
    <x v="6"/>
    <s v="Newell 310"/>
    <n v="4.2240000000000002"/>
    <n v="3"/>
    <n v="0.2"/>
    <n v="0.47519999999999984"/>
  </r>
  <r>
    <n v="2010"/>
    <s v="CA-2011-116407"/>
    <x v="2"/>
    <x v="647"/>
    <d v="2011-11-21T00:00:00"/>
    <s v="Standard Class"/>
    <s v="JF-15190"/>
    <s v="Jamie Frazer"/>
    <x v="0"/>
    <x v="0"/>
    <x v="271"/>
    <x v="18"/>
    <n v="37604"/>
    <x v="0"/>
    <s v="OFF-AP-10002118"/>
    <x v="1"/>
    <x v="9"/>
    <s v="1.7 Cubic Foot Compact &quot;Cube&quot; Office Refrigerators"/>
    <n v="333.05600000000004"/>
    <n v="2"/>
    <n v="0.2"/>
    <n v="29.142400000000009"/>
  </r>
  <r>
    <n v="2011"/>
    <s v="CA-2011-116407"/>
    <x v="2"/>
    <x v="647"/>
    <d v="2011-11-21T00:00:00"/>
    <s v="Standard Class"/>
    <s v="JF-15190"/>
    <s v="Jamie Frazer"/>
    <x v="0"/>
    <x v="0"/>
    <x v="271"/>
    <x v="18"/>
    <n v="37604"/>
    <x v="0"/>
    <s v="OFF-PA-10002137"/>
    <x v="1"/>
    <x v="10"/>
    <s v="Southworth 100% Résumé Paper, 24lb."/>
    <n v="24.896000000000001"/>
    <n v="4"/>
    <n v="0.2"/>
    <n v="7.7799999999999976"/>
  </r>
  <r>
    <n v="2012"/>
    <s v="CA-2012-155761"/>
    <x v="1"/>
    <x v="555"/>
    <d v="2012-12-11T00:00:00"/>
    <s v="Same Day"/>
    <s v="SC-20800"/>
    <s v="Stuart Calhoun"/>
    <x v="0"/>
    <x v="0"/>
    <x v="12"/>
    <x v="5"/>
    <n v="77041"/>
    <x v="2"/>
    <s v="TEC-AC-10001606"/>
    <x v="2"/>
    <x v="11"/>
    <s v="Logitech Wireless Performance Mouse MX for PC and Mac"/>
    <n v="159.98400000000001"/>
    <n v="2"/>
    <n v="0.2"/>
    <n v="35.996400000000001"/>
  </r>
  <r>
    <n v="2013"/>
    <s v="CA-2012-155761"/>
    <x v="1"/>
    <x v="555"/>
    <d v="2012-12-11T00:00:00"/>
    <s v="Same Day"/>
    <s v="SC-20800"/>
    <s v="Stuart Calhoun"/>
    <x v="0"/>
    <x v="0"/>
    <x v="12"/>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x v="0"/>
    <x v="109"/>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x v="0"/>
    <x v="109"/>
    <x v="19"/>
    <n v="36830"/>
    <x v="0"/>
    <s v="OFF-PA-10000533"/>
    <x v="1"/>
    <x v="10"/>
    <s v="Southworth Parchment Paper &amp; Envelopes"/>
    <n v="13.08"/>
    <n v="2"/>
    <n v="0"/>
    <n v="6.0167999999999999"/>
  </r>
  <r>
    <n v="2016"/>
    <s v="CA-2013-145905"/>
    <x v="0"/>
    <x v="31"/>
    <d v="2013-09-24T00:00:00"/>
    <s v="Standard Class"/>
    <s v="AM-10705"/>
    <s v="Anne McFarland"/>
    <x v="0"/>
    <x v="0"/>
    <x v="109"/>
    <x v="19"/>
    <n v="36830"/>
    <x v="0"/>
    <s v="OFF-ST-10003716"/>
    <x v="1"/>
    <x v="4"/>
    <s v="Tennsco Double-Tier Lockers"/>
    <n v="900.08"/>
    <n v="4"/>
    <n v="0"/>
    <n v="117.0104"/>
  </r>
  <r>
    <n v="2017"/>
    <s v="CA-2012-113110"/>
    <x v="1"/>
    <x v="531"/>
    <d v="2012-03-23T00:00:00"/>
    <s v="Standard Class"/>
    <s v="BK-11260"/>
    <s v="Berenike Kampe"/>
    <x v="0"/>
    <x v="0"/>
    <x v="272"/>
    <x v="1"/>
    <n v="92404"/>
    <x v="1"/>
    <s v="OFF-BI-10000088"/>
    <x v="1"/>
    <x v="8"/>
    <s v="GBC Imprintable Covers"/>
    <n v="17.568000000000001"/>
    <n v="2"/>
    <n v="0.2"/>
    <n v="6.3684000000000003"/>
  </r>
  <r>
    <n v="2018"/>
    <s v="CA-2012-113110"/>
    <x v="1"/>
    <x v="531"/>
    <d v="2012-03-23T00:00:00"/>
    <s v="Standard Class"/>
    <s v="BK-11260"/>
    <s v="Berenike Kampe"/>
    <x v="0"/>
    <x v="0"/>
    <x v="272"/>
    <x v="1"/>
    <n v="92404"/>
    <x v="1"/>
    <s v="OFF-LA-10000240"/>
    <x v="1"/>
    <x v="2"/>
    <s v="Self-Adhesive Address Labels for Typewriters by Universal"/>
    <n v="14.62"/>
    <n v="2"/>
    <n v="0"/>
    <n v="6.8713999999999995"/>
  </r>
  <r>
    <n v="2019"/>
    <s v="CA-2012-113110"/>
    <x v="1"/>
    <x v="531"/>
    <d v="2012-03-23T00:00:00"/>
    <s v="Standard Class"/>
    <s v="BK-11260"/>
    <s v="Berenike Kampe"/>
    <x v="0"/>
    <x v="0"/>
    <x v="272"/>
    <x v="1"/>
    <n v="92404"/>
    <x v="1"/>
    <s v="OFF-SU-10001165"/>
    <x v="1"/>
    <x v="14"/>
    <s v="Acme Elite Stainless Steel Scissors"/>
    <n v="33.36"/>
    <n v="4"/>
    <n v="0"/>
    <n v="8.6736000000000004"/>
  </r>
  <r>
    <n v="2020"/>
    <s v="CA-2012-113110"/>
    <x v="1"/>
    <x v="531"/>
    <d v="2012-03-23T00:00:00"/>
    <s v="Standard Class"/>
    <s v="BK-11260"/>
    <s v="Berenike Kampe"/>
    <x v="0"/>
    <x v="0"/>
    <x v="272"/>
    <x v="1"/>
    <n v="92404"/>
    <x v="1"/>
    <s v="OFF-PA-10002749"/>
    <x v="1"/>
    <x v="10"/>
    <s v="Wirebound Message Books, 5-1/2 x 4 Forms, 2 or 4 Forms per Page"/>
    <n v="40.14"/>
    <n v="6"/>
    <n v="0"/>
    <n v="19.668600000000001"/>
  </r>
  <r>
    <n v="2021"/>
    <s v="CA-2013-168354"/>
    <x v="0"/>
    <x v="251"/>
    <d v="2013-09-22T00:00:00"/>
    <s v="First Class"/>
    <s v="RH-19510"/>
    <s v="Rick Huthwaite"/>
    <x v="2"/>
    <x v="0"/>
    <x v="205"/>
    <x v="34"/>
    <n v="2908"/>
    <x v="3"/>
    <s v="OFF-ST-10001490"/>
    <x v="1"/>
    <x v="4"/>
    <s v="Hot File 7-Pocket, Floor Stand"/>
    <n v="1606.23"/>
    <n v="9"/>
    <n v="0"/>
    <n v="481.86899999999986"/>
  </r>
  <r>
    <n v="2022"/>
    <s v="CA-2013-168354"/>
    <x v="0"/>
    <x v="251"/>
    <d v="2013-09-22T00:00:00"/>
    <s v="First Class"/>
    <s v="RH-19510"/>
    <s v="Rick Huthwaite"/>
    <x v="2"/>
    <x v="0"/>
    <x v="205"/>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x v="0"/>
    <x v="205"/>
    <x v="34"/>
    <n v="2908"/>
    <x v="3"/>
    <s v="OFF-BI-10004826"/>
    <x v="1"/>
    <x v="8"/>
    <s v="JM Magazine Binder"/>
    <n v="49.53"/>
    <n v="3"/>
    <n v="0"/>
    <n v="23.774400000000004"/>
  </r>
  <r>
    <n v="2024"/>
    <s v="CA-2013-168354"/>
    <x v="0"/>
    <x v="251"/>
    <d v="2013-09-22T00:00:00"/>
    <s v="First Class"/>
    <s v="RH-19510"/>
    <s v="Rick Huthwaite"/>
    <x v="2"/>
    <x v="0"/>
    <x v="205"/>
    <x v="34"/>
    <n v="2908"/>
    <x v="3"/>
    <s v="FUR-CH-10004675"/>
    <x v="0"/>
    <x v="1"/>
    <s v="Lifetime Advantage Folding Chairs, 4/Carton"/>
    <n v="872.32"/>
    <n v="4"/>
    <n v="0"/>
    <n v="244.24959999999999"/>
  </r>
  <r>
    <n v="2025"/>
    <s v="US-2014-111241"/>
    <x v="3"/>
    <x v="648"/>
    <d v="2014-08-23T00:00:00"/>
    <s v="Second Class"/>
    <s v="GM-14500"/>
    <s v="Gene McClure"/>
    <x v="0"/>
    <x v="0"/>
    <x v="201"/>
    <x v="1"/>
    <n v="93727"/>
    <x v="1"/>
    <s v="OFF-BI-10002867"/>
    <x v="1"/>
    <x v="8"/>
    <s v="GBC Recycled Regency Composition Covers"/>
    <n v="239.12000000000003"/>
    <n v="5"/>
    <n v="0.2"/>
    <n v="77.71399999999997"/>
  </r>
  <r>
    <n v="2026"/>
    <s v="CA-2012-114237"/>
    <x v="1"/>
    <x v="649"/>
    <d v="2012-03-15T00:00:00"/>
    <s v="First Class"/>
    <s v="MC-17275"/>
    <s v="Marc Crier"/>
    <x v="0"/>
    <x v="0"/>
    <x v="4"/>
    <x v="4"/>
    <n v="98103"/>
    <x v="1"/>
    <s v="FUR-BO-10004409"/>
    <x v="0"/>
    <x v="0"/>
    <s v="Safco Value Mate Series Steel Bookcases, Baked Enamel Finish on Steel, Gray"/>
    <n v="141.96"/>
    <n v="2"/>
    <n v="0"/>
    <n v="39.748800000000003"/>
  </r>
  <r>
    <n v="2027"/>
    <s v="CA-2013-113516"/>
    <x v="0"/>
    <x v="162"/>
    <d v="2013-09-11T00:00:00"/>
    <s v="Second Class"/>
    <s v="VM-21685"/>
    <s v="Valerie Mitchum"/>
    <x v="2"/>
    <x v="0"/>
    <x v="152"/>
    <x v="1"/>
    <n v="93534"/>
    <x v="1"/>
    <s v="OFF-BI-10002225"/>
    <x v="1"/>
    <x v="8"/>
    <s v="Square Ring Data Binders, Rigid 75 Pt. Covers, 11&quot; x 14-7/8&quot;"/>
    <n v="33.024000000000001"/>
    <n v="2"/>
    <n v="0.2"/>
    <n v="11.558399999999999"/>
  </r>
  <r>
    <n v="2028"/>
    <s v="CA-2013-113516"/>
    <x v="0"/>
    <x v="162"/>
    <d v="2013-09-11T00:00:00"/>
    <s v="Second Class"/>
    <s v="VM-21685"/>
    <s v="Valerie Mitchum"/>
    <x v="2"/>
    <x v="0"/>
    <x v="152"/>
    <x v="1"/>
    <n v="93534"/>
    <x v="1"/>
    <s v="OFF-BI-10001989"/>
    <x v="1"/>
    <x v="8"/>
    <s v="Premium Transparent Presentation Covers by GBC"/>
    <n v="67.13600000000001"/>
    <n v="4"/>
    <n v="0.2"/>
    <n v="23.497599999999995"/>
  </r>
  <r>
    <n v="2029"/>
    <s v="CA-2012-117961"/>
    <x v="1"/>
    <x v="650"/>
    <d v="2012-11-30T00:00:00"/>
    <s v="Standard Class"/>
    <s v="GP-14740"/>
    <s v="Guy Phonely"/>
    <x v="1"/>
    <x v="0"/>
    <x v="273"/>
    <x v="31"/>
    <n v="1453"/>
    <x v="3"/>
    <s v="OFF-BI-10000343"/>
    <x v="1"/>
    <x v="8"/>
    <s v="Pressboard Covers with Storage Hooks, 9 1/2&quot; x 11&quot;, Light Blue"/>
    <n v="14.73"/>
    <n v="3"/>
    <n v="0"/>
    <n v="6.9230999999999998"/>
  </r>
  <r>
    <n v="2030"/>
    <s v="CA-2012-117961"/>
    <x v="1"/>
    <x v="650"/>
    <d v="2012-11-30T00:00:00"/>
    <s v="Standard Class"/>
    <s v="GP-14740"/>
    <s v="Guy Phonely"/>
    <x v="1"/>
    <x v="0"/>
    <x v="273"/>
    <x v="31"/>
    <n v="1453"/>
    <x v="3"/>
    <s v="OFF-ST-10001172"/>
    <x v="1"/>
    <x v="4"/>
    <s v="Tennsco Lockers, Sand"/>
    <n v="104.9"/>
    <n v="5"/>
    <n v="0"/>
    <n v="25.175999999999998"/>
  </r>
  <r>
    <n v="2031"/>
    <s v="CA-2012-117961"/>
    <x v="1"/>
    <x v="650"/>
    <d v="2012-11-30T00:00:00"/>
    <s v="Standard Class"/>
    <s v="GP-14740"/>
    <s v="Guy Phonely"/>
    <x v="1"/>
    <x v="0"/>
    <x v="273"/>
    <x v="31"/>
    <n v="1453"/>
    <x v="3"/>
    <s v="OFF-BI-10003707"/>
    <x v="1"/>
    <x v="8"/>
    <s v="Aluminum Screw Posts"/>
    <n v="61.04"/>
    <n v="4"/>
    <n v="0"/>
    <n v="30.52"/>
  </r>
  <r>
    <n v="2032"/>
    <s v="CA-2012-117961"/>
    <x v="1"/>
    <x v="650"/>
    <d v="2012-11-30T00:00:00"/>
    <s v="Standard Class"/>
    <s v="GP-14740"/>
    <s v="Guy Phonely"/>
    <x v="1"/>
    <x v="0"/>
    <x v="273"/>
    <x v="31"/>
    <n v="1453"/>
    <x v="3"/>
    <s v="OFF-PA-10001274"/>
    <x v="1"/>
    <x v="10"/>
    <s v="Loose Memo Sheets"/>
    <n v="10.95"/>
    <n v="3"/>
    <n v="0"/>
    <n v="5.1464999999999996"/>
  </r>
  <r>
    <n v="2033"/>
    <s v="CA-2013-128923"/>
    <x v="0"/>
    <x v="10"/>
    <d v="2013-12-14T00:00:00"/>
    <s v="Standard Class"/>
    <s v="GB-14530"/>
    <s v="George Bell"/>
    <x v="1"/>
    <x v="0"/>
    <x v="5"/>
    <x v="5"/>
    <n v="76106"/>
    <x v="2"/>
    <s v="OFF-PA-10002250"/>
    <x v="1"/>
    <x v="10"/>
    <s v="Things To Do Today Pad"/>
    <n v="9.3920000000000012"/>
    <n v="2"/>
    <n v="0.2"/>
    <n v="3.2871999999999999"/>
  </r>
  <r>
    <n v="2034"/>
    <s v="CA-2013-128923"/>
    <x v="0"/>
    <x v="10"/>
    <d v="2013-12-14T00:00:00"/>
    <s v="Standard Class"/>
    <s v="GB-14530"/>
    <s v="George Bell"/>
    <x v="1"/>
    <x v="0"/>
    <x v="5"/>
    <x v="5"/>
    <n v="76106"/>
    <x v="2"/>
    <s v="OFF-AR-10000475"/>
    <x v="1"/>
    <x v="6"/>
    <s v="Hunt BOSTON Vista Battery-Operated Pencil Sharpener, Black"/>
    <n v="9.3280000000000012"/>
    <n v="1"/>
    <n v="0.2"/>
    <n v="0.8162000000000007"/>
  </r>
  <r>
    <n v="2035"/>
    <s v="CA-2014-162481"/>
    <x v="3"/>
    <x v="145"/>
    <d v="2014-09-30T00:00:00"/>
    <s v="Standard Class"/>
    <s v="CT-11995"/>
    <s v="Carol Triggs"/>
    <x v="0"/>
    <x v="0"/>
    <x v="30"/>
    <x v="11"/>
    <n v="55901"/>
    <x v="2"/>
    <s v="OFF-BI-10002976"/>
    <x v="1"/>
    <x v="8"/>
    <s v="ACCOHIDE Binder by Acco"/>
    <n v="8.26"/>
    <n v="2"/>
    <n v="0"/>
    <n v="3.8822000000000001"/>
  </r>
  <r>
    <n v="2036"/>
    <s v="CA-2014-162481"/>
    <x v="3"/>
    <x v="145"/>
    <d v="2014-09-30T00:00:00"/>
    <s v="Standard Class"/>
    <s v="CT-11995"/>
    <s v="Carol Triggs"/>
    <x v="0"/>
    <x v="0"/>
    <x v="30"/>
    <x v="11"/>
    <n v="55901"/>
    <x v="2"/>
    <s v="FUR-CH-10003061"/>
    <x v="0"/>
    <x v="1"/>
    <s v="Global Leather Task Chair, Black"/>
    <n v="269.96999999999997"/>
    <n v="3"/>
    <n v="0"/>
    <n v="51.294299999999964"/>
  </r>
  <r>
    <n v="2037"/>
    <s v="CA-2012-119214"/>
    <x v="1"/>
    <x v="651"/>
    <d v="2012-01-27T00:00:00"/>
    <s v="Standard Class"/>
    <s v="CW-11905"/>
    <s v="Carl Weiss"/>
    <x v="2"/>
    <x v="0"/>
    <x v="274"/>
    <x v="37"/>
    <n v="59715"/>
    <x v="1"/>
    <s v="OFF-PA-10002893"/>
    <x v="1"/>
    <x v="10"/>
    <s v="Wirebound Service Call Books, 5 1/2&quot; x 4&quot;"/>
    <n v="29.04"/>
    <n v="3"/>
    <n v="0"/>
    <n v="13.9392"/>
  </r>
  <r>
    <n v="2038"/>
    <s v="CA-2012-119214"/>
    <x v="1"/>
    <x v="651"/>
    <d v="2012-01-27T00:00:00"/>
    <s v="Standard Class"/>
    <s v="CW-11905"/>
    <s v="Carl Weiss"/>
    <x v="2"/>
    <x v="0"/>
    <x v="274"/>
    <x v="37"/>
    <n v="59715"/>
    <x v="1"/>
    <s v="OFF-LA-10003077"/>
    <x v="1"/>
    <x v="2"/>
    <s v="Avery 500"/>
    <n v="14.62"/>
    <n v="2"/>
    <n v="0"/>
    <n v="6.8713999999999995"/>
  </r>
  <r>
    <n v="2039"/>
    <s v="CA-2012-122287"/>
    <x v="1"/>
    <x v="652"/>
    <d v="2012-06-23T00:00:00"/>
    <s v="Standard Class"/>
    <s v="SN-20560"/>
    <s v="Skye Norling"/>
    <x v="2"/>
    <x v="0"/>
    <x v="97"/>
    <x v="16"/>
    <n v="85345"/>
    <x v="1"/>
    <s v="OFF-PA-10001661"/>
    <x v="1"/>
    <x v="10"/>
    <s v="Xerox 1922"/>
    <n v="11.952000000000002"/>
    <n v="3"/>
    <n v="0.2"/>
    <n v="4.3326000000000002"/>
  </r>
  <r>
    <n v="2040"/>
    <s v="CA-2012-122287"/>
    <x v="1"/>
    <x v="652"/>
    <d v="2012-06-23T00:00:00"/>
    <s v="Standard Class"/>
    <s v="SN-20560"/>
    <s v="Skye Norling"/>
    <x v="2"/>
    <x v="0"/>
    <x v="97"/>
    <x v="16"/>
    <n v="85345"/>
    <x v="1"/>
    <s v="OFF-BI-10004656"/>
    <x v="1"/>
    <x v="8"/>
    <s v="Peel &amp; Stick Add-On Corner Pockets"/>
    <n v="4.5360000000000014"/>
    <n v="7"/>
    <n v="0.7"/>
    <n v="-3.3263999999999996"/>
  </r>
  <r>
    <n v="2041"/>
    <s v="CA-2012-122287"/>
    <x v="1"/>
    <x v="652"/>
    <d v="2012-06-23T00:00:00"/>
    <s v="Standard Class"/>
    <s v="SN-20560"/>
    <s v="Skye Norling"/>
    <x v="2"/>
    <x v="0"/>
    <x v="97"/>
    <x v="16"/>
    <n v="85345"/>
    <x v="1"/>
    <s v="OFF-BI-10003707"/>
    <x v="1"/>
    <x v="8"/>
    <s v="Aluminum Screw Posts"/>
    <n v="9.1560000000000006"/>
    <n v="2"/>
    <n v="0.7"/>
    <n v="-6.1039999999999974"/>
  </r>
  <r>
    <n v="2042"/>
    <s v="CA-2012-122287"/>
    <x v="1"/>
    <x v="652"/>
    <d v="2012-06-23T00:00:00"/>
    <s v="Standard Class"/>
    <s v="SN-20560"/>
    <s v="Skye Norling"/>
    <x v="2"/>
    <x v="0"/>
    <x v="97"/>
    <x v="16"/>
    <n v="85345"/>
    <x v="1"/>
    <s v="FUR-FU-10004973"/>
    <x v="0"/>
    <x v="5"/>
    <s v="Flat Face Poster Frame"/>
    <n v="75.36"/>
    <n v="5"/>
    <n v="0.2"/>
    <n v="20.724000000000007"/>
  </r>
  <r>
    <n v="2043"/>
    <s v="CA-2012-104493"/>
    <x v="1"/>
    <x v="653"/>
    <d v="2012-10-08T00:00:00"/>
    <s v="Standard Class"/>
    <s v="EB-13705"/>
    <s v="Ed Braxton"/>
    <x v="1"/>
    <x v="0"/>
    <x v="70"/>
    <x v="1"/>
    <n v="92105"/>
    <x v="1"/>
    <s v="OFF-BI-10004817"/>
    <x v="1"/>
    <x v="8"/>
    <s v="GBC Personal VeloBind Strips"/>
    <n v="57.504000000000005"/>
    <n v="6"/>
    <n v="0.2"/>
    <n v="20.1264"/>
  </r>
  <r>
    <n v="2044"/>
    <s v="US-2014-158946"/>
    <x v="3"/>
    <x v="551"/>
    <d v="2014-11-24T00:00:00"/>
    <s v="Standard Class"/>
    <s v="JW-15220"/>
    <s v="Jane Waco"/>
    <x v="1"/>
    <x v="0"/>
    <x v="80"/>
    <x v="24"/>
    <n v="44107"/>
    <x v="3"/>
    <s v="OFF-AR-10001860"/>
    <x v="1"/>
    <x v="6"/>
    <s v="BIC Liqua Brite Liner"/>
    <n v="38.864000000000004"/>
    <n v="7"/>
    <n v="0.2"/>
    <n v="7.7728000000000002"/>
  </r>
  <r>
    <n v="2045"/>
    <s v="CA-2011-129168"/>
    <x v="2"/>
    <x v="654"/>
    <d v="2011-08-23T00:00:00"/>
    <s v="Standard Class"/>
    <s v="KB-16585"/>
    <s v="Ken Black"/>
    <x v="1"/>
    <x v="0"/>
    <x v="12"/>
    <x v="5"/>
    <n v="77095"/>
    <x v="2"/>
    <s v="OFF-PA-10001639"/>
    <x v="1"/>
    <x v="10"/>
    <s v="Xerox 203"/>
    <n v="15.552000000000003"/>
    <n v="3"/>
    <n v="0.2"/>
    <n v="5.4432"/>
  </r>
  <r>
    <n v="2046"/>
    <s v="CA-2013-131835"/>
    <x v="0"/>
    <x v="19"/>
    <d v="2013-07-22T00:00:00"/>
    <s v="Standard Class"/>
    <s v="MC-17590"/>
    <s v="Matt Collister"/>
    <x v="1"/>
    <x v="0"/>
    <x v="275"/>
    <x v="30"/>
    <n v="8861"/>
    <x v="3"/>
    <s v="OFF-AP-10004487"/>
    <x v="1"/>
    <x v="9"/>
    <s v="Kensington 4 Outlet MasterPiece Compact Power Control Center"/>
    <n v="162.63999999999999"/>
    <n v="2"/>
    <n v="0"/>
    <n v="45.539199999999994"/>
  </r>
  <r>
    <n v="2047"/>
    <s v="CA-2013-131835"/>
    <x v="0"/>
    <x v="19"/>
    <d v="2013-07-22T00:00:00"/>
    <s v="Standard Class"/>
    <s v="MC-17590"/>
    <s v="Matt Collister"/>
    <x v="1"/>
    <x v="0"/>
    <x v="275"/>
    <x v="30"/>
    <n v="8861"/>
    <x v="3"/>
    <s v="TEC-PH-10001760"/>
    <x v="2"/>
    <x v="7"/>
    <s v="Bose SoundLink Bluetooth Speaker"/>
    <n v="597"/>
    <n v="3"/>
    <n v="0"/>
    <n v="280.59000000000003"/>
  </r>
  <r>
    <n v="2048"/>
    <s v="CA-2013-131835"/>
    <x v="0"/>
    <x v="19"/>
    <d v="2013-07-22T00:00:00"/>
    <s v="Standard Class"/>
    <s v="MC-17590"/>
    <s v="Matt Collister"/>
    <x v="1"/>
    <x v="0"/>
    <x v="275"/>
    <x v="30"/>
    <n v="8861"/>
    <x v="3"/>
    <s v="OFF-PA-10004071"/>
    <x v="1"/>
    <x v="10"/>
    <s v="Eaton Premium Continuous-Feed Paper, 25% Cotton, Letter Size, White, 1000 Shts/Box"/>
    <n v="55.48"/>
    <n v="1"/>
    <n v="0"/>
    <n v="26.630399999999998"/>
  </r>
  <r>
    <n v="2049"/>
    <s v="CA-2012-142237"/>
    <x v="1"/>
    <x v="655"/>
    <d v="2012-07-13T00:00:00"/>
    <s v="First Class"/>
    <s v="CK-12595"/>
    <s v="Clytie Kelty"/>
    <x v="0"/>
    <x v="0"/>
    <x v="10"/>
    <x v="9"/>
    <n v="19134"/>
    <x v="3"/>
    <s v="FUR-FU-10004848"/>
    <x v="0"/>
    <x v="5"/>
    <s v="Howard Miller 13-3/4&quot; Diameter Brushed Chrome Round Wall Clock"/>
    <n v="289.80000000000007"/>
    <n v="7"/>
    <n v="0.2"/>
    <n v="36.224999999999966"/>
  </r>
  <r>
    <n v="2050"/>
    <s v="CA-2012-142237"/>
    <x v="1"/>
    <x v="655"/>
    <d v="2012-07-13T00:00:00"/>
    <s v="First Class"/>
    <s v="CK-12595"/>
    <s v="Clytie Kelty"/>
    <x v="0"/>
    <x v="0"/>
    <x v="10"/>
    <x v="9"/>
    <n v="19134"/>
    <x v="3"/>
    <s v="OFF-BI-10004022"/>
    <x v="1"/>
    <x v="8"/>
    <s v="Acco Suede Grain Vinyl Round Ring Binder"/>
    <n v="2.5020000000000002"/>
    <n v="3"/>
    <n v="0.7"/>
    <n v="-2.0015999999999998"/>
  </r>
  <r>
    <n v="2051"/>
    <s v="CA-2012-142237"/>
    <x v="1"/>
    <x v="655"/>
    <d v="2012-07-13T00:00:00"/>
    <s v="First Class"/>
    <s v="CK-12595"/>
    <s v="Clytie Kelty"/>
    <x v="0"/>
    <x v="0"/>
    <x v="10"/>
    <x v="9"/>
    <n v="19134"/>
    <x v="3"/>
    <s v="OFF-BI-10003669"/>
    <x v="1"/>
    <x v="8"/>
    <s v="3M Organizer Strips"/>
    <n v="6.4800000000000013"/>
    <n v="4"/>
    <n v="0.7"/>
    <n v="-4.7519999999999989"/>
  </r>
  <r>
    <n v="2052"/>
    <s v="CA-2012-142237"/>
    <x v="1"/>
    <x v="655"/>
    <d v="2012-07-13T00:00:00"/>
    <s v="First Class"/>
    <s v="CK-12595"/>
    <s v="Clytie Kelty"/>
    <x v="0"/>
    <x v="0"/>
    <x v="10"/>
    <x v="9"/>
    <n v="19134"/>
    <x v="3"/>
    <s v="FUR-CH-10003833"/>
    <x v="0"/>
    <x v="1"/>
    <s v="Novimex Fabric Task Chair"/>
    <n v="341.48799999999994"/>
    <n v="8"/>
    <n v="0.3"/>
    <n v="-73.175999999999988"/>
  </r>
  <r>
    <n v="2053"/>
    <s v="CA-2012-142237"/>
    <x v="1"/>
    <x v="655"/>
    <d v="2012-07-13T00:00:00"/>
    <s v="First Class"/>
    <s v="CK-12595"/>
    <s v="Clytie Kelty"/>
    <x v="0"/>
    <x v="0"/>
    <x v="10"/>
    <x v="9"/>
    <n v="19134"/>
    <x v="3"/>
    <s v="OFF-AR-10003732"/>
    <x v="1"/>
    <x v="6"/>
    <s v="Newell 333"/>
    <n v="11.12"/>
    <n v="5"/>
    <n v="0.2"/>
    <n v="0.83399999999999963"/>
  </r>
  <r>
    <n v="2054"/>
    <s v="CA-2012-142237"/>
    <x v="1"/>
    <x v="655"/>
    <d v="2012-07-13T00:00:00"/>
    <s v="First Class"/>
    <s v="CK-12595"/>
    <s v="Clytie Kelty"/>
    <x v="0"/>
    <x v="0"/>
    <x v="10"/>
    <x v="9"/>
    <n v="19134"/>
    <x v="3"/>
    <s v="FUR-FU-10003142"/>
    <x v="0"/>
    <x v="5"/>
    <s v="Master Big Foot Doorstop, Beige"/>
    <n v="25.344000000000001"/>
    <n v="6"/>
    <n v="0.2"/>
    <n v="3.4847999999999981"/>
  </r>
  <r>
    <n v="2055"/>
    <s v="CA-2013-136434"/>
    <x v="0"/>
    <x v="49"/>
    <d v="2013-12-08T00:00:00"/>
    <s v="Standard Class"/>
    <s v="RD-19480"/>
    <s v="Rick Duston"/>
    <x v="0"/>
    <x v="0"/>
    <x v="102"/>
    <x v="14"/>
    <n v="47374"/>
    <x v="2"/>
    <s v="FUR-FU-10001196"/>
    <x v="0"/>
    <x v="5"/>
    <s v="DAX Cubicle Frames - 8x10"/>
    <n v="17.309999999999999"/>
    <n v="3"/>
    <n v="0"/>
    <n v="5.1929999999999996"/>
  </r>
  <r>
    <n v="2056"/>
    <s v="CA-2014-120376"/>
    <x v="3"/>
    <x v="66"/>
    <d v="2014-12-26T00:00:00"/>
    <s v="First Class"/>
    <s v="TP-21130"/>
    <s v="Theone Pippenger"/>
    <x v="0"/>
    <x v="0"/>
    <x v="66"/>
    <x v="12"/>
    <n v="48227"/>
    <x v="2"/>
    <s v="TEC-AC-10001114"/>
    <x v="2"/>
    <x v="11"/>
    <s v="Microsoft Wireless Mobile Mouse 4000"/>
    <n v="199.95000000000002"/>
    <n v="5"/>
    <n v="0"/>
    <n v="63.983999999999988"/>
  </r>
  <r>
    <n v="2057"/>
    <s v="CA-2014-120376"/>
    <x v="3"/>
    <x v="66"/>
    <d v="2014-12-26T00:00:00"/>
    <s v="First Class"/>
    <s v="TP-21130"/>
    <s v="Theone Pippenger"/>
    <x v="0"/>
    <x v="0"/>
    <x v="66"/>
    <x v="12"/>
    <n v="48227"/>
    <x v="2"/>
    <s v="FUR-CH-10002335"/>
    <x v="0"/>
    <x v="1"/>
    <s v="Hon GuestStacker Chair"/>
    <n v="1586.6899999999998"/>
    <n v="7"/>
    <n v="0"/>
    <n v="412.5394"/>
  </r>
  <r>
    <n v="2058"/>
    <s v="CA-2014-120376"/>
    <x v="3"/>
    <x v="66"/>
    <d v="2014-12-26T00:00:00"/>
    <s v="First Class"/>
    <s v="TP-21130"/>
    <s v="Theone Pippenger"/>
    <x v="0"/>
    <x v="0"/>
    <x v="66"/>
    <x v="12"/>
    <n v="48227"/>
    <x v="2"/>
    <s v="TEC-AC-10000844"/>
    <x v="2"/>
    <x v="11"/>
    <s v="Logitech Gaming G510s - Keyboard"/>
    <n v="84.99"/>
    <n v="1"/>
    <n v="0"/>
    <n v="30.596399999999996"/>
  </r>
  <r>
    <n v="2059"/>
    <s v="CA-2014-120376"/>
    <x v="3"/>
    <x v="66"/>
    <d v="2014-12-26T00:00:00"/>
    <s v="First Class"/>
    <s v="TP-21130"/>
    <s v="Theone Pippenger"/>
    <x v="0"/>
    <x v="0"/>
    <x v="66"/>
    <x v="12"/>
    <n v="48227"/>
    <x v="2"/>
    <s v="FUR-TA-10004534"/>
    <x v="0"/>
    <x v="3"/>
    <s v="Bevis 44 x 96 Conference Tables"/>
    <n v="411.8"/>
    <n v="2"/>
    <n v="0"/>
    <n v="70.005999999999972"/>
  </r>
  <r>
    <n v="2060"/>
    <s v="CA-2011-106439"/>
    <x v="2"/>
    <x v="656"/>
    <d v="2011-11-04T00:00:00"/>
    <s v="Standard Class"/>
    <s v="GG-14650"/>
    <s v="Greg Guthrie"/>
    <x v="1"/>
    <x v="0"/>
    <x v="1"/>
    <x v="1"/>
    <n v="90049"/>
    <x v="1"/>
    <s v="OFF-FA-10002975"/>
    <x v="1"/>
    <x v="13"/>
    <s v="Staples"/>
    <n v="11.34"/>
    <n v="3"/>
    <n v="0"/>
    <n v="5.2164000000000001"/>
  </r>
  <r>
    <n v="2061"/>
    <s v="CA-2011-106439"/>
    <x v="2"/>
    <x v="656"/>
    <d v="2011-11-04T00:00:00"/>
    <s v="Standard Class"/>
    <s v="GG-14650"/>
    <s v="Greg Guthrie"/>
    <x v="1"/>
    <x v="0"/>
    <x v="1"/>
    <x v="1"/>
    <n v="90049"/>
    <x v="1"/>
    <s v="OFF-ST-10003996"/>
    <x v="1"/>
    <x v="4"/>
    <s v="Letter/Legal File Tote with Clear Snap-On Lid, Black Granite"/>
    <n v="80.3"/>
    <n v="5"/>
    <n v="0"/>
    <n v="20.877999999999997"/>
  </r>
  <r>
    <n v="2062"/>
    <s v="CA-2011-106439"/>
    <x v="2"/>
    <x v="656"/>
    <d v="2011-11-04T00:00:00"/>
    <s v="Standard Class"/>
    <s v="GG-14650"/>
    <s v="Greg Guthrie"/>
    <x v="1"/>
    <x v="0"/>
    <x v="1"/>
    <x v="1"/>
    <n v="90049"/>
    <x v="1"/>
    <s v="OFF-BI-10002571"/>
    <x v="1"/>
    <x v="8"/>
    <s v="Avery Framed View Binder, EZD Ring (Locking), Navy, 1 1/2&quot;"/>
    <n v="15.968000000000002"/>
    <n v="2"/>
    <n v="0.2"/>
    <n v="5.3891999999999989"/>
  </r>
  <r>
    <n v="2063"/>
    <s v="CA-2011-106439"/>
    <x v="2"/>
    <x v="656"/>
    <d v="2011-11-04T00:00:00"/>
    <s v="Standard Class"/>
    <s v="GG-14650"/>
    <s v="Greg Guthrie"/>
    <x v="1"/>
    <x v="0"/>
    <x v="1"/>
    <x v="1"/>
    <n v="90049"/>
    <x v="1"/>
    <s v="OFF-PA-10000477"/>
    <x v="1"/>
    <x v="10"/>
    <s v="Xerox 1952"/>
    <n v="64.740000000000009"/>
    <n v="13"/>
    <n v="0"/>
    <n v="30.427800000000005"/>
  </r>
  <r>
    <n v="2064"/>
    <s v="CA-2011-106439"/>
    <x v="2"/>
    <x v="656"/>
    <d v="2011-11-04T00:00:00"/>
    <s v="Standard Class"/>
    <s v="GG-14650"/>
    <s v="Greg Guthrie"/>
    <x v="1"/>
    <x v="0"/>
    <x v="1"/>
    <x v="1"/>
    <n v="90049"/>
    <x v="1"/>
    <s v="OFF-BI-10004209"/>
    <x v="1"/>
    <x v="8"/>
    <s v="Fellowes Twister Kit, Gray/Clear, 3/pkg"/>
    <n v="19.295999999999999"/>
    <n v="3"/>
    <n v="0.2"/>
    <n v="6.0299999999999994"/>
  </r>
  <r>
    <n v="2065"/>
    <s v="CA-2011-106439"/>
    <x v="2"/>
    <x v="656"/>
    <d v="2011-11-04T00:00:00"/>
    <s v="Standard Class"/>
    <s v="GG-14650"/>
    <s v="Greg Guthrie"/>
    <x v="1"/>
    <x v="0"/>
    <x v="1"/>
    <x v="1"/>
    <n v="90049"/>
    <x v="1"/>
    <s v="OFF-ST-10001963"/>
    <x v="1"/>
    <x v="4"/>
    <s v="Tennsco Regal Shelving Units"/>
    <n v="405.64"/>
    <n v="4"/>
    <n v="0"/>
    <n v="12.169199999999989"/>
  </r>
  <r>
    <n v="2066"/>
    <s v="CA-2011-106439"/>
    <x v="2"/>
    <x v="656"/>
    <d v="2011-11-04T00:00:00"/>
    <s v="Standard Class"/>
    <s v="GG-14650"/>
    <s v="Greg Guthrie"/>
    <x v="1"/>
    <x v="0"/>
    <x v="1"/>
    <x v="1"/>
    <n v="90049"/>
    <x v="1"/>
    <s v="FUR-CH-10003833"/>
    <x v="0"/>
    <x v="1"/>
    <s v="Novimex Fabric Task Chair"/>
    <n v="146.352"/>
    <n v="3"/>
    <n v="0.2"/>
    <n v="-9.1470000000000056"/>
  </r>
  <r>
    <n v="2067"/>
    <s v="CA-2011-106439"/>
    <x v="2"/>
    <x v="656"/>
    <d v="2011-11-04T00:00:00"/>
    <s v="Standard Class"/>
    <s v="GG-14650"/>
    <s v="Greg Guthrie"/>
    <x v="1"/>
    <x v="0"/>
    <x v="1"/>
    <x v="1"/>
    <n v="90049"/>
    <x v="1"/>
    <s v="TEC-AC-10004568"/>
    <x v="2"/>
    <x v="11"/>
    <s v="Maxell LTO Ultrium - 800 GB"/>
    <n v="251.91"/>
    <n v="9"/>
    <n v="0"/>
    <n v="47.862899999999982"/>
  </r>
  <r>
    <n v="2068"/>
    <s v="CA-2011-106439"/>
    <x v="2"/>
    <x v="656"/>
    <d v="2011-11-04T00:00:00"/>
    <s v="Standard Class"/>
    <s v="GG-14650"/>
    <s v="Greg Guthrie"/>
    <x v="1"/>
    <x v="0"/>
    <x v="1"/>
    <x v="1"/>
    <n v="90049"/>
    <x v="1"/>
    <s v="OFF-AR-10001419"/>
    <x v="1"/>
    <x v="6"/>
    <s v="Newell 325"/>
    <n v="12.39"/>
    <n v="3"/>
    <n v="0"/>
    <n v="3.7169999999999996"/>
  </r>
  <r>
    <n v="2069"/>
    <s v="CA-2012-133452"/>
    <x v="1"/>
    <x v="657"/>
    <d v="2012-04-19T00:00:00"/>
    <s v="Standard Class"/>
    <s v="ZC-21910"/>
    <s v="Zuschuss Carroll"/>
    <x v="0"/>
    <x v="0"/>
    <x v="225"/>
    <x v="1"/>
    <n v="91767"/>
    <x v="1"/>
    <s v="TEC-AC-10002800"/>
    <x v="2"/>
    <x v="11"/>
    <s v="Plantronics Audio 478 Stereo USB Headset"/>
    <n v="199.96"/>
    <n v="4"/>
    <n v="0"/>
    <n v="69.98599999999999"/>
  </r>
  <r>
    <n v="2070"/>
    <s v="CA-2012-133452"/>
    <x v="1"/>
    <x v="657"/>
    <d v="2012-04-19T00:00:00"/>
    <s v="Standard Class"/>
    <s v="ZC-21910"/>
    <s v="Zuschuss Carroll"/>
    <x v="0"/>
    <x v="0"/>
    <x v="225"/>
    <x v="1"/>
    <n v="91767"/>
    <x v="1"/>
    <s v="FUR-TA-10003954"/>
    <x v="0"/>
    <x v="3"/>
    <s v="Hon 94000 Series Round Tables"/>
    <n v="710.83200000000011"/>
    <n v="3"/>
    <n v="0.2"/>
    <n v="-97.739399999999989"/>
  </r>
  <r>
    <n v="2071"/>
    <s v="CA-2013-146521"/>
    <x v="0"/>
    <x v="658"/>
    <d v="2013-07-24T00:00:00"/>
    <s v="Second Class"/>
    <s v="CC-12610"/>
    <s v="Corey Catlett"/>
    <x v="1"/>
    <x v="0"/>
    <x v="10"/>
    <x v="9"/>
    <n v="19134"/>
    <x v="3"/>
    <s v="OFF-BI-10000301"/>
    <x v="1"/>
    <x v="8"/>
    <s v="GBC Instant Report Kit"/>
    <n v="1.9410000000000003"/>
    <n v="1"/>
    <n v="0.7"/>
    <n v="-1.294"/>
  </r>
  <r>
    <n v="2072"/>
    <s v="US-2014-110996"/>
    <x v="3"/>
    <x v="225"/>
    <d v="2014-11-26T00:00:00"/>
    <s v="Standard Class"/>
    <s v="KA-16525"/>
    <s v="Kelly Andreada"/>
    <x v="0"/>
    <x v="0"/>
    <x v="276"/>
    <x v="1"/>
    <n v="91761"/>
    <x v="1"/>
    <s v="FUR-CH-10003956"/>
    <x v="0"/>
    <x v="1"/>
    <s v="Novimex High-Tech Fabric Mesh Task Chair"/>
    <n v="283.92"/>
    <n v="5"/>
    <n v="0.2"/>
    <n v="-46.137000000000029"/>
  </r>
  <r>
    <n v="2073"/>
    <s v="CA-2013-129693"/>
    <x v="0"/>
    <x v="491"/>
    <d v="2013-12-03T00:00:00"/>
    <s v="Standard Class"/>
    <s v="TC-20980"/>
    <s v="Tamara Chand"/>
    <x v="1"/>
    <x v="0"/>
    <x v="4"/>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x v="0"/>
    <x v="71"/>
    <x v="1"/>
    <n v="94513"/>
    <x v="1"/>
    <s v="TEC-AC-10003289"/>
    <x v="2"/>
    <x v="11"/>
    <s v="Anker Ultra-Slim Mini Bluetooth 3.0 Wireless Keyboard"/>
    <n v="59.97"/>
    <n v="3"/>
    <n v="0"/>
    <n v="13.793099999999999"/>
  </r>
  <r>
    <n v="2075"/>
    <s v="CA-2014-122504"/>
    <x v="3"/>
    <x v="659"/>
    <d v="2014-11-13T00:00:00"/>
    <s v="Second Class"/>
    <s v="DB-13270"/>
    <s v="Deborah Brumfield"/>
    <x v="2"/>
    <x v="0"/>
    <x v="71"/>
    <x v="1"/>
    <n v="94513"/>
    <x v="1"/>
    <s v="TEC-PH-10002468"/>
    <x v="2"/>
    <x v="7"/>
    <s v="Plantronics CS 50-USB - headset - Convertible, Monaural"/>
    <n v="761.5440000000001"/>
    <n v="7"/>
    <n v="0.2"/>
    <n v="66.635100000000023"/>
  </r>
  <r>
    <n v="2076"/>
    <s v="CA-2011-131051"/>
    <x v="2"/>
    <x v="588"/>
    <d v="2011-12-05T00:00:00"/>
    <s v="Standard Class"/>
    <s v="TR-21325"/>
    <s v="Toby Ritter"/>
    <x v="0"/>
    <x v="0"/>
    <x v="8"/>
    <x v="1"/>
    <n v="94122"/>
    <x v="1"/>
    <s v="FUR-FU-10001861"/>
    <x v="0"/>
    <x v="5"/>
    <s v="Floodlight Indoor Halogen Bulbs, 1 Bulb per Pack, 60 Watts"/>
    <n v="58.199999999999996"/>
    <n v="3"/>
    <n v="0"/>
    <n v="28.517999999999994"/>
  </r>
  <r>
    <n v="2077"/>
    <s v="CA-2014-140676"/>
    <x v="3"/>
    <x v="510"/>
    <d v="2014-09-16T00:00:00"/>
    <s v="First Class"/>
    <s v="BF-11080"/>
    <s v="Bart Folk"/>
    <x v="0"/>
    <x v="0"/>
    <x v="248"/>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x v="0"/>
    <x v="248"/>
    <x v="39"/>
    <n v="21215"/>
    <x v="3"/>
    <s v="OFF-AP-10000358"/>
    <x v="1"/>
    <x v="9"/>
    <s v="Fellowes Basic Home/Office Series Surge Protectors"/>
    <n v="90.86"/>
    <n v="7"/>
    <n v="0"/>
    <n v="26.349399999999992"/>
  </r>
  <r>
    <n v="2079"/>
    <s v="CA-2014-140676"/>
    <x v="3"/>
    <x v="510"/>
    <d v="2014-09-16T00:00:00"/>
    <s v="First Class"/>
    <s v="BF-11080"/>
    <s v="Bart Folk"/>
    <x v="0"/>
    <x v="0"/>
    <x v="248"/>
    <x v="39"/>
    <n v="21215"/>
    <x v="3"/>
    <s v="OFF-PA-10004243"/>
    <x v="1"/>
    <x v="10"/>
    <s v="Xerox 1939"/>
    <n v="94.85"/>
    <n v="5"/>
    <n v="0"/>
    <n v="45.527999999999992"/>
  </r>
  <r>
    <n v="2080"/>
    <s v="CA-2012-120103"/>
    <x v="1"/>
    <x v="100"/>
    <d v="2012-12-29T00:00:00"/>
    <s v="Standard Class"/>
    <s v="MS-17365"/>
    <s v="Maribeth Schnelling"/>
    <x v="0"/>
    <x v="0"/>
    <x v="42"/>
    <x v="16"/>
    <n v="85023"/>
    <x v="1"/>
    <s v="OFF-PA-10001295"/>
    <x v="1"/>
    <x v="10"/>
    <s v="Computer Printout Paper with Letter-Trim Perforations"/>
    <n v="106.232"/>
    <n v="7"/>
    <n v="0.2"/>
    <n v="37.181199999999997"/>
  </r>
  <r>
    <n v="2081"/>
    <s v="CA-2012-120103"/>
    <x v="1"/>
    <x v="100"/>
    <d v="2012-12-29T00:00:00"/>
    <s v="Standard Class"/>
    <s v="MS-17365"/>
    <s v="Maribeth Schnelling"/>
    <x v="0"/>
    <x v="0"/>
    <x v="42"/>
    <x v="16"/>
    <n v="85023"/>
    <x v="1"/>
    <s v="TEC-PH-10002170"/>
    <x v="2"/>
    <x v="7"/>
    <s v="ClearSounds CSC500 Amplified Spirit Phone Corded phone"/>
    <n v="111.98399999999999"/>
    <n v="2"/>
    <n v="0.2"/>
    <n v="11.198400000000003"/>
  </r>
  <r>
    <n v="2082"/>
    <s v="CA-2012-120103"/>
    <x v="1"/>
    <x v="100"/>
    <d v="2012-12-29T00:00:00"/>
    <s v="Standard Class"/>
    <s v="MS-17365"/>
    <s v="Maribeth Schnelling"/>
    <x v="0"/>
    <x v="0"/>
    <x v="42"/>
    <x v="16"/>
    <n v="85023"/>
    <x v="1"/>
    <s v="FUR-FU-10002885"/>
    <x v="0"/>
    <x v="5"/>
    <s v="Magna Visual Magnetic Picture Hangers"/>
    <n v="7.7120000000000006"/>
    <n v="2"/>
    <n v="0.2"/>
    <n v="1.7352000000000005"/>
  </r>
  <r>
    <n v="2083"/>
    <s v="CA-2014-104647"/>
    <x v="3"/>
    <x v="660"/>
    <d v="2014-03-02T00:00:00"/>
    <s v="Standard Class"/>
    <s v="CK-12595"/>
    <s v="Clytie Kelty"/>
    <x v="0"/>
    <x v="0"/>
    <x v="1"/>
    <x v="1"/>
    <n v="90008"/>
    <x v="1"/>
    <s v="OFF-PA-10002870"/>
    <x v="1"/>
    <x v="10"/>
    <s v="Ampad Phone Message Book, Recycled, 400 Message Capacity, 5 ¾” x 11”"/>
    <n v="37.44"/>
    <n v="6"/>
    <n v="0"/>
    <n v="16.847999999999999"/>
  </r>
  <r>
    <n v="2084"/>
    <s v="CA-2011-110352"/>
    <x v="2"/>
    <x v="533"/>
    <d v="2011-11-29T00:00:00"/>
    <s v="Standard Class"/>
    <s v="ED-13885"/>
    <s v="Emily Ducich"/>
    <x v="2"/>
    <x v="0"/>
    <x v="12"/>
    <x v="5"/>
    <n v="77036"/>
    <x v="2"/>
    <s v="OFF-LA-10003923"/>
    <x v="1"/>
    <x v="2"/>
    <s v="Alphabetical Labels for Top Tab Filing"/>
    <n v="23.680000000000003"/>
    <n v="2"/>
    <n v="0.2"/>
    <n v="8.879999999999999"/>
  </r>
  <r>
    <n v="2085"/>
    <s v="CA-2013-140501"/>
    <x v="0"/>
    <x v="661"/>
    <d v="2013-06-29T00:00:00"/>
    <s v="Standard Class"/>
    <s v="IM-15070"/>
    <s v="Irene Maddox"/>
    <x v="0"/>
    <x v="0"/>
    <x v="20"/>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x v="0"/>
    <x v="20"/>
    <x v="15"/>
    <n v="10009"/>
    <x v="3"/>
    <s v="OFF-LA-10000248"/>
    <x v="1"/>
    <x v="2"/>
    <s v="Avery 52"/>
    <n v="18.45"/>
    <n v="5"/>
    <n v="0"/>
    <n v="8.6715"/>
  </r>
  <r>
    <n v="2087"/>
    <s v="CA-2013-140501"/>
    <x v="0"/>
    <x v="661"/>
    <d v="2013-06-29T00:00:00"/>
    <s v="Standard Class"/>
    <s v="IM-15070"/>
    <s v="Irene Maddox"/>
    <x v="0"/>
    <x v="0"/>
    <x v="20"/>
    <x v="15"/>
    <n v="10009"/>
    <x v="3"/>
    <s v="OFF-ST-10000060"/>
    <x v="1"/>
    <x v="4"/>
    <s v="Fellowes Bankers Box Staxonsteel Drawer File/Stacking System"/>
    <n v="324.90000000000003"/>
    <n v="5"/>
    <n v="0"/>
    <n v="38.988000000000014"/>
  </r>
  <r>
    <n v="2088"/>
    <s v="CA-2013-140501"/>
    <x v="0"/>
    <x v="661"/>
    <d v="2013-06-29T00:00:00"/>
    <s v="Standard Class"/>
    <s v="IM-15070"/>
    <s v="Irene Maddox"/>
    <x v="0"/>
    <x v="0"/>
    <x v="20"/>
    <x v="15"/>
    <n v="10009"/>
    <x v="3"/>
    <s v="OFF-PA-10003129"/>
    <x v="1"/>
    <x v="10"/>
    <s v="Tops White Computer Printout Paper"/>
    <n v="146.72999999999999"/>
    <n v="3"/>
    <n v="0"/>
    <n v="68.963099999999997"/>
  </r>
  <r>
    <n v="2089"/>
    <s v="CA-2013-140501"/>
    <x v="0"/>
    <x v="661"/>
    <d v="2013-06-29T00:00:00"/>
    <s v="Standard Class"/>
    <s v="IM-15070"/>
    <s v="Irene Maddox"/>
    <x v="0"/>
    <x v="0"/>
    <x v="20"/>
    <x v="15"/>
    <n v="10009"/>
    <x v="3"/>
    <s v="OFF-FA-10004076"/>
    <x v="1"/>
    <x v="13"/>
    <s v="Translucent Push Pins by OIC"/>
    <n v="3.96"/>
    <n v="2"/>
    <n v="0"/>
    <n v="1.4651999999999998"/>
  </r>
  <r>
    <n v="2090"/>
    <s v="CA-2012-139290"/>
    <x v="1"/>
    <x v="662"/>
    <d v="2012-10-30T00:00:00"/>
    <s v="Standard Class"/>
    <s v="MY-17380"/>
    <s v="Maribeth Yedwab"/>
    <x v="1"/>
    <x v="0"/>
    <x v="277"/>
    <x v="1"/>
    <n v="91730"/>
    <x v="1"/>
    <s v="OFF-LA-10004008"/>
    <x v="1"/>
    <x v="2"/>
    <s v="Avery 507"/>
    <n v="5.76"/>
    <n v="2"/>
    <n v="0"/>
    <n v="2.6495999999999995"/>
  </r>
  <r>
    <n v="2091"/>
    <s v="CA-2014-166142"/>
    <x v="3"/>
    <x v="663"/>
    <d v="2014-07-20T00:00:00"/>
    <s v="Standard Class"/>
    <s v="MM-17260"/>
    <s v="Magdelene Morse"/>
    <x v="0"/>
    <x v="0"/>
    <x v="40"/>
    <x v="13"/>
    <n v="19805"/>
    <x v="3"/>
    <s v="OFF-BI-10004094"/>
    <x v="1"/>
    <x v="8"/>
    <s v="GBC Standard Plastic Binding Systems Combs"/>
    <n v="26.549999999999997"/>
    <n v="3"/>
    <n v="0"/>
    <n v="13.009499999999999"/>
  </r>
  <r>
    <n v="2092"/>
    <s v="CA-2014-166142"/>
    <x v="3"/>
    <x v="663"/>
    <d v="2014-07-20T00:00:00"/>
    <s v="Standard Class"/>
    <s v="MM-17260"/>
    <s v="Magdelene Morse"/>
    <x v="0"/>
    <x v="0"/>
    <x v="40"/>
    <x v="13"/>
    <n v="19805"/>
    <x v="3"/>
    <s v="FUR-TA-10004607"/>
    <x v="0"/>
    <x v="3"/>
    <s v="Hon 2111 Invitation Series Straight Table"/>
    <n v="310.44300000000004"/>
    <n v="3"/>
    <n v="0.3"/>
    <n v="-48.783900000000031"/>
  </r>
  <r>
    <n v="2093"/>
    <s v="CA-2011-145926"/>
    <x v="2"/>
    <x v="664"/>
    <d v="2011-11-21T00:00:00"/>
    <s v="Standard Class"/>
    <s v="MP-17470"/>
    <s v="Mark Packer"/>
    <x v="2"/>
    <x v="0"/>
    <x v="278"/>
    <x v="11"/>
    <n v="56560"/>
    <x v="2"/>
    <s v="FUR-CH-10004289"/>
    <x v="0"/>
    <x v="1"/>
    <s v="Global Super Steno Chair"/>
    <n v="479.90000000000003"/>
    <n v="5"/>
    <n v="0"/>
    <n v="81.58299999999997"/>
  </r>
  <r>
    <n v="2094"/>
    <s v="CA-2012-149678"/>
    <x v="1"/>
    <x v="657"/>
    <d v="2012-04-15T00:00:00"/>
    <s v="Second Class"/>
    <s v="AW-10840"/>
    <s v="Anthony Witt"/>
    <x v="0"/>
    <x v="0"/>
    <x v="168"/>
    <x v="27"/>
    <n v="87401"/>
    <x v="1"/>
    <s v="OFF-SU-10004498"/>
    <x v="1"/>
    <x v="14"/>
    <s v="Martin-Yale Premier Letter Opener"/>
    <n v="12.88"/>
    <n v="1"/>
    <n v="0"/>
    <n v="0.38640000000000008"/>
  </r>
  <r>
    <n v="2095"/>
    <s v="US-2012-164357"/>
    <x v="1"/>
    <x v="665"/>
    <d v="2012-11-29T00:00:00"/>
    <s v="Standard Class"/>
    <s v="SF-20065"/>
    <s v="Sandra Flanagan"/>
    <x v="0"/>
    <x v="0"/>
    <x v="40"/>
    <x v="3"/>
    <n v="28403"/>
    <x v="0"/>
    <s v="OFF-AR-10001177"/>
    <x v="1"/>
    <x v="6"/>
    <s v="Newell 349"/>
    <n v="13.120000000000001"/>
    <n v="5"/>
    <n v="0.2"/>
    <n v="1.4759999999999982"/>
  </r>
  <r>
    <n v="2096"/>
    <s v="US-2013-146570"/>
    <x v="0"/>
    <x v="666"/>
    <d v="2013-05-21T00:00:00"/>
    <s v="Standard Class"/>
    <s v="SN-20710"/>
    <s v="Steve Nguyen"/>
    <x v="2"/>
    <x v="0"/>
    <x v="25"/>
    <x v="35"/>
    <n v="39212"/>
    <x v="0"/>
    <s v="OFF-BI-10001718"/>
    <x v="1"/>
    <x v="8"/>
    <s v="GBC DocuBind P50 Personal Binding Machine"/>
    <n v="511.84"/>
    <n v="8"/>
    <n v="0"/>
    <n v="240.56479999999999"/>
  </r>
  <r>
    <n v="2097"/>
    <s v="US-2013-146570"/>
    <x v="0"/>
    <x v="666"/>
    <d v="2013-05-21T00:00:00"/>
    <s v="Standard Class"/>
    <s v="SN-20710"/>
    <s v="Steve Nguyen"/>
    <x v="2"/>
    <x v="0"/>
    <x v="25"/>
    <x v="35"/>
    <n v="39212"/>
    <x v="0"/>
    <s v="OFF-AR-10004602"/>
    <x v="1"/>
    <x v="6"/>
    <s v="Boston KS Multi-Size Manual Pencil Sharpener"/>
    <n v="91.96"/>
    <n v="4"/>
    <n v="0"/>
    <n v="25.748800000000003"/>
  </r>
  <r>
    <n v="2098"/>
    <s v="US-2013-146570"/>
    <x v="0"/>
    <x v="666"/>
    <d v="2013-05-21T00:00:00"/>
    <s v="Standard Class"/>
    <s v="SN-20710"/>
    <s v="Steve Nguyen"/>
    <x v="2"/>
    <x v="0"/>
    <x v="25"/>
    <x v="35"/>
    <n v="39212"/>
    <x v="0"/>
    <s v="OFF-AR-10003856"/>
    <x v="1"/>
    <x v="6"/>
    <s v="Newell 344"/>
    <n v="8.34"/>
    <n v="3"/>
    <n v="0"/>
    <n v="2.1683999999999997"/>
  </r>
  <r>
    <n v="2099"/>
    <s v="CA-2014-124401"/>
    <x v="3"/>
    <x v="210"/>
    <d v="2014-09-13T00:00:00"/>
    <s v="Standard Class"/>
    <s v="RD-19900"/>
    <s v="Ruben Dartt"/>
    <x v="0"/>
    <x v="0"/>
    <x v="32"/>
    <x v="21"/>
    <n v="97206"/>
    <x v="1"/>
    <s v="OFF-ST-10000649"/>
    <x v="1"/>
    <x v="4"/>
    <s v="Hanging Personal Folder File"/>
    <n v="37.68"/>
    <n v="3"/>
    <n v="0.2"/>
    <n v="2.3550000000000022"/>
  </r>
  <r>
    <n v="2100"/>
    <s v="CA-2014-124401"/>
    <x v="3"/>
    <x v="210"/>
    <d v="2014-09-13T00:00:00"/>
    <s v="Standard Class"/>
    <s v="RD-19900"/>
    <s v="Ruben Dartt"/>
    <x v="0"/>
    <x v="0"/>
    <x v="32"/>
    <x v="21"/>
    <n v="97206"/>
    <x v="1"/>
    <s v="TEC-AC-10002926"/>
    <x v="2"/>
    <x v="11"/>
    <s v="Logitech Wireless Marathon Mouse M705"/>
    <n v="279.94400000000002"/>
    <n v="7"/>
    <n v="0.2"/>
    <n v="80.48390000000002"/>
  </r>
  <r>
    <n v="2101"/>
    <s v="US-2011-140116"/>
    <x v="2"/>
    <x v="418"/>
    <d v="2011-03-17T00:00:00"/>
    <s v="Standard Class"/>
    <s v="KT-16480"/>
    <s v="Kean Thornton"/>
    <x v="0"/>
    <x v="0"/>
    <x v="60"/>
    <x v="22"/>
    <n v="80219"/>
    <x v="1"/>
    <s v="OFF-ST-10000078"/>
    <x v="1"/>
    <x v="4"/>
    <s v="Tennsco 6- and 18-Compartment Lockers"/>
    <n v="636.40800000000013"/>
    <n v="3"/>
    <n v="0.2"/>
    <n v="-15.910200000000088"/>
  </r>
  <r>
    <n v="2102"/>
    <s v="US-2011-140116"/>
    <x v="2"/>
    <x v="418"/>
    <d v="2011-03-17T00:00:00"/>
    <s v="Standard Class"/>
    <s v="KT-16480"/>
    <s v="Kean Thornton"/>
    <x v="0"/>
    <x v="0"/>
    <x v="60"/>
    <x v="22"/>
    <n v="80219"/>
    <x v="1"/>
    <s v="OFF-AR-10001044"/>
    <x v="1"/>
    <x v="6"/>
    <s v="BOSTON Ranger #55 Pencil Sharpener, Black"/>
    <n v="83.168000000000006"/>
    <n v="4"/>
    <n v="0.2"/>
    <n v="9.3563999999999936"/>
  </r>
  <r>
    <n v="2103"/>
    <s v="CA-2011-123295"/>
    <x v="2"/>
    <x v="667"/>
    <d v="2011-07-18T00:00:00"/>
    <s v="Same Day"/>
    <s v="AH-10120"/>
    <s v="Adrian Hane"/>
    <x v="2"/>
    <x v="0"/>
    <x v="93"/>
    <x v="16"/>
    <n v="85705"/>
    <x v="1"/>
    <s v="FUR-CH-10002372"/>
    <x v="0"/>
    <x v="1"/>
    <s v="Office Star - Ergonomically Designed Knee Chair"/>
    <n v="259.13600000000002"/>
    <n v="4"/>
    <n v="0.2"/>
    <n v="-25.913599999999988"/>
  </r>
  <r>
    <n v="2104"/>
    <s v="CA-2014-167101"/>
    <x v="3"/>
    <x v="668"/>
    <d v="2014-03-29T00:00:00"/>
    <s v="Second Class"/>
    <s v="BM-11650"/>
    <s v="Brian Moss"/>
    <x v="1"/>
    <x v="0"/>
    <x v="20"/>
    <x v="15"/>
    <n v="10009"/>
    <x v="3"/>
    <s v="OFF-PA-10000357"/>
    <x v="1"/>
    <x v="10"/>
    <s v="Xerox 1888"/>
    <n v="221.92"/>
    <n v="4"/>
    <n v="0"/>
    <n v="106.52159999999999"/>
  </r>
  <r>
    <n v="2105"/>
    <s v="CA-2014-167101"/>
    <x v="3"/>
    <x v="668"/>
    <d v="2014-03-29T00:00:00"/>
    <s v="Second Class"/>
    <s v="BM-11650"/>
    <s v="Brian Moss"/>
    <x v="1"/>
    <x v="0"/>
    <x v="20"/>
    <x v="15"/>
    <n v="10009"/>
    <x v="3"/>
    <s v="TEC-AC-10001266"/>
    <x v="2"/>
    <x v="11"/>
    <s v="Memorex Micro Travel Drive 8 GB"/>
    <n v="26"/>
    <n v="2"/>
    <n v="0"/>
    <n v="11.7"/>
  </r>
  <r>
    <n v="2106"/>
    <s v="US-2011-167633"/>
    <x v="2"/>
    <x v="587"/>
    <d v="2011-10-05T00:00:00"/>
    <s v="Standard Class"/>
    <s v="BW-11200"/>
    <s v="Ben Wallace"/>
    <x v="0"/>
    <x v="0"/>
    <x v="199"/>
    <x v="2"/>
    <n v="33437"/>
    <x v="0"/>
    <s v="OFF-PA-10004888"/>
    <x v="1"/>
    <x v="10"/>
    <s v="Xerox 217"/>
    <n v="15.552000000000003"/>
    <n v="3"/>
    <n v="0.2"/>
    <n v="5.4432"/>
  </r>
  <r>
    <n v="2107"/>
    <s v="US-2011-152723"/>
    <x v="2"/>
    <x v="467"/>
    <d v="2011-09-26T00:00:00"/>
    <s v="Same Day"/>
    <s v="HG-14965"/>
    <s v="Henry Goldwyn"/>
    <x v="1"/>
    <x v="0"/>
    <x v="279"/>
    <x v="5"/>
    <n v="75150"/>
    <x v="2"/>
    <s v="OFF-BI-10003460"/>
    <x v="1"/>
    <x v="8"/>
    <s v="Acco 3-Hole Punch"/>
    <n v="0.87599999999999978"/>
    <n v="1"/>
    <n v="0.8"/>
    <n v="-1.4016000000000002"/>
  </r>
  <r>
    <n v="2108"/>
    <s v="CA-2012-164882"/>
    <x v="1"/>
    <x v="89"/>
    <d v="2012-10-31T00:00:00"/>
    <s v="Same Day"/>
    <s v="SG-20080"/>
    <s v="Sandra Glassco"/>
    <x v="0"/>
    <x v="0"/>
    <x v="56"/>
    <x v="1"/>
    <n v="92374"/>
    <x v="1"/>
    <s v="OFF-PA-10000157"/>
    <x v="1"/>
    <x v="10"/>
    <s v="Xerox 191"/>
    <n v="19.98"/>
    <n v="1"/>
    <n v="0"/>
    <n v="9.3905999999999992"/>
  </r>
  <r>
    <n v="2109"/>
    <s v="CA-2012-164882"/>
    <x v="1"/>
    <x v="89"/>
    <d v="2012-10-31T00:00:00"/>
    <s v="Same Day"/>
    <s v="SG-20080"/>
    <s v="Sandra Glassco"/>
    <x v="0"/>
    <x v="0"/>
    <x v="56"/>
    <x v="1"/>
    <n v="92374"/>
    <x v="1"/>
    <s v="OFF-BI-10004519"/>
    <x v="1"/>
    <x v="8"/>
    <s v="GBC DocuBind P100 Manual Binding Machine"/>
    <n v="398.35199999999998"/>
    <n v="3"/>
    <n v="0.2"/>
    <n v="124.48499999999999"/>
  </r>
  <r>
    <n v="2110"/>
    <s v="CA-2012-164882"/>
    <x v="1"/>
    <x v="89"/>
    <d v="2012-10-31T00:00:00"/>
    <s v="Same Day"/>
    <s v="SG-20080"/>
    <s v="Sandra Glassco"/>
    <x v="0"/>
    <x v="0"/>
    <x v="56"/>
    <x v="1"/>
    <n v="92374"/>
    <x v="1"/>
    <s v="OFF-AR-10004272"/>
    <x v="1"/>
    <x v="6"/>
    <s v="Newell 308"/>
    <n v="5.04"/>
    <n v="3"/>
    <n v="0"/>
    <n v="1.2599999999999998"/>
  </r>
  <r>
    <n v="2111"/>
    <s v="CA-2012-164882"/>
    <x v="1"/>
    <x v="89"/>
    <d v="2012-10-31T00:00:00"/>
    <s v="Same Day"/>
    <s v="SG-20080"/>
    <s v="Sandra Glassco"/>
    <x v="0"/>
    <x v="0"/>
    <x v="56"/>
    <x v="1"/>
    <n v="92374"/>
    <x v="1"/>
    <s v="OFF-FA-10000585"/>
    <x v="1"/>
    <x v="13"/>
    <s v="OIC Bulk Pack Metal Binder Clips"/>
    <n v="17.450000000000003"/>
    <n v="5"/>
    <n v="0"/>
    <n v="8.0269999999999992"/>
  </r>
  <r>
    <n v="2112"/>
    <s v="CA-2012-164882"/>
    <x v="1"/>
    <x v="89"/>
    <d v="2012-10-31T00:00:00"/>
    <s v="Same Day"/>
    <s v="SG-20080"/>
    <s v="Sandra Glassco"/>
    <x v="0"/>
    <x v="0"/>
    <x v="56"/>
    <x v="1"/>
    <n v="92374"/>
    <x v="1"/>
    <s v="FUR-CH-10004218"/>
    <x v="0"/>
    <x v="1"/>
    <s v="Global Fabric Manager's Chair, Dark Gray"/>
    <n v="323.13600000000002"/>
    <n v="4"/>
    <n v="0.2"/>
    <n v="20.196000000000012"/>
  </r>
  <r>
    <n v="2113"/>
    <s v="CA-2012-164882"/>
    <x v="1"/>
    <x v="89"/>
    <d v="2012-10-31T00:00:00"/>
    <s v="Same Day"/>
    <s v="SG-20080"/>
    <s v="Sandra Glassco"/>
    <x v="0"/>
    <x v="0"/>
    <x v="56"/>
    <x v="1"/>
    <n v="92374"/>
    <x v="1"/>
    <s v="OFF-SU-10004231"/>
    <x v="1"/>
    <x v="14"/>
    <s v="Acme Tagit Stainless Steel Antibacterial Scissors"/>
    <n v="29.700000000000003"/>
    <n v="3"/>
    <n v="0"/>
    <n v="8.0190000000000001"/>
  </r>
  <r>
    <n v="2114"/>
    <s v="CA-2012-164882"/>
    <x v="1"/>
    <x v="89"/>
    <d v="2012-10-31T00:00:00"/>
    <s v="Same Day"/>
    <s v="SG-20080"/>
    <s v="Sandra Glassco"/>
    <x v="0"/>
    <x v="0"/>
    <x v="56"/>
    <x v="1"/>
    <n v="92374"/>
    <x v="1"/>
    <s v="TEC-PH-10001578"/>
    <x v="2"/>
    <x v="7"/>
    <s v="Polycom SoundStation2 EX Conference phone"/>
    <n v="1295.8400000000001"/>
    <n v="4"/>
    <n v="0.2"/>
    <n v="145.78199999999993"/>
  </r>
  <r>
    <n v="2115"/>
    <s v="CA-2012-164882"/>
    <x v="1"/>
    <x v="89"/>
    <d v="2012-10-31T00:00:00"/>
    <s v="Same Day"/>
    <s v="SG-20080"/>
    <s v="Sandra Glassco"/>
    <x v="0"/>
    <x v="0"/>
    <x v="56"/>
    <x v="1"/>
    <n v="92374"/>
    <x v="1"/>
    <s v="OFF-ST-10003638"/>
    <x v="1"/>
    <x v="4"/>
    <s v="Mobile Personal File Cube"/>
    <n v="46.84"/>
    <n v="2"/>
    <n v="0"/>
    <n v="12.646799999999999"/>
  </r>
  <r>
    <n v="2116"/>
    <s v="CA-2012-164882"/>
    <x v="1"/>
    <x v="89"/>
    <d v="2012-10-31T00:00:00"/>
    <s v="Same Day"/>
    <s v="SG-20080"/>
    <s v="Sandra Glassco"/>
    <x v="0"/>
    <x v="0"/>
    <x v="56"/>
    <x v="1"/>
    <n v="92374"/>
    <x v="1"/>
    <s v="FUR-BO-10002213"/>
    <x v="0"/>
    <x v="0"/>
    <s v="DMI Eclipse Executive Suite Bookcases"/>
    <n v="425.83300000000003"/>
    <n v="1"/>
    <n v="0.15"/>
    <n v="20.03919999999998"/>
  </r>
  <r>
    <n v="2117"/>
    <s v="CA-2012-159786"/>
    <x v="1"/>
    <x v="88"/>
    <d v="2012-10-17T00:00:00"/>
    <s v="Second Class"/>
    <s v="RK-19300"/>
    <s v="Ralph Kennedy"/>
    <x v="0"/>
    <x v="0"/>
    <x v="30"/>
    <x v="15"/>
    <n v="14609"/>
    <x v="3"/>
    <s v="FUR-TA-10001307"/>
    <x v="0"/>
    <x v="3"/>
    <s v="SAFCO PlanMaster Heigh-Adjustable Drafting Table Base, 43w x 30d x 30-37h, Black"/>
    <n v="209.67"/>
    <n v="1"/>
    <n v="0.4"/>
    <n v="-13.978000000000009"/>
  </r>
  <r>
    <n v="2118"/>
    <s v="CA-2013-130267"/>
    <x v="0"/>
    <x v="251"/>
    <d v="2013-09-24T00:00:00"/>
    <s v="Standard Class"/>
    <s v="SW-20245"/>
    <s v="Scot Wooten"/>
    <x v="0"/>
    <x v="0"/>
    <x v="280"/>
    <x v="1"/>
    <n v="95207"/>
    <x v="1"/>
    <s v="OFF-PA-10002222"/>
    <x v="1"/>
    <x v="10"/>
    <s v="Xerox Color Copier Paper, 11&quot; x 17&quot;, Ream"/>
    <n v="159.88"/>
    <n v="7"/>
    <n v="0"/>
    <n v="73.544799999999995"/>
  </r>
  <r>
    <n v="2119"/>
    <s v="CA-2014-155460"/>
    <x v="3"/>
    <x v="669"/>
    <d v="2014-04-16T00:00:00"/>
    <s v="First Class"/>
    <s v="RW-19630"/>
    <s v="Rob Williams"/>
    <x v="1"/>
    <x v="0"/>
    <x v="4"/>
    <x v="4"/>
    <n v="98105"/>
    <x v="1"/>
    <s v="OFF-PA-10002479"/>
    <x v="1"/>
    <x v="10"/>
    <s v="Xerox 4200 Series MultiUse Premium Copy Paper (20Lb. and 84 Bright)"/>
    <n v="5.28"/>
    <n v="1"/>
    <n v="0"/>
    <n v="2.3759999999999999"/>
  </r>
  <r>
    <n v="2120"/>
    <s v="CA-2014-155460"/>
    <x v="3"/>
    <x v="669"/>
    <d v="2014-04-16T00:00:00"/>
    <s v="First Class"/>
    <s v="RW-19630"/>
    <s v="Rob Williams"/>
    <x v="1"/>
    <x v="0"/>
    <x v="4"/>
    <x v="4"/>
    <n v="98105"/>
    <x v="1"/>
    <s v="OFF-BI-10003091"/>
    <x v="1"/>
    <x v="8"/>
    <s v="GBC DocuBind TL200 Manual Binding Machine"/>
    <n v="895.92"/>
    <n v="5"/>
    <n v="0.2"/>
    <n v="302.37299999999993"/>
  </r>
  <r>
    <n v="2121"/>
    <s v="US-2014-168690"/>
    <x v="3"/>
    <x v="363"/>
    <d v="2014-01-14T00:00:00"/>
    <s v="Standard Class"/>
    <s v="TS-21085"/>
    <s v="Thais Sissman"/>
    <x v="0"/>
    <x v="0"/>
    <x v="281"/>
    <x v="2"/>
    <n v="32174"/>
    <x v="0"/>
    <s v="OFF-BI-10000145"/>
    <x v="1"/>
    <x v="8"/>
    <s v="Zipper Ring Binder Pockets"/>
    <n v="2.8080000000000007"/>
    <n v="3"/>
    <n v="0.7"/>
    <n v="-1.9656000000000002"/>
  </r>
  <r>
    <n v="2122"/>
    <s v="CA-2014-158246"/>
    <x v="3"/>
    <x v="45"/>
    <d v="2014-11-12T00:00:00"/>
    <s v="First Class"/>
    <s v="JB-15400"/>
    <s v="Jennifer Braxton"/>
    <x v="1"/>
    <x v="0"/>
    <x v="282"/>
    <x v="1"/>
    <n v="94086"/>
    <x v="1"/>
    <s v="FUR-CH-10003061"/>
    <x v="0"/>
    <x v="1"/>
    <s v="Global Leather Task Chair, Black"/>
    <n v="215.976"/>
    <n v="3"/>
    <n v="0.2"/>
    <n v="-2.6997000000000355"/>
  </r>
  <r>
    <n v="2123"/>
    <s v="CA-2014-167381"/>
    <x v="3"/>
    <x v="585"/>
    <d v="2014-09-25T00:00:00"/>
    <s v="Second Class"/>
    <s v="EH-14005"/>
    <s v="Erica Hernandez"/>
    <x v="2"/>
    <x v="0"/>
    <x v="190"/>
    <x v="12"/>
    <n v="48911"/>
    <x v="2"/>
    <s v="FUR-BO-10001972"/>
    <x v="0"/>
    <x v="0"/>
    <s v="O'Sullivan 4-Shelf Bookcase in Odessa Pine"/>
    <n v="241.96"/>
    <n v="2"/>
    <n v="0"/>
    <n v="41.133199999999988"/>
  </r>
  <r>
    <n v="2124"/>
    <s v="CA-2014-167381"/>
    <x v="3"/>
    <x v="585"/>
    <d v="2014-09-25T00:00:00"/>
    <s v="Second Class"/>
    <s v="EH-14005"/>
    <s v="Erica Hernandez"/>
    <x v="2"/>
    <x v="0"/>
    <x v="190"/>
    <x v="12"/>
    <n v="48911"/>
    <x v="2"/>
    <s v="OFF-LA-10000134"/>
    <x v="1"/>
    <x v="2"/>
    <s v="Avery 511"/>
    <n v="27.72"/>
    <n v="9"/>
    <n v="0"/>
    <n v="13.3056"/>
  </r>
  <r>
    <n v="2125"/>
    <s v="CA-2014-144862"/>
    <x v="3"/>
    <x v="96"/>
    <d v="2014-12-06T00:00:00"/>
    <s v="Standard Class"/>
    <s v="EH-14005"/>
    <s v="Erica Hernandez"/>
    <x v="2"/>
    <x v="0"/>
    <x v="10"/>
    <x v="9"/>
    <n v="19143"/>
    <x v="3"/>
    <s v="OFF-EN-10003040"/>
    <x v="1"/>
    <x v="12"/>
    <s v="Quality Park Security Envelopes"/>
    <n v="104.68000000000002"/>
    <n v="5"/>
    <n v="0.2"/>
    <n v="35.329499999999996"/>
  </r>
  <r>
    <n v="2126"/>
    <s v="CA-2014-144862"/>
    <x v="3"/>
    <x v="96"/>
    <d v="2014-12-06T00:00:00"/>
    <s v="Standard Class"/>
    <s v="EH-14005"/>
    <s v="Erica Hernandez"/>
    <x v="2"/>
    <x v="0"/>
    <x v="10"/>
    <x v="9"/>
    <n v="19143"/>
    <x v="3"/>
    <s v="TEC-PH-10000923"/>
    <x v="2"/>
    <x v="7"/>
    <s v="Belkin SportFit Armband For iPhone 5s/5c, Fuchsia"/>
    <n v="62.957999999999998"/>
    <n v="7"/>
    <n v="0.4"/>
    <n v="9.4436999999999998"/>
  </r>
  <r>
    <n v="2127"/>
    <s v="CA-2011-126032"/>
    <x v="2"/>
    <x v="670"/>
    <d v="2011-06-28T00:00:00"/>
    <s v="Standard Class"/>
    <s v="BS-11665"/>
    <s v="Brian Stugart"/>
    <x v="0"/>
    <x v="0"/>
    <x v="10"/>
    <x v="9"/>
    <n v="19143"/>
    <x v="3"/>
    <s v="TEC-AC-10000158"/>
    <x v="2"/>
    <x v="11"/>
    <s v="Sony 64GB Class 10 Micro SDHC R40 Memory Card"/>
    <n v="86.376000000000005"/>
    <n v="3"/>
    <n v="0.2"/>
    <n v="1.079699999999999"/>
  </r>
  <r>
    <n v="2128"/>
    <s v="CA-2012-134859"/>
    <x v="1"/>
    <x v="242"/>
    <d v="2012-10-09T00:00:00"/>
    <s v="Standard Class"/>
    <s v="JK-16120"/>
    <s v="Julie Kriz"/>
    <x v="2"/>
    <x v="0"/>
    <x v="10"/>
    <x v="9"/>
    <n v="19134"/>
    <x v="3"/>
    <s v="FUR-FU-10003623"/>
    <x v="0"/>
    <x v="5"/>
    <s v="DataProducts Ampli Magnifier Task Lamp, Black,"/>
    <n v="64.944000000000003"/>
    <n v="3"/>
    <n v="0.2"/>
    <n v="6.4943999999999953"/>
  </r>
  <r>
    <n v="2129"/>
    <s v="CA-2012-134859"/>
    <x v="1"/>
    <x v="242"/>
    <d v="2012-10-09T00:00:00"/>
    <s v="Standard Class"/>
    <s v="JK-16120"/>
    <s v="Julie Kriz"/>
    <x v="2"/>
    <x v="0"/>
    <x v="10"/>
    <x v="9"/>
    <n v="19134"/>
    <x v="3"/>
    <s v="OFF-PA-10001293"/>
    <x v="1"/>
    <x v="10"/>
    <s v="Xerox 1946"/>
    <n v="20.736000000000004"/>
    <n v="4"/>
    <n v="0.2"/>
    <n v="7.2576000000000001"/>
  </r>
  <r>
    <n v="2130"/>
    <s v="US-2011-114188"/>
    <x v="2"/>
    <x v="671"/>
    <d v="2011-05-22T00:00:00"/>
    <s v="Second Class"/>
    <s v="RF-19345"/>
    <s v="Randy Ferguson"/>
    <x v="1"/>
    <x v="0"/>
    <x v="18"/>
    <x v="38"/>
    <n v="3820"/>
    <x v="3"/>
    <s v="OFF-AP-10000124"/>
    <x v="1"/>
    <x v="9"/>
    <s v="Acco 6 Outlet Guardian Basic Surge Suppressor"/>
    <n v="33.28"/>
    <n v="4"/>
    <n v="0"/>
    <n v="9.3184000000000005"/>
  </r>
  <r>
    <n v="2131"/>
    <s v="US-2011-114188"/>
    <x v="2"/>
    <x v="671"/>
    <d v="2011-05-22T00:00:00"/>
    <s v="Second Class"/>
    <s v="RF-19345"/>
    <s v="Randy Ferguson"/>
    <x v="1"/>
    <x v="0"/>
    <x v="18"/>
    <x v="38"/>
    <n v="3820"/>
    <x v="3"/>
    <s v="OFF-AR-10004511"/>
    <x v="1"/>
    <x v="6"/>
    <s v="Sanford Colorific Scented Colored Pencils, 12/Pack"/>
    <n v="38.520000000000003"/>
    <n v="9"/>
    <n v="0"/>
    <n v="11.9412"/>
  </r>
  <r>
    <n v="2132"/>
    <s v="US-2011-114188"/>
    <x v="2"/>
    <x v="671"/>
    <d v="2011-05-22T00:00:00"/>
    <s v="Second Class"/>
    <s v="RF-19345"/>
    <s v="Randy Ferguson"/>
    <x v="1"/>
    <x v="0"/>
    <x v="18"/>
    <x v="38"/>
    <n v="3820"/>
    <x v="3"/>
    <s v="FUR-FU-10000076"/>
    <x v="0"/>
    <x v="5"/>
    <s v="24-Hour Round Wall Clock"/>
    <n v="139.86000000000001"/>
    <n v="7"/>
    <n v="0"/>
    <n v="60.139800000000015"/>
  </r>
  <r>
    <n v="2133"/>
    <s v="CA-2012-156524"/>
    <x v="1"/>
    <x v="312"/>
    <d v="2012-11-26T00:00:00"/>
    <s v="Standard Class"/>
    <s v="DL-12865"/>
    <s v="Dan Lawera"/>
    <x v="0"/>
    <x v="0"/>
    <x v="20"/>
    <x v="15"/>
    <n v="10011"/>
    <x v="3"/>
    <s v="OFF-PA-10003883"/>
    <x v="1"/>
    <x v="10"/>
    <s v="Message Book, Phone, Wirebound Standard Line Memo, 2 3/4&quot; X 5&quot;"/>
    <n v="19.649999999999999"/>
    <n v="3"/>
    <n v="0"/>
    <n v="9.0389999999999997"/>
  </r>
  <r>
    <n v="2134"/>
    <s v="CA-2012-122210"/>
    <x v="1"/>
    <x v="672"/>
    <d v="2012-12-04T00:00:00"/>
    <s v="Standard Class"/>
    <s v="WB-21850"/>
    <s v="William Brown"/>
    <x v="0"/>
    <x v="0"/>
    <x v="10"/>
    <x v="9"/>
    <n v="19134"/>
    <x v="3"/>
    <s v="OFF-BI-10003656"/>
    <x v="1"/>
    <x v="8"/>
    <s v="Fellowes PB200 Plastic Comb Binding Machine"/>
    <n v="152.99100000000001"/>
    <n v="3"/>
    <n v="0.7"/>
    <n v="-122.39280000000002"/>
  </r>
  <r>
    <n v="2135"/>
    <s v="CA-2012-122210"/>
    <x v="1"/>
    <x v="672"/>
    <d v="2012-12-04T00:00:00"/>
    <s v="Standard Class"/>
    <s v="WB-21850"/>
    <s v="William Brown"/>
    <x v="0"/>
    <x v="0"/>
    <x v="10"/>
    <x v="9"/>
    <n v="19134"/>
    <x v="3"/>
    <s v="OFF-FA-10000053"/>
    <x v="1"/>
    <x v="13"/>
    <s v="Revere Boxed Rubber Bands by Revere"/>
    <n v="10.584"/>
    <n v="7"/>
    <n v="0.2"/>
    <n v="-2.3813999999999993"/>
  </r>
  <r>
    <n v="2136"/>
    <s v="CA-2012-122210"/>
    <x v="1"/>
    <x v="672"/>
    <d v="2012-12-04T00:00:00"/>
    <s v="Standard Class"/>
    <s v="WB-21850"/>
    <s v="William Brown"/>
    <x v="0"/>
    <x v="0"/>
    <x v="10"/>
    <x v="9"/>
    <n v="19134"/>
    <x v="3"/>
    <s v="TEC-PH-10002807"/>
    <x v="2"/>
    <x v="7"/>
    <s v="Motorla HX550 Universal Bluetooth Headset"/>
    <n v="94.919999999999987"/>
    <n v="4"/>
    <n v="0.4"/>
    <n v="15.819999999999993"/>
  </r>
  <r>
    <n v="2137"/>
    <s v="CA-2012-156377"/>
    <x v="1"/>
    <x v="620"/>
    <d v="2013-01-05T00:00:00"/>
    <s v="Standard Class"/>
    <s v="TB-21625"/>
    <s v="Trudy Brown"/>
    <x v="0"/>
    <x v="0"/>
    <x v="55"/>
    <x v="5"/>
    <n v="75051"/>
    <x v="2"/>
    <s v="FUR-FU-10002364"/>
    <x v="0"/>
    <x v="5"/>
    <s v="Eldon Expressions Wood Desk Accessories, Oak"/>
    <n v="14.76"/>
    <n v="5"/>
    <n v="0.6"/>
    <n v="-11.439000000000004"/>
  </r>
  <r>
    <n v="2138"/>
    <s v="CA-2012-156377"/>
    <x v="1"/>
    <x v="620"/>
    <d v="2013-01-05T00:00:00"/>
    <s v="Standard Class"/>
    <s v="TB-21625"/>
    <s v="Trudy Brown"/>
    <x v="0"/>
    <x v="0"/>
    <x v="55"/>
    <x v="5"/>
    <n v="75051"/>
    <x v="2"/>
    <s v="OFF-BI-10002954"/>
    <x v="1"/>
    <x v="8"/>
    <s v="Newell 3-Hole Punched Plastic Slotted Magazine Holders for Binders"/>
    <n v="3.6559999999999993"/>
    <n v="4"/>
    <n v="0.8"/>
    <n v="-5.8496000000000024"/>
  </r>
  <r>
    <n v="2139"/>
    <s v="US-2014-157896"/>
    <x v="3"/>
    <x v="673"/>
    <d v="2014-11-17T00:00:00"/>
    <s v="Same Day"/>
    <s v="CB-12415"/>
    <s v="Christy Brittain"/>
    <x v="0"/>
    <x v="0"/>
    <x v="20"/>
    <x v="15"/>
    <n v="10009"/>
    <x v="3"/>
    <s v="OFF-PA-10004092"/>
    <x v="1"/>
    <x v="10"/>
    <s v="Tops Green Bar Computer Printout Paper"/>
    <n v="146.82"/>
    <n v="3"/>
    <n v="0"/>
    <n v="73.41"/>
  </r>
  <r>
    <n v="2140"/>
    <s v="CA-2011-159520"/>
    <x v="2"/>
    <x v="571"/>
    <d v="2011-06-11T00:00:00"/>
    <s v="Standard Class"/>
    <s v="GT-14635"/>
    <s v="Grant Thornton"/>
    <x v="1"/>
    <x v="0"/>
    <x v="85"/>
    <x v="15"/>
    <n v="11561"/>
    <x v="3"/>
    <s v="OFF-BI-10003982"/>
    <x v="1"/>
    <x v="8"/>
    <s v="Wilson Jones Century Plastic Molded Ring Binders"/>
    <n v="149.54399999999998"/>
    <n v="9"/>
    <n v="0.2"/>
    <n v="50.471099999999993"/>
  </r>
  <r>
    <n v="2141"/>
    <s v="CA-2011-159520"/>
    <x v="2"/>
    <x v="571"/>
    <d v="2011-06-11T00:00:00"/>
    <s v="Standard Class"/>
    <s v="GT-14635"/>
    <s v="Grant Thornton"/>
    <x v="1"/>
    <x v="0"/>
    <x v="85"/>
    <x v="15"/>
    <n v="11561"/>
    <x v="3"/>
    <s v="OFF-SU-10001664"/>
    <x v="1"/>
    <x v="14"/>
    <s v="Acme Office Executive Series Stainless Steel Trimmers"/>
    <n v="17.14"/>
    <n v="2"/>
    <n v="0"/>
    <n v="4.4564000000000004"/>
  </r>
  <r>
    <n v="2142"/>
    <s v="CA-2011-159520"/>
    <x v="2"/>
    <x v="571"/>
    <d v="2011-06-11T00:00:00"/>
    <s v="Standard Class"/>
    <s v="GT-14635"/>
    <s v="Grant Thornton"/>
    <x v="1"/>
    <x v="0"/>
    <x v="85"/>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x v="0"/>
    <x v="10"/>
    <x v="9"/>
    <n v="19140"/>
    <x v="3"/>
    <s v="OFF-PA-10004675"/>
    <x v="1"/>
    <x v="10"/>
    <s v="Telephone Message Books with Fax/Mobile Section, 5 1/2&quot; x 3 3/16&quot;"/>
    <n v="30.48"/>
    <n v="6"/>
    <n v="0.2"/>
    <n v="9.9059999999999988"/>
  </r>
  <r>
    <n v="2144"/>
    <s v="CA-2013-155481"/>
    <x v="0"/>
    <x v="142"/>
    <d v="2013-09-06T00:00:00"/>
    <s v="Standard Class"/>
    <s v="DK-13225"/>
    <s v="Dean Katz"/>
    <x v="1"/>
    <x v="0"/>
    <x v="10"/>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x v="0"/>
    <x v="10"/>
    <x v="9"/>
    <n v="19140"/>
    <x v="3"/>
    <s v="OFF-FA-10002780"/>
    <x v="1"/>
    <x v="13"/>
    <s v="Staples"/>
    <n v="16.687999999999999"/>
    <n v="7"/>
    <n v="0.2"/>
    <n v="5.4235999999999995"/>
  </r>
  <r>
    <n v="2146"/>
    <s v="US-2013-152051"/>
    <x v="0"/>
    <x v="674"/>
    <d v="2013-06-30T00:00:00"/>
    <s v="Standard Class"/>
    <s v="TS-21160"/>
    <s v="Theresa Swint"/>
    <x v="1"/>
    <x v="0"/>
    <x v="283"/>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x v="0"/>
    <x v="283"/>
    <x v="9"/>
    <n v="17403"/>
    <x v="3"/>
    <s v="OFF-BI-10004781"/>
    <x v="1"/>
    <x v="8"/>
    <s v="GBC Wire Binding Strips"/>
    <n v="38.088000000000001"/>
    <n v="4"/>
    <n v="0.7"/>
    <n v="-27.93119999999999"/>
  </r>
  <r>
    <n v="2148"/>
    <s v="US-2013-152051"/>
    <x v="0"/>
    <x v="674"/>
    <d v="2013-06-30T00:00:00"/>
    <s v="Standard Class"/>
    <s v="TS-21160"/>
    <s v="Theresa Swint"/>
    <x v="1"/>
    <x v="0"/>
    <x v="283"/>
    <x v="9"/>
    <n v="17403"/>
    <x v="3"/>
    <s v="OFF-ST-10001713"/>
    <x v="1"/>
    <x v="4"/>
    <s v="Gould Plastics 9-Pocket Panel Bin, 18-3/8w x 5-1/4d x 20-1/2h, Black"/>
    <n v="254.35200000000003"/>
    <n v="6"/>
    <n v="0.2"/>
    <n v="-50.870400000000018"/>
  </r>
  <r>
    <n v="2149"/>
    <s v="CA-2011-141607"/>
    <x v="2"/>
    <x v="432"/>
    <d v="2011-12-17T00:00:00"/>
    <s v="Standard Class"/>
    <s v="WB-21850"/>
    <s v="William Brown"/>
    <x v="0"/>
    <x v="0"/>
    <x v="3"/>
    <x v="1"/>
    <n v="94521"/>
    <x v="1"/>
    <s v="FUR-FU-10003975"/>
    <x v="0"/>
    <x v="5"/>
    <s v="Eldon Advantage Chair Mats for Low to Medium Pile Carpets"/>
    <n v="43.31"/>
    <n v="1"/>
    <n v="0"/>
    <n v="4.330999999999996"/>
  </r>
  <r>
    <n v="2150"/>
    <s v="CA-2014-102771"/>
    <x v="3"/>
    <x v="185"/>
    <d v="2014-04-06T00:00:00"/>
    <s v="Standard Class"/>
    <s v="DO-13435"/>
    <s v="Denny Ordway"/>
    <x v="0"/>
    <x v="0"/>
    <x v="20"/>
    <x v="15"/>
    <n v="10035"/>
    <x v="3"/>
    <s v="TEC-PH-10001536"/>
    <x v="2"/>
    <x v="7"/>
    <s v="Spigen Samsung Galaxy S5 Case Wallet"/>
    <n v="84.949999999999989"/>
    <n v="5"/>
    <n v="0"/>
    <n v="22.086999999999996"/>
  </r>
  <r>
    <n v="2151"/>
    <s v="US-2014-139969"/>
    <x v="3"/>
    <x v="123"/>
    <d v="2014-11-27T00:00:00"/>
    <s v="Standard Class"/>
    <s v="AF-10870"/>
    <s v="Art Ferguson"/>
    <x v="0"/>
    <x v="0"/>
    <x v="284"/>
    <x v="5"/>
    <n v="77840"/>
    <x v="2"/>
    <s v="FUR-CH-10001973"/>
    <x v="0"/>
    <x v="1"/>
    <s v="Office Star Flex Back Scooter Chair with White Frame"/>
    <n v="233.05799999999999"/>
    <n v="3"/>
    <n v="0.3"/>
    <n v="-53.270399999999995"/>
  </r>
  <r>
    <n v="2152"/>
    <s v="CA-2011-167360"/>
    <x v="2"/>
    <x v="156"/>
    <d v="2011-11-29T00:00:00"/>
    <s v="Second Class"/>
    <s v="RB-19435"/>
    <s v="Richard Bierner"/>
    <x v="0"/>
    <x v="0"/>
    <x v="285"/>
    <x v="25"/>
    <n v="63116"/>
    <x v="2"/>
    <s v="TEC-AC-10001772"/>
    <x v="2"/>
    <x v="11"/>
    <s v="Memorex Mini Travel Drive 16 GB USB 2.0 Flash Drive"/>
    <n v="111.79"/>
    <n v="7"/>
    <n v="0"/>
    <n v="43.598100000000002"/>
  </r>
  <r>
    <n v="2153"/>
    <s v="CA-2012-123505"/>
    <x v="1"/>
    <x v="6"/>
    <d v="2012-11-26T00:00:00"/>
    <s v="Standard Class"/>
    <s v="AR-10540"/>
    <s v="Andy Reiter"/>
    <x v="0"/>
    <x v="0"/>
    <x v="94"/>
    <x v="31"/>
    <n v="2169"/>
    <x v="3"/>
    <s v="OFF-PA-10002586"/>
    <x v="1"/>
    <x v="10"/>
    <s v="Xerox 1970"/>
    <n v="14.940000000000001"/>
    <n v="3"/>
    <n v="0"/>
    <n v="7.0218000000000007"/>
  </r>
  <r>
    <n v="2154"/>
    <s v="CA-2013-117282"/>
    <x v="0"/>
    <x v="216"/>
    <d v="2013-07-19T00:00:00"/>
    <s v="Standard Class"/>
    <s v="DR-12880"/>
    <s v="Dan Reichenbach"/>
    <x v="1"/>
    <x v="0"/>
    <x v="20"/>
    <x v="15"/>
    <n v="10009"/>
    <x v="3"/>
    <s v="OFF-BI-10004094"/>
    <x v="1"/>
    <x v="8"/>
    <s v="GBC Standard Plastic Binding Systems Combs"/>
    <n v="14.16"/>
    <n v="2"/>
    <n v="0.2"/>
    <n v="5.133"/>
  </r>
  <r>
    <n v="2155"/>
    <s v="US-2013-120460"/>
    <x v="0"/>
    <x v="567"/>
    <d v="2013-05-06T00:00:00"/>
    <s v="Standard Class"/>
    <s v="BF-11170"/>
    <s v="Ben Ferrer"/>
    <x v="2"/>
    <x v="0"/>
    <x v="61"/>
    <x v="5"/>
    <n v="75081"/>
    <x v="2"/>
    <s v="FUR-FU-10004973"/>
    <x v="0"/>
    <x v="5"/>
    <s v="Flat Face Poster Frame"/>
    <n v="22.608000000000001"/>
    <n v="3"/>
    <n v="0.6"/>
    <n v="-10.173599999999997"/>
  </r>
  <r>
    <n v="2156"/>
    <s v="CA-2013-111115"/>
    <x v="0"/>
    <x v="197"/>
    <d v="2013-07-28T00:00:00"/>
    <s v="Second Class"/>
    <s v="LB-16735"/>
    <s v="Larry Blacks"/>
    <x v="0"/>
    <x v="0"/>
    <x v="1"/>
    <x v="1"/>
    <n v="90032"/>
    <x v="1"/>
    <s v="OFF-FA-10000624"/>
    <x v="1"/>
    <x v="13"/>
    <s v="OIC Binder Clips"/>
    <n v="21.48"/>
    <n v="6"/>
    <n v="0"/>
    <n v="10.74"/>
  </r>
  <r>
    <n v="2157"/>
    <s v="CA-2011-124646"/>
    <x v="2"/>
    <x v="169"/>
    <d v="2011-06-24T00:00:00"/>
    <s v="First Class"/>
    <s v="DV-13465"/>
    <s v="Dianna Vittorini"/>
    <x v="0"/>
    <x v="0"/>
    <x v="31"/>
    <x v="11"/>
    <n v="55407"/>
    <x v="2"/>
    <s v="OFF-ST-10001097"/>
    <x v="1"/>
    <x v="4"/>
    <s v="Office Impressions Heavy Duty Welded Shelving &amp; Multimedia Storage Drawers"/>
    <n v="501.81000000000006"/>
    <n v="3"/>
    <n v="0"/>
    <n v="0"/>
  </r>
  <r>
    <n v="2158"/>
    <s v="CA-2011-124646"/>
    <x v="2"/>
    <x v="169"/>
    <d v="2011-06-24T00:00:00"/>
    <s v="First Class"/>
    <s v="DV-13465"/>
    <s v="Dianna Vittorini"/>
    <x v="0"/>
    <x v="0"/>
    <x v="31"/>
    <x v="11"/>
    <n v="55407"/>
    <x v="2"/>
    <s v="OFF-ST-10001469"/>
    <x v="1"/>
    <x v="4"/>
    <s v="Fellowes Bankers Box Recycled Super Stor/Drawer"/>
    <n v="161.94"/>
    <n v="3"/>
    <n v="0"/>
    <n v="9.716399999999993"/>
  </r>
  <r>
    <n v="2159"/>
    <s v="CA-2014-148166"/>
    <x v="3"/>
    <x v="208"/>
    <d v="2014-10-27T00:00:00"/>
    <s v="Standard Class"/>
    <s v="NK-18490"/>
    <s v="Neil Knudson"/>
    <x v="2"/>
    <x v="0"/>
    <x v="207"/>
    <x v="2"/>
    <n v="32725"/>
    <x v="0"/>
    <s v="OFF-AR-10004956"/>
    <x v="1"/>
    <x v="6"/>
    <s v="Newell 33"/>
    <n v="17.856000000000002"/>
    <n v="4"/>
    <n v="0.2"/>
    <n v="2.0087999999999973"/>
  </r>
  <r>
    <n v="2160"/>
    <s v="CA-2013-159737"/>
    <x v="0"/>
    <x v="323"/>
    <d v="2013-09-10T00:00:00"/>
    <s v="Standard Class"/>
    <s v="CS-11950"/>
    <s v="Carlos Soltero"/>
    <x v="0"/>
    <x v="0"/>
    <x v="22"/>
    <x v="10"/>
    <n v="60610"/>
    <x v="2"/>
    <s v="OFF-BI-10004236"/>
    <x v="1"/>
    <x v="8"/>
    <s v="XtraLife ClearVue Slant-D Ring Binder, White, 3&quot;"/>
    <n v="8.8079999999999981"/>
    <n v="3"/>
    <n v="0.8"/>
    <n v="-14.973600000000001"/>
  </r>
  <r>
    <n v="2161"/>
    <s v="CA-2013-141019"/>
    <x v="0"/>
    <x v="675"/>
    <d v="2013-05-15T00:00:00"/>
    <s v="Same Day"/>
    <s v="LH-17155"/>
    <s v="Logan Haushalter"/>
    <x v="0"/>
    <x v="0"/>
    <x v="74"/>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x v="0"/>
    <x v="182"/>
    <x v="1"/>
    <n v="94601"/>
    <x v="1"/>
    <s v="OFF-AR-10003696"/>
    <x v="1"/>
    <x v="6"/>
    <s v="Panasonic KP-350BK Electric Pencil Sharpener with Auto Stop"/>
    <n v="34.58"/>
    <n v="1"/>
    <n v="0"/>
    <n v="10.028199999999998"/>
  </r>
  <r>
    <n v="2163"/>
    <s v="CA-2014-166296"/>
    <x v="3"/>
    <x v="677"/>
    <d v="2014-03-20T00:00:00"/>
    <s v="Standard Class"/>
    <s v="KF-16285"/>
    <s v="Karen Ferguson"/>
    <x v="2"/>
    <x v="0"/>
    <x v="286"/>
    <x v="1"/>
    <n v="95336"/>
    <x v="1"/>
    <s v="OFF-PA-10004359"/>
    <x v="1"/>
    <x v="10"/>
    <s v="Multicolor Computer Printout Paper"/>
    <n v="314.54999999999995"/>
    <n v="3"/>
    <n v="0"/>
    <n v="150.98399999999998"/>
  </r>
  <r>
    <n v="2164"/>
    <s v="CA-2013-154018"/>
    <x v="0"/>
    <x v="63"/>
    <d v="2013-10-20T00:00:00"/>
    <s v="Standard Class"/>
    <s v="HA-14920"/>
    <s v="Helen Andreada"/>
    <x v="0"/>
    <x v="0"/>
    <x v="128"/>
    <x v="5"/>
    <n v="78041"/>
    <x v="2"/>
    <s v="TEC-AC-10002402"/>
    <x v="2"/>
    <x v="11"/>
    <s v="Razer Kraken PRO Over Ear PC and Music Headset"/>
    <n v="191.976"/>
    <n v="3"/>
    <n v="0.2"/>
    <n v="23.996999999999986"/>
  </r>
  <r>
    <n v="2165"/>
    <s v="CA-2013-154018"/>
    <x v="0"/>
    <x v="63"/>
    <d v="2013-10-20T00:00:00"/>
    <s v="Standard Class"/>
    <s v="HA-14920"/>
    <s v="Helen Andreada"/>
    <x v="0"/>
    <x v="0"/>
    <x v="128"/>
    <x v="5"/>
    <n v="78041"/>
    <x v="2"/>
    <s v="OFF-PA-10000551"/>
    <x v="1"/>
    <x v="10"/>
    <s v="Array Memo Cubes"/>
    <n v="8.2880000000000003"/>
    <n v="2"/>
    <n v="0.2"/>
    <n v="3.0043999999999995"/>
  </r>
  <r>
    <n v="2166"/>
    <s v="CA-2013-154018"/>
    <x v="0"/>
    <x v="63"/>
    <d v="2013-10-20T00:00:00"/>
    <s v="Standard Class"/>
    <s v="HA-14920"/>
    <s v="Helen Andreada"/>
    <x v="0"/>
    <x v="0"/>
    <x v="128"/>
    <x v="5"/>
    <n v="78041"/>
    <x v="2"/>
    <s v="FUR-FU-10003394"/>
    <x v="0"/>
    <x v="5"/>
    <s v="Tenex &quot;The Solids&quot; Textured Chair Mats"/>
    <n v="139.91999999999999"/>
    <n v="5"/>
    <n v="0.6"/>
    <n v="-150.41399999999999"/>
  </r>
  <r>
    <n v="2167"/>
    <s v="CA-2013-154018"/>
    <x v="0"/>
    <x v="63"/>
    <d v="2013-10-20T00:00:00"/>
    <s v="Standard Class"/>
    <s v="HA-14920"/>
    <s v="Helen Andreada"/>
    <x v="0"/>
    <x v="0"/>
    <x v="128"/>
    <x v="5"/>
    <n v="78041"/>
    <x v="2"/>
    <s v="OFF-AR-10002067"/>
    <x v="1"/>
    <x v="6"/>
    <s v="Newell 334"/>
    <n v="15.872"/>
    <n v="1"/>
    <n v="0.2"/>
    <n v="1.1904000000000003"/>
  </r>
  <r>
    <n v="2168"/>
    <s v="CA-2013-154018"/>
    <x v="0"/>
    <x v="63"/>
    <d v="2013-10-20T00:00:00"/>
    <s v="Standard Class"/>
    <s v="HA-14920"/>
    <s v="Helen Andreada"/>
    <x v="0"/>
    <x v="0"/>
    <x v="128"/>
    <x v="5"/>
    <n v="78041"/>
    <x v="2"/>
    <s v="OFF-BI-10004140"/>
    <x v="1"/>
    <x v="8"/>
    <s v="Avery Non-Stick Binders"/>
    <n v="6.2859999999999987"/>
    <n v="7"/>
    <n v="0.8"/>
    <n v="-11.000500000000008"/>
  </r>
  <r>
    <n v="2169"/>
    <s v="CA-2014-117870"/>
    <x v="3"/>
    <x v="678"/>
    <d v="2014-01-31T00:00:00"/>
    <s v="Second Class"/>
    <s v="JH-15820"/>
    <s v="John Huston"/>
    <x v="0"/>
    <x v="0"/>
    <x v="239"/>
    <x v="24"/>
    <n v="44240"/>
    <x v="3"/>
    <s v="OFF-AR-10004078"/>
    <x v="1"/>
    <x v="6"/>
    <s v="Newell 312"/>
    <n v="14.015999999999998"/>
    <n v="3"/>
    <n v="0.2"/>
    <n v="1.7519999999999998"/>
  </r>
  <r>
    <n v="2170"/>
    <s v="CA-2014-117870"/>
    <x v="3"/>
    <x v="678"/>
    <d v="2014-01-31T00:00:00"/>
    <s v="Second Class"/>
    <s v="JH-15820"/>
    <s v="John Huston"/>
    <x v="0"/>
    <x v="0"/>
    <x v="239"/>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x v="0"/>
    <x v="239"/>
    <x v="24"/>
    <n v="44240"/>
    <x v="3"/>
    <s v="TEC-PH-10003931"/>
    <x v="2"/>
    <x v="7"/>
    <s v="JBL Micro Wireless Portable Bluetooth Speaker"/>
    <n v="107.982"/>
    <n v="3"/>
    <n v="0.4"/>
    <n v="-26.995499999999993"/>
  </r>
  <r>
    <n v="2172"/>
    <s v="US-2014-137491"/>
    <x v="3"/>
    <x v="123"/>
    <d v="2014-11-26T00:00:00"/>
    <s v="Standard Class"/>
    <s v="LC-16930"/>
    <s v="Linda Cazamias"/>
    <x v="1"/>
    <x v="0"/>
    <x v="287"/>
    <x v="5"/>
    <n v="76903"/>
    <x v="2"/>
    <s v="FUR-CH-10004675"/>
    <x v="0"/>
    <x v="1"/>
    <s v="Lifetime Advantage Folding Chairs, 4/Carton"/>
    <n v="305.31200000000001"/>
    <n v="2"/>
    <n v="0.3"/>
    <n v="-8.7232000000000198"/>
  </r>
  <r>
    <n v="2173"/>
    <s v="CA-2011-152296"/>
    <x v="2"/>
    <x v="601"/>
    <d v="2011-08-03T00:00:00"/>
    <s v="First Class"/>
    <s v="IL-15100"/>
    <s v="Ivan Liston"/>
    <x v="0"/>
    <x v="0"/>
    <x v="8"/>
    <x v="1"/>
    <n v="94122"/>
    <x v="1"/>
    <s v="OFF-BI-10004506"/>
    <x v="1"/>
    <x v="8"/>
    <s v="Wilson Jones data.warehouse D-Ring Binders with DublLock"/>
    <n v="19.752000000000002"/>
    <n v="3"/>
    <n v="0.2"/>
    <n v="6.9131999999999998"/>
  </r>
  <r>
    <n v="2174"/>
    <s v="CA-2013-112025"/>
    <x v="0"/>
    <x v="679"/>
    <d v="2013-08-05T00:00:00"/>
    <s v="Standard Class"/>
    <s v="LS-16975"/>
    <s v="Lindsay Shagiari"/>
    <x v="2"/>
    <x v="0"/>
    <x v="12"/>
    <x v="5"/>
    <n v="77070"/>
    <x v="2"/>
    <s v="OFF-BI-10002353"/>
    <x v="1"/>
    <x v="8"/>
    <s v="GBC VeloBind Cover Sets"/>
    <n v="9.2639999999999976"/>
    <n v="3"/>
    <n v="0.8"/>
    <n v="-13.895999999999997"/>
  </r>
  <r>
    <n v="2175"/>
    <s v="CA-2012-132507"/>
    <x v="1"/>
    <x v="117"/>
    <d v="2012-08-03T00:00:00"/>
    <s v="Second Class"/>
    <s v="CC-12610"/>
    <s v="Corey Catlett"/>
    <x v="1"/>
    <x v="0"/>
    <x v="12"/>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x v="0"/>
    <x v="288"/>
    <x v="7"/>
    <n v="84106"/>
    <x v="1"/>
    <s v="OFF-PA-10000740"/>
    <x v="1"/>
    <x v="10"/>
    <s v="Xerox 1982"/>
    <n v="45.68"/>
    <n v="2"/>
    <n v="0"/>
    <n v="21.012799999999999"/>
  </r>
  <r>
    <n v="2177"/>
    <s v="CA-2013-125738"/>
    <x v="0"/>
    <x v="680"/>
    <d v="2013-10-22T00:00:00"/>
    <s v="Standard Class"/>
    <s v="PB-18805"/>
    <s v="Patrick Bzostek"/>
    <x v="2"/>
    <x v="0"/>
    <x v="288"/>
    <x v="7"/>
    <n v="84106"/>
    <x v="1"/>
    <s v="OFF-PA-10003001"/>
    <x v="1"/>
    <x v="10"/>
    <s v="Xerox 1986"/>
    <n v="60.12"/>
    <n v="9"/>
    <n v="0"/>
    <n v="28.857599999999998"/>
  </r>
  <r>
    <n v="2178"/>
    <s v="CA-2013-125738"/>
    <x v="0"/>
    <x v="680"/>
    <d v="2013-10-22T00:00:00"/>
    <s v="Standard Class"/>
    <s v="PB-18805"/>
    <s v="Patrick Bzostek"/>
    <x v="2"/>
    <x v="0"/>
    <x v="288"/>
    <x v="7"/>
    <n v="84106"/>
    <x v="1"/>
    <s v="OFF-BI-10001628"/>
    <x v="1"/>
    <x v="8"/>
    <s v="Acco Data Flex Cable Posts For Top &amp; Bottom Load Binders, 6&quot; Capacity"/>
    <n v="41.72"/>
    <n v="5"/>
    <n v="0.2"/>
    <n v="13.037499999999998"/>
  </r>
  <r>
    <n v="2179"/>
    <s v="CA-2013-125738"/>
    <x v="0"/>
    <x v="680"/>
    <d v="2013-10-22T00:00:00"/>
    <s v="Standard Class"/>
    <s v="PB-18805"/>
    <s v="Patrick Bzostek"/>
    <x v="2"/>
    <x v="0"/>
    <x v="288"/>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x v="0"/>
    <x v="20"/>
    <x v="15"/>
    <n v="10009"/>
    <x v="3"/>
    <s v="OFF-BI-10000309"/>
    <x v="1"/>
    <x v="8"/>
    <s v="GBC Twin Loop Wire Binding Elements, 9/16&quot; Spine, Black"/>
    <n v="85.232000000000014"/>
    <n v="7"/>
    <n v="0.2"/>
    <n v="30.896599999999996"/>
  </r>
  <r>
    <n v="2181"/>
    <s v="CA-2013-128818"/>
    <x v="0"/>
    <x v="681"/>
    <d v="2013-05-12T00:00:00"/>
    <s v="Standard Class"/>
    <s v="CJ-12010"/>
    <s v="Caroline Jumper"/>
    <x v="0"/>
    <x v="0"/>
    <x v="20"/>
    <x v="15"/>
    <n v="10009"/>
    <x v="3"/>
    <s v="OFF-LA-10003923"/>
    <x v="1"/>
    <x v="2"/>
    <s v="Alphabetical Labels for Top Tab Filing"/>
    <n v="44.400000000000006"/>
    <n v="3"/>
    <n v="0"/>
    <n v="22.200000000000003"/>
  </r>
  <r>
    <n v="2182"/>
    <s v="CA-2013-128818"/>
    <x v="0"/>
    <x v="681"/>
    <d v="2013-05-12T00:00:00"/>
    <s v="Standard Class"/>
    <s v="CJ-12010"/>
    <s v="Caroline Jumper"/>
    <x v="0"/>
    <x v="0"/>
    <x v="20"/>
    <x v="15"/>
    <n v="10009"/>
    <x v="3"/>
    <s v="FUR-CH-10002084"/>
    <x v="0"/>
    <x v="1"/>
    <s v="Hon Mobius Operator's Chair"/>
    <n v="442.76400000000001"/>
    <n v="4"/>
    <n v="0.1"/>
    <n v="59.035200000000003"/>
  </r>
  <r>
    <n v="2183"/>
    <s v="CA-2013-128818"/>
    <x v="0"/>
    <x v="681"/>
    <d v="2013-05-12T00:00:00"/>
    <s v="Standard Class"/>
    <s v="CJ-12010"/>
    <s v="Caroline Jumper"/>
    <x v="0"/>
    <x v="0"/>
    <x v="20"/>
    <x v="15"/>
    <n v="10009"/>
    <x v="3"/>
    <s v="TEC-MA-10000488"/>
    <x v="2"/>
    <x v="15"/>
    <s v="Bady BDG101FRU Card Printer"/>
    <n v="3999.95"/>
    <n v="5"/>
    <n v="0"/>
    <n v="1159.9854999999998"/>
  </r>
  <r>
    <n v="2184"/>
    <s v="CA-2013-128818"/>
    <x v="0"/>
    <x v="681"/>
    <d v="2013-05-12T00:00:00"/>
    <s v="Standard Class"/>
    <s v="CJ-12010"/>
    <s v="Caroline Jumper"/>
    <x v="0"/>
    <x v="0"/>
    <x v="20"/>
    <x v="15"/>
    <n v="10009"/>
    <x v="3"/>
    <s v="TEC-AC-10001767"/>
    <x v="2"/>
    <x v="11"/>
    <s v="SanDisk Ultra 64 GB MicroSDHC Class 10 Memory Card"/>
    <n v="199.95000000000002"/>
    <n v="5"/>
    <n v="0"/>
    <n v="21.994499999999988"/>
  </r>
  <r>
    <n v="2185"/>
    <s v="CA-2013-128818"/>
    <x v="0"/>
    <x v="681"/>
    <d v="2013-05-12T00:00:00"/>
    <s v="Standard Class"/>
    <s v="CJ-12010"/>
    <s v="Caroline Jumper"/>
    <x v="0"/>
    <x v="0"/>
    <x v="20"/>
    <x v="15"/>
    <n v="10009"/>
    <x v="3"/>
    <s v="FUR-FU-10001940"/>
    <x v="0"/>
    <x v="5"/>
    <s v="Staples"/>
    <n v="63.68"/>
    <n v="8"/>
    <n v="0"/>
    <n v="28.019200000000005"/>
  </r>
  <r>
    <n v="2186"/>
    <s v="CA-2014-124576"/>
    <x v="3"/>
    <x v="378"/>
    <d v="2014-08-05T00:00:00"/>
    <s v="Second Class"/>
    <s v="HK-14890"/>
    <s v="Heather Kirkland"/>
    <x v="1"/>
    <x v="0"/>
    <x v="162"/>
    <x v="1"/>
    <n v="93905"/>
    <x v="1"/>
    <s v="OFF-BI-10002735"/>
    <x v="1"/>
    <x v="8"/>
    <s v="GBC Prestige Therm-A-Bind Covers"/>
    <n v="54.896000000000008"/>
    <n v="2"/>
    <n v="0.2"/>
    <n v="18.5274"/>
  </r>
  <r>
    <n v="2187"/>
    <s v="CA-2013-101378"/>
    <x v="0"/>
    <x v="216"/>
    <d v="2013-07-15T00:00:00"/>
    <s v="Same Day"/>
    <s v="RH-19600"/>
    <s v="Rob Haberlin"/>
    <x v="0"/>
    <x v="0"/>
    <x v="114"/>
    <x v="19"/>
    <n v="35810"/>
    <x v="0"/>
    <s v="TEC-AC-10002345"/>
    <x v="2"/>
    <x v="11"/>
    <s v="HP Standard 104 key PS/2 Keyboard"/>
    <n v="29"/>
    <n v="2"/>
    <n v="0"/>
    <n v="7.25"/>
  </r>
  <r>
    <n v="2188"/>
    <s v="CA-2014-143063"/>
    <x v="3"/>
    <x v="682"/>
    <d v="2014-08-16T00:00:00"/>
    <s v="Standard Class"/>
    <s v="IL-15100"/>
    <s v="Ivan Liston"/>
    <x v="0"/>
    <x v="0"/>
    <x v="38"/>
    <x v="14"/>
    <n v="47201"/>
    <x v="2"/>
    <s v="OFF-EN-10003134"/>
    <x v="1"/>
    <x v="12"/>
    <s v="Staples"/>
    <n v="70.08"/>
    <n v="6"/>
    <n v="0"/>
    <n v="35.04"/>
  </r>
  <r>
    <n v="2189"/>
    <s v="CA-2014-143063"/>
    <x v="3"/>
    <x v="682"/>
    <d v="2014-08-16T00:00:00"/>
    <s v="Standard Class"/>
    <s v="IL-15100"/>
    <s v="Ivan Liston"/>
    <x v="0"/>
    <x v="0"/>
    <x v="38"/>
    <x v="14"/>
    <n v="47201"/>
    <x v="2"/>
    <s v="FUR-FU-10003708"/>
    <x v="0"/>
    <x v="5"/>
    <s v="Tenex Traditional Chairmats for Medium Pile Carpet, Standard Lip, 36&quot; x 48&quot;"/>
    <n v="121.3"/>
    <n v="2"/>
    <n v="0"/>
    <n v="25.472999999999999"/>
  </r>
  <r>
    <n v="2190"/>
    <s v="CA-2014-143063"/>
    <x v="3"/>
    <x v="682"/>
    <d v="2014-08-16T00:00:00"/>
    <s v="Standard Class"/>
    <s v="IL-15100"/>
    <s v="Ivan Liston"/>
    <x v="0"/>
    <x v="0"/>
    <x v="38"/>
    <x v="14"/>
    <n v="47201"/>
    <x v="2"/>
    <s v="TEC-PH-10003645"/>
    <x v="2"/>
    <x v="7"/>
    <s v="Aastra 57i VoIP phone"/>
    <n v="1454.4900000000002"/>
    <n v="9"/>
    <n v="0"/>
    <n v="378.16740000000004"/>
  </r>
  <r>
    <n v="2191"/>
    <s v="CA-2013-118913"/>
    <x v="0"/>
    <x v="674"/>
    <d v="2013-06-30T00:00:00"/>
    <s v="Standard Class"/>
    <s v="AS-10240"/>
    <s v="Alan Shonely"/>
    <x v="0"/>
    <x v="0"/>
    <x v="1"/>
    <x v="1"/>
    <n v="90049"/>
    <x v="1"/>
    <s v="OFF-AP-10000692"/>
    <x v="1"/>
    <x v="9"/>
    <s v="Fellowes Mighty 8 Compact Surge Protector"/>
    <n v="60.81"/>
    <n v="3"/>
    <n v="0"/>
    <n v="17.026800000000001"/>
  </r>
  <r>
    <n v="2192"/>
    <s v="CA-2013-128412"/>
    <x v="0"/>
    <x v="107"/>
    <d v="2013-12-18T00:00:00"/>
    <s v="Standard Class"/>
    <s v="AP-10915"/>
    <s v="Arthur Prichep"/>
    <x v="0"/>
    <x v="0"/>
    <x v="4"/>
    <x v="4"/>
    <n v="98105"/>
    <x v="1"/>
    <s v="OFF-BI-10001718"/>
    <x v="1"/>
    <x v="8"/>
    <s v="GBC DocuBind P50 Personal Binding Machine"/>
    <n v="153.55199999999999"/>
    <n v="3"/>
    <n v="0.2"/>
    <n v="51.823799999999999"/>
  </r>
  <r>
    <n v="2193"/>
    <s v="CA-2013-128412"/>
    <x v="0"/>
    <x v="107"/>
    <d v="2013-12-18T00:00:00"/>
    <s v="Standard Class"/>
    <s v="AP-10915"/>
    <s v="Arthur Prichep"/>
    <x v="0"/>
    <x v="0"/>
    <x v="4"/>
    <x v="4"/>
    <n v="98105"/>
    <x v="1"/>
    <s v="OFF-AP-10002082"/>
    <x v="1"/>
    <x v="9"/>
    <s v="Holmes HEPA Air Purifier"/>
    <n v="65.34"/>
    <n v="3"/>
    <n v="0"/>
    <n v="22.869"/>
  </r>
  <r>
    <n v="2194"/>
    <s v="CA-2013-128412"/>
    <x v="0"/>
    <x v="107"/>
    <d v="2013-12-18T00:00:00"/>
    <s v="Standard Class"/>
    <s v="AP-10915"/>
    <s v="Arthur Prichep"/>
    <x v="0"/>
    <x v="0"/>
    <x v="4"/>
    <x v="4"/>
    <n v="98105"/>
    <x v="1"/>
    <s v="OFF-PA-10001125"/>
    <x v="1"/>
    <x v="10"/>
    <s v="Xerox 1988"/>
    <n v="123.92"/>
    <n v="4"/>
    <n v="0"/>
    <n v="55.763999999999996"/>
  </r>
  <r>
    <n v="2195"/>
    <s v="CA-2013-128412"/>
    <x v="0"/>
    <x v="107"/>
    <d v="2013-12-18T00:00:00"/>
    <s v="Standard Class"/>
    <s v="AP-10915"/>
    <s v="Arthur Prichep"/>
    <x v="0"/>
    <x v="0"/>
    <x v="4"/>
    <x v="4"/>
    <n v="98105"/>
    <x v="1"/>
    <s v="OFF-AP-10000252"/>
    <x v="1"/>
    <x v="9"/>
    <s v="Harmony HEPA Quiet Air Purifiers"/>
    <n v="35.099999999999994"/>
    <n v="3"/>
    <n v="0"/>
    <n v="12.285"/>
  </r>
  <r>
    <n v="2196"/>
    <s v="CA-2013-128412"/>
    <x v="0"/>
    <x v="107"/>
    <d v="2013-12-18T00:00:00"/>
    <s v="Standard Class"/>
    <s v="AP-10915"/>
    <s v="Arthur Prichep"/>
    <x v="0"/>
    <x v="0"/>
    <x v="4"/>
    <x v="4"/>
    <n v="98105"/>
    <x v="1"/>
    <s v="TEC-AC-10003038"/>
    <x v="2"/>
    <x v="11"/>
    <s v="Kingston Digital DataTraveler 16GB USB 2.0"/>
    <n v="44.75"/>
    <n v="5"/>
    <n v="0"/>
    <n v="8.5024999999999942"/>
  </r>
  <r>
    <n v="2197"/>
    <s v="CA-2013-136483"/>
    <x v="0"/>
    <x v="49"/>
    <d v="2013-12-07T00:00:00"/>
    <s v="Standard Class"/>
    <s v="AG-10390"/>
    <s v="Allen Goldenen"/>
    <x v="0"/>
    <x v="0"/>
    <x v="289"/>
    <x v="18"/>
    <n v="37918"/>
    <x v="0"/>
    <s v="OFF-AR-10000940"/>
    <x v="1"/>
    <x v="6"/>
    <s v="Newell 343"/>
    <n v="4.7039999999999997"/>
    <n v="2"/>
    <n v="0.2"/>
    <n v="0.41160000000000019"/>
  </r>
  <r>
    <n v="2198"/>
    <s v="CA-2011-163013"/>
    <x v="2"/>
    <x v="683"/>
    <d v="2011-12-04T00:00:00"/>
    <s v="Standard Class"/>
    <s v="BF-11080"/>
    <s v="Bart Folk"/>
    <x v="0"/>
    <x v="0"/>
    <x v="122"/>
    <x v="19"/>
    <n v="36116"/>
    <x v="0"/>
    <s v="OFF-AR-10001954"/>
    <x v="1"/>
    <x v="6"/>
    <s v="Newell 331"/>
    <n v="14.669999999999998"/>
    <n v="3"/>
    <n v="0"/>
    <n v="3.9609000000000001"/>
  </r>
  <r>
    <n v="2199"/>
    <s v="CA-2012-135363"/>
    <x v="1"/>
    <x v="262"/>
    <d v="2012-04-02T00:00:00"/>
    <s v="Standard Class"/>
    <s v="CK-12205"/>
    <s v="Chloris Kastensmidt"/>
    <x v="0"/>
    <x v="0"/>
    <x v="10"/>
    <x v="9"/>
    <n v="19120"/>
    <x v="3"/>
    <s v="OFF-PA-10003177"/>
    <x v="1"/>
    <x v="10"/>
    <s v="Xerox 1999"/>
    <n v="15.552000000000003"/>
    <n v="3"/>
    <n v="0.2"/>
    <n v="5.4432"/>
  </r>
  <r>
    <n v="2200"/>
    <s v="CA-2012-135363"/>
    <x v="1"/>
    <x v="262"/>
    <d v="2012-04-02T00:00:00"/>
    <s v="Standard Class"/>
    <s v="CK-12205"/>
    <s v="Chloris Kastensmidt"/>
    <x v="0"/>
    <x v="0"/>
    <x v="10"/>
    <x v="9"/>
    <n v="19120"/>
    <x v="3"/>
    <s v="OFF-PA-10000533"/>
    <x v="1"/>
    <x v="10"/>
    <s v="Southworth Parchment Paper &amp; Envelopes"/>
    <n v="5.2320000000000002"/>
    <n v="1"/>
    <n v="0.2"/>
    <n v="1.7003999999999999"/>
  </r>
  <r>
    <n v="2201"/>
    <s v="US-2011-165659"/>
    <x v="2"/>
    <x v="106"/>
    <d v="2011-06-06T00:00:00"/>
    <s v="Standard Class"/>
    <s v="LT-17110"/>
    <s v="Liz Thompson"/>
    <x v="0"/>
    <x v="0"/>
    <x v="290"/>
    <x v="36"/>
    <n v="72209"/>
    <x v="0"/>
    <s v="FUR-FU-10001935"/>
    <x v="0"/>
    <x v="5"/>
    <s v="3M Hangers With Command Adhesive"/>
    <n v="22.200000000000003"/>
    <n v="6"/>
    <n v="0"/>
    <n v="9.1020000000000021"/>
  </r>
  <r>
    <n v="2202"/>
    <s v="US-2011-165659"/>
    <x v="2"/>
    <x v="106"/>
    <d v="2011-06-06T00:00:00"/>
    <s v="Standard Class"/>
    <s v="LT-17110"/>
    <s v="Liz Thompson"/>
    <x v="0"/>
    <x v="0"/>
    <x v="290"/>
    <x v="36"/>
    <n v="72209"/>
    <x v="0"/>
    <s v="TEC-PH-10002563"/>
    <x v="2"/>
    <x v="7"/>
    <s v="Adtran 1202752G1"/>
    <n v="881.93"/>
    <n v="7"/>
    <n v="0"/>
    <n v="229.30180000000001"/>
  </r>
  <r>
    <n v="2203"/>
    <s v="CA-2012-138002"/>
    <x v="1"/>
    <x v="684"/>
    <d v="2012-09-12T00:00:00"/>
    <s v="Standard Class"/>
    <s v="BT-11305"/>
    <s v="Beth Thompson"/>
    <x v="2"/>
    <x v="0"/>
    <x v="4"/>
    <x v="4"/>
    <n v="98103"/>
    <x v="1"/>
    <s v="OFF-BI-10002160"/>
    <x v="1"/>
    <x v="8"/>
    <s v="Acco Hanging Data Binders"/>
    <n v="6.0960000000000001"/>
    <n v="2"/>
    <n v="0.2"/>
    <n v="2.1335999999999999"/>
  </r>
  <r>
    <n v="2204"/>
    <s v="CA-2012-138002"/>
    <x v="1"/>
    <x v="684"/>
    <d v="2012-09-12T00:00:00"/>
    <s v="Standard Class"/>
    <s v="BT-11305"/>
    <s v="Beth Thompson"/>
    <x v="2"/>
    <x v="0"/>
    <x v="4"/>
    <x v="4"/>
    <n v="98103"/>
    <x v="1"/>
    <s v="FUR-FU-10004748"/>
    <x v="0"/>
    <x v="5"/>
    <s v="Howard Miller 16&quot; Diameter Gallery Wall Clock"/>
    <n v="191.82"/>
    <n v="3"/>
    <n v="0"/>
    <n v="74.809799999999996"/>
  </r>
  <r>
    <n v="2205"/>
    <s v="CA-2012-128860"/>
    <x v="1"/>
    <x v="685"/>
    <d v="2012-07-05T00:00:00"/>
    <s v="Standard Class"/>
    <s v="SC-20725"/>
    <s v="Steven Cartwright"/>
    <x v="0"/>
    <x v="0"/>
    <x v="152"/>
    <x v="9"/>
    <n v="17602"/>
    <x v="3"/>
    <s v="FUR-FU-10001473"/>
    <x v="0"/>
    <x v="5"/>
    <s v="Eldon Executive Woodline II Desk Accessories, Mahogany"/>
    <n v="20.103999999999999"/>
    <n v="1"/>
    <n v="0.2"/>
    <n v="1.7591000000000001"/>
  </r>
  <r>
    <n v="2206"/>
    <s v="CA-2013-164350"/>
    <x v="0"/>
    <x v="545"/>
    <d v="2013-09-13T00:00:00"/>
    <s v="Second Class"/>
    <s v="CG-12040"/>
    <s v="Catherine Glotzbach"/>
    <x v="2"/>
    <x v="0"/>
    <x v="39"/>
    <x v="18"/>
    <n v="37620"/>
    <x v="0"/>
    <s v="OFF-AR-10000538"/>
    <x v="1"/>
    <x v="6"/>
    <s v="Boston Model 1800 Electric Pencil Sharpener, Gray"/>
    <n v="67.56"/>
    <n v="3"/>
    <n v="0.2"/>
    <n v="8.4449999999999896"/>
  </r>
  <r>
    <n v="2207"/>
    <s v="US-2011-103905"/>
    <x v="2"/>
    <x v="686"/>
    <d v="2011-07-20T00:00:00"/>
    <s v="Standard Class"/>
    <s v="AW-10930"/>
    <s v="Arthur Wiediger"/>
    <x v="2"/>
    <x v="0"/>
    <x v="34"/>
    <x v="10"/>
    <n v="60505"/>
    <x v="2"/>
    <s v="OFF-BI-10001098"/>
    <x v="1"/>
    <x v="8"/>
    <s v="Acco D-Ring Binder w/DublLock"/>
    <n v="29.931999999999992"/>
    <n v="7"/>
    <n v="0.8"/>
    <n v="-46.394600000000011"/>
  </r>
  <r>
    <n v="2208"/>
    <s v="US-2011-103905"/>
    <x v="2"/>
    <x v="686"/>
    <d v="2011-07-20T00:00:00"/>
    <s v="Standard Class"/>
    <s v="AW-10930"/>
    <s v="Arthur Wiediger"/>
    <x v="2"/>
    <x v="0"/>
    <x v="34"/>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x v="0"/>
    <x v="20"/>
    <x v="15"/>
    <n v="10009"/>
    <x v="3"/>
    <s v="OFF-AR-10000390"/>
    <x v="1"/>
    <x v="6"/>
    <s v="Newell Chalk Holder"/>
    <n v="16.52"/>
    <n v="4"/>
    <n v="0"/>
    <n v="7.5991999999999997"/>
  </r>
  <r>
    <n v="2210"/>
    <s v="CA-2011-125556"/>
    <x v="2"/>
    <x v="687"/>
    <d v="2011-11-16T00:00:00"/>
    <s v="Second Class"/>
    <s v="ML-17410"/>
    <s v="Maris LaWare"/>
    <x v="0"/>
    <x v="0"/>
    <x v="54"/>
    <x v="29"/>
    <n v="6824"/>
    <x v="3"/>
    <s v="TEC-PH-10001079"/>
    <x v="2"/>
    <x v="7"/>
    <s v="Polycom SoundPoint Pro SE-225 Corded phone"/>
    <n v="832.93"/>
    <n v="7"/>
    <n v="0"/>
    <n v="233.22039999999998"/>
  </r>
  <r>
    <n v="2211"/>
    <s v="CA-2011-125556"/>
    <x v="2"/>
    <x v="687"/>
    <d v="2011-11-16T00:00:00"/>
    <s v="Second Class"/>
    <s v="ML-17410"/>
    <s v="Maris LaWare"/>
    <x v="0"/>
    <x v="0"/>
    <x v="54"/>
    <x v="29"/>
    <n v="6824"/>
    <x v="3"/>
    <s v="OFF-BI-10003460"/>
    <x v="1"/>
    <x v="8"/>
    <s v="Acco 3-Hole Punch"/>
    <n v="43.8"/>
    <n v="10"/>
    <n v="0"/>
    <n v="21.023999999999997"/>
  </r>
  <r>
    <n v="2212"/>
    <s v="CA-2013-162313"/>
    <x v="0"/>
    <x v="581"/>
    <d v="2013-12-01T00:00:00"/>
    <s v="First Class"/>
    <s v="VB-21745"/>
    <s v="Victoria Brennan"/>
    <x v="1"/>
    <x v="0"/>
    <x v="291"/>
    <x v="12"/>
    <n v="48146"/>
    <x v="2"/>
    <s v="OFF-AP-10003842"/>
    <x v="1"/>
    <x v="9"/>
    <s v="Euro-Pro Shark Turbo Vacuum"/>
    <n v="167.292"/>
    <n v="6"/>
    <n v="0.1"/>
    <n v="29.7408"/>
  </r>
  <r>
    <n v="2213"/>
    <s v="CA-2014-107874"/>
    <x v="3"/>
    <x v="610"/>
    <d v="2014-11-26T00:00:00"/>
    <s v="Standard Class"/>
    <s v="SW-20275"/>
    <s v="Scott Williamson"/>
    <x v="0"/>
    <x v="0"/>
    <x v="20"/>
    <x v="15"/>
    <n v="10035"/>
    <x v="3"/>
    <s v="FUR-FU-10003535"/>
    <x v="0"/>
    <x v="5"/>
    <s v="Howard Miller Distant Time Traveler Alarm Clock"/>
    <n v="27.42"/>
    <n v="1"/>
    <n v="0"/>
    <n v="11.2422"/>
  </r>
  <r>
    <n v="2214"/>
    <s v="CA-2014-129378"/>
    <x v="3"/>
    <x v="172"/>
    <d v="2014-10-03T00:00:00"/>
    <s v="First Class"/>
    <s v="NS-18505"/>
    <s v="Neola Schneider"/>
    <x v="0"/>
    <x v="0"/>
    <x v="49"/>
    <x v="1"/>
    <n v="95123"/>
    <x v="1"/>
    <s v="OFF-BI-10002012"/>
    <x v="1"/>
    <x v="8"/>
    <s v="Wilson Jones Easy Flow II Sheet Lifters"/>
    <n v="1.4400000000000002"/>
    <n v="1"/>
    <n v="0.2"/>
    <n v="0.504"/>
  </r>
  <r>
    <n v="2215"/>
    <s v="CA-2014-129378"/>
    <x v="3"/>
    <x v="172"/>
    <d v="2014-10-03T00:00:00"/>
    <s v="First Class"/>
    <s v="NS-18505"/>
    <s v="Neola Schneider"/>
    <x v="0"/>
    <x v="0"/>
    <x v="49"/>
    <x v="1"/>
    <n v="95123"/>
    <x v="1"/>
    <s v="OFF-BI-10001922"/>
    <x v="1"/>
    <x v="8"/>
    <s v="Storex Dura Pro Binders"/>
    <n v="61.77600000000001"/>
    <n v="13"/>
    <n v="0.2"/>
    <n v="20.849399999999996"/>
  </r>
  <r>
    <n v="2216"/>
    <s v="CA-2014-129378"/>
    <x v="3"/>
    <x v="172"/>
    <d v="2014-10-03T00:00:00"/>
    <s v="First Class"/>
    <s v="NS-18505"/>
    <s v="Neola Schneider"/>
    <x v="0"/>
    <x v="0"/>
    <x v="49"/>
    <x v="1"/>
    <n v="95123"/>
    <x v="1"/>
    <s v="OFF-AP-10000576"/>
    <x v="1"/>
    <x v="9"/>
    <s v="Belkin 325VA UPS Surge Protector, 6'"/>
    <n v="241.96"/>
    <n v="2"/>
    <n v="0"/>
    <n v="60.490000000000009"/>
  </r>
  <r>
    <n v="2217"/>
    <s v="CA-2014-129378"/>
    <x v="3"/>
    <x v="172"/>
    <d v="2014-10-03T00:00:00"/>
    <s v="First Class"/>
    <s v="NS-18505"/>
    <s v="Neola Schneider"/>
    <x v="0"/>
    <x v="0"/>
    <x v="49"/>
    <x v="1"/>
    <n v="95123"/>
    <x v="1"/>
    <s v="FUR-CH-10000553"/>
    <x v="0"/>
    <x v="1"/>
    <s v="Metal Folding Chairs, Beige, 4/Carton"/>
    <n v="108.608"/>
    <n v="4"/>
    <n v="0.2"/>
    <n v="9.5031999999999925"/>
  </r>
  <r>
    <n v="2218"/>
    <s v="CA-2011-151953"/>
    <x v="2"/>
    <x v="59"/>
    <d v="2011-09-25T00:00:00"/>
    <s v="Standard Class"/>
    <s v="DB-13555"/>
    <s v="Dorothy Badders"/>
    <x v="1"/>
    <x v="0"/>
    <x v="108"/>
    <x v="2"/>
    <n v="32216"/>
    <x v="0"/>
    <s v="OFF-AR-10003469"/>
    <x v="1"/>
    <x v="6"/>
    <s v="Nontoxic Chalk"/>
    <n v="2.8160000000000003"/>
    <n v="2"/>
    <n v="0.2"/>
    <n v="0.98559999999999992"/>
  </r>
  <r>
    <n v="2219"/>
    <s v="CA-2014-130841"/>
    <x v="3"/>
    <x v="688"/>
    <d v="2014-08-02T00:00:00"/>
    <s v="Standard Class"/>
    <s v="MH-17620"/>
    <s v="Matt Hagelstein"/>
    <x v="1"/>
    <x v="0"/>
    <x v="8"/>
    <x v="1"/>
    <n v="94110"/>
    <x v="1"/>
    <s v="OFF-BI-10000145"/>
    <x v="1"/>
    <x v="8"/>
    <s v="Zipper Ring Binder Pockets"/>
    <n v="9.9840000000000018"/>
    <n v="4"/>
    <n v="0.2"/>
    <n v="3.6191999999999993"/>
  </r>
  <r>
    <n v="2220"/>
    <s v="CA-2014-130841"/>
    <x v="3"/>
    <x v="688"/>
    <d v="2014-08-02T00:00:00"/>
    <s v="Standard Class"/>
    <s v="MH-17620"/>
    <s v="Matt Hagelstein"/>
    <x v="1"/>
    <x v="0"/>
    <x v="8"/>
    <x v="1"/>
    <n v="94110"/>
    <x v="1"/>
    <s v="OFF-ST-10001580"/>
    <x v="1"/>
    <x v="4"/>
    <s v="Super Decoflex Portable Personal File"/>
    <n v="14.98"/>
    <n v="1"/>
    <n v="0"/>
    <n v="4.1943999999999999"/>
  </r>
  <r>
    <n v="2221"/>
    <s v="CA-2014-130841"/>
    <x v="3"/>
    <x v="688"/>
    <d v="2014-08-02T00:00:00"/>
    <s v="Standard Class"/>
    <s v="MH-17620"/>
    <s v="Matt Hagelstein"/>
    <x v="1"/>
    <x v="0"/>
    <x v="8"/>
    <x v="1"/>
    <n v="94110"/>
    <x v="1"/>
    <s v="TEC-PH-10001817"/>
    <x v="2"/>
    <x v="7"/>
    <s v="Wilson Electronics DB Pro Signal Booster"/>
    <n v="1145.6000000000001"/>
    <n v="4"/>
    <n v="0.2"/>
    <n v="100.24000000000007"/>
  </r>
  <r>
    <n v="2222"/>
    <s v="CA-2012-131884"/>
    <x v="1"/>
    <x v="401"/>
    <d v="2012-12-06T00:00:00"/>
    <s v="Same Day"/>
    <s v="DK-13375"/>
    <s v="Dennis Kane"/>
    <x v="0"/>
    <x v="0"/>
    <x v="292"/>
    <x v="24"/>
    <n v="43302"/>
    <x v="3"/>
    <s v="TEC-PH-10001578"/>
    <x v="2"/>
    <x v="7"/>
    <s v="Polycom SoundStation2 EX Conference phone"/>
    <n v="485.93999999999994"/>
    <n v="2"/>
    <n v="0.4"/>
    <n v="-89.089000000000055"/>
  </r>
  <r>
    <n v="2223"/>
    <s v="CA-2012-131884"/>
    <x v="1"/>
    <x v="401"/>
    <d v="2012-12-06T00:00:00"/>
    <s v="Same Day"/>
    <s v="DK-13375"/>
    <s v="Dennis Kane"/>
    <x v="0"/>
    <x v="0"/>
    <x v="292"/>
    <x v="24"/>
    <n v="43302"/>
    <x v="3"/>
    <s v="OFF-AR-10004078"/>
    <x v="1"/>
    <x v="6"/>
    <s v="Newell 312"/>
    <n v="37.375999999999998"/>
    <n v="8"/>
    <n v="0.2"/>
    <n v="4.6719999999999988"/>
  </r>
  <r>
    <n v="2224"/>
    <s v="CA-2012-131884"/>
    <x v="1"/>
    <x v="401"/>
    <d v="2012-12-06T00:00:00"/>
    <s v="Same Day"/>
    <s v="DK-13375"/>
    <s v="Dennis Kane"/>
    <x v="0"/>
    <x v="0"/>
    <x v="292"/>
    <x v="24"/>
    <n v="43302"/>
    <x v="3"/>
    <s v="FUR-CH-10004860"/>
    <x v="0"/>
    <x v="1"/>
    <s v="Global Low Back Tilter Chair"/>
    <n v="70.685999999999993"/>
    <n v="1"/>
    <n v="0.3"/>
    <n v="-24.23520000000001"/>
  </r>
  <r>
    <n v="2225"/>
    <s v="CA-2014-121909"/>
    <x v="3"/>
    <x v="689"/>
    <d v="2014-08-06T00:00:00"/>
    <s v="Standard Class"/>
    <s v="EA-14035"/>
    <s v="Erin Ashbrook"/>
    <x v="1"/>
    <x v="0"/>
    <x v="10"/>
    <x v="9"/>
    <n v="19134"/>
    <x v="3"/>
    <s v="OFF-PA-10003790"/>
    <x v="1"/>
    <x v="10"/>
    <s v="Xerox 1991"/>
    <n v="54.816000000000003"/>
    <n v="3"/>
    <n v="0.2"/>
    <n v="17.815199999999997"/>
  </r>
  <r>
    <n v="2226"/>
    <s v="CA-2013-106383"/>
    <x v="0"/>
    <x v="690"/>
    <d v="2013-03-22T00:00:00"/>
    <s v="Second Class"/>
    <s v="BT-11440"/>
    <s v="Bobby Trafton"/>
    <x v="0"/>
    <x v="0"/>
    <x v="293"/>
    <x v="22"/>
    <n v="80122"/>
    <x v="1"/>
    <s v="FUR-BO-10002202"/>
    <x v="0"/>
    <x v="0"/>
    <s v="Atlantic Metals Mobile 2-Shelf Bookcases, Custom Colors"/>
    <n v="72.294000000000011"/>
    <n v="1"/>
    <n v="0.7"/>
    <n v="-98.801799999999986"/>
  </r>
  <r>
    <n v="2227"/>
    <s v="CA-2014-130771"/>
    <x v="3"/>
    <x v="570"/>
    <d v="2014-08-04T00:00:00"/>
    <s v="Standard Class"/>
    <s v="LA-16780"/>
    <s v="Laura Armstrong"/>
    <x v="1"/>
    <x v="0"/>
    <x v="89"/>
    <x v="5"/>
    <n v="78745"/>
    <x v="2"/>
    <s v="OFF-FA-10003059"/>
    <x v="1"/>
    <x v="13"/>
    <s v="Assorted Color Push Pins"/>
    <n v="2.8960000000000004"/>
    <n v="2"/>
    <n v="0.2"/>
    <n v="0.4705999999999998"/>
  </r>
  <r>
    <n v="2228"/>
    <s v="CA-2014-130771"/>
    <x v="3"/>
    <x v="570"/>
    <d v="2014-08-04T00:00:00"/>
    <s v="Standard Class"/>
    <s v="LA-16780"/>
    <s v="Laura Armstrong"/>
    <x v="1"/>
    <x v="0"/>
    <x v="89"/>
    <x v="5"/>
    <n v="78745"/>
    <x v="2"/>
    <s v="TEC-PH-10002496"/>
    <x v="2"/>
    <x v="7"/>
    <s v="Cisco SPA301"/>
    <n v="124.79200000000002"/>
    <n v="1"/>
    <n v="0.2"/>
    <n v="15.598999999999993"/>
  </r>
  <r>
    <n v="2229"/>
    <s v="CA-2013-139157"/>
    <x v="0"/>
    <x v="393"/>
    <d v="2013-10-06T00:00:00"/>
    <s v="Standard Class"/>
    <s v="GM-14680"/>
    <s v="Greg Matthias"/>
    <x v="0"/>
    <x v="0"/>
    <x v="20"/>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x v="0"/>
    <x v="8"/>
    <x v="1"/>
    <n v="94122"/>
    <x v="1"/>
    <s v="OFF-BI-10004390"/>
    <x v="1"/>
    <x v="8"/>
    <s v="GBC DocuBind 200 Manual Binding Machine"/>
    <n v="673.5680000000001"/>
    <n v="2"/>
    <n v="0.2"/>
    <n v="252.58799999999999"/>
  </r>
  <r>
    <n v="2231"/>
    <s v="CA-2011-128055"/>
    <x v="2"/>
    <x v="691"/>
    <d v="2011-04-05T00:00:00"/>
    <s v="Standard Class"/>
    <s v="AA-10315"/>
    <s v="Alex Avila"/>
    <x v="0"/>
    <x v="0"/>
    <x v="8"/>
    <x v="1"/>
    <n v="94122"/>
    <x v="1"/>
    <s v="OFF-AP-10002765"/>
    <x v="1"/>
    <x v="9"/>
    <s v="Fellowes Advanced Computer Series Surge Protectors"/>
    <n v="52.98"/>
    <n v="2"/>
    <n v="0"/>
    <n v="14.834400000000002"/>
  </r>
  <r>
    <n v="2232"/>
    <s v="CA-2014-157091"/>
    <x v="3"/>
    <x v="335"/>
    <d v="2014-07-02T00:00:00"/>
    <s v="Standard Class"/>
    <s v="DB-13405"/>
    <s v="Denny Blanton"/>
    <x v="0"/>
    <x v="0"/>
    <x v="189"/>
    <x v="14"/>
    <n v="46350"/>
    <x v="2"/>
    <s v="FUR-FU-10000293"/>
    <x v="0"/>
    <x v="5"/>
    <s v="Eldon Antistatic Chair Mats for Low to Medium Pile Carpets"/>
    <n v="526.45000000000005"/>
    <n v="5"/>
    <n v="0"/>
    <n v="31.586999999999961"/>
  </r>
  <r>
    <n v="2233"/>
    <s v="CA-2014-132122"/>
    <x v="3"/>
    <x v="362"/>
    <d v="2014-07-15T00:00:00"/>
    <s v="Standard Class"/>
    <s v="JH-15820"/>
    <s v="John Huston"/>
    <x v="0"/>
    <x v="0"/>
    <x v="22"/>
    <x v="10"/>
    <n v="60610"/>
    <x v="2"/>
    <s v="OFF-ST-10003692"/>
    <x v="1"/>
    <x v="4"/>
    <s v="Recycled Steel Personal File for Hanging File Folders"/>
    <n v="228.92"/>
    <n v="5"/>
    <n v="0.2"/>
    <n v="14.307499999999997"/>
  </r>
  <r>
    <n v="2234"/>
    <s v="CA-2012-123232"/>
    <x v="1"/>
    <x v="639"/>
    <d v="2012-12-16T00:00:00"/>
    <s v="Second Class"/>
    <s v="DJ-13630"/>
    <s v="Doug Jacobs"/>
    <x v="0"/>
    <x v="0"/>
    <x v="32"/>
    <x v="21"/>
    <n v="97206"/>
    <x v="1"/>
    <s v="TEC-PH-10001051"/>
    <x v="2"/>
    <x v="7"/>
    <s v="HTC One"/>
    <n v="319.96800000000002"/>
    <n v="4"/>
    <n v="0.2"/>
    <n v="35.996399999999952"/>
  </r>
  <r>
    <n v="2235"/>
    <s v="CA-2014-104066"/>
    <x v="3"/>
    <x v="256"/>
    <d v="2014-12-11T00:00:00"/>
    <s v="Standard Class"/>
    <s v="QJ-19255"/>
    <s v="Quincy Jones"/>
    <x v="1"/>
    <x v="0"/>
    <x v="140"/>
    <x v="42"/>
    <s v="05408"/>
    <x v="3"/>
    <s v="TEC-AC-10001013"/>
    <x v="2"/>
    <x v="11"/>
    <s v="Logitech ClearChat Comfort/USB Headset H390"/>
    <n v="205.03"/>
    <n v="7"/>
    <n v="0"/>
    <n v="67.659899999999979"/>
  </r>
  <r>
    <n v="2236"/>
    <s v="CA-2012-145849"/>
    <x v="1"/>
    <x v="426"/>
    <d v="2012-09-17T00:00:00"/>
    <s v="Second Class"/>
    <s v="CT-11995"/>
    <s v="Carol Triggs"/>
    <x v="0"/>
    <x v="0"/>
    <x v="245"/>
    <x v="14"/>
    <n v="46203"/>
    <x v="2"/>
    <s v="OFF-ST-10000025"/>
    <x v="1"/>
    <x v="4"/>
    <s v="Fellowes Stor/Drawer Steel Plus Storage Drawers"/>
    <n v="190.86"/>
    <n v="2"/>
    <n v="0"/>
    <n v="11.451599999999985"/>
  </r>
  <r>
    <n v="2237"/>
    <s v="CA-2012-145849"/>
    <x v="1"/>
    <x v="426"/>
    <d v="2012-09-17T00:00:00"/>
    <s v="Second Class"/>
    <s v="CT-11995"/>
    <s v="Carol Triggs"/>
    <x v="0"/>
    <x v="0"/>
    <x v="245"/>
    <x v="14"/>
    <n v="46203"/>
    <x v="2"/>
    <s v="OFF-AR-10000817"/>
    <x v="1"/>
    <x v="6"/>
    <s v="Manco Dry-Lighter Erasable Highlighter"/>
    <n v="24.32"/>
    <n v="8"/>
    <n v="0"/>
    <n v="8.2687999999999988"/>
  </r>
  <r>
    <n v="2238"/>
    <s v="CA-2013-122322"/>
    <x v="0"/>
    <x v="692"/>
    <d v="2013-07-22T00:00:00"/>
    <s v="Standard Class"/>
    <s v="RH-19510"/>
    <s v="Rick Huthwaite"/>
    <x v="2"/>
    <x v="0"/>
    <x v="212"/>
    <x v="7"/>
    <n v="84604"/>
    <x v="1"/>
    <s v="OFF-SU-10000952"/>
    <x v="1"/>
    <x v="14"/>
    <s v="Fiskars Home &amp; Office Scissors"/>
    <n v="44.400000000000006"/>
    <n v="5"/>
    <n v="0"/>
    <n v="12.432000000000002"/>
  </r>
  <r>
    <n v="2239"/>
    <s v="CA-2014-166849"/>
    <x v="3"/>
    <x v="693"/>
    <d v="2014-04-27T00:00:00"/>
    <s v="Standard Class"/>
    <s v="SJ-20125"/>
    <s v="Sanjit Jacobs"/>
    <x v="2"/>
    <x v="0"/>
    <x v="22"/>
    <x v="10"/>
    <n v="60610"/>
    <x v="2"/>
    <s v="FUR-FU-10004597"/>
    <x v="0"/>
    <x v="5"/>
    <s v="Eldon Cleatmat Chair Mats for Medium Pile Carpets"/>
    <n v="44.400000000000006"/>
    <n v="2"/>
    <n v="0.6"/>
    <n v="-52.169999999999987"/>
  </r>
  <r>
    <n v="2240"/>
    <s v="CA-2013-146633"/>
    <x v="0"/>
    <x v="625"/>
    <d v="2013-11-18T00:00:00"/>
    <s v="Second Class"/>
    <s v="TG-21310"/>
    <s v="Toby Gnade"/>
    <x v="0"/>
    <x v="0"/>
    <x v="1"/>
    <x v="1"/>
    <n v="90049"/>
    <x v="1"/>
    <s v="OFF-BI-10003527"/>
    <x v="1"/>
    <x v="8"/>
    <s v="Fellowes PB500 Electric Punch Plastic Comb Binding Machine with Manual Bind"/>
    <n v="1016.792"/>
    <n v="1"/>
    <n v="0.2"/>
    <n v="381.29700000000003"/>
  </r>
  <r>
    <n v="2241"/>
    <s v="CA-2013-146633"/>
    <x v="0"/>
    <x v="625"/>
    <d v="2013-11-18T00:00:00"/>
    <s v="Second Class"/>
    <s v="TG-21310"/>
    <s v="Toby Gnade"/>
    <x v="0"/>
    <x v="0"/>
    <x v="1"/>
    <x v="1"/>
    <n v="90049"/>
    <x v="1"/>
    <s v="OFF-BI-10002982"/>
    <x v="1"/>
    <x v="8"/>
    <s v="Avery Self-Adhesive Photo Pockets for Polaroid Photos"/>
    <n v="38.136000000000003"/>
    <n v="7"/>
    <n v="0.2"/>
    <n v="13.347599999999998"/>
  </r>
  <r>
    <n v="2242"/>
    <s v="US-2013-126893"/>
    <x v="0"/>
    <x v="491"/>
    <d v="2013-12-02T00:00:00"/>
    <s v="Standard Class"/>
    <s v="CT-11995"/>
    <s v="Carol Triggs"/>
    <x v="0"/>
    <x v="0"/>
    <x v="10"/>
    <x v="9"/>
    <n v="19134"/>
    <x v="3"/>
    <s v="TEC-PH-10004165"/>
    <x v="2"/>
    <x v="7"/>
    <s v="Mitel MiVoice 5330e IP Phone"/>
    <n v="494.98199999999997"/>
    <n v="3"/>
    <n v="0.4"/>
    <n v="-115.49580000000006"/>
  </r>
  <r>
    <n v="2243"/>
    <s v="CA-2014-103380"/>
    <x v="3"/>
    <x v="610"/>
    <d v="2014-11-26T00:00:00"/>
    <s v="Standard Class"/>
    <s v="BF-11005"/>
    <s v="Barry Franz"/>
    <x v="2"/>
    <x v="0"/>
    <x v="45"/>
    <x v="1"/>
    <n v="91104"/>
    <x v="1"/>
    <s v="OFF-ST-10003442"/>
    <x v="1"/>
    <x v="4"/>
    <s v="Eldon Portable Mobile Manager"/>
    <n v="56.56"/>
    <n v="2"/>
    <n v="0"/>
    <n v="15.2712"/>
  </r>
  <r>
    <n v="2244"/>
    <s v="CA-2014-103380"/>
    <x v="3"/>
    <x v="610"/>
    <d v="2014-11-26T00:00:00"/>
    <s v="Standard Class"/>
    <s v="BF-11005"/>
    <s v="Barry Franz"/>
    <x v="2"/>
    <x v="0"/>
    <x v="45"/>
    <x v="1"/>
    <n v="91104"/>
    <x v="1"/>
    <s v="OFF-AR-10003856"/>
    <x v="1"/>
    <x v="6"/>
    <s v="Newell 344"/>
    <n v="5.56"/>
    <n v="2"/>
    <n v="0"/>
    <n v="1.4455999999999998"/>
  </r>
  <r>
    <n v="2245"/>
    <s v="CA-2014-103380"/>
    <x v="3"/>
    <x v="610"/>
    <d v="2014-11-26T00:00:00"/>
    <s v="Standard Class"/>
    <s v="BF-11005"/>
    <s v="Barry Franz"/>
    <x v="2"/>
    <x v="0"/>
    <x v="45"/>
    <x v="1"/>
    <n v="91104"/>
    <x v="1"/>
    <s v="OFF-FA-10004248"/>
    <x v="1"/>
    <x v="13"/>
    <s v="Advantus T-Pin Paper Clips"/>
    <n v="9.02"/>
    <n v="2"/>
    <n v="0"/>
    <n v="3.5178000000000003"/>
  </r>
  <r>
    <n v="2246"/>
    <s v="CA-2014-103380"/>
    <x v="3"/>
    <x v="610"/>
    <d v="2014-11-26T00:00:00"/>
    <s v="Standard Class"/>
    <s v="BF-11005"/>
    <s v="Barry Franz"/>
    <x v="2"/>
    <x v="0"/>
    <x v="45"/>
    <x v="1"/>
    <n v="91104"/>
    <x v="1"/>
    <s v="OFF-AP-10001492"/>
    <x v="1"/>
    <x v="9"/>
    <s v="Acco Six-Outlet Power Strip, 4' Cord Length"/>
    <n v="8.6199999999999992"/>
    <n v="1"/>
    <n v="0"/>
    <n v="2.2412000000000001"/>
  </r>
  <r>
    <n v="2247"/>
    <s v="CA-2014-103380"/>
    <x v="3"/>
    <x v="610"/>
    <d v="2014-11-26T00:00:00"/>
    <s v="Standard Class"/>
    <s v="BF-11005"/>
    <s v="Barry Franz"/>
    <x v="2"/>
    <x v="0"/>
    <x v="45"/>
    <x v="1"/>
    <n v="91104"/>
    <x v="1"/>
    <s v="TEC-PH-10004165"/>
    <x v="2"/>
    <x v="7"/>
    <s v="Mitel MiVoice 5330e IP Phone"/>
    <n v="659.97600000000011"/>
    <n v="3"/>
    <n v="0.2"/>
    <n v="49.498199999999969"/>
  </r>
  <r>
    <n v="2248"/>
    <s v="CA-2012-116092"/>
    <x v="1"/>
    <x v="586"/>
    <d v="2012-02-18T00:00:00"/>
    <s v="Second Class"/>
    <s v="JM-16195"/>
    <s v="Justin MacKendrick"/>
    <x v="0"/>
    <x v="0"/>
    <x v="1"/>
    <x v="1"/>
    <n v="90004"/>
    <x v="1"/>
    <s v="OFF-PA-10004285"/>
    <x v="1"/>
    <x v="10"/>
    <s v="Xerox 1959"/>
    <n v="13.36"/>
    <n v="2"/>
    <n v="0"/>
    <n v="6.4127999999999998"/>
  </r>
  <r>
    <n v="2249"/>
    <s v="CA-2012-116092"/>
    <x v="1"/>
    <x v="586"/>
    <d v="2012-02-18T00:00:00"/>
    <s v="Second Class"/>
    <s v="JM-16195"/>
    <s v="Justin MacKendrick"/>
    <x v="0"/>
    <x v="0"/>
    <x v="1"/>
    <x v="1"/>
    <n v="90004"/>
    <x v="1"/>
    <s v="OFF-BI-10001628"/>
    <x v="1"/>
    <x v="8"/>
    <s v="Acco Data Flex Cable Posts For Top &amp; Bottom Load Binders, 6&quot; Capacity"/>
    <n v="41.72"/>
    <n v="5"/>
    <n v="0.2"/>
    <n v="13.037499999999998"/>
  </r>
  <r>
    <n v="2250"/>
    <s v="CA-2012-116092"/>
    <x v="1"/>
    <x v="586"/>
    <d v="2012-02-18T00:00:00"/>
    <s v="Second Class"/>
    <s v="JM-16195"/>
    <s v="Justin MacKendrick"/>
    <x v="0"/>
    <x v="0"/>
    <x v="1"/>
    <x v="1"/>
    <n v="90004"/>
    <x v="1"/>
    <s v="OFF-BI-10000546"/>
    <x v="1"/>
    <x v="8"/>
    <s v="Avery Durable Binders"/>
    <n v="11.52"/>
    <n v="5"/>
    <n v="0.2"/>
    <n v="4.1760000000000002"/>
  </r>
  <r>
    <n v="2251"/>
    <s v="CA-2012-116092"/>
    <x v="1"/>
    <x v="586"/>
    <d v="2012-02-18T00:00:00"/>
    <s v="Second Class"/>
    <s v="JM-16195"/>
    <s v="Justin MacKendrick"/>
    <x v="0"/>
    <x v="0"/>
    <x v="1"/>
    <x v="1"/>
    <n v="90004"/>
    <x v="1"/>
    <s v="OFF-AP-10001391"/>
    <x v="1"/>
    <x v="9"/>
    <s v="Kensington 6 Outlet MasterPiece HOMEOFFICE Power Control Center"/>
    <n v="541.43999999999994"/>
    <n v="6"/>
    <n v="0"/>
    <n v="157.01759999999993"/>
  </r>
  <r>
    <n v="2252"/>
    <s v="CA-2012-116092"/>
    <x v="1"/>
    <x v="586"/>
    <d v="2012-02-18T00:00:00"/>
    <s v="Second Class"/>
    <s v="JM-16195"/>
    <s v="Justin MacKendrick"/>
    <x v="0"/>
    <x v="0"/>
    <x v="1"/>
    <x v="1"/>
    <n v="90004"/>
    <x v="1"/>
    <s v="OFF-PA-10000477"/>
    <x v="1"/>
    <x v="10"/>
    <s v="Xerox 22"/>
    <n v="19.440000000000001"/>
    <n v="3"/>
    <n v="0"/>
    <n v="9.3312000000000008"/>
  </r>
  <r>
    <n v="2253"/>
    <s v="CA-2013-117849"/>
    <x v="0"/>
    <x v="173"/>
    <d v="2013-04-18T00:00:00"/>
    <s v="Second Class"/>
    <s v="JK-16120"/>
    <s v="Julie Kriz"/>
    <x v="2"/>
    <x v="0"/>
    <x v="70"/>
    <x v="1"/>
    <n v="92105"/>
    <x v="1"/>
    <s v="OFF-PA-10004327"/>
    <x v="1"/>
    <x v="10"/>
    <s v="Xerox 1911"/>
    <n v="143.69999999999999"/>
    <n v="3"/>
    <n v="0"/>
    <n v="68.975999999999999"/>
  </r>
  <r>
    <n v="2254"/>
    <s v="CA-2012-169201"/>
    <x v="1"/>
    <x v="694"/>
    <d v="2012-10-01T00:00:00"/>
    <s v="First Class"/>
    <s v="HG-14965"/>
    <s v="Henry Goldwyn"/>
    <x v="1"/>
    <x v="0"/>
    <x v="8"/>
    <x v="1"/>
    <n v="94110"/>
    <x v="1"/>
    <s v="OFF-AP-10000696"/>
    <x v="1"/>
    <x v="9"/>
    <s v="Holmes Odor Grabber"/>
    <n v="43.26"/>
    <n v="3"/>
    <n v="0"/>
    <n v="14.275799999999998"/>
  </r>
  <r>
    <n v="2255"/>
    <s v="CA-2012-169201"/>
    <x v="1"/>
    <x v="694"/>
    <d v="2012-10-01T00:00:00"/>
    <s v="First Class"/>
    <s v="HG-14965"/>
    <s v="Henry Goldwyn"/>
    <x v="1"/>
    <x v="0"/>
    <x v="8"/>
    <x v="1"/>
    <n v="94110"/>
    <x v="1"/>
    <s v="OFF-AP-10002082"/>
    <x v="1"/>
    <x v="9"/>
    <s v="Holmes HEPA Air Purifier"/>
    <n v="43.56"/>
    <n v="2"/>
    <n v="0"/>
    <n v="15.245999999999999"/>
  </r>
  <r>
    <n v="2256"/>
    <s v="CA-2013-164091"/>
    <x v="0"/>
    <x v="42"/>
    <d v="2013-09-23T00:00:00"/>
    <s v="Standard Class"/>
    <s v="LA-16780"/>
    <s v="Laura Armstrong"/>
    <x v="1"/>
    <x v="0"/>
    <x v="294"/>
    <x v="43"/>
    <n v="4401"/>
    <x v="3"/>
    <s v="TEC-PH-10001944"/>
    <x v="2"/>
    <x v="7"/>
    <s v="Wi-Ex zBoost YX540 Cellular Phone Signal Booster"/>
    <n v="437.84999999999997"/>
    <n v="3"/>
    <n v="0"/>
    <n v="131.35499999999996"/>
  </r>
  <r>
    <n v="2257"/>
    <s v="CA-2013-164091"/>
    <x v="0"/>
    <x v="42"/>
    <d v="2013-09-23T00:00:00"/>
    <s v="Standard Class"/>
    <s v="LA-16780"/>
    <s v="Laura Armstrong"/>
    <x v="1"/>
    <x v="0"/>
    <x v="294"/>
    <x v="43"/>
    <n v="4401"/>
    <x v="3"/>
    <s v="FUR-FU-10004952"/>
    <x v="0"/>
    <x v="5"/>
    <s v="C-Line Cubicle Keepers Polyproplyene Holder w/Velcro Back, 8-1/2x11, 25/Bx"/>
    <n v="109.48"/>
    <n v="2"/>
    <n v="0"/>
    <n v="33.938800000000001"/>
  </r>
  <r>
    <n v="2258"/>
    <s v="CA-2014-105214"/>
    <x v="3"/>
    <x v="114"/>
    <d v="2014-06-20T00:00:00"/>
    <s v="First Class"/>
    <s v="TS-21610"/>
    <s v="Troy Staebel"/>
    <x v="0"/>
    <x v="0"/>
    <x v="8"/>
    <x v="1"/>
    <n v="94122"/>
    <x v="1"/>
    <s v="FUR-CH-10000015"/>
    <x v="0"/>
    <x v="1"/>
    <s v="Hon Multipurpose Stacking Arm Chairs"/>
    <n v="1212.96"/>
    <n v="7"/>
    <n v="0.2"/>
    <n v="90.97199999999998"/>
  </r>
  <r>
    <n v="2259"/>
    <s v="CA-2014-105214"/>
    <x v="3"/>
    <x v="114"/>
    <d v="2014-06-20T00:00:00"/>
    <s v="First Class"/>
    <s v="TS-21610"/>
    <s v="Troy Staebel"/>
    <x v="0"/>
    <x v="0"/>
    <x v="8"/>
    <x v="1"/>
    <n v="94122"/>
    <x v="1"/>
    <s v="OFF-PA-10001776"/>
    <x v="1"/>
    <x v="10"/>
    <s v="Wirebound Message Books, Four 2 3/4&quot; x 5&quot; Forms per Page, 600 Sets per Book"/>
    <n v="18.54"/>
    <n v="2"/>
    <n v="0"/>
    <n v="8.7137999999999991"/>
  </r>
  <r>
    <n v="2260"/>
    <s v="CA-2012-117611"/>
    <x v="1"/>
    <x v="627"/>
    <d v="2012-11-10T00:00:00"/>
    <s v="Second Class"/>
    <s v="MZ-17335"/>
    <s v="Maria Zettner"/>
    <x v="2"/>
    <x v="0"/>
    <x v="70"/>
    <x v="1"/>
    <n v="92024"/>
    <x v="1"/>
    <s v="OFF-FA-10002280"/>
    <x v="1"/>
    <x v="13"/>
    <s v="Advantus Plastic Paper Clips"/>
    <n v="5"/>
    <n v="1"/>
    <n v="0"/>
    <n v="2.4"/>
  </r>
  <r>
    <n v="2261"/>
    <s v="CA-2012-117611"/>
    <x v="1"/>
    <x v="627"/>
    <d v="2012-11-10T00:00:00"/>
    <s v="Second Class"/>
    <s v="MZ-17335"/>
    <s v="Maria Zettner"/>
    <x v="2"/>
    <x v="0"/>
    <x v="70"/>
    <x v="1"/>
    <n v="92024"/>
    <x v="1"/>
    <s v="TEC-AC-10002049"/>
    <x v="2"/>
    <x v="11"/>
    <s v="Logitech G19 Programmable Gaming Keyboard"/>
    <n v="371.96999999999997"/>
    <n v="3"/>
    <n v="0"/>
    <n v="66.954599999999971"/>
  </r>
  <r>
    <n v="2262"/>
    <s v="US-2012-137960"/>
    <x v="1"/>
    <x v="217"/>
    <d v="2012-12-18T00:00:00"/>
    <s v="Same Day"/>
    <s v="MW-18220"/>
    <s v="Mitch Webber"/>
    <x v="0"/>
    <x v="0"/>
    <x v="20"/>
    <x v="15"/>
    <n v="10035"/>
    <x v="3"/>
    <s v="TEC-AC-10002253"/>
    <x v="2"/>
    <x v="11"/>
    <s v="Imation Bio 8GB USB Flash Drive Imation Corp"/>
    <n v="166.24"/>
    <n v="1"/>
    <n v="0"/>
    <n v="24.936000000000007"/>
  </r>
  <r>
    <n v="2263"/>
    <s v="CA-2014-122994"/>
    <x v="3"/>
    <x v="695"/>
    <d v="2014-02-10T00:00:00"/>
    <s v="First Class"/>
    <s v="MV-17485"/>
    <s v="Mark Van Huff"/>
    <x v="0"/>
    <x v="0"/>
    <x v="81"/>
    <x v="17"/>
    <n v="22204"/>
    <x v="0"/>
    <s v="FUR-BO-10004015"/>
    <x v="0"/>
    <x v="0"/>
    <s v="Bush Andora Bookcase, Maple/Graphite Gray Finish"/>
    <n v="359.96999999999997"/>
    <n v="3"/>
    <n v="0"/>
    <n v="79.193399999999968"/>
  </r>
  <r>
    <n v="2264"/>
    <s v="CA-2013-131065"/>
    <x v="0"/>
    <x v="696"/>
    <d v="2013-11-17T00:00:00"/>
    <s v="Second Class"/>
    <s v="AA-10375"/>
    <s v="Allen Armold"/>
    <x v="0"/>
    <x v="0"/>
    <x v="118"/>
    <x v="32"/>
    <n v="30318"/>
    <x v="0"/>
    <s v="TEC-AC-10004145"/>
    <x v="2"/>
    <x v="11"/>
    <s v="Logitech diNovo Edge Keyboard"/>
    <n v="499.98"/>
    <n v="2"/>
    <n v="0"/>
    <n v="114.99540000000002"/>
  </r>
  <r>
    <n v="2265"/>
    <s v="CA-2013-131065"/>
    <x v="0"/>
    <x v="696"/>
    <d v="2013-11-17T00:00:00"/>
    <s v="Second Class"/>
    <s v="AA-10375"/>
    <s v="Allen Armold"/>
    <x v="0"/>
    <x v="0"/>
    <x v="118"/>
    <x v="32"/>
    <n v="30318"/>
    <x v="0"/>
    <s v="OFF-PA-10002479"/>
    <x v="1"/>
    <x v="10"/>
    <s v="Xerox 4200 Series MultiUse Premium Copy Paper (20Lb. and 84 Bright)"/>
    <n v="5.28"/>
    <n v="1"/>
    <n v="0"/>
    <n v="2.3759999999999999"/>
  </r>
  <r>
    <n v="2266"/>
    <s v="CA-2013-131065"/>
    <x v="0"/>
    <x v="696"/>
    <d v="2013-11-17T00:00:00"/>
    <s v="Second Class"/>
    <s v="AA-10375"/>
    <s v="Allen Armold"/>
    <x v="0"/>
    <x v="0"/>
    <x v="118"/>
    <x v="32"/>
    <n v="30318"/>
    <x v="0"/>
    <s v="OFF-BI-10004970"/>
    <x v="1"/>
    <x v="8"/>
    <s v="ACCOHIDE 3-Ring Binder, Blue, 1&quot;"/>
    <n v="8.26"/>
    <n v="2"/>
    <n v="0"/>
    <n v="3.8822000000000001"/>
  </r>
  <r>
    <n v="2267"/>
    <s v="CA-2014-149146"/>
    <x v="3"/>
    <x v="386"/>
    <d v="2014-10-13T00:00:00"/>
    <s v="Same Day"/>
    <s v="SM-20320"/>
    <s v="Sean Miller"/>
    <x v="2"/>
    <x v="0"/>
    <x v="53"/>
    <x v="3"/>
    <n v="28110"/>
    <x v="0"/>
    <s v="OFF-PA-10003919"/>
    <x v="1"/>
    <x v="10"/>
    <s v="Xerox 1989"/>
    <n v="7.9680000000000009"/>
    <n v="2"/>
    <n v="0.2"/>
    <n v="2.6892000000000005"/>
  </r>
  <r>
    <n v="2268"/>
    <s v="CA-2014-137470"/>
    <x v="3"/>
    <x v="697"/>
    <d v="2014-09-18T00:00:00"/>
    <s v="Same Day"/>
    <s v="TP-21415"/>
    <s v="Tom Prescott"/>
    <x v="0"/>
    <x v="0"/>
    <x v="4"/>
    <x v="4"/>
    <n v="98115"/>
    <x v="1"/>
    <s v="OFF-PA-10002001"/>
    <x v="1"/>
    <x v="10"/>
    <s v="Xerox 1984"/>
    <n v="12.96"/>
    <n v="2"/>
    <n v="0"/>
    <n v="6.3504000000000005"/>
  </r>
  <r>
    <n v="2269"/>
    <s v="CA-2014-105480"/>
    <x v="3"/>
    <x v="698"/>
    <d v="2014-12-27T00:00:00"/>
    <s v="Standard Class"/>
    <s v="DK-13225"/>
    <s v="Dean Katz"/>
    <x v="1"/>
    <x v="0"/>
    <x v="30"/>
    <x v="15"/>
    <n v="14609"/>
    <x v="3"/>
    <s v="OFF-PA-10002787"/>
    <x v="1"/>
    <x v="10"/>
    <s v="Xerox 227"/>
    <n v="6.48"/>
    <n v="1"/>
    <n v="0"/>
    <n v="3.1104000000000003"/>
  </r>
  <r>
    <n v="2270"/>
    <s v="CA-2014-105480"/>
    <x v="3"/>
    <x v="698"/>
    <d v="2014-12-27T00:00:00"/>
    <s v="Standard Class"/>
    <s v="DK-13225"/>
    <s v="Dean Katz"/>
    <x v="1"/>
    <x v="0"/>
    <x v="30"/>
    <x v="15"/>
    <n v="14609"/>
    <x v="3"/>
    <s v="OFF-BI-10003291"/>
    <x v="1"/>
    <x v="8"/>
    <s v="Wilson Jones Leather-Like Binders with DublLock Round Rings"/>
    <n v="6.9840000000000009"/>
    <n v="1"/>
    <n v="0.2"/>
    <n v="2.3570999999999991"/>
  </r>
  <r>
    <n v="2271"/>
    <s v="CA-2014-164917"/>
    <x v="3"/>
    <x v="574"/>
    <d v="2014-12-08T00:00:00"/>
    <s v="Standard Class"/>
    <s v="MK-17905"/>
    <s v="Michael Kennedy"/>
    <x v="1"/>
    <x v="0"/>
    <x v="100"/>
    <x v="2"/>
    <n v="33180"/>
    <x v="0"/>
    <s v="OFF-AR-10004344"/>
    <x v="1"/>
    <x v="6"/>
    <s v="Bulldog Vacuum Base Pencil Sharpener"/>
    <n v="47.96"/>
    <n v="5"/>
    <n v="0.2"/>
    <n v="4.196499999999995"/>
  </r>
  <r>
    <n v="2272"/>
    <s v="CA-2012-102036"/>
    <x v="1"/>
    <x v="481"/>
    <d v="2012-09-27T00:00:00"/>
    <s v="Standard Class"/>
    <s v="CS-12130"/>
    <s v="Chad Sievert"/>
    <x v="0"/>
    <x v="0"/>
    <x v="4"/>
    <x v="4"/>
    <n v="98105"/>
    <x v="1"/>
    <s v="OFF-ST-10003123"/>
    <x v="1"/>
    <x v="4"/>
    <s v="Fellowes Bases and Tops For Staxonsteel/High-Stak Systems"/>
    <n v="199.74"/>
    <n v="6"/>
    <n v="0"/>
    <n v="47.937599999999996"/>
  </r>
  <r>
    <n v="2273"/>
    <s v="CA-2012-142944"/>
    <x v="1"/>
    <x v="699"/>
    <d v="2012-03-11T00:00:00"/>
    <s v="Standard Class"/>
    <s v="JL-15850"/>
    <s v="John Lucas"/>
    <x v="0"/>
    <x v="0"/>
    <x v="8"/>
    <x v="1"/>
    <n v="94122"/>
    <x v="1"/>
    <s v="FUR-FU-10000308"/>
    <x v="0"/>
    <x v="5"/>
    <s v="Deflect-o Glass Clear Studded Chair Mats"/>
    <n v="435.26"/>
    <n v="7"/>
    <n v="0"/>
    <n v="95.757200000000012"/>
  </r>
  <r>
    <n v="2274"/>
    <s v="CA-2012-142944"/>
    <x v="1"/>
    <x v="699"/>
    <d v="2012-03-11T00:00:00"/>
    <s v="Standard Class"/>
    <s v="JL-15850"/>
    <s v="John Lucas"/>
    <x v="0"/>
    <x v="0"/>
    <x v="8"/>
    <x v="1"/>
    <n v="94122"/>
    <x v="1"/>
    <s v="TEC-CO-10003763"/>
    <x v="2"/>
    <x v="16"/>
    <s v="Canon PC1060 Personal Laser Copier"/>
    <n v="1119.9840000000002"/>
    <n v="2"/>
    <n v="0.2"/>
    <n v="377.99459999999993"/>
  </r>
  <r>
    <n v="2275"/>
    <s v="CA-2011-157882"/>
    <x v="2"/>
    <x v="462"/>
    <d v="2011-10-08T00:00:00"/>
    <s v="Second Class"/>
    <s v="AR-10405"/>
    <s v="Allen Rosenblatt"/>
    <x v="1"/>
    <x v="0"/>
    <x v="1"/>
    <x v="1"/>
    <n v="90036"/>
    <x v="1"/>
    <s v="FUR-TA-10001866"/>
    <x v="0"/>
    <x v="3"/>
    <s v="Bevis Round Conference Room Tables and Bases"/>
    <n v="143.43199999999999"/>
    <n v="1"/>
    <n v="0.2"/>
    <n v="3.5857999999999848"/>
  </r>
  <r>
    <n v="2276"/>
    <s v="CA-2011-157882"/>
    <x v="2"/>
    <x v="462"/>
    <d v="2011-10-08T00:00:00"/>
    <s v="Second Class"/>
    <s v="AR-10405"/>
    <s v="Allen Rosenblatt"/>
    <x v="1"/>
    <x v="0"/>
    <x v="1"/>
    <x v="1"/>
    <n v="90036"/>
    <x v="1"/>
    <s v="FUR-CH-10002774"/>
    <x v="0"/>
    <x v="1"/>
    <s v="Global Deluxe Stacking Chair, Gray"/>
    <n v="122.352"/>
    <n v="3"/>
    <n v="0.2"/>
    <n v="13.764599999999994"/>
  </r>
  <r>
    <n v="2277"/>
    <s v="CA-2011-104283"/>
    <x v="2"/>
    <x v="700"/>
    <d v="2011-07-01T00:00:00"/>
    <s v="Standard Class"/>
    <s v="LM-17065"/>
    <s v="Liz MacKendrick"/>
    <x v="0"/>
    <x v="0"/>
    <x v="295"/>
    <x v="35"/>
    <n v="38671"/>
    <x v="0"/>
    <s v="OFF-ST-10004337"/>
    <x v="1"/>
    <x v="4"/>
    <s v="SAFCO Commercial Wire Shelving, 72h"/>
    <n v="306.2"/>
    <n v="5"/>
    <n v="0"/>
    <n v="0"/>
  </r>
  <r>
    <n v="2278"/>
    <s v="CA-2011-104283"/>
    <x v="2"/>
    <x v="700"/>
    <d v="2011-07-01T00:00:00"/>
    <s v="Standard Class"/>
    <s v="LM-17065"/>
    <s v="Liz MacKendrick"/>
    <x v="0"/>
    <x v="0"/>
    <x v="295"/>
    <x v="35"/>
    <n v="38671"/>
    <x v="0"/>
    <s v="FUR-TA-10001039"/>
    <x v="0"/>
    <x v="3"/>
    <s v="KI Adjustable-Height Table"/>
    <n v="85.98"/>
    <n v="1"/>
    <n v="0"/>
    <n v="22.354800000000004"/>
  </r>
  <r>
    <n v="2279"/>
    <s v="CA-2011-104283"/>
    <x v="2"/>
    <x v="700"/>
    <d v="2011-07-01T00:00:00"/>
    <s v="Standard Class"/>
    <s v="LM-17065"/>
    <s v="Liz MacKendrick"/>
    <x v="0"/>
    <x v="0"/>
    <x v="295"/>
    <x v="35"/>
    <n v="38671"/>
    <x v="0"/>
    <s v="TEC-AC-10000109"/>
    <x v="2"/>
    <x v="11"/>
    <s v="Sony Micro Vault Click 16 GB USB 2.0 Flash Drive"/>
    <n v="223.96"/>
    <n v="4"/>
    <n v="0"/>
    <n v="53.750400000000013"/>
  </r>
  <r>
    <n v="2280"/>
    <s v="CA-2014-142622"/>
    <x v="3"/>
    <x v="505"/>
    <d v="2014-11-03T00:00:00"/>
    <s v="First Class"/>
    <s v="JK-15625"/>
    <s v="Jim Karlsson"/>
    <x v="0"/>
    <x v="0"/>
    <x v="4"/>
    <x v="4"/>
    <n v="98115"/>
    <x v="1"/>
    <s v="FUR-CH-10003833"/>
    <x v="0"/>
    <x v="1"/>
    <s v="Novimex Fabric Task Chair"/>
    <n v="97.567999999999998"/>
    <n v="2"/>
    <n v="0.2"/>
    <n v="-6.0980000000000025"/>
  </r>
  <r>
    <n v="2281"/>
    <s v="CA-2014-142622"/>
    <x v="3"/>
    <x v="505"/>
    <d v="2014-11-03T00:00:00"/>
    <s v="First Class"/>
    <s v="JK-15625"/>
    <s v="Jim Karlsson"/>
    <x v="0"/>
    <x v="0"/>
    <x v="4"/>
    <x v="4"/>
    <n v="98115"/>
    <x v="1"/>
    <s v="FUR-CH-10004289"/>
    <x v="0"/>
    <x v="1"/>
    <s v="Global Super Steno Chair"/>
    <n v="614.27200000000005"/>
    <n v="8"/>
    <n v="0.2"/>
    <n v="-23.03520000000006"/>
  </r>
  <r>
    <n v="2282"/>
    <s v="CA-2014-142622"/>
    <x v="3"/>
    <x v="505"/>
    <d v="2014-11-03T00:00:00"/>
    <s v="First Class"/>
    <s v="JK-15625"/>
    <s v="Jim Karlsson"/>
    <x v="0"/>
    <x v="0"/>
    <x v="4"/>
    <x v="4"/>
    <n v="98115"/>
    <x v="1"/>
    <s v="FUR-BO-10004467"/>
    <x v="0"/>
    <x v="0"/>
    <s v="Bestar Classic Bookcase"/>
    <n v="199.98"/>
    <n v="2"/>
    <n v="0"/>
    <n v="37.996199999999988"/>
  </r>
  <r>
    <n v="2283"/>
    <s v="CA-2013-132143"/>
    <x v="0"/>
    <x v="323"/>
    <d v="2013-09-06T00:00:00"/>
    <s v="First Class"/>
    <s v="FM-14215"/>
    <s v="Filia McAdams"/>
    <x v="1"/>
    <x v="0"/>
    <x v="209"/>
    <x v="29"/>
    <n v="6457"/>
    <x v="3"/>
    <s v="OFF-PA-10002713"/>
    <x v="1"/>
    <x v="10"/>
    <s v="Adams Phone Message Book, 200 Message Capacity, 8 1/16” x 11”"/>
    <n v="48.16"/>
    <n v="7"/>
    <n v="0"/>
    <n v="22.153599999999997"/>
  </r>
  <r>
    <n v="2284"/>
    <s v="CA-2012-153108"/>
    <x v="1"/>
    <x v="616"/>
    <d v="2012-03-09T00:00:00"/>
    <s v="Standard Class"/>
    <s v="SF-20200"/>
    <s v="Sarah Foster"/>
    <x v="0"/>
    <x v="0"/>
    <x v="296"/>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x v="0"/>
    <x v="296"/>
    <x v="14"/>
    <n v="47362"/>
    <x v="2"/>
    <s v="OFF-AP-10002222"/>
    <x v="1"/>
    <x v="9"/>
    <s v="Staples"/>
    <n v="60.69"/>
    <n v="7"/>
    <n v="0"/>
    <n v="16.386300000000002"/>
  </r>
  <r>
    <n v="2286"/>
    <s v="CA-2013-112676"/>
    <x v="0"/>
    <x v="465"/>
    <d v="2013-05-09T00:00:00"/>
    <s v="First Class"/>
    <s v="PJ-18835"/>
    <s v="Patrick Jones"/>
    <x v="1"/>
    <x v="0"/>
    <x v="87"/>
    <x v="18"/>
    <n v="37130"/>
    <x v="0"/>
    <s v="OFF-PA-10003971"/>
    <x v="1"/>
    <x v="10"/>
    <s v="Xerox 1965"/>
    <n v="14.352000000000002"/>
    <n v="3"/>
    <n v="0.2"/>
    <n v="5.2026000000000003"/>
  </r>
  <r>
    <n v="2287"/>
    <s v="CA-2014-165687"/>
    <x v="3"/>
    <x v="701"/>
    <d v="2014-11-24T00:00:00"/>
    <s v="Standard Class"/>
    <s v="CS-12355"/>
    <s v="Christine Sundaresam"/>
    <x v="0"/>
    <x v="0"/>
    <x v="127"/>
    <x v="17"/>
    <n v="24153"/>
    <x v="0"/>
    <s v="OFF-AP-10004036"/>
    <x v="1"/>
    <x v="9"/>
    <s v="Bionaire 99.97% HEPA Air Cleaner"/>
    <n v="35.04"/>
    <n v="2"/>
    <n v="0"/>
    <n v="12.263999999999999"/>
  </r>
  <r>
    <n v="2288"/>
    <s v="US-2014-112928"/>
    <x v="3"/>
    <x v="702"/>
    <d v="2014-06-06T00:00:00"/>
    <s v="Second Class"/>
    <s v="BB-10990"/>
    <s v="Barry Blumstein"/>
    <x v="1"/>
    <x v="0"/>
    <x v="167"/>
    <x v="24"/>
    <n v="43615"/>
    <x v="3"/>
    <s v="OFF-AP-10002287"/>
    <x v="1"/>
    <x v="9"/>
    <s v="Eureka Sanitaire  Multi-Pro Heavy-Duty Upright, Disposable Bags"/>
    <n v="17.480000000000004"/>
    <n v="5"/>
    <n v="0.2"/>
    <n v="1.3109999999999999"/>
  </r>
  <r>
    <n v="2289"/>
    <s v="CA-2014-143343"/>
    <x v="3"/>
    <x v="193"/>
    <d v="2014-06-14T00:00:00"/>
    <s v="First Class"/>
    <s v="BW-11200"/>
    <s v="Ben Wallace"/>
    <x v="0"/>
    <x v="0"/>
    <x v="1"/>
    <x v="1"/>
    <n v="90032"/>
    <x v="1"/>
    <s v="OFF-AR-10002375"/>
    <x v="1"/>
    <x v="6"/>
    <s v="Newell 351"/>
    <n v="16.399999999999999"/>
    <n v="5"/>
    <n v="0"/>
    <n v="4.7559999999999985"/>
  </r>
  <r>
    <n v="2290"/>
    <s v="CA-2014-115154"/>
    <x v="3"/>
    <x v="703"/>
    <d v="2014-01-12T00:00:00"/>
    <s v="First Class"/>
    <s v="RS-19420"/>
    <s v="Ricardo Sperren"/>
    <x v="1"/>
    <x v="0"/>
    <x v="4"/>
    <x v="4"/>
    <n v="98115"/>
    <x v="1"/>
    <s v="FUR-TA-10001950"/>
    <x v="0"/>
    <x v="3"/>
    <s v="Balt Solid Wood Round Tables"/>
    <n v="892.98"/>
    <n v="2"/>
    <n v="0"/>
    <n v="80.368200000000002"/>
  </r>
  <r>
    <n v="2291"/>
    <s v="CA-2012-149342"/>
    <x v="1"/>
    <x v="704"/>
    <d v="2012-04-25T00:00:00"/>
    <s v="Standard Class"/>
    <s v="TS-21160"/>
    <s v="Theresa Swint"/>
    <x v="1"/>
    <x v="0"/>
    <x v="38"/>
    <x v="32"/>
    <n v="31907"/>
    <x v="0"/>
    <s v="TEC-PH-10001557"/>
    <x v="2"/>
    <x v="7"/>
    <s v="Pyle PMP37LED"/>
    <n v="287.96999999999997"/>
    <n v="3"/>
    <n v="0"/>
    <n v="77.751899999999992"/>
  </r>
  <r>
    <n v="2292"/>
    <s v="CA-2012-149342"/>
    <x v="1"/>
    <x v="704"/>
    <d v="2012-04-25T00:00:00"/>
    <s v="Standard Class"/>
    <s v="TS-21160"/>
    <s v="Theresa Swint"/>
    <x v="1"/>
    <x v="0"/>
    <x v="38"/>
    <x v="32"/>
    <n v="31907"/>
    <x v="0"/>
    <s v="FUR-FU-10002937"/>
    <x v="0"/>
    <x v="5"/>
    <s v="GE 48&quot; Fluorescent Tube, Cool White Energy Saver, 34 Watts, 30/Box"/>
    <n v="595.38"/>
    <n v="6"/>
    <n v="0"/>
    <n v="297.69"/>
  </r>
  <r>
    <n v="2293"/>
    <s v="CA-2012-149342"/>
    <x v="1"/>
    <x v="704"/>
    <d v="2012-04-25T00:00:00"/>
    <s v="Standard Class"/>
    <s v="TS-21160"/>
    <s v="Theresa Swint"/>
    <x v="1"/>
    <x v="0"/>
    <x v="38"/>
    <x v="32"/>
    <n v="31907"/>
    <x v="0"/>
    <s v="OFF-PA-10001166"/>
    <x v="1"/>
    <x v="10"/>
    <s v="Xerox 2"/>
    <n v="12.96"/>
    <n v="2"/>
    <n v="0"/>
    <n v="6.2208000000000006"/>
  </r>
  <r>
    <n v="2294"/>
    <s v="CA-2012-130995"/>
    <x v="1"/>
    <x v="549"/>
    <d v="2012-11-06T00:00:00"/>
    <s v="Standard Class"/>
    <s v="QJ-19255"/>
    <s v="Quincy Jones"/>
    <x v="1"/>
    <x v="0"/>
    <x v="20"/>
    <x v="15"/>
    <n v="10009"/>
    <x v="3"/>
    <s v="TEC-PH-10000347"/>
    <x v="2"/>
    <x v="7"/>
    <s v="Cush Cases Heavy Duty Rugged Cover Case for Samsung Galaxy S5 - Purple"/>
    <n v="4.95"/>
    <n v="1"/>
    <n v="0"/>
    <n v="1.3365"/>
  </r>
  <r>
    <n v="2295"/>
    <s v="CA-2014-127929"/>
    <x v="3"/>
    <x v="331"/>
    <d v="2014-12-28T00:00:00"/>
    <s v="Standard Class"/>
    <s v="FM-14215"/>
    <s v="Filia McAdams"/>
    <x v="1"/>
    <x v="0"/>
    <x v="209"/>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x v="0"/>
    <x v="20"/>
    <x v="15"/>
    <n v="10011"/>
    <x v="3"/>
    <s v="OFF-PA-10002659"/>
    <x v="1"/>
    <x v="10"/>
    <s v="Avoid Verbal Orders Carbonless Minifold Book"/>
    <n v="13.52"/>
    <n v="4"/>
    <n v="0"/>
    <n v="6.219199999999999"/>
  </r>
  <r>
    <n v="2297"/>
    <s v="CA-2012-113145"/>
    <x v="1"/>
    <x v="549"/>
    <d v="2012-11-05T00:00:00"/>
    <s v="Standard Class"/>
    <s v="VD-21670"/>
    <s v="Valerie Dominguez"/>
    <x v="0"/>
    <x v="0"/>
    <x v="20"/>
    <x v="15"/>
    <n v="10011"/>
    <x v="3"/>
    <s v="FUR-FU-10000965"/>
    <x v="0"/>
    <x v="5"/>
    <s v="Howard Miller 11-1/2&quot; Diameter Ridgewood Wall Clock"/>
    <n v="259.7"/>
    <n v="5"/>
    <n v="0"/>
    <n v="106.477"/>
  </r>
  <r>
    <n v="2298"/>
    <s v="CA-2012-113145"/>
    <x v="1"/>
    <x v="549"/>
    <d v="2012-11-05T00:00:00"/>
    <s v="Standard Class"/>
    <s v="VD-21670"/>
    <s v="Valerie Dominguez"/>
    <x v="0"/>
    <x v="0"/>
    <x v="20"/>
    <x v="15"/>
    <n v="10011"/>
    <x v="3"/>
    <s v="TEC-PH-10001527"/>
    <x v="2"/>
    <x v="7"/>
    <s v="Plantronics MX500i Earset"/>
    <n v="42.95"/>
    <n v="1"/>
    <n v="0"/>
    <n v="1.2884999999999991"/>
  </r>
  <r>
    <n v="2299"/>
    <s v="CA-2012-113145"/>
    <x v="1"/>
    <x v="549"/>
    <d v="2012-11-05T00:00:00"/>
    <s v="Standard Class"/>
    <s v="VD-21670"/>
    <s v="Valerie Dominguez"/>
    <x v="0"/>
    <x v="0"/>
    <x v="20"/>
    <x v="15"/>
    <n v="10011"/>
    <x v="3"/>
    <s v="TEC-AC-10001838"/>
    <x v="2"/>
    <x v="11"/>
    <s v="Razer Tiamat Over Ear 7.1 Surround Sound PC Gaming Headset"/>
    <n v="1399.93"/>
    <n v="7"/>
    <n v="0"/>
    <n v="601.96990000000005"/>
  </r>
  <r>
    <n v="2300"/>
    <s v="CA-2012-113145"/>
    <x v="1"/>
    <x v="549"/>
    <d v="2012-11-05T00:00:00"/>
    <s v="Standard Class"/>
    <s v="VD-21670"/>
    <s v="Valerie Dominguez"/>
    <x v="0"/>
    <x v="0"/>
    <x v="20"/>
    <x v="15"/>
    <n v="10011"/>
    <x v="3"/>
    <s v="TEC-PH-10002597"/>
    <x v="2"/>
    <x v="7"/>
    <s v="Xblue XB-1670-86 X16 Small Office Telephone - Titanium"/>
    <n v="503.96"/>
    <n v="4"/>
    <n v="0"/>
    <n v="125.99000000000001"/>
  </r>
  <r>
    <n v="2301"/>
    <s v="CA-2011-162362"/>
    <x v="2"/>
    <x v="687"/>
    <d v="2011-11-18T00:00:00"/>
    <s v="Standard Class"/>
    <s v="JL-15505"/>
    <s v="Jeremy Lonsdale"/>
    <x v="0"/>
    <x v="0"/>
    <x v="297"/>
    <x v="12"/>
    <n v="48640"/>
    <x v="2"/>
    <s v="OFF-BI-10000756"/>
    <x v="1"/>
    <x v="8"/>
    <s v="Storex DuraTech Recycled Plastic Frosted Binders"/>
    <n v="12.72"/>
    <n v="3"/>
    <n v="0"/>
    <n v="6.36"/>
  </r>
  <r>
    <n v="2302"/>
    <s v="CA-2011-162362"/>
    <x v="2"/>
    <x v="687"/>
    <d v="2011-11-18T00:00:00"/>
    <s v="Standard Class"/>
    <s v="JL-15505"/>
    <s v="Jeremy Lonsdale"/>
    <x v="0"/>
    <x v="0"/>
    <x v="297"/>
    <x v="12"/>
    <n v="48640"/>
    <x v="2"/>
    <s v="OFF-BI-10000546"/>
    <x v="1"/>
    <x v="8"/>
    <s v="Avery Durable Binders"/>
    <n v="11.52"/>
    <n v="4"/>
    <n v="0"/>
    <n v="5.6448"/>
  </r>
  <r>
    <n v="2303"/>
    <s v="CA-2013-106558"/>
    <x v="0"/>
    <x v="327"/>
    <d v="2013-01-21T00:00:00"/>
    <s v="Standard Class"/>
    <s v="DL-13495"/>
    <s v="Dionis Lloyd"/>
    <x v="1"/>
    <x v="0"/>
    <x v="38"/>
    <x v="32"/>
    <n v="31907"/>
    <x v="0"/>
    <s v="TEC-AC-10001142"/>
    <x v="2"/>
    <x v="11"/>
    <s v="First Data FD10 PIN Pad"/>
    <n v="316"/>
    <n v="4"/>
    <n v="0"/>
    <n v="31.599999999999966"/>
  </r>
  <r>
    <n v="2304"/>
    <s v="CA-2014-157931"/>
    <x v="3"/>
    <x v="697"/>
    <d v="2014-09-23T00:00:00"/>
    <s v="Second Class"/>
    <s v="MO-17800"/>
    <s v="Meg O'Connel"/>
    <x v="2"/>
    <x v="0"/>
    <x v="185"/>
    <x v="32"/>
    <n v="30076"/>
    <x v="0"/>
    <s v="FUR-CH-10000785"/>
    <x v="0"/>
    <x v="1"/>
    <s v="Global Ergonomic Managers Chair"/>
    <n v="723.92"/>
    <n v="4"/>
    <n v="0"/>
    <n v="188.2192"/>
  </r>
  <r>
    <n v="2305"/>
    <s v="CA-2014-157931"/>
    <x v="3"/>
    <x v="697"/>
    <d v="2014-09-23T00:00:00"/>
    <s v="Second Class"/>
    <s v="MO-17800"/>
    <s v="Meg O'Connel"/>
    <x v="2"/>
    <x v="0"/>
    <x v="185"/>
    <x v="32"/>
    <n v="30076"/>
    <x v="0"/>
    <s v="OFF-PA-10000474"/>
    <x v="1"/>
    <x v="10"/>
    <s v="Staples"/>
    <n v="106.32"/>
    <n v="3"/>
    <n v="0"/>
    <n v="49.970399999999991"/>
  </r>
  <r>
    <n v="2306"/>
    <s v="CA-2013-115574"/>
    <x v="0"/>
    <x v="443"/>
    <d v="2013-12-25T00:00:00"/>
    <s v="First Class"/>
    <s v="BP-11185"/>
    <s v="Ben Peterman"/>
    <x v="1"/>
    <x v="0"/>
    <x v="22"/>
    <x v="10"/>
    <n v="60623"/>
    <x v="2"/>
    <s v="FUR-BO-10003441"/>
    <x v="0"/>
    <x v="0"/>
    <s v="Bush Westfield Collection Bookcases, Fully Assembled"/>
    <n v="141.37199999999999"/>
    <n v="2"/>
    <n v="0.3"/>
    <n v="-14.137200000000014"/>
  </r>
  <r>
    <n v="2307"/>
    <s v="CA-2012-160794"/>
    <x v="1"/>
    <x v="705"/>
    <d v="2012-08-08T00:00:00"/>
    <s v="First Class"/>
    <s v="MS-17980"/>
    <s v="Michael Stewart"/>
    <x v="1"/>
    <x v="0"/>
    <x v="12"/>
    <x v="5"/>
    <n v="77041"/>
    <x v="2"/>
    <s v="OFF-PA-10004156"/>
    <x v="1"/>
    <x v="10"/>
    <s v="Xerox 188"/>
    <n v="27.216000000000001"/>
    <n v="3"/>
    <n v="0.2"/>
    <n v="9.8657999999999983"/>
  </r>
  <r>
    <n v="2308"/>
    <s v="CA-2014-116225"/>
    <x v="3"/>
    <x v="60"/>
    <d v="2014-11-10T00:00:00"/>
    <s v="Standard Class"/>
    <s v="SV-20935"/>
    <s v="Susan Vittorini"/>
    <x v="0"/>
    <x v="0"/>
    <x v="20"/>
    <x v="15"/>
    <n v="10009"/>
    <x v="3"/>
    <s v="TEC-AC-10001432"/>
    <x v="2"/>
    <x v="11"/>
    <s v="Enermax Aurora Lite Keyboard"/>
    <n v="390.75"/>
    <n v="5"/>
    <n v="0"/>
    <n v="171.93000000000006"/>
  </r>
  <r>
    <n v="2309"/>
    <s v="US-2014-120418"/>
    <x v="3"/>
    <x v="532"/>
    <d v="2014-06-13T00:00:00"/>
    <s v="First Class"/>
    <s v="BC-11125"/>
    <s v="Becky Castell"/>
    <x v="2"/>
    <x v="0"/>
    <x v="97"/>
    <x v="16"/>
    <n v="85345"/>
    <x v="1"/>
    <s v="FUR-CH-10001394"/>
    <x v="0"/>
    <x v="1"/>
    <s v="Global Leather Executive Chair"/>
    <n v="280.79200000000003"/>
    <n v="1"/>
    <n v="0.2"/>
    <n v="35.098999999999961"/>
  </r>
  <r>
    <n v="2310"/>
    <s v="US-2014-120418"/>
    <x v="3"/>
    <x v="532"/>
    <d v="2014-06-13T00:00:00"/>
    <s v="First Class"/>
    <s v="BC-11125"/>
    <s v="Becky Castell"/>
    <x v="2"/>
    <x v="0"/>
    <x v="97"/>
    <x v="16"/>
    <n v="85345"/>
    <x v="1"/>
    <s v="OFF-ST-10002370"/>
    <x v="1"/>
    <x v="4"/>
    <s v="Sortfiler Multipurpose Personal File Organizer, Black"/>
    <n v="68.448000000000008"/>
    <n v="4"/>
    <n v="0.2"/>
    <n v="7.7003999999999948"/>
  </r>
  <r>
    <n v="2311"/>
    <s v="US-2014-120418"/>
    <x v="3"/>
    <x v="532"/>
    <d v="2014-06-13T00:00:00"/>
    <s v="First Class"/>
    <s v="BC-11125"/>
    <s v="Becky Castell"/>
    <x v="2"/>
    <x v="0"/>
    <x v="97"/>
    <x v="16"/>
    <n v="85345"/>
    <x v="1"/>
    <s v="OFF-AR-10002956"/>
    <x v="1"/>
    <x v="6"/>
    <s v="Boston 16801 Nautilus Battery Pencil Sharpener"/>
    <n v="88.04"/>
    <n v="5"/>
    <n v="0.2"/>
    <n v="6.602999999999998"/>
  </r>
  <r>
    <n v="2312"/>
    <s v="US-2014-120418"/>
    <x v="3"/>
    <x v="532"/>
    <d v="2014-06-13T00:00:00"/>
    <s v="First Class"/>
    <s v="BC-11125"/>
    <s v="Becky Castell"/>
    <x v="2"/>
    <x v="0"/>
    <x v="97"/>
    <x v="16"/>
    <n v="85345"/>
    <x v="1"/>
    <s v="OFF-AR-10001955"/>
    <x v="1"/>
    <x v="6"/>
    <s v="Newell 319"/>
    <n v="15.872"/>
    <n v="1"/>
    <n v="0.2"/>
    <n v="1.9839999999999982"/>
  </r>
  <r>
    <n v="2313"/>
    <s v="US-2014-120418"/>
    <x v="3"/>
    <x v="532"/>
    <d v="2014-06-13T00:00:00"/>
    <s v="First Class"/>
    <s v="BC-11125"/>
    <s v="Becky Castell"/>
    <x v="2"/>
    <x v="0"/>
    <x v="97"/>
    <x v="16"/>
    <n v="85345"/>
    <x v="1"/>
    <s v="OFF-ST-10001809"/>
    <x v="1"/>
    <x v="4"/>
    <s v="Fellowes Officeware Wire Shelving"/>
    <n v="215.59200000000001"/>
    <n v="3"/>
    <n v="0.2"/>
    <n v="-48.508200000000009"/>
  </r>
  <r>
    <n v="2314"/>
    <s v="CA-2014-122035"/>
    <x v="3"/>
    <x v="228"/>
    <d v="2014-07-26T00:00:00"/>
    <s v="Standard Class"/>
    <s v="EM-13825"/>
    <s v="Elizabeth Moffitt"/>
    <x v="1"/>
    <x v="0"/>
    <x v="298"/>
    <x v="44"/>
    <n v="57103"/>
    <x v="2"/>
    <s v="OFF-LA-10004093"/>
    <x v="1"/>
    <x v="2"/>
    <s v="Avery 486"/>
    <n v="14.62"/>
    <n v="2"/>
    <n v="0"/>
    <n v="6.8713999999999995"/>
  </r>
  <r>
    <n v="2315"/>
    <s v="CA-2014-122035"/>
    <x v="3"/>
    <x v="228"/>
    <d v="2014-07-26T00:00:00"/>
    <s v="Standard Class"/>
    <s v="EM-13825"/>
    <s v="Elizabeth Moffitt"/>
    <x v="1"/>
    <x v="0"/>
    <x v="298"/>
    <x v="44"/>
    <n v="57103"/>
    <x v="2"/>
    <s v="OFF-AP-10002118"/>
    <x v="1"/>
    <x v="9"/>
    <s v="1.7 Cubic Foot Compact &quot;Cube&quot; Office Refrigerators"/>
    <n v="416.32"/>
    <n v="2"/>
    <n v="0"/>
    <n v="112.40640000000002"/>
  </r>
  <r>
    <n v="2316"/>
    <s v="CA-2014-122035"/>
    <x v="3"/>
    <x v="228"/>
    <d v="2014-07-26T00:00:00"/>
    <s v="Standard Class"/>
    <s v="EM-13825"/>
    <s v="Elizabeth Moffitt"/>
    <x v="1"/>
    <x v="0"/>
    <x v="298"/>
    <x v="44"/>
    <n v="57103"/>
    <x v="2"/>
    <s v="OFF-BI-10000404"/>
    <x v="1"/>
    <x v="8"/>
    <s v="Avery Printable Repositionable Plastic Tabs"/>
    <n v="43"/>
    <n v="5"/>
    <n v="0"/>
    <n v="20.21"/>
  </r>
  <r>
    <n v="2317"/>
    <s v="CA-2014-122035"/>
    <x v="3"/>
    <x v="228"/>
    <d v="2014-07-26T00:00:00"/>
    <s v="Standard Class"/>
    <s v="EM-13825"/>
    <s v="Elizabeth Moffitt"/>
    <x v="1"/>
    <x v="0"/>
    <x v="298"/>
    <x v="44"/>
    <n v="57103"/>
    <x v="2"/>
    <s v="FUR-CH-10003833"/>
    <x v="0"/>
    <x v="1"/>
    <s v="Novimex Fabric Task Chair"/>
    <n v="182.94"/>
    <n v="3"/>
    <n v="0"/>
    <n v="27.440999999999995"/>
  </r>
  <r>
    <n v="2318"/>
    <s v="CA-2014-122035"/>
    <x v="3"/>
    <x v="228"/>
    <d v="2014-07-26T00:00:00"/>
    <s v="Standard Class"/>
    <s v="EM-13825"/>
    <s v="Elizabeth Moffitt"/>
    <x v="1"/>
    <x v="0"/>
    <x v="298"/>
    <x v="44"/>
    <n v="57103"/>
    <x v="2"/>
    <s v="OFF-BI-10002072"/>
    <x v="1"/>
    <x v="8"/>
    <s v="Cardinal Slant-D Ring Binders"/>
    <n v="60.83"/>
    <n v="7"/>
    <n v="0"/>
    <n v="30.414999999999999"/>
  </r>
  <r>
    <n v="2319"/>
    <s v="CA-2014-122035"/>
    <x v="3"/>
    <x v="228"/>
    <d v="2014-07-26T00:00:00"/>
    <s v="Standard Class"/>
    <s v="EM-13825"/>
    <s v="Elizabeth Moffitt"/>
    <x v="1"/>
    <x v="0"/>
    <x v="298"/>
    <x v="44"/>
    <n v="57103"/>
    <x v="2"/>
    <s v="TEC-AC-10003095"/>
    <x v="2"/>
    <x v="11"/>
    <s v="Logitech G35 7.1-Channel Surround Sound Headset"/>
    <n v="389.97"/>
    <n v="3"/>
    <n v="0"/>
    <n v="132.58980000000003"/>
  </r>
  <r>
    <n v="2320"/>
    <s v="CA-2012-117828"/>
    <x v="1"/>
    <x v="706"/>
    <d v="2012-12-26T00:00:00"/>
    <s v="First Class"/>
    <s v="BD-11500"/>
    <s v="Bradley Drucker"/>
    <x v="0"/>
    <x v="0"/>
    <x v="102"/>
    <x v="17"/>
    <n v="23223"/>
    <x v="0"/>
    <s v="OFF-AP-10001563"/>
    <x v="1"/>
    <x v="9"/>
    <s v="Belkin Premiere Surge Master II 8-outlet surge protector"/>
    <n v="194.32"/>
    <n v="4"/>
    <n v="0"/>
    <n v="56.352799999999974"/>
  </r>
  <r>
    <n v="2321"/>
    <s v="CA-2014-165491"/>
    <x v="3"/>
    <x v="177"/>
    <d v="2014-03-25T00:00:00"/>
    <s v="Standard Class"/>
    <s v="HW-14935"/>
    <s v="Helen Wasserman"/>
    <x v="1"/>
    <x v="0"/>
    <x v="4"/>
    <x v="4"/>
    <n v="98115"/>
    <x v="1"/>
    <s v="TEC-AC-10000358"/>
    <x v="2"/>
    <x v="11"/>
    <s v="Imation Secure Drive + Hardware Encrypted USB flash drive - 16 GB"/>
    <n v="265.93"/>
    <n v="7"/>
    <n v="0"/>
    <n v="63.8232"/>
  </r>
  <r>
    <n v="2322"/>
    <s v="CA-2012-109470"/>
    <x v="1"/>
    <x v="620"/>
    <d v="2013-01-03T00:00:00"/>
    <s v="Second Class"/>
    <s v="KC-16255"/>
    <s v="Karen Carlisle"/>
    <x v="1"/>
    <x v="0"/>
    <x v="0"/>
    <x v="0"/>
    <n v="42420"/>
    <x v="0"/>
    <s v="OFF-BI-10004492"/>
    <x v="1"/>
    <x v="8"/>
    <s v="Tuf-Vin Binders"/>
    <n v="94.74"/>
    <n v="3"/>
    <n v="0"/>
    <n v="44.527799999999992"/>
  </r>
  <r>
    <n v="2323"/>
    <s v="CA-2012-109470"/>
    <x v="1"/>
    <x v="620"/>
    <d v="2013-01-03T00:00:00"/>
    <s v="Second Class"/>
    <s v="KC-16255"/>
    <s v="Karen Carlisle"/>
    <x v="1"/>
    <x v="0"/>
    <x v="0"/>
    <x v="0"/>
    <n v="42420"/>
    <x v="0"/>
    <s v="OFF-BI-10001072"/>
    <x v="1"/>
    <x v="8"/>
    <s v="GBC Clear Cover, 8-1/2 x 11, unpunched, 25 covers per pack"/>
    <n v="60.64"/>
    <n v="4"/>
    <n v="0"/>
    <n v="27.894399999999997"/>
  </r>
  <r>
    <n v="2324"/>
    <s v="CA-2012-109470"/>
    <x v="1"/>
    <x v="620"/>
    <d v="2013-01-03T00:00:00"/>
    <s v="Second Class"/>
    <s v="KC-16255"/>
    <s v="Karen Carlisle"/>
    <x v="1"/>
    <x v="0"/>
    <x v="0"/>
    <x v="0"/>
    <n v="42420"/>
    <x v="0"/>
    <s v="OFF-BI-10003707"/>
    <x v="1"/>
    <x v="8"/>
    <s v="Aluminum Screw Posts"/>
    <n v="76.3"/>
    <n v="5"/>
    <n v="0"/>
    <n v="38.15"/>
  </r>
  <r>
    <n v="2325"/>
    <s v="CA-2012-109470"/>
    <x v="1"/>
    <x v="620"/>
    <d v="2013-01-03T00:00:00"/>
    <s v="Second Class"/>
    <s v="KC-16255"/>
    <s v="Karen Carlisle"/>
    <x v="1"/>
    <x v="0"/>
    <x v="0"/>
    <x v="0"/>
    <n v="42420"/>
    <x v="0"/>
    <s v="OFF-BI-10000977"/>
    <x v="1"/>
    <x v="8"/>
    <s v="Ibico Plastic Spiral Binding Combs"/>
    <n v="364.79999999999995"/>
    <n v="12"/>
    <n v="0"/>
    <n v="167.80799999999999"/>
  </r>
  <r>
    <n v="2326"/>
    <s v="CA-2012-105102"/>
    <x v="1"/>
    <x v="426"/>
    <d v="2012-09-19T00:00:00"/>
    <s v="Second Class"/>
    <s v="BM-11575"/>
    <s v="Brendan Murry"/>
    <x v="1"/>
    <x v="0"/>
    <x v="20"/>
    <x v="15"/>
    <n v="10035"/>
    <x v="3"/>
    <s v="OFF-BI-10002082"/>
    <x v="1"/>
    <x v="8"/>
    <s v="GBC Twin Loop Wire Binding Elements"/>
    <n v="79.872000000000014"/>
    <n v="3"/>
    <n v="0.2"/>
    <n v="29.951999999999998"/>
  </r>
  <r>
    <n v="2327"/>
    <s v="CA-2012-105102"/>
    <x v="1"/>
    <x v="426"/>
    <d v="2012-09-19T00:00:00"/>
    <s v="Second Class"/>
    <s v="BM-11575"/>
    <s v="Brendan Murry"/>
    <x v="1"/>
    <x v="0"/>
    <x v="20"/>
    <x v="15"/>
    <n v="10035"/>
    <x v="3"/>
    <s v="FUR-BO-10004709"/>
    <x v="0"/>
    <x v="0"/>
    <s v="Bush Westfield Collection Bookcases, Medium Cherry Finish"/>
    <n v="46.384"/>
    <n v="1"/>
    <n v="0.2"/>
    <n v="1.1596000000000011"/>
  </r>
  <r>
    <n v="2328"/>
    <s v="CA-2012-105102"/>
    <x v="1"/>
    <x v="426"/>
    <d v="2012-09-19T00:00:00"/>
    <s v="Second Class"/>
    <s v="BM-11575"/>
    <s v="Brendan Murry"/>
    <x v="1"/>
    <x v="0"/>
    <x v="20"/>
    <x v="15"/>
    <n v="10035"/>
    <x v="3"/>
    <s v="OFF-PA-10002365"/>
    <x v="1"/>
    <x v="10"/>
    <s v="Xerox 1967"/>
    <n v="12.96"/>
    <n v="2"/>
    <n v="0"/>
    <n v="6.2208000000000006"/>
  </r>
  <r>
    <n v="2329"/>
    <s v="CA-2014-138422"/>
    <x v="3"/>
    <x v="397"/>
    <d v="2014-09-27T00:00:00"/>
    <s v="First Class"/>
    <s v="KN-16705"/>
    <s v="Kristina Nunn"/>
    <x v="2"/>
    <x v="0"/>
    <x v="299"/>
    <x v="22"/>
    <n v="80525"/>
    <x v="1"/>
    <s v="OFF-EN-10004147"/>
    <x v="1"/>
    <x v="12"/>
    <s v="Wausau Papers Astrobrights Colored Envelopes"/>
    <n v="14.352000000000002"/>
    <n v="3"/>
    <n v="0.2"/>
    <n v="5.2026000000000003"/>
  </r>
  <r>
    <n v="2330"/>
    <s v="US-2012-147739"/>
    <x v="1"/>
    <x v="707"/>
    <d v="2012-12-29T00:00:00"/>
    <s v="Standard Class"/>
    <s v="JD-16150"/>
    <s v="Justin Deggeller"/>
    <x v="1"/>
    <x v="0"/>
    <x v="10"/>
    <x v="9"/>
    <n v="19140"/>
    <x v="3"/>
    <s v="FUR-FU-10001468"/>
    <x v="0"/>
    <x v="5"/>
    <s v="Tenex Antistatic Computer Chair Mats"/>
    <n v="547.13599999999997"/>
    <n v="4"/>
    <n v="0.2"/>
    <n v="-68.392000000000053"/>
  </r>
  <r>
    <n v="2331"/>
    <s v="CA-2013-155187"/>
    <x v="0"/>
    <x v="446"/>
    <d v="2013-09-27T00:00:00"/>
    <s v="Second Class"/>
    <s v="LA-16780"/>
    <s v="Laura Armstrong"/>
    <x v="1"/>
    <x v="0"/>
    <x v="1"/>
    <x v="1"/>
    <n v="90004"/>
    <x v="1"/>
    <s v="OFF-ST-10000642"/>
    <x v="1"/>
    <x v="4"/>
    <s v="Tennsco Lockers, Gray"/>
    <n v="41.96"/>
    <n v="2"/>
    <n v="0"/>
    <n v="2.9371999999999971"/>
  </r>
  <r>
    <n v="2332"/>
    <s v="CA-2013-155187"/>
    <x v="0"/>
    <x v="446"/>
    <d v="2013-09-27T00:00:00"/>
    <s v="Second Class"/>
    <s v="LA-16780"/>
    <s v="Laura Armstrong"/>
    <x v="1"/>
    <x v="0"/>
    <x v="1"/>
    <x v="1"/>
    <n v="90004"/>
    <x v="1"/>
    <s v="OFF-PA-10000380"/>
    <x v="1"/>
    <x v="10"/>
    <s v="REDIFORM Incoming/Outgoing Call Register, 11&quot; X 8 1/2&quot;, 100 Messages"/>
    <n v="41.7"/>
    <n v="5"/>
    <n v="0"/>
    <n v="20.85"/>
  </r>
  <r>
    <n v="2333"/>
    <s v="CA-2014-169285"/>
    <x v="3"/>
    <x v="708"/>
    <d v="2014-03-26T00:00:00"/>
    <s v="Standard Class"/>
    <s v="RW-19690"/>
    <s v="Robert Waldorf"/>
    <x v="0"/>
    <x v="0"/>
    <x v="240"/>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x v="0"/>
    <x v="240"/>
    <x v="14"/>
    <n v="47905"/>
    <x v="2"/>
    <s v="OFF-PA-10004971"/>
    <x v="1"/>
    <x v="10"/>
    <s v="Xerox 196"/>
    <n v="5.78"/>
    <n v="1"/>
    <n v="0"/>
    <n v="2.8322000000000003"/>
  </r>
  <r>
    <n v="2335"/>
    <s v="CA-2011-140886"/>
    <x v="2"/>
    <x v="587"/>
    <d v="2011-10-04T00:00:00"/>
    <s v="Standard Class"/>
    <s v="KW-16570"/>
    <s v="Kelly Williams"/>
    <x v="0"/>
    <x v="0"/>
    <x v="300"/>
    <x v="18"/>
    <n v="37042"/>
    <x v="0"/>
    <s v="OFF-AP-10000696"/>
    <x v="1"/>
    <x v="9"/>
    <s v="Holmes Odor Grabber"/>
    <n v="69.216000000000008"/>
    <n v="6"/>
    <n v="0.2"/>
    <n v="11.247599999999995"/>
  </r>
  <r>
    <n v="2336"/>
    <s v="CA-2014-152695"/>
    <x v="3"/>
    <x v="389"/>
    <d v="2014-12-11T00:00:00"/>
    <s v="Same Day"/>
    <s v="CC-12220"/>
    <s v="Chris Cortes"/>
    <x v="0"/>
    <x v="0"/>
    <x v="54"/>
    <x v="29"/>
    <n v="6824"/>
    <x v="3"/>
    <s v="OFF-EN-10004030"/>
    <x v="1"/>
    <x v="12"/>
    <s v="Convenience Packs of Business Envelopes"/>
    <n v="10.86"/>
    <n v="3"/>
    <n v="0"/>
    <n v="5.1042000000000005"/>
  </r>
  <r>
    <n v="2337"/>
    <s v="CA-2014-152695"/>
    <x v="3"/>
    <x v="389"/>
    <d v="2014-12-11T00:00:00"/>
    <s v="Same Day"/>
    <s v="CC-12220"/>
    <s v="Chris Cortes"/>
    <x v="0"/>
    <x v="0"/>
    <x v="54"/>
    <x v="29"/>
    <n v="6824"/>
    <x v="3"/>
    <s v="OFF-AP-10000026"/>
    <x v="1"/>
    <x v="9"/>
    <s v="Tripp Lite Isotel 6 Outlet Surge Protector with Fax/Modem Protection"/>
    <n v="426.78999999999996"/>
    <n v="7"/>
    <n v="0"/>
    <n v="123.76909999999995"/>
  </r>
  <r>
    <n v="2338"/>
    <s v="CA-2011-110639"/>
    <x v="2"/>
    <x v="709"/>
    <d v="2011-08-23T00:00:00"/>
    <s v="Same Day"/>
    <s v="RH-19495"/>
    <s v="Rick Hansen"/>
    <x v="0"/>
    <x v="0"/>
    <x v="20"/>
    <x v="15"/>
    <n v="10009"/>
    <x v="3"/>
    <s v="OFF-PA-10003936"/>
    <x v="1"/>
    <x v="10"/>
    <s v="Xerox 1994"/>
    <n v="25.92"/>
    <n v="4"/>
    <n v="0"/>
    <n v="12.441600000000001"/>
  </r>
  <r>
    <n v="2339"/>
    <s v="CA-2011-110639"/>
    <x v="2"/>
    <x v="709"/>
    <d v="2011-08-23T00:00:00"/>
    <s v="Same Day"/>
    <s v="RH-19495"/>
    <s v="Rick Hansen"/>
    <x v="0"/>
    <x v="0"/>
    <x v="20"/>
    <x v="15"/>
    <n v="10009"/>
    <x v="3"/>
    <s v="OFF-PA-10004530"/>
    <x v="1"/>
    <x v="10"/>
    <s v="Personal Creations Ink Jet Cards and Labels"/>
    <n v="45.92"/>
    <n v="4"/>
    <n v="0"/>
    <n v="22.500800000000002"/>
  </r>
  <r>
    <n v="2340"/>
    <s v="CA-2011-121727"/>
    <x v="2"/>
    <x v="710"/>
    <d v="2011-08-24T00:00:00"/>
    <s v="Standard Class"/>
    <s v="JK-15625"/>
    <s v="Jim Karlsson"/>
    <x v="0"/>
    <x v="0"/>
    <x v="38"/>
    <x v="24"/>
    <n v="43229"/>
    <x v="3"/>
    <s v="OFF-AR-10004930"/>
    <x v="1"/>
    <x v="6"/>
    <s v="Turquoise Lead Holder with Pocket Clip"/>
    <n v="10.72"/>
    <n v="2"/>
    <n v="0.2"/>
    <n v="1.7419999999999987"/>
  </r>
  <r>
    <n v="2341"/>
    <s v="CA-2013-137736"/>
    <x v="0"/>
    <x v="338"/>
    <d v="2013-11-16T00:00:00"/>
    <s v="Standard Class"/>
    <s v="DC-13285"/>
    <s v="Debra Catini"/>
    <x v="0"/>
    <x v="0"/>
    <x v="131"/>
    <x v="32"/>
    <n v="31088"/>
    <x v="0"/>
    <s v="OFF-AR-10004999"/>
    <x v="1"/>
    <x v="6"/>
    <s v="Newell 315"/>
    <n v="41.86"/>
    <n v="7"/>
    <n v="0"/>
    <n v="10.465"/>
  </r>
  <r>
    <n v="2342"/>
    <s v="US-2011-143231"/>
    <x v="2"/>
    <x v="520"/>
    <d v="2012-01-03T00:00:00"/>
    <s v="First Class"/>
    <s v="GM-14455"/>
    <s v="Gary Mitchum"/>
    <x v="2"/>
    <x v="0"/>
    <x v="47"/>
    <x v="31"/>
    <n v="2038"/>
    <x v="3"/>
    <s v="FUR-FU-10002501"/>
    <x v="0"/>
    <x v="5"/>
    <s v="Nu-Dell Executive Frame"/>
    <n v="63.2"/>
    <n v="5"/>
    <n v="0"/>
    <n v="23.384"/>
  </r>
  <r>
    <n v="2343"/>
    <s v="US-2011-143231"/>
    <x v="2"/>
    <x v="520"/>
    <d v="2012-01-03T00:00:00"/>
    <s v="First Class"/>
    <s v="GM-14455"/>
    <s v="Gary Mitchum"/>
    <x v="2"/>
    <x v="0"/>
    <x v="47"/>
    <x v="31"/>
    <n v="2038"/>
    <x v="3"/>
    <s v="TEC-AC-10000358"/>
    <x v="2"/>
    <x v="11"/>
    <s v="Imation Secure Drive + Hardware Encrypted USB flash drive - 16 GB"/>
    <n v="113.97"/>
    <n v="3"/>
    <n v="0"/>
    <n v="27.352799999999998"/>
  </r>
  <r>
    <n v="2344"/>
    <s v="US-2011-155894"/>
    <x v="2"/>
    <x v="711"/>
    <d v="2011-07-30T00:00:00"/>
    <s v="Second Class"/>
    <s v="CL-11890"/>
    <s v="Carl Ludwig"/>
    <x v="0"/>
    <x v="0"/>
    <x v="22"/>
    <x v="10"/>
    <n v="60623"/>
    <x v="2"/>
    <s v="OFF-ST-10004804"/>
    <x v="1"/>
    <x v="4"/>
    <s v="Belkin 19&quot; Vented Equipment Shelf, Black"/>
    <n v="123.55199999999999"/>
    <n v="3"/>
    <n v="0.2"/>
    <n v="-29.343599999999995"/>
  </r>
  <r>
    <n v="2345"/>
    <s v="CA-2013-119025"/>
    <x v="0"/>
    <x v="712"/>
    <d v="2013-02-28T00:00:00"/>
    <s v="Standard Class"/>
    <s v="PV-18985"/>
    <s v="Paul Van Hugh"/>
    <x v="2"/>
    <x v="0"/>
    <x v="158"/>
    <x v="6"/>
    <n v="53209"/>
    <x v="2"/>
    <s v="OFF-AP-10001205"/>
    <x v="1"/>
    <x v="9"/>
    <s v="Belkin 5 Outlet SurgeMaster Power Centers"/>
    <n v="490.32"/>
    <n v="9"/>
    <n v="0"/>
    <n v="137.28960000000004"/>
  </r>
  <r>
    <n v="2346"/>
    <s v="CA-2013-159373"/>
    <x v="0"/>
    <x v="69"/>
    <d v="2013-03-19T00:00:00"/>
    <s v="Standard Class"/>
    <s v="LT-17110"/>
    <s v="Liz Thompson"/>
    <x v="0"/>
    <x v="0"/>
    <x v="52"/>
    <x v="5"/>
    <n v="78207"/>
    <x v="2"/>
    <s v="OFF-PA-10000659"/>
    <x v="1"/>
    <x v="10"/>
    <s v="TOPS Carbonless Receipt Book, Four 2-3/4 x 7-1/4 Money Receipts per Page"/>
    <n v="70.08"/>
    <n v="5"/>
    <n v="0.2"/>
    <n v="24.527999999999995"/>
  </r>
  <r>
    <n v="2347"/>
    <s v="CA-2013-159373"/>
    <x v="0"/>
    <x v="69"/>
    <d v="2013-03-19T00:00:00"/>
    <s v="Standard Class"/>
    <s v="LT-17110"/>
    <s v="Liz Thompson"/>
    <x v="0"/>
    <x v="0"/>
    <x v="52"/>
    <x v="5"/>
    <n v="78207"/>
    <x v="2"/>
    <s v="OFF-BI-10004141"/>
    <x v="1"/>
    <x v="8"/>
    <s v="Insertable Tab Indexes For Data Binders"/>
    <n v="1.2719999999999998"/>
    <n v="2"/>
    <n v="0.8"/>
    <n v="-2.1624000000000012"/>
  </r>
  <r>
    <n v="2348"/>
    <s v="CA-2013-159373"/>
    <x v="0"/>
    <x v="69"/>
    <d v="2013-03-19T00:00:00"/>
    <s v="Standard Class"/>
    <s v="LT-17110"/>
    <s v="Liz Thompson"/>
    <x v="0"/>
    <x v="0"/>
    <x v="52"/>
    <x v="5"/>
    <n v="78207"/>
    <x v="2"/>
    <s v="FUR-TA-10004619"/>
    <x v="0"/>
    <x v="3"/>
    <s v="Hon Non-Folding Utility Tables"/>
    <n v="557.58500000000004"/>
    <n v="5"/>
    <n v="0.3"/>
    <n v="0"/>
  </r>
  <r>
    <n v="2349"/>
    <s v="CA-2014-109701"/>
    <x v="3"/>
    <x v="574"/>
    <d v="2014-12-04T00:00:00"/>
    <s v="Same Day"/>
    <s v="AM-10360"/>
    <s v="Alice McCarthy"/>
    <x v="1"/>
    <x v="0"/>
    <x v="1"/>
    <x v="1"/>
    <n v="90032"/>
    <x v="1"/>
    <s v="OFF-BI-10004187"/>
    <x v="1"/>
    <x v="8"/>
    <s v="Staples"/>
    <n v="9.0240000000000009"/>
    <n v="6"/>
    <n v="0.2"/>
    <n v="3.1583999999999985"/>
  </r>
  <r>
    <n v="2350"/>
    <s v="CA-2014-109701"/>
    <x v="3"/>
    <x v="574"/>
    <d v="2014-12-04T00:00:00"/>
    <s v="Same Day"/>
    <s v="AM-10360"/>
    <s v="Alice McCarthy"/>
    <x v="1"/>
    <x v="0"/>
    <x v="1"/>
    <x v="1"/>
    <n v="90032"/>
    <x v="1"/>
    <s v="OFF-BI-10000632"/>
    <x v="1"/>
    <x v="8"/>
    <s v="Satellite Sectional Post Binders"/>
    <n v="69.456000000000003"/>
    <n v="2"/>
    <n v="0.2"/>
    <n v="22.573199999999996"/>
  </r>
  <r>
    <n v="2351"/>
    <s v="CA-2014-109701"/>
    <x v="3"/>
    <x v="574"/>
    <d v="2014-12-04T00:00:00"/>
    <s v="Same Day"/>
    <s v="AM-10360"/>
    <s v="Alice McCarthy"/>
    <x v="1"/>
    <x v="0"/>
    <x v="1"/>
    <x v="1"/>
    <n v="90032"/>
    <x v="1"/>
    <s v="OFF-PA-10003724"/>
    <x v="1"/>
    <x v="10"/>
    <s v="Wirebound Message Book, 4 per Page"/>
    <n v="10.86"/>
    <n v="2"/>
    <n v="0"/>
    <n v="5.3213999999999997"/>
  </r>
  <r>
    <n v="2352"/>
    <s v="CA-2014-109701"/>
    <x v="3"/>
    <x v="574"/>
    <d v="2014-12-04T00:00:00"/>
    <s v="Same Day"/>
    <s v="AM-10360"/>
    <s v="Alice McCarthy"/>
    <x v="1"/>
    <x v="0"/>
    <x v="1"/>
    <x v="1"/>
    <n v="90032"/>
    <x v="1"/>
    <s v="OFF-AP-10002765"/>
    <x v="1"/>
    <x v="9"/>
    <s v="Fellowes Advanced Computer Series Surge Protectors"/>
    <n v="79.47"/>
    <n v="3"/>
    <n v="0"/>
    <n v="22.251600000000003"/>
  </r>
  <r>
    <n v="2353"/>
    <s v="CA-2014-109701"/>
    <x v="3"/>
    <x v="574"/>
    <d v="2014-12-04T00:00:00"/>
    <s v="Same Day"/>
    <s v="AM-10360"/>
    <s v="Alice McCarthy"/>
    <x v="1"/>
    <x v="0"/>
    <x v="1"/>
    <x v="1"/>
    <n v="90032"/>
    <x v="1"/>
    <s v="OFF-AR-10001868"/>
    <x v="1"/>
    <x v="6"/>
    <s v="Prang Dustless Chalk Sticks"/>
    <n v="10.08"/>
    <n v="6"/>
    <n v="0"/>
    <n v="5.04"/>
  </r>
  <r>
    <n v="2354"/>
    <s v="CA-2012-111514"/>
    <x v="1"/>
    <x v="284"/>
    <d v="2012-09-02T00:00:00"/>
    <s v="First Class"/>
    <s v="SC-20260"/>
    <s v="Scott Cohen"/>
    <x v="1"/>
    <x v="0"/>
    <x v="8"/>
    <x v="1"/>
    <n v="94122"/>
    <x v="1"/>
    <s v="FUR-BO-10002545"/>
    <x v="0"/>
    <x v="0"/>
    <s v="Atlantic Metals Mobile 3-Shelf Bookcases, Custom Colors"/>
    <n v="1552.8309999999999"/>
    <n v="7"/>
    <n v="0.15"/>
    <n v="200.95460000000008"/>
  </r>
  <r>
    <n v="2355"/>
    <s v="CA-2012-111514"/>
    <x v="1"/>
    <x v="284"/>
    <d v="2012-09-02T00:00:00"/>
    <s v="First Class"/>
    <s v="SC-20260"/>
    <s v="Scott Cohen"/>
    <x v="1"/>
    <x v="0"/>
    <x v="8"/>
    <x v="1"/>
    <n v="94122"/>
    <x v="1"/>
    <s v="OFF-BI-10002735"/>
    <x v="1"/>
    <x v="8"/>
    <s v="GBC Prestige Therm-A-Bind Covers"/>
    <n v="137.24"/>
    <n v="5"/>
    <n v="0.2"/>
    <n v="46.3185"/>
  </r>
  <r>
    <n v="2356"/>
    <s v="CA-2012-111514"/>
    <x v="1"/>
    <x v="284"/>
    <d v="2012-09-02T00:00:00"/>
    <s v="First Class"/>
    <s v="SC-20260"/>
    <s v="Scott Cohen"/>
    <x v="1"/>
    <x v="0"/>
    <x v="8"/>
    <x v="1"/>
    <n v="94122"/>
    <x v="1"/>
    <s v="TEC-AC-10004864"/>
    <x v="2"/>
    <x v="11"/>
    <s v="Memorex Micro Travel Drive 32 GB"/>
    <n v="36.51"/>
    <n v="1"/>
    <n v="0"/>
    <n v="15.699300000000001"/>
  </r>
  <r>
    <n v="2357"/>
    <s v="CA-2012-111514"/>
    <x v="1"/>
    <x v="284"/>
    <d v="2012-09-02T00:00:00"/>
    <s v="First Class"/>
    <s v="SC-20260"/>
    <s v="Scott Cohen"/>
    <x v="1"/>
    <x v="0"/>
    <x v="8"/>
    <x v="1"/>
    <n v="94122"/>
    <x v="1"/>
    <s v="TEC-MA-10000597"/>
    <x v="2"/>
    <x v="15"/>
    <s v="Lexmark S315 Color Inkjet Printer"/>
    <n v="239.976"/>
    <n v="3"/>
    <n v="0.2"/>
    <n v="80.991899999999987"/>
  </r>
  <r>
    <n v="2358"/>
    <s v="US-2011-148838"/>
    <x v="2"/>
    <x v="461"/>
    <d v="2011-03-21T00:00:00"/>
    <s v="Standard Class"/>
    <s v="CP-12340"/>
    <s v="Christine Phan"/>
    <x v="1"/>
    <x v="0"/>
    <x v="20"/>
    <x v="15"/>
    <n v="10024"/>
    <x v="3"/>
    <s v="FUR-TA-10003473"/>
    <x v="0"/>
    <x v="3"/>
    <s v="Bretford Rectangular Conference Table Tops"/>
    <n v="1579.7460000000001"/>
    <n v="7"/>
    <n v="0.4"/>
    <n v="-447.59469999999988"/>
  </r>
  <r>
    <n v="2359"/>
    <s v="US-2011-148838"/>
    <x v="2"/>
    <x v="461"/>
    <d v="2011-03-21T00:00:00"/>
    <s v="Standard Class"/>
    <s v="CP-12340"/>
    <s v="Christine Phan"/>
    <x v="1"/>
    <x v="0"/>
    <x v="20"/>
    <x v="15"/>
    <n v="10024"/>
    <x v="3"/>
    <s v="FUR-TA-10001950"/>
    <x v="0"/>
    <x v="3"/>
    <s v="Balt Solid Wood Round Tables"/>
    <n v="1071.576"/>
    <n v="4"/>
    <n v="0.4"/>
    <n v="-553.64760000000001"/>
  </r>
  <r>
    <n v="2360"/>
    <s v="US-2011-148838"/>
    <x v="2"/>
    <x v="461"/>
    <d v="2011-03-21T00:00:00"/>
    <s v="Standard Class"/>
    <s v="CP-12340"/>
    <s v="Christine Phan"/>
    <x v="1"/>
    <x v="0"/>
    <x v="20"/>
    <x v="15"/>
    <n v="10024"/>
    <x v="3"/>
    <s v="FUR-TA-10004175"/>
    <x v="0"/>
    <x v="3"/>
    <s v="Hon 30&quot; x 60&quot; Table with Locking Drawer"/>
    <n v="613.90800000000002"/>
    <n v="3"/>
    <n v="0.4"/>
    <n v="-122.78160000000003"/>
  </r>
  <r>
    <n v="2361"/>
    <s v="US-2011-148838"/>
    <x v="2"/>
    <x v="461"/>
    <d v="2011-03-21T00:00:00"/>
    <s v="Standard Class"/>
    <s v="CP-12340"/>
    <s v="Christine Phan"/>
    <x v="1"/>
    <x v="0"/>
    <x v="20"/>
    <x v="15"/>
    <n v="10024"/>
    <x v="3"/>
    <s v="OFF-PA-10002960"/>
    <x v="1"/>
    <x v="10"/>
    <s v="Xerox 1926"/>
    <n v="34.86"/>
    <n v="7"/>
    <n v="0"/>
    <n v="16.3842"/>
  </r>
  <r>
    <n v="2362"/>
    <s v="US-2011-148838"/>
    <x v="2"/>
    <x v="461"/>
    <d v="2011-03-21T00:00:00"/>
    <s v="Standard Class"/>
    <s v="CP-12340"/>
    <s v="Christine Phan"/>
    <x v="1"/>
    <x v="0"/>
    <x v="20"/>
    <x v="15"/>
    <n v="10024"/>
    <x v="3"/>
    <s v="OFF-PA-10000919"/>
    <x v="1"/>
    <x v="10"/>
    <s v="Xerox 1918"/>
    <n v="155.04"/>
    <n v="4"/>
    <n v="0"/>
    <n v="75.9696"/>
  </r>
  <r>
    <n v="2363"/>
    <s v="CA-2014-136497"/>
    <x v="3"/>
    <x v="513"/>
    <d v="2014-04-21T00:00:00"/>
    <s v="Standard Class"/>
    <s v="RF-19840"/>
    <s v="Roy Französisch"/>
    <x v="0"/>
    <x v="0"/>
    <x v="38"/>
    <x v="24"/>
    <n v="43229"/>
    <x v="3"/>
    <s v="OFF-BI-10001553"/>
    <x v="1"/>
    <x v="8"/>
    <s v="SpineVue Locking Slant-D Ring Binders by Cardinal"/>
    <n v="13.710000000000003"/>
    <n v="5"/>
    <n v="0.7"/>
    <n v="-10.053999999999998"/>
  </r>
  <r>
    <n v="2364"/>
    <s v="US-2013-108637"/>
    <x v="0"/>
    <x v="69"/>
    <d v="2013-03-19T00:00:00"/>
    <s v="Standard Class"/>
    <s v="AB-10060"/>
    <s v="Adam Bellavance"/>
    <x v="2"/>
    <x v="0"/>
    <x v="141"/>
    <x v="17"/>
    <n v="22980"/>
    <x v="0"/>
    <s v="FUR-FU-10004864"/>
    <x v="0"/>
    <x v="5"/>
    <s v="Howard Miller 14-1/2&quot; Diameter Chrome Round Wall Clock"/>
    <n v="127.88"/>
    <n v="2"/>
    <n v="0"/>
    <n v="40.921599999999998"/>
  </r>
  <r>
    <n v="2365"/>
    <s v="US-2013-108637"/>
    <x v="0"/>
    <x v="69"/>
    <d v="2013-03-19T00:00:00"/>
    <s v="Standard Class"/>
    <s v="AB-10060"/>
    <s v="Adam Bellavance"/>
    <x v="2"/>
    <x v="0"/>
    <x v="141"/>
    <x v="17"/>
    <n v="22980"/>
    <x v="0"/>
    <s v="OFF-AP-10004540"/>
    <x v="1"/>
    <x v="9"/>
    <s v="Eureka The Boss Lite 10-Amp Upright Vacuum, Blue"/>
    <n v="160.32"/>
    <n v="2"/>
    <n v="0"/>
    <n v="44.889600000000002"/>
  </r>
  <r>
    <n v="2366"/>
    <s v="US-2013-108637"/>
    <x v="0"/>
    <x v="69"/>
    <d v="2013-03-19T00:00:00"/>
    <s v="Standard Class"/>
    <s v="AB-10060"/>
    <s v="Adam Bellavance"/>
    <x v="2"/>
    <x v="0"/>
    <x v="141"/>
    <x v="17"/>
    <n v="22980"/>
    <x v="0"/>
    <s v="OFF-BI-10004965"/>
    <x v="1"/>
    <x v="8"/>
    <s v="Ibico Covers for Plastic or Wire Binding Elements"/>
    <n v="46"/>
    <n v="4"/>
    <n v="0"/>
    <n v="20.7"/>
  </r>
  <r>
    <n v="2367"/>
    <s v="CA-2011-102295"/>
    <x v="2"/>
    <x v="156"/>
    <d v="2011-11-26T00:00:00"/>
    <s v="Second Class"/>
    <s v="EH-13990"/>
    <s v="Erica Hackney"/>
    <x v="0"/>
    <x v="0"/>
    <x v="301"/>
    <x v="1"/>
    <n v="95823"/>
    <x v="1"/>
    <s v="FUR-CH-10001714"/>
    <x v="0"/>
    <x v="1"/>
    <s v="Global Leather &amp; Oak Executive Chair, Burgundy"/>
    <n v="120.71199999999999"/>
    <n v="1"/>
    <n v="0.2"/>
    <n v="-18.106799999999993"/>
  </r>
  <r>
    <n v="2368"/>
    <s v="CA-2014-123659"/>
    <x v="3"/>
    <x v="516"/>
    <d v="2014-02-14T00:00:00"/>
    <s v="First Class"/>
    <s v="MN-17935"/>
    <s v="Michael Nguyen"/>
    <x v="0"/>
    <x v="0"/>
    <x v="183"/>
    <x v="39"/>
    <n v="20735"/>
    <x v="3"/>
    <s v="OFF-PA-10002464"/>
    <x v="1"/>
    <x v="10"/>
    <s v="HP Office Recycled Paper (20Lb. and 87 Bright)"/>
    <n v="23.12"/>
    <n v="4"/>
    <n v="0"/>
    <n v="11.328800000000001"/>
  </r>
  <r>
    <n v="2369"/>
    <s v="US-2013-129469"/>
    <x v="0"/>
    <x v="713"/>
    <d v="2013-09-28T00:00:00"/>
    <s v="Standard Class"/>
    <s v="KL-16555"/>
    <s v="Kelly Lampkin"/>
    <x v="1"/>
    <x v="0"/>
    <x v="54"/>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x v="0"/>
    <x v="54"/>
    <x v="24"/>
    <n v="45014"/>
    <x v="3"/>
    <s v="OFF-AR-10000315"/>
    <x v="1"/>
    <x v="6"/>
    <s v="Dixon Ticonderoga Maple Cedar Pencil, #2"/>
    <n v="4.9119999999999999"/>
    <n v="2"/>
    <n v="0.2"/>
    <n v="0.30700000000000016"/>
  </r>
  <r>
    <n v="2371"/>
    <s v="CA-2014-155152"/>
    <x v="3"/>
    <x v="437"/>
    <d v="2014-07-10T00:00:00"/>
    <s v="Second Class"/>
    <s v="MP-17965"/>
    <s v="Michael Paige"/>
    <x v="1"/>
    <x v="0"/>
    <x v="99"/>
    <x v="34"/>
    <n v="2886"/>
    <x v="3"/>
    <s v="TEC-AC-10004353"/>
    <x v="2"/>
    <x v="11"/>
    <s v="Hypercom P1300 Pinpad"/>
    <n v="252"/>
    <n v="4"/>
    <n v="0"/>
    <n v="93.240000000000009"/>
  </r>
  <r>
    <n v="2372"/>
    <s v="CA-2013-159940"/>
    <x v="0"/>
    <x v="274"/>
    <d v="2013-07-12T00:00:00"/>
    <s v="Second Class"/>
    <s v="BF-11020"/>
    <s v="Barry Französisch"/>
    <x v="1"/>
    <x v="0"/>
    <x v="34"/>
    <x v="10"/>
    <n v="60505"/>
    <x v="2"/>
    <s v="FUR-FU-10004973"/>
    <x v="0"/>
    <x v="5"/>
    <s v="Flat Face Poster Frame"/>
    <n v="60.288000000000004"/>
    <n v="8"/>
    <n v="0.6"/>
    <n v="-27.129599999999996"/>
  </r>
  <r>
    <n v="2373"/>
    <s v="CA-2013-159940"/>
    <x v="0"/>
    <x v="274"/>
    <d v="2013-07-12T00:00:00"/>
    <s v="Second Class"/>
    <s v="BF-11020"/>
    <s v="Barry Französisch"/>
    <x v="1"/>
    <x v="0"/>
    <x v="34"/>
    <x v="10"/>
    <n v="60505"/>
    <x v="2"/>
    <s v="OFF-FA-10000936"/>
    <x v="1"/>
    <x v="13"/>
    <s v="Acco Hot Clips Clips to Go"/>
    <n v="2.6320000000000001"/>
    <n v="1"/>
    <n v="0.2"/>
    <n v="0.8224999999999999"/>
  </r>
  <r>
    <n v="2374"/>
    <s v="CA-2013-159940"/>
    <x v="0"/>
    <x v="274"/>
    <d v="2013-07-12T00:00:00"/>
    <s v="Second Class"/>
    <s v="BF-11020"/>
    <s v="Barry Französisch"/>
    <x v="1"/>
    <x v="0"/>
    <x v="34"/>
    <x v="10"/>
    <n v="60505"/>
    <x v="2"/>
    <s v="OFF-PA-10001609"/>
    <x v="1"/>
    <x v="10"/>
    <s v="Tops Wirebound Message Log Books"/>
    <n v="23.688000000000002"/>
    <n v="9"/>
    <n v="0.2"/>
    <n v="7.698599999999999"/>
  </r>
  <r>
    <n v="2375"/>
    <s v="CA-2013-159940"/>
    <x v="0"/>
    <x v="274"/>
    <d v="2013-07-12T00:00:00"/>
    <s v="Second Class"/>
    <s v="BF-11020"/>
    <s v="Barry Französisch"/>
    <x v="1"/>
    <x v="0"/>
    <x v="34"/>
    <x v="10"/>
    <n v="60505"/>
    <x v="2"/>
    <s v="FUR-CH-10000785"/>
    <x v="0"/>
    <x v="1"/>
    <s v="Global Ergonomic Managers Chair"/>
    <n v="253.37199999999996"/>
    <n v="2"/>
    <n v="0.3"/>
    <n v="-14.478399999999993"/>
  </r>
  <r>
    <n v="2376"/>
    <s v="CA-2014-119669"/>
    <x v="3"/>
    <x v="714"/>
    <d v="2014-01-31T00:00:00"/>
    <s v="Standard Class"/>
    <s v="TP-21130"/>
    <s v="Theone Pippenger"/>
    <x v="0"/>
    <x v="0"/>
    <x v="214"/>
    <x v="32"/>
    <n v="30080"/>
    <x v="0"/>
    <s v="OFF-FA-10000053"/>
    <x v="1"/>
    <x v="13"/>
    <s v="Revere Boxed Rubber Bands by Revere"/>
    <n v="5.67"/>
    <n v="3"/>
    <n v="0"/>
    <n v="0.11340000000000017"/>
  </r>
  <r>
    <n v="2377"/>
    <s v="US-2011-164616"/>
    <x v="2"/>
    <x v="710"/>
    <d v="2011-08-21T00:00:00"/>
    <s v="Second Class"/>
    <s v="MS-17770"/>
    <s v="Maxwell Schwartz"/>
    <x v="0"/>
    <x v="0"/>
    <x v="38"/>
    <x v="24"/>
    <n v="43229"/>
    <x v="3"/>
    <s v="OFF-BI-10001718"/>
    <x v="1"/>
    <x v="8"/>
    <s v="GBC DocuBind P50 Personal Binding Machine"/>
    <n v="76.77600000000001"/>
    <n v="4"/>
    <n v="0.7"/>
    <n v="-58.861599999999981"/>
  </r>
  <r>
    <n v="2378"/>
    <s v="US-2011-164616"/>
    <x v="2"/>
    <x v="710"/>
    <d v="2011-08-21T00:00:00"/>
    <s v="Second Class"/>
    <s v="MS-17770"/>
    <s v="Maxwell Schwartz"/>
    <x v="0"/>
    <x v="0"/>
    <x v="38"/>
    <x v="24"/>
    <n v="43229"/>
    <x v="3"/>
    <s v="OFF-SU-10004768"/>
    <x v="1"/>
    <x v="14"/>
    <s v="Acme Kleencut Forged Steel Scissors"/>
    <n v="9.1840000000000011"/>
    <n v="2"/>
    <n v="0.2"/>
    <n v="1.1479999999999988"/>
  </r>
  <r>
    <n v="2379"/>
    <s v="CA-2012-148628"/>
    <x v="1"/>
    <x v="401"/>
    <d v="2012-12-11T00:00:00"/>
    <s v="Standard Class"/>
    <s v="KM-16375"/>
    <s v="Katherine Murray"/>
    <x v="2"/>
    <x v="0"/>
    <x v="302"/>
    <x v="1"/>
    <n v="91360"/>
    <x v="1"/>
    <s v="OFF-PA-10003883"/>
    <x v="1"/>
    <x v="10"/>
    <s v="Message Book, Phone, Wirebound Standard Line Memo, 2 3/4&quot; X 5&quot;"/>
    <n v="32.75"/>
    <n v="5"/>
    <n v="0"/>
    <n v="15.065"/>
  </r>
  <r>
    <n v="2380"/>
    <s v="CA-2013-118052"/>
    <x v="0"/>
    <x v="715"/>
    <d v="2013-05-11T00:00:00"/>
    <s v="Standard Class"/>
    <s v="BE-11455"/>
    <s v="Brad Eason"/>
    <x v="2"/>
    <x v="0"/>
    <x v="160"/>
    <x v="24"/>
    <n v="44052"/>
    <x v="3"/>
    <s v="OFF-FA-10004248"/>
    <x v="1"/>
    <x v="13"/>
    <s v="Advantus T-Pin Paper Clips"/>
    <n v="7.2160000000000002"/>
    <n v="2"/>
    <n v="0.2"/>
    <n v="1.7138000000000002"/>
  </r>
  <r>
    <n v="2381"/>
    <s v="CA-2013-118052"/>
    <x v="0"/>
    <x v="715"/>
    <d v="2013-05-11T00:00:00"/>
    <s v="Standard Class"/>
    <s v="BE-11455"/>
    <s v="Brad Eason"/>
    <x v="2"/>
    <x v="0"/>
    <x v="160"/>
    <x v="24"/>
    <n v="44052"/>
    <x v="3"/>
    <s v="OFF-PA-10002581"/>
    <x v="1"/>
    <x v="10"/>
    <s v="Xerox 1951"/>
    <n v="49.568000000000005"/>
    <n v="2"/>
    <n v="0.2"/>
    <n v="15.489999999999997"/>
  </r>
  <r>
    <n v="2382"/>
    <s v="CA-2013-118052"/>
    <x v="0"/>
    <x v="715"/>
    <d v="2013-05-11T00:00:00"/>
    <s v="Standard Class"/>
    <s v="BE-11455"/>
    <s v="Brad Eason"/>
    <x v="2"/>
    <x v="0"/>
    <x v="160"/>
    <x v="24"/>
    <n v="44052"/>
    <x v="3"/>
    <s v="FUR-FU-10004848"/>
    <x v="0"/>
    <x v="5"/>
    <s v="DAX Solid Wood Frames"/>
    <n v="54.711999999999996"/>
    <n v="7"/>
    <n v="0.2"/>
    <n v="11.626299999999999"/>
  </r>
  <r>
    <n v="2383"/>
    <s v="US-2014-117534"/>
    <x v="3"/>
    <x v="613"/>
    <d v="2014-03-27T00:00:00"/>
    <s v="First Class"/>
    <s v="CV-12295"/>
    <s v="Christina VanderZanden"/>
    <x v="0"/>
    <x v="0"/>
    <x v="201"/>
    <x v="1"/>
    <n v="93727"/>
    <x v="1"/>
    <s v="OFF-AP-10002403"/>
    <x v="1"/>
    <x v="9"/>
    <s v="Acco Smartsocket Color-Coded Six-Outlet AC Adapter Model Surge Protectors"/>
    <n v="176.04"/>
    <n v="4"/>
    <n v="0"/>
    <n v="45.770399999999995"/>
  </r>
  <r>
    <n v="2384"/>
    <s v="US-2014-117534"/>
    <x v="3"/>
    <x v="613"/>
    <d v="2014-03-27T00:00:00"/>
    <s v="First Class"/>
    <s v="CV-12295"/>
    <s v="Christina VanderZanden"/>
    <x v="0"/>
    <x v="0"/>
    <x v="201"/>
    <x v="1"/>
    <n v="93727"/>
    <x v="1"/>
    <s v="OFF-AR-10003087"/>
    <x v="1"/>
    <x v="6"/>
    <s v="Staples"/>
    <n v="16.02"/>
    <n v="9"/>
    <n v="0"/>
    <n v="4.4855999999999998"/>
  </r>
  <r>
    <n v="2385"/>
    <s v="US-2014-117534"/>
    <x v="3"/>
    <x v="613"/>
    <d v="2014-03-27T00:00:00"/>
    <s v="First Class"/>
    <s v="CV-12295"/>
    <s v="Christina VanderZanden"/>
    <x v="0"/>
    <x v="0"/>
    <x v="201"/>
    <x v="1"/>
    <n v="93727"/>
    <x v="1"/>
    <s v="OFF-BI-10002026"/>
    <x v="1"/>
    <x v="8"/>
    <s v="Avery Arch Ring Binders"/>
    <n v="185.92000000000002"/>
    <n v="4"/>
    <n v="0.2"/>
    <n v="62.74799999999999"/>
  </r>
  <r>
    <n v="2386"/>
    <s v="US-2014-117534"/>
    <x v="3"/>
    <x v="613"/>
    <d v="2014-03-27T00:00:00"/>
    <s v="First Class"/>
    <s v="CV-12295"/>
    <s v="Christina VanderZanden"/>
    <x v="0"/>
    <x v="0"/>
    <x v="201"/>
    <x v="1"/>
    <n v="93727"/>
    <x v="1"/>
    <s v="TEC-PH-10000141"/>
    <x v="2"/>
    <x v="7"/>
    <s v="Clearsounds A400"/>
    <n v="211.16800000000001"/>
    <n v="4"/>
    <n v="0.2"/>
    <n v="15.837600000000009"/>
  </r>
  <r>
    <n v="2387"/>
    <s v="US-2014-117534"/>
    <x v="3"/>
    <x v="613"/>
    <d v="2014-03-27T00:00:00"/>
    <s v="First Class"/>
    <s v="CV-12295"/>
    <s v="Christina VanderZanden"/>
    <x v="0"/>
    <x v="0"/>
    <x v="201"/>
    <x v="1"/>
    <n v="93727"/>
    <x v="1"/>
    <s v="TEC-CO-10000971"/>
    <x v="2"/>
    <x v="16"/>
    <s v="Hewlett Packard 310 Color Digital Copier"/>
    <n v="479.98400000000004"/>
    <n v="2"/>
    <n v="0.2"/>
    <n v="59.997999999999962"/>
  </r>
  <r>
    <n v="2388"/>
    <s v="CA-2012-145065"/>
    <x v="1"/>
    <x v="295"/>
    <d v="2012-12-15T00:00:00"/>
    <s v="First Class"/>
    <s v="DK-13375"/>
    <s v="Dennis Kane"/>
    <x v="0"/>
    <x v="0"/>
    <x v="70"/>
    <x v="1"/>
    <n v="92105"/>
    <x v="1"/>
    <s v="OFF-FA-10001229"/>
    <x v="1"/>
    <x v="13"/>
    <s v="Staples"/>
    <n v="7.86"/>
    <n v="2"/>
    <n v="0"/>
    <n v="3.6155999999999997"/>
  </r>
  <r>
    <n v="2389"/>
    <s v="CA-2012-145065"/>
    <x v="1"/>
    <x v="295"/>
    <d v="2012-12-15T00:00:00"/>
    <s v="First Class"/>
    <s v="DK-13375"/>
    <s v="Dennis Kane"/>
    <x v="0"/>
    <x v="0"/>
    <x v="70"/>
    <x v="1"/>
    <n v="92105"/>
    <x v="1"/>
    <s v="OFF-BI-10002437"/>
    <x v="1"/>
    <x v="8"/>
    <s v="Recycled Premium Regency Composition Covers"/>
    <n v="24.448"/>
    <n v="2"/>
    <n v="0.2"/>
    <n v="8.8623999999999992"/>
  </r>
  <r>
    <n v="2390"/>
    <s v="US-2012-127040"/>
    <x v="1"/>
    <x v="401"/>
    <d v="2012-12-10T00:00:00"/>
    <s v="Standard Class"/>
    <s v="SG-20605"/>
    <s v="Speros Goranitis"/>
    <x v="0"/>
    <x v="0"/>
    <x v="20"/>
    <x v="15"/>
    <n v="10009"/>
    <x v="3"/>
    <s v="OFF-PA-10004255"/>
    <x v="1"/>
    <x v="10"/>
    <s v="Xerox 219"/>
    <n v="6.48"/>
    <n v="1"/>
    <n v="0"/>
    <n v="3.1104000000000003"/>
  </r>
  <r>
    <n v="2391"/>
    <s v="US-2012-127040"/>
    <x v="1"/>
    <x v="401"/>
    <d v="2012-12-10T00:00:00"/>
    <s v="Standard Class"/>
    <s v="SG-20605"/>
    <s v="Speros Goranitis"/>
    <x v="0"/>
    <x v="0"/>
    <x v="20"/>
    <x v="15"/>
    <n v="10009"/>
    <x v="3"/>
    <s v="OFF-PA-10001184"/>
    <x v="1"/>
    <x v="10"/>
    <s v="Xerox 1903"/>
    <n v="41.86"/>
    <n v="7"/>
    <n v="0"/>
    <n v="20.511400000000002"/>
  </r>
  <r>
    <n v="2392"/>
    <s v="US-2012-127040"/>
    <x v="1"/>
    <x v="401"/>
    <d v="2012-12-10T00:00:00"/>
    <s v="Standard Class"/>
    <s v="SG-20605"/>
    <s v="Speros Goranitis"/>
    <x v="0"/>
    <x v="0"/>
    <x v="20"/>
    <x v="15"/>
    <n v="10009"/>
    <x v="3"/>
    <s v="TEC-AC-10002637"/>
    <x v="2"/>
    <x v="11"/>
    <s v="Logitech VX Revolution Cordless Laser Mouse for Notebooks (Black)"/>
    <n v="1619.91"/>
    <n v="9"/>
    <n v="0"/>
    <n v="97.194599999999923"/>
  </r>
  <r>
    <n v="2393"/>
    <s v="US-2012-127040"/>
    <x v="1"/>
    <x v="401"/>
    <d v="2012-12-10T00:00:00"/>
    <s v="Standard Class"/>
    <s v="SG-20605"/>
    <s v="Speros Goranitis"/>
    <x v="0"/>
    <x v="0"/>
    <x v="20"/>
    <x v="15"/>
    <n v="10009"/>
    <x v="3"/>
    <s v="FUR-FU-10002878"/>
    <x v="0"/>
    <x v="5"/>
    <s v="Seth Thomas 14&quot; Day/Date Wall Clock"/>
    <n v="113.92"/>
    <n v="4"/>
    <n v="0"/>
    <n v="42.150400000000005"/>
  </r>
  <r>
    <n v="2394"/>
    <s v="CA-2013-128111"/>
    <x v="0"/>
    <x v="716"/>
    <d v="2013-03-24T00:00:00"/>
    <s v="Standard Class"/>
    <s v="CS-12355"/>
    <s v="Christine Sundaresam"/>
    <x v="0"/>
    <x v="0"/>
    <x v="303"/>
    <x v="31"/>
    <n v="2148"/>
    <x v="3"/>
    <s v="OFF-AR-10000588"/>
    <x v="1"/>
    <x v="6"/>
    <s v="Newell 345"/>
    <n v="39.68"/>
    <n v="2"/>
    <n v="0"/>
    <n v="10.316800000000001"/>
  </r>
  <r>
    <n v="2395"/>
    <s v="CA-2012-137897"/>
    <x v="1"/>
    <x v="717"/>
    <d v="2012-11-19T00:00:00"/>
    <s v="Standard Class"/>
    <s v="PJ-18835"/>
    <s v="Patrick Jones"/>
    <x v="1"/>
    <x v="0"/>
    <x v="20"/>
    <x v="15"/>
    <n v="10035"/>
    <x v="3"/>
    <s v="TEC-AC-10002217"/>
    <x v="2"/>
    <x v="11"/>
    <s v="Imation Clip USB flash drive - 8 GB"/>
    <n v="37.6"/>
    <n v="2"/>
    <n v="0"/>
    <n v="2.2560000000000002"/>
  </r>
  <r>
    <n v="2396"/>
    <s v="CA-2012-137897"/>
    <x v="1"/>
    <x v="717"/>
    <d v="2012-11-19T00:00:00"/>
    <s v="Standard Class"/>
    <s v="PJ-18835"/>
    <s v="Patrick Jones"/>
    <x v="1"/>
    <x v="0"/>
    <x v="20"/>
    <x v="15"/>
    <n v="10035"/>
    <x v="3"/>
    <s v="TEC-AC-10001267"/>
    <x v="2"/>
    <x v="11"/>
    <s v="Imation 32GB Pocket Pro USB 3.0 Flash Drive - 32 GB - Black - 1 P ..."/>
    <n v="59.9"/>
    <n v="2"/>
    <n v="0"/>
    <n v="23.96"/>
  </r>
  <r>
    <n v="2397"/>
    <s v="CA-2012-137897"/>
    <x v="1"/>
    <x v="717"/>
    <d v="2012-11-19T00:00:00"/>
    <s v="Standard Class"/>
    <s v="PJ-18835"/>
    <s v="Patrick Jones"/>
    <x v="1"/>
    <x v="0"/>
    <x v="20"/>
    <x v="15"/>
    <n v="10035"/>
    <x v="3"/>
    <s v="OFF-PA-10004041"/>
    <x v="1"/>
    <x v="10"/>
    <s v="It's Hot Message Books with Stickers, 2 3/4&quot; x 5&quot;"/>
    <n v="37"/>
    <n v="5"/>
    <n v="0"/>
    <n v="16.649999999999999"/>
  </r>
  <r>
    <n v="2398"/>
    <s v="CA-2014-169264"/>
    <x v="3"/>
    <x v="718"/>
    <d v="2014-08-17T00:00:00"/>
    <s v="Second Class"/>
    <s v="NP-18700"/>
    <s v="Nora Preis"/>
    <x v="0"/>
    <x v="0"/>
    <x v="8"/>
    <x v="1"/>
    <n v="94109"/>
    <x v="1"/>
    <s v="OFF-LA-10001613"/>
    <x v="1"/>
    <x v="2"/>
    <s v="Avery File Folder Labels"/>
    <n v="5.76"/>
    <n v="2"/>
    <n v="0"/>
    <n v="2.8224"/>
  </r>
  <r>
    <n v="2399"/>
    <s v="CA-2014-169264"/>
    <x v="3"/>
    <x v="718"/>
    <d v="2014-08-17T00:00:00"/>
    <s v="Second Class"/>
    <s v="NP-18700"/>
    <s v="Nora Preis"/>
    <x v="0"/>
    <x v="0"/>
    <x v="8"/>
    <x v="1"/>
    <n v="94109"/>
    <x v="1"/>
    <s v="OFF-AR-10000246"/>
    <x v="1"/>
    <x v="6"/>
    <s v="Newell 318"/>
    <n v="16.68"/>
    <n v="6"/>
    <n v="0"/>
    <n v="4.3367999999999993"/>
  </r>
  <r>
    <n v="2400"/>
    <s v="CA-2014-147361"/>
    <x v="3"/>
    <x v="428"/>
    <d v="2014-09-16T00:00:00"/>
    <s v="Standard Class"/>
    <s v="SB-20290"/>
    <s v="Sean Braxton"/>
    <x v="1"/>
    <x v="0"/>
    <x v="159"/>
    <x v="20"/>
    <n v="29501"/>
    <x v="0"/>
    <s v="OFF-ST-10001809"/>
    <x v="1"/>
    <x v="4"/>
    <s v="Fellowes Officeware Wire Shelving"/>
    <n v="628.80999999999995"/>
    <n v="7"/>
    <n v="0"/>
    <n v="12.576199999999986"/>
  </r>
  <r>
    <n v="2401"/>
    <s v="CA-2014-147361"/>
    <x v="3"/>
    <x v="428"/>
    <d v="2014-09-16T00:00:00"/>
    <s v="Standard Class"/>
    <s v="SB-20290"/>
    <s v="Sean Braxton"/>
    <x v="1"/>
    <x v="0"/>
    <x v="159"/>
    <x v="20"/>
    <n v="29501"/>
    <x v="0"/>
    <s v="OFF-ST-10002214"/>
    <x v="1"/>
    <x v="4"/>
    <s v="X-Rack File for Hanging Folders"/>
    <n v="56.449999999999996"/>
    <n v="5"/>
    <n v="0"/>
    <n v="14.676999999999998"/>
  </r>
  <r>
    <n v="2402"/>
    <s v="CA-2014-145877"/>
    <x v="3"/>
    <x v="719"/>
    <d v="2014-04-05T00:00:00"/>
    <s v="Second Class"/>
    <s v="AS-10090"/>
    <s v="Adam Shillingsburg"/>
    <x v="0"/>
    <x v="0"/>
    <x v="24"/>
    <x v="25"/>
    <n v="65807"/>
    <x v="2"/>
    <s v="OFF-ST-10000649"/>
    <x v="1"/>
    <x v="4"/>
    <s v="Hanging Personal Folder File"/>
    <n v="94.199999999999989"/>
    <n v="6"/>
    <n v="0"/>
    <n v="23.550000000000004"/>
  </r>
  <r>
    <n v="2403"/>
    <s v="CA-2014-145877"/>
    <x v="3"/>
    <x v="719"/>
    <d v="2014-04-05T00:00:00"/>
    <s v="Second Class"/>
    <s v="AS-10090"/>
    <s v="Adam Shillingsburg"/>
    <x v="0"/>
    <x v="0"/>
    <x v="24"/>
    <x v="25"/>
    <n v="65807"/>
    <x v="2"/>
    <s v="OFF-EN-10001990"/>
    <x v="1"/>
    <x v="12"/>
    <s v="Staples"/>
    <n v="28.4"/>
    <n v="5"/>
    <n v="0"/>
    <n v="13.347999999999997"/>
  </r>
  <r>
    <n v="2404"/>
    <s v="US-2013-110170"/>
    <x v="0"/>
    <x v="720"/>
    <d v="2013-10-04T00:00:00"/>
    <s v="Standard Class"/>
    <s v="HM-14860"/>
    <s v="Harry Marie"/>
    <x v="1"/>
    <x v="0"/>
    <x v="114"/>
    <x v="5"/>
    <n v="77340"/>
    <x v="2"/>
    <s v="FUR-BO-10000780"/>
    <x v="0"/>
    <x v="0"/>
    <s v="O'Sullivan Plantations 2-Door Library in Landvery Oak"/>
    <n v="956.6647999999999"/>
    <n v="7"/>
    <n v="0.32"/>
    <n v="-225.09759999999991"/>
  </r>
  <r>
    <n v="2405"/>
    <s v="CA-2014-108574"/>
    <x v="3"/>
    <x v="566"/>
    <d v="2014-10-12T00:00:00"/>
    <s v="Standard Class"/>
    <s v="MG-18145"/>
    <s v="Mike Gockenbach"/>
    <x v="0"/>
    <x v="0"/>
    <x v="1"/>
    <x v="1"/>
    <n v="90045"/>
    <x v="1"/>
    <s v="TEC-AC-10002049"/>
    <x v="2"/>
    <x v="11"/>
    <s v="Logitech G19 Programmable Gaming Keyboard"/>
    <n v="1115.9099999999999"/>
    <n v="9"/>
    <n v="0"/>
    <n v="200.86379999999991"/>
  </r>
  <r>
    <n v="2406"/>
    <s v="CA-2014-108574"/>
    <x v="3"/>
    <x v="566"/>
    <d v="2014-10-12T00:00:00"/>
    <s v="Standard Class"/>
    <s v="MG-18145"/>
    <s v="Mike Gockenbach"/>
    <x v="0"/>
    <x v="0"/>
    <x v="1"/>
    <x v="1"/>
    <n v="90045"/>
    <x v="1"/>
    <s v="TEC-PH-10003555"/>
    <x v="2"/>
    <x v="7"/>
    <s v="Motorola HK250 Universal Bluetooth Headset"/>
    <n v="128.744"/>
    <n v="7"/>
    <n v="0.2"/>
    <n v="-28.967399999999991"/>
  </r>
  <r>
    <n v="2407"/>
    <s v="CA-2014-108574"/>
    <x v="3"/>
    <x v="566"/>
    <d v="2014-10-12T00:00:00"/>
    <s v="Standard Class"/>
    <s v="MG-18145"/>
    <s v="Mike Gockenbach"/>
    <x v="0"/>
    <x v="0"/>
    <x v="1"/>
    <x v="1"/>
    <n v="90045"/>
    <x v="1"/>
    <s v="TEC-PH-10000702"/>
    <x v="2"/>
    <x v="7"/>
    <s v="Square Credit Card Reader, 4 1/2&quot; x 4 1/2&quot; x 1&quot;, White"/>
    <n v="79.920000000000016"/>
    <n v="10"/>
    <n v="0.2"/>
    <n v="26.972999999999992"/>
  </r>
  <r>
    <n v="2408"/>
    <s v="CA-2014-144589"/>
    <x v="3"/>
    <x v="176"/>
    <d v="2014-01-26T00:00:00"/>
    <s v="Standard Class"/>
    <s v="TM-21010"/>
    <s v="Tamara Manning"/>
    <x v="0"/>
    <x v="0"/>
    <x v="8"/>
    <x v="1"/>
    <n v="94122"/>
    <x v="1"/>
    <s v="OFF-AR-10003631"/>
    <x v="1"/>
    <x v="6"/>
    <s v="Staples"/>
    <n v="24.2"/>
    <n v="5"/>
    <n v="0"/>
    <n v="7.9859999999999998"/>
  </r>
  <r>
    <n v="2409"/>
    <s v="CA-2014-144589"/>
    <x v="3"/>
    <x v="176"/>
    <d v="2014-01-26T00:00:00"/>
    <s v="Standard Class"/>
    <s v="TM-21010"/>
    <s v="Tamara Manning"/>
    <x v="0"/>
    <x v="0"/>
    <x v="8"/>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x v="0"/>
    <x v="8"/>
    <x v="1"/>
    <n v="94122"/>
    <x v="1"/>
    <s v="FUR-FU-10000758"/>
    <x v="0"/>
    <x v="5"/>
    <s v="DAX Natural Wood-Tone Poster Frame"/>
    <n v="211.84"/>
    <n v="8"/>
    <n v="0"/>
    <n v="76.262399999999985"/>
  </r>
  <r>
    <n v="2411"/>
    <s v="CA-2011-162684"/>
    <x v="2"/>
    <x v="601"/>
    <d v="2011-08-06T00:00:00"/>
    <s v="Standard Class"/>
    <s v="AS-10630"/>
    <s v="Ann Steele"/>
    <x v="2"/>
    <x v="0"/>
    <x v="10"/>
    <x v="9"/>
    <n v="19120"/>
    <x v="3"/>
    <s v="OFF-FA-10000992"/>
    <x v="1"/>
    <x v="13"/>
    <s v="Acco Clips to Go Binder Clips, 24 Clips in Two Sizes"/>
    <n v="5.68"/>
    <n v="2"/>
    <n v="0.2"/>
    <n v="1.9169999999999998"/>
  </r>
  <r>
    <n v="2412"/>
    <s v="CA-2012-142041"/>
    <x v="1"/>
    <x v="722"/>
    <d v="2012-06-09T00:00:00"/>
    <s v="Second Class"/>
    <s v="EM-13810"/>
    <s v="Eleni McCrary"/>
    <x v="1"/>
    <x v="0"/>
    <x v="1"/>
    <x v="1"/>
    <n v="90036"/>
    <x v="1"/>
    <s v="OFF-BI-10004187"/>
    <x v="1"/>
    <x v="8"/>
    <s v="Staples"/>
    <n v="7.52"/>
    <n v="5"/>
    <n v="0.2"/>
    <n v="2.6319999999999997"/>
  </r>
  <r>
    <n v="2413"/>
    <s v="CA-2011-151295"/>
    <x v="2"/>
    <x v="607"/>
    <d v="2011-11-16T00:00:00"/>
    <s v="Standard Class"/>
    <s v="JA-15970"/>
    <s v="Joseph Airdo"/>
    <x v="0"/>
    <x v="0"/>
    <x v="1"/>
    <x v="1"/>
    <n v="90045"/>
    <x v="1"/>
    <s v="OFF-PA-10001947"/>
    <x v="1"/>
    <x v="10"/>
    <s v="Xerox 1974"/>
    <n v="11.96"/>
    <n v="2"/>
    <n v="0"/>
    <n v="5.8604000000000003"/>
  </r>
  <r>
    <n v="2414"/>
    <s v="CA-2011-151295"/>
    <x v="2"/>
    <x v="607"/>
    <d v="2011-11-16T00:00:00"/>
    <s v="Standard Class"/>
    <s v="JA-15970"/>
    <s v="Joseph Airdo"/>
    <x v="0"/>
    <x v="0"/>
    <x v="1"/>
    <x v="1"/>
    <n v="90045"/>
    <x v="1"/>
    <s v="FUR-TA-10002356"/>
    <x v="0"/>
    <x v="3"/>
    <s v="Bevis Boat-Shaped Conference Table"/>
    <n v="629.06400000000008"/>
    <n v="3"/>
    <n v="0.2"/>
    <n v="31.453199999999953"/>
  </r>
  <r>
    <n v="2415"/>
    <s v="CA-2013-156300"/>
    <x v="0"/>
    <x v="723"/>
    <d v="2014-01-03T00:00:00"/>
    <s v="Standard Class"/>
    <s v="TB-21595"/>
    <s v="Troy Blackwell"/>
    <x v="0"/>
    <x v="0"/>
    <x v="158"/>
    <x v="6"/>
    <n v="53209"/>
    <x v="2"/>
    <s v="FUR-CH-10001714"/>
    <x v="0"/>
    <x v="1"/>
    <s v="Global Leather &amp; Oak Executive Chair, Burgundy"/>
    <n v="754.44999999999993"/>
    <n v="5"/>
    <n v="0"/>
    <n v="60.356000000000023"/>
  </r>
  <r>
    <n v="2416"/>
    <s v="CA-2012-146087"/>
    <x v="1"/>
    <x v="380"/>
    <d v="2012-07-11T00:00:00"/>
    <s v="Standard Class"/>
    <s v="PP-18955"/>
    <s v="Paul Prost"/>
    <x v="2"/>
    <x v="0"/>
    <x v="304"/>
    <x v="31"/>
    <n v="1040"/>
    <x v="3"/>
    <s v="FUR-BO-10002824"/>
    <x v="0"/>
    <x v="0"/>
    <s v="Bush Mission Pointe Library"/>
    <n v="301.95999999999998"/>
    <n v="2"/>
    <n v="0"/>
    <n v="60.391999999999996"/>
  </r>
  <r>
    <n v="2417"/>
    <s v="CA-2014-168655"/>
    <x v="3"/>
    <x v="386"/>
    <d v="2014-10-19T00:00:00"/>
    <s v="Standard Class"/>
    <s v="ML-18040"/>
    <s v="Michelle Lonsdale"/>
    <x v="1"/>
    <x v="0"/>
    <x v="305"/>
    <x v="27"/>
    <n v="87105"/>
    <x v="1"/>
    <s v="TEC-AC-10002842"/>
    <x v="2"/>
    <x v="11"/>
    <s v="WD My Passport Ultra 2TB Portable External Hard Drive"/>
    <n v="595"/>
    <n v="5"/>
    <n v="0"/>
    <n v="95.200000000000031"/>
  </r>
  <r>
    <n v="2418"/>
    <s v="CA-2014-168655"/>
    <x v="3"/>
    <x v="386"/>
    <d v="2014-10-19T00:00:00"/>
    <s v="Standard Class"/>
    <s v="ML-18040"/>
    <s v="Michelle Lonsdale"/>
    <x v="1"/>
    <x v="0"/>
    <x v="305"/>
    <x v="27"/>
    <n v="87105"/>
    <x v="1"/>
    <s v="OFF-BI-10002082"/>
    <x v="1"/>
    <x v="8"/>
    <s v="GBC Twin Loop Wire Binding Elements"/>
    <n v="79.872000000000014"/>
    <n v="3"/>
    <n v="0.2"/>
    <n v="29.951999999999998"/>
  </r>
  <r>
    <n v="2419"/>
    <s v="CA-2013-107202"/>
    <x v="0"/>
    <x v="206"/>
    <d v="2013-05-29T00:00:00"/>
    <s v="Standard Class"/>
    <s v="LC-16930"/>
    <s v="Linda Cazamias"/>
    <x v="1"/>
    <x v="0"/>
    <x v="306"/>
    <x v="33"/>
    <n v="89431"/>
    <x v="1"/>
    <s v="TEC-MA-10000112"/>
    <x v="2"/>
    <x v="15"/>
    <s v="Panasonic KX MB2061 Multifunction Printer"/>
    <n v="2396.4"/>
    <n v="10"/>
    <n v="0.2"/>
    <n v="179.73000000000013"/>
  </r>
  <r>
    <n v="2420"/>
    <s v="CA-2014-159597"/>
    <x v="3"/>
    <x v="45"/>
    <d v="2014-11-15T00:00:00"/>
    <s v="Standard Class"/>
    <s v="MC-17590"/>
    <s v="Matt Collister"/>
    <x v="1"/>
    <x v="0"/>
    <x v="307"/>
    <x v="1"/>
    <n v="92236"/>
    <x v="1"/>
    <s v="OFF-ST-10002289"/>
    <x v="1"/>
    <x v="4"/>
    <s v="Safco Wire Cube Shelving System, For Use as 4 or 5 14&quot; Cubes, Black"/>
    <n v="63.56"/>
    <n v="2"/>
    <n v="0"/>
    <n v="3.1779999999999973"/>
  </r>
  <r>
    <n v="2421"/>
    <s v="CA-2014-159597"/>
    <x v="3"/>
    <x v="45"/>
    <d v="2014-11-15T00:00:00"/>
    <s v="Standard Class"/>
    <s v="MC-17590"/>
    <s v="Matt Collister"/>
    <x v="1"/>
    <x v="0"/>
    <x v="307"/>
    <x v="1"/>
    <n v="92236"/>
    <x v="1"/>
    <s v="TEC-AC-10004171"/>
    <x v="2"/>
    <x v="11"/>
    <s v="Razer Kraken 7.1 Surround Sound Over Ear USB Gaming Headset"/>
    <n v="99.99"/>
    <n v="1"/>
    <n v="0"/>
    <n v="43.995600000000003"/>
  </r>
  <r>
    <n v="2422"/>
    <s v="CA-2013-155551"/>
    <x v="0"/>
    <x v="724"/>
    <d v="2013-04-24T00:00:00"/>
    <s v="Standard Class"/>
    <s v="CR-12580"/>
    <s v="Clay Rozendal"/>
    <x v="2"/>
    <x v="0"/>
    <x v="308"/>
    <x v="10"/>
    <n v="60126"/>
    <x v="2"/>
    <s v="OFF-ST-10003656"/>
    <x v="1"/>
    <x v="4"/>
    <s v="Safco Industrial Wire Shelving"/>
    <n v="230.376"/>
    <n v="3"/>
    <n v="0.2"/>
    <n v="-48.954900000000002"/>
  </r>
  <r>
    <n v="2423"/>
    <s v="CA-2013-155551"/>
    <x v="0"/>
    <x v="724"/>
    <d v="2013-04-24T00:00:00"/>
    <s v="Standard Class"/>
    <s v="CR-12580"/>
    <s v="Clay Rozendal"/>
    <x v="2"/>
    <x v="0"/>
    <x v="308"/>
    <x v="10"/>
    <n v="60126"/>
    <x v="2"/>
    <s v="OFF-PA-10001560"/>
    <x v="1"/>
    <x v="10"/>
    <s v="Adams Telephone Message Books, 5 1/4” x 11”"/>
    <n v="9.6640000000000015"/>
    <n v="2"/>
    <n v="0.2"/>
    <n v="3.2615999999999996"/>
  </r>
  <r>
    <n v="2424"/>
    <s v="US-2014-147669"/>
    <x v="3"/>
    <x v="53"/>
    <d v="2014-12-31T00:00:00"/>
    <s v="Standard Class"/>
    <s v="SV-20935"/>
    <s v="Susan Vittorini"/>
    <x v="0"/>
    <x v="0"/>
    <x v="54"/>
    <x v="24"/>
    <n v="45014"/>
    <x v="3"/>
    <s v="TEC-AC-10002473"/>
    <x v="2"/>
    <x v="11"/>
    <s v="Maxell 4.7GB DVD-R"/>
    <n v="158.928"/>
    <n v="7"/>
    <n v="0.2"/>
    <n v="41.718599999999995"/>
  </r>
  <r>
    <n v="2425"/>
    <s v="US-2014-147669"/>
    <x v="3"/>
    <x v="53"/>
    <d v="2014-12-31T00:00:00"/>
    <s v="Standard Class"/>
    <s v="SV-20935"/>
    <s v="Susan Vittorini"/>
    <x v="0"/>
    <x v="0"/>
    <x v="54"/>
    <x v="24"/>
    <n v="45014"/>
    <x v="3"/>
    <s v="OFF-BI-10000632"/>
    <x v="1"/>
    <x v="8"/>
    <s v="Satellite Sectional Post Binders"/>
    <n v="13.023000000000001"/>
    <n v="1"/>
    <n v="0.7"/>
    <n v="-10.418399999999998"/>
  </r>
  <r>
    <n v="2426"/>
    <s v="US-2014-147669"/>
    <x v="3"/>
    <x v="53"/>
    <d v="2014-12-31T00:00:00"/>
    <s v="Standard Class"/>
    <s v="SV-20935"/>
    <s v="Susan Vittorini"/>
    <x v="0"/>
    <x v="0"/>
    <x v="54"/>
    <x v="24"/>
    <n v="45014"/>
    <x v="3"/>
    <s v="FUR-TA-10002645"/>
    <x v="0"/>
    <x v="3"/>
    <s v="Hon Rectangular Conference Tables"/>
    <n v="273.06"/>
    <n v="2"/>
    <n v="0.4"/>
    <n v="-104.67300000000006"/>
  </r>
  <r>
    <n v="2427"/>
    <s v="US-2014-147669"/>
    <x v="3"/>
    <x v="53"/>
    <d v="2014-12-31T00:00:00"/>
    <s v="Standard Class"/>
    <s v="SV-20935"/>
    <s v="Susan Vittorini"/>
    <x v="0"/>
    <x v="0"/>
    <x v="54"/>
    <x v="24"/>
    <n v="45014"/>
    <x v="3"/>
    <s v="OFF-FA-10002975"/>
    <x v="1"/>
    <x v="13"/>
    <s v="Staples"/>
    <n v="39.311999999999998"/>
    <n v="13"/>
    <n v="0.2"/>
    <n v="12.776399999999999"/>
  </r>
  <r>
    <n v="2428"/>
    <s v="CA-2013-169922"/>
    <x v="0"/>
    <x v="725"/>
    <d v="2013-06-18T00:00:00"/>
    <s v="Standard Class"/>
    <s v="MZ-17515"/>
    <s v="Mary Zewe"/>
    <x v="1"/>
    <x v="0"/>
    <x v="81"/>
    <x v="5"/>
    <n v="76017"/>
    <x v="2"/>
    <s v="OFF-BI-10003784"/>
    <x v="1"/>
    <x v="8"/>
    <s v="Computer Printout Index Tabs"/>
    <n v="1.3439999999999996"/>
    <n v="4"/>
    <n v="0.8"/>
    <n v="-2.1504000000000008"/>
  </r>
  <r>
    <n v="2429"/>
    <s v="CA-2013-169922"/>
    <x v="0"/>
    <x v="725"/>
    <d v="2013-06-18T00:00:00"/>
    <s v="Standard Class"/>
    <s v="MZ-17515"/>
    <s v="Mary Zewe"/>
    <x v="1"/>
    <x v="0"/>
    <x v="81"/>
    <x v="5"/>
    <n v="76017"/>
    <x v="2"/>
    <s v="OFF-BI-10001617"/>
    <x v="1"/>
    <x v="8"/>
    <s v="GBC Wire Binding Combs"/>
    <n v="8.2719999999999985"/>
    <n v="4"/>
    <n v="0.8"/>
    <n v="-13.648800000000001"/>
  </r>
  <r>
    <n v="2430"/>
    <s v="CA-2013-169922"/>
    <x v="0"/>
    <x v="725"/>
    <d v="2013-06-18T00:00:00"/>
    <s v="Standard Class"/>
    <s v="MZ-17515"/>
    <s v="Mary Zewe"/>
    <x v="1"/>
    <x v="0"/>
    <x v="81"/>
    <x v="5"/>
    <n v="76017"/>
    <x v="2"/>
    <s v="FUR-FU-10004415"/>
    <x v="0"/>
    <x v="5"/>
    <s v="Stacking Tray, Side-Loading, Legal, Smoke"/>
    <n v="12.544000000000002"/>
    <n v="7"/>
    <n v="0.6"/>
    <n v="-9.0944000000000038"/>
  </r>
  <r>
    <n v="2431"/>
    <s v="CA-2014-100748"/>
    <x v="3"/>
    <x v="726"/>
    <d v="2014-05-21T00:00:00"/>
    <s v="Standard Class"/>
    <s v="RB-19795"/>
    <s v="Ross Baird"/>
    <x v="2"/>
    <x v="0"/>
    <x v="8"/>
    <x v="1"/>
    <n v="94110"/>
    <x v="1"/>
    <s v="OFF-LA-10000240"/>
    <x v="1"/>
    <x v="2"/>
    <s v="Self-Adhesive Address Labels for Typewriters by Universal"/>
    <n v="58.48"/>
    <n v="8"/>
    <n v="0"/>
    <n v="27.485599999999998"/>
  </r>
  <r>
    <n v="2432"/>
    <s v="CA-2014-129805"/>
    <x v="3"/>
    <x v="116"/>
    <d v="2015-01-03T00:00:00"/>
    <s v="Standard Class"/>
    <s v="HM-14860"/>
    <s v="Harry Marie"/>
    <x v="1"/>
    <x v="0"/>
    <x v="4"/>
    <x v="4"/>
    <n v="98103"/>
    <x v="1"/>
    <s v="FUR-FU-10001935"/>
    <x v="0"/>
    <x v="5"/>
    <s v="3M Hangers With Command Adhesive"/>
    <n v="7.4"/>
    <n v="2"/>
    <n v="0"/>
    <n v="3.0340000000000007"/>
  </r>
  <r>
    <n v="2433"/>
    <s v="CA-2011-148586"/>
    <x v="2"/>
    <x v="727"/>
    <d v="2011-04-01T00:00:00"/>
    <s v="Standard Class"/>
    <s v="AZ-10750"/>
    <s v="Annie Zypern"/>
    <x v="0"/>
    <x v="0"/>
    <x v="20"/>
    <x v="15"/>
    <n v="10009"/>
    <x v="3"/>
    <s v="FUR-CH-10002439"/>
    <x v="0"/>
    <x v="1"/>
    <s v="Iceberg Nesting Folding Chair, 19w x 6d x 43h"/>
    <n v="366.786"/>
    <n v="7"/>
    <n v="0.1"/>
    <n v="65.206400000000002"/>
  </r>
  <r>
    <n v="2434"/>
    <s v="US-2014-112613"/>
    <x v="3"/>
    <x v="39"/>
    <d v="2014-06-02T00:00:00"/>
    <s v="Standard Class"/>
    <s v="JH-15910"/>
    <s v="Jonathan Howell"/>
    <x v="0"/>
    <x v="0"/>
    <x v="12"/>
    <x v="5"/>
    <n v="77070"/>
    <x v="2"/>
    <s v="TEC-PH-10001536"/>
    <x v="2"/>
    <x v="7"/>
    <s v="Spigen Samsung Galaxy S5 Case Wallet"/>
    <n v="54.367999999999995"/>
    <n v="4"/>
    <n v="0.2"/>
    <n v="4.0775999999999968"/>
  </r>
  <r>
    <n v="2435"/>
    <s v="CA-2012-154746"/>
    <x v="1"/>
    <x v="717"/>
    <d v="2012-11-17T00:00:00"/>
    <s v="First Class"/>
    <s v="PJ-18835"/>
    <s v="Patrick Jones"/>
    <x v="1"/>
    <x v="0"/>
    <x v="24"/>
    <x v="17"/>
    <n v="22153"/>
    <x v="0"/>
    <s v="OFF-EN-10001532"/>
    <x v="1"/>
    <x v="12"/>
    <s v="Brown Kraft Recycled Envelopes"/>
    <n v="33.96"/>
    <n v="2"/>
    <n v="0"/>
    <n v="16.98"/>
  </r>
  <r>
    <n v="2436"/>
    <s v="CA-2012-154746"/>
    <x v="1"/>
    <x v="717"/>
    <d v="2012-11-17T00:00:00"/>
    <s v="First Class"/>
    <s v="PJ-18835"/>
    <s v="Patrick Jones"/>
    <x v="1"/>
    <x v="0"/>
    <x v="24"/>
    <x v="17"/>
    <n v="22153"/>
    <x v="0"/>
    <s v="OFF-AP-10003057"/>
    <x v="1"/>
    <x v="9"/>
    <s v="Honeywell Enviracaire Portable HEPA Air Cleaner for 16' x 20' Room"/>
    <n v="826.11"/>
    <n v="3"/>
    <n v="0"/>
    <n v="322.18290000000002"/>
  </r>
  <r>
    <n v="2437"/>
    <s v="CA-2014-140053"/>
    <x v="3"/>
    <x v="445"/>
    <d v="2014-07-11T00:00:00"/>
    <s v="Standard Class"/>
    <s v="CA-12265"/>
    <s v="Christina Anderson"/>
    <x v="0"/>
    <x v="0"/>
    <x v="168"/>
    <x v="27"/>
    <n v="87401"/>
    <x v="1"/>
    <s v="FUR-FU-10003708"/>
    <x v="0"/>
    <x v="5"/>
    <s v="Tenex Traditional Chairmats for Medium Pile Carpet, Standard Lip, 36&quot; x 48&quot;"/>
    <n v="545.85"/>
    <n v="9"/>
    <n v="0"/>
    <n v="114.6285"/>
  </r>
  <r>
    <n v="2438"/>
    <s v="CA-2011-164210"/>
    <x v="2"/>
    <x v="728"/>
    <d v="2011-11-20T00:00:00"/>
    <s v="Second Class"/>
    <s v="PW-19240"/>
    <s v="Pierre Wener"/>
    <x v="0"/>
    <x v="0"/>
    <x v="103"/>
    <x v="22"/>
    <n v="80027"/>
    <x v="1"/>
    <s v="FUR-TA-10000849"/>
    <x v="0"/>
    <x v="3"/>
    <s v="Bevis Rectangular Conference Tables"/>
    <n v="145.97999999999999"/>
    <n v="2"/>
    <n v="0.5"/>
    <n v="-99.266399999999976"/>
  </r>
  <r>
    <n v="2439"/>
    <s v="CA-2011-164210"/>
    <x v="2"/>
    <x v="728"/>
    <d v="2011-11-20T00:00:00"/>
    <s v="Second Class"/>
    <s v="PW-19240"/>
    <s v="Pierre Wener"/>
    <x v="0"/>
    <x v="0"/>
    <x v="103"/>
    <x v="22"/>
    <n v="80027"/>
    <x v="1"/>
    <s v="OFF-PA-10002259"/>
    <x v="1"/>
    <x v="10"/>
    <s v="Geographics Note Cards, Blank, White, 8 1/2&quot; x 11&quot;"/>
    <n v="35.808"/>
    <n v="4"/>
    <n v="0.2"/>
    <n v="12.5328"/>
  </r>
  <r>
    <n v="2440"/>
    <s v="CA-2014-139948"/>
    <x v="3"/>
    <x v="729"/>
    <d v="2014-07-23T00:00:00"/>
    <s v="Standard Class"/>
    <s v="SW-20455"/>
    <s v="Shaun Weien"/>
    <x v="0"/>
    <x v="0"/>
    <x v="67"/>
    <x v="2"/>
    <n v="33614"/>
    <x v="0"/>
    <s v="FUR-FU-10002597"/>
    <x v="0"/>
    <x v="5"/>
    <s v="C-Line Magnetic Cubicle Keepers, Clear Polypropylene"/>
    <n v="7.9040000000000008"/>
    <n v="2"/>
    <n v="0.2"/>
    <n v="2.1736000000000004"/>
  </r>
  <r>
    <n v="2441"/>
    <s v="CA-2013-146934"/>
    <x v="0"/>
    <x v="730"/>
    <d v="2013-05-28T00:00:00"/>
    <s v="Standard Class"/>
    <s v="AF-10870"/>
    <s v="Art Ferguson"/>
    <x v="0"/>
    <x v="0"/>
    <x v="309"/>
    <x v="30"/>
    <n v="7055"/>
    <x v="3"/>
    <s v="TEC-PH-10004614"/>
    <x v="2"/>
    <x v="7"/>
    <s v="AT&amp;T 841000 Phone"/>
    <n v="345"/>
    <n v="5"/>
    <n v="0"/>
    <n v="86.25"/>
  </r>
  <r>
    <n v="2442"/>
    <s v="CA-2013-146934"/>
    <x v="0"/>
    <x v="730"/>
    <d v="2013-05-28T00:00:00"/>
    <s v="Standard Class"/>
    <s v="AF-10870"/>
    <s v="Art Ferguson"/>
    <x v="0"/>
    <x v="0"/>
    <x v="309"/>
    <x v="30"/>
    <n v="7055"/>
    <x v="3"/>
    <s v="FUR-TA-10003748"/>
    <x v="0"/>
    <x v="3"/>
    <s v="Bevis 36 x 72 Conference Tables"/>
    <n v="174.28599999999997"/>
    <n v="2"/>
    <n v="0.3"/>
    <n v="-19.918399999999991"/>
  </r>
  <r>
    <n v="2443"/>
    <s v="CA-2013-146934"/>
    <x v="0"/>
    <x v="730"/>
    <d v="2013-05-28T00:00:00"/>
    <s v="Standard Class"/>
    <s v="AF-10870"/>
    <s v="Art Ferguson"/>
    <x v="0"/>
    <x v="0"/>
    <x v="309"/>
    <x v="30"/>
    <n v="7055"/>
    <x v="3"/>
    <s v="OFF-AP-10003217"/>
    <x v="1"/>
    <x v="9"/>
    <s v="Eureka Sanitaire  Commercial Upright"/>
    <n v="662.84"/>
    <n v="4"/>
    <n v="0"/>
    <n v="172.33840000000004"/>
  </r>
  <r>
    <n v="2444"/>
    <s v="CA-2013-146934"/>
    <x v="0"/>
    <x v="730"/>
    <d v="2013-05-28T00:00:00"/>
    <s v="Standard Class"/>
    <s v="AF-10870"/>
    <s v="Art Ferguson"/>
    <x v="0"/>
    <x v="0"/>
    <x v="309"/>
    <x v="30"/>
    <n v="7055"/>
    <x v="3"/>
    <s v="TEC-AC-10002399"/>
    <x v="2"/>
    <x v="11"/>
    <s v="SanDisk Cruzer 32 GB USB Flash Drive"/>
    <n v="95.1"/>
    <n v="5"/>
    <n v="0"/>
    <n v="30.431999999999995"/>
  </r>
  <r>
    <n v="2445"/>
    <s v="CA-2013-146934"/>
    <x v="0"/>
    <x v="730"/>
    <d v="2013-05-28T00:00:00"/>
    <s v="Standard Class"/>
    <s v="AF-10870"/>
    <s v="Art Ferguson"/>
    <x v="0"/>
    <x v="0"/>
    <x v="309"/>
    <x v="30"/>
    <n v="7055"/>
    <x v="3"/>
    <s v="OFF-EN-10002973"/>
    <x v="1"/>
    <x v="12"/>
    <s v="Ampad #10 Peel &amp; Seel Holiday Envelopes"/>
    <n v="26.880000000000003"/>
    <n v="6"/>
    <n v="0"/>
    <n v="12.902400000000002"/>
  </r>
  <r>
    <n v="2446"/>
    <s v="CA-2013-146934"/>
    <x v="0"/>
    <x v="730"/>
    <d v="2013-05-28T00:00:00"/>
    <s v="Standard Class"/>
    <s v="AF-10870"/>
    <s v="Art Ferguson"/>
    <x v="0"/>
    <x v="0"/>
    <x v="309"/>
    <x v="30"/>
    <n v="7055"/>
    <x v="3"/>
    <s v="TEC-PH-10001336"/>
    <x v="2"/>
    <x v="7"/>
    <s v="Digium D40 VoIP phone"/>
    <n v="257.98"/>
    <n v="2"/>
    <n v="0"/>
    <n v="74.8142"/>
  </r>
  <r>
    <n v="2447"/>
    <s v="CA-2012-100573"/>
    <x v="1"/>
    <x v="12"/>
    <d v="2012-10-01T00:00:00"/>
    <s v="Standard Class"/>
    <s v="AM-10705"/>
    <s v="Anne McFarland"/>
    <x v="0"/>
    <x v="0"/>
    <x v="1"/>
    <x v="1"/>
    <n v="90004"/>
    <x v="1"/>
    <s v="OFF-EN-10000461"/>
    <x v="1"/>
    <x v="12"/>
    <s v="#10- 4 1/8&quot; x 9 1/2&quot; Recycled Envelopes"/>
    <n v="17.48"/>
    <n v="2"/>
    <n v="0"/>
    <n v="8.2156000000000002"/>
  </r>
  <r>
    <n v="2448"/>
    <s v="CA-2013-119165"/>
    <x v="0"/>
    <x v="731"/>
    <d v="2013-11-07T00:00:00"/>
    <s v="Standard Class"/>
    <s v="BD-11320"/>
    <s v="Bill Donatelli"/>
    <x v="0"/>
    <x v="0"/>
    <x v="10"/>
    <x v="9"/>
    <n v="19143"/>
    <x v="3"/>
    <s v="FUR-CH-10000988"/>
    <x v="0"/>
    <x v="1"/>
    <s v="Hon Olson Stacker Stools"/>
    <n v="492.83499999999998"/>
    <n v="5"/>
    <n v="0.3"/>
    <n v="-14.080999999999989"/>
  </r>
  <r>
    <n v="2449"/>
    <s v="CA-2012-128027"/>
    <x v="1"/>
    <x v="471"/>
    <d v="2012-09-17T00:00:00"/>
    <s v="Second Class"/>
    <s v="CM-12385"/>
    <s v="Christopher Martinez"/>
    <x v="0"/>
    <x v="0"/>
    <x v="310"/>
    <x v="20"/>
    <n v="29406"/>
    <x v="0"/>
    <s v="OFF-ST-10001809"/>
    <x v="1"/>
    <x v="4"/>
    <s v="Fellowes Officeware Wire Shelving"/>
    <n v="269.49"/>
    <n v="3"/>
    <n v="0"/>
    <n v="5.3897999999999939"/>
  </r>
  <r>
    <n v="2450"/>
    <s v="CA-2013-140207"/>
    <x v="0"/>
    <x v="732"/>
    <d v="2013-11-11T00:00:00"/>
    <s v="Standard Class"/>
    <s v="CS-12400"/>
    <s v="Christopher Schild"/>
    <x v="2"/>
    <x v="0"/>
    <x v="49"/>
    <x v="1"/>
    <n v="95123"/>
    <x v="1"/>
    <s v="OFF-BI-10003963"/>
    <x v="1"/>
    <x v="8"/>
    <s v="Cardinal Holdit Data Disk Pockets"/>
    <n v="29.120000000000005"/>
    <n v="5"/>
    <n v="0.2"/>
    <n v="9.8279999999999959"/>
  </r>
  <r>
    <n v="2451"/>
    <s v="CA-2014-140949"/>
    <x v="3"/>
    <x v="294"/>
    <d v="2014-03-23T00:00:00"/>
    <s v="Second Class"/>
    <s v="DB-13405"/>
    <s v="Denny Blanton"/>
    <x v="0"/>
    <x v="0"/>
    <x v="20"/>
    <x v="15"/>
    <n v="10011"/>
    <x v="3"/>
    <s v="OFF-LA-10000081"/>
    <x v="1"/>
    <x v="2"/>
    <s v="Avery 496"/>
    <n v="18.75"/>
    <n v="5"/>
    <n v="0"/>
    <n v="9"/>
  </r>
  <r>
    <n v="2452"/>
    <s v="CA-2014-140949"/>
    <x v="3"/>
    <x v="294"/>
    <d v="2014-03-23T00:00:00"/>
    <s v="Second Class"/>
    <s v="DB-13405"/>
    <s v="Denny Blanton"/>
    <x v="0"/>
    <x v="0"/>
    <x v="20"/>
    <x v="15"/>
    <n v="10011"/>
    <x v="3"/>
    <s v="TEC-PH-10000149"/>
    <x v="2"/>
    <x v="7"/>
    <s v="Cisco SPA525G2 IP Phone - Wireless"/>
    <n v="119.69999999999999"/>
    <n v="6"/>
    <n v="0"/>
    <n v="31.121999999999996"/>
  </r>
  <r>
    <n v="2453"/>
    <s v="CA-2014-140949"/>
    <x v="3"/>
    <x v="294"/>
    <d v="2014-03-23T00:00:00"/>
    <s v="Second Class"/>
    <s v="DB-13405"/>
    <s v="Denny Blanton"/>
    <x v="0"/>
    <x v="0"/>
    <x v="20"/>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x v="0"/>
    <x v="20"/>
    <x v="15"/>
    <n v="10011"/>
    <x v="3"/>
    <s v="TEC-AC-10002399"/>
    <x v="2"/>
    <x v="11"/>
    <s v="SanDisk Cruzer 32 GB USB Flash Drive"/>
    <n v="57.06"/>
    <n v="3"/>
    <n v="0"/>
    <n v="18.2592"/>
  </r>
  <r>
    <n v="2455"/>
    <s v="CA-2014-140949"/>
    <x v="3"/>
    <x v="294"/>
    <d v="2014-03-23T00:00:00"/>
    <s v="Second Class"/>
    <s v="DB-13405"/>
    <s v="Denny Blanton"/>
    <x v="0"/>
    <x v="0"/>
    <x v="20"/>
    <x v="15"/>
    <n v="10011"/>
    <x v="3"/>
    <s v="TEC-AC-10003038"/>
    <x v="2"/>
    <x v="11"/>
    <s v="Kingston Digital DataTraveler 16GB USB 2.0"/>
    <n v="71.599999999999994"/>
    <n v="8"/>
    <n v="0"/>
    <n v="13.603999999999992"/>
  </r>
  <r>
    <n v="2456"/>
    <s v="CA-2014-140949"/>
    <x v="3"/>
    <x v="294"/>
    <d v="2014-03-23T00:00:00"/>
    <s v="Second Class"/>
    <s v="DB-13405"/>
    <s v="Denny Blanton"/>
    <x v="0"/>
    <x v="0"/>
    <x v="20"/>
    <x v="15"/>
    <n v="10011"/>
    <x v="3"/>
    <s v="OFF-ST-10000344"/>
    <x v="1"/>
    <x v="4"/>
    <s v="Neat Ideas Personal Hanging Folder Files, Black"/>
    <n v="107.44"/>
    <n v="8"/>
    <n v="0"/>
    <n v="27.934399999999997"/>
  </r>
  <r>
    <n v="2457"/>
    <s v="CA-2014-140949"/>
    <x v="3"/>
    <x v="294"/>
    <d v="2014-03-23T00:00:00"/>
    <s v="Second Class"/>
    <s v="DB-13405"/>
    <s v="Denny Blanton"/>
    <x v="0"/>
    <x v="0"/>
    <x v="20"/>
    <x v="15"/>
    <n v="10011"/>
    <x v="3"/>
    <s v="OFF-LA-10004093"/>
    <x v="1"/>
    <x v="2"/>
    <s v="Avery 486"/>
    <n v="7.31"/>
    <n v="1"/>
    <n v="0"/>
    <n v="3.4356999999999998"/>
  </r>
  <r>
    <n v="2458"/>
    <s v="CA-2014-140949"/>
    <x v="3"/>
    <x v="294"/>
    <d v="2014-03-23T00:00:00"/>
    <s v="Second Class"/>
    <s v="DB-13405"/>
    <s v="Denny Blanton"/>
    <x v="0"/>
    <x v="0"/>
    <x v="20"/>
    <x v="15"/>
    <n v="10011"/>
    <x v="3"/>
    <s v="OFF-AR-10001683"/>
    <x v="1"/>
    <x v="6"/>
    <s v="Lumber Crayons"/>
    <n v="59.099999999999994"/>
    <n v="6"/>
    <n v="0"/>
    <n v="22.458000000000002"/>
  </r>
  <r>
    <n v="2459"/>
    <s v="CA-2014-140949"/>
    <x v="3"/>
    <x v="294"/>
    <d v="2014-03-23T00:00:00"/>
    <s v="Second Class"/>
    <s v="DB-13405"/>
    <s v="Denny Blanton"/>
    <x v="0"/>
    <x v="0"/>
    <x v="20"/>
    <x v="15"/>
    <n v="10011"/>
    <x v="3"/>
    <s v="OFF-ST-10003455"/>
    <x v="1"/>
    <x v="4"/>
    <s v="Tenex File Box, Personal Filing Tote with Lid, Black"/>
    <n v="46.53"/>
    <n v="3"/>
    <n v="0"/>
    <n v="12.097800000000001"/>
  </r>
  <r>
    <n v="2460"/>
    <s v="CA-2014-138548"/>
    <x v="3"/>
    <x v="733"/>
    <d v="2014-08-22T00:00:00"/>
    <s v="Standard Class"/>
    <s v="JG-15160"/>
    <s v="James Galang"/>
    <x v="0"/>
    <x v="0"/>
    <x v="135"/>
    <x v="30"/>
    <n v="7060"/>
    <x v="3"/>
    <s v="OFF-AP-10002578"/>
    <x v="1"/>
    <x v="9"/>
    <s v="Fellowes Premier Superior Surge Suppressor, 10-Outlet, With Phone and Remote"/>
    <n v="97.84"/>
    <n v="2"/>
    <n v="0"/>
    <n v="25.438400000000001"/>
  </r>
  <r>
    <n v="2461"/>
    <s v="CA-2012-142419"/>
    <x v="1"/>
    <x v="655"/>
    <d v="2012-07-13T00:00:00"/>
    <s v="Second Class"/>
    <s v="SC-20380"/>
    <s v="Shahid Collister"/>
    <x v="0"/>
    <x v="0"/>
    <x v="4"/>
    <x v="4"/>
    <n v="98115"/>
    <x v="1"/>
    <s v="OFF-PA-10001763"/>
    <x v="1"/>
    <x v="10"/>
    <s v="Xerox 1896"/>
    <n v="29.97"/>
    <n v="3"/>
    <n v="0"/>
    <n v="13.486499999999999"/>
  </r>
  <r>
    <n v="2462"/>
    <s v="CA-2012-142419"/>
    <x v="1"/>
    <x v="655"/>
    <d v="2012-07-13T00:00:00"/>
    <s v="Second Class"/>
    <s v="SC-20380"/>
    <s v="Shahid Collister"/>
    <x v="0"/>
    <x v="0"/>
    <x v="4"/>
    <x v="4"/>
    <n v="98115"/>
    <x v="1"/>
    <s v="OFF-BI-10001597"/>
    <x v="1"/>
    <x v="8"/>
    <s v="Wilson Jones Ledger-Size, Piano-Hinge Binder, 2&quot;, Blue"/>
    <n v="98.352000000000004"/>
    <n v="3"/>
    <n v="0.2"/>
    <n v="34.423199999999987"/>
  </r>
  <r>
    <n v="2463"/>
    <s v="CA-2014-148691"/>
    <x v="3"/>
    <x v="734"/>
    <d v="2014-12-10T00:00:00"/>
    <s v="Standard Class"/>
    <s v="CS-12460"/>
    <s v="Chuck Sachs"/>
    <x v="0"/>
    <x v="0"/>
    <x v="20"/>
    <x v="15"/>
    <n v="10009"/>
    <x v="3"/>
    <s v="OFF-BI-10001524"/>
    <x v="1"/>
    <x v="8"/>
    <s v="GBC Premium Transparent Covers with Diagonal Lined Pattern"/>
    <n v="83.920000000000016"/>
    <n v="5"/>
    <n v="0.2"/>
    <n v="29.371999999999993"/>
  </r>
  <r>
    <n v="2464"/>
    <s v="CA-2014-148691"/>
    <x v="3"/>
    <x v="734"/>
    <d v="2014-12-10T00:00:00"/>
    <s v="Standard Class"/>
    <s v="CS-12460"/>
    <s v="Chuck Sachs"/>
    <x v="0"/>
    <x v="0"/>
    <x v="20"/>
    <x v="15"/>
    <n v="10009"/>
    <x v="3"/>
    <s v="OFF-BI-10001553"/>
    <x v="1"/>
    <x v="8"/>
    <s v="SpineVue Locking Slant-D Ring Binders by Cardinal"/>
    <n v="14.624000000000002"/>
    <n v="2"/>
    <n v="0.2"/>
    <n v="5.1183999999999994"/>
  </r>
  <r>
    <n v="2465"/>
    <s v="CA-2014-148691"/>
    <x v="3"/>
    <x v="734"/>
    <d v="2014-12-10T00:00:00"/>
    <s v="Standard Class"/>
    <s v="CS-12460"/>
    <s v="Chuck Sachs"/>
    <x v="0"/>
    <x v="0"/>
    <x v="20"/>
    <x v="15"/>
    <n v="10009"/>
    <x v="3"/>
    <s v="TEC-PH-10000576"/>
    <x v="2"/>
    <x v="7"/>
    <s v="AT&amp;T 1080 Corded phone"/>
    <n v="136.99"/>
    <n v="1"/>
    <n v="0"/>
    <n v="36.987300000000005"/>
  </r>
  <r>
    <n v="2466"/>
    <s v="CA-2014-148691"/>
    <x v="3"/>
    <x v="734"/>
    <d v="2014-12-10T00:00:00"/>
    <s v="Standard Class"/>
    <s v="CS-12460"/>
    <s v="Chuck Sachs"/>
    <x v="0"/>
    <x v="0"/>
    <x v="20"/>
    <x v="15"/>
    <n v="10009"/>
    <x v="3"/>
    <s v="OFF-LA-10001317"/>
    <x v="1"/>
    <x v="2"/>
    <s v="Avery 520"/>
    <n v="3.15"/>
    <n v="1"/>
    <n v="0"/>
    <n v="1.512"/>
  </r>
  <r>
    <n v="2467"/>
    <s v="CA-2014-128755"/>
    <x v="3"/>
    <x v="464"/>
    <d v="2014-05-09T00:00:00"/>
    <s v="Standard Class"/>
    <s v="MK-18160"/>
    <s v="Mike Kennedy"/>
    <x v="0"/>
    <x v="0"/>
    <x v="311"/>
    <x v="17"/>
    <n v="23602"/>
    <x v="0"/>
    <s v="OFF-PA-10000726"/>
    <x v="1"/>
    <x v="10"/>
    <s v="Black Print Carbonless Snap-Off Rapid Letter, 8 1/2&quot; x 7&quot;"/>
    <n v="9.11"/>
    <n v="1"/>
    <n v="0"/>
    <n v="4.099499999999999"/>
  </r>
  <r>
    <n v="2468"/>
    <s v="CA-2014-128755"/>
    <x v="3"/>
    <x v="464"/>
    <d v="2014-05-09T00:00:00"/>
    <s v="Standard Class"/>
    <s v="MK-18160"/>
    <s v="Mike Kennedy"/>
    <x v="0"/>
    <x v="0"/>
    <x v="311"/>
    <x v="17"/>
    <n v="23602"/>
    <x v="0"/>
    <s v="OFF-ST-10003306"/>
    <x v="1"/>
    <x v="4"/>
    <s v="Letter Size Cart"/>
    <n v="571.44000000000005"/>
    <n v="4"/>
    <n v="0"/>
    <n v="165.71759999999995"/>
  </r>
  <r>
    <n v="2469"/>
    <s v="CA-2014-128755"/>
    <x v="3"/>
    <x v="464"/>
    <d v="2014-05-09T00:00:00"/>
    <s v="Standard Class"/>
    <s v="MK-18160"/>
    <s v="Mike Kennedy"/>
    <x v="0"/>
    <x v="0"/>
    <x v="311"/>
    <x v="17"/>
    <n v="23602"/>
    <x v="0"/>
    <s v="OFF-PA-10004983"/>
    <x v="1"/>
    <x v="10"/>
    <s v="Xerox 23"/>
    <n v="32.400000000000006"/>
    <n v="5"/>
    <n v="0"/>
    <n v="15.552000000000001"/>
  </r>
  <r>
    <n v="2470"/>
    <s v="CA-2014-128755"/>
    <x v="3"/>
    <x v="464"/>
    <d v="2014-05-09T00:00:00"/>
    <s v="Standard Class"/>
    <s v="MK-18160"/>
    <s v="Mike Kennedy"/>
    <x v="0"/>
    <x v="0"/>
    <x v="311"/>
    <x v="17"/>
    <n v="23602"/>
    <x v="0"/>
    <s v="OFF-ST-10001291"/>
    <x v="1"/>
    <x v="4"/>
    <s v="Tenex Personal Self-Stacking Standard File Box, Black/Gray"/>
    <n v="16.91"/>
    <n v="1"/>
    <n v="0"/>
    <n v="4.5656999999999996"/>
  </r>
  <r>
    <n v="2471"/>
    <s v="US-2013-135923"/>
    <x v="0"/>
    <x v="115"/>
    <d v="2013-01-28T00:00:00"/>
    <s v="Standard Class"/>
    <s v="CM-11935"/>
    <s v="Carlos Meador"/>
    <x v="0"/>
    <x v="0"/>
    <x v="115"/>
    <x v="3"/>
    <n v="28314"/>
    <x v="0"/>
    <s v="FUR-FU-10002107"/>
    <x v="0"/>
    <x v="5"/>
    <s v="Eldon Pizzaz Desk Accessories"/>
    <n v="14.272"/>
    <n v="8"/>
    <n v="0.2"/>
    <n v="4.281600000000001"/>
  </r>
  <r>
    <n v="2472"/>
    <s v="US-2013-135923"/>
    <x v="0"/>
    <x v="115"/>
    <d v="2013-01-28T00:00:00"/>
    <s v="Standard Class"/>
    <s v="CM-11935"/>
    <s v="Carlos Meador"/>
    <x v="0"/>
    <x v="0"/>
    <x v="115"/>
    <x v="3"/>
    <n v="28314"/>
    <x v="0"/>
    <s v="FUR-BO-10002213"/>
    <x v="0"/>
    <x v="0"/>
    <s v="Sauder Forest Hills Library, Woodland Oak Finish"/>
    <n v="451.13599999999997"/>
    <n v="4"/>
    <n v="0.2"/>
    <n v="-67.670399999999972"/>
  </r>
  <r>
    <n v="2473"/>
    <s v="US-2013-135923"/>
    <x v="0"/>
    <x v="115"/>
    <d v="2013-01-28T00:00:00"/>
    <s v="Standard Class"/>
    <s v="CM-11935"/>
    <s v="Carlos Meador"/>
    <x v="0"/>
    <x v="0"/>
    <x v="115"/>
    <x v="3"/>
    <n v="28314"/>
    <x v="0"/>
    <s v="OFF-AP-10000692"/>
    <x v="1"/>
    <x v="9"/>
    <s v="Fellowes Mighty 8 Compact Surge Protector"/>
    <n v="64.864000000000004"/>
    <n v="4"/>
    <n v="0.2"/>
    <n v="6.4864000000000033"/>
  </r>
  <r>
    <n v="2474"/>
    <s v="CA-2013-114972"/>
    <x v="0"/>
    <x v="54"/>
    <d v="2013-11-07T00:00:00"/>
    <s v="First Class"/>
    <s v="PF-19225"/>
    <s v="Phillip Flathmann"/>
    <x v="0"/>
    <x v="0"/>
    <x v="1"/>
    <x v="1"/>
    <n v="90032"/>
    <x v="1"/>
    <s v="FUR-CH-10001190"/>
    <x v="0"/>
    <x v="1"/>
    <s v="Global Deluxe High-Back Office Chair in Storm"/>
    <n v="217.58400000000003"/>
    <n v="2"/>
    <n v="0.2"/>
    <n v="-29.917800000000021"/>
  </r>
  <r>
    <n v="2475"/>
    <s v="CA-2013-114972"/>
    <x v="0"/>
    <x v="54"/>
    <d v="2013-11-07T00:00:00"/>
    <s v="First Class"/>
    <s v="PF-19225"/>
    <s v="Phillip Flathmann"/>
    <x v="0"/>
    <x v="0"/>
    <x v="1"/>
    <x v="1"/>
    <n v="90032"/>
    <x v="1"/>
    <s v="TEC-AC-10000682"/>
    <x v="2"/>
    <x v="11"/>
    <s v="Kensington K72356US Mouse-in-a-Box USB Desktop Mouse"/>
    <n v="82.95"/>
    <n v="5"/>
    <n v="0"/>
    <n v="29.032499999999999"/>
  </r>
  <r>
    <n v="2476"/>
    <s v="CA-2013-114972"/>
    <x v="0"/>
    <x v="54"/>
    <d v="2013-11-07T00:00:00"/>
    <s v="First Class"/>
    <s v="PF-19225"/>
    <s v="Phillip Flathmann"/>
    <x v="0"/>
    <x v="0"/>
    <x v="1"/>
    <x v="1"/>
    <n v="90032"/>
    <x v="1"/>
    <s v="OFF-LA-10004545"/>
    <x v="1"/>
    <x v="2"/>
    <s v="Avery 50"/>
    <n v="87.71"/>
    <n v="7"/>
    <n v="0"/>
    <n v="41.223699999999994"/>
  </r>
  <r>
    <n v="2477"/>
    <s v="CA-2013-114972"/>
    <x v="0"/>
    <x v="54"/>
    <d v="2013-11-07T00:00:00"/>
    <s v="First Class"/>
    <s v="PF-19225"/>
    <s v="Phillip Flathmann"/>
    <x v="0"/>
    <x v="0"/>
    <x v="1"/>
    <x v="1"/>
    <n v="90032"/>
    <x v="1"/>
    <s v="OFF-AP-10003057"/>
    <x v="1"/>
    <x v="9"/>
    <s v="Honeywell Enviracaire Portable HEPA Air Cleaner for 16' x 20' Room"/>
    <n v="1101.48"/>
    <n v="4"/>
    <n v="0"/>
    <n v="429.57720000000006"/>
  </r>
  <r>
    <n v="2478"/>
    <s v="CA-2014-102750"/>
    <x v="3"/>
    <x v="507"/>
    <d v="2014-09-09T00:00:00"/>
    <s v="Second Class"/>
    <s v="GM-14695"/>
    <s v="Greg Maxwell"/>
    <x v="1"/>
    <x v="0"/>
    <x v="1"/>
    <x v="1"/>
    <n v="90036"/>
    <x v="1"/>
    <s v="FUR-TA-10000198"/>
    <x v="0"/>
    <x v="3"/>
    <s v="Chromcraft Bull-Nose Wood Oval Conference Tables &amp; Bases"/>
    <n v="1322.3520000000001"/>
    <n v="3"/>
    <n v="0.2"/>
    <n v="-99.176400000000001"/>
  </r>
  <r>
    <n v="2479"/>
    <s v="CA-2011-145212"/>
    <x v="2"/>
    <x v="103"/>
    <d v="2011-09-19T00:00:00"/>
    <s v="Standard Class"/>
    <s v="DC-12850"/>
    <s v="Dan Campbell"/>
    <x v="0"/>
    <x v="0"/>
    <x v="20"/>
    <x v="15"/>
    <n v="10011"/>
    <x v="3"/>
    <s v="OFF-AR-10002833"/>
    <x v="1"/>
    <x v="6"/>
    <s v="Newell 322"/>
    <n v="5.46"/>
    <n v="3"/>
    <n v="0"/>
    <n v="1.4742000000000002"/>
  </r>
  <r>
    <n v="2480"/>
    <s v="CA-2014-141992"/>
    <x v="3"/>
    <x v="249"/>
    <d v="2014-06-26T00:00:00"/>
    <s v="Standard Class"/>
    <s v="FO-14305"/>
    <s v="Frank Olsen"/>
    <x v="0"/>
    <x v="0"/>
    <x v="61"/>
    <x v="5"/>
    <n v="75220"/>
    <x v="2"/>
    <s v="OFF-SU-10002557"/>
    <x v="1"/>
    <x v="14"/>
    <s v="Fiskars Spring-Action Scissors"/>
    <n v="11.184000000000001"/>
    <n v="1"/>
    <n v="0.2"/>
    <n v="0.83879999999999999"/>
  </r>
  <r>
    <n v="2481"/>
    <s v="CA-2014-141992"/>
    <x v="3"/>
    <x v="249"/>
    <d v="2014-06-26T00:00:00"/>
    <s v="Standard Class"/>
    <s v="FO-14305"/>
    <s v="Frank Olsen"/>
    <x v="0"/>
    <x v="0"/>
    <x v="61"/>
    <x v="5"/>
    <n v="75220"/>
    <x v="2"/>
    <s v="OFF-ST-10003656"/>
    <x v="1"/>
    <x v="4"/>
    <s v="Safco Industrial Wire Shelving"/>
    <n v="153.584"/>
    <n v="2"/>
    <n v="0.2"/>
    <n v="-32.636600000000001"/>
  </r>
  <r>
    <n v="2482"/>
    <s v="CA-2014-147956"/>
    <x v="3"/>
    <x v="165"/>
    <d v="2015-01-01T00:00:00"/>
    <s v="Standard Class"/>
    <s v="AH-10210"/>
    <s v="Alan Hwang"/>
    <x v="0"/>
    <x v="0"/>
    <x v="4"/>
    <x v="4"/>
    <n v="98105"/>
    <x v="1"/>
    <s v="OFF-ST-10001097"/>
    <x v="1"/>
    <x v="4"/>
    <s v="Office Impressions Heavy Duty Welded Shelving &amp; Multimedia Storage Drawers"/>
    <n v="1003.6200000000001"/>
    <n v="6"/>
    <n v="0"/>
    <n v="0"/>
  </r>
  <r>
    <n v="2483"/>
    <s v="CA-2014-126067"/>
    <x v="3"/>
    <x v="735"/>
    <d v="2014-09-04T00:00:00"/>
    <s v="Standard Class"/>
    <s v="KN-16705"/>
    <s v="Kristina Nunn"/>
    <x v="2"/>
    <x v="0"/>
    <x v="4"/>
    <x v="4"/>
    <n v="98105"/>
    <x v="1"/>
    <s v="TEC-PH-10000912"/>
    <x v="2"/>
    <x v="7"/>
    <s v="Anker 24W Portable Micro USB Car Charger"/>
    <n v="35.167999999999999"/>
    <n v="4"/>
    <n v="0.2"/>
    <n v="11.429599999999999"/>
  </r>
  <r>
    <n v="2484"/>
    <s v="CA-2014-126067"/>
    <x v="3"/>
    <x v="735"/>
    <d v="2014-09-04T00:00:00"/>
    <s v="Standard Class"/>
    <s v="KN-16705"/>
    <s v="Kristina Nunn"/>
    <x v="2"/>
    <x v="0"/>
    <x v="4"/>
    <x v="4"/>
    <n v="98105"/>
    <x v="1"/>
    <s v="FUR-TA-10000617"/>
    <x v="0"/>
    <x v="3"/>
    <s v="Hon Practical Foundations 30 x 60 Training Table, Light Gray/Charcoal"/>
    <n v="1137.75"/>
    <n v="5"/>
    <n v="0"/>
    <n v="250.30500000000004"/>
  </r>
  <r>
    <n v="2485"/>
    <s v="CA-2014-126067"/>
    <x v="3"/>
    <x v="735"/>
    <d v="2014-09-04T00:00:00"/>
    <s v="Standard Class"/>
    <s v="KN-16705"/>
    <s v="Kristina Nunn"/>
    <x v="2"/>
    <x v="0"/>
    <x v="4"/>
    <x v="4"/>
    <n v="98105"/>
    <x v="1"/>
    <s v="OFF-BI-10001658"/>
    <x v="1"/>
    <x v="8"/>
    <s v="GBC Standard Therm-A-Bind Covers"/>
    <n v="99.680000000000021"/>
    <n v="5"/>
    <n v="0.2"/>
    <n v="32.396000000000001"/>
  </r>
  <r>
    <n v="2486"/>
    <s v="CA-2014-126067"/>
    <x v="3"/>
    <x v="735"/>
    <d v="2014-09-04T00:00:00"/>
    <s v="Standard Class"/>
    <s v="KN-16705"/>
    <s v="Kristina Nunn"/>
    <x v="2"/>
    <x v="0"/>
    <x v="4"/>
    <x v="4"/>
    <n v="98105"/>
    <x v="1"/>
    <s v="OFF-AR-10003856"/>
    <x v="1"/>
    <x v="6"/>
    <s v="Newell 344"/>
    <n v="5.56"/>
    <n v="2"/>
    <n v="0"/>
    <n v="1.4455999999999998"/>
  </r>
  <r>
    <n v="2487"/>
    <s v="CA-2012-104514"/>
    <x v="1"/>
    <x v="98"/>
    <d v="2012-01-04T00:00:00"/>
    <s v="Second Class"/>
    <s v="CB-12535"/>
    <s v="Claudia Bergmann"/>
    <x v="1"/>
    <x v="0"/>
    <x v="46"/>
    <x v="13"/>
    <n v="19711"/>
    <x v="3"/>
    <s v="OFF-ST-10001837"/>
    <x v="1"/>
    <x v="4"/>
    <s v="SAFCO Mobile Desk Side File, Wire Frame"/>
    <n v="85.52"/>
    <n v="2"/>
    <n v="0"/>
    <n v="22.235199999999999"/>
  </r>
  <r>
    <n v="2488"/>
    <s v="CA-2012-104514"/>
    <x v="1"/>
    <x v="98"/>
    <d v="2012-01-04T00:00:00"/>
    <s v="Second Class"/>
    <s v="CB-12535"/>
    <s v="Claudia Bergmann"/>
    <x v="1"/>
    <x v="0"/>
    <x v="46"/>
    <x v="13"/>
    <n v="19711"/>
    <x v="3"/>
    <s v="OFF-AR-10001473"/>
    <x v="1"/>
    <x v="6"/>
    <s v="Newell 313"/>
    <n v="9.84"/>
    <n v="3"/>
    <n v="0"/>
    <n v="2.6568000000000005"/>
  </r>
  <r>
    <n v="2489"/>
    <s v="CA-2012-104514"/>
    <x v="1"/>
    <x v="98"/>
    <d v="2012-01-04T00:00:00"/>
    <s v="Second Class"/>
    <s v="CB-12535"/>
    <s v="Claudia Bergmann"/>
    <x v="1"/>
    <x v="0"/>
    <x v="46"/>
    <x v="13"/>
    <n v="19711"/>
    <x v="3"/>
    <s v="OFF-PA-10004285"/>
    <x v="1"/>
    <x v="10"/>
    <s v="Xerox 1959"/>
    <n v="20.04"/>
    <n v="3"/>
    <n v="0"/>
    <n v="9.6191999999999993"/>
  </r>
  <r>
    <n v="2490"/>
    <s v="CA-2012-141040"/>
    <x v="1"/>
    <x v="330"/>
    <d v="2012-10-13T00:00:00"/>
    <s v="Second Class"/>
    <s v="TB-21250"/>
    <s v="Tim Brockman"/>
    <x v="0"/>
    <x v="0"/>
    <x v="20"/>
    <x v="15"/>
    <n v="10024"/>
    <x v="3"/>
    <s v="TEC-PH-10001835"/>
    <x v="2"/>
    <x v="7"/>
    <s v="Jawbone JAMBOX Wireless Bluetooth Speaker"/>
    <n v="631.96"/>
    <n v="4"/>
    <n v="0"/>
    <n v="303.3408"/>
  </r>
  <r>
    <n v="2491"/>
    <s v="CA-2012-141040"/>
    <x v="1"/>
    <x v="330"/>
    <d v="2012-10-13T00:00:00"/>
    <s v="Second Class"/>
    <s v="TB-21250"/>
    <s v="Tim Brockman"/>
    <x v="0"/>
    <x v="0"/>
    <x v="20"/>
    <x v="15"/>
    <n v="10024"/>
    <x v="3"/>
    <s v="OFF-PA-10002245"/>
    <x v="1"/>
    <x v="10"/>
    <s v="Xerox 1895"/>
    <n v="23.92"/>
    <n v="4"/>
    <n v="0"/>
    <n v="10.763999999999999"/>
  </r>
  <r>
    <n v="2492"/>
    <s v="CA-2011-113579"/>
    <x v="2"/>
    <x v="736"/>
    <d v="2011-12-15T00:00:00"/>
    <s v="Second Class"/>
    <s v="KD-16345"/>
    <s v="Katherine Ducich"/>
    <x v="0"/>
    <x v="0"/>
    <x v="1"/>
    <x v="1"/>
    <n v="90049"/>
    <x v="1"/>
    <s v="OFF-PA-10001457"/>
    <x v="1"/>
    <x v="10"/>
    <s v="White GlueTop Scratch Pads"/>
    <n v="90.24"/>
    <n v="6"/>
    <n v="0"/>
    <n v="41.51039999999999"/>
  </r>
  <r>
    <n v="2493"/>
    <s v="CA-2011-144624"/>
    <x v="2"/>
    <x v="84"/>
    <d v="2011-11-23T00:00:00"/>
    <s v="Standard Class"/>
    <s v="JM-15865"/>
    <s v="John Murray"/>
    <x v="0"/>
    <x v="0"/>
    <x v="312"/>
    <x v="15"/>
    <n v="14701"/>
    <x v="3"/>
    <s v="TEC-PH-10002885"/>
    <x v="2"/>
    <x v="7"/>
    <s v="Apple iPhone 5"/>
    <n v="4548.8100000000004"/>
    <n v="7"/>
    <n v="0"/>
    <n v="1228.1787000000004"/>
  </r>
  <r>
    <n v="2494"/>
    <s v="CA-2013-146206"/>
    <x v="0"/>
    <x v="545"/>
    <d v="2013-09-15T00:00:00"/>
    <s v="Second Class"/>
    <s v="KT-16480"/>
    <s v="Kean Thornton"/>
    <x v="0"/>
    <x v="0"/>
    <x v="12"/>
    <x v="5"/>
    <n v="77095"/>
    <x v="2"/>
    <s v="FUR-TA-10004086"/>
    <x v="0"/>
    <x v="3"/>
    <s v="KI Adjustable-Height Table"/>
    <n v="300.93"/>
    <n v="5"/>
    <n v="0.3"/>
    <n v="-34.39200000000001"/>
  </r>
  <r>
    <n v="2495"/>
    <s v="CA-2013-146206"/>
    <x v="0"/>
    <x v="545"/>
    <d v="2013-09-15T00:00:00"/>
    <s v="Second Class"/>
    <s v="KT-16480"/>
    <s v="Kean Thornton"/>
    <x v="0"/>
    <x v="0"/>
    <x v="12"/>
    <x v="5"/>
    <n v="77095"/>
    <x v="2"/>
    <s v="TEC-PH-10000895"/>
    <x v="2"/>
    <x v="7"/>
    <s v="Polycom VVX 310 VoIP phone"/>
    <n v="719.96"/>
    <n v="5"/>
    <n v="0.2"/>
    <n v="53.997000000000043"/>
  </r>
  <r>
    <n v="2496"/>
    <s v="CA-2011-136644"/>
    <x v="2"/>
    <x v="737"/>
    <d v="2011-06-22T00:00:00"/>
    <s v="Standard Class"/>
    <s v="SC-20575"/>
    <s v="Sonia Cooley"/>
    <x v="0"/>
    <x v="0"/>
    <x v="313"/>
    <x v="14"/>
    <n v="46544"/>
    <x v="2"/>
    <s v="FUR-CH-10000225"/>
    <x v="0"/>
    <x v="1"/>
    <s v="Global Geo Office Task Chair, Gray"/>
    <n v="647.84"/>
    <n v="8"/>
    <n v="0"/>
    <n v="32.391999999999939"/>
  </r>
  <r>
    <n v="2497"/>
    <s v="CA-2012-122371"/>
    <x v="1"/>
    <x v="120"/>
    <d v="2012-10-01T00:00:00"/>
    <s v="Standard Class"/>
    <s v="BS-11800"/>
    <s v="Bryan Spruell"/>
    <x v="2"/>
    <x v="0"/>
    <x v="70"/>
    <x v="1"/>
    <n v="92037"/>
    <x v="1"/>
    <s v="OFF-ST-10002370"/>
    <x v="1"/>
    <x v="4"/>
    <s v="Sortfiler Multipurpose Personal File Organizer, Black"/>
    <n v="64.17"/>
    <n v="3"/>
    <n v="0"/>
    <n v="18.609299999999998"/>
  </r>
  <r>
    <n v="2498"/>
    <s v="CA-2012-122371"/>
    <x v="1"/>
    <x v="120"/>
    <d v="2012-10-01T00:00:00"/>
    <s v="Standard Class"/>
    <s v="BS-11800"/>
    <s v="Bryan Spruell"/>
    <x v="2"/>
    <x v="0"/>
    <x v="70"/>
    <x v="1"/>
    <n v="92037"/>
    <x v="1"/>
    <s v="OFF-EN-10000056"/>
    <x v="1"/>
    <x v="12"/>
    <s v="Cameo Buff Policy Envelopes"/>
    <n v="124.46"/>
    <n v="2"/>
    <n v="0"/>
    <n v="58.496199999999988"/>
  </r>
  <r>
    <n v="2499"/>
    <s v="CA-2013-126935"/>
    <x v="0"/>
    <x v="288"/>
    <d v="2013-05-25T00:00:00"/>
    <s v="Standard Class"/>
    <s v="BT-11395"/>
    <s v="Bill Tyler"/>
    <x v="1"/>
    <x v="0"/>
    <x v="8"/>
    <x v="1"/>
    <n v="94109"/>
    <x v="1"/>
    <s v="OFF-BI-10004817"/>
    <x v="1"/>
    <x v="8"/>
    <s v="GBC Personal VeloBind Strips"/>
    <n v="9.5840000000000014"/>
    <n v="1"/>
    <n v="0.2"/>
    <n v="3.3543999999999996"/>
  </r>
  <r>
    <n v="2500"/>
    <s v="US-2014-133781"/>
    <x v="3"/>
    <x v="738"/>
    <d v="2014-06-24T00:00:00"/>
    <s v="First Class"/>
    <s v="DC-12850"/>
    <s v="Dan Campbell"/>
    <x v="0"/>
    <x v="0"/>
    <x v="100"/>
    <x v="2"/>
    <n v="33178"/>
    <x v="0"/>
    <s v="OFF-EN-10004483"/>
    <x v="1"/>
    <x v="12"/>
    <s v="#10 White Business Envelopes,4 1/8 x 9 1/2"/>
    <n v="37.608000000000004"/>
    <n v="3"/>
    <n v="0.2"/>
    <n v="12.692699999999995"/>
  </r>
  <r>
    <n v="2501"/>
    <s v="CA-2014-131618"/>
    <x v="3"/>
    <x v="46"/>
    <d v="2014-06-21T00:00:00"/>
    <s v="First Class"/>
    <s v="LS-17200"/>
    <s v="Luke Schmidt"/>
    <x v="1"/>
    <x v="0"/>
    <x v="242"/>
    <x v="10"/>
    <n v="60076"/>
    <x v="2"/>
    <s v="OFF-PA-10001892"/>
    <x v="1"/>
    <x v="10"/>
    <s v="Rediform Wirebound &quot;Phone Memo&quot; Message Book, 11 x 5-3/4"/>
    <n v="12.224"/>
    <n v="2"/>
    <n v="0.2"/>
    <n v="4.4311999999999996"/>
  </r>
  <r>
    <n v="2502"/>
    <s v="CA-2014-131618"/>
    <x v="3"/>
    <x v="46"/>
    <d v="2014-06-21T00:00:00"/>
    <s v="First Class"/>
    <s v="LS-17200"/>
    <s v="Luke Schmidt"/>
    <x v="1"/>
    <x v="0"/>
    <x v="242"/>
    <x v="10"/>
    <n v="60076"/>
    <x v="2"/>
    <s v="OFF-BI-10000546"/>
    <x v="1"/>
    <x v="8"/>
    <s v="Avery Durable Binders"/>
    <n v="2.3039999999999994"/>
    <n v="4"/>
    <n v="0.8"/>
    <n v="-3.5711999999999993"/>
  </r>
  <r>
    <n v="2503"/>
    <s v="CA-2014-131618"/>
    <x v="3"/>
    <x v="46"/>
    <d v="2014-06-21T00:00:00"/>
    <s v="First Class"/>
    <s v="LS-17200"/>
    <s v="Luke Schmidt"/>
    <x v="1"/>
    <x v="0"/>
    <x v="242"/>
    <x v="10"/>
    <n v="60076"/>
    <x v="2"/>
    <s v="OFF-BI-10001294"/>
    <x v="1"/>
    <x v="8"/>
    <s v="Fellowes Binding Cases"/>
    <n v="9.3599999999999977"/>
    <n v="4"/>
    <n v="0.8"/>
    <n v="-16.380000000000003"/>
  </r>
  <r>
    <n v="2504"/>
    <s v="CA-2013-149482"/>
    <x v="0"/>
    <x v="696"/>
    <d v="2013-11-20T00:00:00"/>
    <s v="Standard Class"/>
    <s v="RR-19315"/>
    <s v="Ralph Ritter"/>
    <x v="0"/>
    <x v="0"/>
    <x v="8"/>
    <x v="1"/>
    <n v="94110"/>
    <x v="1"/>
    <s v="OFF-LA-10000248"/>
    <x v="1"/>
    <x v="2"/>
    <s v="Avery 52"/>
    <n v="7.38"/>
    <n v="2"/>
    <n v="0"/>
    <n v="3.4685999999999999"/>
  </r>
  <r>
    <n v="2505"/>
    <s v="CA-2011-143917"/>
    <x v="2"/>
    <x v="739"/>
    <d v="2011-07-27T00:00:00"/>
    <s v="Second Class"/>
    <s v="KL-16645"/>
    <s v="Ken Lonsdale"/>
    <x v="0"/>
    <x v="0"/>
    <x v="8"/>
    <x v="1"/>
    <n v="94122"/>
    <x v="1"/>
    <s v="OFF-ST-10001228"/>
    <x v="1"/>
    <x v="4"/>
    <s v="Fellowes Personal Hanging Folder Files, Navy"/>
    <n v="53.72"/>
    <n v="4"/>
    <n v="0"/>
    <n v="15.041600000000003"/>
  </r>
  <r>
    <n v="2506"/>
    <s v="CA-2011-143917"/>
    <x v="2"/>
    <x v="739"/>
    <d v="2011-07-27T00:00:00"/>
    <s v="Second Class"/>
    <s v="KL-16645"/>
    <s v="Ken Lonsdale"/>
    <x v="0"/>
    <x v="0"/>
    <x v="8"/>
    <x v="1"/>
    <n v="94122"/>
    <x v="1"/>
    <s v="OFF-SU-10000151"/>
    <x v="1"/>
    <x v="14"/>
    <s v="High Speed Automatic Electric Letter Opener"/>
    <n v="8187.65"/>
    <n v="5"/>
    <n v="0"/>
    <n v="327.50599999999963"/>
  </r>
  <r>
    <n v="2507"/>
    <s v="CA-2011-143917"/>
    <x v="2"/>
    <x v="739"/>
    <d v="2011-07-27T00:00:00"/>
    <s v="Second Class"/>
    <s v="KL-16645"/>
    <s v="Ken Lonsdale"/>
    <x v="0"/>
    <x v="0"/>
    <x v="8"/>
    <x v="1"/>
    <n v="94122"/>
    <x v="1"/>
    <s v="FUR-FU-10004351"/>
    <x v="0"/>
    <x v="5"/>
    <s v="Staples"/>
    <n v="77.92"/>
    <n v="8"/>
    <n v="0"/>
    <n v="34.284800000000004"/>
  </r>
  <r>
    <n v="2508"/>
    <s v="CA-2012-120397"/>
    <x v="1"/>
    <x v="740"/>
    <d v="2012-07-02T00:00:00"/>
    <s v="Same Day"/>
    <s v="RB-19435"/>
    <s v="Richard Bierner"/>
    <x v="0"/>
    <x v="0"/>
    <x v="12"/>
    <x v="5"/>
    <n v="77070"/>
    <x v="2"/>
    <s v="OFF-AP-10001293"/>
    <x v="1"/>
    <x v="9"/>
    <s v="Belkin 8 Outlet Surge Protector"/>
    <n v="32.783999999999992"/>
    <n v="4"/>
    <n v="0.8"/>
    <n v="-85.238399999999999"/>
  </r>
  <r>
    <n v="2509"/>
    <s v="CA-2014-163902"/>
    <x v="3"/>
    <x v="580"/>
    <d v="2014-03-09T00:00:00"/>
    <s v="Standard Class"/>
    <s v="MY-17380"/>
    <s v="Maribeth Yedwab"/>
    <x v="1"/>
    <x v="0"/>
    <x v="1"/>
    <x v="1"/>
    <n v="90045"/>
    <x v="1"/>
    <s v="TEC-PH-10000675"/>
    <x v="2"/>
    <x v="7"/>
    <s v="Panasonic KX TS3282B Corded phone"/>
    <n v="196.77600000000001"/>
    <n v="3"/>
    <n v="0.2"/>
    <n v="14.758199999999995"/>
  </r>
  <r>
    <n v="2510"/>
    <s v="CA-2014-163902"/>
    <x v="3"/>
    <x v="580"/>
    <d v="2014-03-09T00:00:00"/>
    <s v="Standard Class"/>
    <s v="MY-17380"/>
    <s v="Maribeth Yedwab"/>
    <x v="1"/>
    <x v="0"/>
    <x v="1"/>
    <x v="1"/>
    <n v="90045"/>
    <x v="1"/>
    <s v="TEC-AC-10000580"/>
    <x v="2"/>
    <x v="11"/>
    <s v="Logitech G13 Programmable Gameboard with LCD Display"/>
    <n v="479.93999999999994"/>
    <n v="6"/>
    <n v="0"/>
    <n v="52.79340000000002"/>
  </r>
  <r>
    <n v="2511"/>
    <s v="CA-2013-136812"/>
    <x v="0"/>
    <x v="741"/>
    <d v="2013-11-24T00:00:00"/>
    <s v="Standard Class"/>
    <s v="AW-10930"/>
    <s v="Arthur Wiediger"/>
    <x v="2"/>
    <x v="0"/>
    <x v="268"/>
    <x v="26"/>
    <n v="73120"/>
    <x v="2"/>
    <s v="OFF-ST-10003470"/>
    <x v="1"/>
    <x v="4"/>
    <s v="Tennsco Snap-Together Open Shelving Units, Starter Sets and Add-On Units"/>
    <n v="1117.92"/>
    <n v="4"/>
    <n v="0"/>
    <n v="55.895999999999958"/>
  </r>
  <r>
    <n v="2512"/>
    <s v="CA-2012-102722"/>
    <x v="1"/>
    <x v="24"/>
    <d v="2012-04-19T00:00:00"/>
    <s v="First Class"/>
    <s v="KW-16570"/>
    <s v="Kelly Williams"/>
    <x v="0"/>
    <x v="0"/>
    <x v="53"/>
    <x v="28"/>
    <n v="71203"/>
    <x v="0"/>
    <s v="TEC-AC-10003116"/>
    <x v="2"/>
    <x v="11"/>
    <s v="Memorex Froggy Flash Drive 8 GB"/>
    <n v="106.5"/>
    <n v="6"/>
    <n v="0"/>
    <n v="41.534999999999997"/>
  </r>
  <r>
    <n v="2513"/>
    <s v="CA-2014-155089"/>
    <x v="3"/>
    <x v="574"/>
    <d v="2014-12-07T00:00:00"/>
    <s v="Standard Class"/>
    <s v="DB-12910"/>
    <s v="Daniel Byrd"/>
    <x v="2"/>
    <x v="0"/>
    <x v="67"/>
    <x v="2"/>
    <n v="33614"/>
    <x v="0"/>
    <s v="OFF-BI-10002429"/>
    <x v="1"/>
    <x v="8"/>
    <s v="Premier Elliptical Ring Binder, Black"/>
    <n v="45.660000000000011"/>
    <n v="5"/>
    <n v="0.7"/>
    <n v="-33.483999999999995"/>
  </r>
  <r>
    <n v="2514"/>
    <s v="CA-2013-124506"/>
    <x v="0"/>
    <x v="583"/>
    <d v="2013-11-18T00:00:00"/>
    <s v="Standard Class"/>
    <s v="BB-11545"/>
    <s v="Brenda Bowman"/>
    <x v="1"/>
    <x v="0"/>
    <x v="22"/>
    <x v="10"/>
    <n v="60623"/>
    <x v="2"/>
    <s v="TEC-AC-10003280"/>
    <x v="2"/>
    <x v="11"/>
    <s v="Belkin F8E887 USB Wired Ergonomic Keyboard"/>
    <n v="95.968000000000004"/>
    <n v="4"/>
    <n v="0.2"/>
    <n v="1.1995999999999931"/>
  </r>
  <r>
    <n v="2515"/>
    <s v="CA-2013-124506"/>
    <x v="0"/>
    <x v="583"/>
    <d v="2013-11-18T00:00:00"/>
    <s v="Standard Class"/>
    <s v="BB-11545"/>
    <s v="Brenda Bowman"/>
    <x v="1"/>
    <x v="0"/>
    <x v="22"/>
    <x v="10"/>
    <n v="60623"/>
    <x v="2"/>
    <s v="FUR-CH-10004540"/>
    <x v="0"/>
    <x v="1"/>
    <s v="Global Chrome Stack Chair"/>
    <n v="47.991999999999997"/>
    <n v="2"/>
    <n v="0.3"/>
    <n v="-2.0567999999999991"/>
  </r>
  <r>
    <n v="2516"/>
    <s v="CA-2011-106572"/>
    <x v="2"/>
    <x v="742"/>
    <d v="2011-09-10T00:00:00"/>
    <s v="Standard Class"/>
    <s v="NP-18700"/>
    <s v="Nora Preis"/>
    <x v="0"/>
    <x v="0"/>
    <x v="256"/>
    <x v="24"/>
    <n v="43402"/>
    <x v="3"/>
    <s v="OFF-ST-10000585"/>
    <x v="1"/>
    <x v="4"/>
    <s v="Economy Rollaway Files"/>
    <n v="264.32"/>
    <n v="2"/>
    <n v="0.2"/>
    <n v="19.823999999999998"/>
  </r>
  <r>
    <n v="2517"/>
    <s v="CA-2011-128888"/>
    <x v="2"/>
    <x v="647"/>
    <d v="2011-11-22T00:00:00"/>
    <s v="Standard Class"/>
    <s v="PB-19105"/>
    <s v="Peter Bühler"/>
    <x v="0"/>
    <x v="0"/>
    <x v="12"/>
    <x v="5"/>
    <n v="77095"/>
    <x v="2"/>
    <s v="OFF-EN-10003001"/>
    <x v="1"/>
    <x v="12"/>
    <s v="Ames Color-File Green Diamond Border X-ray Mailers"/>
    <n v="604.65600000000006"/>
    <n v="9"/>
    <n v="0.2"/>
    <n v="204.07139999999995"/>
  </r>
  <r>
    <n v="2518"/>
    <s v="CA-2014-123134"/>
    <x v="3"/>
    <x v="743"/>
    <d v="2014-05-08T00:00:00"/>
    <s v="Standard Class"/>
    <s v="DW-13585"/>
    <s v="Dorothy Wardle"/>
    <x v="1"/>
    <x v="0"/>
    <x v="58"/>
    <x v="30"/>
    <n v="7090"/>
    <x v="3"/>
    <s v="FUR-FU-10003975"/>
    <x v="0"/>
    <x v="5"/>
    <s v="Eldon Advantage Chair Mats for Low to Medium Pile Carpets"/>
    <n v="129.93"/>
    <n v="3"/>
    <n v="0"/>
    <n v="12.992999999999988"/>
  </r>
  <r>
    <n v="2519"/>
    <s v="CA-2013-124352"/>
    <x v="0"/>
    <x v="680"/>
    <d v="2013-10-22T00:00:00"/>
    <s v="Standard Class"/>
    <s v="CD-12790"/>
    <s v="Cynthia Delaney"/>
    <x v="2"/>
    <x v="0"/>
    <x v="268"/>
    <x v="26"/>
    <n v="73120"/>
    <x v="2"/>
    <s v="OFF-LA-10004559"/>
    <x v="1"/>
    <x v="2"/>
    <s v="Avery 49"/>
    <n v="20.16"/>
    <n v="7"/>
    <n v="0"/>
    <n v="9.8783999999999992"/>
  </r>
  <r>
    <n v="2520"/>
    <s v="CA-2013-124352"/>
    <x v="0"/>
    <x v="680"/>
    <d v="2013-10-22T00:00:00"/>
    <s v="Standard Class"/>
    <s v="CD-12790"/>
    <s v="Cynthia Delaney"/>
    <x v="2"/>
    <x v="0"/>
    <x v="268"/>
    <x v="26"/>
    <n v="73120"/>
    <x v="2"/>
    <s v="OFF-LA-10003223"/>
    <x v="1"/>
    <x v="2"/>
    <s v="Avery 508"/>
    <n v="29.46"/>
    <n v="6"/>
    <n v="0"/>
    <n v="14.4354"/>
  </r>
  <r>
    <n v="2521"/>
    <s v="CA-2013-124352"/>
    <x v="0"/>
    <x v="680"/>
    <d v="2013-10-22T00:00:00"/>
    <s v="Standard Class"/>
    <s v="CD-12790"/>
    <s v="Cynthia Delaney"/>
    <x v="2"/>
    <x v="0"/>
    <x v="268"/>
    <x v="26"/>
    <n v="73120"/>
    <x v="2"/>
    <s v="OFF-AP-10002651"/>
    <x v="1"/>
    <x v="9"/>
    <s v="Hoover Upright Vacuum With Dirt Cup"/>
    <n v="868.58999999999992"/>
    <n v="3"/>
    <n v="0"/>
    <n v="251.89109999999988"/>
  </r>
  <r>
    <n v="2522"/>
    <s v="CA-2013-124352"/>
    <x v="0"/>
    <x v="680"/>
    <d v="2013-10-22T00:00:00"/>
    <s v="Standard Class"/>
    <s v="CD-12790"/>
    <s v="Cynthia Delaney"/>
    <x v="2"/>
    <x v="0"/>
    <x v="268"/>
    <x v="26"/>
    <n v="73120"/>
    <x v="2"/>
    <s v="OFF-PA-10003177"/>
    <x v="1"/>
    <x v="10"/>
    <s v="Xerox 1999"/>
    <n v="12.96"/>
    <n v="2"/>
    <n v="0"/>
    <n v="6.2208000000000006"/>
  </r>
  <r>
    <n v="2523"/>
    <s v="CA-2013-124352"/>
    <x v="0"/>
    <x v="680"/>
    <d v="2013-10-22T00:00:00"/>
    <s v="Standard Class"/>
    <s v="CD-12790"/>
    <s v="Cynthia Delaney"/>
    <x v="2"/>
    <x v="0"/>
    <x v="268"/>
    <x v="26"/>
    <n v="73120"/>
    <x v="2"/>
    <s v="TEC-PH-10003442"/>
    <x v="2"/>
    <x v="7"/>
    <s v="Samsung Replacement EH64AVFWE Premium Headset"/>
    <n v="5.5"/>
    <n v="1"/>
    <n v="0"/>
    <n v="1.375"/>
  </r>
  <r>
    <n v="2524"/>
    <s v="CA-2013-124352"/>
    <x v="0"/>
    <x v="680"/>
    <d v="2013-10-22T00:00:00"/>
    <s v="Standard Class"/>
    <s v="CD-12790"/>
    <s v="Cynthia Delaney"/>
    <x v="2"/>
    <x v="0"/>
    <x v="268"/>
    <x v="26"/>
    <n v="73120"/>
    <x v="2"/>
    <s v="OFF-BI-10000977"/>
    <x v="1"/>
    <x v="8"/>
    <s v="Ibico Plastic Spiral Binding Combs"/>
    <n v="121.6"/>
    <n v="4"/>
    <n v="0"/>
    <n v="55.935999999999993"/>
  </r>
  <r>
    <n v="2525"/>
    <s v="CA-2012-124541"/>
    <x v="1"/>
    <x v="744"/>
    <d v="2012-04-10T00:00:00"/>
    <s v="Standard Class"/>
    <s v="TT-21220"/>
    <s v="Thomas Thornton"/>
    <x v="0"/>
    <x v="0"/>
    <x v="12"/>
    <x v="5"/>
    <n v="77041"/>
    <x v="2"/>
    <s v="OFF-AR-10004078"/>
    <x v="1"/>
    <x v="6"/>
    <s v="Newell 312"/>
    <n v="42.047999999999995"/>
    <n v="9"/>
    <n v="0.2"/>
    <n v="5.2559999999999985"/>
  </r>
  <r>
    <n v="2526"/>
    <s v="CA-2012-124541"/>
    <x v="1"/>
    <x v="744"/>
    <d v="2012-04-10T00:00:00"/>
    <s v="Standard Class"/>
    <s v="TT-21220"/>
    <s v="Thomas Thornton"/>
    <x v="0"/>
    <x v="0"/>
    <x v="12"/>
    <x v="5"/>
    <n v="77041"/>
    <x v="2"/>
    <s v="TEC-AC-10002550"/>
    <x v="2"/>
    <x v="11"/>
    <s v="Maxell 4.7GB DVD-RW 3/Pack"/>
    <n v="25.488"/>
    <n v="2"/>
    <n v="0.2"/>
    <n v="4.4603999999999999"/>
  </r>
  <r>
    <n v="2527"/>
    <s v="CA-2012-124541"/>
    <x v="1"/>
    <x v="744"/>
    <d v="2012-04-10T00:00:00"/>
    <s v="Standard Class"/>
    <s v="TT-21220"/>
    <s v="Thomas Thornton"/>
    <x v="0"/>
    <x v="0"/>
    <x v="12"/>
    <x v="5"/>
    <n v="77041"/>
    <x v="2"/>
    <s v="OFF-BI-10004965"/>
    <x v="1"/>
    <x v="8"/>
    <s v="Ibico Covers for Plastic or Wire Binding Elements"/>
    <n v="6.8999999999999986"/>
    <n v="3"/>
    <n v="0.8"/>
    <n v="-12.075000000000003"/>
  </r>
  <r>
    <n v="2528"/>
    <s v="CA-2012-124541"/>
    <x v="1"/>
    <x v="744"/>
    <d v="2012-04-10T00:00:00"/>
    <s v="Standard Class"/>
    <s v="TT-21220"/>
    <s v="Thomas Thornton"/>
    <x v="0"/>
    <x v="0"/>
    <x v="12"/>
    <x v="5"/>
    <n v="77041"/>
    <x v="2"/>
    <s v="OFF-BI-10004209"/>
    <x v="1"/>
    <x v="8"/>
    <s v="Fellowes Twister Kit, Gray/Clear, 3/pkg"/>
    <n v="9.6479999999999961"/>
    <n v="6"/>
    <n v="0.8"/>
    <n v="-16.884"/>
  </r>
  <r>
    <n v="2529"/>
    <s v="CA-2012-124541"/>
    <x v="1"/>
    <x v="744"/>
    <d v="2012-04-10T00:00:00"/>
    <s v="Standard Class"/>
    <s v="TT-21220"/>
    <s v="Thomas Thornton"/>
    <x v="0"/>
    <x v="0"/>
    <x v="12"/>
    <x v="5"/>
    <n v="77041"/>
    <x v="2"/>
    <s v="OFF-PA-10001526"/>
    <x v="1"/>
    <x v="10"/>
    <s v="Xerox 1949"/>
    <n v="7.9680000000000009"/>
    <n v="2"/>
    <n v="0.2"/>
    <n v="2.8884000000000007"/>
  </r>
  <r>
    <n v="2530"/>
    <s v="CA-2011-108707"/>
    <x v="2"/>
    <x v="745"/>
    <d v="2011-10-29T00:00:00"/>
    <s v="Standard Class"/>
    <s v="DB-12910"/>
    <s v="Daniel Byrd"/>
    <x v="2"/>
    <x v="0"/>
    <x v="2"/>
    <x v="2"/>
    <n v="33311"/>
    <x v="0"/>
    <s v="OFF-PA-10000788"/>
    <x v="1"/>
    <x v="10"/>
    <s v="Xerox 210"/>
    <n v="10.368000000000002"/>
    <n v="2"/>
    <n v="0.2"/>
    <n v="3.6288"/>
  </r>
  <r>
    <n v="2531"/>
    <s v="CA-2011-111500"/>
    <x v="2"/>
    <x v="654"/>
    <d v="2011-08-21T00:00:00"/>
    <s v="Standard Class"/>
    <s v="DJ-13510"/>
    <s v="Don Jones"/>
    <x v="1"/>
    <x v="0"/>
    <x v="290"/>
    <x v="36"/>
    <n v="72209"/>
    <x v="0"/>
    <s v="OFF-PA-10000595"/>
    <x v="1"/>
    <x v="10"/>
    <s v="Xerox 1929"/>
    <n v="114.2"/>
    <n v="5"/>
    <n v="0"/>
    <n v="52.531999999999996"/>
  </r>
  <r>
    <n v="2532"/>
    <s v="CA-2011-111500"/>
    <x v="2"/>
    <x v="654"/>
    <d v="2011-08-21T00:00:00"/>
    <s v="Standard Class"/>
    <s v="DJ-13510"/>
    <s v="Don Jones"/>
    <x v="1"/>
    <x v="0"/>
    <x v="290"/>
    <x v="36"/>
    <n v="72209"/>
    <x v="0"/>
    <s v="OFF-BI-10000829"/>
    <x v="1"/>
    <x v="8"/>
    <s v="Avery Non-Stick Binders"/>
    <n v="17.96"/>
    <n v="4"/>
    <n v="0"/>
    <n v="8.2615999999999996"/>
  </r>
  <r>
    <n v="2533"/>
    <s v="CA-2011-111500"/>
    <x v="2"/>
    <x v="654"/>
    <d v="2011-08-21T00:00:00"/>
    <s v="Standard Class"/>
    <s v="DJ-13510"/>
    <s v="Don Jones"/>
    <x v="1"/>
    <x v="0"/>
    <x v="290"/>
    <x v="36"/>
    <n v="72209"/>
    <x v="0"/>
    <s v="OFF-FA-10002676"/>
    <x v="1"/>
    <x v="13"/>
    <s v="Colored Push Pins"/>
    <n v="12.67"/>
    <n v="7"/>
    <n v="0"/>
    <n v="4.5611999999999995"/>
  </r>
  <r>
    <n v="2534"/>
    <s v="CA-2011-111500"/>
    <x v="2"/>
    <x v="654"/>
    <d v="2011-08-21T00:00:00"/>
    <s v="Standard Class"/>
    <s v="DJ-13510"/>
    <s v="Don Jones"/>
    <x v="1"/>
    <x v="0"/>
    <x v="290"/>
    <x v="36"/>
    <n v="72209"/>
    <x v="0"/>
    <s v="TEC-AC-10000844"/>
    <x v="2"/>
    <x v="11"/>
    <s v="Logitech Gaming G510s - Keyboard"/>
    <n v="339.96"/>
    <n v="4"/>
    <n v="0"/>
    <n v="122.38559999999998"/>
  </r>
  <r>
    <n v="2535"/>
    <s v="US-2014-117723"/>
    <x v="3"/>
    <x v="733"/>
    <d v="2014-08-19T00:00:00"/>
    <s v="Second Class"/>
    <s v="DL-13495"/>
    <s v="Dionis Lloyd"/>
    <x v="1"/>
    <x v="0"/>
    <x v="10"/>
    <x v="9"/>
    <n v="19120"/>
    <x v="3"/>
    <s v="OFF-ST-10004459"/>
    <x v="1"/>
    <x v="4"/>
    <s v="Tennsco Single-Tier Lockers"/>
    <n v="1801.6320000000001"/>
    <n v="6"/>
    <n v="0.2"/>
    <n v="-337.80600000000004"/>
  </r>
  <r>
    <n v="2536"/>
    <s v="CA-2012-143238"/>
    <x v="1"/>
    <x v="684"/>
    <d v="2012-09-08T00:00:00"/>
    <s v="First Class"/>
    <s v="LO-17170"/>
    <s v="Lori Olson"/>
    <x v="1"/>
    <x v="0"/>
    <x v="314"/>
    <x v="1"/>
    <n v="92253"/>
    <x v="1"/>
    <s v="TEC-AC-10003499"/>
    <x v="2"/>
    <x v="11"/>
    <s v="Memorex Mini Travel Drive 8 GB USB 2.0 Flash Drive"/>
    <n v="46.32"/>
    <n v="4"/>
    <n v="0"/>
    <n v="18.064800000000002"/>
  </r>
  <r>
    <n v="2537"/>
    <s v="CA-2012-168746"/>
    <x v="1"/>
    <x v="746"/>
    <d v="2012-01-29T00:00:00"/>
    <s v="Second Class"/>
    <s v="SV-20365"/>
    <s v="Seth Vernon"/>
    <x v="0"/>
    <x v="0"/>
    <x v="138"/>
    <x v="24"/>
    <n v="44105"/>
    <x v="3"/>
    <s v="FUR-CH-10000513"/>
    <x v="0"/>
    <x v="1"/>
    <s v="High-Back Leather Manager's Chair"/>
    <n v="181.98599999999999"/>
    <n v="2"/>
    <n v="0.3"/>
    <n v="-54.595799999999997"/>
  </r>
  <r>
    <n v="2538"/>
    <s v="CA-2012-168746"/>
    <x v="1"/>
    <x v="746"/>
    <d v="2012-01-29T00:00:00"/>
    <s v="Second Class"/>
    <s v="SV-20365"/>
    <s v="Seth Vernon"/>
    <x v="0"/>
    <x v="0"/>
    <x v="138"/>
    <x v="24"/>
    <n v="44105"/>
    <x v="3"/>
    <s v="TEC-PH-10000895"/>
    <x v="2"/>
    <x v="7"/>
    <s v="Polycom VVX 310 VoIP phone"/>
    <n v="431.976"/>
    <n v="4"/>
    <n v="0.4"/>
    <n v="-100.7944"/>
  </r>
  <r>
    <n v="2539"/>
    <s v="CA-2012-168746"/>
    <x v="1"/>
    <x v="746"/>
    <d v="2012-01-29T00:00:00"/>
    <s v="Second Class"/>
    <s v="SV-20365"/>
    <s v="Seth Vernon"/>
    <x v="0"/>
    <x v="0"/>
    <x v="138"/>
    <x v="24"/>
    <n v="44105"/>
    <x v="3"/>
    <s v="TEC-PH-10002555"/>
    <x v="2"/>
    <x v="7"/>
    <s v="Nortel Meridian M5316 Digital phone"/>
    <n v="155.36999999999998"/>
    <n v="1"/>
    <n v="0.4"/>
    <n v="-36.253"/>
  </r>
  <r>
    <n v="2540"/>
    <s v="CA-2012-113404"/>
    <x v="1"/>
    <x v="747"/>
    <d v="2012-07-16T00:00:00"/>
    <s v="Same Day"/>
    <s v="EM-13810"/>
    <s v="Eleni McCrary"/>
    <x v="1"/>
    <x v="0"/>
    <x v="8"/>
    <x v="1"/>
    <n v="94122"/>
    <x v="1"/>
    <s v="FUR-CH-10003312"/>
    <x v="0"/>
    <x v="1"/>
    <s v="Hon 2090 “Pillow Soft” Series Mid Back Swivel/Tilt Chairs"/>
    <n v="1348.7040000000002"/>
    <n v="6"/>
    <n v="0.2"/>
    <n v="-219.16440000000023"/>
  </r>
  <r>
    <n v="2541"/>
    <s v="CA-2012-113404"/>
    <x v="1"/>
    <x v="747"/>
    <d v="2012-07-16T00:00:00"/>
    <s v="Same Day"/>
    <s v="EM-13810"/>
    <s v="Eleni McCrary"/>
    <x v="1"/>
    <x v="0"/>
    <x v="8"/>
    <x v="1"/>
    <n v="94122"/>
    <x v="1"/>
    <s v="FUR-CH-10004086"/>
    <x v="0"/>
    <x v="1"/>
    <s v="Hon 4070 Series Pagoda Armless Upholstered Stacking Chairs"/>
    <n v="700.15200000000004"/>
    <n v="3"/>
    <n v="0.2"/>
    <n v="78.767099999999971"/>
  </r>
  <r>
    <n v="2542"/>
    <s v="CA-2013-144792"/>
    <x v="0"/>
    <x v="567"/>
    <d v="2013-05-05T00:00:00"/>
    <s v="Standard Class"/>
    <s v="KD-16615"/>
    <s v="Ken Dana"/>
    <x v="1"/>
    <x v="0"/>
    <x v="48"/>
    <x v="16"/>
    <n v="85254"/>
    <x v="1"/>
    <s v="FUR-FU-10002759"/>
    <x v="0"/>
    <x v="5"/>
    <s v="12-1/2 Diameter Round Wall Clock"/>
    <n v="111.88800000000001"/>
    <n v="7"/>
    <n v="0.2"/>
    <n v="22.377600000000001"/>
  </r>
  <r>
    <n v="2543"/>
    <s v="CA-2011-164385"/>
    <x v="2"/>
    <x v="467"/>
    <d v="2011-10-01T00:00:00"/>
    <s v="Second Class"/>
    <s v="NB-18580"/>
    <s v="Nicole Brennan"/>
    <x v="1"/>
    <x v="0"/>
    <x v="10"/>
    <x v="9"/>
    <n v="19134"/>
    <x v="3"/>
    <s v="OFF-AP-10002191"/>
    <x v="1"/>
    <x v="9"/>
    <s v="Belkin 8 Outlet SurgeMaster II Gold Surge Protector"/>
    <n v="143.952"/>
    <n v="3"/>
    <n v="0.2"/>
    <n v="14.39520000000001"/>
  </r>
  <r>
    <n v="2544"/>
    <s v="US-2013-114174"/>
    <x v="0"/>
    <x v="162"/>
    <d v="2013-09-15T00:00:00"/>
    <s v="Standard Class"/>
    <s v="AP-10720"/>
    <s v="Anne Pryor"/>
    <x v="2"/>
    <x v="0"/>
    <x v="303"/>
    <x v="31"/>
    <n v="2148"/>
    <x v="3"/>
    <s v="FUR-BO-10003450"/>
    <x v="0"/>
    <x v="0"/>
    <s v="Bush Westfield Collection Bookcases, Dark Cherry Finish"/>
    <n v="173.94"/>
    <n v="3"/>
    <n v="0"/>
    <n v="13.915199999999992"/>
  </r>
  <r>
    <n v="2545"/>
    <s v="US-2013-114174"/>
    <x v="0"/>
    <x v="162"/>
    <d v="2013-09-15T00:00:00"/>
    <s v="Standard Class"/>
    <s v="AP-10720"/>
    <s v="Anne Pryor"/>
    <x v="2"/>
    <x v="0"/>
    <x v="303"/>
    <x v="31"/>
    <n v="2148"/>
    <x v="3"/>
    <s v="OFF-LA-10000248"/>
    <x v="1"/>
    <x v="2"/>
    <s v="Avery 52"/>
    <n v="14.76"/>
    <n v="4"/>
    <n v="0"/>
    <n v="6.9371999999999998"/>
  </r>
  <r>
    <n v="2546"/>
    <s v="CA-2014-108070"/>
    <x v="3"/>
    <x v="513"/>
    <d v="2014-04-21T00:00:00"/>
    <s v="Standard Class"/>
    <s v="JE-15745"/>
    <s v="Joel Eaton"/>
    <x v="0"/>
    <x v="0"/>
    <x v="49"/>
    <x v="1"/>
    <n v="95123"/>
    <x v="1"/>
    <s v="OFF-ST-10004804"/>
    <x v="1"/>
    <x v="4"/>
    <s v="Belkin 19&quot; Vented Equipment Shelf, Black"/>
    <n v="205.92"/>
    <n v="4"/>
    <n v="0"/>
    <n v="2.0592000000000041"/>
  </r>
  <r>
    <n v="2547"/>
    <s v="CA-2014-108070"/>
    <x v="3"/>
    <x v="513"/>
    <d v="2014-04-21T00:00:00"/>
    <s v="Standard Class"/>
    <s v="JE-15745"/>
    <s v="Joel Eaton"/>
    <x v="0"/>
    <x v="0"/>
    <x v="49"/>
    <x v="1"/>
    <n v="95123"/>
    <x v="1"/>
    <s v="FUR-BO-10001337"/>
    <x v="0"/>
    <x v="0"/>
    <s v="O'Sullivan Living Dimensions 2-Shelf Bookcases"/>
    <n v="102.833"/>
    <n v="1"/>
    <n v="0.15"/>
    <n v="-6.0489999999999995"/>
  </r>
  <r>
    <n v="2548"/>
    <s v="US-2012-128090"/>
    <x v="1"/>
    <x v="748"/>
    <d v="2012-08-22T00:00:00"/>
    <s v="Standard Class"/>
    <s v="JM-15865"/>
    <s v="John Murray"/>
    <x v="0"/>
    <x v="0"/>
    <x v="42"/>
    <x v="16"/>
    <n v="85023"/>
    <x v="1"/>
    <s v="OFF-AR-10002255"/>
    <x v="1"/>
    <x v="6"/>
    <s v="Newell 346"/>
    <n v="2.3039999999999998"/>
    <n v="1"/>
    <n v="0.2"/>
    <n v="0.25919999999999999"/>
  </r>
  <r>
    <n v="2549"/>
    <s v="US-2012-128090"/>
    <x v="1"/>
    <x v="748"/>
    <d v="2012-08-22T00:00:00"/>
    <s v="Standard Class"/>
    <s v="JM-15865"/>
    <s v="John Murray"/>
    <x v="0"/>
    <x v="0"/>
    <x v="42"/>
    <x v="16"/>
    <n v="85023"/>
    <x v="1"/>
    <s v="TEC-PH-10002624"/>
    <x v="2"/>
    <x v="7"/>
    <s v="Samsung Galaxy S4 Mini"/>
    <n v="1879.96"/>
    <n v="5"/>
    <n v="0.2"/>
    <n v="211.49549999999977"/>
  </r>
  <r>
    <n v="2550"/>
    <s v="US-2012-128090"/>
    <x v="1"/>
    <x v="748"/>
    <d v="2012-08-22T00:00:00"/>
    <s v="Standard Class"/>
    <s v="JM-15865"/>
    <s v="John Murray"/>
    <x v="0"/>
    <x v="0"/>
    <x v="42"/>
    <x v="16"/>
    <n v="85023"/>
    <x v="1"/>
    <s v="OFF-PA-10001878"/>
    <x v="1"/>
    <x v="10"/>
    <s v="Xerox 1891"/>
    <n v="313.024"/>
    <n v="8"/>
    <n v="0.2"/>
    <n v="105.64559999999997"/>
  </r>
  <r>
    <n v="2551"/>
    <s v="US-2012-128090"/>
    <x v="1"/>
    <x v="748"/>
    <d v="2012-08-22T00:00:00"/>
    <s v="Standard Class"/>
    <s v="JM-15865"/>
    <s v="John Murray"/>
    <x v="0"/>
    <x v="0"/>
    <x v="42"/>
    <x v="16"/>
    <n v="85023"/>
    <x v="1"/>
    <s v="OFF-LA-10000452"/>
    <x v="1"/>
    <x v="2"/>
    <s v="Avery 488"/>
    <n v="5.04"/>
    <n v="2"/>
    <n v="0.2"/>
    <n v="1.764"/>
  </r>
  <r>
    <n v="2552"/>
    <s v="CA-2014-101042"/>
    <x v="3"/>
    <x v="123"/>
    <d v="2014-11-24T00:00:00"/>
    <s v="Standard Class"/>
    <s v="AB-10105"/>
    <s v="Adrian Barton"/>
    <x v="0"/>
    <x v="0"/>
    <x v="0"/>
    <x v="0"/>
    <n v="42420"/>
    <x v="0"/>
    <s v="FUR-FU-10004665"/>
    <x v="0"/>
    <x v="5"/>
    <s v="3M Polarizing Task Lamp with Clamp Arm, Light Gray"/>
    <n v="821.87999999999988"/>
    <n v="6"/>
    <n v="0"/>
    <n v="213.68880000000001"/>
  </r>
  <r>
    <n v="2553"/>
    <s v="CA-2014-101042"/>
    <x v="3"/>
    <x v="123"/>
    <d v="2014-11-24T00:00:00"/>
    <s v="Standard Class"/>
    <s v="AB-10105"/>
    <s v="Adrian Barton"/>
    <x v="0"/>
    <x v="0"/>
    <x v="0"/>
    <x v="0"/>
    <n v="42420"/>
    <x v="0"/>
    <s v="OFF-BI-10000088"/>
    <x v="1"/>
    <x v="8"/>
    <s v="GBC Imprintable Covers"/>
    <n v="21.96"/>
    <n v="2"/>
    <n v="0"/>
    <n v="10.760400000000001"/>
  </r>
  <r>
    <n v="2554"/>
    <s v="CA-2013-155439"/>
    <x v="0"/>
    <x v="749"/>
    <d v="2013-09-19T00:00:00"/>
    <s v="Standard Class"/>
    <s v="PN-18775"/>
    <s v="Parhena Norris"/>
    <x v="2"/>
    <x v="0"/>
    <x v="29"/>
    <x v="20"/>
    <n v="29203"/>
    <x v="0"/>
    <s v="OFF-PA-10000029"/>
    <x v="1"/>
    <x v="10"/>
    <s v="Xerox 224"/>
    <n v="25.92"/>
    <n v="4"/>
    <n v="0"/>
    <n v="12.441600000000001"/>
  </r>
  <r>
    <n v="2555"/>
    <s v="CA-2013-118626"/>
    <x v="0"/>
    <x v="243"/>
    <d v="2013-08-21T00:00:00"/>
    <s v="Standard Class"/>
    <s v="JC-15775"/>
    <s v="John Castell"/>
    <x v="0"/>
    <x v="0"/>
    <x v="315"/>
    <x v="2"/>
    <n v="32303"/>
    <x v="0"/>
    <s v="TEC-PH-10000369"/>
    <x v="2"/>
    <x v="7"/>
    <s v="HTC One Mini"/>
    <n v="705.54399999999998"/>
    <n v="7"/>
    <n v="0.2"/>
    <n v="70.554400000000072"/>
  </r>
  <r>
    <n v="2556"/>
    <s v="CA-2012-111458"/>
    <x v="1"/>
    <x v="120"/>
    <d v="2012-09-30T00:00:00"/>
    <s v="Standard Class"/>
    <s v="PF-19165"/>
    <s v="Philip Fox"/>
    <x v="0"/>
    <x v="0"/>
    <x v="20"/>
    <x v="15"/>
    <n v="10035"/>
    <x v="3"/>
    <s v="TEC-AC-10001590"/>
    <x v="2"/>
    <x v="11"/>
    <s v="Dell Slim USB Multimedia Keyboard"/>
    <n v="50"/>
    <n v="2"/>
    <n v="0"/>
    <n v="12"/>
  </r>
  <r>
    <n v="2557"/>
    <s v="US-2013-126844"/>
    <x v="0"/>
    <x v="750"/>
    <d v="2013-10-15T00:00:00"/>
    <s v="Standard Class"/>
    <s v="BW-11110"/>
    <s v="Bart Watters"/>
    <x v="1"/>
    <x v="0"/>
    <x v="12"/>
    <x v="5"/>
    <n v="77070"/>
    <x v="2"/>
    <s v="FUR-FU-10004909"/>
    <x v="0"/>
    <x v="5"/>
    <s v="Contemporary Wood/Metal Frame"/>
    <n v="51.712000000000003"/>
    <n v="8"/>
    <n v="0.6"/>
    <n v="-32.320000000000007"/>
  </r>
  <r>
    <n v="2558"/>
    <s v="US-2012-112508"/>
    <x v="1"/>
    <x v="539"/>
    <d v="2012-03-30T00:00:00"/>
    <s v="Standard Class"/>
    <s v="BP-11185"/>
    <s v="Ben Peterman"/>
    <x v="1"/>
    <x v="0"/>
    <x v="197"/>
    <x v="2"/>
    <n v="33065"/>
    <x v="0"/>
    <s v="OFF-AP-10002287"/>
    <x v="1"/>
    <x v="9"/>
    <s v="Eureka Sanitaire  Multi-Pro Heavy-Duty Upright, Disposable Bags"/>
    <n v="6.9920000000000009"/>
    <n v="2"/>
    <n v="0.2"/>
    <n v="0.52439999999999998"/>
  </r>
  <r>
    <n v="2559"/>
    <s v="CA-2012-147788"/>
    <x v="1"/>
    <x v="70"/>
    <d v="2012-06-04T00:00:00"/>
    <s v="Standard Class"/>
    <s v="TM-21010"/>
    <s v="Tamara Manning"/>
    <x v="0"/>
    <x v="0"/>
    <x v="11"/>
    <x v="7"/>
    <n v="84057"/>
    <x v="1"/>
    <s v="FUR-BO-10004357"/>
    <x v="0"/>
    <x v="0"/>
    <s v="O'Sullivan Living Dimensions 3-Shelf Bookcases"/>
    <n v="1406.86"/>
    <n v="7"/>
    <n v="0"/>
    <n v="140.68599999999989"/>
  </r>
  <r>
    <n v="2560"/>
    <s v="CA-2012-147788"/>
    <x v="1"/>
    <x v="70"/>
    <d v="2012-06-04T00:00:00"/>
    <s v="Standard Class"/>
    <s v="TM-21010"/>
    <s v="Tamara Manning"/>
    <x v="0"/>
    <x v="0"/>
    <x v="11"/>
    <x v="7"/>
    <n v="84057"/>
    <x v="1"/>
    <s v="OFF-LA-10003766"/>
    <x v="1"/>
    <x v="2"/>
    <s v="Self-Adhesive Removable Labels"/>
    <n v="15.75"/>
    <n v="5"/>
    <n v="0"/>
    <n v="7.5600000000000005"/>
  </r>
  <r>
    <n v="2561"/>
    <s v="CA-2012-147788"/>
    <x v="1"/>
    <x v="70"/>
    <d v="2012-06-04T00:00:00"/>
    <s v="Standard Class"/>
    <s v="TM-21010"/>
    <s v="Tamara Manning"/>
    <x v="0"/>
    <x v="0"/>
    <x v="11"/>
    <x v="7"/>
    <n v="84057"/>
    <x v="1"/>
    <s v="OFF-ST-10000046"/>
    <x v="1"/>
    <x v="4"/>
    <s v="Fellowes Super Stor/Drawer Files"/>
    <n v="323.10000000000002"/>
    <n v="2"/>
    <n v="0"/>
    <n v="61.38900000000001"/>
  </r>
  <r>
    <n v="2562"/>
    <s v="CA-2012-144288"/>
    <x v="1"/>
    <x v="707"/>
    <d v="2012-12-31T00:00:00"/>
    <s v="Standard Class"/>
    <s v="MB-17305"/>
    <s v="Maria Bertelson"/>
    <x v="0"/>
    <x v="0"/>
    <x v="316"/>
    <x v="18"/>
    <n v="37211"/>
    <x v="0"/>
    <s v="OFF-LA-10003190"/>
    <x v="1"/>
    <x v="2"/>
    <s v="Avery 474"/>
    <n v="9.2159999999999993"/>
    <n v="4"/>
    <n v="0.2"/>
    <n v="3.3408000000000002"/>
  </r>
  <r>
    <n v="2563"/>
    <s v="CA-2012-144288"/>
    <x v="1"/>
    <x v="707"/>
    <d v="2012-12-31T00:00:00"/>
    <s v="Standard Class"/>
    <s v="MB-17305"/>
    <s v="Maria Bertelson"/>
    <x v="0"/>
    <x v="0"/>
    <x v="316"/>
    <x v="18"/>
    <n v="37211"/>
    <x v="0"/>
    <s v="OFF-PA-10002787"/>
    <x v="1"/>
    <x v="10"/>
    <s v="Xerox 227"/>
    <n v="10.368000000000002"/>
    <n v="2"/>
    <n v="0.2"/>
    <n v="3.6288"/>
  </r>
  <r>
    <n v="2564"/>
    <s v="CA-2012-110632"/>
    <x v="1"/>
    <x v="751"/>
    <d v="2012-03-22T00:00:00"/>
    <s v="Second Class"/>
    <s v="HR-14830"/>
    <s v="Harold Ryan"/>
    <x v="1"/>
    <x v="0"/>
    <x v="20"/>
    <x v="15"/>
    <n v="10009"/>
    <x v="3"/>
    <s v="TEC-AC-10000387"/>
    <x v="2"/>
    <x v="11"/>
    <s v="KeyTronic KT800P2 - Keyboard - Black"/>
    <n v="15.02"/>
    <n v="1"/>
    <n v="0"/>
    <n v="2.7035999999999998"/>
  </r>
  <r>
    <n v="2565"/>
    <s v="CA-2012-110632"/>
    <x v="1"/>
    <x v="751"/>
    <d v="2012-03-22T00:00:00"/>
    <s v="Second Class"/>
    <s v="HR-14830"/>
    <s v="Harold Ryan"/>
    <x v="1"/>
    <x v="0"/>
    <x v="20"/>
    <x v="15"/>
    <n v="10009"/>
    <x v="3"/>
    <s v="OFF-ST-10001291"/>
    <x v="1"/>
    <x v="4"/>
    <s v="Tenex Personal Self-Stacking Standard File Box, Black/Gray"/>
    <n v="33.82"/>
    <n v="2"/>
    <n v="0"/>
    <n v="9.1313999999999993"/>
  </r>
  <r>
    <n v="2566"/>
    <s v="CA-2014-109589"/>
    <x v="3"/>
    <x v="202"/>
    <d v="2014-12-25T00:00:00"/>
    <s v="First Class"/>
    <s v="BD-11635"/>
    <s v="Brian Derr"/>
    <x v="0"/>
    <x v="0"/>
    <x v="256"/>
    <x v="0"/>
    <n v="42104"/>
    <x v="0"/>
    <s v="TEC-AC-10003116"/>
    <x v="2"/>
    <x v="11"/>
    <s v="Memorex Froggy Flash Drive 8 GB"/>
    <n v="71"/>
    <n v="4"/>
    <n v="0"/>
    <n v="27.689999999999998"/>
  </r>
  <r>
    <n v="2567"/>
    <s v="CA-2014-123967"/>
    <x v="3"/>
    <x v="752"/>
    <d v="2014-11-04T00:00:00"/>
    <s v="Second Class"/>
    <s v="SF-20200"/>
    <s v="Sarah Foster"/>
    <x v="0"/>
    <x v="0"/>
    <x v="317"/>
    <x v="4"/>
    <n v="98226"/>
    <x v="1"/>
    <s v="OFF-BI-10001308"/>
    <x v="1"/>
    <x v="8"/>
    <s v="GBC Standard Plastic Binding Systems' Combs"/>
    <n v="25.120000000000005"/>
    <n v="5"/>
    <n v="0.2"/>
    <n v="7.8499999999999979"/>
  </r>
  <r>
    <n v="2568"/>
    <s v="CA-2014-123967"/>
    <x v="3"/>
    <x v="752"/>
    <d v="2014-11-04T00:00:00"/>
    <s v="Second Class"/>
    <s v="SF-20200"/>
    <s v="Sarah Foster"/>
    <x v="0"/>
    <x v="0"/>
    <x v="317"/>
    <x v="4"/>
    <n v="98226"/>
    <x v="1"/>
    <s v="FUR-TA-10003954"/>
    <x v="0"/>
    <x v="3"/>
    <s v="Hon 94000 Series Round Tables"/>
    <n v="2665.62"/>
    <n v="9"/>
    <n v="0"/>
    <n v="239.90580000000011"/>
  </r>
  <r>
    <n v="2569"/>
    <s v="CA-2014-148929"/>
    <x v="3"/>
    <x v="210"/>
    <d v="2014-09-12T00:00:00"/>
    <s v="Standard Class"/>
    <s v="SP-20620"/>
    <s v="Stefania Perrino"/>
    <x v="1"/>
    <x v="0"/>
    <x v="20"/>
    <x v="15"/>
    <n v="10011"/>
    <x v="3"/>
    <s v="OFF-ST-10003282"/>
    <x v="1"/>
    <x v="4"/>
    <s v="Advantus 10-Drawer Portable Organizer, Chrome Metal Frame, Smoke Drawers"/>
    <n v="478.08"/>
    <n v="8"/>
    <n v="0"/>
    <n v="133.86240000000004"/>
  </r>
  <r>
    <n v="2570"/>
    <s v="CA-2014-134404"/>
    <x v="3"/>
    <x v="753"/>
    <d v="2014-12-28T00:00:00"/>
    <s v="Same Day"/>
    <s v="DR-12880"/>
    <s v="Dan Reichenbach"/>
    <x v="1"/>
    <x v="0"/>
    <x v="46"/>
    <x v="24"/>
    <n v="43055"/>
    <x v="3"/>
    <s v="TEC-PH-10000576"/>
    <x v="2"/>
    <x v="7"/>
    <s v="AT&amp;T 1080 Corded phone"/>
    <n v="164.38800000000001"/>
    <n v="2"/>
    <n v="0.4"/>
    <n v="-35.617400000000004"/>
  </r>
  <r>
    <n v="2571"/>
    <s v="CA-2014-134404"/>
    <x v="3"/>
    <x v="753"/>
    <d v="2014-12-28T00:00:00"/>
    <s v="Same Day"/>
    <s v="DR-12880"/>
    <s v="Dan Reichenbach"/>
    <x v="1"/>
    <x v="0"/>
    <x v="46"/>
    <x v="24"/>
    <n v="43055"/>
    <x v="3"/>
    <s v="OFF-AR-10004441"/>
    <x v="1"/>
    <x v="6"/>
    <s v="BIC Brite Liner Highlighters"/>
    <n v="13.247999999999999"/>
    <n v="4"/>
    <n v="0.2"/>
    <n v="3.6431999999999998"/>
  </r>
  <r>
    <n v="2572"/>
    <s v="CA-2014-109778"/>
    <x v="3"/>
    <x v="11"/>
    <d v="2014-07-22T00:00:00"/>
    <s v="Standard Class"/>
    <s v="VM-21685"/>
    <s v="Valerie Mitchum"/>
    <x v="2"/>
    <x v="0"/>
    <x v="318"/>
    <x v="10"/>
    <n v="60098"/>
    <x v="2"/>
    <s v="OFF-AR-10003759"/>
    <x v="1"/>
    <x v="6"/>
    <s v="Crayola Anti Dust Chalk, 12/Pack"/>
    <n v="2.9120000000000004"/>
    <n v="2"/>
    <n v="0.2"/>
    <n v="0.90999999999999981"/>
  </r>
  <r>
    <n v="2573"/>
    <s v="CA-2013-155845"/>
    <x v="0"/>
    <x v="399"/>
    <d v="2013-08-16T00:00:00"/>
    <s v="Second Class"/>
    <s v="CM-12235"/>
    <s v="Chris McAfee"/>
    <x v="0"/>
    <x v="0"/>
    <x v="238"/>
    <x v="5"/>
    <n v="75007"/>
    <x v="2"/>
    <s v="TEC-AC-10004145"/>
    <x v="2"/>
    <x v="11"/>
    <s v="Logitech diNovo Edge Keyboard"/>
    <n v="1399.9440000000002"/>
    <n v="7"/>
    <n v="0.2"/>
    <n v="52.497900000000016"/>
  </r>
  <r>
    <n v="2574"/>
    <s v="CA-2014-145128"/>
    <x v="3"/>
    <x v="362"/>
    <d v="2014-07-15T00:00:00"/>
    <s v="Standard Class"/>
    <s v="SM-20320"/>
    <s v="Sean Miller"/>
    <x v="2"/>
    <x v="0"/>
    <x v="240"/>
    <x v="14"/>
    <n v="47905"/>
    <x v="2"/>
    <s v="FUR-FU-10000293"/>
    <x v="0"/>
    <x v="5"/>
    <s v="Eldon Antistatic Chair Mats for Low to Medium Pile Carpets"/>
    <n v="526.45000000000005"/>
    <n v="5"/>
    <n v="0"/>
    <n v="31.586999999999961"/>
  </r>
  <r>
    <n v="2575"/>
    <s v="CA-2011-129091"/>
    <x v="2"/>
    <x v="754"/>
    <d v="2011-11-27T00:00:00"/>
    <s v="Standard Class"/>
    <s v="RA-19885"/>
    <s v="Ruben Ausman"/>
    <x v="1"/>
    <x v="0"/>
    <x v="38"/>
    <x v="32"/>
    <n v="31907"/>
    <x v="0"/>
    <s v="OFF-EN-10004955"/>
    <x v="1"/>
    <x v="12"/>
    <s v="Fashion Color Clasp Envelopes"/>
    <n v="16.23"/>
    <n v="3"/>
    <n v="0"/>
    <n v="7.9527000000000001"/>
  </r>
  <r>
    <n v="2576"/>
    <s v="CA-2011-129091"/>
    <x v="2"/>
    <x v="754"/>
    <d v="2011-11-27T00:00:00"/>
    <s v="Standard Class"/>
    <s v="RA-19885"/>
    <s v="Ruben Ausman"/>
    <x v="1"/>
    <x v="0"/>
    <x v="38"/>
    <x v="32"/>
    <n v="31907"/>
    <x v="0"/>
    <s v="OFF-BI-10001071"/>
    <x v="1"/>
    <x v="8"/>
    <s v="GBC ProClick Punch Binding System"/>
    <n v="319.89999999999998"/>
    <n v="5"/>
    <n v="0"/>
    <n v="156.751"/>
  </r>
  <r>
    <n v="2577"/>
    <s v="CA-2011-129091"/>
    <x v="2"/>
    <x v="754"/>
    <d v="2011-11-27T00:00:00"/>
    <s v="Standard Class"/>
    <s v="RA-19885"/>
    <s v="Ruben Ausman"/>
    <x v="1"/>
    <x v="0"/>
    <x v="38"/>
    <x v="32"/>
    <n v="31907"/>
    <x v="0"/>
    <s v="OFF-EN-10001990"/>
    <x v="1"/>
    <x v="12"/>
    <s v="Staples"/>
    <n v="11.36"/>
    <n v="2"/>
    <n v="0"/>
    <n v="5.3391999999999991"/>
  </r>
  <r>
    <n v="2578"/>
    <s v="CA-2011-129091"/>
    <x v="2"/>
    <x v="754"/>
    <d v="2011-11-27T00:00:00"/>
    <s v="Standard Class"/>
    <s v="RA-19885"/>
    <s v="Ruben Ausman"/>
    <x v="1"/>
    <x v="0"/>
    <x v="38"/>
    <x v="32"/>
    <n v="31907"/>
    <x v="0"/>
    <s v="OFF-AP-10002734"/>
    <x v="1"/>
    <x v="9"/>
    <s v="Holmes Harmony HEPA Air Purifier for 17 x 20 Room"/>
    <n v="675.12"/>
    <n v="3"/>
    <n v="0"/>
    <n v="290.30160000000001"/>
  </r>
  <r>
    <n v="2579"/>
    <s v="US-2011-155502"/>
    <x v="2"/>
    <x v="755"/>
    <d v="2011-02-01T00:00:00"/>
    <s v="Standard Class"/>
    <s v="SD-20485"/>
    <s v="Shirley Daniels"/>
    <x v="2"/>
    <x v="0"/>
    <x v="166"/>
    <x v="17"/>
    <n v="22304"/>
    <x v="0"/>
    <s v="FUR-FU-10004587"/>
    <x v="0"/>
    <x v="5"/>
    <s v="GE General Use Halogen Bulbs, 100 Watts, 1 Bulb per Pack"/>
    <n v="62.820000000000007"/>
    <n v="3"/>
    <n v="0"/>
    <n v="30.7818"/>
  </r>
  <r>
    <n v="2580"/>
    <s v="US-2011-155502"/>
    <x v="2"/>
    <x v="755"/>
    <d v="2011-02-01T00:00:00"/>
    <s v="Standard Class"/>
    <s v="SD-20485"/>
    <s v="Shirley Daniels"/>
    <x v="2"/>
    <x v="0"/>
    <x v="166"/>
    <x v="17"/>
    <n v="22304"/>
    <x v="0"/>
    <s v="OFF-ST-10004337"/>
    <x v="1"/>
    <x v="4"/>
    <s v="SAFCO Commercial Wire Shelving, 72h"/>
    <n v="489.92"/>
    <n v="8"/>
    <n v="0"/>
    <n v="0"/>
  </r>
  <r>
    <n v="2581"/>
    <s v="US-2011-155502"/>
    <x v="2"/>
    <x v="755"/>
    <d v="2011-02-01T00:00:00"/>
    <s v="Standard Class"/>
    <s v="SD-20485"/>
    <s v="Shirley Daniels"/>
    <x v="2"/>
    <x v="0"/>
    <x v="166"/>
    <x v="17"/>
    <n v="22304"/>
    <x v="0"/>
    <s v="OFF-PA-10003072"/>
    <x v="1"/>
    <x v="10"/>
    <s v="Eureka Recycled Copy Paper 8 1/2&quot; x 11&quot;, Ream"/>
    <n v="19.440000000000001"/>
    <n v="3"/>
    <n v="0"/>
    <n v="9.3312000000000008"/>
  </r>
  <r>
    <n v="2582"/>
    <s v="US-2011-155502"/>
    <x v="2"/>
    <x v="755"/>
    <d v="2011-02-01T00:00:00"/>
    <s v="Standard Class"/>
    <s v="SD-20485"/>
    <s v="Shirley Daniels"/>
    <x v="2"/>
    <x v="0"/>
    <x v="166"/>
    <x v="17"/>
    <n v="22304"/>
    <x v="0"/>
    <s v="OFF-PA-10000380"/>
    <x v="1"/>
    <x v="10"/>
    <s v="REDIFORM Incoming/Outgoing Call Register, 11&quot; X 8 1/2&quot;, 100 Messages"/>
    <n v="16.68"/>
    <n v="2"/>
    <n v="0"/>
    <n v="8.34"/>
  </r>
  <r>
    <n v="2583"/>
    <s v="US-2011-155502"/>
    <x v="2"/>
    <x v="755"/>
    <d v="2011-02-01T00:00:00"/>
    <s v="Standard Class"/>
    <s v="SD-20485"/>
    <s v="Shirley Daniels"/>
    <x v="2"/>
    <x v="0"/>
    <x v="166"/>
    <x v="17"/>
    <n v="22304"/>
    <x v="0"/>
    <s v="TEC-PH-10004833"/>
    <x v="2"/>
    <x v="7"/>
    <s v="Macally Suction Cup Mount"/>
    <n v="155.35"/>
    <n v="13"/>
    <n v="0"/>
    <n v="0"/>
  </r>
  <r>
    <n v="2584"/>
    <s v="US-2011-155502"/>
    <x v="2"/>
    <x v="755"/>
    <d v="2011-02-01T00:00:00"/>
    <s v="Standard Class"/>
    <s v="SD-20485"/>
    <s v="Shirley Daniels"/>
    <x v="2"/>
    <x v="0"/>
    <x v="166"/>
    <x v="17"/>
    <n v="22304"/>
    <x v="0"/>
    <s v="FUR-FU-10001847"/>
    <x v="0"/>
    <x v="5"/>
    <s v="Eldon Image Series Black Desk Accessories"/>
    <n v="12.419999999999998"/>
    <n v="3"/>
    <n v="0"/>
    <n v="4.4711999999999996"/>
  </r>
  <r>
    <n v="2585"/>
    <s v="US-2011-155502"/>
    <x v="2"/>
    <x v="755"/>
    <d v="2011-02-01T00:00:00"/>
    <s v="Standard Class"/>
    <s v="SD-20485"/>
    <s v="Shirley Daniels"/>
    <x v="2"/>
    <x v="0"/>
    <x v="166"/>
    <x v="17"/>
    <n v="22304"/>
    <x v="0"/>
    <s v="TEC-PH-10002103"/>
    <x v="2"/>
    <x v="7"/>
    <s v="Jabra SPEAK 410"/>
    <n v="187.98"/>
    <n v="2"/>
    <n v="0"/>
    <n v="52.634399999999999"/>
  </r>
  <r>
    <n v="2586"/>
    <s v="CA-2012-121041"/>
    <x v="1"/>
    <x v="502"/>
    <d v="2012-11-10T00:00:00"/>
    <s v="Standard Class"/>
    <s v="CS-12250"/>
    <s v="Chris Selesnick"/>
    <x v="1"/>
    <x v="0"/>
    <x v="319"/>
    <x v="5"/>
    <n v="76117"/>
    <x v="2"/>
    <s v="OFF-EN-10001137"/>
    <x v="1"/>
    <x v="12"/>
    <s v="#10 Gummed Flap White Envelopes, 100/Box"/>
    <n v="6.6080000000000005"/>
    <n v="2"/>
    <n v="0.2"/>
    <n v="2.1475999999999997"/>
  </r>
  <r>
    <n v="2587"/>
    <s v="CA-2014-131695"/>
    <x v="3"/>
    <x v="160"/>
    <d v="2014-07-07T00:00:00"/>
    <s v="Standard Class"/>
    <s v="RA-19285"/>
    <s v="Ralph Arnett"/>
    <x v="0"/>
    <x v="0"/>
    <x v="20"/>
    <x v="15"/>
    <n v="10024"/>
    <x v="3"/>
    <s v="OFF-ST-10001476"/>
    <x v="1"/>
    <x v="4"/>
    <s v="Steel Personal Filing/Posting Tote"/>
    <n v="248.57"/>
    <n v="7"/>
    <n v="0"/>
    <n v="67.113900000000015"/>
  </r>
  <r>
    <n v="2588"/>
    <s v="CA-2014-131695"/>
    <x v="3"/>
    <x v="160"/>
    <d v="2014-07-07T00:00:00"/>
    <s v="Standard Class"/>
    <s v="RA-19285"/>
    <s v="Ralph Arnett"/>
    <x v="0"/>
    <x v="0"/>
    <x v="20"/>
    <x v="15"/>
    <n v="10024"/>
    <x v="3"/>
    <s v="FUR-FU-10002045"/>
    <x v="0"/>
    <x v="5"/>
    <s v="Executive Impressions 14&quot;"/>
    <n v="22.23"/>
    <n v="1"/>
    <n v="0"/>
    <n v="9.7812000000000019"/>
  </r>
  <r>
    <n v="2589"/>
    <s v="CA-2013-137729"/>
    <x v="0"/>
    <x v="465"/>
    <d v="2013-05-10T00:00:00"/>
    <s v="Standard Class"/>
    <s v="BF-11005"/>
    <s v="Barry Franz"/>
    <x v="2"/>
    <x v="0"/>
    <x v="1"/>
    <x v="1"/>
    <n v="90004"/>
    <x v="1"/>
    <s v="OFF-ST-10001505"/>
    <x v="1"/>
    <x v="4"/>
    <s v="Perma STOR-ALL Hanging File Box, 13 1/8&quot;W x 12 1/4&quot;D x 10 1/2&quot;H"/>
    <n v="5.98"/>
    <n v="1"/>
    <n v="0"/>
    <n v="1.0165999999999995"/>
  </r>
  <r>
    <n v="2590"/>
    <s v="CA-2013-137729"/>
    <x v="0"/>
    <x v="465"/>
    <d v="2013-05-10T00:00:00"/>
    <s v="Standard Class"/>
    <s v="BF-11005"/>
    <s v="Barry Franz"/>
    <x v="2"/>
    <x v="0"/>
    <x v="1"/>
    <x v="1"/>
    <n v="90004"/>
    <x v="1"/>
    <s v="TEC-PH-10001433"/>
    <x v="2"/>
    <x v="7"/>
    <s v="Cisco Small Business SPA 502G VoIP phone"/>
    <n v="246.16800000000001"/>
    <n v="3"/>
    <n v="0.2"/>
    <n v="21.539699999999996"/>
  </r>
  <r>
    <n v="2591"/>
    <s v="US-2013-115455"/>
    <x v="0"/>
    <x v="162"/>
    <d v="2013-09-15T00:00:00"/>
    <s v="Standard Class"/>
    <s v="SE-20110"/>
    <s v="Sanjit Engle"/>
    <x v="0"/>
    <x v="0"/>
    <x v="320"/>
    <x v="10"/>
    <n v="60090"/>
    <x v="2"/>
    <s v="FUR-FU-10004671"/>
    <x v="0"/>
    <x v="5"/>
    <s v="Executive Impressions 12&quot; Wall Clock"/>
    <n v="14.136000000000003"/>
    <n v="2"/>
    <n v="0.6"/>
    <n v="-7.774799999999999"/>
  </r>
  <r>
    <n v="2592"/>
    <s v="US-2013-115455"/>
    <x v="0"/>
    <x v="162"/>
    <d v="2013-09-15T00:00:00"/>
    <s v="Standard Class"/>
    <s v="SE-20110"/>
    <s v="Sanjit Engle"/>
    <x v="0"/>
    <x v="0"/>
    <x v="320"/>
    <x v="10"/>
    <n v="60090"/>
    <x v="2"/>
    <s v="FUR-TA-10003569"/>
    <x v="0"/>
    <x v="3"/>
    <s v="Bretford CR8500 Series Meeting Room Furniture"/>
    <n v="601.47"/>
    <n v="3"/>
    <n v="0.5"/>
    <n v="-300.73500000000001"/>
  </r>
  <r>
    <n v="2593"/>
    <s v="CA-2014-128300"/>
    <x v="3"/>
    <x v="221"/>
    <d v="2014-11-27T00:00:00"/>
    <s v="Second Class"/>
    <s v="RS-19765"/>
    <s v="Roland Schwarz"/>
    <x v="1"/>
    <x v="0"/>
    <x v="321"/>
    <x v="20"/>
    <n v="29483"/>
    <x v="0"/>
    <s v="TEC-PH-10002807"/>
    <x v="2"/>
    <x v="7"/>
    <s v="Motorla HX550 Universal Bluetooth Headset"/>
    <n v="79.099999999999994"/>
    <n v="2"/>
    <n v="0"/>
    <n v="39.549999999999997"/>
  </r>
  <r>
    <n v="2594"/>
    <s v="CA-2014-128300"/>
    <x v="3"/>
    <x v="221"/>
    <d v="2014-11-27T00:00:00"/>
    <s v="Second Class"/>
    <s v="RS-19765"/>
    <s v="Roland Schwarz"/>
    <x v="1"/>
    <x v="0"/>
    <x v="321"/>
    <x v="20"/>
    <n v="29483"/>
    <x v="0"/>
    <s v="OFF-BI-10001597"/>
    <x v="1"/>
    <x v="8"/>
    <s v="Wilson Jones Ledger-Size, Piano-Hinge Binder, 2&quot;, Blue"/>
    <n v="327.84"/>
    <n v="8"/>
    <n v="0"/>
    <n v="157.36319999999998"/>
  </r>
  <r>
    <n v="2595"/>
    <s v="CA-2014-149048"/>
    <x v="3"/>
    <x v="726"/>
    <d v="2014-05-18T00:00:00"/>
    <s v="Standard Class"/>
    <s v="BM-11650"/>
    <s v="Brian Moss"/>
    <x v="1"/>
    <x v="0"/>
    <x v="38"/>
    <x v="14"/>
    <n v="47201"/>
    <x v="2"/>
    <s v="OFF-EN-10003296"/>
    <x v="1"/>
    <x v="12"/>
    <s v="Tyvek Side-Opening Peel &amp; Seel Expanding Envelopes"/>
    <n v="180.96"/>
    <n v="2"/>
    <n v="0"/>
    <n v="81.432000000000002"/>
  </r>
  <r>
    <n v="2596"/>
    <s v="CA-2014-149048"/>
    <x v="3"/>
    <x v="726"/>
    <d v="2014-05-18T00:00:00"/>
    <s v="Standard Class"/>
    <s v="BM-11650"/>
    <s v="Brian Moss"/>
    <x v="1"/>
    <x v="0"/>
    <x v="38"/>
    <x v="14"/>
    <n v="47201"/>
    <x v="2"/>
    <s v="OFF-BI-10004632"/>
    <x v="1"/>
    <x v="8"/>
    <s v="Ibico Hi-Tech Manual Binding System"/>
    <n v="914.97"/>
    <n v="3"/>
    <n v="0"/>
    <n v="411.73649999999998"/>
  </r>
  <r>
    <n v="2597"/>
    <s v="CA-2014-149048"/>
    <x v="3"/>
    <x v="726"/>
    <d v="2014-05-18T00:00:00"/>
    <s v="Standard Class"/>
    <s v="BM-11650"/>
    <s v="Brian Moss"/>
    <x v="1"/>
    <x v="0"/>
    <x v="38"/>
    <x v="14"/>
    <n v="47201"/>
    <x v="2"/>
    <s v="TEC-PH-10002310"/>
    <x v="2"/>
    <x v="7"/>
    <s v="Plantronics Calisto P620-M USB Wireless Speakerphone System"/>
    <n v="587.97"/>
    <n v="3"/>
    <n v="0"/>
    <n v="158.75190000000003"/>
  </r>
  <r>
    <n v="2598"/>
    <s v="CA-2014-149048"/>
    <x v="3"/>
    <x v="726"/>
    <d v="2014-05-18T00:00:00"/>
    <s v="Standard Class"/>
    <s v="BM-11650"/>
    <s v="Brian Moss"/>
    <x v="1"/>
    <x v="0"/>
    <x v="38"/>
    <x v="14"/>
    <n v="47201"/>
    <x v="2"/>
    <s v="OFF-ST-10000078"/>
    <x v="1"/>
    <x v="4"/>
    <s v="Tennsco 6- and 18-Compartment Lockers"/>
    <n v="530.34"/>
    <n v="2"/>
    <n v="0"/>
    <n v="95.461199999999963"/>
  </r>
  <r>
    <n v="2599"/>
    <s v="CA-2014-149048"/>
    <x v="3"/>
    <x v="726"/>
    <d v="2014-05-18T00:00:00"/>
    <s v="Standard Class"/>
    <s v="BM-11650"/>
    <s v="Brian Moss"/>
    <x v="1"/>
    <x v="0"/>
    <x v="38"/>
    <x v="14"/>
    <n v="47201"/>
    <x v="2"/>
    <s v="OFF-PA-10001752"/>
    <x v="1"/>
    <x v="10"/>
    <s v="Hammermill CopyPlus Copy Paper (20Lb. and 84 Bright)"/>
    <n v="14.940000000000001"/>
    <n v="3"/>
    <n v="0"/>
    <n v="7.3206000000000007"/>
  </r>
  <r>
    <n v="2600"/>
    <s v="CA-2014-108553"/>
    <x v="3"/>
    <x v="756"/>
    <d v="2014-04-30T00:00:00"/>
    <s v="Standard Class"/>
    <s v="SK-19990"/>
    <s v="Sally Knutson"/>
    <x v="0"/>
    <x v="0"/>
    <x v="20"/>
    <x v="15"/>
    <n v="10024"/>
    <x v="3"/>
    <s v="OFF-AP-10000026"/>
    <x v="1"/>
    <x v="9"/>
    <s v="Tripp Lite Isotel 6 Outlet Surge Protector with Fax/Modem Protection"/>
    <n v="121.94"/>
    <n v="2"/>
    <n v="0"/>
    <n v="35.362599999999986"/>
  </r>
  <r>
    <n v="2601"/>
    <s v="CA-2014-108553"/>
    <x v="3"/>
    <x v="756"/>
    <d v="2014-04-30T00:00:00"/>
    <s v="Standard Class"/>
    <s v="SK-19990"/>
    <s v="Sally Knutson"/>
    <x v="0"/>
    <x v="0"/>
    <x v="20"/>
    <x v="15"/>
    <n v="10024"/>
    <x v="3"/>
    <s v="OFF-SU-10002573"/>
    <x v="1"/>
    <x v="14"/>
    <s v="Acme 10&quot; Easy Grip Assistive Scissors"/>
    <n v="122.71000000000001"/>
    <n v="7"/>
    <n v="0"/>
    <n v="36.812999999999988"/>
  </r>
  <r>
    <n v="2602"/>
    <s v="CA-2013-165848"/>
    <x v="0"/>
    <x v="30"/>
    <d v="2013-06-05T00:00:00"/>
    <s v="Same Day"/>
    <s v="EN-13780"/>
    <s v="Edward Nazzal"/>
    <x v="0"/>
    <x v="0"/>
    <x v="20"/>
    <x v="15"/>
    <n v="10035"/>
    <x v="3"/>
    <s v="OFF-PA-10000349"/>
    <x v="1"/>
    <x v="10"/>
    <s v="Staples"/>
    <n v="14.940000000000001"/>
    <n v="3"/>
    <n v="0"/>
    <n v="7.0218000000000007"/>
  </r>
  <r>
    <n v="2603"/>
    <s v="CA-2013-165848"/>
    <x v="0"/>
    <x v="30"/>
    <d v="2013-06-05T00:00:00"/>
    <s v="Same Day"/>
    <s v="EN-13780"/>
    <s v="Edward Nazzal"/>
    <x v="0"/>
    <x v="0"/>
    <x v="20"/>
    <x v="15"/>
    <n v="10035"/>
    <x v="3"/>
    <s v="TEC-MA-10003356"/>
    <x v="2"/>
    <x v="15"/>
    <s v="Panasonic KX MC6040 Color Laser Multifunction Printer"/>
    <n v="1349.85"/>
    <n v="3"/>
    <n v="0"/>
    <n v="364.45949999999993"/>
  </r>
  <r>
    <n v="2604"/>
    <s v="CA-2013-165848"/>
    <x v="0"/>
    <x v="30"/>
    <d v="2013-06-05T00:00:00"/>
    <s v="Same Day"/>
    <s v="EN-13780"/>
    <s v="Edward Nazzal"/>
    <x v="0"/>
    <x v="0"/>
    <x v="20"/>
    <x v="15"/>
    <n v="10035"/>
    <x v="3"/>
    <s v="FUR-BO-10000362"/>
    <x v="0"/>
    <x v="0"/>
    <s v="Sauder Inglewood Library Bookcases"/>
    <n v="136.78399999999999"/>
    <n v="1"/>
    <n v="0.2"/>
    <n v="5.129400000000004"/>
  </r>
  <r>
    <n v="2605"/>
    <s v="CA-2013-165848"/>
    <x v="0"/>
    <x v="30"/>
    <d v="2013-06-05T00:00:00"/>
    <s v="Same Day"/>
    <s v="EN-13780"/>
    <s v="Edward Nazzal"/>
    <x v="0"/>
    <x v="0"/>
    <x v="20"/>
    <x v="15"/>
    <n v="10035"/>
    <x v="3"/>
    <s v="FUR-FU-10003878"/>
    <x v="0"/>
    <x v="5"/>
    <s v="Linden 10&quot; Round Wall Clock, Black"/>
    <n v="61.12"/>
    <n v="4"/>
    <n v="0"/>
    <n v="20.780799999999999"/>
  </r>
  <r>
    <n v="2606"/>
    <s v="CA-2011-112718"/>
    <x v="2"/>
    <x v="757"/>
    <d v="2011-12-21T00:00:00"/>
    <s v="Standard Class"/>
    <s v="KN-16450"/>
    <s v="Kean Nguyen"/>
    <x v="1"/>
    <x v="0"/>
    <x v="108"/>
    <x v="2"/>
    <n v="32216"/>
    <x v="0"/>
    <s v="OFF-BI-10000591"/>
    <x v="1"/>
    <x v="8"/>
    <s v="Avery Binder Labels"/>
    <n v="1.1670000000000003"/>
    <n v="1"/>
    <n v="0.7"/>
    <n v="-0.85579999999999989"/>
  </r>
  <r>
    <n v="2607"/>
    <s v="CA-2013-154053"/>
    <x v="0"/>
    <x v="758"/>
    <d v="2013-03-11T00:00:00"/>
    <s v="Standard Class"/>
    <s v="MG-17890"/>
    <s v="Michael Granlund"/>
    <x v="2"/>
    <x v="0"/>
    <x v="70"/>
    <x v="1"/>
    <n v="92024"/>
    <x v="1"/>
    <s v="OFF-AR-10003727"/>
    <x v="1"/>
    <x v="6"/>
    <s v="Berol Giant Pencil Sharpener"/>
    <n v="16.989999999999998"/>
    <n v="1"/>
    <n v="0"/>
    <n v="4.9270999999999976"/>
  </r>
  <r>
    <n v="2608"/>
    <s v="CA-2011-127446"/>
    <x v="2"/>
    <x v="641"/>
    <d v="2011-11-30T00:00:00"/>
    <s v="Standard Class"/>
    <s v="MC-17590"/>
    <s v="Matt Collister"/>
    <x v="1"/>
    <x v="0"/>
    <x v="81"/>
    <x v="5"/>
    <n v="76017"/>
    <x v="2"/>
    <s v="TEC-AC-10001635"/>
    <x v="2"/>
    <x v="11"/>
    <s v="KeyTronic KT400U2 - Keyboard - Black"/>
    <n v="24.672000000000001"/>
    <n v="3"/>
    <n v="0.2"/>
    <n v="0"/>
  </r>
  <r>
    <n v="2609"/>
    <s v="CA-2011-127446"/>
    <x v="2"/>
    <x v="641"/>
    <d v="2011-11-30T00:00:00"/>
    <s v="Standard Class"/>
    <s v="MC-17590"/>
    <s v="Matt Collister"/>
    <x v="1"/>
    <x v="0"/>
    <x v="81"/>
    <x v="5"/>
    <n v="76017"/>
    <x v="2"/>
    <s v="OFF-LA-10001317"/>
    <x v="1"/>
    <x v="2"/>
    <s v="Avery 520"/>
    <n v="2.52"/>
    <n v="1"/>
    <n v="0.2"/>
    <n v="0.88200000000000001"/>
  </r>
  <r>
    <n v="2610"/>
    <s v="CA-2011-127446"/>
    <x v="2"/>
    <x v="641"/>
    <d v="2011-11-30T00:00:00"/>
    <s v="Standard Class"/>
    <s v="MC-17590"/>
    <s v="Matt Collister"/>
    <x v="1"/>
    <x v="0"/>
    <x v="81"/>
    <x v="5"/>
    <n v="76017"/>
    <x v="2"/>
    <s v="FUR-TA-10000577"/>
    <x v="0"/>
    <x v="3"/>
    <s v="Bretford CR4500 Series Slim Rectangular Table"/>
    <n v="1218.7349999999997"/>
    <n v="5"/>
    <n v="0.3"/>
    <n v="-121.87349999999992"/>
  </r>
  <r>
    <n v="2611"/>
    <s v="CA-2011-127446"/>
    <x v="2"/>
    <x v="641"/>
    <d v="2011-11-30T00:00:00"/>
    <s v="Standard Class"/>
    <s v="MC-17590"/>
    <s v="Matt Collister"/>
    <x v="1"/>
    <x v="0"/>
    <x v="81"/>
    <x v="5"/>
    <n v="76017"/>
    <x v="2"/>
    <s v="OFF-LA-10000248"/>
    <x v="1"/>
    <x v="2"/>
    <s v="Avery 52"/>
    <n v="5.9039999999999999"/>
    <n v="2"/>
    <n v="0.2"/>
    <n v="1.9925999999999999"/>
  </r>
  <r>
    <n v="2612"/>
    <s v="CA-2011-127446"/>
    <x v="2"/>
    <x v="641"/>
    <d v="2011-11-30T00:00:00"/>
    <s v="Standard Class"/>
    <s v="MC-17590"/>
    <s v="Matt Collister"/>
    <x v="1"/>
    <x v="0"/>
    <x v="81"/>
    <x v="5"/>
    <n v="76017"/>
    <x v="2"/>
    <s v="OFF-PA-10000955"/>
    <x v="1"/>
    <x v="10"/>
    <s v="Southworth 25% Cotton Granite Paper &amp; Envelopes"/>
    <n v="15.696000000000002"/>
    <n v="3"/>
    <n v="0.2"/>
    <n v="5.1011999999999995"/>
  </r>
  <r>
    <n v="2613"/>
    <s v="CA-2011-127446"/>
    <x v="2"/>
    <x v="641"/>
    <d v="2011-11-30T00:00:00"/>
    <s v="Standard Class"/>
    <s v="MC-17590"/>
    <s v="Matt Collister"/>
    <x v="1"/>
    <x v="0"/>
    <x v="81"/>
    <x v="5"/>
    <n v="76017"/>
    <x v="2"/>
    <s v="FUR-FU-10000221"/>
    <x v="0"/>
    <x v="5"/>
    <s v="Master Caster Door Stop, Brown"/>
    <n v="6.0960000000000001"/>
    <n v="3"/>
    <n v="0.6"/>
    <n v="-3.9624000000000006"/>
  </r>
  <r>
    <n v="2614"/>
    <s v="CA-2013-137204"/>
    <x v="0"/>
    <x v="236"/>
    <d v="2013-05-06T00:00:00"/>
    <s v="Standard Class"/>
    <s v="BO-11350"/>
    <s v="Bill Overfelt"/>
    <x v="1"/>
    <x v="0"/>
    <x v="1"/>
    <x v="1"/>
    <n v="90045"/>
    <x v="1"/>
    <s v="FUR-CH-10002304"/>
    <x v="0"/>
    <x v="1"/>
    <s v="Global Stack Chair without Arms, Black"/>
    <n v="41.568000000000005"/>
    <n v="2"/>
    <n v="0.2"/>
    <n v="2.5980000000000008"/>
  </r>
  <r>
    <n v="2615"/>
    <s v="CA-2011-147298"/>
    <x v="2"/>
    <x v="759"/>
    <d v="2011-05-03T00:00:00"/>
    <s v="Standard Class"/>
    <s v="AG-10300"/>
    <s v="Aleksandra Gannaway"/>
    <x v="1"/>
    <x v="0"/>
    <x v="1"/>
    <x v="1"/>
    <n v="90049"/>
    <x v="1"/>
    <s v="FUR-CH-10004886"/>
    <x v="0"/>
    <x v="1"/>
    <s v="Bevis Steel Folding Chairs"/>
    <n v="230.28000000000003"/>
    <n v="3"/>
    <n v="0.2"/>
    <n v="23.027999999999992"/>
  </r>
  <r>
    <n v="2616"/>
    <s v="CA-2011-147298"/>
    <x v="2"/>
    <x v="759"/>
    <d v="2011-05-03T00:00:00"/>
    <s v="Standard Class"/>
    <s v="AG-10300"/>
    <s v="Aleksandra Gannaway"/>
    <x v="1"/>
    <x v="0"/>
    <x v="1"/>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x v="0"/>
    <x v="8"/>
    <x v="1"/>
    <n v="94110"/>
    <x v="1"/>
    <s v="OFF-LA-10003663"/>
    <x v="1"/>
    <x v="2"/>
    <s v="Avery 498"/>
    <n v="5.78"/>
    <n v="2"/>
    <n v="0"/>
    <n v="2.7166000000000001"/>
  </r>
  <r>
    <n v="2618"/>
    <s v="CA-2014-147942"/>
    <x v="3"/>
    <x v="719"/>
    <d v="2014-04-06T00:00:00"/>
    <s v="Standard Class"/>
    <s v="MS-17365"/>
    <s v="Maribeth Schnelling"/>
    <x v="0"/>
    <x v="0"/>
    <x v="8"/>
    <x v="1"/>
    <n v="94110"/>
    <x v="1"/>
    <s v="OFF-BI-10001294"/>
    <x v="1"/>
    <x v="8"/>
    <s v="Fellowes Binding Cases"/>
    <n v="121.67999999999999"/>
    <n v="13"/>
    <n v="0.2"/>
    <n v="38.024999999999977"/>
  </r>
  <r>
    <n v="2619"/>
    <s v="CA-2014-115931"/>
    <x v="3"/>
    <x v="66"/>
    <d v="2014-12-27T00:00:00"/>
    <s v="Standard Class"/>
    <s v="JM-15655"/>
    <s v="Jim Mitchum"/>
    <x v="1"/>
    <x v="0"/>
    <x v="51"/>
    <x v="27"/>
    <n v="88220"/>
    <x v="1"/>
    <s v="OFF-AR-10000369"/>
    <x v="1"/>
    <x v="6"/>
    <s v="Design Ebony Sketching Pencil"/>
    <n v="4.17"/>
    <n v="3"/>
    <n v="0"/>
    <n v="1.0841999999999998"/>
  </r>
  <r>
    <n v="2620"/>
    <s v="CA-2014-115931"/>
    <x v="3"/>
    <x v="66"/>
    <d v="2014-12-27T00:00:00"/>
    <s v="Standard Class"/>
    <s v="JM-15655"/>
    <s v="Jim Mitchum"/>
    <x v="1"/>
    <x v="0"/>
    <x v="51"/>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x v="0"/>
    <x v="51"/>
    <x v="27"/>
    <n v="88220"/>
    <x v="1"/>
    <s v="OFF-ST-10000876"/>
    <x v="1"/>
    <x v="4"/>
    <s v="Eldon Simplefile Box Office"/>
    <n v="37.32"/>
    <n v="3"/>
    <n v="0"/>
    <n v="10.4496"/>
  </r>
  <r>
    <n v="2622"/>
    <s v="CA-2014-115931"/>
    <x v="3"/>
    <x v="66"/>
    <d v="2014-12-27T00:00:00"/>
    <s v="Standard Class"/>
    <s v="JM-15655"/>
    <s v="Jim Mitchum"/>
    <x v="1"/>
    <x v="0"/>
    <x v="51"/>
    <x v="27"/>
    <n v="88220"/>
    <x v="1"/>
    <s v="OFF-LA-10001404"/>
    <x v="1"/>
    <x v="2"/>
    <s v="Avery 517"/>
    <n v="18.45"/>
    <n v="5"/>
    <n v="0"/>
    <n v="8.6715"/>
  </r>
  <r>
    <n v="2623"/>
    <s v="CA-2011-164861"/>
    <x v="2"/>
    <x v="640"/>
    <d v="2011-12-06T00:00:00"/>
    <s v="Second Class"/>
    <s v="MC-17635"/>
    <s v="Matthew Clasen"/>
    <x v="1"/>
    <x v="0"/>
    <x v="285"/>
    <x v="25"/>
    <n v="63116"/>
    <x v="2"/>
    <s v="OFF-PA-10001972"/>
    <x v="1"/>
    <x v="10"/>
    <s v="Xerox 214"/>
    <n v="25.92"/>
    <n v="4"/>
    <n v="0"/>
    <n v="12.441600000000001"/>
  </r>
  <r>
    <n v="2624"/>
    <s v="CA-2014-127180"/>
    <x v="3"/>
    <x v="760"/>
    <d v="2014-10-25T00:00:00"/>
    <s v="First Class"/>
    <s v="TA-21385"/>
    <s v="Tom Ashbrook"/>
    <x v="2"/>
    <x v="0"/>
    <x v="20"/>
    <x v="15"/>
    <n v="10024"/>
    <x v="3"/>
    <s v="TEC-CO-10004722"/>
    <x v="2"/>
    <x v="16"/>
    <s v="Canon imageCLASS 2200 Advanced Copier"/>
    <n v="11199.968000000001"/>
    <n v="4"/>
    <n v="0.2"/>
    <n v="3919.9887999999992"/>
  </r>
  <r>
    <n v="2625"/>
    <s v="CA-2014-127180"/>
    <x v="3"/>
    <x v="760"/>
    <d v="2014-10-25T00:00:00"/>
    <s v="First Class"/>
    <s v="TA-21385"/>
    <s v="Tom Ashbrook"/>
    <x v="2"/>
    <x v="0"/>
    <x v="20"/>
    <x v="15"/>
    <n v="10024"/>
    <x v="3"/>
    <s v="TEC-PH-10001494"/>
    <x v="2"/>
    <x v="7"/>
    <s v="Polycom CX600 IP Phone VoIP phone"/>
    <n v="2399.6"/>
    <n v="8"/>
    <n v="0"/>
    <n v="647.89200000000005"/>
  </r>
  <r>
    <n v="2626"/>
    <s v="CA-2014-127180"/>
    <x v="3"/>
    <x v="760"/>
    <d v="2014-10-25T00:00:00"/>
    <s v="First Class"/>
    <s v="TA-21385"/>
    <s v="Tom Ashbrook"/>
    <x v="2"/>
    <x v="0"/>
    <x v="20"/>
    <x v="15"/>
    <n v="10024"/>
    <x v="3"/>
    <s v="OFF-EN-10002500"/>
    <x v="1"/>
    <x v="12"/>
    <s v="Globe Weis Peel &amp; Seel First Class Envelopes"/>
    <n v="63.9"/>
    <n v="5"/>
    <n v="0"/>
    <n v="28.754999999999995"/>
  </r>
  <r>
    <n v="2627"/>
    <s v="CA-2014-127180"/>
    <x v="3"/>
    <x v="760"/>
    <d v="2014-10-25T00:00:00"/>
    <s v="First Class"/>
    <s v="TA-21385"/>
    <s v="Tom Ashbrook"/>
    <x v="2"/>
    <x v="0"/>
    <x v="20"/>
    <x v="15"/>
    <n v="10024"/>
    <x v="3"/>
    <s v="TEC-PH-10003800"/>
    <x v="2"/>
    <x v="7"/>
    <s v="i.Sound Portable Power - 8000 mAh"/>
    <n v="52.99"/>
    <n v="1"/>
    <n v="0"/>
    <n v="0.52989999999999782"/>
  </r>
  <r>
    <n v="2628"/>
    <s v="US-2014-165344"/>
    <x v="3"/>
    <x v="38"/>
    <d v="2014-11-16T00:00:00"/>
    <s v="First Class"/>
    <s v="SB-20290"/>
    <s v="Sean Braxton"/>
    <x v="1"/>
    <x v="0"/>
    <x v="24"/>
    <x v="24"/>
    <n v="45503"/>
    <x v="3"/>
    <s v="TEC-AC-10002399"/>
    <x v="2"/>
    <x v="11"/>
    <s v="SanDisk Cruzer 32 GB USB Flash Drive"/>
    <n v="60.864000000000004"/>
    <n v="4"/>
    <n v="0.2"/>
    <n v="9.1295999999999964"/>
  </r>
  <r>
    <n v="2629"/>
    <s v="US-2014-165344"/>
    <x v="3"/>
    <x v="38"/>
    <d v="2014-11-16T00:00:00"/>
    <s v="First Class"/>
    <s v="SB-20290"/>
    <s v="Sean Braxton"/>
    <x v="1"/>
    <x v="0"/>
    <x v="24"/>
    <x v="24"/>
    <n v="45503"/>
    <x v="3"/>
    <s v="TEC-MA-10002210"/>
    <x v="2"/>
    <x v="15"/>
    <s v="Epson TM-T88V Direct Thermal Printer - Monochrome - Desktop"/>
    <n v="652.99500000000012"/>
    <n v="7"/>
    <n v="0.7"/>
    <n v="-935.95949999999993"/>
  </r>
  <r>
    <n v="2630"/>
    <s v="US-2014-165344"/>
    <x v="3"/>
    <x v="38"/>
    <d v="2014-11-16T00:00:00"/>
    <s v="First Class"/>
    <s v="SB-20290"/>
    <s v="Sean Braxton"/>
    <x v="1"/>
    <x v="0"/>
    <x v="24"/>
    <x v="24"/>
    <n v="45503"/>
    <x v="3"/>
    <s v="OFF-BI-10003196"/>
    <x v="1"/>
    <x v="8"/>
    <s v="Accohide Poly Flexible Ring Binders"/>
    <n v="11.220000000000002"/>
    <n v="10"/>
    <n v="0.7"/>
    <n v="-7.4799999999999969"/>
  </r>
  <r>
    <n v="2631"/>
    <s v="CA-2012-168186"/>
    <x v="1"/>
    <x v="229"/>
    <d v="2012-09-15T00:00:00"/>
    <s v="Standard Class"/>
    <s v="AB-10150"/>
    <s v="Aimee Bixby"/>
    <x v="0"/>
    <x v="0"/>
    <x v="251"/>
    <x v="26"/>
    <n v="74133"/>
    <x v="2"/>
    <s v="OFF-PA-10000477"/>
    <x v="1"/>
    <x v="10"/>
    <s v="Xerox 1952"/>
    <n v="14.940000000000001"/>
    <n v="3"/>
    <n v="0"/>
    <n v="7.0218000000000007"/>
  </r>
  <r>
    <n v="2632"/>
    <s v="US-2014-110604"/>
    <x v="3"/>
    <x v="356"/>
    <d v="2014-05-21T00:00:00"/>
    <s v="Standard Class"/>
    <s v="JF-15295"/>
    <s v="Jason Fortune-"/>
    <x v="0"/>
    <x v="0"/>
    <x v="4"/>
    <x v="4"/>
    <n v="98103"/>
    <x v="1"/>
    <s v="FUR-FU-10000076"/>
    <x v="0"/>
    <x v="5"/>
    <s v="24-Hour Round Wall Clock"/>
    <n v="39.96"/>
    <n v="2"/>
    <n v="0"/>
    <n v="17.182800000000004"/>
  </r>
  <r>
    <n v="2633"/>
    <s v="US-2014-110604"/>
    <x v="3"/>
    <x v="356"/>
    <d v="2014-05-21T00:00:00"/>
    <s v="Standard Class"/>
    <s v="JF-15295"/>
    <s v="Jason Fortune-"/>
    <x v="0"/>
    <x v="0"/>
    <x v="4"/>
    <x v="4"/>
    <n v="98103"/>
    <x v="1"/>
    <s v="FUR-CH-10002017"/>
    <x v="0"/>
    <x v="1"/>
    <s v="SAFCO Optional Arm Kit for Workspace Cribbage Stacking Chair"/>
    <n v="42.624000000000002"/>
    <n v="2"/>
    <n v="0.2"/>
    <n v="4.2623999999999977"/>
  </r>
  <r>
    <n v="2634"/>
    <s v="US-2014-110604"/>
    <x v="3"/>
    <x v="356"/>
    <d v="2014-05-21T00:00:00"/>
    <s v="Standard Class"/>
    <s v="JF-15295"/>
    <s v="Jason Fortune-"/>
    <x v="0"/>
    <x v="0"/>
    <x v="4"/>
    <x v="4"/>
    <n v="98103"/>
    <x v="1"/>
    <s v="FUR-CH-10004287"/>
    <x v="0"/>
    <x v="1"/>
    <s v="SAFCO Arco Folding Chair"/>
    <n v="220.96"/>
    <n v="1"/>
    <n v="0.2"/>
    <n v="24.857999999999983"/>
  </r>
  <r>
    <n v="2635"/>
    <s v="CA-2012-116750"/>
    <x v="1"/>
    <x v="761"/>
    <d v="2012-07-10T00:00:00"/>
    <s v="Second Class"/>
    <s v="BF-10975"/>
    <s v="Barbara Fisher"/>
    <x v="1"/>
    <x v="0"/>
    <x v="115"/>
    <x v="3"/>
    <n v="28314"/>
    <x v="0"/>
    <s v="FUR-FU-10003829"/>
    <x v="0"/>
    <x v="5"/>
    <s v="Stackable Trays"/>
    <n v="4.9280000000000008"/>
    <n v="2"/>
    <n v="0.2"/>
    <n v="0.73919999999999941"/>
  </r>
  <r>
    <n v="2636"/>
    <s v="CA-2012-116750"/>
    <x v="1"/>
    <x v="761"/>
    <d v="2012-07-10T00:00:00"/>
    <s v="Second Class"/>
    <s v="BF-10975"/>
    <s v="Barbara Fisher"/>
    <x v="1"/>
    <x v="0"/>
    <x v="115"/>
    <x v="3"/>
    <n v="28314"/>
    <x v="0"/>
    <s v="OFF-BI-10004728"/>
    <x v="1"/>
    <x v="8"/>
    <s v="Wilson Jones Turn Tabs Binder Tool for Ring Binders"/>
    <n v="7.2300000000000022"/>
    <n v="5"/>
    <n v="0.7"/>
    <n v="-5.7840000000000007"/>
  </r>
  <r>
    <n v="2637"/>
    <s v="CA-2012-162369"/>
    <x v="1"/>
    <x v="762"/>
    <d v="2012-08-19T00:00:00"/>
    <s v="Standard Class"/>
    <s v="TT-21265"/>
    <s v="Tim Taslimi"/>
    <x v="1"/>
    <x v="0"/>
    <x v="1"/>
    <x v="1"/>
    <n v="90045"/>
    <x v="1"/>
    <s v="OFF-ST-10000046"/>
    <x v="1"/>
    <x v="4"/>
    <s v="Fellowes Super Stor/Drawer Files"/>
    <n v="323.10000000000002"/>
    <n v="2"/>
    <n v="0"/>
    <n v="61.38900000000001"/>
  </r>
  <r>
    <n v="2638"/>
    <s v="CA-2014-108441"/>
    <x v="3"/>
    <x v="492"/>
    <d v="2014-06-19T00:00:00"/>
    <s v="Standard Class"/>
    <s v="SB-20170"/>
    <s v="Sarah Bern"/>
    <x v="0"/>
    <x v="0"/>
    <x v="20"/>
    <x v="15"/>
    <n v="10035"/>
    <x v="3"/>
    <s v="OFF-PA-10000697"/>
    <x v="1"/>
    <x v="10"/>
    <s v="TOPS Voice Message Log Book, Flash Format"/>
    <n v="19.04"/>
    <n v="4"/>
    <n v="0"/>
    <n v="9.3295999999999992"/>
  </r>
  <r>
    <n v="2639"/>
    <s v="CA-2014-108441"/>
    <x v="3"/>
    <x v="492"/>
    <d v="2014-06-19T00:00:00"/>
    <s v="Standard Class"/>
    <s v="SB-20170"/>
    <s v="Sarah Bern"/>
    <x v="0"/>
    <x v="0"/>
    <x v="20"/>
    <x v="15"/>
    <n v="10035"/>
    <x v="3"/>
    <s v="OFF-BI-10000848"/>
    <x v="1"/>
    <x v="8"/>
    <s v="Angle-D Ring Binders"/>
    <n v="13.128"/>
    <n v="3"/>
    <n v="0.2"/>
    <n v="4.2665999999999986"/>
  </r>
  <r>
    <n v="2640"/>
    <s v="CA-2014-108441"/>
    <x v="3"/>
    <x v="492"/>
    <d v="2014-06-19T00:00:00"/>
    <s v="Standard Class"/>
    <s v="SB-20170"/>
    <s v="Sarah Bern"/>
    <x v="0"/>
    <x v="0"/>
    <x v="20"/>
    <x v="15"/>
    <n v="10035"/>
    <x v="3"/>
    <s v="OFF-AR-10004691"/>
    <x v="1"/>
    <x v="6"/>
    <s v="Boston 1730 StandUp Electric Pencil Sharpener"/>
    <n v="64.14"/>
    <n v="3"/>
    <n v="0"/>
    <n v="16.676400000000001"/>
  </r>
  <r>
    <n v="2641"/>
    <s v="CA-2014-108441"/>
    <x v="3"/>
    <x v="492"/>
    <d v="2014-06-19T00:00:00"/>
    <s v="Standard Class"/>
    <s v="SB-20170"/>
    <s v="Sarah Bern"/>
    <x v="0"/>
    <x v="0"/>
    <x v="20"/>
    <x v="15"/>
    <n v="10035"/>
    <x v="3"/>
    <s v="FUR-CH-10000595"/>
    <x v="0"/>
    <x v="1"/>
    <s v="Safco Contoured Stacking Chairs"/>
    <n v="858.24"/>
    <n v="4"/>
    <n v="0.1"/>
    <n v="143.03999999999996"/>
  </r>
  <r>
    <n v="2642"/>
    <s v="CA-2012-169740"/>
    <x v="1"/>
    <x v="763"/>
    <d v="2012-02-25T00:00:00"/>
    <s v="Standard Class"/>
    <s v="LM-17065"/>
    <s v="Liz MacKendrick"/>
    <x v="0"/>
    <x v="0"/>
    <x v="322"/>
    <x v="36"/>
    <n v="71901"/>
    <x v="0"/>
    <s v="TEC-AC-10000927"/>
    <x v="2"/>
    <x v="11"/>
    <s v="Anker Ultrathin Bluetooth Wireless Keyboard Aluminum Cover with Stand "/>
    <n v="29.99"/>
    <n v="1"/>
    <n v="0"/>
    <n v="2.9989999999999988"/>
  </r>
  <r>
    <n v="2643"/>
    <s v="CA-2013-124051"/>
    <x v="0"/>
    <x v="723"/>
    <d v="2013-12-31T00:00:00"/>
    <s v="First Class"/>
    <s v="KA-16525"/>
    <s v="Kelly Andreada"/>
    <x v="0"/>
    <x v="0"/>
    <x v="34"/>
    <x v="10"/>
    <n v="60505"/>
    <x v="2"/>
    <s v="OFF-PA-10001289"/>
    <x v="1"/>
    <x v="10"/>
    <s v="White Computer Printout Paper by Universal"/>
    <n v="186.048"/>
    <n v="6"/>
    <n v="0.2"/>
    <n v="67.442399999999992"/>
  </r>
  <r>
    <n v="2644"/>
    <s v="CA-2013-149111"/>
    <x v="0"/>
    <x v="764"/>
    <d v="2013-04-22T00:00:00"/>
    <s v="Second Class"/>
    <s v="BF-11170"/>
    <s v="Ben Ferrer"/>
    <x v="2"/>
    <x v="0"/>
    <x v="253"/>
    <x v="3"/>
    <n v="27604"/>
    <x v="0"/>
    <s v="TEC-PH-10003092"/>
    <x v="2"/>
    <x v="7"/>
    <s v="Motorola L804"/>
    <n v="36.792000000000002"/>
    <n v="1"/>
    <n v="0.2"/>
    <n v="4.1390999999999991"/>
  </r>
  <r>
    <n v="2645"/>
    <s v="CA-2013-149111"/>
    <x v="0"/>
    <x v="764"/>
    <d v="2013-04-22T00:00:00"/>
    <s v="Second Class"/>
    <s v="BF-11170"/>
    <s v="Ben Ferrer"/>
    <x v="2"/>
    <x v="0"/>
    <x v="253"/>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x v="0"/>
    <x v="251"/>
    <x v="26"/>
    <n v="74133"/>
    <x v="2"/>
    <s v="FUR-FU-10004270"/>
    <x v="0"/>
    <x v="5"/>
    <s v="Executive Impressions 13&quot; Clairmont Wall Clock"/>
    <n v="57.69"/>
    <n v="3"/>
    <n v="0"/>
    <n v="23.652900000000002"/>
  </r>
  <r>
    <n v="2647"/>
    <s v="CA-2011-131002"/>
    <x v="2"/>
    <x v="557"/>
    <d v="2011-09-12T00:00:00"/>
    <s v="Second Class"/>
    <s v="TB-21400"/>
    <s v="Tom Boeckenhauer"/>
    <x v="0"/>
    <x v="0"/>
    <x v="251"/>
    <x v="26"/>
    <n v="74133"/>
    <x v="2"/>
    <s v="OFF-BI-10000948"/>
    <x v="1"/>
    <x v="8"/>
    <s v="GBC Laser Imprintable Binding System Covers, Desert Sand"/>
    <n v="42.81"/>
    <n v="3"/>
    <n v="0"/>
    <n v="20.120699999999999"/>
  </r>
  <r>
    <n v="2648"/>
    <s v="CA-2011-131002"/>
    <x v="2"/>
    <x v="557"/>
    <d v="2011-09-12T00:00:00"/>
    <s v="Second Class"/>
    <s v="TB-21400"/>
    <s v="Tom Boeckenhauer"/>
    <x v="0"/>
    <x v="0"/>
    <x v="251"/>
    <x v="26"/>
    <n v="74133"/>
    <x v="2"/>
    <s v="OFF-PA-10000223"/>
    <x v="1"/>
    <x v="10"/>
    <s v="Xerox 2000"/>
    <n v="12.96"/>
    <n v="2"/>
    <n v="0"/>
    <n v="6.2208000000000006"/>
  </r>
  <r>
    <n v="2649"/>
    <s v="CA-2011-131002"/>
    <x v="2"/>
    <x v="557"/>
    <d v="2011-09-12T00:00:00"/>
    <s v="Second Class"/>
    <s v="TB-21400"/>
    <s v="Tom Boeckenhauer"/>
    <x v="0"/>
    <x v="0"/>
    <x v="251"/>
    <x v="26"/>
    <n v="74133"/>
    <x v="2"/>
    <s v="FUR-FU-10004665"/>
    <x v="0"/>
    <x v="5"/>
    <s v="3M Polarizing Task Lamp with Clamp Arm, Light Gray"/>
    <n v="821.87999999999988"/>
    <n v="6"/>
    <n v="0"/>
    <n v="213.68880000000001"/>
  </r>
  <r>
    <n v="2650"/>
    <s v="CA-2011-131002"/>
    <x v="2"/>
    <x v="557"/>
    <d v="2011-09-12T00:00:00"/>
    <s v="Second Class"/>
    <s v="TB-21400"/>
    <s v="Tom Boeckenhauer"/>
    <x v="0"/>
    <x v="0"/>
    <x v="251"/>
    <x v="26"/>
    <n v="74133"/>
    <x v="2"/>
    <s v="TEC-PH-10000215"/>
    <x v="2"/>
    <x v="7"/>
    <s v="Plantronics Cordless Phone Headset with In-line Volume - M214C"/>
    <n v="104.85000000000001"/>
    <n v="3"/>
    <n v="0"/>
    <n v="28.309500000000007"/>
  </r>
  <r>
    <n v="2651"/>
    <s v="US-2013-146794"/>
    <x v="0"/>
    <x v="182"/>
    <d v="2013-10-02T00:00:00"/>
    <s v="Standard Class"/>
    <s v="SH-19975"/>
    <s v="Sally Hughsby"/>
    <x v="1"/>
    <x v="0"/>
    <x v="86"/>
    <x v="1"/>
    <n v="92345"/>
    <x v="1"/>
    <s v="FUR-BO-10004467"/>
    <x v="0"/>
    <x v="0"/>
    <s v="Bestar Classic Bookcase"/>
    <n v="424.95749999999992"/>
    <n v="5"/>
    <n v="0.15"/>
    <n v="19.997999999999976"/>
  </r>
  <r>
    <n v="2652"/>
    <s v="CA-2014-112515"/>
    <x v="3"/>
    <x v="697"/>
    <d v="2014-09-22T00:00:00"/>
    <s v="Second Class"/>
    <s v="AS-10225"/>
    <s v="Alan Schoenberger"/>
    <x v="1"/>
    <x v="0"/>
    <x v="212"/>
    <x v="7"/>
    <n v="84604"/>
    <x v="1"/>
    <s v="OFF-BI-10000829"/>
    <x v="1"/>
    <x v="8"/>
    <s v="Avery Non-Stick Binders"/>
    <n v="10.776000000000002"/>
    <n v="3"/>
    <n v="0.2"/>
    <n v="3.5021999999999989"/>
  </r>
  <r>
    <n v="2653"/>
    <s v="CA-2014-112515"/>
    <x v="3"/>
    <x v="697"/>
    <d v="2014-09-22T00:00:00"/>
    <s v="Second Class"/>
    <s v="AS-10225"/>
    <s v="Alan Schoenberger"/>
    <x v="1"/>
    <x v="0"/>
    <x v="212"/>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x v="0"/>
    <x v="212"/>
    <x v="7"/>
    <n v="84604"/>
    <x v="1"/>
    <s v="OFF-PA-10000062"/>
    <x v="1"/>
    <x v="10"/>
    <s v="Green Bar Computer Printout Paper"/>
    <n v="164.88"/>
    <n v="3"/>
    <n v="0"/>
    <n v="80.791200000000003"/>
  </r>
  <r>
    <n v="2655"/>
    <s v="CA-2014-112515"/>
    <x v="3"/>
    <x v="697"/>
    <d v="2014-09-22T00:00:00"/>
    <s v="Second Class"/>
    <s v="AS-10225"/>
    <s v="Alan Schoenberger"/>
    <x v="1"/>
    <x v="0"/>
    <x v="212"/>
    <x v="7"/>
    <n v="84604"/>
    <x v="1"/>
    <s v="FUR-BO-10003404"/>
    <x v="0"/>
    <x v="0"/>
    <s v="Global Adaptabilites Bookcase, Cherry/Storm Gray Finish"/>
    <n v="1292.94"/>
    <n v="3"/>
    <n v="0"/>
    <n v="77.576399999999921"/>
  </r>
  <r>
    <n v="2656"/>
    <s v="CA-2014-112515"/>
    <x v="3"/>
    <x v="697"/>
    <d v="2014-09-22T00:00:00"/>
    <s v="Second Class"/>
    <s v="AS-10225"/>
    <s v="Alan Schoenberger"/>
    <x v="1"/>
    <x v="0"/>
    <x v="212"/>
    <x v="7"/>
    <n v="84604"/>
    <x v="1"/>
    <s v="OFF-BI-10004233"/>
    <x v="1"/>
    <x v="8"/>
    <s v="GBC Pre-Punched Binding Paper, Plastic, White, 8-1/2&quot; x 11&quot;"/>
    <n v="25.584000000000003"/>
    <n v="2"/>
    <n v="0.2"/>
    <n v="8.9543999999999997"/>
  </r>
  <r>
    <n v="2657"/>
    <s v="CA-2014-112515"/>
    <x v="3"/>
    <x v="697"/>
    <d v="2014-09-22T00:00:00"/>
    <s v="Second Class"/>
    <s v="AS-10225"/>
    <s v="Alan Schoenberger"/>
    <x v="1"/>
    <x v="0"/>
    <x v="212"/>
    <x v="7"/>
    <n v="84604"/>
    <x v="1"/>
    <s v="OFF-ST-10001272"/>
    <x v="1"/>
    <x v="4"/>
    <s v="Mini 13-1/2 Capacity Data Binder Rack, Pearl"/>
    <n v="261.74"/>
    <n v="2"/>
    <n v="0"/>
    <n v="65.435000000000002"/>
  </r>
  <r>
    <n v="2658"/>
    <s v="CA-2014-112515"/>
    <x v="3"/>
    <x v="697"/>
    <d v="2014-09-22T00:00:00"/>
    <s v="Second Class"/>
    <s v="AS-10225"/>
    <s v="Alan Schoenberger"/>
    <x v="1"/>
    <x v="0"/>
    <x v="212"/>
    <x v="7"/>
    <n v="84604"/>
    <x v="1"/>
    <s v="OFF-LA-10001175"/>
    <x v="1"/>
    <x v="2"/>
    <s v="Avery 514"/>
    <n v="14.399999999999999"/>
    <n v="5"/>
    <n v="0"/>
    <n v="7.056"/>
  </r>
  <r>
    <n v="2659"/>
    <s v="CA-2013-150343"/>
    <x v="0"/>
    <x v="765"/>
    <d v="2013-08-21T00:00:00"/>
    <s v="Standard Class"/>
    <s v="PK-19075"/>
    <s v="Pete Kriz"/>
    <x v="0"/>
    <x v="0"/>
    <x v="8"/>
    <x v="1"/>
    <n v="94110"/>
    <x v="1"/>
    <s v="OFF-EN-10004030"/>
    <x v="1"/>
    <x v="12"/>
    <s v="Convenience Packs of Business Envelopes"/>
    <n v="10.86"/>
    <n v="3"/>
    <n v="0"/>
    <n v="5.1042000000000005"/>
  </r>
  <r>
    <n v="2660"/>
    <s v="CA-2012-135538"/>
    <x v="1"/>
    <x v="100"/>
    <d v="2012-12-28T00:00:00"/>
    <s v="Standard Class"/>
    <s v="HR-14830"/>
    <s v="Harold Ryan"/>
    <x v="1"/>
    <x v="0"/>
    <x v="23"/>
    <x v="16"/>
    <n v="85234"/>
    <x v="1"/>
    <s v="FUR-CH-10004287"/>
    <x v="0"/>
    <x v="1"/>
    <s v="SAFCO Arco Folding Chair"/>
    <n v="883.84"/>
    <n v="4"/>
    <n v="0.2"/>
    <n v="99.431999999999931"/>
  </r>
  <r>
    <n v="2661"/>
    <s v="CA-2014-123372"/>
    <x v="3"/>
    <x v="354"/>
    <d v="2014-12-03T00:00:00"/>
    <s v="Standard Class"/>
    <s v="DG-13300"/>
    <s v="Deirdre Greer"/>
    <x v="1"/>
    <x v="0"/>
    <x v="20"/>
    <x v="15"/>
    <n v="10035"/>
    <x v="3"/>
    <s v="TEC-PH-10002834"/>
    <x v="2"/>
    <x v="7"/>
    <s v="Google Nexus 5"/>
    <n v="1979.89"/>
    <n v="11"/>
    <n v="0"/>
    <n v="494.97250000000003"/>
  </r>
  <r>
    <n v="2662"/>
    <s v="CA-2014-123372"/>
    <x v="3"/>
    <x v="354"/>
    <d v="2014-12-03T00:00:00"/>
    <s v="Standard Class"/>
    <s v="DG-13300"/>
    <s v="Deirdre Greer"/>
    <x v="1"/>
    <x v="0"/>
    <x v="20"/>
    <x v="15"/>
    <n v="10035"/>
    <x v="3"/>
    <s v="OFF-EN-10003055"/>
    <x v="1"/>
    <x v="12"/>
    <s v="Blue String-Tie &amp; Button Interoffice Envelopes, 10 x 13"/>
    <n v="79.959999999999994"/>
    <n v="2"/>
    <n v="0"/>
    <n v="35.981999999999992"/>
  </r>
  <r>
    <n v="2663"/>
    <s v="CA-2014-159604"/>
    <x v="3"/>
    <x v="349"/>
    <d v="2014-04-16T00:00:00"/>
    <s v="First Class"/>
    <s v="CL-12700"/>
    <s v="Craig Leslie"/>
    <x v="2"/>
    <x v="0"/>
    <x v="24"/>
    <x v="25"/>
    <n v="65807"/>
    <x v="2"/>
    <s v="OFF-BI-10003460"/>
    <x v="1"/>
    <x v="8"/>
    <s v="Acco 3-Hole Punch"/>
    <n v="8.76"/>
    <n v="2"/>
    <n v="0"/>
    <n v="4.2047999999999996"/>
  </r>
  <r>
    <n v="2664"/>
    <s v="CA-2013-164784"/>
    <x v="0"/>
    <x v="766"/>
    <d v="2013-05-05T00:00:00"/>
    <s v="First Class"/>
    <s v="HF-14995"/>
    <s v="Herbert Flentye"/>
    <x v="0"/>
    <x v="0"/>
    <x v="26"/>
    <x v="18"/>
    <n v="38109"/>
    <x v="0"/>
    <s v="OFF-LA-10001569"/>
    <x v="1"/>
    <x v="2"/>
    <s v="Avery 499"/>
    <n v="3.9840000000000004"/>
    <n v="1"/>
    <n v="0.2"/>
    <n v="1.2948"/>
  </r>
  <r>
    <n v="2665"/>
    <s v="CA-2013-164784"/>
    <x v="0"/>
    <x v="766"/>
    <d v="2013-05-05T00:00:00"/>
    <s v="First Class"/>
    <s v="HF-14995"/>
    <s v="Herbert Flentye"/>
    <x v="0"/>
    <x v="0"/>
    <x v="26"/>
    <x v="18"/>
    <n v="38109"/>
    <x v="0"/>
    <s v="FUR-TA-10004534"/>
    <x v="0"/>
    <x v="3"/>
    <s v="Bevis 44 x 96 Conference Tables"/>
    <n v="370.62"/>
    <n v="3"/>
    <n v="0.4"/>
    <n v="-142.07100000000008"/>
  </r>
  <r>
    <n v="2666"/>
    <s v="CA-2013-164784"/>
    <x v="0"/>
    <x v="766"/>
    <d v="2013-05-05T00:00:00"/>
    <s v="First Class"/>
    <s v="HF-14995"/>
    <s v="Herbert Flentye"/>
    <x v="0"/>
    <x v="0"/>
    <x v="26"/>
    <x v="18"/>
    <n v="38109"/>
    <x v="0"/>
    <s v="OFF-BI-10002954"/>
    <x v="1"/>
    <x v="8"/>
    <s v="Newell 3-Hole Punched Plastic Slotted Magazine Holders for Binders"/>
    <n v="2.7420000000000004"/>
    <n v="2"/>
    <n v="0.7"/>
    <n v="-2.0107999999999997"/>
  </r>
  <r>
    <n v="2667"/>
    <s v="CA-2013-111794"/>
    <x v="0"/>
    <x v="393"/>
    <d v="2013-10-02T00:00:00"/>
    <s v="Same Day"/>
    <s v="HG-15025"/>
    <s v="Hunter Glantz"/>
    <x v="0"/>
    <x v="0"/>
    <x v="112"/>
    <x v="5"/>
    <n v="79109"/>
    <x v="2"/>
    <s v="TEC-AC-10003832"/>
    <x v="2"/>
    <x v="11"/>
    <s v="Imation 16GB Mini TravelDrive USB 2.0 Flash Drive"/>
    <n v="79.512000000000015"/>
    <n v="3"/>
    <n v="0.2"/>
    <n v="20.8719"/>
  </r>
  <r>
    <n v="2668"/>
    <s v="CA-2013-111794"/>
    <x v="0"/>
    <x v="393"/>
    <d v="2013-10-02T00:00:00"/>
    <s v="Same Day"/>
    <s v="HG-15025"/>
    <s v="Hunter Glantz"/>
    <x v="0"/>
    <x v="0"/>
    <x v="112"/>
    <x v="5"/>
    <n v="79109"/>
    <x v="2"/>
    <s v="OFF-PA-10000474"/>
    <x v="1"/>
    <x v="10"/>
    <s v="Staples"/>
    <n v="28.352"/>
    <n v="1"/>
    <n v="0.2"/>
    <n v="9.568799999999996"/>
  </r>
  <r>
    <n v="2669"/>
    <s v="US-2012-139759"/>
    <x v="1"/>
    <x v="767"/>
    <d v="2012-08-30T00:00:00"/>
    <s v="Standard Class"/>
    <s v="NL-18310"/>
    <s v="Nancy Lomonaco"/>
    <x v="2"/>
    <x v="0"/>
    <x v="1"/>
    <x v="1"/>
    <n v="90045"/>
    <x v="1"/>
    <s v="FUR-CH-10002774"/>
    <x v="0"/>
    <x v="1"/>
    <s v="Global Deluxe Stacking Chair, Gray"/>
    <n v="40.783999999999999"/>
    <n v="1"/>
    <n v="0.2"/>
    <n v="4.5881999999999987"/>
  </r>
  <r>
    <n v="2670"/>
    <s v="US-2012-139759"/>
    <x v="1"/>
    <x v="767"/>
    <d v="2012-08-30T00:00:00"/>
    <s v="Standard Class"/>
    <s v="NL-18310"/>
    <s v="Nancy Lomonaco"/>
    <x v="2"/>
    <x v="0"/>
    <x v="1"/>
    <x v="1"/>
    <n v="90045"/>
    <x v="1"/>
    <s v="OFF-AP-10002765"/>
    <x v="1"/>
    <x v="9"/>
    <s v="Fellowes Advanced Computer Series Surge Protectors"/>
    <n v="105.96"/>
    <n v="4"/>
    <n v="0"/>
    <n v="29.668800000000005"/>
  </r>
  <r>
    <n v="2671"/>
    <s v="CA-2011-126403"/>
    <x v="2"/>
    <x v="340"/>
    <d v="2011-09-12T00:00:00"/>
    <s v="Second Class"/>
    <s v="RR-19525"/>
    <s v="Rick Reed"/>
    <x v="1"/>
    <x v="0"/>
    <x v="90"/>
    <x v="31"/>
    <n v="1852"/>
    <x v="3"/>
    <s v="OFF-PA-10001144"/>
    <x v="1"/>
    <x v="10"/>
    <s v="Xerox 1913"/>
    <n v="166.44"/>
    <n v="3"/>
    <n v="0"/>
    <n v="79.891199999999998"/>
  </r>
  <r>
    <n v="2672"/>
    <s v="CA-2011-126403"/>
    <x v="2"/>
    <x v="340"/>
    <d v="2011-09-12T00:00:00"/>
    <s v="Second Class"/>
    <s v="RR-19525"/>
    <s v="Rick Reed"/>
    <x v="1"/>
    <x v="0"/>
    <x v="90"/>
    <x v="31"/>
    <n v="1852"/>
    <x v="3"/>
    <s v="FUR-CH-10003761"/>
    <x v="0"/>
    <x v="1"/>
    <s v="Global Italian Leather Office Chair"/>
    <n v="785.87999999999988"/>
    <n v="6"/>
    <n v="0"/>
    <n v="212.18759999999997"/>
  </r>
  <r>
    <n v="2673"/>
    <s v="CA-2011-126403"/>
    <x v="2"/>
    <x v="340"/>
    <d v="2011-09-12T00:00:00"/>
    <s v="Second Class"/>
    <s v="RR-19525"/>
    <s v="Rick Reed"/>
    <x v="1"/>
    <x v="0"/>
    <x v="90"/>
    <x v="31"/>
    <n v="1852"/>
    <x v="3"/>
    <s v="OFF-PA-10004665"/>
    <x v="1"/>
    <x v="10"/>
    <s v="Advantus Motivational Note Cards"/>
    <n v="26.2"/>
    <n v="2"/>
    <n v="0"/>
    <n v="12.837999999999999"/>
  </r>
  <r>
    <n v="2674"/>
    <s v="CA-2011-126403"/>
    <x v="2"/>
    <x v="340"/>
    <d v="2011-09-12T00:00:00"/>
    <s v="Second Class"/>
    <s v="RR-19525"/>
    <s v="Rick Reed"/>
    <x v="1"/>
    <x v="0"/>
    <x v="90"/>
    <x v="31"/>
    <n v="1852"/>
    <x v="3"/>
    <s v="OFF-ST-10000078"/>
    <x v="1"/>
    <x v="4"/>
    <s v="Tennsco 6- and 18-Compartment Lockers"/>
    <n v="1325.8500000000001"/>
    <n v="5"/>
    <n v="0"/>
    <n v="238.65299999999991"/>
  </r>
  <r>
    <n v="2675"/>
    <s v="CA-2014-136875"/>
    <x v="3"/>
    <x v="734"/>
    <d v="2014-12-04T00:00:00"/>
    <s v="Same Day"/>
    <s v="TC-21295"/>
    <s v="Toby Carlisle"/>
    <x v="0"/>
    <x v="0"/>
    <x v="70"/>
    <x v="1"/>
    <n v="92024"/>
    <x v="1"/>
    <s v="OFF-PA-10000357"/>
    <x v="1"/>
    <x v="10"/>
    <s v="Xerox 1888"/>
    <n v="166.44"/>
    <n v="3"/>
    <n v="0"/>
    <n v="79.891199999999998"/>
  </r>
  <r>
    <n v="2676"/>
    <s v="CA-2014-132185"/>
    <x v="3"/>
    <x v="344"/>
    <d v="2014-12-03T00:00:00"/>
    <s v="Standard Class"/>
    <s v="DB-13615"/>
    <s v="Doug Bickford"/>
    <x v="0"/>
    <x v="0"/>
    <x v="153"/>
    <x v="3"/>
    <n v="28806"/>
    <x v="0"/>
    <s v="OFF-AR-10000422"/>
    <x v="1"/>
    <x v="6"/>
    <s v="Pencil and Crayon Sharpener"/>
    <n v="8.76"/>
    <n v="5"/>
    <n v="0.2"/>
    <n v="0.76649999999999974"/>
  </r>
  <r>
    <n v="2677"/>
    <s v="CA-2014-132185"/>
    <x v="3"/>
    <x v="344"/>
    <d v="2014-12-03T00:00:00"/>
    <s v="Standard Class"/>
    <s v="DB-13615"/>
    <s v="Doug Bickford"/>
    <x v="0"/>
    <x v="0"/>
    <x v="153"/>
    <x v="3"/>
    <n v="28806"/>
    <x v="0"/>
    <s v="OFF-AP-10001205"/>
    <x v="1"/>
    <x v="9"/>
    <s v="Belkin 5 Outlet SurgeMaster Power Centers"/>
    <n v="43.584000000000003"/>
    <n v="1"/>
    <n v="0.2"/>
    <n v="4.3584000000000032"/>
  </r>
  <r>
    <n v="2678"/>
    <s v="US-2011-160780"/>
    <x v="2"/>
    <x v="261"/>
    <d v="2011-06-21T00:00:00"/>
    <s v="Same Day"/>
    <s v="SV-20785"/>
    <s v="Stewart Visinsky"/>
    <x v="0"/>
    <x v="0"/>
    <x v="206"/>
    <x v="22"/>
    <n v="81001"/>
    <x v="1"/>
    <s v="OFF-BI-10001116"/>
    <x v="1"/>
    <x v="8"/>
    <s v="Wilson Jones 1&quot; Hanging DublLock Ring Binders"/>
    <n v="11.088000000000003"/>
    <n v="7"/>
    <n v="0.7"/>
    <n v="-8.1311999999999998"/>
  </r>
  <r>
    <n v="2679"/>
    <s v="US-2011-160780"/>
    <x v="2"/>
    <x v="261"/>
    <d v="2011-06-21T00:00:00"/>
    <s v="Same Day"/>
    <s v="SV-20785"/>
    <s v="Stewart Visinsky"/>
    <x v="0"/>
    <x v="0"/>
    <x v="206"/>
    <x v="22"/>
    <n v="81001"/>
    <x v="1"/>
    <s v="OFF-BI-10002931"/>
    <x v="1"/>
    <x v="8"/>
    <s v="Avery Trapezoid Extra Heavy Duty 4&quot; Binders"/>
    <n v="25.164000000000001"/>
    <n v="2"/>
    <n v="0.7"/>
    <n v="-16.775999999999996"/>
  </r>
  <r>
    <n v="2680"/>
    <s v="CA-2014-127026"/>
    <x v="3"/>
    <x v="276"/>
    <d v="2014-01-28T00:00:00"/>
    <s v="Standard Class"/>
    <s v="MH-18115"/>
    <s v="Mick Hernandez"/>
    <x v="2"/>
    <x v="0"/>
    <x v="25"/>
    <x v="12"/>
    <n v="49201"/>
    <x v="2"/>
    <s v="OFF-BI-10000546"/>
    <x v="1"/>
    <x v="8"/>
    <s v="Avery Durable Binders"/>
    <n v="14.399999999999999"/>
    <n v="5"/>
    <n v="0"/>
    <n v="7.056"/>
  </r>
  <r>
    <n v="2681"/>
    <s v="CA-2014-127026"/>
    <x v="3"/>
    <x v="276"/>
    <d v="2014-01-28T00:00:00"/>
    <s v="Standard Class"/>
    <s v="MH-18115"/>
    <s v="Mick Hernandez"/>
    <x v="2"/>
    <x v="0"/>
    <x v="25"/>
    <x v="12"/>
    <n v="49201"/>
    <x v="2"/>
    <s v="TEC-AC-10002049"/>
    <x v="2"/>
    <x v="11"/>
    <s v="Logitech G19 Programmable Gaming Keyboard"/>
    <n v="619.94999999999993"/>
    <n v="5"/>
    <n v="0"/>
    <n v="111.59099999999995"/>
  </r>
  <r>
    <n v="2682"/>
    <s v="CA-2014-127026"/>
    <x v="3"/>
    <x v="276"/>
    <d v="2014-01-28T00:00:00"/>
    <s v="Standard Class"/>
    <s v="MH-18115"/>
    <s v="Mick Hernandez"/>
    <x v="2"/>
    <x v="0"/>
    <x v="25"/>
    <x v="12"/>
    <n v="49201"/>
    <x v="2"/>
    <s v="OFF-BI-10001196"/>
    <x v="1"/>
    <x v="8"/>
    <s v="Avery Flip-Chart Easel Binder, Black"/>
    <n v="89.52"/>
    <n v="4"/>
    <n v="0"/>
    <n v="42.074399999999997"/>
  </r>
  <r>
    <n v="2683"/>
    <s v="CA-2014-127026"/>
    <x v="3"/>
    <x v="276"/>
    <d v="2014-01-28T00:00:00"/>
    <s v="Standard Class"/>
    <s v="MH-18115"/>
    <s v="Mick Hernandez"/>
    <x v="2"/>
    <x v="0"/>
    <x v="25"/>
    <x v="12"/>
    <n v="49201"/>
    <x v="2"/>
    <s v="TEC-MA-10002981"/>
    <x v="2"/>
    <x v="15"/>
    <s v="I.R.I.S IRISCard Anywhere 5 Card Scanner"/>
    <n v="350.97300000000007"/>
    <n v="3"/>
    <n v="0.1"/>
    <n v="152.08829999999998"/>
  </r>
  <r>
    <n v="2684"/>
    <s v="CA-2014-127026"/>
    <x v="3"/>
    <x v="276"/>
    <d v="2014-01-28T00:00:00"/>
    <s v="Standard Class"/>
    <s v="MH-18115"/>
    <s v="Mick Hernandez"/>
    <x v="2"/>
    <x v="0"/>
    <x v="25"/>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x v="0"/>
    <x v="1"/>
    <x v="1"/>
    <n v="90004"/>
    <x v="1"/>
    <s v="OFF-BI-10000632"/>
    <x v="1"/>
    <x v="8"/>
    <s v="Satellite Sectional Post Binders"/>
    <n v="312.55200000000002"/>
    <n v="9"/>
    <n v="0.2"/>
    <n v="101.57939999999999"/>
  </r>
  <r>
    <n v="2686"/>
    <s v="CA-2013-133123"/>
    <x v="0"/>
    <x v="47"/>
    <d v="2013-09-12T00:00:00"/>
    <s v="Standard Class"/>
    <s v="KB-16315"/>
    <s v="Karl Braun"/>
    <x v="0"/>
    <x v="0"/>
    <x v="222"/>
    <x v="3"/>
    <n v="27360"/>
    <x v="0"/>
    <s v="OFF-EN-10003055"/>
    <x v="1"/>
    <x v="12"/>
    <s v="Blue String-Tie &amp; Button Interoffice Envelopes, 10 x 13"/>
    <n v="95.951999999999998"/>
    <n v="3"/>
    <n v="0.2"/>
    <n v="29.984999999999985"/>
  </r>
  <r>
    <n v="2687"/>
    <s v="CA-2013-133123"/>
    <x v="0"/>
    <x v="47"/>
    <d v="2013-09-12T00:00:00"/>
    <s v="Standard Class"/>
    <s v="KB-16315"/>
    <s v="Karl Braun"/>
    <x v="0"/>
    <x v="0"/>
    <x v="222"/>
    <x v="3"/>
    <n v="27360"/>
    <x v="0"/>
    <s v="OFF-BI-10001031"/>
    <x v="1"/>
    <x v="8"/>
    <s v="Pressboard Data Binders by Wilson Jones"/>
    <n v="3.2040000000000002"/>
    <n v="2"/>
    <n v="0.7"/>
    <n v="-2.4563999999999995"/>
  </r>
  <r>
    <n v="2688"/>
    <s v="US-2013-128195"/>
    <x v="0"/>
    <x v="578"/>
    <d v="2013-08-06T00:00:00"/>
    <s v="First Class"/>
    <s v="RA-19285"/>
    <s v="Ralph Arnett"/>
    <x v="0"/>
    <x v="0"/>
    <x v="97"/>
    <x v="10"/>
    <n v="61604"/>
    <x v="2"/>
    <s v="OFF-BI-10002003"/>
    <x v="1"/>
    <x v="8"/>
    <s v="Ibico Presentation Index for Binding Systems"/>
    <n v="3.9799999999999991"/>
    <n v="5"/>
    <n v="0.8"/>
    <n v="-6.5670000000000019"/>
  </r>
  <r>
    <n v="2689"/>
    <s v="CA-2012-153220"/>
    <x v="1"/>
    <x v="768"/>
    <d v="2012-11-14T00:00:00"/>
    <s v="First Class"/>
    <s v="YC-21895"/>
    <s v="Yoseph Carroll"/>
    <x v="1"/>
    <x v="0"/>
    <x v="1"/>
    <x v="1"/>
    <n v="90032"/>
    <x v="1"/>
    <s v="OFF-PA-10003016"/>
    <x v="1"/>
    <x v="10"/>
    <s v="Adams &quot;While You Were Out&quot; Message Pads"/>
    <n v="15.700000000000001"/>
    <n v="5"/>
    <n v="0"/>
    <n v="7.0649999999999995"/>
  </r>
  <r>
    <n v="2690"/>
    <s v="CA-2011-123064"/>
    <x v="2"/>
    <x v="479"/>
    <d v="2011-07-02T00:00:00"/>
    <s v="First Class"/>
    <s v="RA-19915"/>
    <s v="Russell Applegate"/>
    <x v="0"/>
    <x v="0"/>
    <x v="22"/>
    <x v="10"/>
    <n v="60653"/>
    <x v="2"/>
    <s v="OFF-AR-10004582"/>
    <x v="1"/>
    <x v="6"/>
    <s v="BIC Brite Liner Grip Highlighters"/>
    <n v="5.2480000000000002"/>
    <n v="4"/>
    <n v="0.2"/>
    <n v="1.6399999999999995"/>
  </r>
  <r>
    <n v="2691"/>
    <s v="CA-2014-156412"/>
    <x v="3"/>
    <x v="769"/>
    <d v="2014-12-09T00:00:00"/>
    <s v="Standard Class"/>
    <s v="CM-12160"/>
    <s v="Charles McCrossin"/>
    <x v="0"/>
    <x v="0"/>
    <x v="10"/>
    <x v="9"/>
    <n v="19134"/>
    <x v="3"/>
    <s v="OFF-BI-10004364"/>
    <x v="1"/>
    <x v="8"/>
    <s v="Storex Dura Pro Binders"/>
    <n v="5.3460000000000019"/>
    <n v="3"/>
    <n v="0.7"/>
    <n v="-4.4550000000000001"/>
  </r>
  <r>
    <n v="2692"/>
    <s v="US-2013-144211"/>
    <x v="0"/>
    <x v="770"/>
    <d v="2013-09-03T00:00:00"/>
    <s v="Standard Class"/>
    <s v="CS-12130"/>
    <s v="Chad Sievert"/>
    <x v="0"/>
    <x v="0"/>
    <x v="323"/>
    <x v="22"/>
    <n v="80112"/>
    <x v="1"/>
    <s v="OFF-PA-10002246"/>
    <x v="1"/>
    <x v="10"/>
    <s v="Wirebound Four 2-3/4 x 5 Forms per Page, 400 Sets per Book"/>
    <n v="15.48"/>
    <n v="3"/>
    <n v="0.2"/>
    <n v="5.6115000000000004"/>
  </r>
  <r>
    <n v="2693"/>
    <s v="US-2013-144211"/>
    <x v="0"/>
    <x v="770"/>
    <d v="2013-09-03T00:00:00"/>
    <s v="Standard Class"/>
    <s v="CS-12130"/>
    <s v="Chad Sievert"/>
    <x v="0"/>
    <x v="0"/>
    <x v="323"/>
    <x v="22"/>
    <n v="80112"/>
    <x v="1"/>
    <s v="TEC-PH-10002890"/>
    <x v="2"/>
    <x v="7"/>
    <s v="AT&amp;T 17929 Lendline Telephone"/>
    <n v="108.57599999999999"/>
    <n v="3"/>
    <n v="0.2"/>
    <n v="8.1432000000000002"/>
  </r>
  <r>
    <n v="2694"/>
    <s v="CA-2013-138079"/>
    <x v="0"/>
    <x v="115"/>
    <d v="2013-01-28T00:00:00"/>
    <s v="Standard Class"/>
    <s v="AJ-10795"/>
    <s v="Anthony Johnson"/>
    <x v="1"/>
    <x v="0"/>
    <x v="4"/>
    <x v="4"/>
    <n v="98115"/>
    <x v="1"/>
    <s v="FUR-FU-10001475"/>
    <x v="0"/>
    <x v="5"/>
    <s v="Contract Clock, 14&quot;, Brown"/>
    <n v="109.9"/>
    <n v="5"/>
    <n v="0"/>
    <n v="37.366"/>
  </r>
  <r>
    <n v="2695"/>
    <s v="CA-2011-143182"/>
    <x v="2"/>
    <x v="771"/>
    <d v="2011-10-20T00:00:00"/>
    <s v="Standard Class"/>
    <s v="DL-12865"/>
    <s v="Dan Lawera"/>
    <x v="0"/>
    <x v="0"/>
    <x v="146"/>
    <x v="2"/>
    <n v="33012"/>
    <x v="0"/>
    <s v="FUR-FU-10004270"/>
    <x v="0"/>
    <x v="5"/>
    <s v="Executive Impressions 13&quot; Clairmont Wall Clock"/>
    <n v="15.384"/>
    <n v="1"/>
    <n v="0.2"/>
    <n v="4.0383000000000013"/>
  </r>
  <r>
    <n v="2696"/>
    <s v="CA-2013-161662"/>
    <x v="0"/>
    <x v="569"/>
    <d v="2013-02-09T00:00:00"/>
    <s v="First Class"/>
    <s v="BE-11410"/>
    <s v="Bobby Elias"/>
    <x v="0"/>
    <x v="0"/>
    <x v="152"/>
    <x v="24"/>
    <n v="43130"/>
    <x v="3"/>
    <s v="OFF-PA-10003465"/>
    <x v="1"/>
    <x v="10"/>
    <s v="Xerox 1912"/>
    <n v="30.352"/>
    <n v="2"/>
    <n v="0.2"/>
    <n v="10.623199999999997"/>
  </r>
  <r>
    <n v="2697"/>
    <s v="CA-2011-145317"/>
    <x v="2"/>
    <x v="772"/>
    <d v="2011-03-23T00:00:00"/>
    <s v="Standard Class"/>
    <s v="SM-20320"/>
    <s v="Sean Miller"/>
    <x v="2"/>
    <x v="0"/>
    <x v="108"/>
    <x v="2"/>
    <n v="32216"/>
    <x v="0"/>
    <s v="TEC-MA-10003626"/>
    <x v="2"/>
    <x v="15"/>
    <s v="Hewlett-Packard Deskjet 6540 Color Inkjet Printer"/>
    <n v="821.3"/>
    <n v="4"/>
    <n v="0.5"/>
    <n v="-16.426000000000045"/>
  </r>
  <r>
    <n v="2698"/>
    <s v="CA-2011-145317"/>
    <x v="2"/>
    <x v="772"/>
    <d v="2011-03-23T00:00:00"/>
    <s v="Standard Class"/>
    <s v="SM-20320"/>
    <s v="Sean Miller"/>
    <x v="2"/>
    <x v="0"/>
    <x v="108"/>
    <x v="2"/>
    <n v="32216"/>
    <x v="0"/>
    <s v="TEC-MA-10002412"/>
    <x v="2"/>
    <x v="15"/>
    <s v="Cisco TelePresence System EX90 Videoconferencing Unit"/>
    <n v="22638.48"/>
    <n v="6"/>
    <n v="0.5"/>
    <n v="-1811.0784000000021"/>
  </r>
  <r>
    <n v="2699"/>
    <s v="CA-2011-145317"/>
    <x v="2"/>
    <x v="772"/>
    <d v="2011-03-23T00:00:00"/>
    <s v="Standard Class"/>
    <s v="SM-20320"/>
    <s v="Sean Miller"/>
    <x v="2"/>
    <x v="0"/>
    <x v="108"/>
    <x v="2"/>
    <n v="32216"/>
    <x v="0"/>
    <s v="OFF-PA-10001804"/>
    <x v="1"/>
    <x v="10"/>
    <s v="Xerox 195"/>
    <n v="21.376000000000001"/>
    <n v="4"/>
    <n v="0.2"/>
    <n v="7.4815999999999994"/>
  </r>
  <r>
    <n v="2700"/>
    <s v="CA-2011-145317"/>
    <x v="2"/>
    <x v="772"/>
    <d v="2011-03-23T00:00:00"/>
    <s v="Standard Class"/>
    <s v="SM-20320"/>
    <s v="Sean Miller"/>
    <x v="2"/>
    <x v="0"/>
    <x v="108"/>
    <x v="2"/>
    <n v="32216"/>
    <x v="0"/>
    <s v="OFF-AR-10003183"/>
    <x v="1"/>
    <x v="6"/>
    <s v="Avery Fluorescent Highlighter Four-Color Set"/>
    <n v="8.016"/>
    <n v="3"/>
    <n v="0.2"/>
    <n v="1.0019999999999993"/>
  </r>
  <r>
    <n v="2701"/>
    <s v="CA-2011-145317"/>
    <x v="2"/>
    <x v="772"/>
    <d v="2011-03-23T00:00:00"/>
    <s v="Standard Class"/>
    <s v="SM-20320"/>
    <s v="Sean Miller"/>
    <x v="2"/>
    <x v="0"/>
    <x v="108"/>
    <x v="2"/>
    <n v="32216"/>
    <x v="0"/>
    <s v="FUR-FU-10004270"/>
    <x v="0"/>
    <x v="5"/>
    <s v="Executive Impressions 13&quot; Clairmont Wall Clock"/>
    <n v="30.768000000000001"/>
    <n v="2"/>
    <n v="0.2"/>
    <n v="8.0766000000000027"/>
  </r>
  <r>
    <n v="2702"/>
    <s v="CA-2011-145317"/>
    <x v="2"/>
    <x v="772"/>
    <d v="2011-03-23T00:00:00"/>
    <s v="Standard Class"/>
    <s v="SM-20320"/>
    <s v="Sean Miller"/>
    <x v="2"/>
    <x v="0"/>
    <x v="108"/>
    <x v="2"/>
    <n v="32216"/>
    <x v="0"/>
    <s v="OFF-FA-10003112"/>
    <x v="1"/>
    <x v="13"/>
    <s v="Staples"/>
    <n v="18.936"/>
    <n v="3"/>
    <n v="0.2"/>
    <n v="5.9174999999999986"/>
  </r>
  <r>
    <n v="2703"/>
    <s v="CA-2011-145317"/>
    <x v="2"/>
    <x v="772"/>
    <d v="2011-03-23T00:00:00"/>
    <s v="Standard Class"/>
    <s v="SM-20320"/>
    <s v="Sean Miller"/>
    <x v="2"/>
    <x v="0"/>
    <x v="108"/>
    <x v="2"/>
    <n v="32216"/>
    <x v="0"/>
    <s v="FUR-FU-10001986"/>
    <x v="0"/>
    <x v="5"/>
    <s v="Dana Fluorescent Magnifying Lamp, White, 36&quot;"/>
    <n v="122.352"/>
    <n v="3"/>
    <n v="0.2"/>
    <n v="15.29399999999999"/>
  </r>
  <r>
    <n v="2704"/>
    <s v="CA-2011-143413"/>
    <x v="2"/>
    <x v="773"/>
    <d v="2011-05-30T00:00:00"/>
    <s v="Standard Class"/>
    <s v="RP-19390"/>
    <s v="Resi Pölking"/>
    <x v="0"/>
    <x v="0"/>
    <x v="248"/>
    <x v="39"/>
    <n v="21215"/>
    <x v="3"/>
    <s v="OFF-PA-10002319"/>
    <x v="1"/>
    <x v="10"/>
    <s v="Xerox 1944"/>
    <n v="116.28"/>
    <n v="3"/>
    <n v="0"/>
    <n v="56.977199999999996"/>
  </r>
  <r>
    <n v="2705"/>
    <s v="CA-2014-156818"/>
    <x v="3"/>
    <x v="497"/>
    <d v="2014-07-14T00:00:00"/>
    <s v="Second Class"/>
    <s v="JD-16015"/>
    <s v="Joy Daniels"/>
    <x v="0"/>
    <x v="0"/>
    <x v="20"/>
    <x v="15"/>
    <n v="10009"/>
    <x v="3"/>
    <s v="TEC-AC-10002323"/>
    <x v="2"/>
    <x v="11"/>
    <s v="SanDisk Ultra 32 GB MicroSDHC Class 10 Memory Card"/>
    <n v="132.60000000000002"/>
    <n v="6"/>
    <n v="0"/>
    <n v="17.238000000000007"/>
  </r>
  <r>
    <n v="2706"/>
    <s v="CA-2014-155873"/>
    <x v="3"/>
    <x v="114"/>
    <d v="2014-06-22T00:00:00"/>
    <s v="Standard Class"/>
    <s v="AB-10255"/>
    <s v="Alejandro Ballentine"/>
    <x v="2"/>
    <x v="0"/>
    <x v="51"/>
    <x v="27"/>
    <n v="88220"/>
    <x v="1"/>
    <s v="OFF-SU-10001165"/>
    <x v="1"/>
    <x v="14"/>
    <s v="Acme Elite Stainless Steel Scissors"/>
    <n v="16.68"/>
    <n v="2"/>
    <n v="0"/>
    <n v="4.3368000000000002"/>
  </r>
  <r>
    <n v="2707"/>
    <s v="CA-2014-155873"/>
    <x v="3"/>
    <x v="114"/>
    <d v="2014-06-22T00:00:00"/>
    <s v="Standard Class"/>
    <s v="AB-10255"/>
    <s v="Alejandro Ballentine"/>
    <x v="2"/>
    <x v="0"/>
    <x v="51"/>
    <x v="27"/>
    <n v="88220"/>
    <x v="1"/>
    <s v="OFF-PA-10001246"/>
    <x v="1"/>
    <x v="10"/>
    <s v="Xerox 215"/>
    <n v="19.440000000000001"/>
    <n v="3"/>
    <n v="0"/>
    <n v="9.3312000000000008"/>
  </r>
  <r>
    <n v="2708"/>
    <s v="CA-2014-155873"/>
    <x v="3"/>
    <x v="114"/>
    <d v="2014-06-22T00:00:00"/>
    <s v="Standard Class"/>
    <s v="AB-10255"/>
    <s v="Alejandro Ballentine"/>
    <x v="2"/>
    <x v="0"/>
    <x v="51"/>
    <x v="27"/>
    <n v="88220"/>
    <x v="1"/>
    <s v="OFF-PA-10001815"/>
    <x v="1"/>
    <x v="10"/>
    <s v="Xerox 1885"/>
    <n v="192.16"/>
    <n v="4"/>
    <n v="0"/>
    <n v="92.236799999999988"/>
  </r>
  <r>
    <n v="2709"/>
    <s v="CA-2012-121797"/>
    <x v="1"/>
    <x v="564"/>
    <d v="2012-02-06T00:00:00"/>
    <s v="Standard Class"/>
    <s v="CC-12145"/>
    <s v="Charles Crestani"/>
    <x v="0"/>
    <x v="0"/>
    <x v="1"/>
    <x v="1"/>
    <n v="90049"/>
    <x v="1"/>
    <s v="FUR-FU-10001876"/>
    <x v="0"/>
    <x v="5"/>
    <s v="Computer Room Manger, 14&quot;"/>
    <n v="227.35999999999999"/>
    <n v="7"/>
    <n v="0"/>
    <n v="81.849599999999981"/>
  </r>
  <r>
    <n v="2710"/>
    <s v="CA-2012-121797"/>
    <x v="1"/>
    <x v="564"/>
    <d v="2012-02-06T00:00:00"/>
    <s v="Standard Class"/>
    <s v="CC-12145"/>
    <s v="Charles Crestani"/>
    <x v="0"/>
    <x v="0"/>
    <x v="1"/>
    <x v="1"/>
    <n v="90049"/>
    <x v="1"/>
    <s v="TEC-MA-10000488"/>
    <x v="2"/>
    <x v="15"/>
    <s v="Bady BDG101FRU Card Printer"/>
    <n v="1919.9760000000001"/>
    <n v="3"/>
    <n v="0.2"/>
    <n v="215.99729999999977"/>
  </r>
  <r>
    <n v="2711"/>
    <s v="US-2012-120572"/>
    <x v="1"/>
    <x v="555"/>
    <d v="2012-12-15T00:00:00"/>
    <s v="Standard Class"/>
    <s v="GH-14425"/>
    <s v="Gary Hwang"/>
    <x v="0"/>
    <x v="0"/>
    <x v="108"/>
    <x v="2"/>
    <n v="32216"/>
    <x v="0"/>
    <s v="OFF-BI-10001098"/>
    <x v="1"/>
    <x v="8"/>
    <s v="Acco D-Ring Binder w/DublLock"/>
    <n v="12.828000000000001"/>
    <n v="2"/>
    <n v="0.7"/>
    <n v="-8.9795999999999978"/>
  </r>
  <r>
    <n v="2712"/>
    <s v="CA-2014-132430"/>
    <x v="3"/>
    <x v="449"/>
    <d v="2014-10-12T00:00:00"/>
    <s v="First Class"/>
    <s v="CP-12085"/>
    <s v="Cathy Prescott"/>
    <x v="1"/>
    <x v="0"/>
    <x v="80"/>
    <x v="24"/>
    <n v="44107"/>
    <x v="3"/>
    <s v="FUR-FU-10003577"/>
    <x v="0"/>
    <x v="5"/>
    <s v="Nu-Dell Leatherette Frames"/>
    <n v="45.888000000000005"/>
    <n v="4"/>
    <n v="0.2"/>
    <n v="9.1775999999999982"/>
  </r>
  <r>
    <n v="2713"/>
    <s v="CA-2014-146031"/>
    <x v="3"/>
    <x v="570"/>
    <d v="2014-08-02T00:00:00"/>
    <s v="Second Class"/>
    <s v="GM-14440"/>
    <s v="Gary McGarr"/>
    <x v="0"/>
    <x v="0"/>
    <x v="21"/>
    <x v="15"/>
    <n v="12180"/>
    <x v="3"/>
    <s v="OFF-AR-10002656"/>
    <x v="1"/>
    <x v="6"/>
    <s v="Sanford Liquid Accent Highlighters"/>
    <n v="60.12"/>
    <n v="9"/>
    <n v="0"/>
    <n v="22.244399999999995"/>
  </r>
  <r>
    <n v="2714"/>
    <s v="CA-2011-110100"/>
    <x v="2"/>
    <x v="573"/>
    <d v="2011-04-29T00:00:00"/>
    <s v="Standard Class"/>
    <s v="LC-16885"/>
    <s v="Lena Creighton"/>
    <x v="0"/>
    <x v="0"/>
    <x v="40"/>
    <x v="3"/>
    <n v="28403"/>
    <x v="0"/>
    <s v="TEC-PH-10004531"/>
    <x v="2"/>
    <x v="7"/>
    <s v="AT&amp;T CL2909"/>
    <n v="302.37599999999998"/>
    <n v="3"/>
    <n v="0.2"/>
    <n v="37.796999999999997"/>
  </r>
  <r>
    <n v="2715"/>
    <s v="CA-2012-103723"/>
    <x v="1"/>
    <x v="494"/>
    <d v="2012-12-06T00:00:00"/>
    <s v="Standard Class"/>
    <s v="BT-11305"/>
    <s v="Beth Thompson"/>
    <x v="2"/>
    <x v="0"/>
    <x v="4"/>
    <x v="4"/>
    <n v="98105"/>
    <x v="1"/>
    <s v="OFF-AR-10003251"/>
    <x v="1"/>
    <x v="6"/>
    <s v="Prang Drawing Pencil Set"/>
    <n v="13.899999999999999"/>
    <n v="5"/>
    <n v="0"/>
    <n v="5.56"/>
  </r>
  <r>
    <n v="2716"/>
    <s v="CA-2011-127187"/>
    <x v="2"/>
    <x v="774"/>
    <d v="2011-12-08T00:00:00"/>
    <s v="Standard Class"/>
    <s v="CP-12085"/>
    <s v="Cathy Prescott"/>
    <x v="1"/>
    <x v="0"/>
    <x v="20"/>
    <x v="15"/>
    <n v="10024"/>
    <x v="3"/>
    <s v="TEC-PH-10000673"/>
    <x v="2"/>
    <x v="7"/>
    <s v="Plantronics Voyager Pro HD - Bluetooth Headset"/>
    <n v="129.97999999999999"/>
    <n v="2"/>
    <n v="0"/>
    <n v="62.3904"/>
  </r>
  <r>
    <n v="2717"/>
    <s v="CA-2014-128475"/>
    <x v="3"/>
    <x v="775"/>
    <d v="2014-09-02T00:00:00"/>
    <s v="Standard Class"/>
    <s v="SC-20680"/>
    <s v="Steve Carroll"/>
    <x v="2"/>
    <x v="0"/>
    <x v="38"/>
    <x v="32"/>
    <n v="31907"/>
    <x v="0"/>
    <s v="TEC-AC-10000158"/>
    <x v="2"/>
    <x v="11"/>
    <s v="Sony 64GB Class 10 Micro SDHC R40 Memory Card"/>
    <n v="71.98"/>
    <n v="2"/>
    <n v="0"/>
    <n v="15.1158"/>
  </r>
  <r>
    <n v="2718"/>
    <s v="CA-2011-100006"/>
    <x v="2"/>
    <x v="557"/>
    <d v="2011-09-13T00:00:00"/>
    <s v="Standard Class"/>
    <s v="DK-13375"/>
    <s v="Dennis Kane"/>
    <x v="0"/>
    <x v="0"/>
    <x v="20"/>
    <x v="15"/>
    <n v="10024"/>
    <x v="3"/>
    <s v="TEC-PH-10002075"/>
    <x v="2"/>
    <x v="7"/>
    <s v="AT&amp;T EL51110 DECT"/>
    <n v="377.96999999999997"/>
    <n v="3"/>
    <n v="0"/>
    <n v="109.61129999999999"/>
  </r>
  <r>
    <n v="2719"/>
    <s v="CA-2014-144827"/>
    <x v="3"/>
    <x v="202"/>
    <d v="2014-12-28T00:00:00"/>
    <s v="Standard Class"/>
    <s v="SE-20110"/>
    <s v="Sanjit Engle"/>
    <x v="0"/>
    <x v="0"/>
    <x v="116"/>
    <x v="1"/>
    <n v="92627"/>
    <x v="1"/>
    <s v="OFF-ST-10004340"/>
    <x v="1"/>
    <x v="4"/>
    <s v="Fellowes Mobile File Cart, Black"/>
    <n v="124.36"/>
    <n v="2"/>
    <n v="0"/>
    <n v="33.577200000000005"/>
  </r>
  <r>
    <n v="2720"/>
    <s v="CA-2011-110030"/>
    <x v="2"/>
    <x v="776"/>
    <d v="2011-12-08T00:00:00"/>
    <s v="Second Class"/>
    <s v="LF-17185"/>
    <s v="Luke Foster"/>
    <x v="0"/>
    <x v="0"/>
    <x v="12"/>
    <x v="5"/>
    <n v="77095"/>
    <x v="2"/>
    <s v="FUR-FU-10002759"/>
    <x v="0"/>
    <x v="5"/>
    <s v="12-1/2 Diameter Round Wall Clock"/>
    <n v="23.976000000000003"/>
    <n v="3"/>
    <n v="0.6"/>
    <n v="-14.385599999999997"/>
  </r>
  <r>
    <n v="2721"/>
    <s v="CA-2011-121286"/>
    <x v="2"/>
    <x v="130"/>
    <d v="2011-11-08T00:00:00"/>
    <s v="Second Class"/>
    <s v="ON-18715"/>
    <s v="Odella Nelson"/>
    <x v="1"/>
    <x v="0"/>
    <x v="143"/>
    <x v="3"/>
    <n v="27511"/>
    <x v="0"/>
    <s v="OFF-FA-10000585"/>
    <x v="1"/>
    <x v="13"/>
    <s v="OIC Bulk Pack Metal Binder Clips"/>
    <n v="8.3760000000000012"/>
    <n v="3"/>
    <n v="0.2"/>
    <n v="2.7222"/>
  </r>
  <r>
    <n v="2722"/>
    <s v="CA-2011-121286"/>
    <x v="2"/>
    <x v="130"/>
    <d v="2011-11-08T00:00:00"/>
    <s v="Second Class"/>
    <s v="ON-18715"/>
    <s v="Odella Nelson"/>
    <x v="1"/>
    <x v="0"/>
    <x v="143"/>
    <x v="3"/>
    <n v="27511"/>
    <x v="0"/>
    <s v="OFF-AP-10004859"/>
    <x v="1"/>
    <x v="9"/>
    <s v="Acco 6 Outlet Guardian Premium Surge Suppressor"/>
    <n v="58.240000000000009"/>
    <n v="5"/>
    <n v="0.2"/>
    <n v="5.0960000000000001"/>
  </r>
  <r>
    <n v="2723"/>
    <s v="CA-2013-164735"/>
    <x v="0"/>
    <x v="167"/>
    <d v="2013-04-20T00:00:00"/>
    <s v="Second Class"/>
    <s v="TB-21400"/>
    <s v="Tom Boeckenhauer"/>
    <x v="0"/>
    <x v="0"/>
    <x v="166"/>
    <x v="17"/>
    <n v="22304"/>
    <x v="0"/>
    <s v="OFF-ST-10001558"/>
    <x v="1"/>
    <x v="4"/>
    <s v="Acco Perma 4000 Stacking Storage Drawers"/>
    <n v="81.199999999999989"/>
    <n v="5"/>
    <n v="0"/>
    <n v="12.18"/>
  </r>
  <r>
    <n v="2724"/>
    <s v="CA-2011-153479"/>
    <x v="2"/>
    <x v="777"/>
    <d v="2011-10-08T00:00:00"/>
    <s v="Standard Class"/>
    <s v="DF-13135"/>
    <s v="David Flashing"/>
    <x v="0"/>
    <x v="0"/>
    <x v="132"/>
    <x v="1"/>
    <n v="94591"/>
    <x v="1"/>
    <s v="OFF-LA-10004689"/>
    <x v="1"/>
    <x v="2"/>
    <s v="Avery 512"/>
    <n v="14.450000000000001"/>
    <n v="5"/>
    <n v="0"/>
    <n v="6.7915000000000001"/>
  </r>
  <r>
    <n v="2725"/>
    <s v="CA-2011-153479"/>
    <x v="2"/>
    <x v="777"/>
    <d v="2011-10-08T00:00:00"/>
    <s v="Standard Class"/>
    <s v="DF-13135"/>
    <s v="David Flashing"/>
    <x v="0"/>
    <x v="0"/>
    <x v="132"/>
    <x v="1"/>
    <n v="94591"/>
    <x v="1"/>
    <s v="OFF-BI-10002867"/>
    <x v="1"/>
    <x v="8"/>
    <s v="GBC Recycled Regency Composition Covers"/>
    <n v="95.64800000000001"/>
    <n v="2"/>
    <n v="0.2"/>
    <n v="31.085599999999989"/>
  </r>
  <r>
    <n v="2726"/>
    <s v="CA-2014-149888"/>
    <x v="3"/>
    <x v="659"/>
    <d v="2014-11-14T00:00:00"/>
    <s v="Standard Class"/>
    <s v="EP-13915"/>
    <s v="Emily Phan"/>
    <x v="0"/>
    <x v="0"/>
    <x v="10"/>
    <x v="9"/>
    <n v="19120"/>
    <x v="3"/>
    <s v="TEC-PH-10003811"/>
    <x v="2"/>
    <x v="7"/>
    <s v="Jabra Supreme Plus Driver Edition Headset"/>
    <n v="359.97"/>
    <n v="5"/>
    <n v="0.4"/>
    <n v="-71.994000000000028"/>
  </r>
  <r>
    <n v="2727"/>
    <s v="CA-2014-149888"/>
    <x v="3"/>
    <x v="659"/>
    <d v="2014-11-14T00:00:00"/>
    <s v="Standard Class"/>
    <s v="EP-13915"/>
    <s v="Emily Phan"/>
    <x v="0"/>
    <x v="0"/>
    <x v="10"/>
    <x v="9"/>
    <n v="19120"/>
    <x v="3"/>
    <s v="FUR-TA-10000849"/>
    <x v="0"/>
    <x v="3"/>
    <s v="Bevis Rectangular Conference Tables"/>
    <n v="350.35199999999998"/>
    <n v="4"/>
    <n v="0.4"/>
    <n v="-140.14079999999996"/>
  </r>
  <r>
    <n v="2728"/>
    <s v="CA-2014-119193"/>
    <x v="3"/>
    <x v="66"/>
    <d v="2014-12-25T00:00:00"/>
    <s v="First Class"/>
    <s v="SK-19990"/>
    <s v="Sally Knutson"/>
    <x v="0"/>
    <x v="0"/>
    <x v="167"/>
    <x v="24"/>
    <n v="43615"/>
    <x v="3"/>
    <s v="OFF-BI-10000848"/>
    <x v="1"/>
    <x v="8"/>
    <s v="Angle-D Ring Binders"/>
    <n v="1.6410000000000002"/>
    <n v="1"/>
    <n v="0.7"/>
    <n v="-1.3128000000000002"/>
  </r>
  <r>
    <n v="2729"/>
    <s v="CA-2014-119193"/>
    <x v="3"/>
    <x v="66"/>
    <d v="2014-12-25T00:00:00"/>
    <s v="First Class"/>
    <s v="SK-19990"/>
    <s v="Sally Knutson"/>
    <x v="0"/>
    <x v="0"/>
    <x v="167"/>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x v="0"/>
    <x v="4"/>
    <x v="4"/>
    <n v="98105"/>
    <x v="1"/>
    <s v="OFF-AR-10001547"/>
    <x v="1"/>
    <x v="6"/>
    <s v="Newell 311"/>
    <n v="6.63"/>
    <n v="3"/>
    <n v="0"/>
    <n v="1.7901"/>
  </r>
  <r>
    <n v="2731"/>
    <s v="CA-2014-104801"/>
    <x v="3"/>
    <x v="778"/>
    <d v="2014-02-20T00:00:00"/>
    <s v="Standard Class"/>
    <s v="FH-14350"/>
    <s v="Fred Harton"/>
    <x v="0"/>
    <x v="0"/>
    <x v="4"/>
    <x v="4"/>
    <n v="98105"/>
    <x v="1"/>
    <s v="TEC-AC-10001838"/>
    <x v="2"/>
    <x v="11"/>
    <s v="Razer Tiamat Over Ear 7.1 Surround Sound PC Gaming Headset"/>
    <n v="799.96"/>
    <n v="4"/>
    <n v="0"/>
    <n v="343.98280000000005"/>
  </r>
  <r>
    <n v="2732"/>
    <s v="CA-2014-104801"/>
    <x v="3"/>
    <x v="778"/>
    <d v="2014-02-20T00:00:00"/>
    <s v="Standard Class"/>
    <s v="FH-14350"/>
    <s v="Fred Harton"/>
    <x v="0"/>
    <x v="0"/>
    <x v="4"/>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x v="0"/>
    <x v="135"/>
    <x v="30"/>
    <n v="7060"/>
    <x v="3"/>
    <s v="TEC-PH-10002923"/>
    <x v="2"/>
    <x v="7"/>
    <s v="Logitech B530 USB Headset - headset - Full size, Binaural"/>
    <n v="73.98"/>
    <n v="2"/>
    <n v="0"/>
    <n v="19.974600000000002"/>
  </r>
  <r>
    <n v="2734"/>
    <s v="CA-2011-107594"/>
    <x v="2"/>
    <x v="779"/>
    <d v="2011-07-06T00:00:00"/>
    <s v="Standard Class"/>
    <s v="EH-13945"/>
    <s v="Eric Hoffmann"/>
    <x v="0"/>
    <x v="0"/>
    <x v="135"/>
    <x v="30"/>
    <n v="7060"/>
    <x v="3"/>
    <s v="OFF-AR-10000716"/>
    <x v="1"/>
    <x v="6"/>
    <s v="DIXON Ticonderoga Erasable Checking Pencils"/>
    <n v="5.58"/>
    <n v="1"/>
    <n v="0"/>
    <n v="2.1762000000000001"/>
  </r>
  <r>
    <n v="2735"/>
    <s v="CA-2012-129770"/>
    <x v="1"/>
    <x v="780"/>
    <d v="2012-02-23T00:00:00"/>
    <s v="Second Class"/>
    <s v="JE-15715"/>
    <s v="Joe Elijah"/>
    <x v="0"/>
    <x v="0"/>
    <x v="324"/>
    <x v="27"/>
    <n v="88001"/>
    <x v="1"/>
    <s v="OFF-PA-10000249"/>
    <x v="1"/>
    <x v="10"/>
    <s v="Staples"/>
    <n v="49.12"/>
    <n v="4"/>
    <n v="0"/>
    <n v="23.086399999999998"/>
  </r>
  <r>
    <n v="2736"/>
    <s v="CA-2012-115798"/>
    <x v="1"/>
    <x v="50"/>
    <d v="2012-11-19T00:00:00"/>
    <s v="Standard Class"/>
    <s v="KL-16645"/>
    <s v="Ken Lonsdale"/>
    <x v="0"/>
    <x v="0"/>
    <x v="46"/>
    <x v="13"/>
    <n v="19711"/>
    <x v="3"/>
    <s v="TEC-PH-10003691"/>
    <x v="2"/>
    <x v="7"/>
    <s v="BlackBerry Q10"/>
    <n v="377.96999999999997"/>
    <n v="3"/>
    <n v="0"/>
    <n v="94.492500000000007"/>
  </r>
  <r>
    <n v="2737"/>
    <s v="CA-2012-115798"/>
    <x v="1"/>
    <x v="50"/>
    <d v="2012-11-19T00:00:00"/>
    <s v="Standard Class"/>
    <s v="KL-16645"/>
    <s v="Ken Lonsdale"/>
    <x v="0"/>
    <x v="0"/>
    <x v="46"/>
    <x v="13"/>
    <n v="19711"/>
    <x v="3"/>
    <s v="OFF-PA-10001560"/>
    <x v="1"/>
    <x v="10"/>
    <s v="Adams Telephone Message Books, 5 1/4” x 11”"/>
    <n v="42.28"/>
    <n v="7"/>
    <n v="0"/>
    <n v="19.871600000000001"/>
  </r>
  <r>
    <n v="2738"/>
    <s v="CA-2012-115798"/>
    <x v="1"/>
    <x v="50"/>
    <d v="2012-11-19T00:00:00"/>
    <s v="Standard Class"/>
    <s v="KL-16645"/>
    <s v="Ken Lonsdale"/>
    <x v="0"/>
    <x v="0"/>
    <x v="46"/>
    <x v="13"/>
    <n v="19711"/>
    <x v="3"/>
    <s v="FUR-BO-10004467"/>
    <x v="0"/>
    <x v="0"/>
    <s v="Bestar Classic Bookcase"/>
    <n v="299.96999999999997"/>
    <n v="3"/>
    <n v="0"/>
    <n v="56.994299999999981"/>
  </r>
  <r>
    <n v="2739"/>
    <s v="CA-2012-115798"/>
    <x v="1"/>
    <x v="50"/>
    <d v="2012-11-19T00:00:00"/>
    <s v="Standard Class"/>
    <s v="KL-16645"/>
    <s v="Ken Lonsdale"/>
    <x v="0"/>
    <x v="0"/>
    <x v="46"/>
    <x v="13"/>
    <n v="19711"/>
    <x v="3"/>
    <s v="TEC-PH-10001819"/>
    <x v="2"/>
    <x v="7"/>
    <s v="Innergie mMini Combo Duo USB Travel Charging Kit"/>
    <n v="89.98"/>
    <n v="2"/>
    <n v="0"/>
    <n v="43.190399999999997"/>
  </r>
  <r>
    <n v="2740"/>
    <s v="CA-2014-122707"/>
    <x v="3"/>
    <x v="513"/>
    <d v="2014-04-19T00:00:00"/>
    <s v="First Class"/>
    <s v="EB-13750"/>
    <s v="Edward Becker"/>
    <x v="1"/>
    <x v="0"/>
    <x v="325"/>
    <x v="19"/>
    <n v="35244"/>
    <x v="0"/>
    <s v="OFF-SU-10000157"/>
    <x v="1"/>
    <x v="14"/>
    <s v="Compact Automatic Electric Letter Opener"/>
    <n v="477.24"/>
    <n v="4"/>
    <n v="0"/>
    <n v="9.5448000000000093"/>
  </r>
  <r>
    <n v="2741"/>
    <s v="CA-2014-122707"/>
    <x v="3"/>
    <x v="513"/>
    <d v="2014-04-19T00:00:00"/>
    <s v="First Class"/>
    <s v="EB-13750"/>
    <s v="Edward Becker"/>
    <x v="1"/>
    <x v="0"/>
    <x v="325"/>
    <x v="19"/>
    <n v="35244"/>
    <x v="0"/>
    <s v="TEC-AC-10004227"/>
    <x v="2"/>
    <x v="11"/>
    <s v="SanDisk Ultra 16 GB MicroSDHC Class 10 Memory Card"/>
    <n v="25.98"/>
    <n v="2"/>
    <n v="0"/>
    <n v="1.558799999999998"/>
  </r>
  <r>
    <n v="2742"/>
    <s v="CA-2013-165015"/>
    <x v="0"/>
    <x v="781"/>
    <d v="2013-02-27T00:00:00"/>
    <s v="Second Class"/>
    <s v="BD-11725"/>
    <s v="Bruce Degenhardt"/>
    <x v="0"/>
    <x v="0"/>
    <x v="46"/>
    <x v="24"/>
    <n v="43055"/>
    <x v="3"/>
    <s v="OFF-EN-10003134"/>
    <x v="1"/>
    <x v="12"/>
    <s v="Staples"/>
    <n v="46.72"/>
    <n v="5"/>
    <n v="0.2"/>
    <n v="17.52"/>
  </r>
  <r>
    <n v="2743"/>
    <s v="CA-2011-149244"/>
    <x v="2"/>
    <x v="130"/>
    <d v="2011-11-08T00:00:00"/>
    <s v="Standard Class"/>
    <s v="MS-17530"/>
    <s v="MaryBeth Skach"/>
    <x v="0"/>
    <x v="0"/>
    <x v="70"/>
    <x v="1"/>
    <n v="92037"/>
    <x v="1"/>
    <s v="FUR-FU-10004671"/>
    <x v="0"/>
    <x v="5"/>
    <s v="Executive Impressions 12&quot; Wall Clock"/>
    <n v="35.340000000000003"/>
    <n v="2"/>
    <n v="0"/>
    <n v="13.429200000000002"/>
  </r>
  <r>
    <n v="2744"/>
    <s v="CA-2012-140144"/>
    <x v="1"/>
    <x v="782"/>
    <d v="2012-06-25T00:00:00"/>
    <s v="Second Class"/>
    <s v="SC-20770"/>
    <s v="Stewart Carmichael"/>
    <x v="1"/>
    <x v="0"/>
    <x v="8"/>
    <x v="1"/>
    <n v="94122"/>
    <x v="1"/>
    <s v="FUR-FU-10002253"/>
    <x v="0"/>
    <x v="5"/>
    <s v="Howard Miller 13&quot; Diameter Pewter Finish Round Wall Clock"/>
    <n v="257.64"/>
    <n v="6"/>
    <n v="0"/>
    <n v="100.4796"/>
  </r>
  <r>
    <n v="2745"/>
    <s v="CA-2012-140144"/>
    <x v="1"/>
    <x v="782"/>
    <d v="2012-06-25T00:00:00"/>
    <s v="Second Class"/>
    <s v="SC-20770"/>
    <s v="Stewart Carmichael"/>
    <x v="1"/>
    <x v="0"/>
    <x v="8"/>
    <x v="1"/>
    <n v="94122"/>
    <x v="1"/>
    <s v="TEC-PH-10002726"/>
    <x v="2"/>
    <x v="7"/>
    <s v="netTALK DUO VoIP Telephone Service"/>
    <n v="125.97600000000001"/>
    <n v="3"/>
    <n v="0.2"/>
    <n v="47.241"/>
  </r>
  <r>
    <n v="2746"/>
    <s v="CA-2014-163321"/>
    <x v="3"/>
    <x v="783"/>
    <d v="2014-08-12T00:00:00"/>
    <s v="Second Class"/>
    <s v="FM-14380"/>
    <s v="Fred McMath"/>
    <x v="0"/>
    <x v="0"/>
    <x v="108"/>
    <x v="3"/>
    <n v="28540"/>
    <x v="0"/>
    <s v="TEC-AC-10004571"/>
    <x v="2"/>
    <x v="11"/>
    <s v="Logitech G700s Rechargeable Gaming Mouse"/>
    <n v="79.992000000000004"/>
    <n v="1"/>
    <n v="0.2"/>
    <n v="21.997800000000002"/>
  </r>
  <r>
    <n v="2747"/>
    <s v="CA-2011-155887"/>
    <x v="2"/>
    <x v="552"/>
    <d v="2011-05-17T00:00:00"/>
    <s v="Standard Class"/>
    <s v="KT-16480"/>
    <s v="Kean Thornton"/>
    <x v="0"/>
    <x v="0"/>
    <x v="47"/>
    <x v="31"/>
    <n v="2038"/>
    <x v="3"/>
    <s v="FUR-TA-10002228"/>
    <x v="0"/>
    <x v="3"/>
    <s v="Bevis Traditional Conference Table Top, Plinth Base"/>
    <n v="700.05600000000004"/>
    <n v="3"/>
    <n v="0.3"/>
    <n v="-130.0104"/>
  </r>
  <r>
    <n v="2748"/>
    <s v="US-2012-165449"/>
    <x v="1"/>
    <x v="6"/>
    <d v="2012-11-26T00:00:00"/>
    <s v="Standard Class"/>
    <s v="AP-10720"/>
    <s v="Anne Pryor"/>
    <x v="2"/>
    <x v="0"/>
    <x v="326"/>
    <x v="5"/>
    <n v="75034"/>
    <x v="2"/>
    <s v="TEC-AC-10004127"/>
    <x v="2"/>
    <x v="11"/>
    <s v="SanDisk Cruzer 8 GB USB Flash Drive"/>
    <n v="27.168000000000003"/>
    <n v="4"/>
    <n v="0.2"/>
    <n v="-1.3583999999999987"/>
  </r>
  <r>
    <n v="2749"/>
    <s v="CA-2012-110247"/>
    <x v="1"/>
    <x v="784"/>
    <d v="2012-12-08T00:00:00"/>
    <s v="Standard Class"/>
    <s v="RH-19555"/>
    <s v="Ritsa Hightower"/>
    <x v="0"/>
    <x v="0"/>
    <x v="315"/>
    <x v="2"/>
    <n v="32303"/>
    <x v="0"/>
    <s v="OFF-BI-10001553"/>
    <x v="1"/>
    <x v="8"/>
    <s v="SpineVue Locking Slant-D Ring Binders by Cardinal"/>
    <n v="8.2260000000000009"/>
    <n v="3"/>
    <n v="0.7"/>
    <n v="-6.0323999999999991"/>
  </r>
  <r>
    <n v="2750"/>
    <s v="US-2011-141257"/>
    <x v="2"/>
    <x v="785"/>
    <d v="2011-06-14T00:00:00"/>
    <s v="Standard Class"/>
    <s v="CS-11950"/>
    <s v="Carlos Soltero"/>
    <x v="0"/>
    <x v="0"/>
    <x v="4"/>
    <x v="4"/>
    <n v="98115"/>
    <x v="1"/>
    <s v="FUR-CH-10002758"/>
    <x v="0"/>
    <x v="1"/>
    <s v="Hon Deluxe Fabric Upholstered Stacking Chairs, Squared Back"/>
    <n v="585.55200000000002"/>
    <n v="3"/>
    <n v="0.2"/>
    <n v="73.19399999999996"/>
  </r>
  <r>
    <n v="2751"/>
    <s v="CA-2011-154669"/>
    <x v="2"/>
    <x v="233"/>
    <d v="2011-08-11T00:00:00"/>
    <s v="Second Class"/>
    <s v="TM-21010"/>
    <s v="Tamara Manning"/>
    <x v="0"/>
    <x v="0"/>
    <x v="327"/>
    <x v="1"/>
    <n v="95687"/>
    <x v="1"/>
    <s v="OFF-ST-10000532"/>
    <x v="1"/>
    <x v="4"/>
    <s v="Advantus Rolling Drawer Organizers"/>
    <n v="423.28"/>
    <n v="11"/>
    <n v="0"/>
    <n v="110.05279999999999"/>
  </r>
  <r>
    <n v="2752"/>
    <s v="CA-2011-158029"/>
    <x v="2"/>
    <x v="542"/>
    <d v="2011-05-30T00:00:00"/>
    <s v="Standard Class"/>
    <s v="HF-14995"/>
    <s v="Herbert Flentye"/>
    <x v="0"/>
    <x v="0"/>
    <x v="1"/>
    <x v="1"/>
    <n v="90008"/>
    <x v="1"/>
    <s v="FUR-CH-10000988"/>
    <x v="0"/>
    <x v="1"/>
    <s v="Hon Olson Stacker Stools"/>
    <n v="225.29600000000002"/>
    <n v="2"/>
    <n v="0.2"/>
    <n v="22.529599999999995"/>
  </r>
  <r>
    <n v="2753"/>
    <s v="CA-2012-155306"/>
    <x v="1"/>
    <x v="786"/>
    <d v="2012-04-21T00:00:00"/>
    <s v="Standard Class"/>
    <s v="GA-14515"/>
    <s v="George Ashbrook"/>
    <x v="0"/>
    <x v="0"/>
    <x v="8"/>
    <x v="1"/>
    <n v="94122"/>
    <x v="1"/>
    <s v="OFF-AR-10003251"/>
    <x v="1"/>
    <x v="6"/>
    <s v="Prang Drawing Pencil Set"/>
    <n v="5.56"/>
    <n v="2"/>
    <n v="0"/>
    <n v="2.2239999999999998"/>
  </r>
  <r>
    <n v="2754"/>
    <s v="CA-2012-155306"/>
    <x v="1"/>
    <x v="786"/>
    <d v="2012-04-21T00:00:00"/>
    <s v="Standard Class"/>
    <s v="GA-14515"/>
    <s v="George Ashbrook"/>
    <x v="0"/>
    <x v="0"/>
    <x v="8"/>
    <x v="1"/>
    <n v="94122"/>
    <x v="1"/>
    <s v="TEC-AC-10003174"/>
    <x v="2"/>
    <x v="11"/>
    <s v="Plantronics S12 Corded Telephone Headset System"/>
    <n v="323.37"/>
    <n v="3"/>
    <n v="0"/>
    <n v="129.34800000000001"/>
  </r>
  <r>
    <n v="2755"/>
    <s v="CA-2012-155306"/>
    <x v="1"/>
    <x v="786"/>
    <d v="2012-04-21T00:00:00"/>
    <s v="Standard Class"/>
    <s v="GA-14515"/>
    <s v="George Ashbrook"/>
    <x v="0"/>
    <x v="0"/>
    <x v="8"/>
    <x v="1"/>
    <n v="94122"/>
    <x v="1"/>
    <s v="TEC-PH-10002310"/>
    <x v="2"/>
    <x v="7"/>
    <s v="Plantronics Calisto P620-M USB Wireless Speakerphone System"/>
    <n v="783.96000000000015"/>
    <n v="5"/>
    <n v="0.2"/>
    <n v="68.59650000000002"/>
  </r>
  <r>
    <n v="2756"/>
    <s v="CA-2012-155306"/>
    <x v="1"/>
    <x v="786"/>
    <d v="2012-04-21T00:00:00"/>
    <s v="Standard Class"/>
    <s v="GA-14515"/>
    <s v="George Ashbrook"/>
    <x v="0"/>
    <x v="0"/>
    <x v="8"/>
    <x v="1"/>
    <n v="94122"/>
    <x v="1"/>
    <s v="OFF-AP-10002651"/>
    <x v="1"/>
    <x v="9"/>
    <s v="Hoover Upright Vacuum With Dirt Cup"/>
    <n v="1447.6499999999999"/>
    <n v="5"/>
    <n v="0"/>
    <n v="419.8184999999998"/>
  </r>
  <r>
    <n v="2757"/>
    <s v="CA-2012-155306"/>
    <x v="1"/>
    <x v="786"/>
    <d v="2012-04-21T00:00:00"/>
    <s v="Standard Class"/>
    <s v="GA-14515"/>
    <s v="George Ashbrook"/>
    <x v="0"/>
    <x v="0"/>
    <x v="8"/>
    <x v="1"/>
    <n v="94122"/>
    <x v="1"/>
    <s v="OFF-PA-10001184"/>
    <x v="1"/>
    <x v="10"/>
    <s v="Xerox 1903"/>
    <n v="11.96"/>
    <n v="2"/>
    <n v="0"/>
    <n v="5.8604000000000003"/>
  </r>
  <r>
    <n v="2758"/>
    <s v="CA-2013-127775"/>
    <x v="0"/>
    <x v="725"/>
    <d v="2013-06-14T00:00:00"/>
    <s v="Second Class"/>
    <s v="ES-14020"/>
    <s v="Erica Smith"/>
    <x v="0"/>
    <x v="0"/>
    <x v="20"/>
    <x v="15"/>
    <n v="10035"/>
    <x v="3"/>
    <s v="TEC-AC-10002402"/>
    <x v="2"/>
    <x v="11"/>
    <s v="Razer Kraken PRO Over Ear PC and Music Headset"/>
    <n v="239.96999999999997"/>
    <n v="3"/>
    <n v="0"/>
    <n v="71.990999999999985"/>
  </r>
  <r>
    <n v="2759"/>
    <s v="CA-2013-146171"/>
    <x v="0"/>
    <x v="21"/>
    <d v="2013-03-16T00:00:00"/>
    <s v="Standard Class"/>
    <s v="JP-16135"/>
    <s v="Julie Prescott"/>
    <x v="2"/>
    <x v="0"/>
    <x v="38"/>
    <x v="32"/>
    <n v="31907"/>
    <x v="0"/>
    <s v="FUR-FU-10004270"/>
    <x v="0"/>
    <x v="5"/>
    <s v="Executive Impressions 13&quot; Clairmont Wall Clock"/>
    <n v="76.92"/>
    <n v="4"/>
    <n v="0"/>
    <n v="31.537200000000006"/>
  </r>
  <r>
    <n v="2760"/>
    <s v="CA-2013-146171"/>
    <x v="0"/>
    <x v="21"/>
    <d v="2013-03-16T00:00:00"/>
    <s v="Standard Class"/>
    <s v="JP-16135"/>
    <s v="Julie Prescott"/>
    <x v="2"/>
    <x v="0"/>
    <x v="38"/>
    <x v="32"/>
    <n v="31907"/>
    <x v="0"/>
    <s v="OFF-ST-10001526"/>
    <x v="1"/>
    <x v="4"/>
    <s v="Iceberg Mobile Mega Data/Printer Cart "/>
    <n v="481.32"/>
    <n v="4"/>
    <n v="0"/>
    <n v="125.14319999999998"/>
  </r>
  <r>
    <n v="2761"/>
    <s v="CA-2011-129574"/>
    <x v="2"/>
    <x v="542"/>
    <d v="2011-05-29T00:00:00"/>
    <s v="First Class"/>
    <s v="Dp-13240"/>
    <s v="Dean percer"/>
    <x v="2"/>
    <x v="0"/>
    <x v="208"/>
    <x v="7"/>
    <n v="84107"/>
    <x v="1"/>
    <s v="OFF-PA-10002893"/>
    <x v="1"/>
    <x v="10"/>
    <s v="Wirebound Service Call Books, 5 1/2&quot; x 4&quot;"/>
    <n v="48.4"/>
    <n v="5"/>
    <n v="0"/>
    <n v="23.231999999999999"/>
  </r>
  <r>
    <n v="2762"/>
    <s v="CA-2014-126536"/>
    <x v="3"/>
    <x v="386"/>
    <d v="2014-10-15T00:00:00"/>
    <s v="First Class"/>
    <s v="NK-18490"/>
    <s v="Neil Knudson"/>
    <x v="2"/>
    <x v="0"/>
    <x v="8"/>
    <x v="1"/>
    <n v="94110"/>
    <x v="1"/>
    <s v="TEC-AC-10003709"/>
    <x v="2"/>
    <x v="11"/>
    <s v="Maxell 4.7GB DVD-R 5/Pack"/>
    <n v="0.99"/>
    <n v="1"/>
    <n v="0"/>
    <n v="0.4356000000000001"/>
  </r>
  <r>
    <n v="2763"/>
    <s v="CA-2014-126536"/>
    <x v="3"/>
    <x v="386"/>
    <d v="2014-10-15T00:00:00"/>
    <s v="First Class"/>
    <s v="NK-18490"/>
    <s v="Neil Knudson"/>
    <x v="2"/>
    <x v="0"/>
    <x v="8"/>
    <x v="1"/>
    <n v="94110"/>
    <x v="1"/>
    <s v="OFF-BI-10001191"/>
    <x v="1"/>
    <x v="8"/>
    <s v="Canvas Sectional Post Binders"/>
    <n v="101.84"/>
    <n v="5"/>
    <n v="0.2"/>
    <n v="36.917000000000002"/>
  </r>
  <r>
    <n v="2764"/>
    <s v="CA-2014-165757"/>
    <x v="3"/>
    <x v="738"/>
    <d v="2014-06-29T00:00:00"/>
    <s v="Standard Class"/>
    <s v="PL-18925"/>
    <s v="Paul Lucas"/>
    <x v="2"/>
    <x v="0"/>
    <x v="10"/>
    <x v="9"/>
    <n v="19140"/>
    <x v="3"/>
    <s v="OFF-BI-10003166"/>
    <x v="1"/>
    <x v="8"/>
    <s v="GBC Plasticlear Binding Covers"/>
    <n v="10.332000000000003"/>
    <n v="3"/>
    <n v="0.7"/>
    <n v="-7.5767999999999986"/>
  </r>
  <r>
    <n v="2765"/>
    <s v="CA-2014-165757"/>
    <x v="3"/>
    <x v="738"/>
    <d v="2014-06-29T00:00:00"/>
    <s v="Standard Class"/>
    <s v="PL-18925"/>
    <s v="Paul Lucas"/>
    <x v="2"/>
    <x v="0"/>
    <x v="10"/>
    <x v="9"/>
    <n v="19140"/>
    <x v="3"/>
    <s v="OFF-BI-10003982"/>
    <x v="1"/>
    <x v="8"/>
    <s v="Wilson Jones Century Plastic Molded Ring Binders"/>
    <n v="31.155000000000005"/>
    <n v="5"/>
    <n v="0.7"/>
    <n v="-23.8855"/>
  </r>
  <r>
    <n v="2766"/>
    <s v="CA-2014-165757"/>
    <x v="3"/>
    <x v="738"/>
    <d v="2014-06-29T00:00:00"/>
    <s v="Standard Class"/>
    <s v="PL-18925"/>
    <s v="Paul Lucas"/>
    <x v="2"/>
    <x v="0"/>
    <x v="10"/>
    <x v="9"/>
    <n v="19140"/>
    <x v="3"/>
    <s v="OFF-ST-10004835"/>
    <x v="1"/>
    <x v="4"/>
    <s v="Plastic Stacking Crates &amp; Casters"/>
    <n v="8.9280000000000008"/>
    <n v="2"/>
    <n v="0.2"/>
    <n v="0.66959999999999997"/>
  </r>
  <r>
    <n v="2767"/>
    <s v="CA-2014-167752"/>
    <x v="3"/>
    <x v="787"/>
    <d v="2014-01-19T00:00:00"/>
    <s v="First Class"/>
    <s v="RW-19690"/>
    <s v="Robert Waldorf"/>
    <x v="0"/>
    <x v="0"/>
    <x v="10"/>
    <x v="9"/>
    <n v="19134"/>
    <x v="3"/>
    <s v="OFF-AP-10000159"/>
    <x v="1"/>
    <x v="9"/>
    <s v="Belkin F9M820V08 8 Outlet Surge"/>
    <n v="34.384"/>
    <n v="1"/>
    <n v="0.2"/>
    <n v="3.8681999999999945"/>
  </r>
  <r>
    <n v="2768"/>
    <s v="CA-2014-167752"/>
    <x v="3"/>
    <x v="787"/>
    <d v="2014-01-19T00:00:00"/>
    <s v="First Class"/>
    <s v="RW-19690"/>
    <s v="Robert Waldorf"/>
    <x v="0"/>
    <x v="0"/>
    <x v="10"/>
    <x v="9"/>
    <n v="19134"/>
    <x v="3"/>
    <s v="OFF-AP-10002945"/>
    <x v="1"/>
    <x v="9"/>
    <s v="Honeywell Enviracaire Portable HEPA Air Cleaner for 17' x 22' Room"/>
    <n v="1924.1599999999999"/>
    <n v="8"/>
    <n v="0.2"/>
    <n v="312.67599999999993"/>
  </r>
  <r>
    <n v="2769"/>
    <s v="US-2012-122140"/>
    <x v="1"/>
    <x v="788"/>
    <d v="2012-04-07T00:00:00"/>
    <s v="Standard Class"/>
    <s v="MO-17950"/>
    <s v="Michael Oakman"/>
    <x v="0"/>
    <x v="0"/>
    <x v="61"/>
    <x v="5"/>
    <n v="75220"/>
    <x v="2"/>
    <s v="OFF-AP-10001242"/>
    <x v="1"/>
    <x v="9"/>
    <s v="APC 7 Outlet Network SurgeArrest Surge Protector"/>
    <n v="32.191999999999993"/>
    <n v="2"/>
    <n v="0.8"/>
    <n v="-80.48"/>
  </r>
  <r>
    <n v="2770"/>
    <s v="US-2012-122140"/>
    <x v="1"/>
    <x v="788"/>
    <d v="2012-04-07T00:00:00"/>
    <s v="Standard Class"/>
    <s v="MO-17950"/>
    <s v="Michael Oakman"/>
    <x v="0"/>
    <x v="0"/>
    <x v="61"/>
    <x v="5"/>
    <n v="75220"/>
    <x v="2"/>
    <s v="TEC-AC-10003038"/>
    <x v="2"/>
    <x v="11"/>
    <s v="Kingston Digital DataTraveler 16GB USB 2.0"/>
    <n v="50.120000000000005"/>
    <n v="7"/>
    <n v="0.2"/>
    <n v="-0.62650000000000716"/>
  </r>
  <r>
    <n v="2771"/>
    <s v="US-2012-122140"/>
    <x v="1"/>
    <x v="788"/>
    <d v="2012-04-07T00:00:00"/>
    <s v="Standard Class"/>
    <s v="MO-17950"/>
    <s v="Michael Oakman"/>
    <x v="0"/>
    <x v="0"/>
    <x v="61"/>
    <x v="5"/>
    <n v="75220"/>
    <x v="2"/>
    <s v="TEC-AC-10003289"/>
    <x v="2"/>
    <x v="11"/>
    <s v="Anker Ultra-Slim Mini Bluetooth 3.0 Wireless Keyboard"/>
    <n v="47.975999999999999"/>
    <n v="3"/>
    <n v="0.2"/>
    <n v="1.7990999999999993"/>
  </r>
  <r>
    <n v="2772"/>
    <s v="CA-2013-163986"/>
    <x v="0"/>
    <x v="323"/>
    <d v="2013-09-11T00:00:00"/>
    <s v="Standard Class"/>
    <s v="JJ-15445"/>
    <s v="Jennifer Jackson"/>
    <x v="0"/>
    <x v="0"/>
    <x v="328"/>
    <x v="6"/>
    <n v="53186"/>
    <x v="2"/>
    <s v="OFF-ST-10000918"/>
    <x v="1"/>
    <x v="4"/>
    <s v="Crate-A-Files"/>
    <n v="54.5"/>
    <n v="5"/>
    <n v="0"/>
    <n v="14.169999999999998"/>
  </r>
  <r>
    <n v="2773"/>
    <s v="CA-2014-158967"/>
    <x v="3"/>
    <x v="389"/>
    <d v="2014-12-13T00:00:00"/>
    <s v="First Class"/>
    <s v="BT-11680"/>
    <s v="Brian Thompson"/>
    <x v="0"/>
    <x v="0"/>
    <x v="2"/>
    <x v="2"/>
    <n v="33311"/>
    <x v="0"/>
    <s v="FUR-FU-10001940"/>
    <x v="0"/>
    <x v="5"/>
    <s v="Staples"/>
    <n v="19.103999999999999"/>
    <n v="3"/>
    <n v="0.2"/>
    <n v="5.7312000000000012"/>
  </r>
  <r>
    <n v="2774"/>
    <s v="CA-2013-131576"/>
    <x v="0"/>
    <x v="441"/>
    <d v="2013-11-27T00:00:00"/>
    <s v="Standard Class"/>
    <s v="RD-19585"/>
    <s v="Rob Dowd"/>
    <x v="0"/>
    <x v="0"/>
    <x v="66"/>
    <x v="12"/>
    <n v="48205"/>
    <x v="2"/>
    <s v="OFF-BI-10002852"/>
    <x v="1"/>
    <x v="8"/>
    <s v="Ibico Standard Transparent Covers"/>
    <n v="49.44"/>
    <n v="3"/>
    <n v="0"/>
    <n v="24.2256"/>
  </r>
  <r>
    <n v="2775"/>
    <s v="CA-2014-143455"/>
    <x v="3"/>
    <x v="343"/>
    <d v="2014-11-19T00:00:00"/>
    <s v="Standard Class"/>
    <s v="ML-17755"/>
    <s v="Max Ludwig"/>
    <x v="2"/>
    <x v="0"/>
    <x v="24"/>
    <x v="24"/>
    <n v="45503"/>
    <x v="3"/>
    <s v="OFF-PA-10004451"/>
    <x v="1"/>
    <x v="10"/>
    <s v="Xerox 222"/>
    <n v="10.368000000000002"/>
    <n v="2"/>
    <n v="0.2"/>
    <n v="3.6288"/>
  </r>
  <r>
    <n v="2776"/>
    <s v="CA-2013-144729"/>
    <x v="0"/>
    <x v="147"/>
    <d v="2013-10-26T00:00:00"/>
    <s v="Standard Class"/>
    <s v="JE-15745"/>
    <s v="Joel Eaton"/>
    <x v="0"/>
    <x v="0"/>
    <x v="70"/>
    <x v="1"/>
    <n v="92037"/>
    <x v="1"/>
    <s v="OFF-ST-10004804"/>
    <x v="1"/>
    <x v="4"/>
    <s v="Belkin 19&quot; Vented Equipment Shelf, Black"/>
    <n v="154.44"/>
    <n v="3"/>
    <n v="0"/>
    <n v="1.5444000000000031"/>
  </r>
  <r>
    <n v="2777"/>
    <s v="CA-2012-127019"/>
    <x v="1"/>
    <x v="379"/>
    <d v="2012-12-25T00:00:00"/>
    <s v="Standard Class"/>
    <s v="ER-13855"/>
    <s v="Elpida Rittenbach"/>
    <x v="1"/>
    <x v="0"/>
    <x v="77"/>
    <x v="22"/>
    <n v="80906"/>
    <x v="1"/>
    <s v="OFF-AP-10003971"/>
    <x v="1"/>
    <x v="9"/>
    <s v="Belkin 6 Outlet Metallic Surge Strip"/>
    <n v="60.984000000000009"/>
    <n v="7"/>
    <n v="0.2"/>
    <n v="4.5737999999999985"/>
  </r>
  <r>
    <n v="2778"/>
    <s v="CA-2012-138534"/>
    <x v="1"/>
    <x v="789"/>
    <d v="2012-07-19T00:00:00"/>
    <s v="Second Class"/>
    <s v="JM-15535"/>
    <s v="Jessica Myrick"/>
    <x v="0"/>
    <x v="0"/>
    <x v="329"/>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x v="0"/>
    <x v="330"/>
    <x v="2"/>
    <n v="33068"/>
    <x v="0"/>
    <s v="FUR-FU-10001935"/>
    <x v="0"/>
    <x v="5"/>
    <s v="3M Hangers With Command Adhesive"/>
    <n v="23.680000000000003"/>
    <n v="8"/>
    <n v="0.2"/>
    <n v="6.216000000000002"/>
  </r>
  <r>
    <n v="2780"/>
    <s v="CA-2014-108322"/>
    <x v="3"/>
    <x v="504"/>
    <d v="2014-05-06T00:00:00"/>
    <s v="Standard Class"/>
    <s v="SS-20140"/>
    <s v="Saphhira Shifley"/>
    <x v="1"/>
    <x v="0"/>
    <x v="330"/>
    <x v="2"/>
    <n v="33068"/>
    <x v="0"/>
    <s v="TEC-AC-10003433"/>
    <x v="2"/>
    <x v="11"/>
    <s v="Maxell 4.7GB DVD+R 5/Pack"/>
    <n v="2.3760000000000003"/>
    <n v="3"/>
    <n v="0.2"/>
    <n v="0.74249999999999994"/>
  </r>
  <r>
    <n v="2781"/>
    <s v="CA-2014-167668"/>
    <x v="3"/>
    <x v="636"/>
    <d v="2014-05-09T00:00:00"/>
    <s v="First Class"/>
    <s v="TC-21295"/>
    <s v="Toby Carlisle"/>
    <x v="0"/>
    <x v="0"/>
    <x v="20"/>
    <x v="15"/>
    <n v="10035"/>
    <x v="3"/>
    <s v="OFF-LA-10004544"/>
    <x v="1"/>
    <x v="2"/>
    <s v="Avery 505"/>
    <n v="59.2"/>
    <n v="4"/>
    <n v="0"/>
    <n v="29.6"/>
  </r>
  <r>
    <n v="2782"/>
    <s v="CA-2014-146724"/>
    <x v="3"/>
    <x v="225"/>
    <d v="2014-11-28T00:00:00"/>
    <s v="Standard Class"/>
    <s v="HG-15025"/>
    <s v="Hunter Glantz"/>
    <x v="0"/>
    <x v="0"/>
    <x v="69"/>
    <x v="11"/>
    <n v="55044"/>
    <x v="2"/>
    <s v="OFF-AR-10001026"/>
    <x v="1"/>
    <x v="6"/>
    <s v="Sanford Uni-Blazer View Highlighters, Chisel Tip, Yellow"/>
    <n v="22"/>
    <n v="10"/>
    <n v="0"/>
    <n v="9.6800000000000015"/>
  </r>
  <r>
    <n v="2783"/>
    <s v="CA-2013-139878"/>
    <x v="0"/>
    <x v="583"/>
    <d v="2013-11-17T00:00:00"/>
    <s v="Standard Class"/>
    <s v="LD-17005"/>
    <s v="Lisa DeCherney"/>
    <x v="0"/>
    <x v="0"/>
    <x v="66"/>
    <x v="12"/>
    <n v="48234"/>
    <x v="2"/>
    <s v="TEC-PH-10001336"/>
    <x v="2"/>
    <x v="7"/>
    <s v="Digium D40 VoIP phone"/>
    <n v="257.98"/>
    <n v="2"/>
    <n v="0"/>
    <n v="74.8142"/>
  </r>
  <r>
    <n v="2784"/>
    <s v="US-2013-106677"/>
    <x v="0"/>
    <x v="732"/>
    <d v="2013-11-11T00:00:00"/>
    <s v="Standard Class"/>
    <s v="AS-10285"/>
    <s v="Alejandro Savely"/>
    <x v="1"/>
    <x v="0"/>
    <x v="10"/>
    <x v="9"/>
    <n v="19134"/>
    <x v="3"/>
    <s v="TEC-PH-10003187"/>
    <x v="2"/>
    <x v="7"/>
    <s v="Anker Astro Mini 3000mAh Ultra-Compact Portable Charger"/>
    <n v="23.987999999999996"/>
    <n v="2"/>
    <n v="0.4"/>
    <n v="-15.991999999999999"/>
  </r>
  <r>
    <n v="2785"/>
    <s v="CA-2013-116974"/>
    <x v="0"/>
    <x v="790"/>
    <d v="2013-10-16T00:00:00"/>
    <s v="Standard Class"/>
    <s v="MP-17965"/>
    <s v="Michael Paige"/>
    <x v="1"/>
    <x v="0"/>
    <x v="21"/>
    <x v="24"/>
    <n v="45373"/>
    <x v="3"/>
    <s v="TEC-PH-10004897"/>
    <x v="2"/>
    <x v="7"/>
    <s v="Mediabridge Sport Armband iPhone 5s"/>
    <n v="23.975999999999999"/>
    <n v="4"/>
    <n v="0.4"/>
    <n v="-15.584400000000002"/>
  </r>
  <r>
    <n v="2786"/>
    <s v="CA-2012-149972"/>
    <x v="1"/>
    <x v="481"/>
    <d v="2012-09-23T00:00:00"/>
    <s v="First Class"/>
    <s v="CD-12790"/>
    <s v="Cynthia Delaney"/>
    <x v="2"/>
    <x v="0"/>
    <x v="1"/>
    <x v="1"/>
    <n v="90036"/>
    <x v="1"/>
    <s v="FUR-CH-10004997"/>
    <x v="0"/>
    <x v="1"/>
    <s v="Hon Every-Day Series Multi-Task Chairs"/>
    <n v="601.53599999999994"/>
    <n v="4"/>
    <n v="0.2"/>
    <n v="0"/>
  </r>
  <r>
    <n v="2787"/>
    <s v="CA-2012-149972"/>
    <x v="1"/>
    <x v="481"/>
    <d v="2012-09-23T00:00:00"/>
    <s v="First Class"/>
    <s v="CD-12790"/>
    <s v="Cynthia Delaney"/>
    <x v="2"/>
    <x v="0"/>
    <x v="1"/>
    <x v="1"/>
    <n v="90036"/>
    <x v="1"/>
    <s v="OFF-FA-10002763"/>
    <x v="1"/>
    <x v="13"/>
    <s v="Advantus Map Pennant Flags and Round Head Tacks"/>
    <n v="7.9"/>
    <n v="2"/>
    <n v="0"/>
    <n v="2.5279999999999996"/>
  </r>
  <r>
    <n v="2788"/>
    <s v="US-2011-117744"/>
    <x v="2"/>
    <x v="266"/>
    <d v="2011-12-06T00:00:00"/>
    <s v="Standard Class"/>
    <s v="MD-17860"/>
    <s v="Michael Dominguez"/>
    <x v="1"/>
    <x v="0"/>
    <x v="331"/>
    <x v="5"/>
    <n v="78415"/>
    <x v="2"/>
    <s v="FUR-FU-10001588"/>
    <x v="0"/>
    <x v="5"/>
    <s v="Deflect-o SuperTray Unbreakable Stackable Tray, Letter, Black"/>
    <n v="58.36"/>
    <n v="5"/>
    <n v="0.6"/>
    <n v="-24.802999999999997"/>
  </r>
  <r>
    <n v="2789"/>
    <s v="US-2011-117744"/>
    <x v="2"/>
    <x v="266"/>
    <d v="2011-12-06T00:00:00"/>
    <s v="Standard Class"/>
    <s v="MD-17860"/>
    <s v="Michael Dominguez"/>
    <x v="1"/>
    <x v="0"/>
    <x v="331"/>
    <x v="5"/>
    <n v="78415"/>
    <x v="2"/>
    <s v="OFF-AR-10000940"/>
    <x v="1"/>
    <x v="6"/>
    <s v="Newell 343"/>
    <n v="16.463999999999999"/>
    <n v="7"/>
    <n v="0.2"/>
    <n v="1.4406000000000008"/>
  </r>
  <r>
    <n v="2790"/>
    <s v="US-2011-117744"/>
    <x v="2"/>
    <x v="266"/>
    <d v="2011-12-06T00:00:00"/>
    <s v="Standard Class"/>
    <s v="MD-17860"/>
    <s v="Michael Dominguez"/>
    <x v="1"/>
    <x v="0"/>
    <x v="331"/>
    <x v="5"/>
    <n v="78415"/>
    <x v="2"/>
    <s v="FUR-FU-10002759"/>
    <x v="0"/>
    <x v="5"/>
    <s v="12-1/2 Diameter Round Wall Clock"/>
    <n v="39.960000000000008"/>
    <n v="5"/>
    <n v="0.6"/>
    <n v="-23.975999999999999"/>
  </r>
  <r>
    <n v="2791"/>
    <s v="CA-2011-125514"/>
    <x v="2"/>
    <x v="158"/>
    <d v="2011-09-22T00:00:00"/>
    <s v="First Class"/>
    <s v="BM-11650"/>
    <s v="Brian Moss"/>
    <x v="1"/>
    <x v="0"/>
    <x v="155"/>
    <x v="8"/>
    <n v="68104"/>
    <x v="2"/>
    <s v="OFF-AP-10000358"/>
    <x v="1"/>
    <x v="9"/>
    <s v="Fellowes Basic Home/Office Series Surge Protectors"/>
    <n v="25.96"/>
    <n v="2"/>
    <n v="0"/>
    <n v="7.5283999999999978"/>
  </r>
  <r>
    <n v="2792"/>
    <s v="CA-2011-125514"/>
    <x v="2"/>
    <x v="158"/>
    <d v="2011-09-22T00:00:00"/>
    <s v="First Class"/>
    <s v="BM-11650"/>
    <s v="Brian Moss"/>
    <x v="1"/>
    <x v="0"/>
    <x v="155"/>
    <x v="8"/>
    <n v="68104"/>
    <x v="2"/>
    <s v="OFF-AP-10003281"/>
    <x v="1"/>
    <x v="9"/>
    <s v="Acco 6 Outlet Guardian Standard Surge Suppressor"/>
    <n v="36.269999999999996"/>
    <n v="3"/>
    <n v="0"/>
    <n v="10.880999999999997"/>
  </r>
  <r>
    <n v="2793"/>
    <s v="CA-2011-125514"/>
    <x v="2"/>
    <x v="158"/>
    <d v="2011-09-22T00:00:00"/>
    <s v="First Class"/>
    <s v="BM-11650"/>
    <s v="Brian Moss"/>
    <x v="1"/>
    <x v="0"/>
    <x v="155"/>
    <x v="8"/>
    <n v="68104"/>
    <x v="2"/>
    <s v="OFF-PA-10000029"/>
    <x v="1"/>
    <x v="10"/>
    <s v="Xerox 224"/>
    <n v="6.48"/>
    <n v="1"/>
    <n v="0"/>
    <n v="3.1104000000000003"/>
  </r>
  <r>
    <n v="2794"/>
    <s v="CA-2011-154599"/>
    <x v="2"/>
    <x v="791"/>
    <d v="2011-04-17T00:00:00"/>
    <s v="Standard Class"/>
    <s v="KN-16450"/>
    <s v="Kean Nguyen"/>
    <x v="1"/>
    <x v="0"/>
    <x v="332"/>
    <x v="1"/>
    <n v="90278"/>
    <x v="1"/>
    <s v="TEC-PH-10001557"/>
    <x v="2"/>
    <x v="7"/>
    <s v="Pyle PMP37LED"/>
    <n v="1075.088"/>
    <n v="14"/>
    <n v="0.2"/>
    <n v="94.070199999999943"/>
  </r>
  <r>
    <n v="2795"/>
    <s v="CA-2011-154599"/>
    <x v="2"/>
    <x v="791"/>
    <d v="2011-04-17T00:00:00"/>
    <s v="Standard Class"/>
    <s v="KN-16450"/>
    <s v="Kean Nguyen"/>
    <x v="1"/>
    <x v="0"/>
    <x v="332"/>
    <x v="1"/>
    <n v="90278"/>
    <x v="1"/>
    <s v="TEC-PH-10000576"/>
    <x v="2"/>
    <x v="7"/>
    <s v="AT&amp;T 1080 Corded phone"/>
    <n v="438.36800000000005"/>
    <n v="4"/>
    <n v="0.2"/>
    <n v="38.357200000000006"/>
  </r>
  <r>
    <n v="2796"/>
    <s v="CA-2011-154599"/>
    <x v="2"/>
    <x v="791"/>
    <d v="2011-04-17T00:00:00"/>
    <s v="Standard Class"/>
    <s v="KN-16450"/>
    <s v="Kean Nguyen"/>
    <x v="1"/>
    <x v="0"/>
    <x v="332"/>
    <x v="1"/>
    <n v="90278"/>
    <x v="1"/>
    <s v="OFF-BI-10002764"/>
    <x v="1"/>
    <x v="8"/>
    <s v="Recycled Pressboard Report Cover with Reinforced Top Hinge"/>
    <n v="18.088000000000001"/>
    <n v="7"/>
    <n v="0.2"/>
    <n v="6.5569000000000006"/>
  </r>
  <r>
    <n v="2797"/>
    <s v="CA-2011-154599"/>
    <x v="2"/>
    <x v="791"/>
    <d v="2011-04-17T00:00:00"/>
    <s v="Standard Class"/>
    <s v="KN-16450"/>
    <s v="Kean Nguyen"/>
    <x v="1"/>
    <x v="0"/>
    <x v="332"/>
    <x v="1"/>
    <n v="90278"/>
    <x v="1"/>
    <s v="FUR-BO-10001337"/>
    <x v="0"/>
    <x v="0"/>
    <s v="O'Sullivan Living Dimensions 2-Shelf Bookcases"/>
    <n v="308.49900000000002"/>
    <n v="3"/>
    <n v="0.15"/>
    <n v="-18.146999999999998"/>
  </r>
  <r>
    <n v="2798"/>
    <s v="CA-2014-158743"/>
    <x v="3"/>
    <x v="179"/>
    <d v="2014-10-28T00:00:00"/>
    <s v="Standard Class"/>
    <s v="IG-15085"/>
    <s v="Ivan Gibson"/>
    <x v="0"/>
    <x v="0"/>
    <x v="290"/>
    <x v="36"/>
    <n v="72209"/>
    <x v="0"/>
    <s v="OFF-AR-10002257"/>
    <x v="1"/>
    <x v="6"/>
    <s v="Eldon Spacemaker Box, Quick-Snap Lid, Clear"/>
    <n v="13.36"/>
    <n v="4"/>
    <n v="0"/>
    <n v="4.1415999999999986"/>
  </r>
  <r>
    <n v="2799"/>
    <s v="CA-2014-158743"/>
    <x v="3"/>
    <x v="179"/>
    <d v="2014-10-28T00:00:00"/>
    <s v="Standard Class"/>
    <s v="IG-15085"/>
    <s v="Ivan Gibson"/>
    <x v="0"/>
    <x v="0"/>
    <x v="290"/>
    <x v="36"/>
    <n v="72209"/>
    <x v="0"/>
    <s v="OFF-PA-10001019"/>
    <x v="1"/>
    <x v="10"/>
    <s v="Xerox 1884"/>
    <n v="39.96"/>
    <n v="2"/>
    <n v="0"/>
    <n v="18.781199999999998"/>
  </r>
  <r>
    <n v="2800"/>
    <s v="CA-2014-158743"/>
    <x v="3"/>
    <x v="179"/>
    <d v="2014-10-28T00:00:00"/>
    <s v="Standard Class"/>
    <s v="IG-15085"/>
    <s v="Ivan Gibson"/>
    <x v="0"/>
    <x v="0"/>
    <x v="290"/>
    <x v="36"/>
    <n v="72209"/>
    <x v="0"/>
    <s v="OFF-BI-10003364"/>
    <x v="1"/>
    <x v="8"/>
    <s v="Binding Machine Supplies"/>
    <n v="145.85000000000002"/>
    <n v="5"/>
    <n v="0"/>
    <n v="70.007999999999996"/>
  </r>
  <r>
    <n v="2801"/>
    <s v="CA-2013-153318"/>
    <x v="0"/>
    <x v="792"/>
    <d v="2013-10-29T00:00:00"/>
    <s v="First Class"/>
    <s v="JS-15595"/>
    <s v="Jill Stevenson"/>
    <x v="1"/>
    <x v="0"/>
    <x v="100"/>
    <x v="2"/>
    <n v="33180"/>
    <x v="0"/>
    <s v="TEC-PH-10000984"/>
    <x v="2"/>
    <x v="7"/>
    <s v="Panasonic KX-TG9471B"/>
    <n v="783.96000000000015"/>
    <n v="5"/>
    <n v="0.2"/>
    <n v="78.396000000000043"/>
  </r>
  <r>
    <n v="2802"/>
    <s v="US-2012-110163"/>
    <x v="1"/>
    <x v="549"/>
    <d v="2012-11-04T00:00:00"/>
    <s v="First Class"/>
    <s v="GA-14725"/>
    <s v="Guy Armstrong"/>
    <x v="0"/>
    <x v="0"/>
    <x v="127"/>
    <x v="21"/>
    <n v="97301"/>
    <x v="1"/>
    <s v="OFF-AR-10001683"/>
    <x v="1"/>
    <x v="6"/>
    <s v="Lumber Crayons"/>
    <n v="7.88"/>
    <n v="1"/>
    <n v="0.2"/>
    <n v="1.7730000000000004"/>
  </r>
  <r>
    <n v="2803"/>
    <s v="CA-2014-143329"/>
    <x v="3"/>
    <x v="132"/>
    <d v="2014-11-09T00:00:00"/>
    <s v="Standard Class"/>
    <s v="DL-13330"/>
    <s v="Denise Leinenbach"/>
    <x v="0"/>
    <x v="0"/>
    <x v="324"/>
    <x v="27"/>
    <n v="88001"/>
    <x v="1"/>
    <s v="FUR-FU-10000629"/>
    <x v="0"/>
    <x v="5"/>
    <s v="9-3/4 Diameter Round Wall Clock"/>
    <n v="41.37"/>
    <n v="3"/>
    <n v="0"/>
    <n v="17.375399999999999"/>
  </r>
  <r>
    <n v="2804"/>
    <s v="CA-2012-159380"/>
    <x v="1"/>
    <x v="793"/>
    <d v="2012-05-16T00:00:00"/>
    <s v="Standard Class"/>
    <s v="CS-12505"/>
    <s v="Cindy Stewart"/>
    <x v="0"/>
    <x v="0"/>
    <x v="8"/>
    <x v="1"/>
    <n v="94122"/>
    <x v="1"/>
    <s v="OFF-PA-10003893"/>
    <x v="1"/>
    <x v="10"/>
    <s v="Xerox 1962"/>
    <n v="12.84"/>
    <n v="3"/>
    <n v="0"/>
    <n v="5.7779999999999987"/>
  </r>
  <r>
    <n v="2805"/>
    <s v="CA-2012-159380"/>
    <x v="1"/>
    <x v="793"/>
    <d v="2012-05-16T00:00:00"/>
    <s v="Standard Class"/>
    <s v="CS-12505"/>
    <s v="Cindy Stewart"/>
    <x v="0"/>
    <x v="0"/>
    <x v="8"/>
    <x v="1"/>
    <n v="94122"/>
    <x v="1"/>
    <s v="OFF-PA-10004239"/>
    <x v="1"/>
    <x v="10"/>
    <s v="Xerox 1953"/>
    <n v="25.68"/>
    <n v="6"/>
    <n v="0"/>
    <n v="11.555999999999997"/>
  </r>
  <r>
    <n v="2806"/>
    <s v="CA-2012-122623"/>
    <x v="1"/>
    <x v="67"/>
    <d v="2012-09-11T00:00:00"/>
    <s v="Standard Class"/>
    <s v="CC-12145"/>
    <s v="Charles Crestani"/>
    <x v="0"/>
    <x v="0"/>
    <x v="236"/>
    <x v="5"/>
    <n v="79907"/>
    <x v="2"/>
    <s v="FUR-CH-10000553"/>
    <x v="0"/>
    <x v="1"/>
    <s v="Metal Folding Chairs, Beige, 4/Carton"/>
    <n v="47.515999999999991"/>
    <n v="2"/>
    <n v="0.3"/>
    <n v="-2.0364000000000004"/>
  </r>
  <r>
    <n v="2807"/>
    <s v="CA-2012-148635"/>
    <x v="1"/>
    <x v="395"/>
    <d v="2012-07-27T00:00:00"/>
    <s v="Second Class"/>
    <s v="MH-18025"/>
    <s v="Michelle Huthwaite"/>
    <x v="0"/>
    <x v="0"/>
    <x v="4"/>
    <x v="4"/>
    <n v="98115"/>
    <x v="1"/>
    <s v="OFF-FA-10004395"/>
    <x v="1"/>
    <x v="13"/>
    <s v="Plymouth Boxed Rubber Bands by Plymouth"/>
    <n v="9.42"/>
    <n v="2"/>
    <n v="0"/>
    <n v="0.47100000000000009"/>
  </r>
  <r>
    <n v="2808"/>
    <s v="CA-2012-148635"/>
    <x v="1"/>
    <x v="395"/>
    <d v="2012-07-27T00:00:00"/>
    <s v="Second Class"/>
    <s v="MH-18025"/>
    <s v="Michelle Huthwaite"/>
    <x v="0"/>
    <x v="0"/>
    <x v="4"/>
    <x v="4"/>
    <n v="98115"/>
    <x v="1"/>
    <s v="OFF-PA-10004782"/>
    <x v="1"/>
    <x v="10"/>
    <s v="Xerox 228"/>
    <n v="12.96"/>
    <n v="2"/>
    <n v="0"/>
    <n v="6.2208000000000006"/>
  </r>
  <r>
    <n v="2809"/>
    <s v="CA-2012-148635"/>
    <x v="1"/>
    <x v="395"/>
    <d v="2012-07-27T00:00:00"/>
    <s v="Second Class"/>
    <s v="MH-18025"/>
    <s v="Michelle Huthwaite"/>
    <x v="0"/>
    <x v="0"/>
    <x v="4"/>
    <x v="4"/>
    <n v="98115"/>
    <x v="1"/>
    <s v="FUR-BO-10002213"/>
    <x v="0"/>
    <x v="0"/>
    <s v="Sauder Forest Hills Library, Woodland Oak Finish"/>
    <n v="704.9"/>
    <n v="5"/>
    <n v="0"/>
    <n v="56.392000000000024"/>
  </r>
  <r>
    <n v="2810"/>
    <s v="CA-2012-148635"/>
    <x v="1"/>
    <x v="395"/>
    <d v="2012-07-27T00:00:00"/>
    <s v="Second Class"/>
    <s v="MH-18025"/>
    <s v="Michelle Huthwaite"/>
    <x v="0"/>
    <x v="0"/>
    <x v="4"/>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x v="0"/>
    <x v="158"/>
    <x v="6"/>
    <n v="53209"/>
    <x v="2"/>
    <s v="OFF-PA-10000157"/>
    <x v="1"/>
    <x v="10"/>
    <s v="Xerox 191"/>
    <n v="179.82"/>
    <n v="9"/>
    <n v="0"/>
    <n v="84.5154"/>
  </r>
  <r>
    <n v="2812"/>
    <s v="CA-2012-135685"/>
    <x v="1"/>
    <x v="547"/>
    <d v="2012-11-18T00:00:00"/>
    <s v="Second Class"/>
    <s v="MP-18175"/>
    <s v="Mike Pelletier"/>
    <x v="2"/>
    <x v="0"/>
    <x v="158"/>
    <x v="6"/>
    <n v="53209"/>
    <x v="2"/>
    <s v="FUR-FU-10001185"/>
    <x v="0"/>
    <x v="5"/>
    <s v="Advantus Employee of the Month Certificate Frame, 11 x 13-1/2"/>
    <n v="185.57999999999998"/>
    <n v="6"/>
    <n v="0"/>
    <n v="76.087800000000001"/>
  </r>
  <r>
    <n v="2813"/>
    <s v="CA-2012-135685"/>
    <x v="1"/>
    <x v="547"/>
    <d v="2012-11-18T00:00:00"/>
    <s v="Second Class"/>
    <s v="MP-18175"/>
    <s v="Mike Pelletier"/>
    <x v="2"/>
    <x v="0"/>
    <x v="158"/>
    <x v="6"/>
    <n v="53209"/>
    <x v="2"/>
    <s v="FUR-TA-10001520"/>
    <x v="0"/>
    <x v="3"/>
    <s v="Lesro Sheffield Collection Coffee Table, End Table, Center Table, Corner Table"/>
    <n v="214.11"/>
    <n v="3"/>
    <n v="0"/>
    <n v="36.398699999999977"/>
  </r>
  <r>
    <n v="2814"/>
    <s v="CA-2012-135685"/>
    <x v="1"/>
    <x v="547"/>
    <d v="2012-11-18T00:00:00"/>
    <s v="Second Class"/>
    <s v="MP-18175"/>
    <s v="Mike Pelletier"/>
    <x v="2"/>
    <x v="0"/>
    <x v="158"/>
    <x v="6"/>
    <n v="53209"/>
    <x v="2"/>
    <s v="TEC-AC-10004145"/>
    <x v="2"/>
    <x v="11"/>
    <s v="Logitech diNovo Edge Keyboard"/>
    <n v="999.96"/>
    <n v="4"/>
    <n v="0"/>
    <n v="229.99080000000004"/>
  </r>
  <r>
    <n v="2815"/>
    <s v="CA-2012-135685"/>
    <x v="1"/>
    <x v="547"/>
    <d v="2012-11-18T00:00:00"/>
    <s v="Second Class"/>
    <s v="MP-18175"/>
    <s v="Mike Pelletier"/>
    <x v="2"/>
    <x v="0"/>
    <x v="158"/>
    <x v="6"/>
    <n v="53209"/>
    <x v="2"/>
    <s v="FUR-TA-10000688"/>
    <x v="0"/>
    <x v="3"/>
    <s v="Chromcraft Bull-Nose Wood Round Conference Table Top, Wood Base"/>
    <n v="653.54999999999995"/>
    <n v="3"/>
    <n v="0"/>
    <n v="111.10349999999994"/>
  </r>
  <r>
    <n v="2816"/>
    <s v="CA-2012-104626"/>
    <x v="1"/>
    <x v="135"/>
    <d v="2012-09-08T00:00:00"/>
    <s v="Standard Class"/>
    <s v="DR-12940"/>
    <s v="Daniel Raglin"/>
    <x v="2"/>
    <x v="0"/>
    <x v="47"/>
    <x v="31"/>
    <n v="2038"/>
    <x v="3"/>
    <s v="OFF-BI-10001510"/>
    <x v="1"/>
    <x v="8"/>
    <s v="Deluxe Heavy-Duty Vinyl Round Ring Binder"/>
    <n v="114.60000000000001"/>
    <n v="5"/>
    <n v="0"/>
    <n v="51.57"/>
  </r>
  <r>
    <n v="2817"/>
    <s v="CA-2012-104626"/>
    <x v="1"/>
    <x v="135"/>
    <d v="2012-09-08T00:00:00"/>
    <s v="Standard Class"/>
    <s v="DR-12940"/>
    <s v="Daniel Raglin"/>
    <x v="2"/>
    <x v="0"/>
    <x v="47"/>
    <x v="31"/>
    <n v="2038"/>
    <x v="3"/>
    <s v="FUR-CH-10003817"/>
    <x v="0"/>
    <x v="1"/>
    <s v="Global Value Steno Chair, Gray"/>
    <n v="60.74"/>
    <n v="1"/>
    <n v="0"/>
    <n v="15.185000000000002"/>
  </r>
  <r>
    <n v="2818"/>
    <s v="CA-2012-104626"/>
    <x v="1"/>
    <x v="135"/>
    <d v="2012-09-08T00:00:00"/>
    <s v="Standard Class"/>
    <s v="DR-12940"/>
    <s v="Daniel Raglin"/>
    <x v="2"/>
    <x v="0"/>
    <x v="47"/>
    <x v="31"/>
    <n v="2038"/>
    <x v="3"/>
    <s v="FUR-FU-10000308"/>
    <x v="0"/>
    <x v="5"/>
    <s v="Deflect-o Glass Clear Studded Chair Mats"/>
    <n v="124.36"/>
    <n v="2"/>
    <n v="0"/>
    <n v="27.359200000000001"/>
  </r>
  <r>
    <n v="2819"/>
    <s v="CA-2012-104626"/>
    <x v="1"/>
    <x v="135"/>
    <d v="2012-09-08T00:00:00"/>
    <s v="Standard Class"/>
    <s v="DR-12940"/>
    <s v="Daniel Raglin"/>
    <x v="2"/>
    <x v="0"/>
    <x v="47"/>
    <x v="31"/>
    <n v="2038"/>
    <x v="3"/>
    <s v="OFF-ST-10003208"/>
    <x v="1"/>
    <x v="4"/>
    <s v="Adjustable Depth Letter/Legal Cart"/>
    <n v="1088.76"/>
    <n v="6"/>
    <n v="0"/>
    <n v="315.74039999999985"/>
  </r>
  <r>
    <n v="2820"/>
    <s v="CA-2013-160500"/>
    <x v="0"/>
    <x v="465"/>
    <d v="2013-05-09T00:00:00"/>
    <s v="First Class"/>
    <s v="DM-13015"/>
    <s v="Darrin Martin"/>
    <x v="0"/>
    <x v="0"/>
    <x v="184"/>
    <x v="1"/>
    <n v="92024"/>
    <x v="1"/>
    <s v="OFF-BI-10003784"/>
    <x v="1"/>
    <x v="8"/>
    <s v="Computer Printout Index Tabs"/>
    <n v="6.7200000000000006"/>
    <n v="5"/>
    <n v="0.2"/>
    <n v="2.351999999999999"/>
  </r>
  <r>
    <n v="2821"/>
    <s v="CA-2013-160500"/>
    <x v="0"/>
    <x v="465"/>
    <d v="2013-05-09T00:00:00"/>
    <s v="First Class"/>
    <s v="DM-13015"/>
    <s v="Darrin Martin"/>
    <x v="0"/>
    <x v="0"/>
    <x v="184"/>
    <x v="1"/>
    <n v="92024"/>
    <x v="1"/>
    <s v="FUR-TA-10003748"/>
    <x v="0"/>
    <x v="3"/>
    <s v="Bevis 36 x 72 Conference Tables"/>
    <n v="298.77600000000001"/>
    <n v="3"/>
    <n v="0.2"/>
    <n v="7.4693999999999932"/>
  </r>
  <r>
    <n v="2822"/>
    <s v="CA-2014-100202"/>
    <x v="3"/>
    <x v="413"/>
    <d v="2014-01-06T00:00:00"/>
    <s v="Standard Class"/>
    <s v="BD-11620"/>
    <s v="Brian DeCherney"/>
    <x v="0"/>
    <x v="0"/>
    <x v="125"/>
    <x v="1"/>
    <n v="92804"/>
    <x v="1"/>
    <s v="TEC-PH-10002563"/>
    <x v="2"/>
    <x v="7"/>
    <s v="Adtran 1202752G1"/>
    <n v="302.37599999999998"/>
    <n v="3"/>
    <n v="0.2"/>
    <n v="22.678200000000018"/>
  </r>
  <r>
    <n v="2823"/>
    <s v="CA-2014-131016"/>
    <x v="3"/>
    <x v="65"/>
    <d v="2014-09-21T00:00:00"/>
    <s v="First Class"/>
    <s v="DC-12850"/>
    <s v="Dan Campbell"/>
    <x v="0"/>
    <x v="0"/>
    <x v="81"/>
    <x v="5"/>
    <n v="76017"/>
    <x v="2"/>
    <s v="OFF-AR-10000122"/>
    <x v="1"/>
    <x v="6"/>
    <s v="Newell 314"/>
    <n v="8.9280000000000008"/>
    <n v="2"/>
    <n v="0.2"/>
    <n v="0.55799999999999894"/>
  </r>
  <r>
    <n v="2824"/>
    <s v="CA-2014-131016"/>
    <x v="3"/>
    <x v="65"/>
    <d v="2014-09-21T00:00:00"/>
    <s v="First Class"/>
    <s v="DC-12850"/>
    <s v="Dan Campbell"/>
    <x v="0"/>
    <x v="0"/>
    <x v="81"/>
    <x v="5"/>
    <n v="76017"/>
    <x v="2"/>
    <s v="OFF-ST-10000352"/>
    <x v="1"/>
    <x v="4"/>
    <s v="Acco Perma 2700 Stacking Storage Drawers"/>
    <n v="47.584000000000003"/>
    <n v="2"/>
    <n v="0.2"/>
    <n v="-2.9739999999999966"/>
  </r>
  <r>
    <n v="2825"/>
    <s v="US-2011-112914"/>
    <x v="2"/>
    <x v="794"/>
    <d v="2011-09-30T00:00:00"/>
    <s v="Standard Class"/>
    <s v="MT-18070"/>
    <s v="Michelle Tran"/>
    <x v="2"/>
    <x v="0"/>
    <x v="12"/>
    <x v="5"/>
    <n v="77041"/>
    <x v="2"/>
    <s v="OFF-PA-10003270"/>
    <x v="1"/>
    <x v="10"/>
    <s v="Xerox 1954"/>
    <n v="33.792000000000002"/>
    <n v="8"/>
    <n v="0.2"/>
    <n v="10.559999999999999"/>
  </r>
  <r>
    <n v="2826"/>
    <s v="US-2011-112914"/>
    <x v="2"/>
    <x v="794"/>
    <d v="2011-09-30T00:00:00"/>
    <s v="Standard Class"/>
    <s v="MT-18070"/>
    <s v="Michelle Tran"/>
    <x v="2"/>
    <x v="0"/>
    <x v="12"/>
    <x v="5"/>
    <n v="77041"/>
    <x v="2"/>
    <s v="FUR-BO-10003272"/>
    <x v="0"/>
    <x v="0"/>
    <s v="O'Sullivan Living Dimensions 5-Shelf Bookcases"/>
    <n v="300.53279999999995"/>
    <n v="2"/>
    <n v="0.32"/>
    <n v="-97.23120000000003"/>
  </r>
  <r>
    <n v="2827"/>
    <s v="US-2011-112914"/>
    <x v="2"/>
    <x v="794"/>
    <d v="2011-09-30T00:00:00"/>
    <s v="Standard Class"/>
    <s v="MT-18070"/>
    <s v="Michelle Tran"/>
    <x v="2"/>
    <x v="0"/>
    <x v="12"/>
    <x v="5"/>
    <n v="77041"/>
    <x v="2"/>
    <s v="OFF-BI-10002982"/>
    <x v="1"/>
    <x v="8"/>
    <s v="Avery Self-Adhesive Photo Pockets for Polaroid Photos"/>
    <n v="2.7239999999999993"/>
    <n v="2"/>
    <n v="0.8"/>
    <n v="-4.3584000000000014"/>
  </r>
  <r>
    <n v="2828"/>
    <s v="US-2011-112914"/>
    <x v="2"/>
    <x v="794"/>
    <d v="2011-09-30T00:00:00"/>
    <s v="Standard Class"/>
    <s v="MT-18070"/>
    <s v="Michelle Tran"/>
    <x v="2"/>
    <x v="0"/>
    <x v="12"/>
    <x v="5"/>
    <n v="77041"/>
    <x v="2"/>
    <s v="OFF-EN-10001509"/>
    <x v="1"/>
    <x v="12"/>
    <s v="Poly String Tie Envelopes"/>
    <n v="3.2640000000000002"/>
    <n v="2"/>
    <n v="0.2"/>
    <n v="1.1015999999999997"/>
  </r>
  <r>
    <n v="2829"/>
    <s v="CA-2013-124149"/>
    <x v="0"/>
    <x v="131"/>
    <d v="2013-04-27T00:00:00"/>
    <s v="First Class"/>
    <s v="MJ-17740"/>
    <s v="Max Jones"/>
    <x v="0"/>
    <x v="0"/>
    <x v="152"/>
    <x v="24"/>
    <n v="43130"/>
    <x v="3"/>
    <s v="OFF-PA-10002421"/>
    <x v="1"/>
    <x v="10"/>
    <s v="Embossed Ink Jet Note Cards"/>
    <n v="108.33600000000001"/>
    <n v="6"/>
    <n v="0.2"/>
    <n v="37.917599999999993"/>
  </r>
  <r>
    <n v="2830"/>
    <s v="CA-2013-124149"/>
    <x v="0"/>
    <x v="131"/>
    <d v="2013-04-27T00:00:00"/>
    <s v="First Class"/>
    <s v="MJ-17740"/>
    <s v="Max Jones"/>
    <x v="0"/>
    <x v="0"/>
    <x v="152"/>
    <x v="24"/>
    <n v="43130"/>
    <x v="3"/>
    <s v="OFF-ST-10000760"/>
    <x v="1"/>
    <x v="4"/>
    <s v="Eldon Fold 'N Roll Cart System"/>
    <n v="55.92"/>
    <n v="5"/>
    <n v="0.2"/>
    <n v="6.2910000000000004"/>
  </r>
  <r>
    <n v="2831"/>
    <s v="CA-2013-124149"/>
    <x v="0"/>
    <x v="131"/>
    <d v="2013-04-27T00:00:00"/>
    <s v="First Class"/>
    <s v="MJ-17740"/>
    <s v="Max Jones"/>
    <x v="0"/>
    <x v="0"/>
    <x v="152"/>
    <x v="24"/>
    <n v="43130"/>
    <x v="3"/>
    <s v="OFF-PA-10002923"/>
    <x v="1"/>
    <x v="10"/>
    <s v="Xerox 1942"/>
    <n v="78.304000000000002"/>
    <n v="2"/>
    <n v="0.2"/>
    <n v="29.363999999999997"/>
  </r>
  <r>
    <n v="2832"/>
    <s v="CA-2011-148915"/>
    <x v="2"/>
    <x v="301"/>
    <d v="2011-11-05T00:00:00"/>
    <s v="Standard Class"/>
    <s v="ND-18370"/>
    <s v="Natalie DeCherney"/>
    <x v="0"/>
    <x v="0"/>
    <x v="32"/>
    <x v="21"/>
    <n v="97206"/>
    <x v="1"/>
    <s v="OFF-ST-10001128"/>
    <x v="1"/>
    <x v="4"/>
    <s v="Carina Mini System Audio Rack, Model AR050B"/>
    <n v="443.92"/>
    <n v="5"/>
    <n v="0.2"/>
    <n v="-94.33299999999997"/>
  </r>
  <r>
    <n v="2833"/>
    <s v="CA-2011-148915"/>
    <x v="2"/>
    <x v="301"/>
    <d v="2011-11-05T00:00:00"/>
    <s v="Standard Class"/>
    <s v="ND-18370"/>
    <s v="Natalie DeCherney"/>
    <x v="0"/>
    <x v="0"/>
    <x v="32"/>
    <x v="21"/>
    <n v="97206"/>
    <x v="1"/>
    <s v="TEC-PH-10000673"/>
    <x v="2"/>
    <x v="7"/>
    <s v="Plantronics Voyager Pro HD - Bluetooth Headset"/>
    <n v="155.976"/>
    <n v="3"/>
    <n v="0.2"/>
    <n v="54.5916"/>
  </r>
  <r>
    <n v="2834"/>
    <s v="CA-2014-134649"/>
    <x v="3"/>
    <x v="795"/>
    <d v="2014-02-01T00:00:00"/>
    <s v="Second Class"/>
    <s v="CA-11965"/>
    <s v="Carol Adams"/>
    <x v="1"/>
    <x v="0"/>
    <x v="325"/>
    <x v="19"/>
    <n v="35244"/>
    <x v="0"/>
    <s v="OFF-AR-10001547"/>
    <x v="1"/>
    <x v="6"/>
    <s v="Newell 311"/>
    <n v="15.469999999999999"/>
    <n v="7"/>
    <n v="0"/>
    <n v="4.1768999999999998"/>
  </r>
  <r>
    <n v="2835"/>
    <s v="CA-2014-134649"/>
    <x v="3"/>
    <x v="795"/>
    <d v="2014-02-01T00:00:00"/>
    <s v="Second Class"/>
    <s v="CA-11965"/>
    <s v="Carol Adams"/>
    <x v="1"/>
    <x v="0"/>
    <x v="325"/>
    <x v="19"/>
    <n v="35244"/>
    <x v="0"/>
    <s v="OFF-BI-10001890"/>
    <x v="1"/>
    <x v="8"/>
    <s v="Avery Poly Binder Pockets"/>
    <n v="7.16"/>
    <n v="2"/>
    <n v="0"/>
    <n v="3.4367999999999999"/>
  </r>
  <r>
    <n v="2836"/>
    <s v="CA-2014-110842"/>
    <x v="3"/>
    <x v="343"/>
    <d v="2014-11-17T00:00:00"/>
    <s v="Standard Class"/>
    <s v="GA-14725"/>
    <s v="Guy Armstrong"/>
    <x v="0"/>
    <x v="0"/>
    <x v="1"/>
    <x v="1"/>
    <n v="90036"/>
    <x v="1"/>
    <s v="OFF-AP-10003971"/>
    <x v="1"/>
    <x v="9"/>
    <s v="Belkin 6 Outlet Metallic Surge Strip"/>
    <n v="10.89"/>
    <n v="1"/>
    <n v="0"/>
    <n v="2.8314000000000004"/>
  </r>
  <r>
    <n v="2837"/>
    <s v="CA-2014-110842"/>
    <x v="3"/>
    <x v="343"/>
    <d v="2014-11-17T00:00:00"/>
    <s v="Standard Class"/>
    <s v="GA-14725"/>
    <s v="Guy Armstrong"/>
    <x v="0"/>
    <x v="0"/>
    <x v="1"/>
    <x v="1"/>
    <n v="90036"/>
    <x v="1"/>
    <s v="OFF-PA-10000520"/>
    <x v="1"/>
    <x v="10"/>
    <s v="Xerox 201"/>
    <n v="19.440000000000001"/>
    <n v="3"/>
    <n v="0"/>
    <n v="9.3312000000000008"/>
  </r>
  <r>
    <n v="2838"/>
    <s v="CA-2014-110842"/>
    <x v="3"/>
    <x v="343"/>
    <d v="2014-11-17T00:00:00"/>
    <s v="Standard Class"/>
    <s v="GA-14725"/>
    <s v="Guy Armstrong"/>
    <x v="0"/>
    <x v="0"/>
    <x v="1"/>
    <x v="1"/>
    <n v="90036"/>
    <x v="1"/>
    <s v="OFF-BI-10000977"/>
    <x v="1"/>
    <x v="8"/>
    <s v="Ibico Plastic Spiral Binding Combs"/>
    <n v="121.6"/>
    <n v="5"/>
    <n v="0.2"/>
    <n v="39.519999999999989"/>
  </r>
  <r>
    <n v="2839"/>
    <s v="CA-2013-147368"/>
    <x v="0"/>
    <x v="632"/>
    <d v="2013-06-13T00:00:00"/>
    <s v="First Class"/>
    <s v="TC-21295"/>
    <s v="Toby Carlisle"/>
    <x v="0"/>
    <x v="0"/>
    <x v="315"/>
    <x v="2"/>
    <n v="32303"/>
    <x v="0"/>
    <s v="TEC-MA-10002178"/>
    <x v="2"/>
    <x v="15"/>
    <s v="Cisco CP-7937G Unified IP Conference Station Phone"/>
    <n v="695.7"/>
    <n v="2"/>
    <n v="0.5"/>
    <n v="-27.827999999999975"/>
  </r>
  <r>
    <n v="2840"/>
    <s v="US-2012-104185"/>
    <x v="1"/>
    <x v="37"/>
    <d v="2012-09-08T00:00:00"/>
    <s v="Second Class"/>
    <s v="JB-15400"/>
    <s v="Jennifer Braxton"/>
    <x v="1"/>
    <x v="0"/>
    <x v="20"/>
    <x v="15"/>
    <n v="10009"/>
    <x v="3"/>
    <s v="OFF-ST-10001526"/>
    <x v="1"/>
    <x v="4"/>
    <s v="Iceberg Mobile Mega Data/Printer Cart "/>
    <n v="120.33"/>
    <n v="1"/>
    <n v="0"/>
    <n v="31.285799999999995"/>
  </r>
  <r>
    <n v="2841"/>
    <s v="US-2011-125521"/>
    <x v="2"/>
    <x v="619"/>
    <d v="2011-03-19T00:00:00"/>
    <s v="Standard Class"/>
    <s v="CK-12325"/>
    <s v="Christine Kargatis"/>
    <x v="2"/>
    <x v="0"/>
    <x v="269"/>
    <x v="17"/>
    <n v="23320"/>
    <x v="0"/>
    <s v="FUR-CH-10003379"/>
    <x v="0"/>
    <x v="1"/>
    <s v="Global Commerce Series High-Back Swivel/Tilt Chairs"/>
    <n v="1139.92"/>
    <n v="4"/>
    <n v="0"/>
    <n v="284.98"/>
  </r>
  <r>
    <n v="2842"/>
    <s v="US-2014-135062"/>
    <x v="3"/>
    <x v="515"/>
    <d v="2014-09-05T00:00:00"/>
    <s v="Second Class"/>
    <s v="RL-19615"/>
    <s v="Rob Lucas"/>
    <x v="0"/>
    <x v="0"/>
    <x v="115"/>
    <x v="3"/>
    <n v="28314"/>
    <x v="0"/>
    <s v="OFF-PA-10000100"/>
    <x v="1"/>
    <x v="10"/>
    <s v="Xerox 1945"/>
    <n v="229.54400000000001"/>
    <n v="7"/>
    <n v="0.2"/>
    <n v="83.209699999999998"/>
  </r>
  <r>
    <n v="2843"/>
    <s v="CA-2014-135650"/>
    <x v="3"/>
    <x v="721"/>
    <d v="2014-03-28T00:00:00"/>
    <s v="Standard Class"/>
    <s v="AC-10660"/>
    <s v="Anna Chung"/>
    <x v="0"/>
    <x v="0"/>
    <x v="114"/>
    <x v="5"/>
    <n v="77340"/>
    <x v="2"/>
    <s v="OFF-ST-10001809"/>
    <x v="1"/>
    <x v="4"/>
    <s v="Fellowes Officeware Wire Shelving"/>
    <n v="143.72800000000001"/>
    <n v="2"/>
    <n v="0.2"/>
    <n v="-32.338800000000006"/>
  </r>
  <r>
    <n v="2844"/>
    <s v="CA-2014-112865"/>
    <x v="3"/>
    <x v="796"/>
    <d v="2014-05-23T00:00:00"/>
    <s v="Standard Class"/>
    <s v="BH-11710"/>
    <s v="Brosina Hoffman"/>
    <x v="0"/>
    <x v="0"/>
    <x v="10"/>
    <x v="9"/>
    <n v="19140"/>
    <x v="3"/>
    <s v="TEC-AC-10000387"/>
    <x v="2"/>
    <x v="11"/>
    <s v="KeyTronic KT800P2 - Keyboard - Black"/>
    <n v="36.048000000000002"/>
    <n v="3"/>
    <n v="0.2"/>
    <n v="-0.90120000000000111"/>
  </r>
  <r>
    <n v="2845"/>
    <s v="US-2013-162852"/>
    <x v="0"/>
    <x v="797"/>
    <d v="2014-01-01T00:00:00"/>
    <s v="Standard Class"/>
    <s v="BG-11695"/>
    <s v="Brooke Gillingham"/>
    <x v="1"/>
    <x v="0"/>
    <x v="318"/>
    <x v="10"/>
    <n v="60098"/>
    <x v="2"/>
    <s v="FUR-CH-10004853"/>
    <x v="0"/>
    <x v="1"/>
    <s v="Global Manager's Adjustable Task Chair, Storm"/>
    <n v="845.48799999999994"/>
    <n v="8"/>
    <n v="0.3"/>
    <n v="-12.078400000000101"/>
  </r>
  <r>
    <n v="2846"/>
    <s v="CA-2014-138163"/>
    <x v="3"/>
    <x v="701"/>
    <d v="2014-11-21T00:00:00"/>
    <s v="First Class"/>
    <s v="XP-21865"/>
    <s v="Xylona Preis"/>
    <x v="0"/>
    <x v="0"/>
    <x v="231"/>
    <x v="31"/>
    <n v="2149"/>
    <x v="3"/>
    <s v="OFF-AR-10001958"/>
    <x v="1"/>
    <x v="6"/>
    <s v="Stanley Bostitch Contemporary Electric Pencil Sharpeners"/>
    <n v="50.94"/>
    <n v="3"/>
    <n v="0"/>
    <n v="14.263200000000001"/>
  </r>
  <r>
    <n v="2847"/>
    <s v="CA-2014-152093"/>
    <x v="3"/>
    <x v="18"/>
    <d v="2014-09-16T00:00:00"/>
    <s v="Standard Class"/>
    <s v="SN-20560"/>
    <s v="Skye Norling"/>
    <x v="2"/>
    <x v="0"/>
    <x v="22"/>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x v="0"/>
    <x v="185"/>
    <x v="32"/>
    <n v="30076"/>
    <x v="0"/>
    <s v="FUR-FU-10003832"/>
    <x v="0"/>
    <x v="5"/>
    <s v="Eldon Expressions Punched Metal &amp; Wood Desk Accessories, Black &amp; Cherry"/>
    <n v="56.28"/>
    <n v="6"/>
    <n v="0"/>
    <n v="15.758400000000002"/>
  </r>
  <r>
    <n v="2849"/>
    <s v="CA-2014-157854"/>
    <x v="3"/>
    <x v="798"/>
    <d v="2014-04-16T00:00:00"/>
    <s v="Standard Class"/>
    <s v="DM-13345"/>
    <s v="Denise Monton"/>
    <x v="1"/>
    <x v="0"/>
    <x v="185"/>
    <x v="32"/>
    <n v="30076"/>
    <x v="0"/>
    <s v="OFF-BI-10001359"/>
    <x v="1"/>
    <x v="8"/>
    <s v="GBC DocuBind TL300 Electric Binding System"/>
    <n v="2690.9700000000003"/>
    <n v="3"/>
    <n v="0"/>
    <n v="1264.7558999999999"/>
  </r>
  <r>
    <n v="2850"/>
    <s v="CA-2013-123617"/>
    <x v="0"/>
    <x v="85"/>
    <d v="2013-12-04T00:00:00"/>
    <s v="Standard Class"/>
    <s v="AJ-10780"/>
    <s v="Anthony Jacobs"/>
    <x v="1"/>
    <x v="0"/>
    <x v="144"/>
    <x v="2"/>
    <n v="32137"/>
    <x v="0"/>
    <s v="OFF-BI-10002976"/>
    <x v="1"/>
    <x v="8"/>
    <s v="ACCOHIDE Binder by Acco"/>
    <n v="7.4340000000000011"/>
    <n v="6"/>
    <n v="0.7"/>
    <n v="-5.6993999999999971"/>
  </r>
  <r>
    <n v="2851"/>
    <s v="US-2013-128293"/>
    <x v="0"/>
    <x v="799"/>
    <d v="2013-06-06T00:00:00"/>
    <s v="First Class"/>
    <s v="KC-16255"/>
    <s v="Karen Carlisle"/>
    <x v="1"/>
    <x v="0"/>
    <x v="10"/>
    <x v="9"/>
    <n v="19120"/>
    <x v="3"/>
    <s v="OFF-ST-10000736"/>
    <x v="1"/>
    <x v="4"/>
    <s v="Carina Double Wide Media Storage Towers in Natural &amp; Black"/>
    <n v="64.784000000000006"/>
    <n v="1"/>
    <n v="0.2"/>
    <n v="-12.956800000000005"/>
  </r>
  <r>
    <n v="2852"/>
    <s v="CA-2014-107342"/>
    <x v="3"/>
    <x v="94"/>
    <d v="2014-12-23T00:00:00"/>
    <s v="Standard Class"/>
    <s v="VF-21715"/>
    <s v="Vicky Freymann"/>
    <x v="2"/>
    <x v="0"/>
    <x v="38"/>
    <x v="14"/>
    <n v="47201"/>
    <x v="2"/>
    <s v="OFF-PA-10001745"/>
    <x v="1"/>
    <x v="10"/>
    <s v="Wirebound Message Books, 2 7/8&quot; x 5&quot;, 3 Forms per Page"/>
    <n v="28.16"/>
    <n v="4"/>
    <n v="0"/>
    <n v="13.235199999999999"/>
  </r>
  <r>
    <n v="2853"/>
    <s v="CA-2013-136371"/>
    <x v="0"/>
    <x v="690"/>
    <d v="2013-03-22T00:00:00"/>
    <s v="Second Class"/>
    <s v="SV-20935"/>
    <s v="Susan Vittorini"/>
    <x v="0"/>
    <x v="0"/>
    <x v="147"/>
    <x v="15"/>
    <n v="11572"/>
    <x v="3"/>
    <s v="FUR-FU-10000409"/>
    <x v="0"/>
    <x v="5"/>
    <s v="GE 4 Foot Flourescent Tube, 40 Watt"/>
    <n v="14.98"/>
    <n v="1"/>
    <n v="0"/>
    <n v="6.8908000000000005"/>
  </r>
  <r>
    <n v="2854"/>
    <s v="CA-2013-136371"/>
    <x v="0"/>
    <x v="690"/>
    <d v="2013-03-22T00:00:00"/>
    <s v="Second Class"/>
    <s v="SV-20935"/>
    <s v="Susan Vittorini"/>
    <x v="0"/>
    <x v="0"/>
    <x v="147"/>
    <x v="15"/>
    <n v="11572"/>
    <x v="3"/>
    <s v="FUR-FU-10000221"/>
    <x v="0"/>
    <x v="5"/>
    <s v="Master Caster Door Stop, Brown"/>
    <n v="20.32"/>
    <n v="4"/>
    <n v="0"/>
    <n v="6.9087999999999994"/>
  </r>
  <r>
    <n v="2855"/>
    <s v="CA-2014-137344"/>
    <x v="3"/>
    <x v="648"/>
    <d v="2014-08-21T00:00:00"/>
    <s v="Same Day"/>
    <s v="EM-13810"/>
    <s v="Eleni McCrary"/>
    <x v="1"/>
    <x v="0"/>
    <x v="47"/>
    <x v="31"/>
    <n v="2038"/>
    <x v="3"/>
    <s v="OFF-ST-10000344"/>
    <x v="1"/>
    <x v="4"/>
    <s v="Neat Ideas Personal Hanging Folder Files, Black"/>
    <n v="40.29"/>
    <n v="3"/>
    <n v="0"/>
    <n v="10.475399999999999"/>
  </r>
  <r>
    <n v="2856"/>
    <s v="CA-2014-169810"/>
    <x v="3"/>
    <x v="800"/>
    <d v="2014-08-01T00:00:00"/>
    <s v="Standard Class"/>
    <s v="RB-19360"/>
    <s v="Raymond Buch"/>
    <x v="0"/>
    <x v="0"/>
    <x v="298"/>
    <x v="44"/>
    <n v="57103"/>
    <x v="2"/>
    <s v="OFF-LA-10003663"/>
    <x v="1"/>
    <x v="2"/>
    <s v="Avery 498"/>
    <n v="20.23"/>
    <n v="7"/>
    <n v="0"/>
    <n v="9.5081000000000007"/>
  </r>
  <r>
    <n v="2857"/>
    <s v="CA-2013-128594"/>
    <x v="0"/>
    <x v="370"/>
    <d v="2013-08-30T00:00:00"/>
    <s v="First Class"/>
    <s v="DJ-13510"/>
    <s v="Don Jones"/>
    <x v="1"/>
    <x v="0"/>
    <x v="70"/>
    <x v="1"/>
    <n v="92037"/>
    <x v="1"/>
    <s v="FUR-CH-10001215"/>
    <x v="0"/>
    <x v="1"/>
    <s v="Global Troy Executive Leather Low-Back Tilter"/>
    <n v="1603.1360000000002"/>
    <n v="4"/>
    <n v="0.2"/>
    <n v="100.19599999999997"/>
  </r>
  <r>
    <n v="2858"/>
    <s v="CA-2013-154690"/>
    <x v="0"/>
    <x v="243"/>
    <d v="2013-08-18T00:00:00"/>
    <s v="Second Class"/>
    <s v="CC-12370"/>
    <s v="Christopher Conant"/>
    <x v="0"/>
    <x v="0"/>
    <x v="115"/>
    <x v="3"/>
    <n v="28314"/>
    <x v="0"/>
    <s v="FUR-CH-10000988"/>
    <x v="0"/>
    <x v="1"/>
    <s v="Hon Olson Stacker Stools"/>
    <n v="225.29600000000002"/>
    <n v="2"/>
    <n v="0.2"/>
    <n v="22.529599999999995"/>
  </r>
  <r>
    <n v="2859"/>
    <s v="CA-2014-138975"/>
    <x v="3"/>
    <x v="240"/>
    <d v="2014-05-24T00:00:00"/>
    <s v="Standard Class"/>
    <s v="SC-20380"/>
    <s v="Shahid Collister"/>
    <x v="0"/>
    <x v="0"/>
    <x v="118"/>
    <x v="32"/>
    <n v="30318"/>
    <x v="0"/>
    <s v="TEC-AC-10003441"/>
    <x v="2"/>
    <x v="11"/>
    <s v="Kingston Digital DataTraveler 32GB USB 2.0"/>
    <n v="67.8"/>
    <n v="4"/>
    <n v="0"/>
    <n v="4.0679999999999978"/>
  </r>
  <r>
    <n v="2860"/>
    <s v="CA-2014-138975"/>
    <x v="3"/>
    <x v="240"/>
    <d v="2014-05-24T00:00:00"/>
    <s v="Standard Class"/>
    <s v="SC-20380"/>
    <s v="Shahid Collister"/>
    <x v="0"/>
    <x v="0"/>
    <x v="118"/>
    <x v="32"/>
    <n v="30318"/>
    <x v="0"/>
    <s v="TEC-PH-10004389"/>
    <x v="2"/>
    <x v="7"/>
    <s v="Nokia Lumia 925"/>
    <n v="377.96999999999997"/>
    <n v="3"/>
    <n v="0"/>
    <n v="98.272200000000012"/>
  </r>
  <r>
    <n v="2861"/>
    <s v="CA-2014-138975"/>
    <x v="3"/>
    <x v="240"/>
    <d v="2014-05-24T00:00:00"/>
    <s v="Standard Class"/>
    <s v="SC-20380"/>
    <s v="Shahid Collister"/>
    <x v="0"/>
    <x v="0"/>
    <x v="118"/>
    <x v="32"/>
    <n v="30318"/>
    <x v="0"/>
    <s v="FUR-BO-10004695"/>
    <x v="0"/>
    <x v="0"/>
    <s v="O'Sullivan 2-Door Barrister Bookcase in Odessa Pine"/>
    <n v="1628.82"/>
    <n v="9"/>
    <n v="0"/>
    <n v="374.62859999999989"/>
  </r>
  <r>
    <n v="2862"/>
    <s v="CA-2014-138975"/>
    <x v="3"/>
    <x v="240"/>
    <d v="2014-05-24T00:00:00"/>
    <s v="Standard Class"/>
    <s v="SC-20380"/>
    <s v="Shahid Collister"/>
    <x v="0"/>
    <x v="0"/>
    <x v="118"/>
    <x v="32"/>
    <n v="30318"/>
    <x v="0"/>
    <s v="OFF-PA-10000100"/>
    <x v="1"/>
    <x v="10"/>
    <s v="Xerox 1945"/>
    <n v="286.93"/>
    <n v="7"/>
    <n v="0"/>
    <n v="140.59569999999999"/>
  </r>
  <r>
    <n v="2863"/>
    <s v="CA-2014-106537"/>
    <x v="3"/>
    <x v="801"/>
    <d v="2014-08-18T00:00:00"/>
    <s v="Standard Class"/>
    <s v="RH-19495"/>
    <s v="Rick Hansen"/>
    <x v="0"/>
    <x v="0"/>
    <x v="333"/>
    <x v="2"/>
    <n v="32839"/>
    <x v="0"/>
    <s v="OFF-PA-10000223"/>
    <x v="1"/>
    <x v="10"/>
    <s v="Xerox 2000"/>
    <n v="20.736000000000004"/>
    <n v="4"/>
    <n v="0.2"/>
    <n v="7.2576000000000001"/>
  </r>
  <r>
    <n v="2864"/>
    <s v="US-2014-103828"/>
    <x v="3"/>
    <x v="802"/>
    <d v="2014-08-14T00:00:00"/>
    <s v="Same Day"/>
    <s v="JK-15370"/>
    <s v="Jay Kimmel"/>
    <x v="0"/>
    <x v="0"/>
    <x v="8"/>
    <x v="1"/>
    <n v="94122"/>
    <x v="1"/>
    <s v="OFF-ST-10001325"/>
    <x v="1"/>
    <x v="4"/>
    <s v="Sterilite Officeware Hinged File Box"/>
    <n v="31.44"/>
    <n v="3"/>
    <n v="0"/>
    <n v="8.4888000000000012"/>
  </r>
  <r>
    <n v="2865"/>
    <s v="US-2014-103828"/>
    <x v="3"/>
    <x v="802"/>
    <d v="2014-08-14T00:00:00"/>
    <s v="Same Day"/>
    <s v="JK-15370"/>
    <s v="Jay Kimmel"/>
    <x v="0"/>
    <x v="0"/>
    <x v="8"/>
    <x v="1"/>
    <n v="94122"/>
    <x v="1"/>
    <s v="OFF-AP-10004249"/>
    <x v="1"/>
    <x v="9"/>
    <s v="Staples"/>
    <n v="83.79"/>
    <n v="7"/>
    <n v="0"/>
    <n v="22.623299999999997"/>
  </r>
  <r>
    <n v="2866"/>
    <s v="US-2014-103828"/>
    <x v="3"/>
    <x v="802"/>
    <d v="2014-08-14T00:00:00"/>
    <s v="Same Day"/>
    <s v="JK-15370"/>
    <s v="Jay Kimmel"/>
    <x v="0"/>
    <x v="0"/>
    <x v="8"/>
    <x v="1"/>
    <n v="94122"/>
    <x v="1"/>
    <s v="OFF-AR-10000588"/>
    <x v="1"/>
    <x v="6"/>
    <s v="Newell 345"/>
    <n v="59.519999999999996"/>
    <n v="3"/>
    <n v="0"/>
    <n v="15.475200000000001"/>
  </r>
  <r>
    <n v="2867"/>
    <s v="US-2014-103828"/>
    <x v="3"/>
    <x v="802"/>
    <d v="2014-08-14T00:00:00"/>
    <s v="Same Day"/>
    <s v="JK-15370"/>
    <s v="Jay Kimmel"/>
    <x v="0"/>
    <x v="0"/>
    <x v="8"/>
    <x v="1"/>
    <n v="94122"/>
    <x v="1"/>
    <s v="OFF-SU-10000946"/>
    <x v="1"/>
    <x v="14"/>
    <s v="Staples"/>
    <n v="31.92"/>
    <n v="4"/>
    <n v="0"/>
    <n v="9.2567999999999984"/>
  </r>
  <r>
    <n v="2868"/>
    <s v="CA-2013-115588"/>
    <x v="0"/>
    <x v="338"/>
    <d v="2013-11-13T00:00:00"/>
    <s v="Second Class"/>
    <s v="AF-10885"/>
    <s v="Art Foster"/>
    <x v="0"/>
    <x v="0"/>
    <x v="167"/>
    <x v="24"/>
    <n v="43615"/>
    <x v="3"/>
    <s v="OFF-SU-10001225"/>
    <x v="1"/>
    <x v="14"/>
    <s v="Staples"/>
    <n v="14.720000000000002"/>
    <n v="5"/>
    <n v="0.2"/>
    <n v="-3.3120000000000012"/>
  </r>
  <r>
    <n v="2869"/>
    <s v="CA-2013-115588"/>
    <x v="0"/>
    <x v="338"/>
    <d v="2013-11-13T00:00:00"/>
    <s v="Second Class"/>
    <s v="AF-10885"/>
    <s v="Art Foster"/>
    <x v="0"/>
    <x v="0"/>
    <x v="167"/>
    <x v="24"/>
    <n v="43615"/>
    <x v="3"/>
    <s v="OFF-ST-10001558"/>
    <x v="1"/>
    <x v="4"/>
    <s v="Acco Perma 4000 Stacking Storage Drawers"/>
    <n v="38.975999999999999"/>
    <n v="3"/>
    <n v="0.2"/>
    <n v="-2.4359999999999999"/>
  </r>
  <r>
    <n v="2870"/>
    <s v="CA-2014-143861"/>
    <x v="3"/>
    <x v="492"/>
    <d v="2014-06-20T00:00:00"/>
    <s v="Standard Class"/>
    <s v="LC-16885"/>
    <s v="Lena Creighton"/>
    <x v="0"/>
    <x v="0"/>
    <x v="84"/>
    <x v="2"/>
    <n v="33710"/>
    <x v="0"/>
    <s v="FUR-FU-10001546"/>
    <x v="0"/>
    <x v="5"/>
    <s v="Dana Swing-Arm Lamps"/>
    <n v="17.088000000000001"/>
    <n v="2"/>
    <n v="0.2"/>
    <n v="1.0679999999999996"/>
  </r>
  <r>
    <n v="2871"/>
    <s v="CA-2011-148040"/>
    <x v="2"/>
    <x v="579"/>
    <d v="2011-03-26T00:00:00"/>
    <s v="Standard Class"/>
    <s v="BF-11275"/>
    <s v="Beth Fritzler"/>
    <x v="1"/>
    <x v="0"/>
    <x v="93"/>
    <x v="16"/>
    <n v="85705"/>
    <x v="1"/>
    <s v="OFF-PA-10002581"/>
    <x v="1"/>
    <x v="10"/>
    <s v="Xerox 1951"/>
    <n v="74.352000000000004"/>
    <n v="3"/>
    <n v="0.2"/>
    <n v="23.234999999999992"/>
  </r>
  <r>
    <n v="2872"/>
    <s v="CA-2011-148040"/>
    <x v="2"/>
    <x v="579"/>
    <d v="2011-03-26T00:00:00"/>
    <s v="Standard Class"/>
    <s v="BF-11275"/>
    <s v="Beth Fritzler"/>
    <x v="1"/>
    <x v="0"/>
    <x v="93"/>
    <x v="16"/>
    <n v="85705"/>
    <x v="1"/>
    <s v="FUR-CH-10001482"/>
    <x v="0"/>
    <x v="1"/>
    <s v="Office Star - Mesh Screen back chair with Vinyl seat"/>
    <n v="314.35199999999998"/>
    <n v="3"/>
    <n v="0.2"/>
    <n v="-35.36460000000001"/>
  </r>
  <r>
    <n v="2873"/>
    <s v="CA-2014-135167"/>
    <x v="3"/>
    <x v="140"/>
    <d v="2014-06-21T00:00:00"/>
    <s v="Standard Class"/>
    <s v="SC-20800"/>
    <s v="Stuart Calhoun"/>
    <x v="0"/>
    <x v="0"/>
    <x v="1"/>
    <x v="1"/>
    <n v="90036"/>
    <x v="1"/>
    <s v="OFF-AR-10002399"/>
    <x v="1"/>
    <x v="6"/>
    <s v="Dixon Prang Watercolor Pencils, 10-Color Set with Brush"/>
    <n v="4.26"/>
    <n v="1"/>
    <n v="0"/>
    <n v="1.7465999999999999"/>
  </r>
  <r>
    <n v="2874"/>
    <s v="CA-2014-137022"/>
    <x v="3"/>
    <x v="673"/>
    <d v="2014-11-23T00:00:00"/>
    <s v="Standard Class"/>
    <s v="SW-20275"/>
    <s v="Scott Williamson"/>
    <x v="0"/>
    <x v="0"/>
    <x v="70"/>
    <x v="1"/>
    <n v="92105"/>
    <x v="1"/>
    <s v="OFF-ST-10001963"/>
    <x v="1"/>
    <x v="4"/>
    <s v="Tennsco Regal Shelving Units"/>
    <n v="811.28"/>
    <n v="8"/>
    <n v="0"/>
    <n v="24.338399999999979"/>
  </r>
  <r>
    <n v="2875"/>
    <s v="US-2014-102638"/>
    <x v="3"/>
    <x v="614"/>
    <d v="2015-01-01T00:00:00"/>
    <s v="First Class"/>
    <s v="MC-17845"/>
    <s v="Michael Chen"/>
    <x v="0"/>
    <x v="0"/>
    <x v="20"/>
    <x v="15"/>
    <n v="10035"/>
    <x v="3"/>
    <s v="OFF-FA-10002988"/>
    <x v="1"/>
    <x v="13"/>
    <s v="Ideal Clamps"/>
    <n v="6.0299999999999994"/>
    <n v="3"/>
    <n v="0"/>
    <n v="2.9546999999999999"/>
  </r>
  <r>
    <n v="2876"/>
    <s v="US-2013-167339"/>
    <x v="0"/>
    <x v="803"/>
    <d v="2013-01-23T00:00:00"/>
    <s v="Second Class"/>
    <s v="TD-20995"/>
    <s v="Tamara Dahlen"/>
    <x v="0"/>
    <x v="0"/>
    <x v="70"/>
    <x v="1"/>
    <n v="92037"/>
    <x v="1"/>
    <s v="FUR-CH-10004289"/>
    <x v="0"/>
    <x v="1"/>
    <s v="Global Super Steno Chair"/>
    <n v="153.56800000000001"/>
    <n v="2"/>
    <n v="0.2"/>
    <n v="-5.758800000000015"/>
  </r>
  <r>
    <n v="2877"/>
    <s v="US-2013-167339"/>
    <x v="0"/>
    <x v="803"/>
    <d v="2013-01-23T00:00:00"/>
    <s v="Second Class"/>
    <s v="TD-20995"/>
    <s v="Tamara Dahlen"/>
    <x v="0"/>
    <x v="0"/>
    <x v="70"/>
    <x v="1"/>
    <n v="92037"/>
    <x v="1"/>
    <s v="FUR-CH-10000785"/>
    <x v="0"/>
    <x v="1"/>
    <s v="Global Ergonomic Managers Chair"/>
    <n v="1013.4879999999999"/>
    <n v="7"/>
    <n v="0.2"/>
    <n v="76.011600000000016"/>
  </r>
  <r>
    <n v="2878"/>
    <s v="CA-2013-152072"/>
    <x v="0"/>
    <x v="804"/>
    <d v="2013-01-19T00:00:00"/>
    <s v="Standard Class"/>
    <s v="Dp-13240"/>
    <s v="Dean percer"/>
    <x v="2"/>
    <x v="0"/>
    <x v="58"/>
    <x v="30"/>
    <n v="7090"/>
    <x v="3"/>
    <s v="OFF-EN-10003040"/>
    <x v="1"/>
    <x v="12"/>
    <s v="Quality Park Security Envelopes"/>
    <n v="52.34"/>
    <n v="2"/>
    <n v="0"/>
    <n v="24.599800000000002"/>
  </r>
  <r>
    <n v="2879"/>
    <s v="CA-2013-152072"/>
    <x v="0"/>
    <x v="804"/>
    <d v="2013-01-19T00:00:00"/>
    <s v="Standard Class"/>
    <s v="Dp-13240"/>
    <s v="Dean percer"/>
    <x v="2"/>
    <x v="0"/>
    <x v="58"/>
    <x v="30"/>
    <n v="7090"/>
    <x v="3"/>
    <s v="OFF-AR-10001573"/>
    <x v="1"/>
    <x v="6"/>
    <s v="American Pencil"/>
    <n v="4.66"/>
    <n v="2"/>
    <n v="0"/>
    <n v="1.3513999999999995"/>
  </r>
  <r>
    <n v="2880"/>
    <s v="CA-2013-152072"/>
    <x v="0"/>
    <x v="804"/>
    <d v="2013-01-19T00:00:00"/>
    <s v="Standard Class"/>
    <s v="Dp-13240"/>
    <s v="Dean percer"/>
    <x v="2"/>
    <x v="0"/>
    <x v="58"/>
    <x v="30"/>
    <n v="7090"/>
    <x v="3"/>
    <s v="TEC-AC-10000844"/>
    <x v="2"/>
    <x v="11"/>
    <s v="Logitech Gaming G510s - Keyboard"/>
    <n v="254.96999999999997"/>
    <n v="3"/>
    <n v="0"/>
    <n v="91.789199999999994"/>
  </r>
  <r>
    <n v="2881"/>
    <s v="CA-2013-102932"/>
    <x v="0"/>
    <x v="251"/>
    <d v="2013-09-24T00:00:00"/>
    <s v="Second Class"/>
    <s v="SD-20485"/>
    <s v="Shirley Daniels"/>
    <x v="2"/>
    <x v="0"/>
    <x v="334"/>
    <x v="30"/>
    <n v="7050"/>
    <x v="3"/>
    <s v="OFF-BI-10000756"/>
    <x v="1"/>
    <x v="8"/>
    <s v="Storex DuraTech Recycled Plastic Frosted Binders"/>
    <n v="25.44"/>
    <n v="6"/>
    <n v="0"/>
    <n v="12.72"/>
  </r>
  <r>
    <n v="2882"/>
    <s v="CA-2013-102932"/>
    <x v="0"/>
    <x v="251"/>
    <d v="2013-09-24T00:00:00"/>
    <s v="Second Class"/>
    <s v="SD-20485"/>
    <s v="Shirley Daniels"/>
    <x v="2"/>
    <x v="0"/>
    <x v="334"/>
    <x v="30"/>
    <n v="7050"/>
    <x v="3"/>
    <s v="OFF-SU-10000381"/>
    <x v="1"/>
    <x v="14"/>
    <s v="Acme Forged Steel Scissors with Black Enamel Handles"/>
    <n v="27.93"/>
    <n v="3"/>
    <n v="0"/>
    <n v="8.0996999999999986"/>
  </r>
  <r>
    <n v="2883"/>
    <s v="CA-2011-165540"/>
    <x v="2"/>
    <x v="805"/>
    <d v="2011-02-26T00:00:00"/>
    <s v="Standard Class"/>
    <s v="TM-21010"/>
    <s v="Tamara Manning"/>
    <x v="0"/>
    <x v="0"/>
    <x v="318"/>
    <x v="10"/>
    <n v="60098"/>
    <x v="2"/>
    <s v="OFF-BI-10004094"/>
    <x v="1"/>
    <x v="8"/>
    <s v="GBC Standard Plastic Binding Systems Combs"/>
    <n v="8.8499999999999979"/>
    <n v="5"/>
    <n v="0.8"/>
    <n v="-13.717499999999998"/>
  </r>
  <r>
    <n v="2884"/>
    <s v="CA-2013-130799"/>
    <x v="0"/>
    <x v="583"/>
    <d v="2013-11-17T00:00:00"/>
    <s v="Second Class"/>
    <s v="BK-11260"/>
    <s v="Berenike Kampe"/>
    <x v="0"/>
    <x v="0"/>
    <x v="8"/>
    <x v="1"/>
    <n v="94110"/>
    <x v="1"/>
    <s v="FUR-FU-10001852"/>
    <x v="0"/>
    <x v="5"/>
    <s v="Eldon Regeneration Recycled Desk Accessories, Smoke"/>
    <n v="6.96"/>
    <n v="4"/>
    <n v="0"/>
    <n v="2.2271999999999998"/>
  </r>
  <r>
    <n v="2885"/>
    <s v="CA-2013-164483"/>
    <x v="0"/>
    <x v="806"/>
    <d v="2013-02-03T00:00:00"/>
    <s v="Standard Class"/>
    <s v="JF-15490"/>
    <s v="Jeremy Farry"/>
    <x v="0"/>
    <x v="0"/>
    <x v="8"/>
    <x v="1"/>
    <n v="94122"/>
    <x v="1"/>
    <s v="OFF-BI-10000014"/>
    <x v="1"/>
    <x v="8"/>
    <s v="Heavy-Duty E-Z-D Binders"/>
    <n v="17.456"/>
    <n v="2"/>
    <n v="0.2"/>
    <n v="5.8914"/>
  </r>
  <r>
    <n v="2886"/>
    <s v="US-2013-159856"/>
    <x v="0"/>
    <x v="807"/>
    <d v="2013-10-23T00:00:00"/>
    <s v="Standard Class"/>
    <s v="EP-13915"/>
    <s v="Emily Phan"/>
    <x v="0"/>
    <x v="0"/>
    <x v="228"/>
    <x v="16"/>
    <n v="85281"/>
    <x v="1"/>
    <s v="FUR-CH-10003396"/>
    <x v="0"/>
    <x v="1"/>
    <s v="Global Deluxe Steno Chair"/>
    <n v="307.92"/>
    <n v="5"/>
    <n v="0.2"/>
    <n v="-34.64100000000002"/>
  </r>
  <r>
    <n v="2887"/>
    <s v="CA-2014-102099"/>
    <x v="3"/>
    <x v="404"/>
    <d v="2014-12-20T00:00:00"/>
    <s v="First Class"/>
    <s v="EP-13915"/>
    <s v="Emily Phan"/>
    <x v="0"/>
    <x v="0"/>
    <x v="1"/>
    <x v="1"/>
    <n v="90008"/>
    <x v="1"/>
    <s v="OFF-AR-10003811"/>
    <x v="1"/>
    <x v="6"/>
    <s v="Newell 327"/>
    <n v="6.63"/>
    <n v="3"/>
    <n v="0"/>
    <n v="1.7901"/>
  </r>
  <r>
    <n v="2888"/>
    <s v="CA-2014-102099"/>
    <x v="3"/>
    <x v="404"/>
    <d v="2014-12-20T00:00:00"/>
    <s v="First Class"/>
    <s v="EP-13915"/>
    <s v="Emily Phan"/>
    <x v="0"/>
    <x v="0"/>
    <x v="1"/>
    <x v="1"/>
    <n v="90008"/>
    <x v="1"/>
    <s v="OFF-PA-10003172"/>
    <x v="1"/>
    <x v="10"/>
    <s v="Xerox 1996"/>
    <n v="12.96"/>
    <n v="2"/>
    <n v="0"/>
    <n v="6.2208000000000006"/>
  </r>
  <r>
    <n v="2889"/>
    <s v="CA-2014-102099"/>
    <x v="3"/>
    <x v="404"/>
    <d v="2014-12-20T00:00:00"/>
    <s v="First Class"/>
    <s v="EP-13915"/>
    <s v="Emily Phan"/>
    <x v="0"/>
    <x v="0"/>
    <x v="1"/>
    <x v="1"/>
    <n v="90008"/>
    <x v="1"/>
    <s v="OFF-PA-10000289"/>
    <x v="1"/>
    <x v="10"/>
    <s v="Xerox 213"/>
    <n v="32.400000000000006"/>
    <n v="5"/>
    <n v="0"/>
    <n v="15.552000000000001"/>
  </r>
  <r>
    <n v="2890"/>
    <s v="CA-2014-164049"/>
    <x v="3"/>
    <x v="808"/>
    <d v="2014-11-07T00:00:00"/>
    <s v="Standard Class"/>
    <s v="KH-16630"/>
    <s v="Ken Heidel"/>
    <x v="1"/>
    <x v="0"/>
    <x v="4"/>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x v="0"/>
    <x v="335"/>
    <x v="28"/>
    <n v="70601"/>
    <x v="0"/>
    <s v="FUR-CH-10002304"/>
    <x v="0"/>
    <x v="1"/>
    <s v="Global Stack Chair without Arms, Black"/>
    <n v="51.96"/>
    <n v="2"/>
    <n v="0"/>
    <n v="12.990000000000002"/>
  </r>
  <r>
    <n v="2892"/>
    <s v="CA-2011-142727"/>
    <x v="2"/>
    <x v="333"/>
    <d v="2011-05-01T00:00:00"/>
    <s v="Second Class"/>
    <s v="HG-14845"/>
    <s v="Harry Greene"/>
    <x v="0"/>
    <x v="0"/>
    <x v="335"/>
    <x v="28"/>
    <n v="70601"/>
    <x v="0"/>
    <s v="OFF-BI-10000136"/>
    <x v="1"/>
    <x v="8"/>
    <s v="Avery Non-Stick Heavy Duty View Round Locking Ring Binders"/>
    <n v="17.940000000000001"/>
    <n v="3"/>
    <n v="0"/>
    <n v="8.6112000000000002"/>
  </r>
  <r>
    <n v="2893"/>
    <s v="CA-2014-139913"/>
    <x v="3"/>
    <x v="436"/>
    <d v="2014-10-30T00:00:00"/>
    <s v="Standard Class"/>
    <s v="JC-16105"/>
    <s v="Julie Creighton"/>
    <x v="1"/>
    <x v="0"/>
    <x v="30"/>
    <x v="15"/>
    <n v="14609"/>
    <x v="3"/>
    <s v="OFF-PA-10003739"/>
    <x v="1"/>
    <x v="10"/>
    <s v="Xerox 1969"/>
    <n v="11.56"/>
    <n v="2"/>
    <n v="0"/>
    <n v="5.6644000000000005"/>
  </r>
  <r>
    <n v="2894"/>
    <s v="CA-2014-139913"/>
    <x v="3"/>
    <x v="436"/>
    <d v="2014-10-30T00:00:00"/>
    <s v="Standard Class"/>
    <s v="JC-16105"/>
    <s v="Julie Creighton"/>
    <x v="1"/>
    <x v="0"/>
    <x v="30"/>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x v="0"/>
    <x v="30"/>
    <x v="15"/>
    <n v="14609"/>
    <x v="3"/>
    <s v="FUR-FU-10000771"/>
    <x v="0"/>
    <x v="5"/>
    <s v="Eldon 200 Class Desk Accessories, Smoke"/>
    <n v="69.08"/>
    <n v="11"/>
    <n v="0"/>
    <n v="29.013600000000004"/>
  </r>
  <r>
    <n v="2896"/>
    <s v="CA-2014-139913"/>
    <x v="3"/>
    <x v="436"/>
    <d v="2014-10-30T00:00:00"/>
    <s v="Standard Class"/>
    <s v="JC-16105"/>
    <s v="Julie Creighton"/>
    <x v="1"/>
    <x v="0"/>
    <x v="30"/>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x v="0"/>
    <x v="85"/>
    <x v="15"/>
    <n v="11561"/>
    <x v="3"/>
    <s v="OFF-AR-10001915"/>
    <x v="1"/>
    <x v="6"/>
    <s v="Peel-Off China Markers"/>
    <n v="49.65"/>
    <n v="5"/>
    <n v="0"/>
    <n v="20.853000000000002"/>
  </r>
  <r>
    <n v="2898"/>
    <s v="US-2013-164630"/>
    <x v="0"/>
    <x v="810"/>
    <d v="2013-01-09T00:00:00"/>
    <s v="Standard Class"/>
    <s v="EB-13975"/>
    <s v="Erica Bern"/>
    <x v="1"/>
    <x v="0"/>
    <x v="35"/>
    <x v="3"/>
    <n v="28205"/>
    <x v="0"/>
    <s v="TEC-CO-10000971"/>
    <x v="2"/>
    <x v="16"/>
    <s v="Hewlett Packard 310 Color Digital Copier"/>
    <n v="959.96800000000007"/>
    <n v="4"/>
    <n v="0.2"/>
    <n v="119.99599999999992"/>
  </r>
  <r>
    <n v="2899"/>
    <s v="US-2012-114839"/>
    <x v="1"/>
    <x v="33"/>
    <d v="2012-04-30T00:00:00"/>
    <s v="Standard Class"/>
    <s v="PW-19240"/>
    <s v="Pierre Wener"/>
    <x v="0"/>
    <x v="0"/>
    <x v="12"/>
    <x v="5"/>
    <n v="77036"/>
    <x v="2"/>
    <s v="FUR-CH-10004086"/>
    <x v="0"/>
    <x v="1"/>
    <s v="Hon 4070 Series Pagoda Armless Upholstered Stacking Chairs"/>
    <n v="408.42200000000003"/>
    <n v="2"/>
    <n v="0.3"/>
    <n v="-5.8346000000000231"/>
  </r>
  <r>
    <n v="2900"/>
    <s v="CA-2012-166464"/>
    <x v="1"/>
    <x v="811"/>
    <d v="2012-09-17T00:00:00"/>
    <s v="Standard Class"/>
    <s v="PG-18895"/>
    <s v="Paul Gonzalez"/>
    <x v="0"/>
    <x v="0"/>
    <x v="20"/>
    <x v="15"/>
    <n v="10035"/>
    <x v="3"/>
    <s v="TEC-CO-10000971"/>
    <x v="2"/>
    <x v="16"/>
    <s v="Hewlett Packard 310 Color Digital Copier"/>
    <n v="479.98400000000004"/>
    <n v="2"/>
    <n v="0.2"/>
    <n v="59.997999999999962"/>
  </r>
  <r>
    <n v="2901"/>
    <s v="CA-2012-166464"/>
    <x v="1"/>
    <x v="811"/>
    <d v="2012-09-17T00:00:00"/>
    <s v="Standard Class"/>
    <s v="PG-18895"/>
    <s v="Paul Gonzalez"/>
    <x v="0"/>
    <x v="0"/>
    <x v="20"/>
    <x v="15"/>
    <n v="10035"/>
    <x v="3"/>
    <s v="OFF-LA-10001317"/>
    <x v="1"/>
    <x v="2"/>
    <s v="Avery 520"/>
    <n v="12.6"/>
    <n v="4"/>
    <n v="0"/>
    <n v="6.048"/>
  </r>
  <r>
    <n v="2902"/>
    <s v="CA-2014-124898"/>
    <x v="3"/>
    <x v="220"/>
    <d v="2014-09-16T00:00:00"/>
    <s v="Standard Class"/>
    <s v="DB-12910"/>
    <s v="Daniel Byrd"/>
    <x v="2"/>
    <x v="0"/>
    <x v="38"/>
    <x v="32"/>
    <n v="31907"/>
    <x v="0"/>
    <s v="OFF-PA-10003656"/>
    <x v="1"/>
    <x v="10"/>
    <s v="Xerox 1935"/>
    <n v="184.66"/>
    <n v="7"/>
    <n v="0"/>
    <n v="84.943599999999989"/>
  </r>
  <r>
    <n v="2903"/>
    <s v="CA-2013-164035"/>
    <x v="0"/>
    <x v="1"/>
    <d v="2013-06-18T00:00:00"/>
    <s v="Standard Class"/>
    <s v="CR-12730"/>
    <s v="Craig Reiter"/>
    <x v="0"/>
    <x v="0"/>
    <x v="22"/>
    <x v="10"/>
    <n v="60610"/>
    <x v="2"/>
    <s v="OFF-PA-10002160"/>
    <x v="1"/>
    <x v="10"/>
    <s v="Xerox 1978"/>
    <n v="23.120000000000005"/>
    <n v="5"/>
    <n v="0.2"/>
    <n v="8.3810000000000002"/>
  </r>
  <r>
    <n v="2904"/>
    <s v="CA-2013-153577"/>
    <x v="0"/>
    <x v="812"/>
    <d v="2013-07-02T00:00:00"/>
    <s v="Standard Class"/>
    <s v="KH-16330"/>
    <s v="Katharine Harms"/>
    <x v="1"/>
    <x v="0"/>
    <x v="336"/>
    <x v="10"/>
    <n v="60035"/>
    <x v="2"/>
    <s v="OFF-PA-10000575"/>
    <x v="1"/>
    <x v="10"/>
    <s v="Wirebound Message Books, Four 2 3/4 x 5 White Forms per Page"/>
    <n v="37.463999999999999"/>
    <n v="7"/>
    <n v="0.2"/>
    <n v="12.175799999999999"/>
  </r>
  <r>
    <n v="2905"/>
    <s v="CA-2013-153577"/>
    <x v="0"/>
    <x v="812"/>
    <d v="2013-07-02T00:00:00"/>
    <s v="Standard Class"/>
    <s v="KH-16330"/>
    <s v="Katharine Harms"/>
    <x v="1"/>
    <x v="0"/>
    <x v="336"/>
    <x v="10"/>
    <n v="60035"/>
    <x v="2"/>
    <s v="FUR-CH-10003981"/>
    <x v="0"/>
    <x v="1"/>
    <s v="Global Commerce Series Low-Back Swivel/Tilt Chairs"/>
    <n v="539.65800000000002"/>
    <n v="3"/>
    <n v="0.3"/>
    <n v="-7.7094000000001017"/>
  </r>
  <r>
    <n v="2906"/>
    <s v="CA-2011-127586"/>
    <x v="2"/>
    <x v="467"/>
    <d v="2011-09-30T00:00:00"/>
    <s v="Standard Class"/>
    <s v="CS-12400"/>
    <s v="Christopher Schild"/>
    <x v="2"/>
    <x v="0"/>
    <x v="4"/>
    <x v="4"/>
    <n v="98115"/>
    <x v="1"/>
    <s v="OFF-ST-10002615"/>
    <x v="1"/>
    <x v="4"/>
    <s v="Dual Level, Single-Width Filing Carts"/>
    <n v="310.12"/>
    <n v="2"/>
    <n v="0"/>
    <n v="80.631200000000007"/>
  </r>
  <r>
    <n v="2907"/>
    <s v="CA-2014-121615"/>
    <x v="3"/>
    <x v="132"/>
    <d v="2014-11-10T00:00:00"/>
    <s v="Standard Class"/>
    <s v="DL-12925"/>
    <s v="Daniel Lacy"/>
    <x v="0"/>
    <x v="0"/>
    <x v="16"/>
    <x v="11"/>
    <n v="55122"/>
    <x v="2"/>
    <s v="OFF-PA-10000327"/>
    <x v="1"/>
    <x v="10"/>
    <s v="Xerox 1971"/>
    <n v="8.56"/>
    <n v="2"/>
    <n v="0"/>
    <n v="3.8519999999999994"/>
  </r>
  <r>
    <n v="2908"/>
    <s v="CA-2014-121615"/>
    <x v="3"/>
    <x v="132"/>
    <d v="2014-11-10T00:00:00"/>
    <s v="Standard Class"/>
    <s v="DL-12925"/>
    <s v="Daniel Lacy"/>
    <x v="0"/>
    <x v="0"/>
    <x v="16"/>
    <x v="11"/>
    <n v="55122"/>
    <x v="2"/>
    <s v="OFF-ST-10001325"/>
    <x v="1"/>
    <x v="4"/>
    <s v="Sterilite Officeware Hinged File Box"/>
    <n v="52.400000000000006"/>
    <n v="5"/>
    <n v="0"/>
    <n v="14.148"/>
  </r>
  <r>
    <n v="2909"/>
    <s v="CA-2014-121615"/>
    <x v="3"/>
    <x v="132"/>
    <d v="2014-11-10T00:00:00"/>
    <s v="Standard Class"/>
    <s v="DL-12925"/>
    <s v="Daniel Lacy"/>
    <x v="0"/>
    <x v="0"/>
    <x v="16"/>
    <x v="11"/>
    <n v="55122"/>
    <x v="2"/>
    <s v="OFF-LA-10001771"/>
    <x v="1"/>
    <x v="2"/>
    <s v="Avery 513"/>
    <n v="14.940000000000001"/>
    <n v="3"/>
    <n v="0"/>
    <n v="6.8723999999999998"/>
  </r>
  <r>
    <n v="2910"/>
    <s v="CA-2014-166415"/>
    <x v="3"/>
    <x v="600"/>
    <d v="2014-02-24T00:00:00"/>
    <s v="Standard Class"/>
    <s v="ME-17725"/>
    <s v="Max Engle"/>
    <x v="0"/>
    <x v="0"/>
    <x v="4"/>
    <x v="4"/>
    <n v="98103"/>
    <x v="1"/>
    <s v="OFF-FA-10004968"/>
    <x v="1"/>
    <x v="13"/>
    <s v="Rubber Band Ball"/>
    <n v="11.22"/>
    <n v="3"/>
    <n v="0"/>
    <n v="0.2244000000000006"/>
  </r>
  <r>
    <n v="2911"/>
    <s v="CA-2012-118444"/>
    <x v="1"/>
    <x v="599"/>
    <d v="2012-11-09T00:00:00"/>
    <s v="Standard Class"/>
    <s v="VD-21670"/>
    <s v="Valerie Dominguez"/>
    <x v="0"/>
    <x v="0"/>
    <x v="197"/>
    <x v="2"/>
    <n v="33065"/>
    <x v="0"/>
    <s v="OFF-AP-10000576"/>
    <x v="1"/>
    <x v="9"/>
    <s v="Belkin 325VA UPS Surge Protector, 6'"/>
    <n v="387.13600000000002"/>
    <n v="4"/>
    <n v="0.2"/>
    <n v="24.196000000000012"/>
  </r>
  <r>
    <n v="2912"/>
    <s v="CA-2011-113929"/>
    <x v="2"/>
    <x v="737"/>
    <d v="2011-06-21T00:00:00"/>
    <s v="Standard Class"/>
    <s v="CK-12205"/>
    <s v="Chloris Kastensmidt"/>
    <x v="0"/>
    <x v="0"/>
    <x v="337"/>
    <x v="15"/>
    <n v="11550"/>
    <x v="3"/>
    <s v="OFF-EN-10003286"/>
    <x v="1"/>
    <x v="12"/>
    <s v="Staples"/>
    <n v="41.4"/>
    <n v="5"/>
    <n v="0"/>
    <n v="19.457999999999998"/>
  </r>
  <r>
    <n v="2913"/>
    <s v="CA-2011-113929"/>
    <x v="2"/>
    <x v="737"/>
    <d v="2011-06-21T00:00:00"/>
    <s v="Standard Class"/>
    <s v="CK-12205"/>
    <s v="Chloris Kastensmidt"/>
    <x v="0"/>
    <x v="0"/>
    <x v="337"/>
    <x v="15"/>
    <n v="11550"/>
    <x v="3"/>
    <s v="OFF-AR-10003772"/>
    <x v="1"/>
    <x v="6"/>
    <s v="Boston 16750 Black Compact Battery Pencil Sharpener"/>
    <n v="35"/>
    <n v="4"/>
    <n v="0"/>
    <n v="10.499999999999996"/>
  </r>
  <r>
    <n v="2914"/>
    <s v="CA-2011-113929"/>
    <x v="2"/>
    <x v="737"/>
    <d v="2011-06-21T00:00:00"/>
    <s v="Standard Class"/>
    <s v="CK-12205"/>
    <s v="Chloris Kastensmidt"/>
    <x v="0"/>
    <x v="0"/>
    <x v="337"/>
    <x v="15"/>
    <n v="11550"/>
    <x v="3"/>
    <s v="OFF-BI-10002852"/>
    <x v="1"/>
    <x v="8"/>
    <s v="Ibico Standard Transparent Covers"/>
    <n v="39.552000000000007"/>
    <n v="3"/>
    <n v="0.2"/>
    <n v="14.337599999999998"/>
  </r>
  <r>
    <n v="2915"/>
    <s v="CA-2012-134747"/>
    <x v="1"/>
    <x v="88"/>
    <d v="2012-10-17T00:00:00"/>
    <s v="Second Class"/>
    <s v="DL-12925"/>
    <s v="Daniel Lacy"/>
    <x v="0"/>
    <x v="0"/>
    <x v="338"/>
    <x v="14"/>
    <n v="46060"/>
    <x v="2"/>
    <s v="TEC-PH-10002890"/>
    <x v="2"/>
    <x v="7"/>
    <s v="AT&amp;T 17929 Lendline Telephone"/>
    <n v="135.72"/>
    <n v="3"/>
    <n v="0"/>
    <n v="35.287199999999999"/>
  </r>
  <r>
    <n v="2916"/>
    <s v="CA-2012-134747"/>
    <x v="1"/>
    <x v="88"/>
    <d v="2012-10-17T00:00:00"/>
    <s v="Second Class"/>
    <s v="DL-12925"/>
    <s v="Daniel Lacy"/>
    <x v="0"/>
    <x v="0"/>
    <x v="338"/>
    <x v="14"/>
    <n v="46060"/>
    <x v="2"/>
    <s v="OFF-BI-10001308"/>
    <x v="1"/>
    <x v="8"/>
    <s v="GBC Standard Plastic Binding Systems' Combs"/>
    <n v="12.56"/>
    <n v="2"/>
    <n v="0"/>
    <n v="5.6519999999999992"/>
  </r>
  <r>
    <n v="2917"/>
    <s v="CA-2012-134747"/>
    <x v="1"/>
    <x v="88"/>
    <d v="2012-10-17T00:00:00"/>
    <s v="Second Class"/>
    <s v="DL-12925"/>
    <s v="Daniel Lacy"/>
    <x v="0"/>
    <x v="0"/>
    <x v="338"/>
    <x v="14"/>
    <n v="46060"/>
    <x v="2"/>
    <s v="TEC-PH-10001750"/>
    <x v="2"/>
    <x v="7"/>
    <s v="Samsung Rugby III"/>
    <n v="263.95999999999998"/>
    <n v="4"/>
    <n v="0"/>
    <n v="71.269200000000012"/>
  </r>
  <r>
    <n v="2918"/>
    <s v="CA-2014-155047"/>
    <x v="3"/>
    <x v="151"/>
    <d v="2014-08-31T00:00:00"/>
    <s v="First Class"/>
    <s v="SE-20110"/>
    <s v="Sanjit Engle"/>
    <x v="0"/>
    <x v="0"/>
    <x v="61"/>
    <x v="5"/>
    <n v="75220"/>
    <x v="2"/>
    <s v="OFF-AR-10003338"/>
    <x v="1"/>
    <x v="6"/>
    <s v="Eberhard Faber 3 1/2&quot; Golf Pencils"/>
    <n v="5.9520000000000008"/>
    <n v="1"/>
    <n v="0.2"/>
    <n v="0.37200000000000011"/>
  </r>
  <r>
    <n v="2919"/>
    <s v="CA-2013-160129"/>
    <x v="0"/>
    <x v="813"/>
    <d v="2013-11-24T00:00:00"/>
    <s v="Same Day"/>
    <s v="LS-17200"/>
    <s v="Luke Schmidt"/>
    <x v="1"/>
    <x v="0"/>
    <x v="10"/>
    <x v="9"/>
    <n v="19140"/>
    <x v="3"/>
    <s v="OFF-FA-10002763"/>
    <x v="1"/>
    <x v="13"/>
    <s v="Advantus Map Pennant Flags and Round Head Tacks"/>
    <n v="15.8"/>
    <n v="5"/>
    <n v="0.2"/>
    <n v="2.3699999999999983"/>
  </r>
  <r>
    <n v="2920"/>
    <s v="CA-2013-160129"/>
    <x v="0"/>
    <x v="813"/>
    <d v="2013-11-24T00:00:00"/>
    <s v="Same Day"/>
    <s v="LS-17200"/>
    <s v="Luke Schmidt"/>
    <x v="1"/>
    <x v="0"/>
    <x v="10"/>
    <x v="9"/>
    <n v="19140"/>
    <x v="3"/>
    <s v="FUR-FU-10002088"/>
    <x v="0"/>
    <x v="5"/>
    <s v="Nu-Dell Float Frame 11 x 14 1/2"/>
    <n v="14.368000000000002"/>
    <n v="2"/>
    <n v="0.2"/>
    <n v="3.9512"/>
  </r>
  <r>
    <n v="2921"/>
    <s v="CA-2013-160129"/>
    <x v="0"/>
    <x v="813"/>
    <d v="2013-11-24T00:00:00"/>
    <s v="Same Day"/>
    <s v="LS-17200"/>
    <s v="Luke Schmidt"/>
    <x v="1"/>
    <x v="0"/>
    <x v="10"/>
    <x v="9"/>
    <n v="19140"/>
    <x v="3"/>
    <s v="FUR-FU-10003976"/>
    <x v="0"/>
    <x v="5"/>
    <s v="DAX Executive Solid Wood Document Frame, Desktop or Hang, Mahogany, 5 x 7"/>
    <n v="70.448000000000008"/>
    <n v="7"/>
    <n v="0.2"/>
    <n v="12.328399999999988"/>
  </r>
  <r>
    <n v="2922"/>
    <s v="CA-2014-164329"/>
    <x v="3"/>
    <x v="289"/>
    <d v="2014-01-31T00:00:00"/>
    <s v="Same Day"/>
    <s v="MM-17920"/>
    <s v="Michael Moore"/>
    <x v="0"/>
    <x v="0"/>
    <x v="8"/>
    <x v="1"/>
    <n v="94109"/>
    <x v="1"/>
    <s v="OFF-ST-10001511"/>
    <x v="1"/>
    <x v="4"/>
    <s v="Space Solutions Commercial Steel Shelving"/>
    <n v="129.30000000000001"/>
    <n v="2"/>
    <n v="0"/>
    <n v="6.4649999999999892"/>
  </r>
  <r>
    <n v="2923"/>
    <s v="US-2012-141453"/>
    <x v="1"/>
    <x v="672"/>
    <d v="2012-12-03T00:00:00"/>
    <s v="Second Class"/>
    <s v="DB-13270"/>
    <s v="Deborah Brumfield"/>
    <x v="2"/>
    <x v="0"/>
    <x v="89"/>
    <x v="5"/>
    <n v="78745"/>
    <x v="2"/>
    <s v="OFF-BI-10000301"/>
    <x v="1"/>
    <x v="8"/>
    <s v="GBC Instant Report Kit"/>
    <n v="3.8819999999999988"/>
    <n v="3"/>
    <n v="0.8"/>
    <n v="-5.8230000000000004"/>
  </r>
  <r>
    <n v="2924"/>
    <s v="CA-2011-156993"/>
    <x v="2"/>
    <x v="307"/>
    <d v="2011-07-04T00:00:00"/>
    <s v="Standard Class"/>
    <s v="RW-19630"/>
    <s v="Rob Williams"/>
    <x v="1"/>
    <x v="0"/>
    <x v="66"/>
    <x v="12"/>
    <n v="48234"/>
    <x v="2"/>
    <s v="OFF-FA-10003495"/>
    <x v="1"/>
    <x v="13"/>
    <s v="Staples"/>
    <n v="6.08"/>
    <n v="1"/>
    <n v="0"/>
    <n v="3.04"/>
  </r>
  <r>
    <n v="2925"/>
    <s v="CA-2011-157721"/>
    <x v="2"/>
    <x v="814"/>
    <d v="2011-09-05T00:00:00"/>
    <s v="First Class"/>
    <s v="JM-16195"/>
    <s v="Justin MacKendrick"/>
    <x v="0"/>
    <x v="0"/>
    <x v="232"/>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x v="0"/>
    <x v="232"/>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x v="0"/>
    <x v="38"/>
    <x v="32"/>
    <n v="31907"/>
    <x v="0"/>
    <s v="FUR-FU-10000771"/>
    <x v="0"/>
    <x v="5"/>
    <s v="Eldon 200 Class Desk Accessories, Smoke"/>
    <n v="18.84"/>
    <n v="3"/>
    <n v="0"/>
    <n v="7.9128000000000007"/>
  </r>
  <r>
    <n v="2928"/>
    <s v="CA-2014-158106"/>
    <x v="3"/>
    <x v="400"/>
    <d v="2014-06-11T00:00:00"/>
    <s v="Standard Class"/>
    <s v="CT-11995"/>
    <s v="Carol Triggs"/>
    <x v="0"/>
    <x v="0"/>
    <x v="339"/>
    <x v="11"/>
    <n v="55124"/>
    <x v="2"/>
    <s v="OFF-AR-10002255"/>
    <x v="1"/>
    <x v="6"/>
    <s v="Newell 346"/>
    <n v="8.64"/>
    <n v="3"/>
    <n v="0"/>
    <n v="2.5055999999999998"/>
  </r>
  <r>
    <n v="2929"/>
    <s v="US-2014-120390"/>
    <x v="3"/>
    <x v="15"/>
    <d v="2014-10-27T00:00:00"/>
    <s v="Standard Class"/>
    <s v="TH-21550"/>
    <s v="Tracy Hopkins"/>
    <x v="2"/>
    <x v="0"/>
    <x v="140"/>
    <x v="3"/>
    <n v="27217"/>
    <x v="0"/>
    <s v="OFF-BI-10004995"/>
    <x v="1"/>
    <x v="8"/>
    <s v="GBC DocuBind P400 Electric Binding System"/>
    <n v="1633.1880000000003"/>
    <n v="4"/>
    <n v="0.7"/>
    <n v="-1306.5504000000001"/>
  </r>
  <r>
    <n v="2930"/>
    <s v="CA-2014-143434"/>
    <x v="3"/>
    <x v="551"/>
    <d v="2014-11-25T00:00:00"/>
    <s v="Standard Class"/>
    <s v="ME-17320"/>
    <s v="Maria Etezadi"/>
    <x v="2"/>
    <x v="0"/>
    <x v="63"/>
    <x v="12"/>
    <n v="48601"/>
    <x v="2"/>
    <s v="FUR-FU-10002597"/>
    <x v="0"/>
    <x v="5"/>
    <s v="C-Line Magnetic Cubicle Keepers, Clear Polypropylene"/>
    <n v="19.760000000000002"/>
    <n v="4"/>
    <n v="0"/>
    <n v="8.2992000000000008"/>
  </r>
  <r>
    <n v="2931"/>
    <s v="CA-2012-168564"/>
    <x v="1"/>
    <x v="816"/>
    <d v="2012-08-08T00:00:00"/>
    <s v="Same Day"/>
    <s v="TT-21220"/>
    <s v="Thomas Thornton"/>
    <x v="0"/>
    <x v="0"/>
    <x v="8"/>
    <x v="1"/>
    <n v="94109"/>
    <x v="1"/>
    <s v="OFF-BI-10004970"/>
    <x v="1"/>
    <x v="8"/>
    <s v="ACCOHIDE 3-Ring Binder, Blue, 1&quot;"/>
    <n v="6.6080000000000005"/>
    <n v="2"/>
    <n v="0.2"/>
    <n v="2.2302"/>
  </r>
  <r>
    <n v="2932"/>
    <s v="CA-2012-168564"/>
    <x v="1"/>
    <x v="816"/>
    <d v="2012-08-08T00:00:00"/>
    <s v="Same Day"/>
    <s v="TT-21220"/>
    <s v="Thomas Thornton"/>
    <x v="0"/>
    <x v="0"/>
    <x v="8"/>
    <x v="1"/>
    <n v="94109"/>
    <x v="1"/>
    <s v="OFF-BI-10002557"/>
    <x v="1"/>
    <x v="8"/>
    <s v="Presstex Flexible Ring Binders"/>
    <n v="7.28"/>
    <n v="2"/>
    <n v="0.2"/>
    <n v="2.7299999999999995"/>
  </r>
  <r>
    <n v="2933"/>
    <s v="CA-2012-168564"/>
    <x v="1"/>
    <x v="816"/>
    <d v="2012-08-08T00:00:00"/>
    <s v="Same Day"/>
    <s v="TT-21220"/>
    <s v="Thomas Thornton"/>
    <x v="0"/>
    <x v="0"/>
    <x v="8"/>
    <x v="1"/>
    <n v="94109"/>
    <x v="1"/>
    <s v="FUR-CH-10000785"/>
    <x v="0"/>
    <x v="1"/>
    <s v="Global Ergonomic Managers Chair"/>
    <n v="144.78399999999999"/>
    <n v="1"/>
    <n v="0.2"/>
    <n v="10.858800000000002"/>
  </r>
  <r>
    <n v="2934"/>
    <s v="US-2013-169040"/>
    <x v="0"/>
    <x v="409"/>
    <d v="2013-12-13T00:00:00"/>
    <s v="Standard Class"/>
    <s v="GT-14710"/>
    <s v="Greg Tran"/>
    <x v="0"/>
    <x v="0"/>
    <x v="4"/>
    <x v="4"/>
    <n v="98105"/>
    <x v="1"/>
    <s v="TEC-PH-10002310"/>
    <x v="2"/>
    <x v="7"/>
    <s v="Plantronics Calisto P620-M USB Wireless Speakerphone System"/>
    <n v="156.79200000000003"/>
    <n v="1"/>
    <n v="0.2"/>
    <n v="13.719300000000004"/>
  </r>
  <r>
    <n v="2935"/>
    <s v="US-2013-169040"/>
    <x v="0"/>
    <x v="409"/>
    <d v="2013-12-13T00:00:00"/>
    <s v="Standard Class"/>
    <s v="GT-14710"/>
    <s v="Greg Tran"/>
    <x v="0"/>
    <x v="0"/>
    <x v="4"/>
    <x v="4"/>
    <n v="98105"/>
    <x v="1"/>
    <s v="TEC-PH-10002834"/>
    <x v="2"/>
    <x v="7"/>
    <s v="Google Nexus 5"/>
    <n v="431.97600000000006"/>
    <n v="3"/>
    <n v="0.2"/>
    <n v="26.998499999999993"/>
  </r>
  <r>
    <n v="2936"/>
    <s v="US-2013-169040"/>
    <x v="0"/>
    <x v="409"/>
    <d v="2013-12-13T00:00:00"/>
    <s v="Standard Class"/>
    <s v="GT-14710"/>
    <s v="Greg Tran"/>
    <x v="0"/>
    <x v="0"/>
    <x v="4"/>
    <x v="4"/>
    <n v="98105"/>
    <x v="1"/>
    <s v="OFF-EN-10000927"/>
    <x v="1"/>
    <x v="12"/>
    <s v="Jet-Pak Recycled Peel 'N' Seal Padded Mailers"/>
    <n v="35.89"/>
    <n v="1"/>
    <n v="0"/>
    <n v="16.150499999999997"/>
  </r>
  <r>
    <n v="2937"/>
    <s v="US-2013-169040"/>
    <x v="0"/>
    <x v="409"/>
    <d v="2013-12-13T00:00:00"/>
    <s v="Standard Class"/>
    <s v="GT-14710"/>
    <s v="Greg Tran"/>
    <x v="0"/>
    <x v="0"/>
    <x v="4"/>
    <x v="4"/>
    <n v="98105"/>
    <x v="1"/>
    <s v="OFF-BI-10001636"/>
    <x v="1"/>
    <x v="8"/>
    <s v="Ibico Plastic and Wire Spiral Binding Combs"/>
    <n v="47.207999999999998"/>
    <n v="7"/>
    <n v="0.2"/>
    <n v="15.342599999999997"/>
  </r>
  <r>
    <n v="2938"/>
    <s v="US-2013-169040"/>
    <x v="0"/>
    <x v="409"/>
    <d v="2013-12-13T00:00:00"/>
    <s v="Standard Class"/>
    <s v="GT-14710"/>
    <s v="Greg Tran"/>
    <x v="0"/>
    <x v="0"/>
    <x v="4"/>
    <x v="4"/>
    <n v="98105"/>
    <x v="1"/>
    <s v="OFF-PA-10001736"/>
    <x v="1"/>
    <x v="10"/>
    <s v="Xerox 1880"/>
    <n v="248.07999999999998"/>
    <n v="7"/>
    <n v="0"/>
    <n v="116.59759999999997"/>
  </r>
  <r>
    <n v="2939"/>
    <s v="US-2013-169040"/>
    <x v="0"/>
    <x v="409"/>
    <d v="2013-12-13T00:00:00"/>
    <s v="Standard Class"/>
    <s v="GT-14710"/>
    <s v="Greg Tran"/>
    <x v="0"/>
    <x v="0"/>
    <x v="4"/>
    <x v="4"/>
    <n v="98105"/>
    <x v="1"/>
    <s v="OFF-PA-10000482"/>
    <x v="1"/>
    <x v="10"/>
    <s v="Snap-A-Way Black Print Carbonless Ruled Speed Letter, Triplicate"/>
    <n v="189.7"/>
    <n v="5"/>
    <n v="0"/>
    <n v="89.158999999999992"/>
  </r>
  <r>
    <n v="2940"/>
    <s v="US-2013-169040"/>
    <x v="0"/>
    <x v="409"/>
    <d v="2013-12-13T00:00:00"/>
    <s v="Standard Class"/>
    <s v="GT-14710"/>
    <s v="Greg Tran"/>
    <x v="0"/>
    <x v="0"/>
    <x v="4"/>
    <x v="4"/>
    <n v="98105"/>
    <x v="1"/>
    <s v="OFF-BI-10001658"/>
    <x v="1"/>
    <x v="8"/>
    <s v="GBC Standard Therm-A-Bind Covers"/>
    <n v="59.808000000000007"/>
    <n v="3"/>
    <n v="0.2"/>
    <n v="19.4376"/>
  </r>
  <r>
    <n v="2941"/>
    <s v="CA-2014-155880"/>
    <x v="3"/>
    <x v="613"/>
    <d v="2014-04-01T00:00:00"/>
    <s v="Standard Class"/>
    <s v="JD-16150"/>
    <s v="Justin Deggeller"/>
    <x v="1"/>
    <x v="0"/>
    <x v="158"/>
    <x v="6"/>
    <n v="53209"/>
    <x v="2"/>
    <s v="FUR-CH-10000422"/>
    <x v="0"/>
    <x v="1"/>
    <s v="Global Highback Leather Tilter in Burgundy"/>
    <n v="90.99"/>
    <n v="1"/>
    <n v="0"/>
    <n v="14.558400000000006"/>
  </r>
  <r>
    <n v="2942"/>
    <s v="CA-2014-155880"/>
    <x v="3"/>
    <x v="613"/>
    <d v="2014-04-01T00:00:00"/>
    <s v="Standard Class"/>
    <s v="JD-16150"/>
    <s v="Justin Deggeller"/>
    <x v="1"/>
    <x v="0"/>
    <x v="158"/>
    <x v="6"/>
    <n v="53209"/>
    <x v="2"/>
    <s v="FUR-CH-10004675"/>
    <x v="0"/>
    <x v="1"/>
    <s v="Lifetime Advantage Folding Chairs, 4/Carton"/>
    <n v="1526.5600000000002"/>
    <n v="7"/>
    <n v="0"/>
    <n v="427.43679999999995"/>
  </r>
  <r>
    <n v="2943"/>
    <s v="CA-2014-155880"/>
    <x v="3"/>
    <x v="613"/>
    <d v="2014-04-01T00:00:00"/>
    <s v="Standard Class"/>
    <s v="JD-16150"/>
    <s v="Justin Deggeller"/>
    <x v="1"/>
    <x v="0"/>
    <x v="158"/>
    <x v="6"/>
    <n v="53209"/>
    <x v="2"/>
    <s v="FUR-CH-10002880"/>
    <x v="0"/>
    <x v="1"/>
    <s v="Global High-Back Leather Tilter, Burgundy"/>
    <n v="368.96999999999997"/>
    <n v="3"/>
    <n v="0"/>
    <n v="40.586699999999979"/>
  </r>
  <r>
    <n v="2944"/>
    <s v="CA-2014-126242"/>
    <x v="3"/>
    <x v="123"/>
    <d v="2014-11-25T00:00:00"/>
    <s v="Standard Class"/>
    <s v="MC-18100"/>
    <s v="Mick Crebagga"/>
    <x v="0"/>
    <x v="0"/>
    <x v="1"/>
    <x v="1"/>
    <n v="90049"/>
    <x v="1"/>
    <s v="OFF-ST-10000675"/>
    <x v="1"/>
    <x v="4"/>
    <s v="File Shuttle II and Handi-File, Black"/>
    <n v="305.01"/>
    <n v="9"/>
    <n v="0"/>
    <n v="76.252499999999998"/>
  </r>
  <r>
    <n v="2945"/>
    <s v="CA-2014-126242"/>
    <x v="3"/>
    <x v="123"/>
    <d v="2014-11-25T00:00:00"/>
    <s v="Standard Class"/>
    <s v="MC-18100"/>
    <s v="Mick Crebagga"/>
    <x v="0"/>
    <x v="0"/>
    <x v="1"/>
    <x v="1"/>
    <n v="90049"/>
    <x v="1"/>
    <s v="FUR-FU-10002685"/>
    <x v="0"/>
    <x v="5"/>
    <s v="Executive Impressions 13-1/2&quot; Indoor/Outdoor Wall Clock"/>
    <n v="18.7"/>
    <n v="1"/>
    <n v="0"/>
    <n v="7.1059999999999999"/>
  </r>
  <r>
    <n v="2946"/>
    <s v="CA-2013-166443"/>
    <x v="0"/>
    <x v="254"/>
    <d v="2013-11-06T00:00:00"/>
    <s v="First Class"/>
    <s v="LH-17020"/>
    <s v="Lisa Hazard"/>
    <x v="0"/>
    <x v="0"/>
    <x v="8"/>
    <x v="1"/>
    <n v="94122"/>
    <x v="1"/>
    <s v="FUR-FU-10004020"/>
    <x v="0"/>
    <x v="5"/>
    <s v="Advantus Panel Wall Acrylic Frame"/>
    <n v="38.29"/>
    <n v="7"/>
    <n v="0"/>
    <n v="16.464700000000001"/>
  </r>
  <r>
    <n v="2947"/>
    <s v="CA-2014-169859"/>
    <x v="3"/>
    <x v="817"/>
    <d v="2014-12-19T00:00:00"/>
    <s v="Standard Class"/>
    <s v="MP-18175"/>
    <s v="Mike Pelletier"/>
    <x v="2"/>
    <x v="0"/>
    <x v="70"/>
    <x v="1"/>
    <n v="92024"/>
    <x v="1"/>
    <s v="FUR-FU-10004963"/>
    <x v="0"/>
    <x v="5"/>
    <s v="Eldon 400 Class Desk Accessories, Black Carbon"/>
    <n v="26.25"/>
    <n v="3"/>
    <n v="0"/>
    <n v="11.025000000000002"/>
  </r>
  <r>
    <n v="2948"/>
    <s v="CA-2014-169859"/>
    <x v="3"/>
    <x v="817"/>
    <d v="2014-12-19T00:00:00"/>
    <s v="Standard Class"/>
    <s v="MP-18175"/>
    <s v="Mike Pelletier"/>
    <x v="2"/>
    <x v="0"/>
    <x v="70"/>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x v="0"/>
    <x v="70"/>
    <x v="1"/>
    <n v="92024"/>
    <x v="1"/>
    <s v="OFF-EN-10000461"/>
    <x v="1"/>
    <x v="12"/>
    <s v="#10- 4 1/8&quot; x 9 1/2&quot; Recycled Envelopes"/>
    <n v="43.7"/>
    <n v="5"/>
    <n v="0"/>
    <n v="20.539000000000001"/>
  </r>
  <r>
    <n v="2950"/>
    <s v="CA-2014-134915"/>
    <x v="3"/>
    <x v="105"/>
    <d v="2014-11-13T00:00:00"/>
    <s v="Same Day"/>
    <s v="EM-14140"/>
    <s v="Eugene Moren"/>
    <x v="2"/>
    <x v="0"/>
    <x v="220"/>
    <x v="16"/>
    <n v="85301"/>
    <x v="1"/>
    <s v="TEC-AC-10001266"/>
    <x v="2"/>
    <x v="11"/>
    <s v="Memorex Micro Travel Drive 8 GB"/>
    <n v="41.6"/>
    <n v="4"/>
    <n v="0.2"/>
    <n v="12.999999999999998"/>
  </r>
  <r>
    <n v="2951"/>
    <s v="CA-2014-134915"/>
    <x v="3"/>
    <x v="105"/>
    <d v="2014-11-13T00:00:00"/>
    <s v="Same Day"/>
    <s v="EM-14140"/>
    <s v="Eugene Moren"/>
    <x v="2"/>
    <x v="0"/>
    <x v="220"/>
    <x v="16"/>
    <n v="85301"/>
    <x v="1"/>
    <s v="OFF-PA-10002160"/>
    <x v="1"/>
    <x v="10"/>
    <s v="Xerox 1978"/>
    <n v="23.120000000000005"/>
    <n v="5"/>
    <n v="0.2"/>
    <n v="8.3810000000000002"/>
  </r>
  <r>
    <n v="2952"/>
    <s v="CA-2014-134915"/>
    <x v="3"/>
    <x v="105"/>
    <d v="2014-11-13T00:00:00"/>
    <s v="Same Day"/>
    <s v="EM-14140"/>
    <s v="Eugene Moren"/>
    <x v="2"/>
    <x v="0"/>
    <x v="220"/>
    <x v="16"/>
    <n v="85301"/>
    <x v="1"/>
    <s v="FUR-CH-10004875"/>
    <x v="0"/>
    <x v="1"/>
    <s v="Harbour Creations 67200 Series Stacking Chairs"/>
    <n v="113.88800000000002"/>
    <n v="2"/>
    <n v="0.2"/>
    <n v="9.9651999999999994"/>
  </r>
  <r>
    <n v="2953"/>
    <s v="CA-2014-134915"/>
    <x v="3"/>
    <x v="105"/>
    <d v="2014-11-13T00:00:00"/>
    <s v="Same Day"/>
    <s v="EM-14140"/>
    <s v="Eugene Moren"/>
    <x v="2"/>
    <x v="0"/>
    <x v="220"/>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x v="0"/>
    <x v="220"/>
    <x v="16"/>
    <n v="85301"/>
    <x v="1"/>
    <s v="TEC-PH-10000347"/>
    <x v="2"/>
    <x v="7"/>
    <s v="Cush Cases Heavy Duty Rugged Cover Case for Samsung Galaxy S5 - Purple"/>
    <n v="7.9200000000000008"/>
    <n v="2"/>
    <n v="0.2"/>
    <n v="0.69299999999999984"/>
  </r>
  <r>
    <n v="2955"/>
    <s v="CA-2014-134915"/>
    <x v="3"/>
    <x v="105"/>
    <d v="2014-11-13T00:00:00"/>
    <s v="Same Day"/>
    <s v="EM-14140"/>
    <s v="Eugene Moren"/>
    <x v="2"/>
    <x v="0"/>
    <x v="220"/>
    <x v="16"/>
    <n v="85301"/>
    <x v="1"/>
    <s v="TEC-PH-10001459"/>
    <x v="2"/>
    <x v="7"/>
    <s v="Samsung Galaxy Mega 6.3"/>
    <n v="671.98400000000004"/>
    <n v="2"/>
    <n v="0.2"/>
    <n v="50.398800000000023"/>
  </r>
  <r>
    <n v="2956"/>
    <s v="CA-2013-153353"/>
    <x v="0"/>
    <x v="298"/>
    <d v="2013-08-25T00:00:00"/>
    <s v="Standard Class"/>
    <s v="GG-14650"/>
    <s v="Greg Guthrie"/>
    <x v="1"/>
    <x v="0"/>
    <x v="20"/>
    <x v="15"/>
    <n v="10035"/>
    <x v="3"/>
    <s v="TEC-PH-10000439"/>
    <x v="2"/>
    <x v="7"/>
    <s v="GE DSL Phone Line Filter"/>
    <n v="39.99"/>
    <n v="1"/>
    <n v="0"/>
    <n v="11.597099999999998"/>
  </r>
  <r>
    <n v="2957"/>
    <s v="CA-2014-123638"/>
    <x v="3"/>
    <x v="818"/>
    <d v="2014-07-05T00:00:00"/>
    <s v="Standard Class"/>
    <s v="MA-17995"/>
    <s v="Michelle Arnett"/>
    <x v="2"/>
    <x v="0"/>
    <x v="232"/>
    <x v="15"/>
    <n v="13601"/>
    <x v="3"/>
    <s v="FUR-CH-10002647"/>
    <x v="0"/>
    <x v="1"/>
    <s v="Situations Contoured Folding Chairs, 4/Set"/>
    <n v="191.64600000000002"/>
    <n v="3"/>
    <n v="0.1"/>
    <n v="31.94100000000001"/>
  </r>
  <r>
    <n v="2958"/>
    <s v="CA-2014-168900"/>
    <x v="3"/>
    <x v="464"/>
    <d v="2014-05-10T00:00:00"/>
    <s v="Standard Class"/>
    <s v="SH-20395"/>
    <s v="Shahid Hopkins"/>
    <x v="0"/>
    <x v="0"/>
    <x v="24"/>
    <x v="24"/>
    <n v="45503"/>
    <x v="3"/>
    <s v="OFF-BI-10003910"/>
    <x v="1"/>
    <x v="8"/>
    <s v="DXL Angle-View Binders with Locking Rings by Samsill"/>
    <n v="2.3130000000000002"/>
    <n v="1"/>
    <n v="0.7"/>
    <n v="-1.9274999999999993"/>
  </r>
  <r>
    <n v="2959"/>
    <s v="CA-2012-158456"/>
    <x v="1"/>
    <x v="100"/>
    <d v="2012-12-29T00:00:00"/>
    <s v="Standard Class"/>
    <s v="KT-16465"/>
    <s v="Kean Takahito"/>
    <x v="0"/>
    <x v="0"/>
    <x v="1"/>
    <x v="1"/>
    <n v="90032"/>
    <x v="1"/>
    <s v="OFF-BI-10001097"/>
    <x v="1"/>
    <x v="8"/>
    <s v="Avery Hole Reinforcements"/>
    <n v="19.936000000000003"/>
    <n v="4"/>
    <n v="0.2"/>
    <n v="7.2267999999999999"/>
  </r>
  <r>
    <n v="2960"/>
    <s v="CA-2012-158456"/>
    <x v="1"/>
    <x v="100"/>
    <d v="2012-12-29T00:00:00"/>
    <s v="Standard Class"/>
    <s v="KT-16465"/>
    <s v="Kean Takahito"/>
    <x v="0"/>
    <x v="0"/>
    <x v="1"/>
    <x v="1"/>
    <n v="90032"/>
    <x v="1"/>
    <s v="OFF-FA-10004854"/>
    <x v="1"/>
    <x v="13"/>
    <s v="Vinyl Coated Wire Paper Clips in Organizer Box, 800/Box"/>
    <n v="45.92"/>
    <n v="4"/>
    <n v="0"/>
    <n v="21.5824"/>
  </r>
  <r>
    <n v="2961"/>
    <s v="CA-2014-143665"/>
    <x v="3"/>
    <x v="466"/>
    <d v="2014-05-02T00:00:00"/>
    <s v="Standard Class"/>
    <s v="PO-19180"/>
    <s v="Philisse Overcash"/>
    <x v="2"/>
    <x v="0"/>
    <x v="4"/>
    <x v="4"/>
    <n v="98115"/>
    <x v="1"/>
    <s v="OFF-PA-10003673"/>
    <x v="1"/>
    <x v="10"/>
    <s v="Strathmore Photo Mount Cards"/>
    <n v="20.34"/>
    <n v="3"/>
    <n v="0"/>
    <n v="9.3563999999999989"/>
  </r>
  <r>
    <n v="2962"/>
    <s v="CA-2014-143665"/>
    <x v="3"/>
    <x v="466"/>
    <d v="2014-05-02T00:00:00"/>
    <s v="Standard Class"/>
    <s v="PO-19180"/>
    <s v="Philisse Overcash"/>
    <x v="2"/>
    <x v="0"/>
    <x v="4"/>
    <x v="4"/>
    <n v="98115"/>
    <x v="1"/>
    <s v="OFF-LA-10002034"/>
    <x v="1"/>
    <x v="2"/>
    <s v="Avery 478"/>
    <n v="39.28"/>
    <n v="8"/>
    <n v="0"/>
    <n v="19.247199999999999"/>
  </r>
  <r>
    <n v="2963"/>
    <s v="CA-2014-137428"/>
    <x v="3"/>
    <x v="819"/>
    <d v="2014-12-22T00:00:00"/>
    <s v="Second Class"/>
    <s v="AY-10555"/>
    <s v="Andy Yotov"/>
    <x v="1"/>
    <x v="0"/>
    <x v="147"/>
    <x v="1"/>
    <n v="92054"/>
    <x v="1"/>
    <s v="FUR-CH-10002774"/>
    <x v="0"/>
    <x v="1"/>
    <s v="Global Deluxe Stacking Chair, Gray"/>
    <n v="81.567999999999998"/>
    <n v="2"/>
    <n v="0.2"/>
    <n v="9.1763999999999974"/>
  </r>
  <r>
    <n v="2964"/>
    <s v="CA-2014-137428"/>
    <x v="3"/>
    <x v="819"/>
    <d v="2014-12-22T00:00:00"/>
    <s v="Second Class"/>
    <s v="AY-10555"/>
    <s v="Andy Yotov"/>
    <x v="1"/>
    <x v="0"/>
    <x v="147"/>
    <x v="1"/>
    <n v="92054"/>
    <x v="1"/>
    <s v="FUR-CH-10003817"/>
    <x v="0"/>
    <x v="1"/>
    <s v="Global Value Steno Chair, Gray"/>
    <n v="97.184000000000012"/>
    <n v="2"/>
    <n v="0.2"/>
    <n v="6.0740000000000016"/>
  </r>
  <r>
    <n v="2965"/>
    <s v="CA-2014-137428"/>
    <x v="3"/>
    <x v="819"/>
    <d v="2014-12-22T00:00:00"/>
    <s v="Second Class"/>
    <s v="AY-10555"/>
    <s v="Andy Yotov"/>
    <x v="1"/>
    <x v="0"/>
    <x v="147"/>
    <x v="1"/>
    <n v="92054"/>
    <x v="1"/>
    <s v="OFF-BI-10002949"/>
    <x v="1"/>
    <x v="8"/>
    <s v="Prestige Round Ring Binders"/>
    <n v="24.320000000000004"/>
    <n v="5"/>
    <n v="0.2"/>
    <n v="8.2079999999999984"/>
  </r>
  <r>
    <n v="2966"/>
    <s v="CA-2014-137428"/>
    <x v="3"/>
    <x v="819"/>
    <d v="2014-12-22T00:00:00"/>
    <s v="Second Class"/>
    <s v="AY-10555"/>
    <s v="Andy Yotov"/>
    <x v="1"/>
    <x v="0"/>
    <x v="147"/>
    <x v="1"/>
    <n v="92054"/>
    <x v="1"/>
    <s v="FUR-FU-10002445"/>
    <x v="0"/>
    <x v="5"/>
    <s v="DAX Two-Tone Rosewood/Black Document Frame, Desktop, 5 x 7"/>
    <n v="18.96"/>
    <n v="2"/>
    <n v="0"/>
    <n v="7.5840000000000014"/>
  </r>
  <r>
    <n v="2967"/>
    <s v="CA-2011-162866"/>
    <x v="2"/>
    <x v="422"/>
    <d v="2011-12-31T00:00:00"/>
    <s v="Standard Class"/>
    <s v="Co-12640"/>
    <s v="Corey-Lock"/>
    <x v="0"/>
    <x v="0"/>
    <x v="242"/>
    <x v="10"/>
    <n v="60076"/>
    <x v="2"/>
    <s v="FUR-FU-10001473"/>
    <x v="0"/>
    <x v="5"/>
    <s v="DAX Wood Document Frame"/>
    <n v="32.952000000000005"/>
    <n v="6"/>
    <n v="0.6"/>
    <n v="-19.771199999999997"/>
  </r>
  <r>
    <n v="2968"/>
    <s v="CA-2011-162866"/>
    <x v="2"/>
    <x v="422"/>
    <d v="2011-12-31T00:00:00"/>
    <s v="Standard Class"/>
    <s v="Co-12640"/>
    <s v="Corey-Lock"/>
    <x v="0"/>
    <x v="0"/>
    <x v="242"/>
    <x v="10"/>
    <n v="60076"/>
    <x v="2"/>
    <s v="OFF-ST-10002562"/>
    <x v="1"/>
    <x v="4"/>
    <s v="Staples"/>
    <n v="30.016000000000005"/>
    <n v="4"/>
    <n v="0.2"/>
    <n v="3.0015999999999998"/>
  </r>
  <r>
    <n v="2969"/>
    <s v="CA-2014-167941"/>
    <x v="3"/>
    <x v="44"/>
    <d v="2014-11-10T00:00:00"/>
    <s v="Second Class"/>
    <s v="JF-15565"/>
    <s v="Jill Fjeld"/>
    <x v="0"/>
    <x v="0"/>
    <x v="115"/>
    <x v="3"/>
    <n v="28314"/>
    <x v="0"/>
    <s v="OFF-AP-10002118"/>
    <x v="1"/>
    <x v="9"/>
    <s v="1.7 Cubic Foot Compact &quot;Cube&quot; Office Refrigerators"/>
    <n v="499.58400000000006"/>
    <n v="3"/>
    <n v="0.2"/>
    <n v="43.713600000000014"/>
  </r>
  <r>
    <n v="2970"/>
    <s v="CA-2014-167941"/>
    <x v="3"/>
    <x v="44"/>
    <d v="2014-11-10T00:00:00"/>
    <s v="Second Class"/>
    <s v="JF-15565"/>
    <s v="Jill Fjeld"/>
    <x v="0"/>
    <x v="0"/>
    <x v="115"/>
    <x v="3"/>
    <n v="28314"/>
    <x v="0"/>
    <s v="OFF-PA-10001800"/>
    <x v="1"/>
    <x v="10"/>
    <s v="Xerox 220"/>
    <n v="31.104000000000006"/>
    <n v="6"/>
    <n v="0.2"/>
    <n v="10.8864"/>
  </r>
  <r>
    <n v="2971"/>
    <s v="CA-2014-167941"/>
    <x v="3"/>
    <x v="44"/>
    <d v="2014-11-10T00:00:00"/>
    <s v="Second Class"/>
    <s v="JF-15565"/>
    <s v="Jill Fjeld"/>
    <x v="0"/>
    <x v="0"/>
    <x v="115"/>
    <x v="3"/>
    <n v="28314"/>
    <x v="0"/>
    <s v="OFF-BI-10002827"/>
    <x v="1"/>
    <x v="8"/>
    <s v="Avery Durable Poly Binders"/>
    <n v="13.272000000000002"/>
    <n v="8"/>
    <n v="0.7"/>
    <n v="-10.617599999999999"/>
  </r>
  <r>
    <n v="2972"/>
    <s v="CA-2014-167941"/>
    <x v="3"/>
    <x v="44"/>
    <d v="2014-11-10T00:00:00"/>
    <s v="Second Class"/>
    <s v="JF-15565"/>
    <s v="Jill Fjeld"/>
    <x v="0"/>
    <x v="0"/>
    <x v="115"/>
    <x v="3"/>
    <n v="28314"/>
    <x v="0"/>
    <s v="FUR-FU-10004671"/>
    <x v="0"/>
    <x v="5"/>
    <s v="Executive Impressions 12&quot; Wall Clock"/>
    <n v="28.272000000000006"/>
    <n v="2"/>
    <n v="0.2"/>
    <n v="6.3612000000000002"/>
  </r>
  <r>
    <n v="2973"/>
    <s v="CA-2014-167941"/>
    <x v="3"/>
    <x v="44"/>
    <d v="2014-11-10T00:00:00"/>
    <s v="Second Class"/>
    <s v="JF-15565"/>
    <s v="Jill Fjeld"/>
    <x v="0"/>
    <x v="0"/>
    <x v="115"/>
    <x v="3"/>
    <n v="28314"/>
    <x v="0"/>
    <s v="OFF-ST-10000736"/>
    <x v="1"/>
    <x v="4"/>
    <s v="Carina Double Wide Media Storage Towers in Natural &amp; Black"/>
    <n v="259.13600000000002"/>
    <n v="4"/>
    <n v="0.2"/>
    <n v="-51.827200000000019"/>
  </r>
  <r>
    <n v="2974"/>
    <s v="CA-2014-111808"/>
    <x v="3"/>
    <x v="819"/>
    <d v="2014-12-21T00:00:00"/>
    <s v="Standard Class"/>
    <s v="AR-10510"/>
    <s v="Andrew Roberts"/>
    <x v="0"/>
    <x v="0"/>
    <x v="251"/>
    <x v="26"/>
    <n v="74133"/>
    <x v="2"/>
    <s v="OFF-BI-10004656"/>
    <x v="1"/>
    <x v="8"/>
    <s v="Peel &amp; Stick Add-On Corner Pockets"/>
    <n v="10.8"/>
    <n v="5"/>
    <n v="0"/>
    <n v="5.1839999999999993"/>
  </r>
  <r>
    <n v="2975"/>
    <s v="CA-2012-137512"/>
    <x v="1"/>
    <x v="820"/>
    <d v="2012-05-12T00:00:00"/>
    <s v="Standard Class"/>
    <s v="AG-10675"/>
    <s v="Anna Gayman"/>
    <x v="0"/>
    <x v="0"/>
    <x v="235"/>
    <x v="5"/>
    <n v="75002"/>
    <x v="2"/>
    <s v="FUR-TA-10001095"/>
    <x v="0"/>
    <x v="3"/>
    <s v="Chromcraft Round Conference Tables"/>
    <n v="244.00599999999997"/>
    <n v="2"/>
    <n v="0.3"/>
    <n v="-31.372200000000007"/>
  </r>
  <r>
    <n v="2976"/>
    <s v="CA-2012-137512"/>
    <x v="1"/>
    <x v="820"/>
    <d v="2012-05-12T00:00:00"/>
    <s v="Standard Class"/>
    <s v="AG-10675"/>
    <s v="Anna Gayman"/>
    <x v="0"/>
    <x v="0"/>
    <x v="235"/>
    <x v="5"/>
    <n v="75002"/>
    <x v="2"/>
    <s v="OFF-PA-10000213"/>
    <x v="1"/>
    <x v="10"/>
    <s v="Xerox 198"/>
    <n v="15.936000000000002"/>
    <n v="4"/>
    <n v="0.2"/>
    <n v="5.378400000000001"/>
  </r>
  <r>
    <n v="2977"/>
    <s v="CA-2014-139773"/>
    <x v="3"/>
    <x v="769"/>
    <d v="2014-12-05T00:00:00"/>
    <s v="Same Day"/>
    <s v="DV-13045"/>
    <s v="Darrin Van Huff"/>
    <x v="1"/>
    <x v="0"/>
    <x v="10"/>
    <x v="9"/>
    <n v="19143"/>
    <x v="3"/>
    <s v="FUR-CH-10001797"/>
    <x v="0"/>
    <x v="1"/>
    <s v="Safco Chair Connectors, 6/Carton"/>
    <n v="188.55199999999996"/>
    <n v="7"/>
    <n v="0.3"/>
    <n v="-2.693600000000032"/>
  </r>
  <r>
    <n v="2978"/>
    <s v="CA-2014-134607"/>
    <x v="3"/>
    <x v="621"/>
    <d v="2014-10-09T00:00:00"/>
    <s v="Second Class"/>
    <s v="HL-15040"/>
    <s v="Hunter Lopez"/>
    <x v="0"/>
    <x v="0"/>
    <x v="30"/>
    <x v="15"/>
    <n v="14609"/>
    <x v="3"/>
    <s v="OFF-ST-10002214"/>
    <x v="1"/>
    <x v="4"/>
    <s v="X-Rack File for Hanging Folders"/>
    <n v="22.58"/>
    <n v="2"/>
    <n v="0"/>
    <n v="5.8707999999999991"/>
  </r>
  <r>
    <n v="2979"/>
    <s v="CA-2011-109232"/>
    <x v="2"/>
    <x v="286"/>
    <d v="2011-01-17T00:00:00"/>
    <s v="Second Class"/>
    <s v="ND-18370"/>
    <s v="Natalie DeCherney"/>
    <x v="0"/>
    <x v="0"/>
    <x v="340"/>
    <x v="20"/>
    <n v="29464"/>
    <x v="0"/>
    <s v="FUR-CH-10000422"/>
    <x v="0"/>
    <x v="1"/>
    <s v="Global Highback Leather Tilter in Burgundy"/>
    <n v="545.93999999999994"/>
    <n v="6"/>
    <n v="0"/>
    <n v="87.350400000000036"/>
  </r>
  <r>
    <n v="2980"/>
    <s v="CA-2012-139850"/>
    <x v="1"/>
    <x v="821"/>
    <d v="2012-06-17T00:00:00"/>
    <s v="Standard Class"/>
    <s v="GB-14575"/>
    <s v="Giulietta Baptist"/>
    <x v="0"/>
    <x v="0"/>
    <x v="10"/>
    <x v="9"/>
    <n v="19134"/>
    <x v="3"/>
    <s v="OFF-PA-10003848"/>
    <x v="1"/>
    <x v="10"/>
    <s v="Xerox 1997"/>
    <n v="20.736000000000004"/>
    <n v="4"/>
    <n v="0.2"/>
    <n v="7.2576000000000001"/>
  </r>
  <r>
    <n v="2981"/>
    <s v="CA-2012-139850"/>
    <x v="1"/>
    <x v="821"/>
    <d v="2012-06-17T00:00:00"/>
    <s v="Standard Class"/>
    <s v="GB-14575"/>
    <s v="Giulietta Baptist"/>
    <x v="0"/>
    <x v="0"/>
    <x v="10"/>
    <x v="9"/>
    <n v="19134"/>
    <x v="3"/>
    <s v="FUR-FU-10003623"/>
    <x v="0"/>
    <x v="5"/>
    <s v="DataProducts Ampli Magnifier Task Lamp, Black,"/>
    <n v="43.295999999999999"/>
    <n v="2"/>
    <n v="0.2"/>
    <n v="4.3295999999999975"/>
  </r>
  <r>
    <n v="2982"/>
    <s v="CA-2011-131310"/>
    <x v="2"/>
    <x v="136"/>
    <d v="2011-07-18T00:00:00"/>
    <s v="Standard Class"/>
    <s v="CL-12565"/>
    <s v="Clay Ludtke"/>
    <x v="0"/>
    <x v="0"/>
    <x v="4"/>
    <x v="4"/>
    <n v="98115"/>
    <x v="1"/>
    <s v="FUR-CH-10001797"/>
    <x v="0"/>
    <x v="1"/>
    <s v="Safco Chair Connectors, 6/Carton"/>
    <n v="123.136"/>
    <n v="4"/>
    <n v="0.2"/>
    <n v="13.852799999999981"/>
  </r>
  <r>
    <n v="2983"/>
    <s v="CA-2011-131310"/>
    <x v="2"/>
    <x v="136"/>
    <d v="2011-07-18T00:00:00"/>
    <s v="Standard Class"/>
    <s v="CL-12565"/>
    <s v="Clay Ludtke"/>
    <x v="0"/>
    <x v="0"/>
    <x v="4"/>
    <x v="4"/>
    <n v="98115"/>
    <x v="1"/>
    <s v="OFF-BI-10003094"/>
    <x v="1"/>
    <x v="8"/>
    <s v="Self-Adhesive Ring Binder Labels"/>
    <n v="11.264000000000001"/>
    <n v="4"/>
    <n v="0.2"/>
    <n v="3.8015999999999992"/>
  </r>
  <r>
    <n v="2984"/>
    <s v="US-2011-112872"/>
    <x v="2"/>
    <x v="776"/>
    <d v="2011-12-11T00:00:00"/>
    <s v="Second Class"/>
    <s v="RC-19960"/>
    <s v="Ryan Crowe"/>
    <x v="0"/>
    <x v="0"/>
    <x v="24"/>
    <x v="21"/>
    <n v="97477"/>
    <x v="1"/>
    <s v="OFF-ST-10002205"/>
    <x v="1"/>
    <x v="4"/>
    <s v="File Shuttle I and Handi-File"/>
    <n v="53.424000000000007"/>
    <n v="3"/>
    <n v="0.2"/>
    <n v="4.6746000000000016"/>
  </r>
  <r>
    <n v="2985"/>
    <s v="US-2011-112872"/>
    <x v="2"/>
    <x v="776"/>
    <d v="2011-12-11T00:00:00"/>
    <s v="Second Class"/>
    <s v="RC-19960"/>
    <s v="Ryan Crowe"/>
    <x v="0"/>
    <x v="0"/>
    <x v="24"/>
    <x v="21"/>
    <n v="97477"/>
    <x v="1"/>
    <s v="FUR-TA-10003238"/>
    <x v="0"/>
    <x v="3"/>
    <s v="Chromcraft Bull-Nose Wood 48&quot; x 96&quot; Rectangular Conference Tables"/>
    <n v="275.49"/>
    <n v="1"/>
    <n v="0.5"/>
    <n v="-170.80380000000002"/>
  </r>
  <r>
    <n v="2986"/>
    <s v="CA-2013-139269"/>
    <x v="0"/>
    <x v="822"/>
    <d v="2013-05-31T00:00:00"/>
    <s v="Standard Class"/>
    <s v="JB-16045"/>
    <s v="Julia Barnett"/>
    <x v="2"/>
    <x v="0"/>
    <x v="38"/>
    <x v="32"/>
    <n v="31907"/>
    <x v="0"/>
    <s v="FUR-FU-10000755"/>
    <x v="0"/>
    <x v="5"/>
    <s v="Eldon Expressions Mahogany Wood Desk Collection"/>
    <n v="24.96"/>
    <n v="4"/>
    <n v="0"/>
    <n v="6.240000000000002"/>
  </r>
  <r>
    <n v="2987"/>
    <s v="CA-2013-139269"/>
    <x v="0"/>
    <x v="822"/>
    <d v="2013-05-31T00:00:00"/>
    <s v="Standard Class"/>
    <s v="JB-16045"/>
    <s v="Julia Barnett"/>
    <x v="2"/>
    <x v="0"/>
    <x v="38"/>
    <x v="32"/>
    <n v="31907"/>
    <x v="0"/>
    <s v="OFF-PA-10002893"/>
    <x v="1"/>
    <x v="10"/>
    <s v="Wirebound Service Call Books, 5 1/2&quot; x 4&quot;"/>
    <n v="19.36"/>
    <n v="2"/>
    <n v="0"/>
    <n v="9.2927999999999997"/>
  </r>
  <r>
    <n v="2988"/>
    <s v="CA-2013-139269"/>
    <x v="0"/>
    <x v="822"/>
    <d v="2013-05-31T00:00:00"/>
    <s v="Standard Class"/>
    <s v="JB-16045"/>
    <s v="Julia Barnett"/>
    <x v="2"/>
    <x v="0"/>
    <x v="38"/>
    <x v="32"/>
    <n v="31907"/>
    <x v="0"/>
    <s v="OFF-ST-10000689"/>
    <x v="1"/>
    <x v="4"/>
    <s v="Fellowes Strictly Business Drawer File, Letter/Legal Size"/>
    <n v="1267.6499999999999"/>
    <n v="9"/>
    <n v="0"/>
    <n v="152.11799999999999"/>
  </r>
  <r>
    <n v="2989"/>
    <s v="CA-2013-139010"/>
    <x v="0"/>
    <x v="823"/>
    <d v="2013-02-26T00:00:00"/>
    <s v="Second Class"/>
    <s v="MC-17635"/>
    <s v="Matthew Clasen"/>
    <x v="1"/>
    <x v="0"/>
    <x v="1"/>
    <x v="1"/>
    <n v="90032"/>
    <x v="1"/>
    <s v="TEC-AC-10004227"/>
    <x v="2"/>
    <x v="11"/>
    <s v="SanDisk Ultra 16 GB MicroSDHC Class 10 Memory Card"/>
    <n v="12.99"/>
    <n v="1"/>
    <n v="0"/>
    <n v="0.77939999999999898"/>
  </r>
  <r>
    <n v="2990"/>
    <s v="CA-2013-139010"/>
    <x v="0"/>
    <x v="823"/>
    <d v="2013-02-26T00:00:00"/>
    <s v="Second Class"/>
    <s v="MC-17635"/>
    <s v="Matthew Clasen"/>
    <x v="1"/>
    <x v="0"/>
    <x v="1"/>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x v="0"/>
    <x v="1"/>
    <x v="1"/>
    <n v="90032"/>
    <x v="1"/>
    <s v="OFF-ST-10001809"/>
    <x v="1"/>
    <x v="4"/>
    <s v="Fellowes Officeware Wire Shelving"/>
    <n v="449.15"/>
    <n v="5"/>
    <n v="0"/>
    <n v="8.9829999999999899"/>
  </r>
  <r>
    <n v="2992"/>
    <s v="CA-2013-139010"/>
    <x v="0"/>
    <x v="823"/>
    <d v="2013-02-26T00:00:00"/>
    <s v="Second Class"/>
    <s v="MC-17635"/>
    <s v="Matthew Clasen"/>
    <x v="1"/>
    <x v="0"/>
    <x v="1"/>
    <x v="1"/>
    <n v="90032"/>
    <x v="1"/>
    <s v="OFF-BI-10002309"/>
    <x v="1"/>
    <x v="8"/>
    <s v="Avery Heavy-Duty EZD  Binder With Locking Rings"/>
    <n v="31.248000000000005"/>
    <n v="7"/>
    <n v="0.2"/>
    <n v="10.936799999999998"/>
  </r>
  <r>
    <n v="2993"/>
    <s v="CA-2013-134376"/>
    <x v="0"/>
    <x v="824"/>
    <d v="2013-10-07T00:00:00"/>
    <s v="Standard Class"/>
    <s v="TT-21265"/>
    <s v="Tim Taslimi"/>
    <x v="1"/>
    <x v="0"/>
    <x v="20"/>
    <x v="15"/>
    <n v="10024"/>
    <x v="3"/>
    <s v="OFF-AP-10004532"/>
    <x v="1"/>
    <x v="9"/>
    <s v="Kensington 6 Outlet Guardian Standard Surge Protector"/>
    <n v="61.44"/>
    <n v="3"/>
    <n v="0"/>
    <n v="16.588799999999999"/>
  </r>
  <r>
    <n v="2994"/>
    <s v="CA-2014-147291"/>
    <x v="3"/>
    <x v="825"/>
    <d v="2014-03-18T00:00:00"/>
    <s v="Standard Class"/>
    <s v="MJ-17740"/>
    <s v="Max Jones"/>
    <x v="0"/>
    <x v="0"/>
    <x v="66"/>
    <x v="12"/>
    <n v="48227"/>
    <x v="2"/>
    <s v="OFF-BI-10003091"/>
    <x v="1"/>
    <x v="8"/>
    <s v="GBC DocuBind TL200 Manual Binding Machine"/>
    <n v="895.92"/>
    <n v="4"/>
    <n v="0"/>
    <n v="421.08239999999995"/>
  </r>
  <r>
    <n v="2995"/>
    <s v="CA-2013-112893"/>
    <x v="0"/>
    <x v="369"/>
    <d v="2013-09-14T00:00:00"/>
    <s v="Second Class"/>
    <s v="AT-10735"/>
    <s v="Annie Thurman"/>
    <x v="0"/>
    <x v="0"/>
    <x v="280"/>
    <x v="1"/>
    <n v="95207"/>
    <x v="1"/>
    <s v="OFF-BI-10004654"/>
    <x v="1"/>
    <x v="8"/>
    <s v="VariCap6 Expandable Binder"/>
    <n v="55.360000000000007"/>
    <n v="4"/>
    <n v="0.2"/>
    <n v="18.683999999999997"/>
  </r>
  <r>
    <n v="2996"/>
    <s v="US-2011-150532"/>
    <x v="2"/>
    <x v="686"/>
    <d v="2011-07-21T00:00:00"/>
    <s v="Standard Class"/>
    <s v="PB-19150"/>
    <s v="Philip Brown"/>
    <x v="0"/>
    <x v="0"/>
    <x v="42"/>
    <x v="16"/>
    <n v="85023"/>
    <x v="1"/>
    <s v="OFF-ST-10000760"/>
    <x v="1"/>
    <x v="4"/>
    <s v="Eldon Fold 'N Roll Cart System"/>
    <n v="55.92"/>
    <n v="5"/>
    <n v="0.2"/>
    <n v="6.2910000000000004"/>
  </r>
  <r>
    <n v="2997"/>
    <s v="CA-2011-138317"/>
    <x v="2"/>
    <x v="261"/>
    <d v="2011-06-25T00:00:00"/>
    <s v="Standard Class"/>
    <s v="NW-18400"/>
    <s v="Natalie Webber"/>
    <x v="0"/>
    <x v="0"/>
    <x v="10"/>
    <x v="9"/>
    <n v="19120"/>
    <x v="3"/>
    <s v="OFF-EN-10001539"/>
    <x v="1"/>
    <x v="12"/>
    <s v="Staples"/>
    <n v="24.896000000000001"/>
    <n v="4"/>
    <n v="0.2"/>
    <n v="8.4024000000000001"/>
  </r>
  <r>
    <n v="2998"/>
    <s v="CA-2011-138317"/>
    <x v="2"/>
    <x v="261"/>
    <d v="2011-06-25T00:00:00"/>
    <s v="Standard Class"/>
    <s v="NW-18400"/>
    <s v="Natalie Webber"/>
    <x v="0"/>
    <x v="0"/>
    <x v="10"/>
    <x v="9"/>
    <n v="19120"/>
    <x v="3"/>
    <s v="FUR-FU-10000550"/>
    <x v="0"/>
    <x v="5"/>
    <s v="Stacking Trays by OIC"/>
    <n v="3.9840000000000004"/>
    <n v="1"/>
    <n v="0.2"/>
    <n v="0.64739999999999964"/>
  </r>
  <r>
    <n v="2999"/>
    <s v="CA-2011-138317"/>
    <x v="2"/>
    <x v="261"/>
    <d v="2011-06-25T00:00:00"/>
    <s v="Standard Class"/>
    <s v="NW-18400"/>
    <s v="Natalie Webber"/>
    <x v="0"/>
    <x v="0"/>
    <x v="10"/>
    <x v="9"/>
    <n v="19120"/>
    <x v="3"/>
    <s v="TEC-AC-10003628"/>
    <x v="2"/>
    <x v="11"/>
    <s v="Logitech 910-002974 M325 Wireless Mouse for Web Scrolling"/>
    <n v="95.968000000000004"/>
    <n v="4"/>
    <n v="0.2"/>
    <n v="28.790400000000009"/>
  </r>
  <r>
    <n v="3000"/>
    <s v="CA-2011-138317"/>
    <x v="2"/>
    <x v="261"/>
    <d v="2011-06-25T00:00:00"/>
    <s v="Standard Class"/>
    <s v="NW-18400"/>
    <s v="Natalie Webber"/>
    <x v="0"/>
    <x v="0"/>
    <x v="10"/>
    <x v="9"/>
    <n v="19120"/>
    <x v="3"/>
    <s v="TEC-MA-10004521"/>
    <x v="2"/>
    <x v="15"/>
    <s v="Epson Perfection V600 Photo Scanner"/>
    <n v="206.99100000000004"/>
    <n v="3"/>
    <n v="0.7"/>
    <n v="-172.49250000000001"/>
  </r>
  <r>
    <n v="3001"/>
    <s v="CA-2011-138317"/>
    <x v="2"/>
    <x v="261"/>
    <d v="2011-06-25T00:00:00"/>
    <s v="Standard Class"/>
    <s v="NW-18400"/>
    <s v="Natalie Webber"/>
    <x v="0"/>
    <x v="0"/>
    <x v="10"/>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x v="0"/>
    <x v="10"/>
    <x v="9"/>
    <n v="19120"/>
    <x v="3"/>
    <s v="OFF-BI-10000069"/>
    <x v="1"/>
    <x v="8"/>
    <s v="GBC Prepunched Paper, 19-Hole, for Binding Systems, 24-lb"/>
    <n v="9.006000000000002"/>
    <n v="2"/>
    <n v="0.7"/>
    <n v="-7.2048000000000023"/>
  </r>
  <r>
    <n v="3003"/>
    <s v="CA-2012-130610"/>
    <x v="1"/>
    <x v="761"/>
    <d v="2012-07-10T00:00:00"/>
    <s v="Standard Class"/>
    <s v="VP-21730"/>
    <s v="Victor Preis"/>
    <x v="2"/>
    <x v="0"/>
    <x v="341"/>
    <x v="12"/>
    <n v="48310"/>
    <x v="2"/>
    <s v="OFF-BI-10003655"/>
    <x v="1"/>
    <x v="8"/>
    <s v="Durable Pressboard Binders"/>
    <n v="19"/>
    <n v="5"/>
    <n v="0"/>
    <n v="8.93"/>
  </r>
  <r>
    <n v="3004"/>
    <s v="CA-2014-104381"/>
    <x v="3"/>
    <x v="819"/>
    <d v="2014-12-24T00:00:00"/>
    <s v="Standard Class"/>
    <s v="RD-19810"/>
    <s v="Ross DeVincentis"/>
    <x v="2"/>
    <x v="0"/>
    <x v="30"/>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x v="0"/>
    <x v="20"/>
    <x v="15"/>
    <n v="10011"/>
    <x v="3"/>
    <s v="OFF-AP-10003779"/>
    <x v="1"/>
    <x v="9"/>
    <s v="Kensington 7 Outlet MasterPiece Power Center with Fax/Phone Line Protection"/>
    <n v="207.48"/>
    <n v="1"/>
    <n v="0"/>
    <n v="62.243999999999971"/>
  </r>
  <r>
    <n v="3006"/>
    <s v="CA-2011-148761"/>
    <x v="2"/>
    <x v="826"/>
    <d v="2011-05-21T00:00:00"/>
    <s v="Standard Class"/>
    <s v="PA-19060"/>
    <s v="Pete Armstrong"/>
    <x v="2"/>
    <x v="0"/>
    <x v="342"/>
    <x v="6"/>
    <n v="54703"/>
    <x v="2"/>
    <s v="OFF-BI-10000666"/>
    <x v="1"/>
    <x v="8"/>
    <s v="Surelock Post Binders"/>
    <n v="91.679999999999993"/>
    <n v="3"/>
    <n v="0"/>
    <n v="45.839999999999996"/>
  </r>
  <r>
    <n v="3007"/>
    <s v="CA-2014-116519"/>
    <x v="3"/>
    <x v="119"/>
    <d v="2014-10-16T00:00:00"/>
    <s v="First Class"/>
    <s v="CR-12730"/>
    <s v="Craig Reiter"/>
    <x v="0"/>
    <x v="0"/>
    <x v="20"/>
    <x v="15"/>
    <n v="10009"/>
    <x v="3"/>
    <s v="OFF-AP-10000828"/>
    <x v="1"/>
    <x v="9"/>
    <s v="Avanti 4.4 Cu. Ft. Refrigerator"/>
    <n v="904.9"/>
    <n v="5"/>
    <n v="0"/>
    <n v="253.37199999999996"/>
  </r>
  <r>
    <n v="3008"/>
    <s v="CA-2011-130729"/>
    <x v="2"/>
    <x v="745"/>
    <d v="2011-10-29T00:00:00"/>
    <s v="Standard Class"/>
    <s v="AA-10375"/>
    <s v="Allen Armold"/>
    <x v="0"/>
    <x v="0"/>
    <x v="277"/>
    <x v="1"/>
    <n v="91730"/>
    <x v="1"/>
    <s v="OFF-BI-10002706"/>
    <x v="1"/>
    <x v="8"/>
    <s v="Avery Premier Heavy-Duty Binder with Round Locking Rings"/>
    <n v="34.271999999999998"/>
    <n v="3"/>
    <n v="0.2"/>
    <n v="11.138399999999999"/>
  </r>
  <r>
    <n v="3009"/>
    <s v="CA-2013-124772"/>
    <x v="0"/>
    <x v="5"/>
    <d v="2013-12-07T00:00:00"/>
    <s v="First Class"/>
    <s v="JG-15160"/>
    <s v="James Galang"/>
    <x v="0"/>
    <x v="0"/>
    <x v="208"/>
    <x v="0"/>
    <n v="42071"/>
    <x v="0"/>
    <s v="FUR-FU-10004748"/>
    <x v="0"/>
    <x v="5"/>
    <s v="Howard Miller 16&quot; Diameter Gallery Wall Clock"/>
    <n v="191.82"/>
    <n v="3"/>
    <n v="0"/>
    <n v="74.809799999999996"/>
  </r>
  <r>
    <n v="3010"/>
    <s v="CA-2013-115525"/>
    <x v="0"/>
    <x v="197"/>
    <d v="2013-07-30T00:00:00"/>
    <s v="Standard Class"/>
    <s v="RR-19525"/>
    <s v="Rick Reed"/>
    <x v="1"/>
    <x v="0"/>
    <x v="167"/>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x v="0"/>
    <x v="103"/>
    <x v="22"/>
    <n v="80027"/>
    <x v="1"/>
    <s v="OFF-BI-10000773"/>
    <x v="1"/>
    <x v="8"/>
    <s v="Insertable Tab Post Binder Dividers"/>
    <n v="12.030000000000001"/>
    <n v="5"/>
    <n v="0.7"/>
    <n v="-9.222999999999999"/>
  </r>
  <r>
    <n v="3012"/>
    <s v="CA-2014-134845"/>
    <x v="3"/>
    <x v="827"/>
    <d v="2014-04-24T00:00:00"/>
    <s v="Standard Class"/>
    <s v="SR-20425"/>
    <s v="Sharelle Roach"/>
    <x v="2"/>
    <x v="0"/>
    <x v="103"/>
    <x v="22"/>
    <n v="80027"/>
    <x v="1"/>
    <s v="TEC-MA-10000822"/>
    <x v="2"/>
    <x v="15"/>
    <s v="Lexmark MX611dhe Monochrome Laser Printer"/>
    <n v="2549.9850000000006"/>
    <n v="5"/>
    <n v="0.7"/>
    <n v="-3399.9800000000009"/>
  </r>
  <r>
    <n v="3013"/>
    <s v="CA-2014-134845"/>
    <x v="3"/>
    <x v="827"/>
    <d v="2014-04-24T00:00:00"/>
    <s v="Standard Class"/>
    <s v="SR-20425"/>
    <s v="Sharelle Roach"/>
    <x v="2"/>
    <x v="0"/>
    <x v="103"/>
    <x v="22"/>
    <n v="80027"/>
    <x v="1"/>
    <s v="OFF-BI-10001543"/>
    <x v="1"/>
    <x v="8"/>
    <s v="GBC VeloBinder Manual Binding System"/>
    <n v="21.594000000000005"/>
    <n v="2"/>
    <n v="0.7"/>
    <n v="-15.835599999999999"/>
  </r>
  <r>
    <n v="3014"/>
    <s v="CA-2014-134845"/>
    <x v="3"/>
    <x v="827"/>
    <d v="2014-04-24T00:00:00"/>
    <s v="Standard Class"/>
    <s v="SR-20425"/>
    <s v="Sharelle Roach"/>
    <x v="2"/>
    <x v="0"/>
    <x v="103"/>
    <x v="22"/>
    <n v="80027"/>
    <x v="1"/>
    <s v="OFF-BI-10003355"/>
    <x v="1"/>
    <x v="8"/>
    <s v="Cardinal Holdit Business Card Pockets"/>
    <n v="8.9640000000000022"/>
    <n v="6"/>
    <n v="0.7"/>
    <n v="-6.573599999999999"/>
  </r>
  <r>
    <n v="3015"/>
    <s v="CA-2014-134845"/>
    <x v="3"/>
    <x v="827"/>
    <d v="2014-04-24T00:00:00"/>
    <s v="Standard Class"/>
    <s v="SR-20425"/>
    <s v="Sharelle Roach"/>
    <x v="2"/>
    <x v="0"/>
    <x v="103"/>
    <x v="22"/>
    <n v="80027"/>
    <x v="1"/>
    <s v="OFF-PA-10002005"/>
    <x v="1"/>
    <x v="10"/>
    <s v="Xerox 225"/>
    <n v="20.736000000000004"/>
    <n v="4"/>
    <n v="0.2"/>
    <n v="7.2576000000000001"/>
  </r>
  <r>
    <n v="3016"/>
    <s v="US-2012-138919"/>
    <x v="1"/>
    <x v="14"/>
    <d v="2012-09-21T00:00:00"/>
    <s v="Standard Class"/>
    <s v="LS-16975"/>
    <s v="Lindsay Shagiari"/>
    <x v="2"/>
    <x v="0"/>
    <x v="20"/>
    <x v="15"/>
    <n v="10035"/>
    <x v="3"/>
    <s v="FUR-TA-10004154"/>
    <x v="0"/>
    <x v="3"/>
    <s v="Riverside Furniture Oval Coffee Table, Oval End Table, End Table with Drawer"/>
    <n v="344.22"/>
    <n v="2"/>
    <n v="0.4"/>
    <n v="-103.26600000000002"/>
  </r>
  <r>
    <n v="3017"/>
    <s v="US-2013-160528"/>
    <x v="0"/>
    <x v="828"/>
    <d v="2013-08-31T00:00:00"/>
    <s v="Standard Class"/>
    <s v="MH-18115"/>
    <s v="Mick Hernandez"/>
    <x v="2"/>
    <x v="0"/>
    <x v="343"/>
    <x v="5"/>
    <n v="78577"/>
    <x v="2"/>
    <s v="OFF-ST-10002743"/>
    <x v="1"/>
    <x v="4"/>
    <s v="SAFCO Boltless Steel Shelving"/>
    <n v="727.29600000000005"/>
    <n v="8"/>
    <n v="0.2"/>
    <n v="-172.73280000000005"/>
  </r>
  <r>
    <n v="3018"/>
    <s v="US-2013-160528"/>
    <x v="0"/>
    <x v="828"/>
    <d v="2013-08-31T00:00:00"/>
    <s v="Standard Class"/>
    <s v="MH-18115"/>
    <s v="Mick Hernandez"/>
    <x v="2"/>
    <x v="0"/>
    <x v="343"/>
    <x v="5"/>
    <n v="78577"/>
    <x v="2"/>
    <s v="FUR-FU-10004973"/>
    <x v="0"/>
    <x v="5"/>
    <s v="Flat Face Poster Frame"/>
    <n v="22.608000000000001"/>
    <n v="3"/>
    <n v="0.6"/>
    <n v="-10.173599999999997"/>
  </r>
  <r>
    <n v="3019"/>
    <s v="US-2013-160528"/>
    <x v="0"/>
    <x v="828"/>
    <d v="2013-08-31T00:00:00"/>
    <s v="Standard Class"/>
    <s v="MH-18115"/>
    <s v="Mick Hernandez"/>
    <x v="2"/>
    <x v="0"/>
    <x v="343"/>
    <x v="5"/>
    <n v="78577"/>
    <x v="2"/>
    <s v="TEC-AC-10002842"/>
    <x v="2"/>
    <x v="11"/>
    <s v="WD My Passport Ultra 2TB Portable External Hard Drive"/>
    <n v="666.4"/>
    <n v="7"/>
    <n v="0.2"/>
    <n v="-33.319999999999965"/>
  </r>
  <r>
    <n v="3020"/>
    <s v="CA-2012-123568"/>
    <x v="1"/>
    <x v="627"/>
    <d v="2012-11-14T00:00:00"/>
    <s v="Standard Class"/>
    <s v="SC-20095"/>
    <s v="Sanjit Chand"/>
    <x v="0"/>
    <x v="0"/>
    <x v="7"/>
    <x v="7"/>
    <n v="84084"/>
    <x v="1"/>
    <s v="OFF-FA-10002701"/>
    <x v="1"/>
    <x v="13"/>
    <s v="Alliance Rubber Bands"/>
    <n v="5.04"/>
    <n v="3"/>
    <n v="0"/>
    <n v="0.20159999999999978"/>
  </r>
  <r>
    <n v="3021"/>
    <s v="CA-2012-123568"/>
    <x v="1"/>
    <x v="627"/>
    <d v="2012-11-14T00:00:00"/>
    <s v="Standard Class"/>
    <s v="SC-20095"/>
    <s v="Sanjit Chand"/>
    <x v="0"/>
    <x v="0"/>
    <x v="7"/>
    <x v="7"/>
    <n v="84084"/>
    <x v="1"/>
    <s v="OFF-PA-10001125"/>
    <x v="1"/>
    <x v="10"/>
    <s v="Xerox 1988"/>
    <n v="92.94"/>
    <n v="3"/>
    <n v="0"/>
    <n v="41.822999999999993"/>
  </r>
  <r>
    <n v="3022"/>
    <s v="CA-2012-123568"/>
    <x v="1"/>
    <x v="627"/>
    <d v="2012-11-14T00:00:00"/>
    <s v="Standard Class"/>
    <s v="SC-20095"/>
    <s v="Sanjit Chand"/>
    <x v="0"/>
    <x v="0"/>
    <x v="7"/>
    <x v="7"/>
    <n v="84084"/>
    <x v="1"/>
    <s v="FUR-FU-10004090"/>
    <x v="0"/>
    <x v="5"/>
    <s v="Executive Impressions 14&quot; Contract Wall Clock"/>
    <n v="66.69"/>
    <n v="3"/>
    <n v="0"/>
    <n v="22.007699999999996"/>
  </r>
  <r>
    <n v="3023"/>
    <s v="CA-2012-123568"/>
    <x v="1"/>
    <x v="627"/>
    <d v="2012-11-14T00:00:00"/>
    <s v="Standard Class"/>
    <s v="SC-20095"/>
    <s v="Sanjit Chand"/>
    <x v="0"/>
    <x v="0"/>
    <x v="7"/>
    <x v="7"/>
    <n v="84084"/>
    <x v="1"/>
    <s v="OFF-BI-10001510"/>
    <x v="1"/>
    <x v="8"/>
    <s v="Deluxe Heavy-Duty Vinyl Round Ring Binder"/>
    <n v="91.68"/>
    <n v="5"/>
    <n v="0.2"/>
    <n v="28.65"/>
  </r>
  <r>
    <n v="3024"/>
    <s v="CA-2014-124674"/>
    <x v="3"/>
    <x v="701"/>
    <d v="2014-11-24T00:00:00"/>
    <s v="Standard Class"/>
    <s v="JB-16000"/>
    <s v="Joy Bell-"/>
    <x v="0"/>
    <x v="0"/>
    <x v="180"/>
    <x v="5"/>
    <n v="78521"/>
    <x v="2"/>
    <s v="FUR-BO-10002202"/>
    <x v="0"/>
    <x v="0"/>
    <s v="Atlantic Metals Mobile 2-Shelf Bookcases, Custom Colors"/>
    <n v="327.73279999999994"/>
    <n v="2"/>
    <n v="0.32"/>
    <n v="-14.458800000000025"/>
  </r>
  <r>
    <n v="3025"/>
    <s v="CA-2012-164441"/>
    <x v="1"/>
    <x v="627"/>
    <d v="2012-11-13T00:00:00"/>
    <s v="Standard Class"/>
    <s v="AC-10450"/>
    <s v="Amy Cox"/>
    <x v="0"/>
    <x v="0"/>
    <x v="20"/>
    <x v="15"/>
    <n v="10011"/>
    <x v="3"/>
    <s v="OFF-BI-10001922"/>
    <x v="1"/>
    <x v="8"/>
    <s v="Storex Dura Pro Binders"/>
    <n v="52.272000000000006"/>
    <n v="11"/>
    <n v="0.2"/>
    <n v="17.641799999999996"/>
  </r>
  <r>
    <n v="3026"/>
    <s v="CA-2012-164441"/>
    <x v="1"/>
    <x v="627"/>
    <d v="2012-11-13T00:00:00"/>
    <s v="Standard Class"/>
    <s v="AC-10450"/>
    <s v="Amy Cox"/>
    <x v="0"/>
    <x v="0"/>
    <x v="20"/>
    <x v="15"/>
    <n v="10011"/>
    <x v="3"/>
    <s v="OFF-PA-10001667"/>
    <x v="1"/>
    <x v="10"/>
    <s v="Great White Multi-Use Recycled Paper (20Lb. and 84 Bright)"/>
    <n v="17.940000000000001"/>
    <n v="3"/>
    <n v="0"/>
    <n v="8.0730000000000004"/>
  </r>
  <r>
    <n v="3027"/>
    <s v="CA-2014-169054"/>
    <x v="3"/>
    <x v="300"/>
    <d v="2014-04-27T00:00:00"/>
    <s v="Standard Class"/>
    <s v="MO-17800"/>
    <s v="Meg O'Connel"/>
    <x v="2"/>
    <x v="0"/>
    <x v="10"/>
    <x v="9"/>
    <n v="19140"/>
    <x v="3"/>
    <s v="FUR-FU-10001488"/>
    <x v="0"/>
    <x v="5"/>
    <s v="Tenex 46&quot; x 60&quot; Computer Anti-Static Chairmat, Rectangular Shaped"/>
    <n v="254.35200000000003"/>
    <n v="3"/>
    <n v="0.2"/>
    <n v="0"/>
  </r>
  <r>
    <n v="3028"/>
    <s v="CA-2011-106719"/>
    <x v="2"/>
    <x v="829"/>
    <d v="2011-08-24T00:00:00"/>
    <s v="Same Day"/>
    <s v="RB-19645"/>
    <s v="Robert Barroso"/>
    <x v="1"/>
    <x v="0"/>
    <x v="344"/>
    <x v="37"/>
    <n v="59102"/>
    <x v="1"/>
    <s v="OFF-BI-10002799"/>
    <x v="1"/>
    <x v="8"/>
    <s v="SlimView Poly Binder, 3/8&quot;"/>
    <n v="8.2880000000000003"/>
    <n v="2"/>
    <n v="0.2"/>
    <n v="2.6935999999999991"/>
  </r>
  <r>
    <n v="3029"/>
    <s v="CA-2014-116855"/>
    <x v="3"/>
    <x v="94"/>
    <d v="2014-12-22T00:00:00"/>
    <s v="Standard Class"/>
    <s v="AI-10855"/>
    <s v="Arianne Irving"/>
    <x v="0"/>
    <x v="0"/>
    <x v="269"/>
    <x v="17"/>
    <n v="23320"/>
    <x v="0"/>
    <s v="FUR-CH-10003846"/>
    <x v="0"/>
    <x v="1"/>
    <s v="Hon Valutask Swivel Chairs"/>
    <n v="504.90000000000003"/>
    <n v="5"/>
    <n v="0"/>
    <n v="80.78400000000002"/>
  </r>
  <r>
    <n v="3030"/>
    <s v="US-2013-164189"/>
    <x v="0"/>
    <x v="830"/>
    <d v="2013-03-29T00:00:00"/>
    <s v="Standard Class"/>
    <s v="DR-12880"/>
    <s v="Dan Reichenbach"/>
    <x v="1"/>
    <x v="0"/>
    <x v="345"/>
    <x v="21"/>
    <n v="97030"/>
    <x v="1"/>
    <s v="TEC-PH-10003691"/>
    <x v="2"/>
    <x v="7"/>
    <s v="BlackBerry Q10"/>
    <n v="403.16800000000001"/>
    <n v="4"/>
    <n v="0.2"/>
    <n v="25.198000000000008"/>
  </r>
  <r>
    <n v="3031"/>
    <s v="CA-2012-168480"/>
    <x v="1"/>
    <x v="481"/>
    <d v="2012-09-27T00:00:00"/>
    <s v="Standard Class"/>
    <s v="DM-12955"/>
    <s v="Dario Medina"/>
    <x v="1"/>
    <x v="0"/>
    <x v="291"/>
    <x v="12"/>
    <n v="48146"/>
    <x v="2"/>
    <s v="FUR-BO-10000468"/>
    <x v="0"/>
    <x v="0"/>
    <s v="O'Sullivan 2-Shelf Heavy-Duty Bookcases"/>
    <n v="194.32"/>
    <n v="4"/>
    <n v="0"/>
    <n v="31.091200000000015"/>
  </r>
  <r>
    <n v="3032"/>
    <s v="CA-2012-168480"/>
    <x v="1"/>
    <x v="481"/>
    <d v="2012-09-27T00:00:00"/>
    <s v="Standard Class"/>
    <s v="DM-12955"/>
    <s v="Dario Medina"/>
    <x v="1"/>
    <x v="0"/>
    <x v="291"/>
    <x v="12"/>
    <n v="48146"/>
    <x v="2"/>
    <s v="OFF-AR-10001044"/>
    <x v="1"/>
    <x v="6"/>
    <s v="BOSTON Ranger #55 Pencil Sharpener, Black"/>
    <n v="25.99"/>
    <n v="1"/>
    <n v="0"/>
    <n v="7.5370999999999988"/>
  </r>
  <r>
    <n v="3033"/>
    <s v="US-2013-114293"/>
    <x v="0"/>
    <x v="831"/>
    <d v="2013-11-27T00:00:00"/>
    <s v="Standard Class"/>
    <s v="JH-16180"/>
    <s v="Justin Hirsh"/>
    <x v="0"/>
    <x v="0"/>
    <x v="345"/>
    <x v="21"/>
    <n v="97030"/>
    <x v="1"/>
    <s v="FUR-CH-10003833"/>
    <x v="0"/>
    <x v="1"/>
    <s v="Novimex Fabric Task Chair"/>
    <n v="195.136"/>
    <n v="4"/>
    <n v="0.2"/>
    <n v="-12.196000000000005"/>
  </r>
  <r>
    <n v="3034"/>
    <s v="CA-2014-134173"/>
    <x v="3"/>
    <x v="118"/>
    <d v="2014-09-22T00:00:00"/>
    <s v="Standard Class"/>
    <s v="AB-10060"/>
    <s v="Adam Bellavance"/>
    <x v="2"/>
    <x v="0"/>
    <x v="10"/>
    <x v="9"/>
    <n v="19143"/>
    <x v="3"/>
    <s v="OFF-PA-10004355"/>
    <x v="1"/>
    <x v="10"/>
    <s v="Xerox 231"/>
    <n v="20.736000000000004"/>
    <n v="4"/>
    <n v="0.2"/>
    <n v="7.2576000000000001"/>
  </r>
  <r>
    <n v="3035"/>
    <s v="US-2012-123960"/>
    <x v="1"/>
    <x v="832"/>
    <d v="2012-06-16T00:00:00"/>
    <s v="Standard Class"/>
    <s v="BD-11605"/>
    <s v="Brian Dahlen"/>
    <x v="0"/>
    <x v="0"/>
    <x v="53"/>
    <x v="28"/>
    <n v="71203"/>
    <x v="0"/>
    <s v="TEC-AC-10003038"/>
    <x v="2"/>
    <x v="11"/>
    <s v="Kingston Digital DataTraveler 16GB USB 2.0"/>
    <n v="53.699999999999996"/>
    <n v="6"/>
    <n v="0"/>
    <n v="10.202999999999994"/>
  </r>
  <r>
    <n v="3036"/>
    <s v="US-2012-123960"/>
    <x v="1"/>
    <x v="832"/>
    <d v="2012-06-16T00:00:00"/>
    <s v="Standard Class"/>
    <s v="BD-11605"/>
    <s v="Brian Dahlen"/>
    <x v="0"/>
    <x v="0"/>
    <x v="53"/>
    <x v="28"/>
    <n v="71203"/>
    <x v="0"/>
    <s v="OFF-BI-10002799"/>
    <x v="1"/>
    <x v="8"/>
    <s v="SlimView Poly Binder, 3/8&quot;"/>
    <n v="36.26"/>
    <n v="7"/>
    <n v="0"/>
    <n v="16.679599999999997"/>
  </r>
  <r>
    <n v="3037"/>
    <s v="US-2012-123960"/>
    <x v="1"/>
    <x v="832"/>
    <d v="2012-06-16T00:00:00"/>
    <s v="Standard Class"/>
    <s v="BD-11605"/>
    <s v="Brian Dahlen"/>
    <x v="0"/>
    <x v="0"/>
    <x v="53"/>
    <x v="28"/>
    <n v="71203"/>
    <x v="0"/>
    <s v="OFF-AR-10003582"/>
    <x v="1"/>
    <x v="6"/>
    <s v="Boston Electric Pencil Sharpener, Model 1818, Charcoal Black"/>
    <n v="56.3"/>
    <n v="2"/>
    <n v="0"/>
    <n v="15.764000000000003"/>
  </r>
  <r>
    <n v="3038"/>
    <s v="US-2012-123960"/>
    <x v="1"/>
    <x v="832"/>
    <d v="2012-06-16T00:00:00"/>
    <s v="Standard Class"/>
    <s v="BD-11605"/>
    <s v="Brian Dahlen"/>
    <x v="0"/>
    <x v="0"/>
    <x v="53"/>
    <x v="28"/>
    <n v="71203"/>
    <x v="0"/>
    <s v="OFF-PA-10004451"/>
    <x v="1"/>
    <x v="10"/>
    <s v="Xerox 222"/>
    <n v="32.400000000000006"/>
    <n v="5"/>
    <n v="0"/>
    <n v="15.552000000000001"/>
  </r>
  <r>
    <n v="3039"/>
    <s v="US-2012-123960"/>
    <x v="1"/>
    <x v="832"/>
    <d v="2012-06-16T00:00:00"/>
    <s v="Standard Class"/>
    <s v="BD-11605"/>
    <s v="Brian Dahlen"/>
    <x v="0"/>
    <x v="0"/>
    <x v="53"/>
    <x v="28"/>
    <n v="71203"/>
    <x v="0"/>
    <s v="FUR-FU-10004666"/>
    <x v="0"/>
    <x v="5"/>
    <s v="DAX Clear Channel Poster Frame"/>
    <n v="29.16"/>
    <n v="2"/>
    <n v="0"/>
    <n v="10.789200000000001"/>
  </r>
  <r>
    <n v="3040"/>
    <s v="CA-2014-101749"/>
    <x v="3"/>
    <x v="621"/>
    <d v="2014-10-09T00:00:00"/>
    <s v="Standard Class"/>
    <s v="AS-10045"/>
    <s v="Aaron Smayling"/>
    <x v="1"/>
    <x v="0"/>
    <x v="45"/>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x v="0"/>
    <x v="346"/>
    <x v="18"/>
    <n v="37421"/>
    <x v="0"/>
    <s v="FUR-FU-10004270"/>
    <x v="0"/>
    <x v="5"/>
    <s v="Eldon Image Series Desk Accessories, Burgundy"/>
    <n v="16.72"/>
    <n v="5"/>
    <n v="0.2"/>
    <n v="3.3439999999999994"/>
  </r>
  <r>
    <n v="3042"/>
    <s v="CA-2014-149559"/>
    <x v="3"/>
    <x v="220"/>
    <d v="2014-09-13T00:00:00"/>
    <s v="Same Day"/>
    <s v="KF-16285"/>
    <s v="Karen Ferguson"/>
    <x v="2"/>
    <x v="0"/>
    <x v="85"/>
    <x v="1"/>
    <n v="90805"/>
    <x v="1"/>
    <s v="OFF-PA-10003172"/>
    <x v="1"/>
    <x v="10"/>
    <s v="Xerox 1996"/>
    <n v="12.96"/>
    <n v="2"/>
    <n v="0"/>
    <n v="6.2208000000000006"/>
  </r>
  <r>
    <n v="3043"/>
    <s v="CA-2014-149559"/>
    <x v="3"/>
    <x v="220"/>
    <d v="2014-09-13T00:00:00"/>
    <s v="Same Day"/>
    <s v="KF-16285"/>
    <s v="Karen Ferguson"/>
    <x v="2"/>
    <x v="0"/>
    <x v="85"/>
    <x v="1"/>
    <n v="90805"/>
    <x v="1"/>
    <s v="OFF-EN-10002312"/>
    <x v="1"/>
    <x v="12"/>
    <s v="#10 Self-Seal White Envelopes"/>
    <n v="22.18"/>
    <n v="2"/>
    <n v="0"/>
    <n v="10.8682"/>
  </r>
  <r>
    <n v="3044"/>
    <s v="CA-2014-149559"/>
    <x v="3"/>
    <x v="220"/>
    <d v="2014-09-13T00:00:00"/>
    <s v="Same Day"/>
    <s v="KF-16285"/>
    <s v="Karen Ferguson"/>
    <x v="2"/>
    <x v="0"/>
    <x v="85"/>
    <x v="1"/>
    <n v="90805"/>
    <x v="1"/>
    <s v="FUR-CH-10002320"/>
    <x v="0"/>
    <x v="1"/>
    <s v="Hon Pagoda Stacking Chairs"/>
    <n v="2054.2720000000004"/>
    <n v="8"/>
    <n v="0.2"/>
    <n v="256.78399999999976"/>
  </r>
  <r>
    <n v="3045"/>
    <s v="CA-2012-135174"/>
    <x v="1"/>
    <x v="28"/>
    <d v="2012-05-02T00:00:00"/>
    <s v="Second Class"/>
    <s v="BP-11230"/>
    <s v="Benjamin Patterson"/>
    <x v="0"/>
    <x v="0"/>
    <x v="21"/>
    <x v="24"/>
    <n v="45373"/>
    <x v="3"/>
    <s v="TEC-PH-10001530"/>
    <x v="2"/>
    <x v="7"/>
    <s v="Cisco Unified IP Phone 7945G VoIP phone"/>
    <n v="1022.97"/>
    <n v="5"/>
    <n v="0.4"/>
    <n v="-255.74250000000001"/>
  </r>
  <r>
    <n v="3046"/>
    <s v="CA-2014-125290"/>
    <x v="3"/>
    <x v="44"/>
    <d v="2014-11-11T00:00:00"/>
    <s v="Second Class"/>
    <s v="CC-12430"/>
    <s v="Chuck Clark"/>
    <x v="2"/>
    <x v="0"/>
    <x v="31"/>
    <x v="11"/>
    <n v="55407"/>
    <x v="2"/>
    <s v="OFF-AR-10001216"/>
    <x v="1"/>
    <x v="6"/>
    <s v="Newell 339"/>
    <n v="13.899999999999999"/>
    <n v="5"/>
    <n v="0"/>
    <n v="3.6139999999999994"/>
  </r>
  <r>
    <n v="3047"/>
    <s v="CA-2014-125290"/>
    <x v="3"/>
    <x v="44"/>
    <d v="2014-11-11T00:00:00"/>
    <s v="Second Class"/>
    <s v="CC-12430"/>
    <s v="Chuck Clark"/>
    <x v="2"/>
    <x v="0"/>
    <x v="31"/>
    <x v="11"/>
    <n v="55407"/>
    <x v="2"/>
    <s v="OFF-PA-10003127"/>
    <x v="1"/>
    <x v="10"/>
    <s v="Staples"/>
    <n v="26.38"/>
    <n v="1"/>
    <n v="0"/>
    <n v="12.134799999999998"/>
  </r>
  <r>
    <n v="3048"/>
    <s v="CA-2011-137351"/>
    <x v="2"/>
    <x v="587"/>
    <d v="2011-10-04T00:00:00"/>
    <s v="Standard Class"/>
    <s v="DB-13615"/>
    <s v="Doug Bickford"/>
    <x v="0"/>
    <x v="0"/>
    <x v="4"/>
    <x v="4"/>
    <n v="98105"/>
    <x v="1"/>
    <s v="OFF-BI-10003910"/>
    <x v="1"/>
    <x v="8"/>
    <s v="DXL Angle-View Binders with Locking Rings by Samsill"/>
    <n v="43.176000000000002"/>
    <n v="7"/>
    <n v="0.2"/>
    <n v="13.4925"/>
  </r>
  <r>
    <n v="3049"/>
    <s v="CA-2014-121419"/>
    <x v="3"/>
    <x v="459"/>
    <d v="2014-04-05T00:00:00"/>
    <s v="First Class"/>
    <s v="TC-21475"/>
    <s v="Tony Chapman"/>
    <x v="2"/>
    <x v="0"/>
    <x v="38"/>
    <x v="32"/>
    <n v="31907"/>
    <x v="0"/>
    <s v="FUR-TA-10004534"/>
    <x v="0"/>
    <x v="3"/>
    <s v="Bevis 44 x 96 Conference Tables"/>
    <n v="411.8"/>
    <n v="2"/>
    <n v="0"/>
    <n v="70.005999999999972"/>
  </r>
  <r>
    <n v="3050"/>
    <s v="CA-2014-121419"/>
    <x v="3"/>
    <x v="459"/>
    <d v="2014-04-05T00:00:00"/>
    <s v="First Class"/>
    <s v="TC-21475"/>
    <s v="Tony Chapman"/>
    <x v="2"/>
    <x v="0"/>
    <x v="38"/>
    <x v="32"/>
    <n v="31907"/>
    <x v="0"/>
    <s v="TEC-AC-10000892"/>
    <x v="2"/>
    <x v="11"/>
    <s v="NETGEAR N750 Dual Band Wi-Fi Gigabit Router"/>
    <n v="360"/>
    <n v="4"/>
    <n v="0"/>
    <n v="129.6"/>
  </r>
  <r>
    <n v="3051"/>
    <s v="US-2014-148054"/>
    <x v="3"/>
    <x v="833"/>
    <d v="2014-10-12T00:00:00"/>
    <s v="Standard Class"/>
    <s v="NZ-18565"/>
    <s v="Nick Zandusky"/>
    <x v="2"/>
    <x v="0"/>
    <x v="347"/>
    <x v="45"/>
    <n v="83642"/>
    <x v="1"/>
    <s v="FUR-FU-10003247"/>
    <x v="0"/>
    <x v="5"/>
    <s v="36X48 HARDFLOOR CHAIRMAT"/>
    <n v="41.96"/>
    <n v="2"/>
    <n v="0"/>
    <n v="2.9371999999999971"/>
  </r>
  <r>
    <n v="3052"/>
    <s v="US-2014-148054"/>
    <x v="3"/>
    <x v="833"/>
    <d v="2014-10-12T00:00:00"/>
    <s v="Standard Class"/>
    <s v="NZ-18565"/>
    <s v="Nick Zandusky"/>
    <x v="2"/>
    <x v="0"/>
    <x v="347"/>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x v="0"/>
    <x v="347"/>
    <x v="45"/>
    <n v="83642"/>
    <x v="1"/>
    <s v="OFF-PA-10001295"/>
    <x v="1"/>
    <x v="10"/>
    <s v="Computer Printout Paper with Letter-Trim Perforations"/>
    <n v="37.94"/>
    <n v="2"/>
    <n v="0"/>
    <n v="18.211199999999998"/>
  </r>
  <r>
    <n v="3054"/>
    <s v="CA-2013-128517"/>
    <x v="0"/>
    <x v="526"/>
    <d v="2013-04-15T00:00:00"/>
    <s v="Second Class"/>
    <s v="SW-20350"/>
    <s v="Sean Wendt"/>
    <x v="2"/>
    <x v="0"/>
    <x v="66"/>
    <x v="12"/>
    <n v="48227"/>
    <x v="2"/>
    <s v="TEC-PH-10002555"/>
    <x v="2"/>
    <x v="7"/>
    <s v="Nortel Meridian M5316 Digital phone"/>
    <n v="517.9"/>
    <n v="2"/>
    <n v="0"/>
    <n v="134.654"/>
  </r>
  <r>
    <n v="3055"/>
    <s v="CA-2013-128517"/>
    <x v="0"/>
    <x v="526"/>
    <d v="2013-04-15T00:00:00"/>
    <s v="Second Class"/>
    <s v="SW-20350"/>
    <s v="Sean Wendt"/>
    <x v="2"/>
    <x v="0"/>
    <x v="66"/>
    <x v="12"/>
    <n v="48227"/>
    <x v="2"/>
    <s v="OFF-BI-10000831"/>
    <x v="1"/>
    <x v="8"/>
    <s v="Storex Flexible Poly Binders with Double Pockets"/>
    <n v="5.28"/>
    <n v="2"/>
    <n v="0"/>
    <n v="2.4287999999999998"/>
  </r>
  <r>
    <n v="3056"/>
    <s v="US-2012-100377"/>
    <x v="1"/>
    <x v="834"/>
    <d v="2012-09-01T00:00:00"/>
    <s v="Standard Class"/>
    <s v="TS-21370"/>
    <s v="Todd Sumrall"/>
    <x v="1"/>
    <x v="0"/>
    <x v="22"/>
    <x v="10"/>
    <n v="60623"/>
    <x v="2"/>
    <s v="TEC-CO-10001046"/>
    <x v="2"/>
    <x v="16"/>
    <s v="Canon Imageclass D680 Copier / Fax"/>
    <n v="2799.9600000000005"/>
    <n v="5"/>
    <n v="0.2"/>
    <n v="874.98749999999984"/>
  </r>
  <r>
    <n v="3057"/>
    <s v="CA-2014-131492"/>
    <x v="3"/>
    <x v="15"/>
    <d v="2014-10-25T00:00:00"/>
    <s v="Second Class"/>
    <s v="HH-15010"/>
    <s v="Hilary Holden"/>
    <x v="1"/>
    <x v="0"/>
    <x v="8"/>
    <x v="1"/>
    <n v="94110"/>
    <x v="1"/>
    <s v="OFF-EN-10002973"/>
    <x v="1"/>
    <x v="12"/>
    <s v="Ampad #10 Peel &amp; Seel Holiday Envelopes"/>
    <n v="8.9600000000000009"/>
    <n v="2"/>
    <n v="0"/>
    <n v="4.3008000000000006"/>
  </r>
  <r>
    <n v="3058"/>
    <s v="CA-2014-131492"/>
    <x v="3"/>
    <x v="15"/>
    <d v="2014-10-25T00:00:00"/>
    <s v="Second Class"/>
    <s v="HH-15010"/>
    <s v="Hilary Holden"/>
    <x v="1"/>
    <x v="0"/>
    <x v="8"/>
    <x v="1"/>
    <n v="94110"/>
    <x v="1"/>
    <s v="OFF-LA-10001641"/>
    <x v="1"/>
    <x v="2"/>
    <s v="Avery 518"/>
    <n v="31.5"/>
    <n v="10"/>
    <n v="0"/>
    <n v="15.120000000000001"/>
  </r>
  <r>
    <n v="3059"/>
    <s v="CA-2014-131492"/>
    <x v="3"/>
    <x v="15"/>
    <d v="2014-10-25T00:00:00"/>
    <s v="Second Class"/>
    <s v="HH-15010"/>
    <s v="Hilary Holden"/>
    <x v="1"/>
    <x v="0"/>
    <x v="8"/>
    <x v="1"/>
    <n v="94110"/>
    <x v="1"/>
    <s v="FUR-FU-10003878"/>
    <x v="0"/>
    <x v="5"/>
    <s v="Linden 10&quot; Round Wall Clock, Black"/>
    <n v="30.56"/>
    <n v="2"/>
    <n v="0"/>
    <n v="10.3904"/>
  </r>
  <r>
    <n v="3060"/>
    <s v="CA-2014-131492"/>
    <x v="3"/>
    <x v="15"/>
    <d v="2014-10-25T00:00:00"/>
    <s v="Second Class"/>
    <s v="HH-15010"/>
    <s v="Hilary Holden"/>
    <x v="1"/>
    <x v="0"/>
    <x v="8"/>
    <x v="1"/>
    <n v="94110"/>
    <x v="1"/>
    <s v="FUR-TA-10003837"/>
    <x v="0"/>
    <x v="3"/>
    <s v="Anderson Hickey Conga Table Tops &amp; Accessories"/>
    <n v="24.368000000000002"/>
    <n v="2"/>
    <n v="0.2"/>
    <n v="-3.3506000000000018"/>
  </r>
  <r>
    <n v="3061"/>
    <s v="CA-2013-144554"/>
    <x v="0"/>
    <x v="77"/>
    <d v="2013-11-13T00:00:00"/>
    <s v="Standard Class"/>
    <s v="DM-13345"/>
    <s v="Denise Monton"/>
    <x v="1"/>
    <x v="0"/>
    <x v="46"/>
    <x v="24"/>
    <n v="43055"/>
    <x v="3"/>
    <s v="TEC-AC-10002800"/>
    <x v="2"/>
    <x v="11"/>
    <s v="Plantronics Audio 478 Stereo USB Headset"/>
    <n v="119.97600000000001"/>
    <n v="3"/>
    <n v="0.2"/>
    <n v="22.495499999999989"/>
  </r>
  <r>
    <n v="3062"/>
    <s v="CA-2014-127621"/>
    <x v="3"/>
    <x v="448"/>
    <d v="2014-03-08T00:00:00"/>
    <s v="Standard Class"/>
    <s v="RE-19450"/>
    <s v="Richard Eichhorn"/>
    <x v="0"/>
    <x v="0"/>
    <x v="61"/>
    <x v="5"/>
    <n v="75081"/>
    <x v="2"/>
    <s v="OFF-PA-10001307"/>
    <x v="1"/>
    <x v="10"/>
    <s v="Important Message Pads, 50 4-1/4 x 5-1/2 Forms per Pad"/>
    <n v="26.880000000000003"/>
    <n v="8"/>
    <n v="0.2"/>
    <n v="9.743999999999998"/>
  </r>
  <r>
    <n v="3063"/>
    <s v="CA-2012-145184"/>
    <x v="1"/>
    <x v="154"/>
    <d v="2012-11-29T00:00:00"/>
    <s v="First Class"/>
    <s v="JD-16150"/>
    <s v="Justin Deggeller"/>
    <x v="1"/>
    <x v="0"/>
    <x v="46"/>
    <x v="13"/>
    <n v="19711"/>
    <x v="3"/>
    <s v="TEC-PH-10002350"/>
    <x v="2"/>
    <x v="7"/>
    <s v="Apple EarPods with Remote and Mic"/>
    <n v="83.97"/>
    <n v="3"/>
    <n v="0"/>
    <n v="23.511599999999998"/>
  </r>
  <r>
    <n v="3064"/>
    <s v="CA-2012-145184"/>
    <x v="1"/>
    <x v="154"/>
    <d v="2012-11-29T00:00:00"/>
    <s v="First Class"/>
    <s v="JD-16150"/>
    <s v="Justin Deggeller"/>
    <x v="1"/>
    <x v="0"/>
    <x v="46"/>
    <x v="13"/>
    <n v="19711"/>
    <x v="3"/>
    <s v="TEC-AC-10000397"/>
    <x v="2"/>
    <x v="11"/>
    <s v="Perixx PERIBOARD-512B, Ergonomic Split Keyboard"/>
    <n v="104.97"/>
    <n v="3"/>
    <n v="0"/>
    <n v="7.3479000000000028"/>
  </r>
  <r>
    <n v="3065"/>
    <s v="CA-2014-106859"/>
    <x v="3"/>
    <x v="677"/>
    <d v="2014-03-19T00:00:00"/>
    <s v="Second Class"/>
    <s v="BF-11215"/>
    <s v="Benjamin Farhat"/>
    <x v="2"/>
    <x v="0"/>
    <x v="305"/>
    <x v="27"/>
    <n v="87105"/>
    <x v="1"/>
    <s v="OFF-ST-10000615"/>
    <x v="1"/>
    <x v="4"/>
    <s v="SimpliFile Personal File, Black Granite, 15w x 6-15/16d x 11-1/4h"/>
    <n v="90.8"/>
    <n v="8"/>
    <n v="0"/>
    <n v="25.424000000000007"/>
  </r>
  <r>
    <n v="3066"/>
    <s v="CA-2014-106859"/>
    <x v="3"/>
    <x v="677"/>
    <d v="2014-03-19T00:00:00"/>
    <s v="Second Class"/>
    <s v="BF-11215"/>
    <s v="Benjamin Farhat"/>
    <x v="2"/>
    <x v="0"/>
    <x v="305"/>
    <x v="27"/>
    <n v="87105"/>
    <x v="1"/>
    <s v="TEC-PH-10004531"/>
    <x v="2"/>
    <x v="7"/>
    <s v="OtterBox Commuter Series Case - iPhone 5 &amp; 5s"/>
    <n v="140.73599999999999"/>
    <n v="8"/>
    <n v="0.2"/>
    <n v="49.257599999999996"/>
  </r>
  <r>
    <n v="3067"/>
    <s v="CA-2014-106859"/>
    <x v="3"/>
    <x v="677"/>
    <d v="2014-03-19T00:00:00"/>
    <s v="Second Class"/>
    <s v="BF-11215"/>
    <s v="Benjamin Farhat"/>
    <x v="2"/>
    <x v="0"/>
    <x v="305"/>
    <x v="27"/>
    <n v="87105"/>
    <x v="1"/>
    <s v="TEC-AC-10004001"/>
    <x v="2"/>
    <x v="11"/>
    <s v="Logitech Wireless Headset H600 Over-The-Head Design"/>
    <n v="214.95000000000002"/>
    <n v="5"/>
    <n v="0"/>
    <n v="88.129500000000007"/>
  </r>
  <r>
    <n v="3068"/>
    <s v="CA-2014-106859"/>
    <x v="3"/>
    <x v="677"/>
    <d v="2014-03-19T00:00:00"/>
    <s v="Second Class"/>
    <s v="BF-11215"/>
    <s v="Benjamin Farhat"/>
    <x v="2"/>
    <x v="0"/>
    <x v="305"/>
    <x v="27"/>
    <n v="87105"/>
    <x v="1"/>
    <s v="OFF-PA-10001534"/>
    <x v="1"/>
    <x v="10"/>
    <s v="Xerox 230"/>
    <n v="45.36"/>
    <n v="7"/>
    <n v="0"/>
    <n v="21.772800000000004"/>
  </r>
  <r>
    <n v="3069"/>
    <s v="CA-2014-106859"/>
    <x v="3"/>
    <x v="677"/>
    <d v="2014-03-19T00:00:00"/>
    <s v="Second Class"/>
    <s v="BF-11215"/>
    <s v="Benjamin Farhat"/>
    <x v="2"/>
    <x v="0"/>
    <x v="305"/>
    <x v="27"/>
    <n v="87105"/>
    <x v="1"/>
    <s v="OFF-PA-10001815"/>
    <x v="1"/>
    <x v="10"/>
    <s v="Xerox 1885"/>
    <n v="288.24"/>
    <n v="6"/>
    <n v="0"/>
    <n v="138.35519999999997"/>
  </r>
  <r>
    <n v="3070"/>
    <s v="US-2014-120089"/>
    <x v="3"/>
    <x v="329"/>
    <d v="2014-12-01T00:00:00"/>
    <s v="Same Day"/>
    <s v="ML-17755"/>
    <s v="Max Ludwig"/>
    <x v="2"/>
    <x v="0"/>
    <x v="167"/>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x v="0"/>
    <x v="46"/>
    <x v="13"/>
    <n v="19711"/>
    <x v="3"/>
    <s v="OFF-ST-10002011"/>
    <x v="1"/>
    <x v="4"/>
    <s v="Smead Adjustable Mobile File Trolley with Lockable Top"/>
    <n v="2934.33"/>
    <n v="7"/>
    <n v="0"/>
    <n v="792.26910000000021"/>
  </r>
  <r>
    <n v="3072"/>
    <s v="CA-2011-119375"/>
    <x v="2"/>
    <x v="664"/>
    <d v="2011-11-22T00:00:00"/>
    <s v="Standard Class"/>
    <s v="YC-21895"/>
    <s v="Yoseph Carroll"/>
    <x v="1"/>
    <x v="0"/>
    <x v="46"/>
    <x v="13"/>
    <n v="19711"/>
    <x v="3"/>
    <s v="FUR-FU-10002379"/>
    <x v="0"/>
    <x v="5"/>
    <s v="Eldon Econocleat Chair Mats for Low Pile Carpets"/>
    <n v="124.41"/>
    <n v="3"/>
    <n v="0"/>
    <n v="14.929199999999994"/>
  </r>
  <r>
    <n v="3073"/>
    <s v="CA-2011-119375"/>
    <x v="2"/>
    <x v="664"/>
    <d v="2011-11-22T00:00:00"/>
    <s v="Standard Class"/>
    <s v="YC-21895"/>
    <s v="Yoseph Carroll"/>
    <x v="1"/>
    <x v="0"/>
    <x v="46"/>
    <x v="13"/>
    <n v="19711"/>
    <x v="3"/>
    <s v="OFF-AR-10003752"/>
    <x v="1"/>
    <x v="6"/>
    <s v="Deluxe Chalkboard Eraser Cleaner"/>
    <n v="57.75"/>
    <n v="5"/>
    <n v="0"/>
    <n v="26.564999999999998"/>
  </r>
  <r>
    <n v="3074"/>
    <s v="CA-2013-125206"/>
    <x v="0"/>
    <x v="835"/>
    <d v="2013-01-05T00:00:00"/>
    <s v="First Class"/>
    <s v="LR-16915"/>
    <s v="Lena Radford"/>
    <x v="0"/>
    <x v="0"/>
    <x v="1"/>
    <x v="1"/>
    <n v="90045"/>
    <x v="1"/>
    <s v="OFF-ST-10003692"/>
    <x v="1"/>
    <x v="4"/>
    <s v="Recycled Steel Personal File for Hanging File Folders"/>
    <n v="114.46"/>
    <n v="2"/>
    <n v="0"/>
    <n v="28.614999999999995"/>
  </r>
  <r>
    <n v="3075"/>
    <s v="CA-2012-126137"/>
    <x v="1"/>
    <x v="292"/>
    <d v="2012-10-08T00:00:00"/>
    <s v="Standard Class"/>
    <s v="BS-11755"/>
    <s v="Bruce Stewart"/>
    <x v="0"/>
    <x v="0"/>
    <x v="1"/>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x v="0"/>
    <x v="61"/>
    <x v="5"/>
    <n v="75217"/>
    <x v="2"/>
    <s v="OFF-ST-10003306"/>
    <x v="1"/>
    <x v="4"/>
    <s v="Letter Size Cart"/>
    <n v="342.86400000000003"/>
    <n v="3"/>
    <n v="0.2"/>
    <n v="38.572199999999953"/>
  </r>
  <r>
    <n v="3077"/>
    <s v="CA-2011-143903"/>
    <x v="2"/>
    <x v="836"/>
    <d v="2011-07-24T00:00:00"/>
    <s v="Standard Class"/>
    <s v="KM-16375"/>
    <s v="Katherine Murray"/>
    <x v="2"/>
    <x v="0"/>
    <x v="61"/>
    <x v="5"/>
    <n v="75217"/>
    <x v="2"/>
    <s v="FUR-FU-10003724"/>
    <x v="0"/>
    <x v="5"/>
    <s v="Westinghouse Clip-On Gooseneck Lamps"/>
    <n v="16.739999999999998"/>
    <n v="5"/>
    <n v="0.6"/>
    <n v="-14.228999999999997"/>
  </r>
  <r>
    <n v="3078"/>
    <s v="CA-2011-143903"/>
    <x v="2"/>
    <x v="836"/>
    <d v="2011-07-24T00:00:00"/>
    <s v="Standard Class"/>
    <s v="KM-16375"/>
    <s v="Katherine Murray"/>
    <x v="2"/>
    <x v="0"/>
    <x v="61"/>
    <x v="5"/>
    <n v="75217"/>
    <x v="2"/>
    <s v="FUR-CH-10002024"/>
    <x v="0"/>
    <x v="1"/>
    <s v="HON 5400 Series Task Chairs for Big and Tall"/>
    <n v="981.37199999999996"/>
    <n v="2"/>
    <n v="0.3"/>
    <n v="-140.19599999999997"/>
  </r>
  <r>
    <n v="3079"/>
    <s v="CA-2011-104780"/>
    <x v="2"/>
    <x v="371"/>
    <d v="2011-05-25T00:00:00"/>
    <s v="Standard Class"/>
    <s v="BT-11530"/>
    <s v="Bradley Talbott"/>
    <x v="2"/>
    <x v="0"/>
    <x v="70"/>
    <x v="1"/>
    <n v="92037"/>
    <x v="1"/>
    <s v="OFF-AR-10003514"/>
    <x v="1"/>
    <x v="6"/>
    <s v="4009 Highlighters by Sanford"/>
    <n v="31.84"/>
    <n v="8"/>
    <n v="0"/>
    <n v="10.507199999999997"/>
  </r>
  <r>
    <n v="3080"/>
    <s v="CA-2014-101182"/>
    <x v="3"/>
    <x v="507"/>
    <d v="2014-09-06T00:00:00"/>
    <s v="First Class"/>
    <s v="KB-16405"/>
    <s v="Katrina Bavinger"/>
    <x v="2"/>
    <x v="0"/>
    <x v="339"/>
    <x v="1"/>
    <n v="92307"/>
    <x v="1"/>
    <s v="OFF-PA-10001800"/>
    <x v="1"/>
    <x v="10"/>
    <s v="Xerox 220"/>
    <n v="12.96"/>
    <n v="2"/>
    <n v="0"/>
    <n v="6.2208000000000006"/>
  </r>
  <r>
    <n v="3081"/>
    <s v="CA-2014-101182"/>
    <x v="3"/>
    <x v="507"/>
    <d v="2014-09-06T00:00:00"/>
    <s v="First Class"/>
    <s v="KB-16405"/>
    <s v="Katrina Bavinger"/>
    <x v="2"/>
    <x v="0"/>
    <x v="339"/>
    <x v="1"/>
    <n v="92307"/>
    <x v="1"/>
    <s v="TEC-PH-10003589"/>
    <x v="2"/>
    <x v="7"/>
    <s v="invisibleSHIELD by ZAGG Smudge-Free Screen Protector"/>
    <n v="43.176000000000002"/>
    <n v="3"/>
    <n v="0.2"/>
    <n v="15.111599999999999"/>
  </r>
  <r>
    <n v="3082"/>
    <s v="US-2014-132297"/>
    <x v="3"/>
    <x v="837"/>
    <d v="2014-06-03T00:00:00"/>
    <s v="Standard Class"/>
    <s v="DW-13480"/>
    <s v="Dianna Wilson"/>
    <x v="2"/>
    <x v="0"/>
    <x v="103"/>
    <x v="0"/>
    <n v="40214"/>
    <x v="0"/>
    <s v="OFF-BI-10003364"/>
    <x v="1"/>
    <x v="8"/>
    <s v="Binding Machine Supplies"/>
    <n v="58.34"/>
    <n v="2"/>
    <n v="0"/>
    <n v="28.0032"/>
  </r>
  <r>
    <n v="3083"/>
    <s v="US-2014-132297"/>
    <x v="3"/>
    <x v="837"/>
    <d v="2014-06-03T00:00:00"/>
    <s v="Standard Class"/>
    <s v="DW-13480"/>
    <s v="Dianna Wilson"/>
    <x v="2"/>
    <x v="0"/>
    <x v="103"/>
    <x v="0"/>
    <n v="40214"/>
    <x v="0"/>
    <s v="TEC-PH-10002834"/>
    <x v="2"/>
    <x v="7"/>
    <s v="Google Nexus 5"/>
    <n v="539.97"/>
    <n v="3"/>
    <n v="0"/>
    <n v="134.99250000000001"/>
  </r>
  <r>
    <n v="3084"/>
    <s v="CA-2011-100328"/>
    <x v="2"/>
    <x v="838"/>
    <d v="2011-02-04T00:00:00"/>
    <s v="Standard Class"/>
    <s v="JC-15340"/>
    <s v="Jasper Cacioppo"/>
    <x v="0"/>
    <x v="0"/>
    <x v="20"/>
    <x v="15"/>
    <n v="10024"/>
    <x v="3"/>
    <s v="OFF-BI-10000343"/>
    <x v="1"/>
    <x v="8"/>
    <s v="Pressboard Covers with Storage Hooks, 9 1/2&quot; x 11&quot;, Light Blue"/>
    <n v="3.9280000000000004"/>
    <n v="1"/>
    <n v="0.2"/>
    <n v="1.3256999999999999"/>
  </r>
  <r>
    <n v="3085"/>
    <s v="CA-2014-118773"/>
    <x v="3"/>
    <x v="839"/>
    <d v="2014-02-15T00:00:00"/>
    <s v="Standard Class"/>
    <s v="TP-21415"/>
    <s v="Tom Prescott"/>
    <x v="0"/>
    <x v="0"/>
    <x v="12"/>
    <x v="5"/>
    <n v="77070"/>
    <x v="2"/>
    <s v="OFF-BI-10004584"/>
    <x v="1"/>
    <x v="8"/>
    <s v="GBC ProClick 150 Presentation Binding System"/>
    <n v="252.78399999999996"/>
    <n v="4"/>
    <n v="0.8"/>
    <n v="-417.09360000000004"/>
  </r>
  <r>
    <n v="3086"/>
    <s v="CA-2014-118773"/>
    <x v="3"/>
    <x v="839"/>
    <d v="2014-02-15T00:00:00"/>
    <s v="Standard Class"/>
    <s v="TP-21415"/>
    <s v="Tom Prescott"/>
    <x v="0"/>
    <x v="0"/>
    <x v="12"/>
    <x v="5"/>
    <n v="77070"/>
    <x v="2"/>
    <s v="TEC-AC-10002402"/>
    <x v="2"/>
    <x v="11"/>
    <s v="Razer Kraken PRO Over Ear PC and Music Headset"/>
    <n v="127.98399999999999"/>
    <n v="2"/>
    <n v="0.2"/>
    <n v="15.997999999999987"/>
  </r>
  <r>
    <n v="3087"/>
    <s v="CA-2014-118773"/>
    <x v="3"/>
    <x v="839"/>
    <d v="2014-02-15T00:00:00"/>
    <s v="Standard Class"/>
    <s v="TP-21415"/>
    <s v="Tom Prescott"/>
    <x v="0"/>
    <x v="0"/>
    <x v="12"/>
    <x v="5"/>
    <n v="77070"/>
    <x v="2"/>
    <s v="FUR-FU-10000550"/>
    <x v="0"/>
    <x v="5"/>
    <s v="Stacking Trays by OIC"/>
    <n v="3.9840000000000004"/>
    <n v="2"/>
    <n v="0.6"/>
    <n v="-2.6892000000000005"/>
  </r>
  <r>
    <n v="3088"/>
    <s v="CA-2014-118773"/>
    <x v="3"/>
    <x v="839"/>
    <d v="2014-02-15T00:00:00"/>
    <s v="Standard Class"/>
    <s v="TP-21415"/>
    <s v="Tom Prescott"/>
    <x v="0"/>
    <x v="0"/>
    <x v="12"/>
    <x v="5"/>
    <n v="77070"/>
    <x v="2"/>
    <s v="OFF-AP-10000055"/>
    <x v="1"/>
    <x v="9"/>
    <s v="Belkin F9S820V06 8 Outlet Surge"/>
    <n v="12.991999999999996"/>
    <n v="2"/>
    <n v="0.8"/>
    <n v="-32.480000000000004"/>
  </r>
  <r>
    <n v="3089"/>
    <s v="US-2014-159205"/>
    <x v="3"/>
    <x v="185"/>
    <d v="2014-04-03T00:00:00"/>
    <s v="Second Class"/>
    <s v="DB-12910"/>
    <s v="Daniel Byrd"/>
    <x v="2"/>
    <x v="0"/>
    <x v="0"/>
    <x v="0"/>
    <n v="42420"/>
    <x v="0"/>
    <s v="FUR-FU-10001591"/>
    <x v="0"/>
    <x v="5"/>
    <s v="Advantus Panel Wall Certificate Holder - 8.5x11"/>
    <n v="61"/>
    <n v="5"/>
    <n v="0"/>
    <n v="25.620000000000005"/>
  </r>
  <r>
    <n v="3090"/>
    <s v="US-2014-159205"/>
    <x v="3"/>
    <x v="185"/>
    <d v="2014-04-03T00:00:00"/>
    <s v="Second Class"/>
    <s v="DB-12910"/>
    <s v="Daniel Byrd"/>
    <x v="2"/>
    <x v="0"/>
    <x v="0"/>
    <x v="0"/>
    <n v="42420"/>
    <x v="0"/>
    <s v="TEC-PH-10000526"/>
    <x v="2"/>
    <x v="7"/>
    <s v="Vtech CS6719"/>
    <n v="671.93"/>
    <n v="7"/>
    <n v="0"/>
    <n v="188.1404"/>
  </r>
  <r>
    <n v="3091"/>
    <s v="CA-2013-112123"/>
    <x v="0"/>
    <x v="840"/>
    <d v="2013-03-09T00:00:00"/>
    <s v="Standard Class"/>
    <s v="BH-11710"/>
    <s v="Brosina Hoffman"/>
    <x v="0"/>
    <x v="0"/>
    <x v="46"/>
    <x v="13"/>
    <n v="19711"/>
    <x v="3"/>
    <s v="OFF-BI-10001071"/>
    <x v="1"/>
    <x v="8"/>
    <s v="GBC ProClick Punch Binding System"/>
    <n v="447.85999999999996"/>
    <n v="7"/>
    <n v="0"/>
    <n v="219.45140000000001"/>
  </r>
  <r>
    <n v="3092"/>
    <s v="CA-2013-112123"/>
    <x v="0"/>
    <x v="840"/>
    <d v="2013-03-09T00:00:00"/>
    <s v="Standard Class"/>
    <s v="BH-11710"/>
    <s v="Brosina Hoffman"/>
    <x v="0"/>
    <x v="0"/>
    <x v="46"/>
    <x v="13"/>
    <n v="19711"/>
    <x v="3"/>
    <s v="TEC-PH-10001557"/>
    <x v="2"/>
    <x v="7"/>
    <s v="Pyle PMP37LED"/>
    <n v="479.95"/>
    <n v="5"/>
    <n v="0"/>
    <n v="129.5865"/>
  </r>
  <r>
    <n v="3093"/>
    <s v="CA-2013-112123"/>
    <x v="0"/>
    <x v="840"/>
    <d v="2013-03-09T00:00:00"/>
    <s v="Standard Class"/>
    <s v="BH-11710"/>
    <s v="Brosina Hoffman"/>
    <x v="0"/>
    <x v="0"/>
    <x v="46"/>
    <x v="13"/>
    <n v="19711"/>
    <x v="3"/>
    <s v="OFF-PA-10001977"/>
    <x v="1"/>
    <x v="10"/>
    <s v="Xerox 194"/>
    <n v="166.44"/>
    <n v="3"/>
    <n v="0"/>
    <n v="79.891199999999998"/>
  </r>
  <r>
    <n v="3094"/>
    <s v="CA-2012-114468"/>
    <x v="1"/>
    <x v="841"/>
    <d v="2012-08-23T00:00:00"/>
    <s v="Same Day"/>
    <s v="TD-20995"/>
    <s v="Tamara Dahlen"/>
    <x v="0"/>
    <x v="0"/>
    <x v="348"/>
    <x v="10"/>
    <n v="60440"/>
    <x v="2"/>
    <s v="OFF-SU-10004231"/>
    <x v="1"/>
    <x v="14"/>
    <s v="Acme Tagit Stainless Steel Antibacterial Scissors"/>
    <n v="31.680000000000003"/>
    <n v="4"/>
    <n v="0.2"/>
    <n v="2.7719999999999994"/>
  </r>
  <r>
    <n v="3095"/>
    <s v="CA-2012-114468"/>
    <x v="1"/>
    <x v="841"/>
    <d v="2012-08-23T00:00:00"/>
    <s v="Same Day"/>
    <s v="TD-20995"/>
    <s v="Tamara Dahlen"/>
    <x v="0"/>
    <x v="0"/>
    <x v="348"/>
    <x v="10"/>
    <n v="60440"/>
    <x v="2"/>
    <s v="OFF-PA-10000809"/>
    <x v="1"/>
    <x v="10"/>
    <s v="Xerox 206"/>
    <n v="10.368000000000002"/>
    <n v="2"/>
    <n v="0.2"/>
    <n v="3.6288"/>
  </r>
  <r>
    <n v="3096"/>
    <s v="CA-2012-114468"/>
    <x v="1"/>
    <x v="841"/>
    <d v="2012-08-23T00:00:00"/>
    <s v="Same Day"/>
    <s v="TD-20995"/>
    <s v="Tamara Dahlen"/>
    <x v="0"/>
    <x v="0"/>
    <x v="348"/>
    <x v="10"/>
    <n v="60440"/>
    <x v="2"/>
    <s v="OFF-FA-10003021"/>
    <x v="1"/>
    <x v="13"/>
    <s v="Staples"/>
    <n v="12.032"/>
    <n v="8"/>
    <n v="0.2"/>
    <n v="2.2559999999999993"/>
  </r>
  <r>
    <n v="3097"/>
    <s v="CA-2012-114468"/>
    <x v="1"/>
    <x v="841"/>
    <d v="2012-08-23T00:00:00"/>
    <s v="Same Day"/>
    <s v="TD-20995"/>
    <s v="Tamara Dahlen"/>
    <x v="0"/>
    <x v="0"/>
    <x v="348"/>
    <x v="10"/>
    <n v="60440"/>
    <x v="2"/>
    <s v="OFF-AP-10000696"/>
    <x v="1"/>
    <x v="9"/>
    <s v="Holmes Odor Grabber"/>
    <n v="5.7679999999999989"/>
    <n v="2"/>
    <n v="0.8"/>
    <n v="-13.554800000000004"/>
  </r>
  <r>
    <n v="3098"/>
    <s v="CA-2014-135692"/>
    <x v="3"/>
    <x v="842"/>
    <d v="2014-05-02T00:00:00"/>
    <s v="Standard Class"/>
    <s v="CV-12805"/>
    <s v="Cynthia Voltz"/>
    <x v="1"/>
    <x v="0"/>
    <x v="5"/>
    <x v="5"/>
    <n v="76106"/>
    <x v="2"/>
    <s v="OFF-LA-10001158"/>
    <x v="1"/>
    <x v="2"/>
    <s v="Avery Address/Shipping Labels for Typewriters, 4&quot; x 2&quot;"/>
    <n v="33.119999999999997"/>
    <n v="4"/>
    <n v="0.2"/>
    <n v="11.592000000000001"/>
  </r>
  <r>
    <n v="3099"/>
    <s v="CA-2014-135692"/>
    <x v="3"/>
    <x v="842"/>
    <d v="2014-05-02T00:00:00"/>
    <s v="Standard Class"/>
    <s v="CV-12805"/>
    <s v="Cynthia Voltz"/>
    <x v="1"/>
    <x v="0"/>
    <x v="5"/>
    <x v="5"/>
    <n v="76106"/>
    <x v="2"/>
    <s v="FUR-BO-10002268"/>
    <x v="0"/>
    <x v="0"/>
    <s v="Sauder Barrister Bookcases"/>
    <n v="220.26559999999998"/>
    <n v="4"/>
    <n v="0.32"/>
    <n v="-42.1096"/>
  </r>
  <r>
    <n v="3100"/>
    <s v="CA-2014-131233"/>
    <x v="3"/>
    <x v="349"/>
    <d v="2014-04-20T00:00:00"/>
    <s v="Standard Class"/>
    <s v="CS-12355"/>
    <s v="Christine Sundaresam"/>
    <x v="0"/>
    <x v="0"/>
    <x v="20"/>
    <x v="15"/>
    <n v="10024"/>
    <x v="3"/>
    <s v="OFF-BI-10000829"/>
    <x v="1"/>
    <x v="8"/>
    <s v="Avery Non-Stick Binders"/>
    <n v="10.776000000000002"/>
    <n v="3"/>
    <n v="0.2"/>
    <n v="3.5021999999999989"/>
  </r>
  <r>
    <n v="3101"/>
    <s v="CA-2014-131233"/>
    <x v="3"/>
    <x v="349"/>
    <d v="2014-04-20T00:00:00"/>
    <s v="Standard Class"/>
    <s v="CS-12355"/>
    <s v="Christine Sundaresam"/>
    <x v="0"/>
    <x v="0"/>
    <x v="20"/>
    <x v="15"/>
    <n v="10024"/>
    <x v="3"/>
    <s v="FUR-BO-10003441"/>
    <x v="0"/>
    <x v="0"/>
    <s v="Bush Westfield Collection Bookcases, Fully Assembled"/>
    <n v="242.35200000000003"/>
    <n v="3"/>
    <n v="0.2"/>
    <n v="9.0881999999999721"/>
  </r>
  <r>
    <n v="3102"/>
    <s v="CA-2014-119578"/>
    <x v="3"/>
    <x v="66"/>
    <d v="2014-12-28T00:00:00"/>
    <s v="Second Class"/>
    <s v="JG-15310"/>
    <s v="Jason Gross"/>
    <x v="1"/>
    <x v="0"/>
    <x v="205"/>
    <x v="34"/>
    <n v="2908"/>
    <x v="3"/>
    <s v="OFF-SU-10003505"/>
    <x v="1"/>
    <x v="14"/>
    <s v="Premier Electric Letter Opener"/>
    <n v="695.16"/>
    <n v="6"/>
    <n v="0"/>
    <n v="34.757999999999953"/>
  </r>
  <r>
    <n v="3103"/>
    <s v="CA-2014-119578"/>
    <x v="3"/>
    <x v="66"/>
    <d v="2014-12-28T00:00:00"/>
    <s v="Second Class"/>
    <s v="JG-15310"/>
    <s v="Jason Gross"/>
    <x v="1"/>
    <x v="0"/>
    <x v="205"/>
    <x v="34"/>
    <n v="2908"/>
    <x v="3"/>
    <s v="FUR-BO-10003660"/>
    <x v="0"/>
    <x v="0"/>
    <s v="Bush Cubix Collection Bookcases, Fully Assembled"/>
    <n v="220.98"/>
    <n v="1"/>
    <n v="0"/>
    <n v="50.825400000000002"/>
  </r>
  <r>
    <n v="3104"/>
    <s v="CA-2013-124562"/>
    <x v="0"/>
    <x v="16"/>
    <d v="2013-12-13T00:00:00"/>
    <s v="Standard Class"/>
    <s v="JP-16135"/>
    <s v="Julie Prescott"/>
    <x v="2"/>
    <x v="0"/>
    <x v="38"/>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x v="0"/>
    <x v="20"/>
    <x v="15"/>
    <n v="10024"/>
    <x v="3"/>
    <s v="OFF-PA-10002741"/>
    <x v="1"/>
    <x v="10"/>
    <s v="Xerox 1980"/>
    <n v="25.68"/>
    <n v="6"/>
    <n v="0"/>
    <n v="11.555999999999997"/>
  </r>
  <r>
    <n v="3106"/>
    <s v="CA-2013-103037"/>
    <x v="0"/>
    <x v="197"/>
    <d v="2013-07-30T00:00:00"/>
    <s v="Standard Class"/>
    <s v="KH-16630"/>
    <s v="Ken Heidel"/>
    <x v="1"/>
    <x v="0"/>
    <x v="12"/>
    <x v="5"/>
    <n v="77070"/>
    <x v="2"/>
    <s v="OFF-LA-10004345"/>
    <x v="1"/>
    <x v="2"/>
    <s v="Avery 493"/>
    <n v="15.712000000000002"/>
    <n v="4"/>
    <n v="0.2"/>
    <n v="5.6955999999999989"/>
  </r>
  <r>
    <n v="3107"/>
    <s v="CA-2014-127460"/>
    <x v="3"/>
    <x v="815"/>
    <d v="2014-07-15T00:00:00"/>
    <s v="Standard Class"/>
    <s v="FG-14260"/>
    <s v="Frank Gastineau"/>
    <x v="2"/>
    <x v="0"/>
    <x v="34"/>
    <x v="10"/>
    <n v="60505"/>
    <x v="2"/>
    <s v="OFF-ST-10004340"/>
    <x v="1"/>
    <x v="4"/>
    <s v="Fellowes Mobile File Cart, Black"/>
    <n v="298.464"/>
    <n v="6"/>
    <n v="0.2"/>
    <n v="26.115600000000015"/>
  </r>
  <r>
    <n v="3108"/>
    <s v="CA-2013-121671"/>
    <x v="0"/>
    <x v="19"/>
    <d v="2013-07-23T00:00:00"/>
    <s v="Standard Class"/>
    <s v="AA-10480"/>
    <s v="Andrew Allen"/>
    <x v="0"/>
    <x v="0"/>
    <x v="24"/>
    <x v="25"/>
    <n v="65807"/>
    <x v="2"/>
    <s v="OFF-PA-10001471"/>
    <x v="1"/>
    <x v="10"/>
    <s v="Strathmore Photo Frame Cards"/>
    <n v="21.93"/>
    <n v="3"/>
    <n v="0"/>
    <n v="10.087799999999998"/>
  </r>
  <r>
    <n v="3109"/>
    <s v="CA-2013-121671"/>
    <x v="0"/>
    <x v="19"/>
    <d v="2013-07-23T00:00:00"/>
    <s v="Standard Class"/>
    <s v="AA-10480"/>
    <s v="Andrew Allen"/>
    <x v="0"/>
    <x v="0"/>
    <x v="24"/>
    <x v="25"/>
    <n v="65807"/>
    <x v="2"/>
    <s v="OFF-ST-10002344"/>
    <x v="1"/>
    <x v="4"/>
    <s v="Carina 42&quot;Hx23 3/4&quot;W Media Storage Unit"/>
    <n v="242.94"/>
    <n v="3"/>
    <n v="0"/>
    <n v="4.8588000000000164"/>
  </r>
  <r>
    <n v="3110"/>
    <s v="CA-2013-121671"/>
    <x v="0"/>
    <x v="19"/>
    <d v="2013-07-23T00:00:00"/>
    <s v="Standard Class"/>
    <s v="AA-10480"/>
    <s v="Andrew Allen"/>
    <x v="0"/>
    <x v="0"/>
    <x v="24"/>
    <x v="25"/>
    <n v="65807"/>
    <x v="2"/>
    <s v="OFF-PA-10001892"/>
    <x v="1"/>
    <x v="10"/>
    <s v="Rediform Wirebound &quot;Phone Memo&quot; Message Book, 11 x 5-3/4"/>
    <n v="7.64"/>
    <n v="1"/>
    <n v="0"/>
    <n v="3.7435999999999998"/>
  </r>
  <r>
    <n v="3111"/>
    <s v="CA-2013-121671"/>
    <x v="0"/>
    <x v="19"/>
    <d v="2013-07-23T00:00:00"/>
    <s v="Standard Class"/>
    <s v="AA-10480"/>
    <s v="Andrew Allen"/>
    <x v="0"/>
    <x v="0"/>
    <x v="24"/>
    <x v="25"/>
    <n v="65807"/>
    <x v="2"/>
    <s v="OFF-PA-10001934"/>
    <x v="1"/>
    <x v="10"/>
    <s v="Xerox 1993"/>
    <n v="51.84"/>
    <n v="8"/>
    <n v="0"/>
    <n v="25.401600000000002"/>
  </r>
  <r>
    <n v="3112"/>
    <s v="CA-2013-121671"/>
    <x v="0"/>
    <x v="19"/>
    <d v="2013-07-23T00:00:00"/>
    <s v="Standard Class"/>
    <s v="AA-10480"/>
    <s v="Andrew Allen"/>
    <x v="0"/>
    <x v="0"/>
    <x v="24"/>
    <x v="25"/>
    <n v="65807"/>
    <x v="2"/>
    <s v="OFF-ST-10000078"/>
    <x v="1"/>
    <x v="4"/>
    <s v="Tennsco 6- and 18-Compartment Lockers"/>
    <n v="265.17"/>
    <n v="1"/>
    <n v="0"/>
    <n v="47.730599999999981"/>
  </r>
  <r>
    <n v="3113"/>
    <s v="CA-2013-150350"/>
    <x v="0"/>
    <x v="828"/>
    <d v="2013-08-31T00:00:00"/>
    <s v="Standard Class"/>
    <s v="MS-17770"/>
    <s v="Maxwell Schwartz"/>
    <x v="0"/>
    <x v="0"/>
    <x v="4"/>
    <x v="4"/>
    <n v="98105"/>
    <x v="1"/>
    <s v="TEC-MA-10001972"/>
    <x v="2"/>
    <x v="15"/>
    <s v="Okidata C331dn Printer"/>
    <n v="837.59999999999991"/>
    <n v="3"/>
    <n v="0.2"/>
    <n v="62.82000000000005"/>
  </r>
  <r>
    <n v="3114"/>
    <s v="CA-2013-150350"/>
    <x v="0"/>
    <x v="828"/>
    <d v="2013-08-31T00:00:00"/>
    <s v="Standard Class"/>
    <s v="MS-17770"/>
    <s v="Maxwell Schwartz"/>
    <x v="0"/>
    <x v="0"/>
    <x v="4"/>
    <x v="4"/>
    <n v="98105"/>
    <x v="1"/>
    <s v="OFF-EN-10002504"/>
    <x v="1"/>
    <x v="12"/>
    <s v="Tyvek  Top-Opening Peel &amp; Seel Envelopes, Plain White"/>
    <n v="135.9"/>
    <n v="5"/>
    <n v="0"/>
    <n v="63.872999999999998"/>
  </r>
  <r>
    <n v="3115"/>
    <s v="CA-2013-150350"/>
    <x v="0"/>
    <x v="828"/>
    <d v="2013-08-31T00:00:00"/>
    <s v="Standard Class"/>
    <s v="MS-17770"/>
    <s v="Maxwell Schwartz"/>
    <x v="0"/>
    <x v="0"/>
    <x v="4"/>
    <x v="4"/>
    <n v="98105"/>
    <x v="1"/>
    <s v="OFF-PA-10002160"/>
    <x v="1"/>
    <x v="10"/>
    <s v="Xerox 1978"/>
    <n v="34.68"/>
    <n v="6"/>
    <n v="0"/>
    <n v="16.993200000000002"/>
  </r>
  <r>
    <n v="3116"/>
    <s v="CA-2013-150350"/>
    <x v="0"/>
    <x v="828"/>
    <d v="2013-08-31T00:00:00"/>
    <s v="Standard Class"/>
    <s v="MS-17770"/>
    <s v="Maxwell Schwartz"/>
    <x v="0"/>
    <x v="0"/>
    <x v="4"/>
    <x v="4"/>
    <n v="98105"/>
    <x v="1"/>
    <s v="FUR-CH-10001973"/>
    <x v="0"/>
    <x v="1"/>
    <s v="Office Star Flex Back Scooter Chair with White Frame"/>
    <n v="532.70400000000006"/>
    <n v="6"/>
    <n v="0.2"/>
    <n v="-39.952800000000025"/>
  </r>
  <r>
    <n v="3117"/>
    <s v="CA-2013-150350"/>
    <x v="0"/>
    <x v="828"/>
    <d v="2013-08-31T00:00:00"/>
    <s v="Standard Class"/>
    <s v="MS-17770"/>
    <s v="Maxwell Schwartz"/>
    <x v="0"/>
    <x v="0"/>
    <x v="4"/>
    <x v="4"/>
    <n v="98105"/>
    <x v="1"/>
    <s v="OFF-AP-10001492"/>
    <x v="1"/>
    <x v="9"/>
    <s v="Acco Six-Outlet Power Strip, 4' Cord Length"/>
    <n v="43.099999999999994"/>
    <n v="5"/>
    <n v="0"/>
    <n v="11.206"/>
  </r>
  <r>
    <n v="3118"/>
    <s v="CA-2013-150350"/>
    <x v="0"/>
    <x v="828"/>
    <d v="2013-08-31T00:00:00"/>
    <s v="Standard Class"/>
    <s v="MS-17770"/>
    <s v="Maxwell Schwartz"/>
    <x v="0"/>
    <x v="0"/>
    <x v="4"/>
    <x v="4"/>
    <n v="98105"/>
    <x v="1"/>
    <s v="OFF-SU-10002189"/>
    <x v="1"/>
    <x v="14"/>
    <s v="Acme Rosewood Handle Letter Opener"/>
    <n v="15.88"/>
    <n v="4"/>
    <n v="0"/>
    <n v="0.15879999999999939"/>
  </r>
  <r>
    <n v="3119"/>
    <s v="CA-2012-121720"/>
    <x v="1"/>
    <x v="832"/>
    <d v="2012-06-12T00:00:00"/>
    <s v="First Class"/>
    <s v="JE-15610"/>
    <s v="Jim Epp"/>
    <x v="1"/>
    <x v="0"/>
    <x v="121"/>
    <x v="2"/>
    <n v="33801"/>
    <x v="0"/>
    <s v="FUR-CH-10003312"/>
    <x v="0"/>
    <x v="1"/>
    <s v="Hon 2090 “Pillow Soft” Series Mid Back Swivel/Tilt Chairs"/>
    <n v="1123.92"/>
    <n v="5"/>
    <n v="0.2"/>
    <n v="-182.63700000000017"/>
  </r>
  <r>
    <n v="3120"/>
    <s v="CA-2012-121720"/>
    <x v="1"/>
    <x v="832"/>
    <d v="2012-06-12T00:00:00"/>
    <s v="First Class"/>
    <s v="JE-15610"/>
    <s v="Jim Epp"/>
    <x v="1"/>
    <x v="0"/>
    <x v="121"/>
    <x v="2"/>
    <n v="33801"/>
    <x v="0"/>
    <s v="TEC-PH-10002496"/>
    <x v="2"/>
    <x v="7"/>
    <s v="Cisco SPA301"/>
    <n v="249.58400000000003"/>
    <n v="2"/>
    <n v="0.2"/>
    <n v="31.197999999999986"/>
  </r>
  <r>
    <n v="3121"/>
    <s v="CA-2012-121720"/>
    <x v="1"/>
    <x v="832"/>
    <d v="2012-06-12T00:00:00"/>
    <s v="First Class"/>
    <s v="JE-15610"/>
    <s v="Jim Epp"/>
    <x v="1"/>
    <x v="0"/>
    <x v="121"/>
    <x v="2"/>
    <n v="33801"/>
    <x v="0"/>
    <s v="FUR-FU-10003464"/>
    <x v="0"/>
    <x v="5"/>
    <s v="Seth Thomas 8 1/2&quot; Cubicle Clock"/>
    <n v="48.671999999999997"/>
    <n v="3"/>
    <n v="0.2"/>
    <n v="7.3007999999999988"/>
  </r>
  <r>
    <n v="3122"/>
    <s v="CA-2012-121720"/>
    <x v="1"/>
    <x v="832"/>
    <d v="2012-06-12T00:00:00"/>
    <s v="First Class"/>
    <s v="JE-15610"/>
    <s v="Jim Epp"/>
    <x v="1"/>
    <x v="0"/>
    <x v="121"/>
    <x v="2"/>
    <n v="33801"/>
    <x v="0"/>
    <s v="OFF-AR-10000380"/>
    <x v="1"/>
    <x v="6"/>
    <s v="Hunt PowerHouse Electric Pencil Sharpener, Blue"/>
    <n v="60.768000000000001"/>
    <n v="2"/>
    <n v="0.2"/>
    <n v="7.5959999999999894"/>
  </r>
  <r>
    <n v="3123"/>
    <s v="CA-2012-121720"/>
    <x v="1"/>
    <x v="832"/>
    <d v="2012-06-12T00:00:00"/>
    <s v="First Class"/>
    <s v="JE-15610"/>
    <s v="Jim Epp"/>
    <x v="1"/>
    <x v="0"/>
    <x v="121"/>
    <x v="2"/>
    <n v="33801"/>
    <x v="0"/>
    <s v="OFF-BI-10004593"/>
    <x v="1"/>
    <x v="8"/>
    <s v="Ibico Laser Imprintable Binding System Covers"/>
    <n v="78.600000000000009"/>
    <n v="5"/>
    <n v="0.7"/>
    <n v="-62.88000000000001"/>
  </r>
  <r>
    <n v="3124"/>
    <s v="CA-2012-121720"/>
    <x v="1"/>
    <x v="832"/>
    <d v="2012-06-12T00:00:00"/>
    <s v="First Class"/>
    <s v="JE-15610"/>
    <s v="Jim Epp"/>
    <x v="1"/>
    <x v="0"/>
    <x v="121"/>
    <x v="2"/>
    <n v="33801"/>
    <x v="0"/>
    <s v="OFF-BI-10001308"/>
    <x v="1"/>
    <x v="8"/>
    <s v="GBC Standard Plastic Binding Systems' Combs"/>
    <n v="3.7680000000000007"/>
    <n v="2"/>
    <n v="0.7"/>
    <n v="-3.1400000000000006"/>
  </r>
  <r>
    <n v="3125"/>
    <s v="CA-2012-121720"/>
    <x v="1"/>
    <x v="832"/>
    <d v="2012-06-12T00:00:00"/>
    <s v="First Class"/>
    <s v="JE-15610"/>
    <s v="Jim Epp"/>
    <x v="1"/>
    <x v="0"/>
    <x v="121"/>
    <x v="2"/>
    <n v="33801"/>
    <x v="0"/>
    <s v="OFF-ST-10001780"/>
    <x v="1"/>
    <x v="4"/>
    <s v="Tennsco 16-Compartment Lockers with Coat Rack"/>
    <n v="1036.624"/>
    <n v="2"/>
    <n v="0.2"/>
    <n v="51.831200000000024"/>
  </r>
  <r>
    <n v="3126"/>
    <s v="CA-2012-121720"/>
    <x v="1"/>
    <x v="832"/>
    <d v="2012-06-12T00:00:00"/>
    <s v="First Class"/>
    <s v="JE-15610"/>
    <s v="Jim Epp"/>
    <x v="1"/>
    <x v="0"/>
    <x v="121"/>
    <x v="2"/>
    <n v="33801"/>
    <x v="0"/>
    <s v="OFF-ST-10003816"/>
    <x v="1"/>
    <x v="4"/>
    <s v="Fellowes High-Stak Drawer Files"/>
    <n v="563.80799999999999"/>
    <n v="4"/>
    <n v="0.2"/>
    <n v="21.142799999999966"/>
  </r>
  <r>
    <n v="3127"/>
    <s v="CA-2014-149895"/>
    <x v="3"/>
    <x v="565"/>
    <d v="2014-09-13T00:00:00"/>
    <s v="Standard Class"/>
    <s v="EB-14110"/>
    <s v="Eugene Barchas"/>
    <x v="0"/>
    <x v="0"/>
    <x v="10"/>
    <x v="9"/>
    <n v="19134"/>
    <x v="3"/>
    <s v="TEC-PH-10002200"/>
    <x v="2"/>
    <x v="7"/>
    <s v="Aastra 6757i CT Wireless VoIP phone"/>
    <n v="258.52799999999996"/>
    <n v="2"/>
    <n v="0.4"/>
    <n v="-47.396800000000013"/>
  </r>
  <r>
    <n v="3128"/>
    <s v="CA-2014-147564"/>
    <x v="3"/>
    <x v="280"/>
    <d v="2014-10-07T00:00:00"/>
    <s v="Standard Class"/>
    <s v="BP-11155"/>
    <s v="Becky Pak"/>
    <x v="0"/>
    <x v="0"/>
    <x v="20"/>
    <x v="15"/>
    <n v="10011"/>
    <x v="3"/>
    <s v="OFF-PA-10004438"/>
    <x v="1"/>
    <x v="10"/>
    <s v="Xerox 1907"/>
    <n v="49.12"/>
    <n v="4"/>
    <n v="0"/>
    <n v="23.086399999999998"/>
  </r>
  <r>
    <n v="3129"/>
    <s v="CA-2011-136399"/>
    <x v="2"/>
    <x v="757"/>
    <d v="2011-12-17T00:00:00"/>
    <s v="First Class"/>
    <s v="CC-12100"/>
    <s v="Chad Cunningham"/>
    <x v="2"/>
    <x v="0"/>
    <x v="1"/>
    <x v="1"/>
    <n v="90049"/>
    <x v="1"/>
    <s v="FUR-FU-10004090"/>
    <x v="0"/>
    <x v="5"/>
    <s v="Executive Impressions 14&quot; Contract Wall Clock"/>
    <n v="44.46"/>
    <n v="2"/>
    <n v="0"/>
    <n v="14.671799999999998"/>
  </r>
  <r>
    <n v="3130"/>
    <s v="CA-2011-136399"/>
    <x v="2"/>
    <x v="757"/>
    <d v="2011-12-17T00:00:00"/>
    <s v="First Class"/>
    <s v="CC-12100"/>
    <s v="Chad Cunningham"/>
    <x v="2"/>
    <x v="0"/>
    <x v="1"/>
    <x v="1"/>
    <n v="90049"/>
    <x v="1"/>
    <s v="FUR-CH-10002602"/>
    <x v="0"/>
    <x v="1"/>
    <s v="DMI Arturo Collection Mission-style Design Wood Chair"/>
    <n v="241.56799999999998"/>
    <n v="2"/>
    <n v="0.2"/>
    <n v="18.11760000000001"/>
  </r>
  <r>
    <n v="3131"/>
    <s v="CA-2011-136399"/>
    <x v="2"/>
    <x v="757"/>
    <d v="2011-12-17T00:00:00"/>
    <s v="First Class"/>
    <s v="CC-12100"/>
    <s v="Chad Cunningham"/>
    <x v="2"/>
    <x v="0"/>
    <x v="1"/>
    <x v="1"/>
    <n v="90049"/>
    <x v="1"/>
    <s v="TEC-AC-10001142"/>
    <x v="2"/>
    <x v="11"/>
    <s v="First Data FD10 PIN Pad"/>
    <n v="395"/>
    <n v="5"/>
    <n v="0"/>
    <n v="39.499999999999957"/>
  </r>
  <r>
    <n v="3132"/>
    <s v="CA-2011-136399"/>
    <x v="2"/>
    <x v="757"/>
    <d v="2011-12-17T00:00:00"/>
    <s v="First Class"/>
    <s v="CC-12100"/>
    <s v="Chad Cunningham"/>
    <x v="2"/>
    <x v="0"/>
    <x v="1"/>
    <x v="1"/>
    <n v="90049"/>
    <x v="1"/>
    <s v="TEC-PH-10004977"/>
    <x v="2"/>
    <x v="7"/>
    <s v="GE 30524EE4"/>
    <n v="627.16800000000012"/>
    <n v="4"/>
    <n v="0.2"/>
    <n v="70.55639999999994"/>
  </r>
  <r>
    <n v="3133"/>
    <s v="CA-2011-107916"/>
    <x v="2"/>
    <x v="829"/>
    <d v="2011-08-26T00:00:00"/>
    <s v="First Class"/>
    <s v="JP-15460"/>
    <s v="Jennifer Patt"/>
    <x v="1"/>
    <x v="0"/>
    <x v="147"/>
    <x v="15"/>
    <n v="11572"/>
    <x v="3"/>
    <s v="FUR-FU-10004586"/>
    <x v="0"/>
    <x v="5"/>
    <s v="G.E. Longer-Life Indoor Recessed Floodlight Bulbs"/>
    <n v="13.28"/>
    <n v="2"/>
    <n v="0"/>
    <n v="6.3743999999999996"/>
  </r>
  <r>
    <n v="3134"/>
    <s v="CA-2011-107916"/>
    <x v="2"/>
    <x v="829"/>
    <d v="2011-08-26T00:00:00"/>
    <s v="First Class"/>
    <s v="JP-15460"/>
    <s v="Jennifer Patt"/>
    <x v="1"/>
    <x v="0"/>
    <x v="147"/>
    <x v="15"/>
    <n v="11572"/>
    <x v="3"/>
    <s v="OFF-BI-10001116"/>
    <x v="1"/>
    <x v="8"/>
    <s v="Wilson Jones 1&quot; Hanging DublLock Ring Binders"/>
    <n v="12.672000000000001"/>
    <n v="3"/>
    <n v="0.2"/>
    <n v="4.4352000000000009"/>
  </r>
  <r>
    <n v="3135"/>
    <s v="CA-2014-164168"/>
    <x v="3"/>
    <x v="105"/>
    <d v="2014-11-19T00:00:00"/>
    <s v="Standard Class"/>
    <s v="LS-16975"/>
    <s v="Lindsay Shagiari"/>
    <x v="2"/>
    <x v="0"/>
    <x v="61"/>
    <x v="5"/>
    <n v="75081"/>
    <x v="2"/>
    <s v="OFF-BI-10000666"/>
    <x v="1"/>
    <x v="8"/>
    <s v="Surelock Post Binders"/>
    <n v="30.559999999999992"/>
    <n v="5"/>
    <n v="0.8"/>
    <n v="-45.840000000000018"/>
  </r>
  <r>
    <n v="3136"/>
    <s v="CA-2014-164168"/>
    <x v="3"/>
    <x v="105"/>
    <d v="2014-11-19T00:00:00"/>
    <s v="Standard Class"/>
    <s v="LS-16975"/>
    <s v="Lindsay Shagiari"/>
    <x v="2"/>
    <x v="0"/>
    <x v="61"/>
    <x v="5"/>
    <n v="75081"/>
    <x v="2"/>
    <s v="OFF-ST-10002583"/>
    <x v="1"/>
    <x v="4"/>
    <s v="Fellowes Neat Ideas Storage Cubes"/>
    <n v="77.951999999999998"/>
    <n v="3"/>
    <n v="0.2"/>
    <n v="-15.590400000000002"/>
  </r>
  <r>
    <n v="3137"/>
    <s v="CA-2014-164168"/>
    <x v="3"/>
    <x v="105"/>
    <d v="2014-11-19T00:00:00"/>
    <s v="Standard Class"/>
    <s v="LS-16975"/>
    <s v="Lindsay Shagiari"/>
    <x v="2"/>
    <x v="0"/>
    <x v="61"/>
    <x v="5"/>
    <n v="75081"/>
    <x v="2"/>
    <s v="TEC-PH-10004908"/>
    <x v="2"/>
    <x v="7"/>
    <s v="Panasonic KX TS3282W Corded phone"/>
    <n v="67.992000000000004"/>
    <n v="1"/>
    <n v="0.2"/>
    <n v="8.4989999999999917"/>
  </r>
  <r>
    <n v="3138"/>
    <s v="CA-2014-164168"/>
    <x v="3"/>
    <x v="105"/>
    <d v="2014-11-19T00:00:00"/>
    <s v="Standard Class"/>
    <s v="LS-16975"/>
    <s v="Lindsay Shagiari"/>
    <x v="2"/>
    <x v="0"/>
    <x v="61"/>
    <x v="5"/>
    <n v="75081"/>
    <x v="2"/>
    <s v="OFF-EN-10001219"/>
    <x v="1"/>
    <x v="12"/>
    <s v="#10- 4 1/8&quot; x 9 1/2&quot; Security-Tint Envelopes"/>
    <n v="12.224"/>
    <n v="2"/>
    <n v="0.2"/>
    <n v="4.4311999999999996"/>
  </r>
  <r>
    <n v="3139"/>
    <s v="CA-2014-164168"/>
    <x v="3"/>
    <x v="105"/>
    <d v="2014-11-19T00:00:00"/>
    <s v="Standard Class"/>
    <s v="LS-16975"/>
    <s v="Lindsay Shagiari"/>
    <x v="2"/>
    <x v="0"/>
    <x v="61"/>
    <x v="5"/>
    <n v="75081"/>
    <x v="2"/>
    <s v="TEC-AC-10004568"/>
    <x v="2"/>
    <x v="11"/>
    <s v="Maxell LTO Ultrium - 800 GB"/>
    <n v="44.783999999999999"/>
    <n v="2"/>
    <n v="0.2"/>
    <n v="-0.55980000000000452"/>
  </r>
  <r>
    <n v="3140"/>
    <s v="CA-2014-164168"/>
    <x v="3"/>
    <x v="105"/>
    <d v="2014-11-19T00:00:00"/>
    <s v="Standard Class"/>
    <s v="LS-16975"/>
    <s v="Lindsay Shagiari"/>
    <x v="2"/>
    <x v="0"/>
    <x v="61"/>
    <x v="5"/>
    <n v="75081"/>
    <x v="2"/>
    <s v="FUR-FU-10001756"/>
    <x v="0"/>
    <x v="5"/>
    <s v="Eldon Expressions Desk Accessory, Wood Photo Frame, Mahogany"/>
    <n v="22.847999999999999"/>
    <n v="3"/>
    <n v="0.6"/>
    <n v="-17.707200000000007"/>
  </r>
  <r>
    <n v="3141"/>
    <s v="CA-2012-112557"/>
    <x v="1"/>
    <x v="334"/>
    <d v="2012-04-28T00:00:00"/>
    <s v="First Class"/>
    <s v="JL-15850"/>
    <s v="John Lucas"/>
    <x v="0"/>
    <x v="0"/>
    <x v="20"/>
    <x v="15"/>
    <n v="10035"/>
    <x v="3"/>
    <s v="OFF-AP-10002311"/>
    <x v="1"/>
    <x v="9"/>
    <s v="Holmes Replacement Filter for HEPA Air Cleaner, Very Large Room, HEPA Filter"/>
    <n v="206.43"/>
    <n v="3"/>
    <n v="0"/>
    <n v="90.829200000000014"/>
  </r>
  <r>
    <n v="3142"/>
    <s v="US-2011-122959"/>
    <x v="2"/>
    <x v="432"/>
    <d v="2011-12-12T00:00:00"/>
    <s v="Same Day"/>
    <s v="CY-12745"/>
    <s v="Craig Yedwab"/>
    <x v="1"/>
    <x v="0"/>
    <x v="52"/>
    <x v="5"/>
    <n v="78207"/>
    <x v="2"/>
    <s v="OFF-BI-10003650"/>
    <x v="1"/>
    <x v="8"/>
    <s v="GBC DocuBind 300 Electric Binding Machine"/>
    <n v="210.39199999999997"/>
    <n v="2"/>
    <n v="0.8"/>
    <n v="-336.62720000000013"/>
  </r>
  <r>
    <n v="3143"/>
    <s v="CA-2014-162572"/>
    <x v="3"/>
    <x v="145"/>
    <d v="2014-09-28T00:00:00"/>
    <s v="Second Class"/>
    <s v="RB-19360"/>
    <s v="Raymond Buch"/>
    <x v="0"/>
    <x v="0"/>
    <x v="74"/>
    <x v="24"/>
    <n v="45231"/>
    <x v="3"/>
    <s v="TEC-AC-10003628"/>
    <x v="2"/>
    <x v="11"/>
    <s v="Logitech 910-002974 M325 Wireless Mouse for Web Scrolling"/>
    <n v="119.96000000000001"/>
    <n v="5"/>
    <n v="0.2"/>
    <n v="35.988000000000007"/>
  </r>
  <r>
    <n v="3144"/>
    <s v="CA-2014-162572"/>
    <x v="3"/>
    <x v="145"/>
    <d v="2014-09-28T00:00:00"/>
    <s v="Second Class"/>
    <s v="RB-19360"/>
    <s v="Raymond Buch"/>
    <x v="0"/>
    <x v="0"/>
    <x v="74"/>
    <x v="24"/>
    <n v="45231"/>
    <x v="3"/>
    <s v="OFF-AR-10001547"/>
    <x v="1"/>
    <x v="6"/>
    <s v="Newell 311"/>
    <n v="10.608000000000001"/>
    <n v="6"/>
    <n v="0.2"/>
    <n v="0.92819999999999991"/>
  </r>
  <r>
    <n v="3145"/>
    <s v="US-2013-148110"/>
    <x v="0"/>
    <x v="64"/>
    <d v="2013-09-12T00:00:00"/>
    <s v="Standard Class"/>
    <s v="AR-10825"/>
    <s v="Anthony Rawles"/>
    <x v="1"/>
    <x v="0"/>
    <x v="89"/>
    <x v="5"/>
    <n v="78745"/>
    <x v="2"/>
    <s v="FUR-CH-10002647"/>
    <x v="0"/>
    <x v="1"/>
    <s v="Situations Contoured Folding Chairs, 4/Set"/>
    <n v="347.80200000000002"/>
    <n v="7"/>
    <n v="0.3"/>
    <n v="-24.842999999999961"/>
  </r>
  <r>
    <n v="3146"/>
    <s v="CA-2014-131828"/>
    <x v="3"/>
    <x v="512"/>
    <d v="2014-02-14T00:00:00"/>
    <s v="Second Class"/>
    <s v="CS-11845"/>
    <s v="Cari Sayre"/>
    <x v="1"/>
    <x v="0"/>
    <x v="4"/>
    <x v="4"/>
    <n v="98105"/>
    <x v="1"/>
    <s v="FUR-CH-10004495"/>
    <x v="0"/>
    <x v="1"/>
    <s v="Global Leather and Oak Executive Chair, Black"/>
    <n v="963.13600000000008"/>
    <n v="4"/>
    <n v="0.2"/>
    <n v="108.35279999999986"/>
  </r>
  <r>
    <n v="3147"/>
    <s v="CA-2014-131828"/>
    <x v="3"/>
    <x v="512"/>
    <d v="2014-02-14T00:00:00"/>
    <s v="Second Class"/>
    <s v="CS-11845"/>
    <s v="Cari Sayre"/>
    <x v="1"/>
    <x v="0"/>
    <x v="4"/>
    <x v="4"/>
    <n v="98105"/>
    <x v="1"/>
    <s v="TEC-PH-10002923"/>
    <x v="2"/>
    <x v="7"/>
    <s v="Logitech B530 USB Headset - headset - Full size, Binaural"/>
    <n v="88.77600000000001"/>
    <n v="3"/>
    <n v="0.2"/>
    <n v="7.7679000000000009"/>
  </r>
  <r>
    <n v="3148"/>
    <s v="CA-2011-109218"/>
    <x v="2"/>
    <x v="479"/>
    <d v="2011-07-03T00:00:00"/>
    <s v="Second Class"/>
    <s v="AR-10825"/>
    <s v="Anthony Rawles"/>
    <x v="1"/>
    <x v="0"/>
    <x v="1"/>
    <x v="1"/>
    <n v="90004"/>
    <x v="1"/>
    <s v="OFF-AR-10001374"/>
    <x v="1"/>
    <x v="6"/>
    <s v="BIC Brite Liner Highlighters, Chisel Tip"/>
    <n v="32.400000000000006"/>
    <n v="5"/>
    <n v="0"/>
    <n v="10.367999999999999"/>
  </r>
  <r>
    <n v="3149"/>
    <s v="CA-2013-120558"/>
    <x v="0"/>
    <x v="843"/>
    <d v="2013-06-11T00:00:00"/>
    <s v="First Class"/>
    <s v="RD-19810"/>
    <s v="Ross DeVincentis"/>
    <x v="2"/>
    <x v="0"/>
    <x v="20"/>
    <x v="15"/>
    <n v="10035"/>
    <x v="3"/>
    <s v="OFF-PA-10003441"/>
    <x v="1"/>
    <x v="10"/>
    <s v="Xerox 226"/>
    <n v="32.400000000000006"/>
    <n v="5"/>
    <n v="0"/>
    <n v="15.552000000000001"/>
  </r>
  <r>
    <n v="3150"/>
    <s v="US-2011-109036"/>
    <x v="2"/>
    <x v="414"/>
    <d v="2011-12-25T00:00:00"/>
    <s v="Standard Class"/>
    <s v="KH-16510"/>
    <s v="Keith Herrera"/>
    <x v="0"/>
    <x v="0"/>
    <x v="4"/>
    <x v="4"/>
    <n v="98103"/>
    <x v="1"/>
    <s v="OFF-LA-10002043"/>
    <x v="1"/>
    <x v="2"/>
    <s v="Avery 489"/>
    <n v="31.049999999999997"/>
    <n v="3"/>
    <n v="0"/>
    <n v="14.904"/>
  </r>
  <r>
    <n v="3151"/>
    <s v="CA-2012-147830"/>
    <x v="1"/>
    <x v="83"/>
    <d v="2012-12-18T00:00:00"/>
    <s v="First Class"/>
    <s v="NF-18385"/>
    <s v="Natalie Fritzler"/>
    <x v="0"/>
    <x v="0"/>
    <x v="46"/>
    <x v="24"/>
    <n v="43055"/>
    <x v="3"/>
    <s v="TEC-AC-10002049"/>
    <x v="2"/>
    <x v="11"/>
    <s v="Plantronics Savi W720 Multi-Device Wireless Headset System"/>
    <n v="2025.3600000000001"/>
    <n v="6"/>
    <n v="0.2"/>
    <n v="607.60800000000006"/>
  </r>
  <r>
    <n v="3152"/>
    <s v="CA-2012-147830"/>
    <x v="1"/>
    <x v="83"/>
    <d v="2012-12-18T00:00:00"/>
    <s v="First Class"/>
    <s v="NF-18385"/>
    <s v="Natalie Fritzler"/>
    <x v="0"/>
    <x v="0"/>
    <x v="46"/>
    <x v="24"/>
    <n v="43055"/>
    <x v="3"/>
    <s v="TEC-MA-10000418"/>
    <x v="2"/>
    <x v="15"/>
    <s v="Cubify CubeX 3D Printer Double Head Print"/>
    <n v="1799.9940000000001"/>
    <n v="2"/>
    <n v="0.7"/>
    <n v="-2639.9912000000004"/>
  </r>
  <r>
    <n v="3153"/>
    <s v="CA-2012-147830"/>
    <x v="1"/>
    <x v="83"/>
    <d v="2012-12-18T00:00:00"/>
    <s v="First Class"/>
    <s v="NF-18385"/>
    <s v="Natalie Fritzler"/>
    <x v="0"/>
    <x v="0"/>
    <x v="46"/>
    <x v="24"/>
    <n v="43055"/>
    <x v="3"/>
    <s v="TEC-PH-10004908"/>
    <x v="2"/>
    <x v="7"/>
    <s v="Panasonic KX TS3282W Corded phone"/>
    <n v="101.98799999999999"/>
    <n v="2"/>
    <n v="0.4"/>
    <n v="-16.998000000000019"/>
  </r>
  <r>
    <n v="3154"/>
    <s v="CA-2012-147830"/>
    <x v="1"/>
    <x v="83"/>
    <d v="2012-12-18T00:00:00"/>
    <s v="First Class"/>
    <s v="NF-18385"/>
    <s v="Natalie Fritzler"/>
    <x v="0"/>
    <x v="0"/>
    <x v="46"/>
    <x v="24"/>
    <n v="43055"/>
    <x v="3"/>
    <s v="FUR-FU-10004091"/>
    <x v="0"/>
    <x v="5"/>
    <s v="Howard Miller 13&quot; Diameter Goldtone Round Wall Clock"/>
    <n v="262.86399999999998"/>
    <n v="7"/>
    <n v="0.2"/>
    <n v="69.001800000000017"/>
  </r>
  <r>
    <n v="3155"/>
    <s v="CA-2014-150497"/>
    <x v="3"/>
    <x v="228"/>
    <d v="2014-07-25T00:00:00"/>
    <s v="Standard Class"/>
    <s v="SM-20950"/>
    <s v="Suzanne McNair"/>
    <x v="1"/>
    <x v="0"/>
    <x v="349"/>
    <x v="11"/>
    <n v="55369"/>
    <x v="2"/>
    <s v="OFF-BI-10004600"/>
    <x v="1"/>
    <x v="8"/>
    <s v="Ibico Ibimaster 300 Manual Binding System"/>
    <n v="735.98"/>
    <n v="2"/>
    <n v="0"/>
    <n v="331.19099999999997"/>
  </r>
  <r>
    <n v="3156"/>
    <s v="CA-2011-128986"/>
    <x v="2"/>
    <x v="93"/>
    <d v="2011-08-05T00:00:00"/>
    <s v="Second Class"/>
    <s v="GH-14410"/>
    <s v="Gary Hansen"/>
    <x v="2"/>
    <x v="0"/>
    <x v="220"/>
    <x v="16"/>
    <n v="85301"/>
    <x v="1"/>
    <s v="OFF-PA-10001289"/>
    <x v="1"/>
    <x v="10"/>
    <s v="White Computer Printout Paper by Universal"/>
    <n v="93.024000000000001"/>
    <n v="3"/>
    <n v="0.2"/>
    <n v="33.721199999999996"/>
  </r>
  <r>
    <n v="3157"/>
    <s v="CA-2012-139584"/>
    <x v="1"/>
    <x v="252"/>
    <d v="2012-08-28T00:00:00"/>
    <s v="Standard Class"/>
    <s v="EM-13810"/>
    <s v="Eleni McCrary"/>
    <x v="1"/>
    <x v="0"/>
    <x v="20"/>
    <x v="15"/>
    <n v="10009"/>
    <x v="3"/>
    <s v="FUR-TA-10001539"/>
    <x v="0"/>
    <x v="3"/>
    <s v="Chromcraft Rectangular Conference Tables"/>
    <n v="284.36399999999998"/>
    <n v="2"/>
    <n v="0.4"/>
    <n v="-75.830400000000054"/>
  </r>
  <r>
    <n v="3158"/>
    <s v="CA-2012-139584"/>
    <x v="1"/>
    <x v="252"/>
    <d v="2012-08-28T00:00:00"/>
    <s v="Standard Class"/>
    <s v="EM-13810"/>
    <s v="Eleni McCrary"/>
    <x v="1"/>
    <x v="0"/>
    <x v="20"/>
    <x v="15"/>
    <n v="10009"/>
    <x v="3"/>
    <s v="TEC-AC-10001266"/>
    <x v="2"/>
    <x v="11"/>
    <s v="Memorex Micro Travel Drive 8 GB"/>
    <n v="26"/>
    <n v="2"/>
    <n v="0"/>
    <n v="11.7"/>
  </r>
  <r>
    <n v="3159"/>
    <s v="US-2013-162677"/>
    <x v="0"/>
    <x v="253"/>
    <d v="2013-03-28T00:00:00"/>
    <s v="First Class"/>
    <s v="DB-13210"/>
    <s v="Dean Braden"/>
    <x v="0"/>
    <x v="0"/>
    <x v="108"/>
    <x v="3"/>
    <n v="28540"/>
    <x v="0"/>
    <s v="OFF-ST-10001291"/>
    <x v="1"/>
    <x v="4"/>
    <s v="Tenex Personal Self-Stacking Standard File Box, Black/Gray"/>
    <n v="67.64"/>
    <n v="5"/>
    <n v="0.2"/>
    <n v="5.9184999999999981"/>
  </r>
  <r>
    <n v="3160"/>
    <s v="US-2013-162677"/>
    <x v="0"/>
    <x v="253"/>
    <d v="2013-03-28T00:00:00"/>
    <s v="First Class"/>
    <s v="DB-13210"/>
    <s v="Dean Braden"/>
    <x v="0"/>
    <x v="0"/>
    <x v="108"/>
    <x v="3"/>
    <n v="28540"/>
    <x v="0"/>
    <s v="TEC-AC-10001314"/>
    <x v="2"/>
    <x v="11"/>
    <s v="Case Logic 2.4GHz Wireless Keyboard"/>
    <n v="119.97600000000001"/>
    <n v="3"/>
    <n v="0.2"/>
    <n v="-17.996400000000019"/>
  </r>
  <r>
    <n v="3161"/>
    <s v="US-2011-150924"/>
    <x v="2"/>
    <x v="171"/>
    <d v="2011-09-16T00:00:00"/>
    <s v="Second Class"/>
    <s v="PT-19090"/>
    <s v="Pete Takahito"/>
    <x v="0"/>
    <x v="0"/>
    <x v="12"/>
    <x v="5"/>
    <n v="77070"/>
    <x v="2"/>
    <s v="OFF-BI-10004040"/>
    <x v="1"/>
    <x v="8"/>
    <s v="Wilson Jones Impact Binders"/>
    <n v="5.1799999999999988"/>
    <n v="5"/>
    <n v="0.8"/>
    <n v="-8.0289999999999999"/>
  </r>
  <r>
    <n v="3162"/>
    <s v="CA-2011-153969"/>
    <x v="2"/>
    <x v="158"/>
    <d v="2011-09-25T00:00:00"/>
    <s v="Standard Class"/>
    <s v="HF-14995"/>
    <s v="Herbert Flentye"/>
    <x v="0"/>
    <x v="0"/>
    <x v="8"/>
    <x v="1"/>
    <n v="94109"/>
    <x v="1"/>
    <s v="OFF-EN-10001539"/>
    <x v="1"/>
    <x v="12"/>
    <s v="Staples"/>
    <n v="15.56"/>
    <n v="2"/>
    <n v="0"/>
    <n v="7.3132000000000001"/>
  </r>
  <r>
    <n v="3163"/>
    <s v="CA-2011-153969"/>
    <x v="2"/>
    <x v="158"/>
    <d v="2011-09-25T00:00:00"/>
    <s v="Standard Class"/>
    <s v="HF-14995"/>
    <s v="Herbert Flentye"/>
    <x v="0"/>
    <x v="0"/>
    <x v="8"/>
    <x v="1"/>
    <n v="94109"/>
    <x v="1"/>
    <s v="OFF-EN-10004483"/>
    <x v="1"/>
    <x v="12"/>
    <s v="#10 White Business Envelopes,4 1/8 x 9 1/2"/>
    <n v="78.349999999999994"/>
    <n v="5"/>
    <n v="0"/>
    <n v="36.824499999999993"/>
  </r>
  <r>
    <n v="3164"/>
    <s v="CA-2011-153969"/>
    <x v="2"/>
    <x v="158"/>
    <d v="2011-09-25T00:00:00"/>
    <s v="Standard Class"/>
    <s v="HF-14995"/>
    <s v="Herbert Flentye"/>
    <x v="0"/>
    <x v="0"/>
    <x v="8"/>
    <x v="1"/>
    <n v="94109"/>
    <x v="1"/>
    <s v="OFF-AR-10001615"/>
    <x v="1"/>
    <x v="6"/>
    <s v="Newell 34"/>
    <n v="59.519999999999996"/>
    <n v="3"/>
    <n v="0"/>
    <n v="15.475200000000001"/>
  </r>
  <r>
    <n v="3165"/>
    <s v="CA-2011-153969"/>
    <x v="2"/>
    <x v="158"/>
    <d v="2011-09-25T00:00:00"/>
    <s v="Standard Class"/>
    <s v="HF-14995"/>
    <s v="Herbert Flentye"/>
    <x v="0"/>
    <x v="0"/>
    <x v="8"/>
    <x v="1"/>
    <n v="94109"/>
    <x v="1"/>
    <s v="OFF-PA-10000327"/>
    <x v="1"/>
    <x v="10"/>
    <s v="Xerox 1971"/>
    <n v="38.520000000000003"/>
    <n v="9"/>
    <n v="0"/>
    <n v="17.333999999999996"/>
  </r>
  <r>
    <n v="3166"/>
    <s v="CA-2011-153969"/>
    <x v="2"/>
    <x v="158"/>
    <d v="2011-09-25T00:00:00"/>
    <s v="Standard Class"/>
    <s v="HF-14995"/>
    <s v="Herbert Flentye"/>
    <x v="0"/>
    <x v="0"/>
    <x v="8"/>
    <x v="1"/>
    <n v="94109"/>
    <x v="1"/>
    <s v="TEC-PH-10001299"/>
    <x v="2"/>
    <x v="7"/>
    <s v="Polycom CX300 Desktop Phone USB VoIP phone"/>
    <n v="239.98400000000004"/>
    <n v="2"/>
    <n v="0.2"/>
    <n v="23.998400000000004"/>
  </r>
  <r>
    <n v="3167"/>
    <s v="CA-2011-153969"/>
    <x v="2"/>
    <x v="158"/>
    <d v="2011-09-25T00:00:00"/>
    <s v="Standard Class"/>
    <s v="HF-14995"/>
    <s v="Herbert Flentye"/>
    <x v="0"/>
    <x v="0"/>
    <x v="8"/>
    <x v="1"/>
    <n v="94109"/>
    <x v="1"/>
    <s v="OFF-PA-10002246"/>
    <x v="1"/>
    <x v="10"/>
    <s v="Wirebound Four 2-3/4 x 5 Forms per Page, 400 Sets per Book"/>
    <n v="19.350000000000001"/>
    <n v="3"/>
    <n v="0"/>
    <n v="9.4815000000000005"/>
  </r>
  <r>
    <n v="3168"/>
    <s v="CA-2013-146682"/>
    <x v="0"/>
    <x v="517"/>
    <d v="2013-11-01T00:00:00"/>
    <s v="First Class"/>
    <s v="KW-16435"/>
    <s v="Katrina Willman"/>
    <x v="0"/>
    <x v="0"/>
    <x v="190"/>
    <x v="12"/>
    <n v="48911"/>
    <x v="2"/>
    <s v="FUR-FU-10002671"/>
    <x v="0"/>
    <x v="5"/>
    <s v="Electrix 20W Halogen Replacement Bulb for Zoom-In Desk Lamp"/>
    <n v="67"/>
    <n v="5"/>
    <n v="0"/>
    <n v="32.159999999999997"/>
  </r>
  <r>
    <n v="3169"/>
    <s v="CA-2013-138695"/>
    <x v="0"/>
    <x v="316"/>
    <d v="2013-06-04T00:00:00"/>
    <s v="Standard Class"/>
    <s v="KC-16675"/>
    <s v="Kimberly Carter"/>
    <x v="1"/>
    <x v="0"/>
    <x v="315"/>
    <x v="2"/>
    <n v="32303"/>
    <x v="0"/>
    <s v="FUR-CH-10003833"/>
    <x v="0"/>
    <x v="1"/>
    <s v="Novimex Fabric Task Chair"/>
    <n v="390.27199999999999"/>
    <n v="8"/>
    <n v="0.2"/>
    <n v="-24.39200000000001"/>
  </r>
  <r>
    <n v="3170"/>
    <s v="CA-2013-138695"/>
    <x v="0"/>
    <x v="316"/>
    <d v="2013-06-04T00:00:00"/>
    <s v="Standard Class"/>
    <s v="KC-16675"/>
    <s v="Kimberly Carter"/>
    <x v="1"/>
    <x v="0"/>
    <x v="315"/>
    <x v="2"/>
    <n v="32303"/>
    <x v="0"/>
    <s v="OFF-PA-10001667"/>
    <x v="1"/>
    <x v="10"/>
    <s v="Great White Multi-Use Recycled Paper (20Lb. and 84 Bright)"/>
    <n v="62.192000000000007"/>
    <n v="13"/>
    <n v="0.2"/>
    <n v="19.434999999999995"/>
  </r>
  <r>
    <n v="3171"/>
    <s v="CA-2014-107461"/>
    <x v="3"/>
    <x v="202"/>
    <d v="2014-12-27T00:00:00"/>
    <s v="Second Class"/>
    <s v="PK-19075"/>
    <s v="Pete Kriz"/>
    <x v="0"/>
    <x v="0"/>
    <x v="29"/>
    <x v="20"/>
    <n v="29203"/>
    <x v="0"/>
    <s v="OFF-BI-10002003"/>
    <x v="1"/>
    <x v="8"/>
    <s v="Ibico Presentation Index for Binding Systems"/>
    <n v="23.88"/>
    <n v="6"/>
    <n v="0"/>
    <n v="11.223600000000001"/>
  </r>
  <r>
    <n v="3172"/>
    <s v="US-2013-133879"/>
    <x v="0"/>
    <x v="844"/>
    <d v="2013-03-29T00:00:00"/>
    <s v="Standard Class"/>
    <s v="KT-16465"/>
    <s v="Kean Takahito"/>
    <x v="0"/>
    <x v="0"/>
    <x v="22"/>
    <x v="10"/>
    <n v="60623"/>
    <x v="2"/>
    <s v="OFF-BI-10004465"/>
    <x v="1"/>
    <x v="8"/>
    <s v="Avery Durable Slant Ring Binders"/>
    <n v="3.1679999999999993"/>
    <n v="2"/>
    <n v="0.8"/>
    <n v="-4.7520000000000007"/>
  </r>
  <r>
    <n v="3173"/>
    <s v="US-2013-133879"/>
    <x v="0"/>
    <x v="844"/>
    <d v="2013-03-29T00:00:00"/>
    <s v="Standard Class"/>
    <s v="KT-16465"/>
    <s v="Kean Takahito"/>
    <x v="0"/>
    <x v="0"/>
    <x v="22"/>
    <x v="10"/>
    <n v="60623"/>
    <x v="2"/>
    <s v="FUR-CH-10000665"/>
    <x v="0"/>
    <x v="1"/>
    <s v="Global Airflow Leather Mesh Back Chair, Black"/>
    <n v="528.42999999999995"/>
    <n v="5"/>
    <n v="0.3"/>
    <n v="0"/>
  </r>
  <r>
    <n v="3174"/>
    <s v="US-2013-133879"/>
    <x v="0"/>
    <x v="844"/>
    <d v="2013-03-29T00:00:00"/>
    <s v="Standard Class"/>
    <s v="KT-16465"/>
    <s v="Kean Takahito"/>
    <x v="0"/>
    <x v="0"/>
    <x v="22"/>
    <x v="10"/>
    <n v="60623"/>
    <x v="2"/>
    <s v="OFF-AR-10004956"/>
    <x v="1"/>
    <x v="6"/>
    <s v="Newell 33"/>
    <n v="13.392000000000001"/>
    <n v="3"/>
    <n v="0.2"/>
    <n v="1.5065999999999975"/>
  </r>
  <r>
    <n v="3175"/>
    <s v="CA-2014-157483"/>
    <x v="3"/>
    <x v="343"/>
    <d v="2014-11-19T00:00:00"/>
    <s v="Standard Class"/>
    <s v="EP-13915"/>
    <s v="Emily Phan"/>
    <x v="0"/>
    <x v="0"/>
    <x v="66"/>
    <x v="12"/>
    <n v="48227"/>
    <x v="2"/>
    <s v="OFF-AR-10004260"/>
    <x v="1"/>
    <x v="6"/>
    <s v="Boston 1799 Powerhouse Electric Pencil Sharpener"/>
    <n v="181.86"/>
    <n v="7"/>
    <n v="0"/>
    <n v="50.9208"/>
  </r>
  <r>
    <n v="3176"/>
    <s v="US-2014-132059"/>
    <x v="3"/>
    <x v="397"/>
    <d v="2014-09-30T00:00:00"/>
    <s v="Standard Class"/>
    <s v="AP-10915"/>
    <s v="Arthur Prichep"/>
    <x v="0"/>
    <x v="0"/>
    <x v="299"/>
    <x v="22"/>
    <n v="80525"/>
    <x v="1"/>
    <s v="FUR-BO-10001811"/>
    <x v="0"/>
    <x v="0"/>
    <s v="Atlantic Metals Mobile 5-Shelf Bookcases, Custom Colors"/>
    <n v="180.58800000000005"/>
    <n v="2"/>
    <n v="0.7"/>
    <n v="-240.78400000000005"/>
  </r>
  <r>
    <n v="3177"/>
    <s v="US-2014-132059"/>
    <x v="3"/>
    <x v="397"/>
    <d v="2014-09-30T00:00:00"/>
    <s v="Standard Class"/>
    <s v="AP-10915"/>
    <s v="Arthur Prichep"/>
    <x v="0"/>
    <x v="0"/>
    <x v="299"/>
    <x v="22"/>
    <n v="80525"/>
    <x v="1"/>
    <s v="TEC-AC-10003280"/>
    <x v="2"/>
    <x v="11"/>
    <s v="Belkin F8E887 USB Wired Ergonomic Keyboard"/>
    <n v="47.984000000000002"/>
    <n v="2"/>
    <n v="0.2"/>
    <n v="0.59979999999999656"/>
  </r>
  <r>
    <n v="3178"/>
    <s v="CA-2014-122280"/>
    <x v="3"/>
    <x v="18"/>
    <d v="2014-09-11T00:00:00"/>
    <s v="Same Day"/>
    <s v="SH-20395"/>
    <s v="Shahid Hopkins"/>
    <x v="0"/>
    <x v="0"/>
    <x v="20"/>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x v="0"/>
    <x v="20"/>
    <x v="15"/>
    <n v="10011"/>
    <x v="3"/>
    <s v="FUR-FU-10001487"/>
    <x v="0"/>
    <x v="5"/>
    <s v="Eldon Expressions Wood and Plastic Desk Accessories, Cherry Wood"/>
    <n v="20.94"/>
    <n v="3"/>
    <n v="0"/>
    <n v="6.0725999999999987"/>
  </r>
  <r>
    <n v="3180"/>
    <s v="CA-2014-105235"/>
    <x v="3"/>
    <x v="256"/>
    <d v="2014-12-12T00:00:00"/>
    <s v="Standard Class"/>
    <s v="SM-20950"/>
    <s v="Suzanne McNair"/>
    <x v="1"/>
    <x v="0"/>
    <x v="20"/>
    <x v="15"/>
    <n v="10011"/>
    <x v="3"/>
    <s v="FUR-FU-10000521"/>
    <x v="0"/>
    <x v="5"/>
    <s v="Seth Thomas 14&quot; Putty-Colored Wall Clock"/>
    <n v="58.68"/>
    <n v="2"/>
    <n v="0"/>
    <n v="18.190799999999996"/>
  </r>
  <r>
    <n v="3181"/>
    <s v="CA-2014-105235"/>
    <x v="3"/>
    <x v="256"/>
    <d v="2014-12-12T00:00:00"/>
    <s v="Standard Class"/>
    <s v="SM-20950"/>
    <s v="Suzanne McNair"/>
    <x v="1"/>
    <x v="0"/>
    <x v="20"/>
    <x v="15"/>
    <n v="10011"/>
    <x v="3"/>
    <s v="OFF-AP-10001271"/>
    <x v="1"/>
    <x v="9"/>
    <s v="Eureka The Boss Cordless Rechargeable Stick Vac"/>
    <n v="254.89999999999998"/>
    <n v="5"/>
    <n v="0"/>
    <n v="68.823000000000008"/>
  </r>
  <r>
    <n v="3182"/>
    <s v="CA-2014-152912"/>
    <x v="3"/>
    <x v="45"/>
    <d v="2014-11-13T00:00:00"/>
    <s v="Second Class"/>
    <s v="BM-11650"/>
    <s v="Brian Moss"/>
    <x v="1"/>
    <x v="0"/>
    <x v="29"/>
    <x v="39"/>
    <n v="21044"/>
    <x v="3"/>
    <s v="OFF-BI-10004728"/>
    <x v="1"/>
    <x v="8"/>
    <s v="Wilson Jones Turn Tabs Binder Tool for Ring Binders"/>
    <n v="9.64"/>
    <n v="2"/>
    <n v="0"/>
    <n v="4.4344000000000001"/>
  </r>
  <r>
    <n v="3183"/>
    <s v="CA-2014-152912"/>
    <x v="3"/>
    <x v="45"/>
    <d v="2014-11-13T00:00:00"/>
    <s v="Second Class"/>
    <s v="BM-11650"/>
    <s v="Brian Moss"/>
    <x v="1"/>
    <x v="0"/>
    <x v="29"/>
    <x v="39"/>
    <n v="21044"/>
    <x v="3"/>
    <s v="TEC-AC-10004666"/>
    <x v="2"/>
    <x v="11"/>
    <s v="Maxell iVDR EX 500GB Cartridge"/>
    <n v="826.62000000000012"/>
    <n v="3"/>
    <n v="0"/>
    <n v="355.4466000000001"/>
  </r>
  <r>
    <n v="3184"/>
    <s v="CA-2014-152912"/>
    <x v="3"/>
    <x v="45"/>
    <d v="2014-11-13T00:00:00"/>
    <s v="Second Class"/>
    <s v="BM-11650"/>
    <s v="Brian Moss"/>
    <x v="1"/>
    <x v="0"/>
    <x v="29"/>
    <x v="39"/>
    <n v="21044"/>
    <x v="3"/>
    <s v="OFF-ST-10003208"/>
    <x v="1"/>
    <x v="4"/>
    <s v="Adjustable Depth Letter/Legal Cart"/>
    <n v="1633.14"/>
    <n v="9"/>
    <n v="0"/>
    <n v="473.61059999999975"/>
  </r>
  <r>
    <n v="3185"/>
    <s v="CA-2014-152912"/>
    <x v="3"/>
    <x v="45"/>
    <d v="2014-11-13T00:00:00"/>
    <s v="Second Class"/>
    <s v="BM-11650"/>
    <s v="Brian Moss"/>
    <x v="1"/>
    <x v="0"/>
    <x v="29"/>
    <x v="39"/>
    <n v="21044"/>
    <x v="3"/>
    <s v="OFF-ST-10003208"/>
    <x v="1"/>
    <x v="4"/>
    <s v="Adjustable Depth Letter/Legal Cart"/>
    <n v="544.38"/>
    <n v="3"/>
    <n v="0"/>
    <n v="157.87019999999993"/>
  </r>
  <r>
    <n v="3186"/>
    <s v="CA-2011-123498"/>
    <x v="2"/>
    <x v="845"/>
    <d v="2011-11-09T00:00:00"/>
    <s v="First Class"/>
    <s v="TC-20980"/>
    <s v="Tamara Chand"/>
    <x v="1"/>
    <x v="0"/>
    <x v="12"/>
    <x v="5"/>
    <n v="77041"/>
    <x v="2"/>
    <s v="OFF-BI-10000632"/>
    <x v="1"/>
    <x v="8"/>
    <s v="Satellite Sectional Post Binders"/>
    <n v="26.045999999999992"/>
    <n v="3"/>
    <n v="0.8"/>
    <n v="-44.278199999999998"/>
  </r>
  <r>
    <n v="3187"/>
    <s v="CA-2011-123498"/>
    <x v="2"/>
    <x v="845"/>
    <d v="2011-11-09T00:00:00"/>
    <s v="First Class"/>
    <s v="TC-20980"/>
    <s v="Tamara Chand"/>
    <x v="1"/>
    <x v="0"/>
    <x v="12"/>
    <x v="5"/>
    <n v="77041"/>
    <x v="2"/>
    <s v="OFF-EN-10004773"/>
    <x v="1"/>
    <x v="12"/>
    <s v="Staples"/>
    <n v="74.352000000000004"/>
    <n v="3"/>
    <n v="0.2"/>
    <n v="26.952599999999997"/>
  </r>
  <r>
    <n v="3188"/>
    <s v="CA-2014-159352"/>
    <x v="3"/>
    <x v="846"/>
    <d v="2014-03-18T00:00:00"/>
    <s v="Standard Class"/>
    <s v="KB-16585"/>
    <s v="Ken Black"/>
    <x v="1"/>
    <x v="0"/>
    <x v="90"/>
    <x v="31"/>
    <n v="1852"/>
    <x v="3"/>
    <s v="TEC-PH-10004700"/>
    <x v="2"/>
    <x v="7"/>
    <s v="PowerGen Dual USB Car Charger"/>
    <n v="69.930000000000007"/>
    <n v="7"/>
    <n v="0"/>
    <n v="32.1678"/>
  </r>
  <r>
    <n v="3189"/>
    <s v="US-2014-146416"/>
    <x v="3"/>
    <x v="179"/>
    <d v="2014-10-23T00:00:00"/>
    <s v="Second Class"/>
    <s v="JE-16165"/>
    <s v="Justin Ellison"/>
    <x v="1"/>
    <x v="0"/>
    <x v="350"/>
    <x v="1"/>
    <n v="95695"/>
    <x v="1"/>
    <s v="OFF-LA-10003714"/>
    <x v="1"/>
    <x v="2"/>
    <s v="Avery 510"/>
    <n v="3.75"/>
    <n v="1"/>
    <n v="0"/>
    <n v="1.7999999999999998"/>
  </r>
  <r>
    <n v="3190"/>
    <s v="US-2014-146416"/>
    <x v="3"/>
    <x v="179"/>
    <d v="2014-10-23T00:00:00"/>
    <s v="Second Class"/>
    <s v="JE-16165"/>
    <s v="Justin Ellison"/>
    <x v="1"/>
    <x v="0"/>
    <x v="350"/>
    <x v="1"/>
    <n v="95695"/>
    <x v="1"/>
    <s v="OFF-BI-10001787"/>
    <x v="1"/>
    <x v="8"/>
    <s v="Wilson Jones Four-Pocket Poly Binders"/>
    <n v="20.928000000000001"/>
    <n v="4"/>
    <n v="0.2"/>
    <n v="7.5864000000000003"/>
  </r>
  <r>
    <n v="3191"/>
    <s v="US-2012-163783"/>
    <x v="1"/>
    <x v="17"/>
    <d v="2013-01-01T00:00:00"/>
    <s v="Standard Class"/>
    <s v="DR-12940"/>
    <s v="Daniel Raglin"/>
    <x v="2"/>
    <x v="0"/>
    <x v="22"/>
    <x v="10"/>
    <n v="60610"/>
    <x v="2"/>
    <s v="OFF-ST-10002957"/>
    <x v="1"/>
    <x v="4"/>
    <s v="Sterilite Show Offs Storage Containers"/>
    <n v="12.672000000000001"/>
    <n v="3"/>
    <n v="0.2"/>
    <n v="-3.1680000000000001"/>
  </r>
  <r>
    <n v="3192"/>
    <s v="CA-2014-123981"/>
    <x v="3"/>
    <x v="280"/>
    <d v="2014-10-09T00:00:00"/>
    <s v="Standard Class"/>
    <s v="RW-19630"/>
    <s v="Rob Williams"/>
    <x v="1"/>
    <x v="0"/>
    <x v="20"/>
    <x v="15"/>
    <n v="10035"/>
    <x v="3"/>
    <s v="TEC-PH-10002115"/>
    <x v="2"/>
    <x v="7"/>
    <s v="Plantronics 81402"/>
    <n v="65.989999999999995"/>
    <n v="1"/>
    <n v="0"/>
    <n v="17.157400000000003"/>
  </r>
  <r>
    <n v="3193"/>
    <s v="CA-2014-158953"/>
    <x v="3"/>
    <x v="400"/>
    <d v="2014-06-09T00:00:00"/>
    <s v="Standard Class"/>
    <s v="ML-18040"/>
    <s v="Michelle Lonsdale"/>
    <x v="1"/>
    <x v="0"/>
    <x v="351"/>
    <x v="5"/>
    <n v="77489"/>
    <x v="2"/>
    <s v="OFF-BI-10002557"/>
    <x v="1"/>
    <x v="8"/>
    <s v="Presstex Flexible Ring Binders"/>
    <n v="6.3699999999999983"/>
    <n v="7"/>
    <n v="0.8"/>
    <n v="-9.5550000000000015"/>
  </r>
  <r>
    <n v="3194"/>
    <s v="CA-2011-165428"/>
    <x v="2"/>
    <x v="416"/>
    <d v="2011-09-04T00:00:00"/>
    <s v="First Class"/>
    <s v="JL-15130"/>
    <s v="Jack Lebron"/>
    <x v="0"/>
    <x v="0"/>
    <x v="12"/>
    <x v="5"/>
    <n v="77036"/>
    <x v="2"/>
    <s v="OFF-BI-10002949"/>
    <x v="1"/>
    <x v="8"/>
    <s v="Prestige Round Ring Binders"/>
    <n v="3.6479999999999992"/>
    <n v="3"/>
    <n v="0.8"/>
    <n v="-6.0192000000000032"/>
  </r>
  <r>
    <n v="3195"/>
    <s v="CA-2011-165428"/>
    <x v="2"/>
    <x v="416"/>
    <d v="2011-09-04T00:00:00"/>
    <s v="First Class"/>
    <s v="JL-15130"/>
    <s v="Jack Lebron"/>
    <x v="0"/>
    <x v="0"/>
    <x v="12"/>
    <x v="5"/>
    <n v="77036"/>
    <x v="2"/>
    <s v="OFF-PA-10004100"/>
    <x v="1"/>
    <x v="10"/>
    <s v="Xerox 216"/>
    <n v="31.104000000000006"/>
    <n v="6"/>
    <n v="0.2"/>
    <n v="10.8864"/>
  </r>
  <r>
    <n v="3196"/>
    <s v="CA-2013-169026"/>
    <x v="0"/>
    <x v="590"/>
    <d v="2013-08-14T00:00:00"/>
    <s v="Standard Class"/>
    <s v="CM-12655"/>
    <s v="Corinna Mitchell"/>
    <x v="2"/>
    <x v="0"/>
    <x v="25"/>
    <x v="35"/>
    <n v="39212"/>
    <x v="0"/>
    <s v="OFF-FA-10001883"/>
    <x v="1"/>
    <x v="13"/>
    <s v="Alliance Super-Size Bands, Assorted Sizes"/>
    <n v="23.34"/>
    <n v="3"/>
    <n v="0"/>
    <n v="0.23339999999999961"/>
  </r>
  <r>
    <n v="3197"/>
    <s v="CA-2014-109750"/>
    <x v="3"/>
    <x v="847"/>
    <d v="2014-07-29T00:00:00"/>
    <s v="Standard Class"/>
    <s v="FH-14365"/>
    <s v="Fred Hopkins"/>
    <x v="1"/>
    <x v="0"/>
    <x v="20"/>
    <x v="15"/>
    <n v="10009"/>
    <x v="3"/>
    <s v="TEC-PH-10000702"/>
    <x v="2"/>
    <x v="7"/>
    <s v="Square Credit Card Reader, 4 1/2&quot; x 4 1/2&quot; x 1&quot;, White"/>
    <n v="29.97"/>
    <n v="3"/>
    <n v="0"/>
    <n v="14.085899999999999"/>
  </r>
  <r>
    <n v="3198"/>
    <s v="CA-2012-149384"/>
    <x v="1"/>
    <x v="848"/>
    <d v="2012-07-10T00:00:00"/>
    <s v="Same Day"/>
    <s v="EH-13945"/>
    <s v="Eric Hoffmann"/>
    <x v="0"/>
    <x v="0"/>
    <x v="228"/>
    <x v="16"/>
    <n v="85281"/>
    <x v="1"/>
    <s v="OFF-BI-10003196"/>
    <x v="1"/>
    <x v="8"/>
    <s v="Accohide Poly Flexible Ring Binders"/>
    <n v="3.366000000000001"/>
    <n v="3"/>
    <n v="0.7"/>
    <n v="-2.2439999999999989"/>
  </r>
  <r>
    <n v="3199"/>
    <s v="CA-2011-131527"/>
    <x v="2"/>
    <x v="588"/>
    <d v="2011-12-07T00:00:00"/>
    <s v="Standard Class"/>
    <s v="TB-21280"/>
    <s v="Toby Braunhardt"/>
    <x v="0"/>
    <x v="0"/>
    <x v="108"/>
    <x v="3"/>
    <n v="28540"/>
    <x v="0"/>
    <s v="TEC-PH-10001644"/>
    <x v="2"/>
    <x v="7"/>
    <s v="BlueLounge Milo Smartphone Stand, White/Metallic"/>
    <n v="95.968000000000004"/>
    <n v="4"/>
    <n v="0.2"/>
    <n v="9.5968000000000053"/>
  </r>
  <r>
    <n v="3200"/>
    <s v="CA-2014-164000"/>
    <x v="3"/>
    <x v="404"/>
    <d v="2014-12-23T00:00:00"/>
    <s v="Standard Class"/>
    <s v="AH-10030"/>
    <s v="Aaron Hawkins"/>
    <x v="1"/>
    <x v="0"/>
    <x v="10"/>
    <x v="9"/>
    <n v="19134"/>
    <x v="3"/>
    <s v="OFF-AR-10003183"/>
    <x v="1"/>
    <x v="6"/>
    <s v="Avery Fluorescent Highlighter Four-Color Set"/>
    <n v="18.704000000000001"/>
    <n v="7"/>
    <n v="0.2"/>
    <n v="2.3379999999999983"/>
  </r>
  <r>
    <n v="3201"/>
    <s v="CA-2011-164224"/>
    <x v="2"/>
    <x v="598"/>
    <d v="2011-05-20T00:00:00"/>
    <s v="Second Class"/>
    <s v="TT-21070"/>
    <s v="Ted Trevino"/>
    <x v="0"/>
    <x v="0"/>
    <x v="59"/>
    <x v="24"/>
    <n v="44312"/>
    <x v="3"/>
    <s v="FUR-FU-10000308"/>
    <x v="0"/>
    <x v="5"/>
    <s v="Deflect-o Glass Clear Studded Chair Mats"/>
    <n v="149.232"/>
    <n v="3"/>
    <n v="0.2"/>
    <n v="3.7308000000000021"/>
  </r>
  <r>
    <n v="3202"/>
    <s v="CA-2011-164224"/>
    <x v="2"/>
    <x v="598"/>
    <d v="2011-05-20T00:00:00"/>
    <s v="Second Class"/>
    <s v="TT-21070"/>
    <s v="Ted Trevino"/>
    <x v="0"/>
    <x v="0"/>
    <x v="59"/>
    <x v="24"/>
    <n v="44312"/>
    <x v="3"/>
    <s v="OFF-PA-10001526"/>
    <x v="1"/>
    <x v="10"/>
    <s v="Xerox 1949"/>
    <n v="15.936000000000002"/>
    <n v="4"/>
    <n v="0.2"/>
    <n v="5.7768000000000015"/>
  </r>
  <r>
    <n v="3203"/>
    <s v="CA-2011-158372"/>
    <x v="2"/>
    <x v="849"/>
    <d v="2011-11-16T00:00:00"/>
    <s v="Standard Class"/>
    <s v="RD-19900"/>
    <s v="Ruben Dartt"/>
    <x v="0"/>
    <x v="0"/>
    <x v="70"/>
    <x v="1"/>
    <n v="92037"/>
    <x v="1"/>
    <s v="TEC-PH-10002103"/>
    <x v="2"/>
    <x v="7"/>
    <s v="Jabra SPEAK 410"/>
    <n v="601.53599999999994"/>
    <n v="8"/>
    <n v="0.2"/>
    <n v="60.153600000000012"/>
  </r>
  <r>
    <n v="3204"/>
    <s v="CA-2011-158372"/>
    <x v="2"/>
    <x v="849"/>
    <d v="2011-11-16T00:00:00"/>
    <s v="Standard Class"/>
    <s v="RD-19900"/>
    <s v="Ruben Dartt"/>
    <x v="0"/>
    <x v="0"/>
    <x v="70"/>
    <x v="1"/>
    <n v="92037"/>
    <x v="1"/>
    <s v="TEC-AC-10004209"/>
    <x v="2"/>
    <x v="11"/>
    <s v="Memorex Froggy Flash Drive 4 GB"/>
    <n v="10.99"/>
    <n v="1"/>
    <n v="0"/>
    <n v="4.2861000000000002"/>
  </r>
  <r>
    <n v="3205"/>
    <s v="CA-2011-158372"/>
    <x v="2"/>
    <x v="849"/>
    <d v="2011-11-16T00:00:00"/>
    <s v="Standard Class"/>
    <s v="RD-19900"/>
    <s v="Ruben Dartt"/>
    <x v="0"/>
    <x v="0"/>
    <x v="70"/>
    <x v="1"/>
    <n v="92037"/>
    <x v="1"/>
    <s v="FUR-FU-10000397"/>
    <x v="0"/>
    <x v="5"/>
    <s v="Luxo Economy Swing Arm Lamp"/>
    <n v="39.880000000000003"/>
    <n v="2"/>
    <n v="0"/>
    <n v="11.166400000000003"/>
  </r>
  <r>
    <n v="3206"/>
    <s v="CA-2011-158372"/>
    <x v="2"/>
    <x v="849"/>
    <d v="2011-11-16T00:00:00"/>
    <s v="Standard Class"/>
    <s v="RD-19900"/>
    <s v="Ruben Dartt"/>
    <x v="0"/>
    <x v="0"/>
    <x v="70"/>
    <x v="1"/>
    <n v="92037"/>
    <x v="1"/>
    <s v="OFF-PA-10002137"/>
    <x v="1"/>
    <x v="10"/>
    <s v="Southworth 100% Résumé Paper, 24lb."/>
    <n v="62.24"/>
    <n v="8"/>
    <n v="0"/>
    <n v="28.007999999999996"/>
  </r>
  <r>
    <n v="3207"/>
    <s v="CA-2011-158372"/>
    <x v="2"/>
    <x v="849"/>
    <d v="2011-11-16T00:00:00"/>
    <s v="Standard Class"/>
    <s v="RD-19900"/>
    <s v="Ruben Dartt"/>
    <x v="0"/>
    <x v="0"/>
    <x v="70"/>
    <x v="1"/>
    <n v="92037"/>
    <x v="1"/>
    <s v="FUR-FU-10001867"/>
    <x v="0"/>
    <x v="5"/>
    <s v="Eldon Expressions Punched Metal &amp; Wood Desk Accessories, Pewter &amp; Cherry"/>
    <n v="53.2"/>
    <n v="5"/>
    <n v="0"/>
    <n v="14.896000000000003"/>
  </r>
  <r>
    <n v="3208"/>
    <s v="CA-2011-158372"/>
    <x v="2"/>
    <x v="849"/>
    <d v="2011-11-16T00:00:00"/>
    <s v="Standard Class"/>
    <s v="RD-19900"/>
    <s v="Ruben Dartt"/>
    <x v="0"/>
    <x v="0"/>
    <x v="70"/>
    <x v="1"/>
    <n v="92037"/>
    <x v="1"/>
    <s v="OFF-LA-10000407"/>
    <x v="1"/>
    <x v="2"/>
    <s v="Avery White Multi-Purpose Labels"/>
    <n v="39.840000000000003"/>
    <n v="8"/>
    <n v="0"/>
    <n v="18.3264"/>
  </r>
  <r>
    <n v="3209"/>
    <s v="CA-2013-108882"/>
    <x v="0"/>
    <x v="850"/>
    <d v="2013-01-15T00:00:00"/>
    <s v="Standard Class"/>
    <s v="LA-16780"/>
    <s v="Laura Armstrong"/>
    <x v="1"/>
    <x v="0"/>
    <x v="201"/>
    <x v="1"/>
    <n v="93727"/>
    <x v="1"/>
    <s v="TEC-AC-10000420"/>
    <x v="2"/>
    <x v="11"/>
    <s v="Logitech G500s Laser Gaming Mouse with Adjustable Weight Tuning"/>
    <n v="349.95"/>
    <n v="5"/>
    <n v="0"/>
    <n v="118.98299999999999"/>
  </r>
  <r>
    <n v="3210"/>
    <s v="CA-2013-108882"/>
    <x v="0"/>
    <x v="850"/>
    <d v="2013-01-15T00:00:00"/>
    <s v="Standard Class"/>
    <s v="LA-16780"/>
    <s v="Laura Armstrong"/>
    <x v="1"/>
    <x v="0"/>
    <x v="201"/>
    <x v="1"/>
    <n v="93727"/>
    <x v="1"/>
    <s v="TEC-PH-10002726"/>
    <x v="2"/>
    <x v="7"/>
    <s v="netTALK DUO VoIP Telephone Service"/>
    <n v="377.92800000000005"/>
    <n v="9"/>
    <n v="0.2"/>
    <n v="141.72300000000001"/>
  </r>
  <r>
    <n v="3211"/>
    <s v="US-2014-108245"/>
    <x v="3"/>
    <x v="585"/>
    <d v="2014-09-28T00:00:00"/>
    <s v="Standard Class"/>
    <s v="SH-19975"/>
    <s v="Sally Hughsby"/>
    <x v="1"/>
    <x v="0"/>
    <x v="352"/>
    <x v="5"/>
    <n v="77581"/>
    <x v="2"/>
    <s v="OFF-EN-10001415"/>
    <x v="1"/>
    <x v="12"/>
    <s v="Staples"/>
    <n v="13.392000000000001"/>
    <n v="3"/>
    <n v="0.2"/>
    <n v="5.0220000000000002"/>
  </r>
  <r>
    <n v="3212"/>
    <s v="US-2014-108245"/>
    <x v="3"/>
    <x v="585"/>
    <d v="2014-09-28T00:00:00"/>
    <s v="Standard Class"/>
    <s v="SH-19975"/>
    <s v="Sally Hughsby"/>
    <x v="1"/>
    <x v="0"/>
    <x v="352"/>
    <x v="5"/>
    <n v="77581"/>
    <x v="2"/>
    <s v="OFF-BI-10000773"/>
    <x v="1"/>
    <x v="8"/>
    <s v="Insertable Tab Post Binder Dividers"/>
    <n v="11.227999999999998"/>
    <n v="7"/>
    <n v="0.8"/>
    <n v="-18.52620000000001"/>
  </r>
  <r>
    <n v="3213"/>
    <s v="CA-2011-142314"/>
    <x v="2"/>
    <x v="851"/>
    <d v="2011-12-28T00:00:00"/>
    <s v="Standard Class"/>
    <s v="SF-20200"/>
    <s v="Sarah Foster"/>
    <x v="0"/>
    <x v="0"/>
    <x v="102"/>
    <x v="14"/>
    <n v="47374"/>
    <x v="2"/>
    <s v="OFF-AP-10002350"/>
    <x v="1"/>
    <x v="9"/>
    <s v="Belkin F9H710-06 7 Outlet SurgeMaster Surge Protector"/>
    <n v="207.24"/>
    <n v="11"/>
    <n v="0"/>
    <n v="58.027200000000001"/>
  </r>
  <r>
    <n v="3214"/>
    <s v="CA-2013-132409"/>
    <x v="0"/>
    <x v="439"/>
    <d v="2013-06-02T00:00:00"/>
    <s v="Standard Class"/>
    <s v="TH-21235"/>
    <s v="Tiffany House"/>
    <x v="1"/>
    <x v="0"/>
    <x v="10"/>
    <x v="9"/>
    <n v="19134"/>
    <x v="3"/>
    <s v="OFF-AR-10001919"/>
    <x v="1"/>
    <x v="6"/>
    <s v="OIC #2 Pencils, Medium Soft"/>
    <n v="1.504"/>
    <n v="1"/>
    <n v="0.2"/>
    <n v="0.16919999999999991"/>
  </r>
  <r>
    <n v="3215"/>
    <s v="CA-2013-132409"/>
    <x v="0"/>
    <x v="439"/>
    <d v="2013-06-02T00:00:00"/>
    <s v="Standard Class"/>
    <s v="TH-21235"/>
    <s v="Tiffany House"/>
    <x v="1"/>
    <x v="0"/>
    <x v="10"/>
    <x v="9"/>
    <n v="19134"/>
    <x v="3"/>
    <s v="OFF-AP-10002082"/>
    <x v="1"/>
    <x v="9"/>
    <s v="Holmes HEPA Air Purifier"/>
    <n v="34.848000000000006"/>
    <n v="2"/>
    <n v="0.2"/>
    <n v="6.5339999999999971"/>
  </r>
  <r>
    <n v="3216"/>
    <s v="CA-2014-150189"/>
    <x v="3"/>
    <x v="141"/>
    <d v="2014-07-11T00:00:00"/>
    <s v="First Class"/>
    <s v="VG-21790"/>
    <s v="Vivek Gonzalez"/>
    <x v="0"/>
    <x v="0"/>
    <x v="353"/>
    <x v="1"/>
    <n v="94403"/>
    <x v="1"/>
    <s v="OFF-LA-10002762"/>
    <x v="1"/>
    <x v="2"/>
    <s v="Avery 485"/>
    <n v="75.179999999999993"/>
    <n v="6"/>
    <n v="0"/>
    <n v="35.334599999999995"/>
  </r>
  <r>
    <n v="3217"/>
    <s v="CA-2011-114433"/>
    <x v="2"/>
    <x v="8"/>
    <d v="2011-05-17T00:00:00"/>
    <s v="Standard Class"/>
    <s v="NP-18325"/>
    <s v="Naresj Patel"/>
    <x v="0"/>
    <x v="0"/>
    <x v="182"/>
    <x v="1"/>
    <n v="94601"/>
    <x v="1"/>
    <s v="TEC-AC-10002800"/>
    <x v="2"/>
    <x v="11"/>
    <s v="Plantronics Audio 478 Stereo USB Headset"/>
    <n v="149.97"/>
    <n v="3"/>
    <n v="0"/>
    <n v="52.489499999999992"/>
  </r>
  <r>
    <n v="3218"/>
    <s v="CA-2014-104640"/>
    <x v="3"/>
    <x v="468"/>
    <d v="2014-11-17T00:00:00"/>
    <s v="Standard Class"/>
    <s v="FH-14275"/>
    <s v="Frank Hawley"/>
    <x v="1"/>
    <x v="0"/>
    <x v="20"/>
    <x v="15"/>
    <n v="10024"/>
    <x v="3"/>
    <s v="OFF-BI-10003925"/>
    <x v="1"/>
    <x v="8"/>
    <s v="Fellowes PB300 Plastic Comb Binding Machine"/>
    <n v="931.17600000000016"/>
    <n v="3"/>
    <n v="0.2"/>
    <n v="314.27190000000002"/>
  </r>
  <r>
    <n v="3219"/>
    <s v="CA-2014-104640"/>
    <x v="3"/>
    <x v="468"/>
    <d v="2014-11-17T00:00:00"/>
    <s v="Standard Class"/>
    <s v="FH-14275"/>
    <s v="Frank Hawley"/>
    <x v="1"/>
    <x v="0"/>
    <x v="20"/>
    <x v="15"/>
    <n v="10024"/>
    <x v="3"/>
    <s v="TEC-PH-10002200"/>
    <x v="2"/>
    <x v="7"/>
    <s v="Aastra 6757i CT Wireless VoIP phone"/>
    <n v="430.88"/>
    <n v="2"/>
    <n v="0"/>
    <n v="124.95519999999999"/>
  </r>
  <r>
    <n v="3220"/>
    <s v="US-2012-137008"/>
    <x v="1"/>
    <x v="653"/>
    <d v="2012-10-08T00:00:00"/>
    <s v="Standard Class"/>
    <s v="JP-15460"/>
    <s v="Jennifer Patt"/>
    <x v="1"/>
    <x v="0"/>
    <x v="80"/>
    <x v="30"/>
    <n v="8701"/>
    <x v="3"/>
    <s v="OFF-PA-10001295"/>
    <x v="1"/>
    <x v="10"/>
    <s v="Computer Printout Paper with Letter-Trim Perforations"/>
    <n v="94.85"/>
    <n v="5"/>
    <n v="0"/>
    <n v="45.527999999999992"/>
  </r>
  <r>
    <n v="3221"/>
    <s v="US-2012-137008"/>
    <x v="1"/>
    <x v="653"/>
    <d v="2012-10-08T00:00:00"/>
    <s v="Standard Class"/>
    <s v="JP-15460"/>
    <s v="Jennifer Patt"/>
    <x v="1"/>
    <x v="0"/>
    <x v="80"/>
    <x v="30"/>
    <n v="8701"/>
    <x v="3"/>
    <s v="OFF-EN-10002500"/>
    <x v="1"/>
    <x v="12"/>
    <s v="Globe Weis Peel &amp; Seel First Class Envelopes"/>
    <n v="51.12"/>
    <n v="4"/>
    <n v="0"/>
    <n v="23.003999999999998"/>
  </r>
  <r>
    <n v="3222"/>
    <s v="US-2012-137008"/>
    <x v="1"/>
    <x v="653"/>
    <d v="2012-10-08T00:00:00"/>
    <s v="Standard Class"/>
    <s v="JP-15460"/>
    <s v="Jennifer Patt"/>
    <x v="1"/>
    <x v="0"/>
    <x v="80"/>
    <x v="30"/>
    <n v="8701"/>
    <x v="3"/>
    <s v="TEC-AC-10000892"/>
    <x v="2"/>
    <x v="11"/>
    <s v="NETGEAR N750 Dual Band Wi-Fi Gigabit Router"/>
    <n v="90"/>
    <n v="1"/>
    <n v="0"/>
    <n v="32.4"/>
  </r>
  <r>
    <n v="3223"/>
    <s v="CA-2011-108189"/>
    <x v="2"/>
    <x v="852"/>
    <d v="2011-10-05T00:00:00"/>
    <s v="First Class"/>
    <s v="ES-14080"/>
    <s v="Erin Smith"/>
    <x v="1"/>
    <x v="0"/>
    <x v="228"/>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x v="0"/>
    <x v="228"/>
    <x v="16"/>
    <n v="85281"/>
    <x v="1"/>
    <s v="OFF-FA-10000735"/>
    <x v="1"/>
    <x v="13"/>
    <s v="Staples"/>
    <n v="4.6719999999999997"/>
    <n v="2"/>
    <n v="0.2"/>
    <n v="1.4599999999999997"/>
  </r>
  <r>
    <n v="3225"/>
    <s v="CA-2011-108189"/>
    <x v="2"/>
    <x v="852"/>
    <d v="2011-10-05T00:00:00"/>
    <s v="First Class"/>
    <s v="ES-14080"/>
    <s v="Erin Smith"/>
    <x v="1"/>
    <x v="0"/>
    <x v="228"/>
    <x v="16"/>
    <n v="85281"/>
    <x v="1"/>
    <s v="TEC-PH-10001760"/>
    <x v="2"/>
    <x v="7"/>
    <s v="Bose SoundLink Bluetooth Speaker"/>
    <n v="318.40000000000003"/>
    <n v="2"/>
    <n v="0.2"/>
    <n v="107.46"/>
  </r>
  <r>
    <n v="3226"/>
    <s v="CA-2011-108189"/>
    <x v="2"/>
    <x v="852"/>
    <d v="2011-10-05T00:00:00"/>
    <s v="First Class"/>
    <s v="ES-14080"/>
    <s v="Erin Smith"/>
    <x v="1"/>
    <x v="0"/>
    <x v="228"/>
    <x v="16"/>
    <n v="85281"/>
    <x v="1"/>
    <s v="OFF-EN-10004846"/>
    <x v="1"/>
    <x v="12"/>
    <s v="Letter or Legal Size Expandable Poly String Tie Envelopes"/>
    <n v="12.768000000000001"/>
    <n v="6"/>
    <n v="0.2"/>
    <n v="4.628400000000001"/>
  </r>
  <r>
    <n v="3227"/>
    <s v="CA-2011-108189"/>
    <x v="2"/>
    <x v="852"/>
    <d v="2011-10-05T00:00:00"/>
    <s v="First Class"/>
    <s v="ES-14080"/>
    <s v="Erin Smith"/>
    <x v="1"/>
    <x v="0"/>
    <x v="228"/>
    <x v="16"/>
    <n v="85281"/>
    <x v="1"/>
    <s v="OFF-SU-10003567"/>
    <x v="1"/>
    <x v="14"/>
    <s v="Stiletto Hand Letter Openers"/>
    <n v="15.36"/>
    <n v="2"/>
    <n v="0.2"/>
    <n v="-3.2639999999999993"/>
  </r>
  <r>
    <n v="3228"/>
    <s v="CA-2011-108189"/>
    <x v="2"/>
    <x v="852"/>
    <d v="2011-10-05T00:00:00"/>
    <s v="First Class"/>
    <s v="ES-14080"/>
    <s v="Erin Smith"/>
    <x v="1"/>
    <x v="0"/>
    <x v="228"/>
    <x v="16"/>
    <n v="85281"/>
    <x v="1"/>
    <s v="TEC-PH-10001557"/>
    <x v="2"/>
    <x v="7"/>
    <s v="Pyle PMP37LED"/>
    <n v="230.376"/>
    <n v="3"/>
    <n v="0.2"/>
    <n v="20.157899999999991"/>
  </r>
  <r>
    <n v="3229"/>
    <s v="CA-2011-108189"/>
    <x v="2"/>
    <x v="852"/>
    <d v="2011-10-05T00:00:00"/>
    <s v="First Class"/>
    <s v="ES-14080"/>
    <s v="Erin Smith"/>
    <x v="1"/>
    <x v="0"/>
    <x v="228"/>
    <x v="16"/>
    <n v="85281"/>
    <x v="1"/>
    <s v="TEC-AC-10003038"/>
    <x v="2"/>
    <x v="11"/>
    <s v="Kingston Digital DataTraveler 16GB USB 2.0"/>
    <n v="7.16"/>
    <n v="1"/>
    <n v="0.2"/>
    <n v="-8.9500000000001023E-2"/>
  </r>
  <r>
    <n v="3230"/>
    <s v="CA-2011-154641"/>
    <x v="2"/>
    <x v="430"/>
    <d v="2011-08-16T00:00:00"/>
    <s v="Standard Class"/>
    <s v="KL-16645"/>
    <s v="Ken Lonsdale"/>
    <x v="0"/>
    <x v="0"/>
    <x v="20"/>
    <x v="15"/>
    <n v="10035"/>
    <x v="3"/>
    <s v="OFF-ST-10004459"/>
    <x v="1"/>
    <x v="4"/>
    <s v="Tennsco Single-Tier Lockers"/>
    <n v="375.34"/>
    <n v="1"/>
    <n v="0"/>
    <n v="18.766999999999996"/>
  </r>
  <r>
    <n v="3231"/>
    <s v="CA-2014-131625"/>
    <x v="3"/>
    <x v="853"/>
    <d v="2014-09-06T00:00:00"/>
    <s v="Second Class"/>
    <s v="BN-11515"/>
    <s v="Bradley Nguyen"/>
    <x v="0"/>
    <x v="0"/>
    <x v="20"/>
    <x v="15"/>
    <n v="10009"/>
    <x v="3"/>
    <s v="FUR-FU-10004960"/>
    <x v="0"/>
    <x v="5"/>
    <s v="Seth Thomas 12&quot; Clock w/ Goldtone Case"/>
    <n v="114.9"/>
    <n v="5"/>
    <n v="0"/>
    <n v="39.066000000000003"/>
  </r>
  <r>
    <n v="3232"/>
    <s v="US-2014-156356"/>
    <x v="3"/>
    <x v="513"/>
    <d v="2014-04-23T00:00:00"/>
    <s v="Standard Class"/>
    <s v="ND-18370"/>
    <s v="Natalie DeCherney"/>
    <x v="0"/>
    <x v="0"/>
    <x v="12"/>
    <x v="5"/>
    <n v="77095"/>
    <x v="2"/>
    <s v="OFF-BI-10000632"/>
    <x v="1"/>
    <x v="8"/>
    <s v="Satellite Sectional Post Binders"/>
    <n v="26.045999999999992"/>
    <n v="3"/>
    <n v="0.8"/>
    <n v="-44.278199999999998"/>
  </r>
  <r>
    <n v="3233"/>
    <s v="US-2014-156356"/>
    <x v="3"/>
    <x v="513"/>
    <d v="2014-04-23T00:00:00"/>
    <s v="Standard Class"/>
    <s v="ND-18370"/>
    <s v="Natalie DeCherney"/>
    <x v="0"/>
    <x v="0"/>
    <x v="12"/>
    <x v="5"/>
    <n v="77095"/>
    <x v="2"/>
    <s v="OFF-BI-10001107"/>
    <x v="1"/>
    <x v="8"/>
    <s v="GBC White Gloss Covers, Plain Front"/>
    <n v="2.8959999999999995"/>
    <n v="1"/>
    <n v="0.8"/>
    <n v="-4.7784000000000013"/>
  </r>
  <r>
    <n v="3234"/>
    <s v="US-2014-156356"/>
    <x v="3"/>
    <x v="513"/>
    <d v="2014-04-23T00:00:00"/>
    <s v="Standard Class"/>
    <s v="ND-18370"/>
    <s v="Natalie DeCherney"/>
    <x v="0"/>
    <x v="0"/>
    <x v="12"/>
    <x v="5"/>
    <n v="77095"/>
    <x v="2"/>
    <s v="OFF-ST-10002301"/>
    <x v="1"/>
    <x v="4"/>
    <s v="Tennsco Commercial Shelving"/>
    <n v="32.544000000000004"/>
    <n v="2"/>
    <n v="0.2"/>
    <n v="-7.7292000000000041"/>
  </r>
  <r>
    <n v="3235"/>
    <s v="CA-2013-138933"/>
    <x v="0"/>
    <x v="423"/>
    <d v="2013-04-28T00:00:00"/>
    <s v="First Class"/>
    <s v="JL-15130"/>
    <s v="Jack Lebron"/>
    <x v="0"/>
    <x v="0"/>
    <x v="169"/>
    <x v="1"/>
    <n v="92503"/>
    <x v="1"/>
    <s v="OFF-BI-10003355"/>
    <x v="1"/>
    <x v="8"/>
    <s v="Cardinal Holdit Business Card Pockets"/>
    <n v="3.9840000000000004"/>
    <n v="1"/>
    <n v="0.2"/>
    <n v="1.3944000000000001"/>
  </r>
  <r>
    <n v="3236"/>
    <s v="CA-2013-140746"/>
    <x v="0"/>
    <x v="804"/>
    <d v="2013-01-15T00:00:00"/>
    <s v="Same Day"/>
    <s v="RC-19825"/>
    <s v="Roy Collins"/>
    <x v="0"/>
    <x v="0"/>
    <x v="54"/>
    <x v="29"/>
    <n v="6824"/>
    <x v="3"/>
    <s v="FUR-TA-10002903"/>
    <x v="0"/>
    <x v="3"/>
    <s v="Bevis Round Bullnose 29&quot; High Table Top"/>
    <n v="181.79699999999997"/>
    <n v="1"/>
    <n v="0.3"/>
    <n v="-15.582599999999999"/>
  </r>
  <r>
    <n v="3237"/>
    <s v="CA-2013-146836"/>
    <x v="0"/>
    <x v="440"/>
    <d v="2013-05-03T00:00:00"/>
    <s v="Same Day"/>
    <s v="CC-12475"/>
    <s v="Cindy Chapman"/>
    <x v="0"/>
    <x v="0"/>
    <x v="20"/>
    <x v="15"/>
    <n v="10024"/>
    <x v="3"/>
    <s v="OFF-ST-10001580"/>
    <x v="1"/>
    <x v="4"/>
    <s v="Super Decoflex Portable Personal File"/>
    <n v="44.94"/>
    <n v="3"/>
    <n v="0"/>
    <n v="12.5832"/>
  </r>
  <r>
    <n v="3238"/>
    <s v="CA-2013-146836"/>
    <x v="0"/>
    <x v="440"/>
    <d v="2013-05-03T00:00:00"/>
    <s v="Same Day"/>
    <s v="CC-12475"/>
    <s v="Cindy Chapman"/>
    <x v="0"/>
    <x v="0"/>
    <x v="20"/>
    <x v="15"/>
    <n v="10024"/>
    <x v="3"/>
    <s v="OFF-BI-10000315"/>
    <x v="1"/>
    <x v="8"/>
    <s v="Poly Designer Cover &amp; Back"/>
    <n v="45.576000000000001"/>
    <n v="3"/>
    <n v="0.2"/>
    <n v="15.951599999999997"/>
  </r>
  <r>
    <n v="3239"/>
    <s v="US-2013-127971"/>
    <x v="0"/>
    <x v="73"/>
    <d v="2013-11-28T00:00:00"/>
    <s v="Standard Class"/>
    <s v="DW-13195"/>
    <s v="David Wiener"/>
    <x v="1"/>
    <x v="0"/>
    <x v="12"/>
    <x v="5"/>
    <n v="77095"/>
    <x v="2"/>
    <s v="FUR-CH-10003774"/>
    <x v="0"/>
    <x v="1"/>
    <s v="Global Wood Trimmed Manager's Task Chair, Khaki"/>
    <n v="318.43"/>
    <n v="5"/>
    <n v="0.3"/>
    <n v="-77.333000000000013"/>
  </r>
  <r>
    <n v="3240"/>
    <s v="US-2013-127971"/>
    <x v="0"/>
    <x v="73"/>
    <d v="2013-11-28T00:00:00"/>
    <s v="Standard Class"/>
    <s v="DW-13195"/>
    <s v="David Wiener"/>
    <x v="1"/>
    <x v="0"/>
    <x v="12"/>
    <x v="5"/>
    <n v="77095"/>
    <x v="2"/>
    <s v="TEC-PH-10003095"/>
    <x v="2"/>
    <x v="7"/>
    <s v="Samsung HM1900 Bluetooth Headset"/>
    <n v="122.91999999999999"/>
    <n v="7"/>
    <n v="0.2"/>
    <n v="46.095000000000006"/>
  </r>
  <r>
    <n v="3241"/>
    <s v="US-2013-127971"/>
    <x v="0"/>
    <x v="73"/>
    <d v="2013-11-28T00:00:00"/>
    <s v="Standard Class"/>
    <s v="DW-13195"/>
    <s v="David Wiener"/>
    <x v="1"/>
    <x v="0"/>
    <x v="12"/>
    <x v="5"/>
    <n v="77095"/>
    <x v="2"/>
    <s v="FUR-FU-10000023"/>
    <x v="0"/>
    <x v="5"/>
    <s v="Eldon Wave Desk Accessories"/>
    <n v="7.0679999999999996"/>
    <n v="3"/>
    <n v="0.6"/>
    <n v="-2.8271999999999995"/>
  </r>
  <r>
    <n v="3242"/>
    <s v="US-2013-140809"/>
    <x v="0"/>
    <x v="854"/>
    <d v="2013-02-03T00:00:00"/>
    <s v="First Class"/>
    <s v="CK-12760"/>
    <s v="Cyma Kinney"/>
    <x v="1"/>
    <x v="0"/>
    <x v="81"/>
    <x v="17"/>
    <n v="22204"/>
    <x v="0"/>
    <s v="OFF-ST-10002214"/>
    <x v="1"/>
    <x v="4"/>
    <s v="X-Rack File for Hanging Folders"/>
    <n v="56.449999999999996"/>
    <n v="5"/>
    <n v="0"/>
    <n v="14.676999999999998"/>
  </r>
  <r>
    <n v="3243"/>
    <s v="CA-2014-114524"/>
    <x v="3"/>
    <x v="185"/>
    <d v="2014-04-06T00:00:00"/>
    <s v="Second Class"/>
    <s v="EG-13900"/>
    <s v="Emily Grady"/>
    <x v="0"/>
    <x v="0"/>
    <x v="22"/>
    <x v="10"/>
    <n v="60623"/>
    <x v="2"/>
    <s v="OFF-BI-10002799"/>
    <x v="1"/>
    <x v="8"/>
    <s v="SlimView Poly Binder, 3/8&quot;"/>
    <n v="13.467999999999998"/>
    <n v="13"/>
    <n v="0.8"/>
    <n v="-22.895600000000005"/>
  </r>
  <r>
    <n v="3244"/>
    <s v="CA-2014-113355"/>
    <x v="3"/>
    <x v="96"/>
    <d v="2014-12-06T00:00:00"/>
    <s v="Standard Class"/>
    <s v="SJ-20215"/>
    <s v="Sarah Jordon"/>
    <x v="0"/>
    <x v="0"/>
    <x v="55"/>
    <x v="5"/>
    <n v="75051"/>
    <x v="2"/>
    <s v="TEC-PH-10004912"/>
    <x v="2"/>
    <x v="7"/>
    <s v="Cisco SPA112 2 Port Phone Adapter"/>
    <n v="219.80000000000004"/>
    <n v="5"/>
    <n v="0.2"/>
    <n v="24.727499999999971"/>
  </r>
  <r>
    <n v="3245"/>
    <s v="CA-2014-113355"/>
    <x v="3"/>
    <x v="96"/>
    <d v="2014-12-06T00:00:00"/>
    <s v="Standard Class"/>
    <s v="SJ-20215"/>
    <s v="Sarah Jordon"/>
    <x v="0"/>
    <x v="0"/>
    <x v="55"/>
    <x v="5"/>
    <n v="75051"/>
    <x v="2"/>
    <s v="FUR-CH-10002602"/>
    <x v="0"/>
    <x v="1"/>
    <s v="DMI Arturo Collection Mission-style Design Wood Chair"/>
    <n v="317.05799999999999"/>
    <n v="3"/>
    <n v="0.3"/>
    <n v="-18.117599999999996"/>
  </r>
  <r>
    <n v="3246"/>
    <s v="US-2014-140907"/>
    <x v="3"/>
    <x v="389"/>
    <d v="2014-12-13T00:00:00"/>
    <s v="Second Class"/>
    <s v="BP-11185"/>
    <s v="Ben Peterman"/>
    <x v="1"/>
    <x v="0"/>
    <x v="4"/>
    <x v="4"/>
    <n v="98103"/>
    <x v="1"/>
    <s v="TEC-AC-10004510"/>
    <x v="2"/>
    <x v="11"/>
    <s v="Logitech Desktop MK120 Mouse and keyboard Combo"/>
    <n v="49.08"/>
    <n v="3"/>
    <n v="0"/>
    <n v="4.9079999999999977"/>
  </r>
  <r>
    <n v="3247"/>
    <s v="US-2014-140907"/>
    <x v="3"/>
    <x v="389"/>
    <d v="2014-12-13T00:00:00"/>
    <s v="Second Class"/>
    <s v="BP-11185"/>
    <s v="Ben Peterman"/>
    <x v="1"/>
    <x v="0"/>
    <x v="4"/>
    <x v="4"/>
    <n v="98103"/>
    <x v="1"/>
    <s v="OFF-ST-10000060"/>
    <x v="1"/>
    <x v="4"/>
    <s v="Fellowes Bankers Box Staxonsteel Drawer File/Stacking System"/>
    <n v="324.90000000000003"/>
    <n v="5"/>
    <n v="0"/>
    <n v="38.988000000000014"/>
  </r>
  <r>
    <n v="3248"/>
    <s v="US-2014-140907"/>
    <x v="3"/>
    <x v="389"/>
    <d v="2014-12-13T00:00:00"/>
    <s v="Second Class"/>
    <s v="BP-11185"/>
    <s v="Ben Peterman"/>
    <x v="1"/>
    <x v="0"/>
    <x v="4"/>
    <x v="4"/>
    <n v="98103"/>
    <x v="1"/>
    <s v="OFF-AR-10000799"/>
    <x v="1"/>
    <x v="6"/>
    <s v="Col-Erase Pencils with Erasers"/>
    <n v="18.240000000000002"/>
    <n v="3"/>
    <n v="0"/>
    <n v="5.2895999999999983"/>
  </r>
  <r>
    <n v="3249"/>
    <s v="CA-2013-159730"/>
    <x v="0"/>
    <x v="42"/>
    <d v="2013-09-22T00:00:00"/>
    <s v="Standard Class"/>
    <s v="SJ-20125"/>
    <s v="Sanjit Jacobs"/>
    <x v="2"/>
    <x v="0"/>
    <x v="4"/>
    <x v="4"/>
    <n v="98103"/>
    <x v="1"/>
    <s v="FUR-CH-10004875"/>
    <x v="0"/>
    <x v="1"/>
    <s v="Harbour Creations 67200 Series Stacking Chairs"/>
    <n v="113.88800000000002"/>
    <n v="2"/>
    <n v="0.2"/>
    <n v="9.9651999999999994"/>
  </r>
  <r>
    <n v="3250"/>
    <s v="CA-2013-159730"/>
    <x v="0"/>
    <x v="42"/>
    <d v="2013-09-22T00:00:00"/>
    <s v="Standard Class"/>
    <s v="SJ-20125"/>
    <s v="Sanjit Jacobs"/>
    <x v="2"/>
    <x v="0"/>
    <x v="4"/>
    <x v="4"/>
    <n v="98103"/>
    <x v="1"/>
    <s v="TEC-PH-10002085"/>
    <x v="2"/>
    <x v="7"/>
    <s v="Clarity 53712"/>
    <n v="105.584"/>
    <n v="2"/>
    <n v="0.2"/>
    <n v="7.9188000000000045"/>
  </r>
  <r>
    <n v="3251"/>
    <s v="CA-2013-157868"/>
    <x v="0"/>
    <x v="443"/>
    <d v="2013-12-30T00:00:00"/>
    <s v="Standard Class"/>
    <s v="MC-17590"/>
    <s v="Matt Collister"/>
    <x v="1"/>
    <x v="0"/>
    <x v="354"/>
    <x v="12"/>
    <n v="49505"/>
    <x v="2"/>
    <s v="OFF-FA-10000992"/>
    <x v="1"/>
    <x v="13"/>
    <s v="Acco Clips to Go Binder Clips, 24 Clips in Two Sizes"/>
    <n v="24.849999999999998"/>
    <n v="7"/>
    <n v="0"/>
    <n v="11.679499999999999"/>
  </r>
  <r>
    <n v="3252"/>
    <s v="CA-2014-119389"/>
    <x v="3"/>
    <x v="827"/>
    <d v="2014-04-20T00:00:00"/>
    <s v="First Class"/>
    <s v="BG-11740"/>
    <s v="Bruce Geld"/>
    <x v="0"/>
    <x v="0"/>
    <x v="10"/>
    <x v="9"/>
    <n v="19120"/>
    <x v="3"/>
    <s v="FUR-FU-10001473"/>
    <x v="0"/>
    <x v="5"/>
    <s v="Eldon Executive Woodline II Desk Accessories, Mahogany"/>
    <n v="60.311999999999998"/>
    <n v="3"/>
    <n v="0.2"/>
    <n v="5.2773000000000003"/>
  </r>
  <r>
    <n v="3253"/>
    <s v="CA-2014-110373"/>
    <x v="3"/>
    <x v="855"/>
    <d v="2014-10-31T00:00:00"/>
    <s v="Second Class"/>
    <s v="MA-17560"/>
    <s v="Matt Abelman"/>
    <x v="2"/>
    <x v="0"/>
    <x v="22"/>
    <x v="10"/>
    <n v="60610"/>
    <x v="2"/>
    <s v="OFF-AR-10003045"/>
    <x v="1"/>
    <x v="6"/>
    <s v="Prang Colored Pencils"/>
    <n v="7.0559999999999992"/>
    <n v="3"/>
    <n v="0.2"/>
    <n v="2.2050000000000001"/>
  </r>
  <r>
    <n v="3254"/>
    <s v="CA-2014-110373"/>
    <x v="3"/>
    <x v="855"/>
    <d v="2014-10-31T00:00:00"/>
    <s v="Second Class"/>
    <s v="MA-17560"/>
    <s v="Matt Abelman"/>
    <x v="2"/>
    <x v="0"/>
    <x v="22"/>
    <x v="10"/>
    <n v="60610"/>
    <x v="2"/>
    <s v="TEC-PH-10001536"/>
    <x v="2"/>
    <x v="7"/>
    <s v="Spigen Samsung Galaxy S5 Case Wallet"/>
    <n v="27.183999999999997"/>
    <n v="2"/>
    <n v="0.2"/>
    <n v="2.0387999999999984"/>
  </r>
  <r>
    <n v="3255"/>
    <s v="CA-2013-155474"/>
    <x v="0"/>
    <x v="630"/>
    <d v="2013-07-15T00:00:00"/>
    <s v="Standard Class"/>
    <s v="CC-12220"/>
    <s v="Chris Cortes"/>
    <x v="0"/>
    <x v="0"/>
    <x v="4"/>
    <x v="4"/>
    <n v="98105"/>
    <x v="1"/>
    <s v="TEC-PH-10001580"/>
    <x v="2"/>
    <x v="7"/>
    <s v="Logitech Mobile Speakerphone P710e - speaker phone"/>
    <n v="107.98399999999999"/>
    <n v="1"/>
    <n v="0.2"/>
    <n v="9.4485999999999954"/>
  </r>
  <r>
    <n v="3256"/>
    <s v="CA-2013-155474"/>
    <x v="0"/>
    <x v="630"/>
    <d v="2013-07-15T00:00:00"/>
    <s v="Standard Class"/>
    <s v="CC-12220"/>
    <s v="Chris Cortes"/>
    <x v="0"/>
    <x v="0"/>
    <x v="4"/>
    <x v="4"/>
    <n v="98105"/>
    <x v="1"/>
    <s v="OFF-BI-10004209"/>
    <x v="1"/>
    <x v="8"/>
    <s v="Fellowes Twister Kit, Gray/Clear, 3/pkg"/>
    <n v="19.295999999999999"/>
    <n v="3"/>
    <n v="0.2"/>
    <n v="6.0299999999999994"/>
  </r>
  <r>
    <n v="3257"/>
    <s v="CA-2012-155453"/>
    <x v="1"/>
    <x v="101"/>
    <d v="2012-08-14T00:00:00"/>
    <s v="Standard Class"/>
    <s v="RA-19885"/>
    <s v="Ruben Ausman"/>
    <x v="1"/>
    <x v="0"/>
    <x v="108"/>
    <x v="2"/>
    <n v="32216"/>
    <x v="0"/>
    <s v="OFF-LA-10001613"/>
    <x v="1"/>
    <x v="2"/>
    <s v="Avery File Folder Labels"/>
    <n v="4.6079999999999997"/>
    <n v="2"/>
    <n v="0.2"/>
    <n v="1.6704000000000001"/>
  </r>
  <r>
    <n v="3258"/>
    <s v="US-2013-161844"/>
    <x v="0"/>
    <x v="10"/>
    <d v="2013-12-15T00:00:00"/>
    <s v="Second Class"/>
    <s v="DK-12835"/>
    <s v="Damala Kotsonis"/>
    <x v="1"/>
    <x v="0"/>
    <x v="47"/>
    <x v="18"/>
    <n v="37064"/>
    <x v="0"/>
    <s v="FUR-TA-10001676"/>
    <x v="0"/>
    <x v="3"/>
    <s v="Hon 61000 Series Interactive Training Tables"/>
    <n v="79.97399999999999"/>
    <n v="3"/>
    <n v="0.4"/>
    <n v="-29.323800000000006"/>
  </r>
  <r>
    <n v="3259"/>
    <s v="US-2013-161844"/>
    <x v="0"/>
    <x v="10"/>
    <d v="2013-12-15T00:00:00"/>
    <s v="Second Class"/>
    <s v="DK-12835"/>
    <s v="Damala Kotsonis"/>
    <x v="1"/>
    <x v="0"/>
    <x v="47"/>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x v="0"/>
    <x v="336"/>
    <x v="10"/>
    <n v="60035"/>
    <x v="2"/>
    <s v="OFF-BI-10000285"/>
    <x v="1"/>
    <x v="8"/>
    <s v="XtraLife ClearVue Slant-D Ring Binders by Cardinal"/>
    <n v="3.1359999999999992"/>
    <n v="2"/>
    <n v="0.8"/>
    <n v="-4.7040000000000006"/>
  </r>
  <r>
    <n v="3261"/>
    <s v="CA-2011-151554"/>
    <x v="2"/>
    <x v="687"/>
    <d v="2011-11-15T00:00:00"/>
    <s v="First Class"/>
    <s v="CM-11815"/>
    <s v="Candace McMahon"/>
    <x v="1"/>
    <x v="0"/>
    <x v="45"/>
    <x v="5"/>
    <n v="77506"/>
    <x v="2"/>
    <s v="OFF-PA-10004609"/>
    <x v="1"/>
    <x v="10"/>
    <s v="Xerox 221"/>
    <n v="20.736000000000004"/>
    <n v="4"/>
    <n v="0.2"/>
    <n v="7.2576000000000001"/>
  </r>
  <r>
    <n v="3262"/>
    <s v="CA-2011-140662"/>
    <x v="2"/>
    <x v="664"/>
    <d v="2011-11-19T00:00:00"/>
    <s v="First Class"/>
    <s v="TS-21205"/>
    <s v="Thomas Seio"/>
    <x v="1"/>
    <x v="0"/>
    <x v="8"/>
    <x v="1"/>
    <n v="94109"/>
    <x v="1"/>
    <s v="TEC-AC-10001314"/>
    <x v="2"/>
    <x v="11"/>
    <s v="Case Logic 2.4GHz Wireless Keyboard"/>
    <n v="99.98"/>
    <n v="2"/>
    <n v="0"/>
    <n v="7.9983999999999895"/>
  </r>
  <r>
    <n v="3263"/>
    <s v="CA-2011-140662"/>
    <x v="2"/>
    <x v="664"/>
    <d v="2011-11-19T00:00:00"/>
    <s v="First Class"/>
    <s v="TS-21205"/>
    <s v="Thomas Seio"/>
    <x v="1"/>
    <x v="0"/>
    <x v="8"/>
    <x v="1"/>
    <n v="94109"/>
    <x v="1"/>
    <s v="OFF-PA-10003395"/>
    <x v="1"/>
    <x v="10"/>
    <s v="Xerox 1941"/>
    <n v="733.94999999999993"/>
    <n v="7"/>
    <n v="0"/>
    <n v="352.29599999999999"/>
  </r>
  <r>
    <n v="3264"/>
    <s v="CA-2011-140662"/>
    <x v="2"/>
    <x v="664"/>
    <d v="2011-11-19T00:00:00"/>
    <s v="First Class"/>
    <s v="TS-21205"/>
    <s v="Thomas Seio"/>
    <x v="1"/>
    <x v="0"/>
    <x v="8"/>
    <x v="1"/>
    <n v="94109"/>
    <x v="1"/>
    <s v="OFF-AP-10001242"/>
    <x v="1"/>
    <x v="9"/>
    <s v="APC 7 Outlet Network SurgeArrest Surge Protector"/>
    <n v="241.44"/>
    <n v="3"/>
    <n v="0"/>
    <n v="72.431999999999988"/>
  </r>
  <r>
    <n v="3265"/>
    <s v="CA-2013-122518"/>
    <x v="0"/>
    <x v="758"/>
    <d v="2013-03-09T00:00:00"/>
    <s v="Second Class"/>
    <s v="RF-19345"/>
    <s v="Randy Ferguson"/>
    <x v="1"/>
    <x v="0"/>
    <x v="100"/>
    <x v="2"/>
    <n v="33180"/>
    <x v="0"/>
    <s v="OFF-LA-10001641"/>
    <x v="1"/>
    <x v="2"/>
    <s v="Avery 518"/>
    <n v="10.08"/>
    <n v="4"/>
    <n v="0.2"/>
    <n v="3.528"/>
  </r>
  <r>
    <n v="3266"/>
    <s v="US-2011-126571"/>
    <x v="2"/>
    <x v="856"/>
    <d v="2011-10-15T00:00:00"/>
    <s v="Standard Class"/>
    <s v="JF-15565"/>
    <s v="Jill Fjeld"/>
    <x v="0"/>
    <x v="0"/>
    <x v="10"/>
    <x v="9"/>
    <n v="19120"/>
    <x v="3"/>
    <s v="OFF-ST-10003816"/>
    <x v="1"/>
    <x v="4"/>
    <s v="Fellowes High-Stak Drawer Files"/>
    <n v="281.904"/>
    <n v="2"/>
    <n v="0.2"/>
    <n v="10.571399999999983"/>
  </r>
  <r>
    <n v="3267"/>
    <s v="US-2011-126571"/>
    <x v="2"/>
    <x v="856"/>
    <d v="2011-10-15T00:00:00"/>
    <s v="Standard Class"/>
    <s v="JF-15565"/>
    <s v="Jill Fjeld"/>
    <x v="0"/>
    <x v="0"/>
    <x v="10"/>
    <x v="9"/>
    <n v="19120"/>
    <x v="3"/>
    <s v="OFF-EN-10002230"/>
    <x v="1"/>
    <x v="12"/>
    <s v="Airmail Envelopes"/>
    <n v="201.43200000000002"/>
    <n v="3"/>
    <n v="0.2"/>
    <n v="67.983299999999986"/>
  </r>
  <r>
    <n v="3268"/>
    <s v="CA-2011-143840"/>
    <x v="2"/>
    <x v="857"/>
    <d v="2011-05-29T00:00:00"/>
    <s v="Standard Class"/>
    <s v="EH-14185"/>
    <s v="Evan Henry"/>
    <x v="0"/>
    <x v="0"/>
    <x v="27"/>
    <x v="19"/>
    <n v="35601"/>
    <x v="0"/>
    <s v="TEC-PH-10002660"/>
    <x v="2"/>
    <x v="7"/>
    <s v="Nortel Networks T7316 E Nt8 B27"/>
    <n v="135.97999999999999"/>
    <n v="2"/>
    <n v="0"/>
    <n v="33.995000000000005"/>
  </r>
  <r>
    <n v="3269"/>
    <s v="CA-2011-143840"/>
    <x v="2"/>
    <x v="857"/>
    <d v="2011-05-29T00:00:00"/>
    <s v="Standard Class"/>
    <s v="EH-14185"/>
    <s v="Evan Henry"/>
    <x v="0"/>
    <x v="0"/>
    <x v="27"/>
    <x v="19"/>
    <n v="35601"/>
    <x v="0"/>
    <s v="TEC-PH-10003171"/>
    <x v="2"/>
    <x v="7"/>
    <s v="Plantronics Encore H101 Dual Earpieces Headset"/>
    <n v="44.95"/>
    <n v="1"/>
    <n v="0"/>
    <n v="12.585999999999999"/>
  </r>
  <r>
    <n v="3270"/>
    <s v="CA-2011-115980"/>
    <x v="2"/>
    <x v="858"/>
    <d v="2011-07-19T00:00:00"/>
    <s v="Standard Class"/>
    <s v="VW-21775"/>
    <s v="Victoria Wilson"/>
    <x v="1"/>
    <x v="0"/>
    <x v="298"/>
    <x v="44"/>
    <n v="57103"/>
    <x v="2"/>
    <s v="TEC-AC-10003709"/>
    <x v="2"/>
    <x v="11"/>
    <s v="Maxell 4.7GB DVD-R 5/Pack"/>
    <n v="2.9699999999999998"/>
    <n v="3"/>
    <n v="0"/>
    <n v="1.3068000000000004"/>
  </r>
  <r>
    <n v="3271"/>
    <s v="CA-2011-115980"/>
    <x v="2"/>
    <x v="858"/>
    <d v="2011-07-19T00:00:00"/>
    <s v="Standard Class"/>
    <s v="VW-21775"/>
    <s v="Victoria Wilson"/>
    <x v="1"/>
    <x v="0"/>
    <x v="298"/>
    <x v="44"/>
    <n v="57103"/>
    <x v="2"/>
    <s v="OFF-FA-10000304"/>
    <x v="1"/>
    <x v="13"/>
    <s v="Advantus Push Pins"/>
    <n v="6.5400000000000009"/>
    <n v="3"/>
    <n v="0"/>
    <n v="2.6814000000000004"/>
  </r>
  <r>
    <n v="3272"/>
    <s v="CA-2012-155145"/>
    <x v="1"/>
    <x v="17"/>
    <d v="2012-12-29T00:00:00"/>
    <s v="Second Class"/>
    <s v="KN-16450"/>
    <s v="Kean Nguyen"/>
    <x v="1"/>
    <x v="0"/>
    <x v="355"/>
    <x v="1"/>
    <n v="93277"/>
    <x v="1"/>
    <s v="TEC-AC-10003709"/>
    <x v="2"/>
    <x v="11"/>
    <s v="Maxell 4.7GB DVD-R 5/Pack"/>
    <n v="7.92"/>
    <n v="8"/>
    <n v="0"/>
    <n v="3.4848000000000008"/>
  </r>
  <r>
    <n v="3273"/>
    <s v="CA-2012-146038"/>
    <x v="1"/>
    <x v="97"/>
    <d v="2012-02-16T00:00:00"/>
    <s v="Standard Class"/>
    <s v="SJ-20215"/>
    <s v="Sarah Jordon"/>
    <x v="0"/>
    <x v="0"/>
    <x v="1"/>
    <x v="1"/>
    <n v="90049"/>
    <x v="1"/>
    <s v="FUR-CH-10002774"/>
    <x v="0"/>
    <x v="1"/>
    <s v="Global Deluxe Stacking Chair, Gray"/>
    <n v="203.92"/>
    <n v="5"/>
    <n v="0.2"/>
    <n v="22.940999999999995"/>
  </r>
  <r>
    <n v="3274"/>
    <s v="CA-2014-133865"/>
    <x v="3"/>
    <x v="540"/>
    <d v="2014-05-13T00:00:00"/>
    <s v="Standard Class"/>
    <s v="PS-19045"/>
    <s v="Penelope Sewall"/>
    <x v="2"/>
    <x v="0"/>
    <x v="1"/>
    <x v="1"/>
    <n v="90032"/>
    <x v="1"/>
    <s v="TEC-CO-10001046"/>
    <x v="2"/>
    <x v="16"/>
    <s v="Canon Imageclass D680 Copier / Fax"/>
    <n v="3359.9520000000002"/>
    <n v="6"/>
    <n v="0.2"/>
    <n v="1049.9849999999999"/>
  </r>
  <r>
    <n v="3275"/>
    <s v="CA-2014-116358"/>
    <x v="3"/>
    <x v="808"/>
    <d v="2014-11-07T00:00:00"/>
    <s v="Standard Class"/>
    <s v="KM-16225"/>
    <s v="Kalyca Meade"/>
    <x v="1"/>
    <x v="0"/>
    <x v="356"/>
    <x v="41"/>
    <n v="66212"/>
    <x v="2"/>
    <s v="OFF-FA-10003495"/>
    <x v="1"/>
    <x v="13"/>
    <s v="Staples"/>
    <n v="18.240000000000002"/>
    <n v="3"/>
    <n v="0"/>
    <n v="9.120000000000001"/>
  </r>
  <r>
    <n v="3276"/>
    <s v="CA-2014-116358"/>
    <x v="3"/>
    <x v="808"/>
    <d v="2014-11-07T00:00:00"/>
    <s v="Standard Class"/>
    <s v="KM-16225"/>
    <s v="Kalyca Meade"/>
    <x v="1"/>
    <x v="0"/>
    <x v="356"/>
    <x v="41"/>
    <n v="66212"/>
    <x v="2"/>
    <s v="OFF-AR-10004685"/>
    <x v="1"/>
    <x v="6"/>
    <s v="Binney &amp; Smith Crayola Metallic Colored Pencils, 8-Color Set"/>
    <n v="27.78"/>
    <n v="6"/>
    <n v="0"/>
    <n v="9.1673999999999989"/>
  </r>
  <r>
    <n v="3277"/>
    <s v="CA-2011-102988"/>
    <x v="2"/>
    <x v="267"/>
    <d v="2011-04-09T00:00:00"/>
    <s v="Second Class"/>
    <s v="GM-14695"/>
    <s v="Greg Maxwell"/>
    <x v="1"/>
    <x v="0"/>
    <x v="166"/>
    <x v="17"/>
    <n v="22304"/>
    <x v="0"/>
    <s v="OFF-AR-10004757"/>
    <x v="1"/>
    <x v="6"/>
    <s v="Crayola Colored Pencils"/>
    <n v="22.959999999999997"/>
    <n v="7"/>
    <n v="0"/>
    <n v="7.5767999999999986"/>
  </r>
  <r>
    <n v="3278"/>
    <s v="CA-2011-102988"/>
    <x v="2"/>
    <x v="267"/>
    <d v="2011-04-09T00:00:00"/>
    <s v="Second Class"/>
    <s v="GM-14695"/>
    <s v="Greg Maxwell"/>
    <x v="1"/>
    <x v="0"/>
    <x v="166"/>
    <x v="17"/>
    <n v="22304"/>
    <x v="0"/>
    <s v="TEC-PH-10001615"/>
    <x v="2"/>
    <x v="7"/>
    <s v="AT&amp;T CL82213"/>
    <n v="28.99"/>
    <n v="1"/>
    <n v="0"/>
    <n v="8.4070999999999962"/>
  </r>
  <r>
    <n v="3279"/>
    <s v="CA-2011-102988"/>
    <x v="2"/>
    <x v="267"/>
    <d v="2011-04-09T00:00:00"/>
    <s v="Second Class"/>
    <s v="GM-14695"/>
    <s v="Greg Maxwell"/>
    <x v="1"/>
    <x v="0"/>
    <x v="166"/>
    <x v="17"/>
    <n v="22304"/>
    <x v="0"/>
    <s v="OFF-PA-10003349"/>
    <x v="1"/>
    <x v="10"/>
    <s v="Xerox 1957"/>
    <n v="12.96"/>
    <n v="2"/>
    <n v="0"/>
    <n v="6.3504000000000005"/>
  </r>
  <r>
    <n v="3280"/>
    <s v="CA-2011-102988"/>
    <x v="2"/>
    <x v="267"/>
    <d v="2011-04-09T00:00:00"/>
    <s v="Second Class"/>
    <s v="GM-14695"/>
    <s v="Greg Maxwell"/>
    <x v="1"/>
    <x v="0"/>
    <x v="166"/>
    <x v="17"/>
    <n v="22304"/>
    <x v="0"/>
    <s v="OFF-AR-10000127"/>
    <x v="1"/>
    <x v="6"/>
    <s v="Newell 321"/>
    <n v="22.959999999999997"/>
    <n v="7"/>
    <n v="0"/>
    <n v="6.6583999999999968"/>
  </r>
  <r>
    <n v="3281"/>
    <s v="CA-2011-102988"/>
    <x v="2"/>
    <x v="267"/>
    <d v="2011-04-09T00:00:00"/>
    <s v="Second Class"/>
    <s v="GM-14695"/>
    <s v="Greg Maxwell"/>
    <x v="1"/>
    <x v="0"/>
    <x v="166"/>
    <x v="17"/>
    <n v="22304"/>
    <x v="0"/>
    <s v="OFF-SU-10002881"/>
    <x v="1"/>
    <x v="14"/>
    <s v="Martin Yale Chadless Opener Electric Letter Opener"/>
    <n v="4164.0499999999993"/>
    <n v="5"/>
    <n v="0"/>
    <n v="83.281000000000063"/>
  </r>
  <r>
    <n v="3282"/>
    <s v="US-2011-117170"/>
    <x v="2"/>
    <x v="328"/>
    <d v="2011-09-24T00:00:00"/>
    <s v="Standard Class"/>
    <s v="KT-16465"/>
    <s v="Kean Takahito"/>
    <x v="0"/>
    <x v="0"/>
    <x v="253"/>
    <x v="3"/>
    <n v="27604"/>
    <x v="0"/>
    <s v="TEC-AC-10001109"/>
    <x v="2"/>
    <x v="11"/>
    <s v="Logitech Trackman Marble Mouse"/>
    <n v="47.984000000000002"/>
    <n v="2"/>
    <n v="0.2"/>
    <n v="13.195600000000001"/>
  </r>
  <r>
    <n v="3283"/>
    <s v="US-2011-117170"/>
    <x v="2"/>
    <x v="328"/>
    <d v="2011-09-24T00:00:00"/>
    <s v="Standard Class"/>
    <s v="KT-16465"/>
    <s v="Kean Takahito"/>
    <x v="0"/>
    <x v="0"/>
    <x v="253"/>
    <x v="3"/>
    <n v="27604"/>
    <x v="0"/>
    <s v="OFF-PA-10000682"/>
    <x v="1"/>
    <x v="10"/>
    <s v="Xerox 1924"/>
    <n v="4.6240000000000006"/>
    <n v="1"/>
    <n v="0.2"/>
    <n v="1.6762000000000001"/>
  </r>
  <r>
    <n v="3284"/>
    <s v="CA-2011-159478"/>
    <x v="2"/>
    <x v="587"/>
    <d v="2011-10-06T00:00:00"/>
    <s v="Standard Class"/>
    <s v="MH-17785"/>
    <s v="Maya Herman"/>
    <x v="1"/>
    <x v="0"/>
    <x v="20"/>
    <x v="15"/>
    <n v="10035"/>
    <x v="3"/>
    <s v="FUR-FU-10000221"/>
    <x v="0"/>
    <x v="5"/>
    <s v="Master Caster Door Stop, Brown"/>
    <n v="15.24"/>
    <n v="3"/>
    <n v="0"/>
    <n v="5.1815999999999995"/>
  </r>
  <r>
    <n v="3285"/>
    <s v="CA-2011-103702"/>
    <x v="2"/>
    <x v="171"/>
    <d v="2011-09-17T00:00:00"/>
    <s v="Standard Class"/>
    <s v="AF-10885"/>
    <s v="Art Foster"/>
    <x v="0"/>
    <x v="0"/>
    <x v="54"/>
    <x v="24"/>
    <n v="45014"/>
    <x v="3"/>
    <s v="OFF-BI-10002429"/>
    <x v="1"/>
    <x v="8"/>
    <s v="Premier Elliptical Ring Binder, Black"/>
    <n v="63.924000000000007"/>
    <n v="7"/>
    <n v="0.7"/>
    <n v="-46.877600000000001"/>
  </r>
  <r>
    <n v="3286"/>
    <s v="CA-2014-150525"/>
    <x v="3"/>
    <x v="297"/>
    <d v="2014-02-26T00:00:00"/>
    <s v="Standard Class"/>
    <s v="JP-16135"/>
    <s v="Julie Prescott"/>
    <x v="2"/>
    <x v="0"/>
    <x v="254"/>
    <x v="26"/>
    <n v="74403"/>
    <x v="2"/>
    <s v="OFF-AR-10002375"/>
    <x v="1"/>
    <x v="6"/>
    <s v="Newell 351"/>
    <n v="6.56"/>
    <n v="2"/>
    <n v="0"/>
    <n v="1.9023999999999992"/>
  </r>
  <r>
    <n v="3287"/>
    <s v="CA-2014-150525"/>
    <x v="3"/>
    <x v="297"/>
    <d v="2014-02-26T00:00:00"/>
    <s v="Standard Class"/>
    <s v="JP-16135"/>
    <s v="Julie Prescott"/>
    <x v="2"/>
    <x v="0"/>
    <x v="254"/>
    <x v="26"/>
    <n v="74403"/>
    <x v="2"/>
    <s v="OFF-AP-10000595"/>
    <x v="1"/>
    <x v="9"/>
    <s v="Disposable Triple-Filter Dust Bags"/>
    <n v="13.11"/>
    <n v="3"/>
    <n v="0"/>
    <n v="3.4086000000000003"/>
  </r>
  <r>
    <n v="3288"/>
    <s v="CA-2012-157770"/>
    <x v="1"/>
    <x v="350"/>
    <d v="2012-12-15T00:00:00"/>
    <s v="First Class"/>
    <s v="RD-19585"/>
    <s v="Rob Dowd"/>
    <x v="0"/>
    <x v="0"/>
    <x v="357"/>
    <x v="1"/>
    <n v="92592"/>
    <x v="1"/>
    <s v="TEC-PH-10001530"/>
    <x v="2"/>
    <x v="7"/>
    <s v="Plantronics Voyager Pro Legend"/>
    <n v="494.37600000000009"/>
    <n v="3"/>
    <n v="0.2"/>
    <n v="49.437599999999975"/>
  </r>
  <r>
    <n v="3289"/>
    <s v="CA-2012-157770"/>
    <x v="1"/>
    <x v="350"/>
    <d v="2012-12-15T00:00:00"/>
    <s v="First Class"/>
    <s v="RD-19585"/>
    <s v="Rob Dowd"/>
    <x v="0"/>
    <x v="0"/>
    <x v="357"/>
    <x v="1"/>
    <n v="92592"/>
    <x v="1"/>
    <s v="OFF-BI-10000050"/>
    <x v="1"/>
    <x v="8"/>
    <s v="Angle-D Binders with Locking Rings, Label Holders"/>
    <n v="29.2"/>
    <n v="5"/>
    <n v="0.2"/>
    <n v="9.8549999999999969"/>
  </r>
  <r>
    <n v="3290"/>
    <s v="CA-2012-157770"/>
    <x v="1"/>
    <x v="350"/>
    <d v="2012-12-15T00:00:00"/>
    <s v="First Class"/>
    <s v="RD-19585"/>
    <s v="Rob Dowd"/>
    <x v="0"/>
    <x v="0"/>
    <x v="357"/>
    <x v="1"/>
    <n v="92592"/>
    <x v="1"/>
    <s v="TEC-AC-10001552"/>
    <x v="2"/>
    <x v="11"/>
    <s v="Logitech K350 2.4Ghz Wireless Keyboard"/>
    <n v="248.85000000000002"/>
    <n v="5"/>
    <n v="0"/>
    <n v="27.373499999999993"/>
  </r>
  <r>
    <n v="3291"/>
    <s v="CA-2012-157770"/>
    <x v="1"/>
    <x v="350"/>
    <d v="2012-12-15T00:00:00"/>
    <s v="First Class"/>
    <s v="RD-19585"/>
    <s v="Rob Dowd"/>
    <x v="0"/>
    <x v="0"/>
    <x v="357"/>
    <x v="1"/>
    <n v="92592"/>
    <x v="1"/>
    <s v="TEC-AC-10003399"/>
    <x v="2"/>
    <x v="11"/>
    <s v="Memorex Mini Travel Drive 64 GB USB 2.0 Flash Drive"/>
    <n v="36.24"/>
    <n v="1"/>
    <n v="0"/>
    <n v="15.220800000000001"/>
  </r>
  <r>
    <n v="3292"/>
    <s v="CA-2013-167290"/>
    <x v="0"/>
    <x v="859"/>
    <d v="2013-11-05T00:00:00"/>
    <s v="Standard Class"/>
    <s v="JF-15295"/>
    <s v="Jason Fortune-"/>
    <x v="0"/>
    <x v="0"/>
    <x v="341"/>
    <x v="12"/>
    <n v="48310"/>
    <x v="2"/>
    <s v="OFF-AR-10004078"/>
    <x v="1"/>
    <x v="6"/>
    <s v="Newell 312"/>
    <n v="11.68"/>
    <n v="2"/>
    <n v="0"/>
    <n v="3.5039999999999996"/>
  </r>
  <r>
    <n v="3293"/>
    <s v="CA-2011-106264"/>
    <x v="2"/>
    <x v="58"/>
    <d v="2011-12-30T00:00:00"/>
    <s v="Standard Class"/>
    <s v="CK-12595"/>
    <s v="Clytie Kelty"/>
    <x v="0"/>
    <x v="0"/>
    <x v="70"/>
    <x v="1"/>
    <n v="92024"/>
    <x v="1"/>
    <s v="OFF-SU-10002189"/>
    <x v="1"/>
    <x v="14"/>
    <s v="Acme Rosewood Handle Letter Opener"/>
    <n v="11.91"/>
    <n v="3"/>
    <n v="0"/>
    <n v="0.11909999999999954"/>
  </r>
  <r>
    <n v="3294"/>
    <s v="CA-2011-106264"/>
    <x v="2"/>
    <x v="58"/>
    <d v="2011-12-30T00:00:00"/>
    <s v="Standard Class"/>
    <s v="CK-12595"/>
    <s v="Clytie Kelty"/>
    <x v="0"/>
    <x v="0"/>
    <x v="70"/>
    <x v="1"/>
    <n v="92024"/>
    <x v="1"/>
    <s v="FUR-FU-10001852"/>
    <x v="0"/>
    <x v="5"/>
    <s v="Eldon Regeneration Recycled Desk Accessories, Smoke"/>
    <n v="3.48"/>
    <n v="2"/>
    <n v="0"/>
    <n v="1.1135999999999999"/>
  </r>
  <r>
    <n v="3295"/>
    <s v="CA-2011-138023"/>
    <x v="2"/>
    <x v="860"/>
    <d v="2011-08-18T00:00:00"/>
    <s v="First Class"/>
    <s v="KH-16510"/>
    <s v="Keith Herrera"/>
    <x v="0"/>
    <x v="0"/>
    <x v="61"/>
    <x v="5"/>
    <n v="75081"/>
    <x v="2"/>
    <s v="OFF-BI-10003638"/>
    <x v="1"/>
    <x v="8"/>
    <s v="GBC Durable Plastic Covers"/>
    <n v="30.959999999999994"/>
    <n v="8"/>
    <n v="0.8"/>
    <n v="-52.632000000000019"/>
  </r>
  <r>
    <n v="3296"/>
    <s v="CA-2014-113418"/>
    <x v="3"/>
    <x v="172"/>
    <d v="2014-10-04T00:00:00"/>
    <s v="First Class"/>
    <s v="CM-12655"/>
    <s v="Corinna Mitchell"/>
    <x v="2"/>
    <x v="0"/>
    <x v="20"/>
    <x v="15"/>
    <n v="10035"/>
    <x v="3"/>
    <s v="TEC-MA-10002428"/>
    <x v="2"/>
    <x v="15"/>
    <s v="Fellowes Powershred HS-440 4-Sheet High Security Shredder"/>
    <n v="1704.89"/>
    <n v="11"/>
    <n v="0"/>
    <n v="767.20049999999992"/>
  </r>
  <r>
    <n v="3297"/>
    <s v="US-2012-110569"/>
    <x v="1"/>
    <x v="293"/>
    <d v="2012-05-30T00:00:00"/>
    <s v="Standard Class"/>
    <s v="EB-13870"/>
    <s v="Emily Burns"/>
    <x v="0"/>
    <x v="0"/>
    <x v="42"/>
    <x v="16"/>
    <n v="85023"/>
    <x v="1"/>
    <s v="OFF-BI-10001036"/>
    <x v="1"/>
    <x v="8"/>
    <s v="Cardinal EasyOpen D-Ring Binders"/>
    <n v="19.194000000000003"/>
    <n v="7"/>
    <n v="0.7"/>
    <n v="-12.795999999999999"/>
  </r>
  <r>
    <n v="3298"/>
    <s v="US-2012-110569"/>
    <x v="1"/>
    <x v="293"/>
    <d v="2012-05-30T00:00:00"/>
    <s v="Standard Class"/>
    <s v="EB-13870"/>
    <s v="Emily Burns"/>
    <x v="0"/>
    <x v="0"/>
    <x v="42"/>
    <x v="16"/>
    <n v="85023"/>
    <x v="1"/>
    <s v="OFF-AP-10004708"/>
    <x v="1"/>
    <x v="9"/>
    <s v="Fellowes Superior 10 Outlet Split Surge Protector"/>
    <n v="121.79200000000002"/>
    <n v="4"/>
    <n v="0.2"/>
    <n v="13.701599999999988"/>
  </r>
  <r>
    <n v="3299"/>
    <s v="CA-2014-136308"/>
    <x v="3"/>
    <x v="673"/>
    <d v="2014-11-17T00:00:00"/>
    <s v="Same Day"/>
    <s v="MW-18235"/>
    <s v="Mitch Willingham"/>
    <x v="1"/>
    <x v="0"/>
    <x v="8"/>
    <x v="1"/>
    <n v="94122"/>
    <x v="1"/>
    <s v="TEC-MA-10000488"/>
    <x v="2"/>
    <x v="15"/>
    <s v="Bady BDG101FRU Card Printer"/>
    <n v="1919.9760000000001"/>
    <n v="3"/>
    <n v="0.2"/>
    <n v="215.99729999999977"/>
  </r>
  <r>
    <n v="3300"/>
    <s v="US-2011-159926"/>
    <x v="2"/>
    <x v="728"/>
    <d v="2011-11-22T00:00:00"/>
    <s v="Standard Class"/>
    <s v="CS-11950"/>
    <s v="Carlos Soltero"/>
    <x v="0"/>
    <x v="0"/>
    <x v="10"/>
    <x v="9"/>
    <n v="19140"/>
    <x v="3"/>
    <s v="OFF-BI-10003656"/>
    <x v="1"/>
    <x v="8"/>
    <s v="Fellowes PB200 Plastic Comb Binding Machine"/>
    <n v="50.997000000000007"/>
    <n v="1"/>
    <n v="0.7"/>
    <n v="-40.797600000000003"/>
  </r>
  <r>
    <n v="3301"/>
    <s v="US-2011-159926"/>
    <x v="2"/>
    <x v="728"/>
    <d v="2011-11-22T00:00:00"/>
    <s v="Standard Class"/>
    <s v="CS-11950"/>
    <s v="Carlos Soltero"/>
    <x v="0"/>
    <x v="0"/>
    <x v="10"/>
    <x v="9"/>
    <n v="19140"/>
    <x v="3"/>
    <s v="OFF-ST-10003656"/>
    <x v="1"/>
    <x v="4"/>
    <s v="Safco Industrial Wire Shelving"/>
    <n v="76.792000000000002"/>
    <n v="1"/>
    <n v="0.2"/>
    <n v="-16.318300000000001"/>
  </r>
  <r>
    <n v="3302"/>
    <s v="US-2011-159926"/>
    <x v="2"/>
    <x v="728"/>
    <d v="2011-11-22T00:00:00"/>
    <s v="Standard Class"/>
    <s v="CS-11950"/>
    <s v="Carlos Soltero"/>
    <x v="0"/>
    <x v="0"/>
    <x v="10"/>
    <x v="9"/>
    <n v="19140"/>
    <x v="3"/>
    <s v="TEC-PH-10001128"/>
    <x v="2"/>
    <x v="7"/>
    <s v="Motorola Droid Maxx"/>
    <n v="539.96399999999994"/>
    <n v="6"/>
    <n v="0.4"/>
    <n v="-107.99280000000002"/>
  </r>
  <r>
    <n v="3303"/>
    <s v="US-2011-159926"/>
    <x v="2"/>
    <x v="728"/>
    <d v="2011-11-22T00:00:00"/>
    <s v="Standard Class"/>
    <s v="CS-11950"/>
    <s v="Carlos Soltero"/>
    <x v="0"/>
    <x v="0"/>
    <x v="10"/>
    <x v="9"/>
    <n v="19140"/>
    <x v="3"/>
    <s v="FUR-FU-10001473"/>
    <x v="0"/>
    <x v="5"/>
    <s v="Eldon Executive Woodline II Desk Accessories, Mahogany"/>
    <n v="60.311999999999998"/>
    <n v="3"/>
    <n v="0.2"/>
    <n v="5.2773000000000003"/>
  </r>
  <r>
    <n v="3304"/>
    <s v="US-2011-159926"/>
    <x v="2"/>
    <x v="728"/>
    <d v="2011-11-22T00:00:00"/>
    <s v="Standard Class"/>
    <s v="CS-11950"/>
    <s v="Carlos Soltero"/>
    <x v="0"/>
    <x v="0"/>
    <x v="10"/>
    <x v="9"/>
    <n v="19140"/>
    <x v="3"/>
    <s v="OFF-BI-10004656"/>
    <x v="1"/>
    <x v="8"/>
    <s v="Peel &amp; Stick Add-On Corner Pockets"/>
    <n v="1.9440000000000004"/>
    <n v="3"/>
    <n v="0.7"/>
    <n v="-1.4255999999999998"/>
  </r>
  <r>
    <n v="3305"/>
    <s v="CA-2011-104738"/>
    <x v="2"/>
    <x v="125"/>
    <d v="2012-01-01T00:00:00"/>
    <s v="Second Class"/>
    <s v="SP-20620"/>
    <s v="Stefania Perrino"/>
    <x v="1"/>
    <x v="0"/>
    <x v="128"/>
    <x v="5"/>
    <n v="78041"/>
    <x v="2"/>
    <s v="OFF-EN-10004955"/>
    <x v="1"/>
    <x v="12"/>
    <s v="Fashion Color Clasp Envelopes"/>
    <n v="12.984000000000002"/>
    <n v="3"/>
    <n v="0.2"/>
    <n v="4.7066999999999997"/>
  </r>
  <r>
    <n v="3306"/>
    <s v="CA-2011-104738"/>
    <x v="2"/>
    <x v="125"/>
    <d v="2012-01-01T00:00:00"/>
    <s v="Second Class"/>
    <s v="SP-20620"/>
    <s v="Stefania Perrino"/>
    <x v="1"/>
    <x v="0"/>
    <x v="128"/>
    <x v="5"/>
    <n v="78041"/>
    <x v="2"/>
    <s v="TEC-PH-10002468"/>
    <x v="2"/>
    <x v="7"/>
    <s v="Plantronics CS 50-USB - headset - Convertible, Monaural"/>
    <n v="217.58400000000003"/>
    <n v="2"/>
    <n v="0.2"/>
    <n v="19.03860000000001"/>
  </r>
  <r>
    <n v="3307"/>
    <s v="CA-2011-104738"/>
    <x v="2"/>
    <x v="125"/>
    <d v="2012-01-01T00:00:00"/>
    <s v="Second Class"/>
    <s v="SP-20620"/>
    <s v="Stefania Perrino"/>
    <x v="1"/>
    <x v="0"/>
    <x v="128"/>
    <x v="5"/>
    <n v="78041"/>
    <x v="2"/>
    <s v="TEC-PH-10000576"/>
    <x v="2"/>
    <x v="7"/>
    <s v="AT&amp;T 1080 Corded phone"/>
    <n v="328.77600000000007"/>
    <n v="3"/>
    <n v="0.2"/>
    <n v="28.767899999999997"/>
  </r>
  <r>
    <n v="3308"/>
    <s v="CA-2011-104738"/>
    <x v="2"/>
    <x v="125"/>
    <d v="2012-01-01T00:00:00"/>
    <s v="Second Class"/>
    <s v="SP-20620"/>
    <s v="Stefania Perrino"/>
    <x v="1"/>
    <x v="0"/>
    <x v="128"/>
    <x v="5"/>
    <n v="78041"/>
    <x v="2"/>
    <s v="OFF-BI-10002160"/>
    <x v="1"/>
    <x v="8"/>
    <s v="Acco Hanging Data Binders"/>
    <n v="2.2859999999999996"/>
    <n v="3"/>
    <n v="0.8"/>
    <n v="-3.6576000000000004"/>
  </r>
  <r>
    <n v="3309"/>
    <s v="CA-2011-104738"/>
    <x v="2"/>
    <x v="125"/>
    <d v="2012-01-01T00:00:00"/>
    <s v="Second Class"/>
    <s v="SP-20620"/>
    <s v="Stefania Perrino"/>
    <x v="1"/>
    <x v="0"/>
    <x v="128"/>
    <x v="5"/>
    <n v="78041"/>
    <x v="2"/>
    <s v="TEC-AC-10003628"/>
    <x v="2"/>
    <x v="11"/>
    <s v="Logitech 910-002974 M325 Wireless Mouse for Web Scrolling"/>
    <n v="47.984000000000002"/>
    <n v="2"/>
    <n v="0.2"/>
    <n v="14.395200000000004"/>
  </r>
  <r>
    <n v="3310"/>
    <s v="CA-2012-144386"/>
    <x v="1"/>
    <x v="599"/>
    <d v="2012-11-11T00:00:00"/>
    <s v="Standard Class"/>
    <s v="GT-14635"/>
    <s v="Grant Thornton"/>
    <x v="1"/>
    <x v="0"/>
    <x v="20"/>
    <x v="15"/>
    <n v="10009"/>
    <x v="3"/>
    <s v="OFF-BI-10001116"/>
    <x v="1"/>
    <x v="8"/>
    <s v="Wilson Jones 1&quot; Hanging DublLock Ring Binders"/>
    <n v="25.344000000000001"/>
    <n v="6"/>
    <n v="0.2"/>
    <n v="8.8704000000000018"/>
  </r>
  <r>
    <n v="3311"/>
    <s v="CA-2013-111416"/>
    <x v="0"/>
    <x v="42"/>
    <d v="2013-09-23T00:00:00"/>
    <s v="Standard Class"/>
    <s v="LW-17215"/>
    <s v="Luke Weiss"/>
    <x v="0"/>
    <x v="0"/>
    <x v="20"/>
    <x v="15"/>
    <n v="10035"/>
    <x v="3"/>
    <s v="OFF-BI-10002026"/>
    <x v="1"/>
    <x v="8"/>
    <s v="Avery Arch Ring Binders"/>
    <n v="232.40000000000003"/>
    <n v="5"/>
    <n v="0.2"/>
    <n v="78.434999999999988"/>
  </r>
  <r>
    <n v="3312"/>
    <s v="CA-2013-162747"/>
    <x v="0"/>
    <x v="231"/>
    <d v="2013-03-26T00:00:00"/>
    <s v="Second Class"/>
    <s v="AH-10030"/>
    <s v="Aaron Hawkins"/>
    <x v="1"/>
    <x v="0"/>
    <x v="200"/>
    <x v="35"/>
    <n v="39503"/>
    <x v="0"/>
    <s v="FUR-FU-10003691"/>
    <x v="0"/>
    <x v="5"/>
    <s v="Eldon Image Series Desk Accessories, Ebony"/>
    <n v="86.45"/>
    <n v="7"/>
    <n v="0"/>
    <n v="38.038000000000004"/>
  </r>
  <r>
    <n v="3313"/>
    <s v="US-2011-133130"/>
    <x v="2"/>
    <x v="127"/>
    <d v="2011-10-01T00:00:00"/>
    <s v="Standard Class"/>
    <s v="TH-21100"/>
    <s v="Thea Hendricks"/>
    <x v="0"/>
    <x v="0"/>
    <x v="70"/>
    <x v="1"/>
    <n v="92037"/>
    <x v="1"/>
    <s v="FUR-CH-10002602"/>
    <x v="0"/>
    <x v="1"/>
    <s v="DMI Arturo Collection Mission-style Design Wood Chair"/>
    <n v="603.91999999999996"/>
    <n v="5"/>
    <n v="0.2"/>
    <n v="45.294000000000011"/>
  </r>
  <r>
    <n v="3314"/>
    <s v="US-2011-133130"/>
    <x v="2"/>
    <x v="127"/>
    <d v="2011-10-01T00:00:00"/>
    <s v="Standard Class"/>
    <s v="TH-21100"/>
    <s v="Thea Hendricks"/>
    <x v="0"/>
    <x v="0"/>
    <x v="70"/>
    <x v="1"/>
    <n v="92037"/>
    <x v="1"/>
    <s v="OFF-PA-10000675"/>
    <x v="1"/>
    <x v="10"/>
    <s v="Xerox 1919"/>
    <n v="81.98"/>
    <n v="2"/>
    <n v="0"/>
    <n v="40.170200000000001"/>
  </r>
  <r>
    <n v="3315"/>
    <s v="CA-2014-169978"/>
    <x v="3"/>
    <x v="165"/>
    <d v="2014-12-29T00:00:00"/>
    <s v="Standard Class"/>
    <s v="HG-15025"/>
    <s v="Hunter Glantz"/>
    <x v="0"/>
    <x v="0"/>
    <x v="147"/>
    <x v="15"/>
    <n v="11572"/>
    <x v="3"/>
    <s v="FUR-CH-10002602"/>
    <x v="0"/>
    <x v="1"/>
    <s v="DMI Arturo Collection Mission-style Design Wood Chair"/>
    <n v="271.76400000000001"/>
    <n v="2"/>
    <n v="0.1"/>
    <n v="48.313600000000008"/>
  </r>
  <r>
    <n v="3316"/>
    <s v="CA-2014-169978"/>
    <x v="3"/>
    <x v="165"/>
    <d v="2014-12-29T00:00:00"/>
    <s v="Standard Class"/>
    <s v="HG-15025"/>
    <s v="Hunter Glantz"/>
    <x v="0"/>
    <x v="0"/>
    <x v="147"/>
    <x v="15"/>
    <n v="11572"/>
    <x v="3"/>
    <s v="OFF-BI-10001900"/>
    <x v="1"/>
    <x v="8"/>
    <s v="DXL Angle-View Binders with Locking Rings, Black"/>
    <n v="14.376000000000001"/>
    <n v="3"/>
    <n v="0.2"/>
    <n v="4.8518999999999997"/>
  </r>
  <r>
    <n v="3317"/>
    <s v="CA-2014-161739"/>
    <x v="3"/>
    <x v="468"/>
    <d v="2014-11-16T00:00:00"/>
    <s v="Second Class"/>
    <s v="EB-13750"/>
    <s v="Edward Becker"/>
    <x v="1"/>
    <x v="0"/>
    <x v="171"/>
    <x v="5"/>
    <n v="78664"/>
    <x v="2"/>
    <s v="FUR-FU-10001468"/>
    <x v="0"/>
    <x v="5"/>
    <s v="Tenex Antistatic Computer Chair Mats"/>
    <n v="341.96"/>
    <n v="5"/>
    <n v="0.6"/>
    <n v="-427.45000000000005"/>
  </r>
  <r>
    <n v="3318"/>
    <s v="CA-2012-165057"/>
    <x v="1"/>
    <x v="861"/>
    <d v="2012-09-15T00:00:00"/>
    <s v="Standard Class"/>
    <s v="SC-20725"/>
    <s v="Steven Cartwright"/>
    <x v="0"/>
    <x v="0"/>
    <x v="56"/>
    <x v="1"/>
    <n v="92374"/>
    <x v="1"/>
    <s v="OFF-AR-10004648"/>
    <x v="1"/>
    <x v="6"/>
    <s v="Boston 19500 Mighty Mite Electric Pencil Sharpener"/>
    <n v="181.35"/>
    <n v="9"/>
    <n v="0"/>
    <n v="48.964500000000001"/>
  </r>
  <r>
    <n v="3319"/>
    <s v="CA-2012-165057"/>
    <x v="1"/>
    <x v="861"/>
    <d v="2012-09-15T00:00:00"/>
    <s v="Standard Class"/>
    <s v="SC-20725"/>
    <s v="Steven Cartwright"/>
    <x v="0"/>
    <x v="0"/>
    <x v="56"/>
    <x v="1"/>
    <n v="92374"/>
    <x v="1"/>
    <s v="OFF-LA-10003190"/>
    <x v="1"/>
    <x v="2"/>
    <s v="Avery 474"/>
    <n v="8.64"/>
    <n v="3"/>
    <n v="0"/>
    <n v="4.2336"/>
  </r>
  <r>
    <n v="3320"/>
    <s v="CA-2011-134551"/>
    <x v="2"/>
    <x v="414"/>
    <d v="2011-12-25T00:00:00"/>
    <s v="Standard Class"/>
    <s v="TS-21505"/>
    <s v="Tony Sayre"/>
    <x v="0"/>
    <x v="0"/>
    <x v="29"/>
    <x v="18"/>
    <n v="38401"/>
    <x v="0"/>
    <s v="OFF-AP-10004868"/>
    <x v="1"/>
    <x v="9"/>
    <s v="Hoover Commercial Soft Guard Upright Vacuum And Disposable Filtration Bags"/>
    <n v="43.512"/>
    <n v="7"/>
    <n v="0.2"/>
    <n v="3.8073000000000015"/>
  </r>
  <r>
    <n v="3321"/>
    <s v="CA-2011-134551"/>
    <x v="2"/>
    <x v="414"/>
    <d v="2011-12-25T00:00:00"/>
    <s v="Standard Class"/>
    <s v="TS-21505"/>
    <s v="Tony Sayre"/>
    <x v="0"/>
    <x v="0"/>
    <x v="29"/>
    <x v="18"/>
    <n v="38401"/>
    <x v="0"/>
    <s v="FUR-CH-10004287"/>
    <x v="0"/>
    <x v="1"/>
    <s v="SAFCO Arco Folding Chair"/>
    <n v="662.88"/>
    <n v="3"/>
    <n v="0.2"/>
    <n v="74.573999999999955"/>
  </r>
  <r>
    <n v="3322"/>
    <s v="CA-2011-134551"/>
    <x v="2"/>
    <x v="414"/>
    <d v="2011-12-25T00:00:00"/>
    <s v="Standard Class"/>
    <s v="TS-21505"/>
    <s v="Tony Sayre"/>
    <x v="0"/>
    <x v="0"/>
    <x v="29"/>
    <x v="18"/>
    <n v="38401"/>
    <x v="0"/>
    <s v="OFF-PA-10002689"/>
    <x v="1"/>
    <x v="10"/>
    <s v="Weyerhaeuser First Choice Laser/Copy Paper (20Lb. and 88 Bright)"/>
    <n v="25.920000000000005"/>
    <n v="5"/>
    <n v="0.2"/>
    <n v="9.0719999999999992"/>
  </r>
  <r>
    <n v="3323"/>
    <s v="CA-2012-120810"/>
    <x v="1"/>
    <x v="862"/>
    <d v="2012-07-27T00:00:00"/>
    <s v="Standard Class"/>
    <s v="TH-21550"/>
    <s v="Tracy Hopkins"/>
    <x v="2"/>
    <x v="0"/>
    <x v="20"/>
    <x v="15"/>
    <n v="10009"/>
    <x v="3"/>
    <s v="OFF-AP-10002892"/>
    <x v="1"/>
    <x v="9"/>
    <s v="Belkin F5C206VTEL 6 Outlet Surge"/>
    <n v="68.94"/>
    <n v="3"/>
    <n v="0"/>
    <n v="20.681999999999995"/>
  </r>
  <r>
    <n v="3324"/>
    <s v="CA-2012-120810"/>
    <x v="1"/>
    <x v="862"/>
    <d v="2012-07-27T00:00:00"/>
    <s v="Standard Class"/>
    <s v="TH-21550"/>
    <s v="Tracy Hopkins"/>
    <x v="2"/>
    <x v="0"/>
    <x v="20"/>
    <x v="15"/>
    <n v="10009"/>
    <x v="3"/>
    <s v="FUR-FU-10002253"/>
    <x v="0"/>
    <x v="5"/>
    <s v="Howard Miller 13&quot; Diameter Pewter Finish Round Wall Clock"/>
    <n v="128.82"/>
    <n v="3"/>
    <n v="0"/>
    <n v="50.239800000000002"/>
  </r>
  <r>
    <n v="3325"/>
    <s v="CA-2011-165309"/>
    <x v="2"/>
    <x v="7"/>
    <d v="2011-11-15T00:00:00"/>
    <s v="Standard Class"/>
    <s v="KD-16270"/>
    <s v="Karen Daniels"/>
    <x v="0"/>
    <x v="0"/>
    <x v="12"/>
    <x v="5"/>
    <n v="77095"/>
    <x v="2"/>
    <s v="OFF-BI-10001359"/>
    <x v="1"/>
    <x v="8"/>
    <s v="GBC DocuBind TL300 Electric Binding System"/>
    <n v="896.98999999999978"/>
    <n v="5"/>
    <n v="0.8"/>
    <n v="-1480.0335000000009"/>
  </r>
  <r>
    <n v="3326"/>
    <s v="CA-2011-165309"/>
    <x v="2"/>
    <x v="7"/>
    <d v="2011-11-15T00:00:00"/>
    <s v="Standard Class"/>
    <s v="KD-16270"/>
    <s v="Karen Daniels"/>
    <x v="0"/>
    <x v="0"/>
    <x v="12"/>
    <x v="5"/>
    <n v="77095"/>
    <x v="2"/>
    <s v="OFF-BI-10001267"/>
    <x v="1"/>
    <x v="8"/>
    <s v="Universal Recycled Hanging Pressboard Report Binders, Letter Size"/>
    <n v="1.2339999999999998"/>
    <n v="1"/>
    <n v="0.8"/>
    <n v="-1.9744000000000002"/>
  </r>
  <r>
    <n v="3327"/>
    <s v="CA-2011-165309"/>
    <x v="2"/>
    <x v="7"/>
    <d v="2011-11-15T00:00:00"/>
    <s v="Standard Class"/>
    <s v="KD-16270"/>
    <s v="Karen Daniels"/>
    <x v="0"/>
    <x v="0"/>
    <x v="12"/>
    <x v="5"/>
    <n v="77095"/>
    <x v="2"/>
    <s v="OFF-AR-10003582"/>
    <x v="1"/>
    <x v="6"/>
    <s v="Boston Electric Pencil Sharpener, Model 1818, Charcoal Black"/>
    <n v="67.56"/>
    <n v="3"/>
    <n v="0.2"/>
    <n v="6.7560000000000038"/>
  </r>
  <r>
    <n v="3328"/>
    <s v="CA-2011-165309"/>
    <x v="2"/>
    <x v="7"/>
    <d v="2011-11-15T00:00:00"/>
    <s v="Standard Class"/>
    <s v="KD-16270"/>
    <s v="Karen Daniels"/>
    <x v="0"/>
    <x v="0"/>
    <x v="12"/>
    <x v="5"/>
    <n v="77095"/>
    <x v="2"/>
    <s v="OFF-PA-10003724"/>
    <x v="1"/>
    <x v="10"/>
    <s v="Wirebound Message Book, 4 per Page"/>
    <n v="21.720000000000002"/>
    <n v="5"/>
    <n v="0.2"/>
    <n v="7.8734999999999991"/>
  </r>
  <r>
    <n v="3329"/>
    <s v="CA-2011-165309"/>
    <x v="2"/>
    <x v="7"/>
    <d v="2011-11-15T00:00:00"/>
    <s v="Standard Class"/>
    <s v="KD-16270"/>
    <s v="Karen Daniels"/>
    <x v="0"/>
    <x v="0"/>
    <x v="12"/>
    <x v="5"/>
    <n v="77095"/>
    <x v="2"/>
    <s v="OFF-PA-10001033"/>
    <x v="1"/>
    <x v="10"/>
    <s v="Xerox 1893"/>
    <n v="262.33600000000001"/>
    <n v="8"/>
    <n v="0.2"/>
    <n v="95.096800000000002"/>
  </r>
  <r>
    <n v="3330"/>
    <s v="CA-2011-165309"/>
    <x v="2"/>
    <x v="7"/>
    <d v="2011-11-15T00:00:00"/>
    <s v="Standard Class"/>
    <s v="KD-16270"/>
    <s v="Karen Daniels"/>
    <x v="0"/>
    <x v="0"/>
    <x v="12"/>
    <x v="5"/>
    <n v="77095"/>
    <x v="2"/>
    <s v="TEC-PH-10003505"/>
    <x v="2"/>
    <x v="7"/>
    <s v="Geemarc AmpliPOWER60"/>
    <n v="148.47999999999999"/>
    <n v="2"/>
    <n v="0.2"/>
    <n v="16.703999999999986"/>
  </r>
  <r>
    <n v="3331"/>
    <s v="CA-2011-165309"/>
    <x v="2"/>
    <x v="7"/>
    <d v="2011-11-15T00:00:00"/>
    <s v="Standard Class"/>
    <s v="KD-16270"/>
    <s v="Karen Daniels"/>
    <x v="0"/>
    <x v="0"/>
    <x v="12"/>
    <x v="5"/>
    <n v="77095"/>
    <x v="2"/>
    <s v="TEC-PH-10004959"/>
    <x v="2"/>
    <x v="7"/>
    <s v="Classic Ivory Antique Telephone ZL1810"/>
    <n v="241.17599999999999"/>
    <n v="3"/>
    <n v="0.2"/>
    <n v="15.07350000000001"/>
  </r>
  <r>
    <n v="3332"/>
    <s v="CA-2014-122595"/>
    <x v="3"/>
    <x v="817"/>
    <d v="2014-12-21T00:00:00"/>
    <s v="Standard Class"/>
    <s v="GM-14455"/>
    <s v="Gary Mitchum"/>
    <x v="2"/>
    <x v="0"/>
    <x v="22"/>
    <x v="10"/>
    <n v="60653"/>
    <x v="2"/>
    <s v="TEC-AC-10000474"/>
    <x v="2"/>
    <x v="11"/>
    <s v="Kensington Expert Mouse Optical USB Trackball for PC or Mac"/>
    <n v="227.976"/>
    <n v="3"/>
    <n v="0.2"/>
    <n v="28.496999999999957"/>
  </r>
  <r>
    <n v="3333"/>
    <s v="CA-2014-122595"/>
    <x v="3"/>
    <x v="817"/>
    <d v="2014-12-21T00:00:00"/>
    <s v="Standard Class"/>
    <s v="GM-14455"/>
    <s v="Gary Mitchum"/>
    <x v="2"/>
    <x v="0"/>
    <x v="22"/>
    <x v="10"/>
    <n v="60653"/>
    <x v="2"/>
    <s v="TEC-PH-10003095"/>
    <x v="2"/>
    <x v="7"/>
    <s v="Samsung HM1900 Bluetooth Headset"/>
    <n v="52.679999999999993"/>
    <n v="3"/>
    <n v="0.2"/>
    <n v="19.754999999999999"/>
  </r>
  <r>
    <n v="3334"/>
    <s v="CA-2014-122595"/>
    <x v="3"/>
    <x v="817"/>
    <d v="2014-12-21T00:00:00"/>
    <s v="Standard Class"/>
    <s v="GM-14455"/>
    <s v="Gary Mitchum"/>
    <x v="2"/>
    <x v="0"/>
    <x v="22"/>
    <x v="10"/>
    <n v="60653"/>
    <x v="2"/>
    <s v="FUR-FU-10002963"/>
    <x v="0"/>
    <x v="5"/>
    <s v="Master Caster Door Stop, Gray"/>
    <n v="2.032"/>
    <n v="1"/>
    <n v="0.6"/>
    <n v="-1.3208000000000002"/>
  </r>
  <r>
    <n v="3335"/>
    <s v="US-2014-109253"/>
    <x v="3"/>
    <x v="170"/>
    <d v="2014-08-23T00:00:00"/>
    <s v="First Class"/>
    <s v="PR-18880"/>
    <s v="Patrick Ryan"/>
    <x v="0"/>
    <x v="0"/>
    <x v="182"/>
    <x v="1"/>
    <n v="94601"/>
    <x v="1"/>
    <s v="OFF-AR-10000203"/>
    <x v="1"/>
    <x v="6"/>
    <s v="Newell 336"/>
    <n v="17.12"/>
    <n v="4"/>
    <n v="0"/>
    <n v="4.9647999999999985"/>
  </r>
  <r>
    <n v="3336"/>
    <s v="US-2014-109253"/>
    <x v="3"/>
    <x v="170"/>
    <d v="2014-08-23T00:00:00"/>
    <s v="First Class"/>
    <s v="PR-18880"/>
    <s v="Patrick Ryan"/>
    <x v="0"/>
    <x v="0"/>
    <x v="182"/>
    <x v="1"/>
    <n v="94601"/>
    <x v="1"/>
    <s v="TEC-PH-10004667"/>
    <x v="2"/>
    <x v="7"/>
    <s v="Cisco 8x8 Inc. 6753i IP Business Phone System"/>
    <n v="431.96800000000007"/>
    <n v="4"/>
    <n v="0.2"/>
    <n v="37.797199999999975"/>
  </r>
  <r>
    <n v="3337"/>
    <s v="US-2014-109253"/>
    <x v="3"/>
    <x v="170"/>
    <d v="2014-08-23T00:00:00"/>
    <s v="First Class"/>
    <s v="PR-18880"/>
    <s v="Patrick Ryan"/>
    <x v="0"/>
    <x v="0"/>
    <x v="182"/>
    <x v="1"/>
    <n v="94601"/>
    <x v="1"/>
    <s v="FUR-FU-10000193"/>
    <x v="0"/>
    <x v="5"/>
    <s v="Tenex Chairmats For Use with Hard Floors"/>
    <n v="129.91999999999999"/>
    <n v="4"/>
    <n v="0"/>
    <n v="10.393599999999992"/>
  </r>
  <r>
    <n v="3338"/>
    <s v="US-2014-109253"/>
    <x v="3"/>
    <x v="170"/>
    <d v="2014-08-23T00:00:00"/>
    <s v="First Class"/>
    <s v="PR-18880"/>
    <s v="Patrick Ryan"/>
    <x v="0"/>
    <x v="0"/>
    <x v="182"/>
    <x v="1"/>
    <n v="94601"/>
    <x v="1"/>
    <s v="FUR-TA-10001539"/>
    <x v="0"/>
    <x v="3"/>
    <s v="Chromcraft Rectangular Conference Tables"/>
    <n v="568.72800000000007"/>
    <n v="3"/>
    <n v="0.2"/>
    <n v="28.436399999999935"/>
  </r>
  <r>
    <n v="3339"/>
    <s v="US-2014-109253"/>
    <x v="3"/>
    <x v="170"/>
    <d v="2014-08-23T00:00:00"/>
    <s v="First Class"/>
    <s v="PR-18880"/>
    <s v="Patrick Ryan"/>
    <x v="0"/>
    <x v="0"/>
    <x v="182"/>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x v="0"/>
    <x v="182"/>
    <x v="1"/>
    <n v="94601"/>
    <x v="1"/>
    <s v="OFF-AP-10002867"/>
    <x v="1"/>
    <x v="9"/>
    <s v="Fellowes Command Center 5-outlet power strip"/>
    <n v="203.52"/>
    <n v="3"/>
    <n v="0"/>
    <n v="54.950400000000002"/>
  </r>
  <r>
    <n v="3341"/>
    <s v="US-2014-109253"/>
    <x v="3"/>
    <x v="170"/>
    <d v="2014-08-23T00:00:00"/>
    <s v="First Class"/>
    <s v="PR-18880"/>
    <s v="Patrick Ryan"/>
    <x v="0"/>
    <x v="0"/>
    <x v="182"/>
    <x v="1"/>
    <n v="94601"/>
    <x v="1"/>
    <s v="OFF-LA-10001158"/>
    <x v="1"/>
    <x v="2"/>
    <s v="Avery Address/Shipping Labels for Typewriters, 4&quot; x 2&quot;"/>
    <n v="51.75"/>
    <n v="5"/>
    <n v="0"/>
    <n v="24.84"/>
  </r>
  <r>
    <n v="3342"/>
    <s v="CA-2013-145982"/>
    <x v="0"/>
    <x v="278"/>
    <d v="2013-09-02T00:00:00"/>
    <s v="Second Class"/>
    <s v="TB-21055"/>
    <s v="Ted Butterfield"/>
    <x v="0"/>
    <x v="0"/>
    <x v="94"/>
    <x v="31"/>
    <n v="2169"/>
    <x v="3"/>
    <s v="OFF-PA-10000675"/>
    <x v="1"/>
    <x v="10"/>
    <s v="Xerox 1919"/>
    <n v="122.97"/>
    <n v="3"/>
    <n v="0"/>
    <n v="60.255300000000005"/>
  </r>
  <r>
    <n v="3343"/>
    <s v="CA-2013-145982"/>
    <x v="0"/>
    <x v="278"/>
    <d v="2013-09-02T00:00:00"/>
    <s v="Second Class"/>
    <s v="TB-21055"/>
    <s v="Ted Butterfield"/>
    <x v="0"/>
    <x v="0"/>
    <x v="94"/>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x v="0"/>
    <x v="94"/>
    <x v="31"/>
    <n v="2169"/>
    <x v="3"/>
    <s v="TEC-PH-10000011"/>
    <x v="2"/>
    <x v="7"/>
    <s v="PureGear Roll-On Screen Protector"/>
    <n v="59.97"/>
    <n v="3"/>
    <n v="0"/>
    <n v="28.785599999999995"/>
  </r>
  <r>
    <n v="3345"/>
    <s v="CA-2013-145982"/>
    <x v="0"/>
    <x v="278"/>
    <d v="2013-09-02T00:00:00"/>
    <s v="Second Class"/>
    <s v="TB-21055"/>
    <s v="Ted Butterfield"/>
    <x v="0"/>
    <x v="0"/>
    <x v="94"/>
    <x v="31"/>
    <n v="2169"/>
    <x v="3"/>
    <s v="OFF-PA-10002666"/>
    <x v="1"/>
    <x v="10"/>
    <s v="Southworth 25% Cotton Linen-Finish Paper &amp; Envelopes"/>
    <n v="81.540000000000006"/>
    <n v="9"/>
    <n v="0"/>
    <n v="36.692999999999998"/>
  </r>
  <r>
    <n v="3346"/>
    <s v="CA-2013-145982"/>
    <x v="0"/>
    <x v="278"/>
    <d v="2013-09-02T00:00:00"/>
    <s v="Second Class"/>
    <s v="TB-21055"/>
    <s v="Ted Butterfield"/>
    <x v="0"/>
    <x v="0"/>
    <x v="94"/>
    <x v="31"/>
    <n v="2169"/>
    <x v="3"/>
    <s v="OFF-FA-10000735"/>
    <x v="1"/>
    <x v="13"/>
    <s v="Staples"/>
    <n v="11.68"/>
    <n v="4"/>
    <n v="0"/>
    <n v="5.2559999999999993"/>
  </r>
  <r>
    <n v="3347"/>
    <s v="CA-2013-145982"/>
    <x v="0"/>
    <x v="278"/>
    <d v="2013-09-02T00:00:00"/>
    <s v="Second Class"/>
    <s v="TB-21055"/>
    <s v="Ted Butterfield"/>
    <x v="0"/>
    <x v="0"/>
    <x v="94"/>
    <x v="31"/>
    <n v="2169"/>
    <x v="3"/>
    <s v="OFF-BI-10000174"/>
    <x v="1"/>
    <x v="8"/>
    <s v="Wilson Jones Clip &amp; Carry Folder Binder Tool for Ring Binders, Clear"/>
    <n v="29"/>
    <n v="5"/>
    <n v="0"/>
    <n v="13.919999999999998"/>
  </r>
  <r>
    <n v="3348"/>
    <s v="CA-2012-112011"/>
    <x v="1"/>
    <x v="863"/>
    <d v="2012-08-20T00:00:00"/>
    <s v="Standard Class"/>
    <s v="ON-18715"/>
    <s v="Odella Nelson"/>
    <x v="1"/>
    <x v="0"/>
    <x v="358"/>
    <x v="1"/>
    <n v="92399"/>
    <x v="1"/>
    <s v="OFF-AR-10003156"/>
    <x v="1"/>
    <x v="6"/>
    <s v="50 Colored Long Pencils"/>
    <n v="50.8"/>
    <n v="5"/>
    <n v="0"/>
    <n v="13.208000000000002"/>
  </r>
  <r>
    <n v="3349"/>
    <s v="CA-2014-154732"/>
    <x v="3"/>
    <x v="60"/>
    <d v="2014-11-08T00:00:00"/>
    <s v="First Class"/>
    <s v="AH-10195"/>
    <s v="Alan Haines"/>
    <x v="1"/>
    <x v="0"/>
    <x v="22"/>
    <x v="10"/>
    <n v="60623"/>
    <x v="2"/>
    <s v="OFF-BI-10000474"/>
    <x v="1"/>
    <x v="8"/>
    <s v="Avery Recycled Flexi-View Covers for Binding Systems"/>
    <n v="16.029999999999998"/>
    <n v="5"/>
    <n v="0.8"/>
    <n v="-25.648000000000003"/>
  </r>
  <r>
    <n v="3350"/>
    <s v="US-2013-157308"/>
    <x v="0"/>
    <x v="864"/>
    <d v="2013-08-22T00:00:00"/>
    <s v="Standard Class"/>
    <s v="NM-18520"/>
    <s v="Neoma Murray"/>
    <x v="0"/>
    <x v="0"/>
    <x v="4"/>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x v="0"/>
    <x v="20"/>
    <x v="15"/>
    <n v="10024"/>
    <x v="3"/>
    <s v="TEC-AC-10003280"/>
    <x v="2"/>
    <x v="11"/>
    <s v="Belkin F8E887 USB Wired Ergonomic Keyboard"/>
    <n v="89.97"/>
    <n v="3"/>
    <n v="0"/>
    <n v="18.893699999999995"/>
  </r>
  <r>
    <n v="3352"/>
    <s v="US-2011-134733"/>
    <x v="2"/>
    <x v="865"/>
    <d v="2011-09-28T00:00:00"/>
    <s v="Standard Class"/>
    <s v="BM-11650"/>
    <s v="Brian Moss"/>
    <x v="1"/>
    <x v="0"/>
    <x v="70"/>
    <x v="1"/>
    <n v="92037"/>
    <x v="1"/>
    <s v="FUR-BO-10002916"/>
    <x v="0"/>
    <x v="0"/>
    <s v="Rush Hierlooms Collection 1&quot; Thick Stackable Bookcases"/>
    <n v="435.99900000000002"/>
    <n v="3"/>
    <n v="0.15"/>
    <n v="20.517599999999987"/>
  </r>
  <r>
    <n v="3353"/>
    <s v="US-2011-134733"/>
    <x v="2"/>
    <x v="865"/>
    <d v="2011-09-28T00:00:00"/>
    <s v="Standard Class"/>
    <s v="BM-11650"/>
    <s v="Brian Moss"/>
    <x v="1"/>
    <x v="0"/>
    <x v="70"/>
    <x v="1"/>
    <n v="92037"/>
    <x v="1"/>
    <s v="TEC-PH-10002726"/>
    <x v="2"/>
    <x v="7"/>
    <s v="netTALK DUO VoIP Telephone Service"/>
    <n v="83.984000000000009"/>
    <n v="2"/>
    <n v="0.2"/>
    <n v="31.494"/>
  </r>
  <r>
    <n v="3354"/>
    <s v="US-2011-150434"/>
    <x v="2"/>
    <x v="866"/>
    <d v="2011-07-24T00:00:00"/>
    <s v="Standard Class"/>
    <s v="CA-12310"/>
    <s v="Christine Abelman"/>
    <x v="1"/>
    <x v="0"/>
    <x v="39"/>
    <x v="29"/>
    <n v="6010"/>
    <x v="3"/>
    <s v="TEC-PH-10000895"/>
    <x v="2"/>
    <x v="7"/>
    <s v="Polycom VVX 310 VoIP phone"/>
    <n v="359.98"/>
    <n v="2"/>
    <n v="0"/>
    <n v="93.594800000000021"/>
  </r>
  <r>
    <n v="3355"/>
    <s v="US-2011-150434"/>
    <x v="2"/>
    <x v="866"/>
    <d v="2011-07-24T00:00:00"/>
    <s v="Standard Class"/>
    <s v="CA-12310"/>
    <s v="Christine Abelman"/>
    <x v="1"/>
    <x v="0"/>
    <x v="39"/>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x v="0"/>
    <x v="39"/>
    <x v="29"/>
    <n v="6010"/>
    <x v="3"/>
    <s v="OFF-BI-10003694"/>
    <x v="1"/>
    <x v="8"/>
    <s v="Avery 3 1/2&quot; Diskette Storage Pages, 10/Pack"/>
    <n v="20.88"/>
    <n v="2"/>
    <n v="0"/>
    <n v="9.6047999999999991"/>
  </r>
  <r>
    <n v="3357"/>
    <s v="US-2011-150434"/>
    <x v="2"/>
    <x v="866"/>
    <d v="2011-07-24T00:00:00"/>
    <s v="Standard Class"/>
    <s v="CA-12310"/>
    <s v="Christine Abelman"/>
    <x v="1"/>
    <x v="0"/>
    <x v="39"/>
    <x v="29"/>
    <n v="6010"/>
    <x v="3"/>
    <s v="OFF-BI-10002160"/>
    <x v="1"/>
    <x v="8"/>
    <s v="Acco Hanging Data Binders"/>
    <n v="3.81"/>
    <n v="1"/>
    <n v="0"/>
    <n v="1.8288"/>
  </r>
  <r>
    <n v="3358"/>
    <s v="CA-2014-100335"/>
    <x v="3"/>
    <x v="210"/>
    <d v="2014-09-14T00:00:00"/>
    <s v="Standard Class"/>
    <s v="NF-18595"/>
    <s v="Nicole Fjeld"/>
    <x v="2"/>
    <x v="0"/>
    <x v="22"/>
    <x v="10"/>
    <n v="60610"/>
    <x v="2"/>
    <s v="OFF-PA-10001685"/>
    <x v="1"/>
    <x v="10"/>
    <s v="Staples"/>
    <n v="73.007999999999996"/>
    <n v="9"/>
    <n v="0.2"/>
    <n v="26.465400000000006"/>
  </r>
  <r>
    <n v="3359"/>
    <s v="CA-2013-139234"/>
    <x v="0"/>
    <x v="715"/>
    <d v="2013-05-11T00:00:00"/>
    <s v="Standard Class"/>
    <s v="AF-10870"/>
    <s v="Art Ferguson"/>
    <x v="0"/>
    <x v="0"/>
    <x v="22"/>
    <x v="10"/>
    <n v="60610"/>
    <x v="2"/>
    <s v="OFF-BI-10000773"/>
    <x v="1"/>
    <x v="8"/>
    <s v="Insertable Tab Post Binder Dividers"/>
    <n v="3.2079999999999993"/>
    <n v="2"/>
    <n v="0.8"/>
    <n v="-5.2932000000000023"/>
  </r>
  <r>
    <n v="3360"/>
    <s v="CA-2013-139234"/>
    <x v="0"/>
    <x v="715"/>
    <d v="2013-05-11T00:00:00"/>
    <s v="Standard Class"/>
    <s v="AF-10870"/>
    <s v="Art Ferguson"/>
    <x v="0"/>
    <x v="0"/>
    <x v="22"/>
    <x v="10"/>
    <n v="60610"/>
    <x v="2"/>
    <s v="TEC-AC-10004510"/>
    <x v="2"/>
    <x v="11"/>
    <s v="Logitech Desktop MK120 Mouse and keyboard Combo"/>
    <n v="26.176000000000002"/>
    <n v="2"/>
    <n v="0.2"/>
    <n v="-3.272000000000002"/>
  </r>
  <r>
    <n v="3361"/>
    <s v="US-2012-142020"/>
    <x v="1"/>
    <x v="593"/>
    <d v="2012-06-08T00:00:00"/>
    <s v="Second Class"/>
    <s v="TC-21535"/>
    <s v="Tracy Collins"/>
    <x v="2"/>
    <x v="0"/>
    <x v="20"/>
    <x v="15"/>
    <n v="10024"/>
    <x v="3"/>
    <s v="OFF-PA-10004569"/>
    <x v="1"/>
    <x v="10"/>
    <s v="Wirebound Message Books, Two 4 1/4&quot; x 5&quot; Forms per Page"/>
    <n v="30.44"/>
    <n v="4"/>
    <n v="0"/>
    <n v="14.306799999999999"/>
  </r>
  <r>
    <n v="3362"/>
    <s v="US-2012-142020"/>
    <x v="1"/>
    <x v="593"/>
    <d v="2012-06-08T00:00:00"/>
    <s v="Second Class"/>
    <s v="TC-21535"/>
    <s v="Tracy Collins"/>
    <x v="2"/>
    <x v="0"/>
    <x v="20"/>
    <x v="15"/>
    <n v="10024"/>
    <x v="3"/>
    <s v="FUR-FU-10000672"/>
    <x v="0"/>
    <x v="5"/>
    <s v="Executive Impressions 10&quot; Spectator Wall Clock"/>
    <n v="35.28"/>
    <n v="3"/>
    <n v="0"/>
    <n v="11.995199999999997"/>
  </r>
  <r>
    <n v="3363"/>
    <s v="CA-2012-139962"/>
    <x v="1"/>
    <x v="350"/>
    <d v="2012-12-20T00:00:00"/>
    <s v="Standard Class"/>
    <s v="Dp-13240"/>
    <s v="Dean percer"/>
    <x v="2"/>
    <x v="0"/>
    <x v="359"/>
    <x v="31"/>
    <n v="2151"/>
    <x v="3"/>
    <s v="OFF-PA-10004451"/>
    <x v="1"/>
    <x v="10"/>
    <s v="Xerox 222"/>
    <n v="19.440000000000001"/>
    <n v="3"/>
    <n v="0"/>
    <n v="9.3312000000000008"/>
  </r>
  <r>
    <n v="3364"/>
    <s v="CA-2012-139962"/>
    <x v="1"/>
    <x v="350"/>
    <d v="2012-12-20T00:00:00"/>
    <s v="Standard Class"/>
    <s v="Dp-13240"/>
    <s v="Dean percer"/>
    <x v="2"/>
    <x v="0"/>
    <x v="359"/>
    <x v="31"/>
    <n v="2151"/>
    <x v="3"/>
    <s v="OFF-BI-10004738"/>
    <x v="1"/>
    <x v="8"/>
    <s v="Flexible Leather- Look Classic Collection Ring Binder"/>
    <n v="37.880000000000003"/>
    <n v="2"/>
    <n v="0"/>
    <n v="18.940000000000001"/>
  </r>
  <r>
    <n v="3365"/>
    <s v="CA-2013-130050"/>
    <x v="0"/>
    <x v="87"/>
    <d v="2013-07-19T00:00:00"/>
    <s v="Second Class"/>
    <s v="MC-17425"/>
    <s v="Mark Cousins"/>
    <x v="1"/>
    <x v="0"/>
    <x v="12"/>
    <x v="5"/>
    <n v="77036"/>
    <x v="2"/>
    <s v="FUR-FU-10001940"/>
    <x v="0"/>
    <x v="5"/>
    <s v="Staples"/>
    <n v="9.5519999999999996"/>
    <n v="3"/>
    <n v="0.6"/>
    <n v="-3.8207999999999984"/>
  </r>
  <r>
    <n v="3366"/>
    <s v="CA-2011-115161"/>
    <x v="2"/>
    <x v="867"/>
    <d v="2011-02-03T00:00:00"/>
    <s v="First Class"/>
    <s v="LC-17050"/>
    <s v="Liz Carlisle"/>
    <x v="0"/>
    <x v="0"/>
    <x v="133"/>
    <x v="1"/>
    <n v="92691"/>
    <x v="1"/>
    <s v="FUR-BO-10003966"/>
    <x v="0"/>
    <x v="0"/>
    <s v="Sauder Facets Collection Library, Sky Alder Finish"/>
    <n v="290.666"/>
    <n v="2"/>
    <n v="0.15"/>
    <n v="3.4195999999999884"/>
  </r>
  <r>
    <n v="3367"/>
    <s v="CA-2011-165379"/>
    <x v="2"/>
    <x v="868"/>
    <d v="2011-07-15T00:00:00"/>
    <s v="Standard Class"/>
    <s v="BM-11650"/>
    <s v="Brian Moss"/>
    <x v="1"/>
    <x v="0"/>
    <x v="61"/>
    <x v="5"/>
    <n v="75217"/>
    <x v="2"/>
    <s v="OFF-PA-10003072"/>
    <x v="1"/>
    <x v="10"/>
    <s v="Eureka Recycled Copy Paper 8 1/2&quot; x 11&quot;, Ream"/>
    <n v="10.368000000000002"/>
    <n v="2"/>
    <n v="0.2"/>
    <n v="3.6288"/>
  </r>
  <r>
    <n v="3368"/>
    <s v="CA-2011-165379"/>
    <x v="2"/>
    <x v="868"/>
    <d v="2011-07-15T00:00:00"/>
    <s v="Standard Class"/>
    <s v="BM-11650"/>
    <s v="Brian Moss"/>
    <x v="1"/>
    <x v="0"/>
    <x v="61"/>
    <x v="5"/>
    <n v="75217"/>
    <x v="2"/>
    <s v="OFF-PA-10002245"/>
    <x v="1"/>
    <x v="10"/>
    <s v="Xerox 1895"/>
    <n v="14.352000000000002"/>
    <n v="3"/>
    <n v="0.2"/>
    <n v="4.4849999999999994"/>
  </r>
  <r>
    <n v="3369"/>
    <s v="CA-2012-115511"/>
    <x v="1"/>
    <x v="82"/>
    <d v="2012-11-25T00:00:00"/>
    <s v="Standard Class"/>
    <s v="NW-18400"/>
    <s v="Natalie Webber"/>
    <x v="0"/>
    <x v="0"/>
    <x v="98"/>
    <x v="33"/>
    <n v="89115"/>
    <x v="1"/>
    <s v="FUR-BO-10002598"/>
    <x v="0"/>
    <x v="0"/>
    <s v="Hon Metal Bookcases, Putty"/>
    <n v="141.96"/>
    <n v="2"/>
    <n v="0"/>
    <n v="41.168399999999991"/>
  </r>
  <r>
    <n v="3370"/>
    <s v="CA-2012-115511"/>
    <x v="1"/>
    <x v="82"/>
    <d v="2012-11-25T00:00:00"/>
    <s v="Standard Class"/>
    <s v="NW-18400"/>
    <s v="Natalie Webber"/>
    <x v="0"/>
    <x v="0"/>
    <x v="98"/>
    <x v="33"/>
    <n v="89115"/>
    <x v="1"/>
    <s v="OFF-BI-10002225"/>
    <x v="1"/>
    <x v="8"/>
    <s v="Square Ring Data Binders, Rigid 75 Pt. Covers, 11&quot; x 14-7/8&quot;"/>
    <n v="66.048000000000002"/>
    <n v="4"/>
    <n v="0.2"/>
    <n v="23.116799999999998"/>
  </r>
  <r>
    <n v="3371"/>
    <s v="CA-2013-134887"/>
    <x v="0"/>
    <x v="869"/>
    <d v="2013-03-26T00:00:00"/>
    <s v="Same Day"/>
    <s v="TB-21280"/>
    <s v="Toby Braunhardt"/>
    <x v="0"/>
    <x v="0"/>
    <x v="110"/>
    <x v="26"/>
    <n v="73071"/>
    <x v="2"/>
    <s v="TEC-AC-10003832"/>
    <x v="2"/>
    <x v="11"/>
    <s v="Logitech P710e Mobile Speakerphone"/>
    <n v="1287.45"/>
    <n v="5"/>
    <n v="0"/>
    <n v="244.61549999999988"/>
  </r>
  <r>
    <n v="3372"/>
    <s v="CA-2014-123778"/>
    <x v="3"/>
    <x v="397"/>
    <d v="2014-10-01T00:00:00"/>
    <s v="Standard Class"/>
    <s v="BS-11755"/>
    <s v="Bruce Stewart"/>
    <x v="0"/>
    <x v="0"/>
    <x v="8"/>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x v="0"/>
    <x v="8"/>
    <x v="1"/>
    <n v="94122"/>
    <x v="1"/>
    <s v="OFF-AP-10001242"/>
    <x v="1"/>
    <x v="9"/>
    <s v="APC 7 Outlet Network SurgeArrest Surge Protector"/>
    <n v="160.96"/>
    <n v="2"/>
    <n v="0"/>
    <n v="48.287999999999997"/>
  </r>
  <r>
    <n v="3374"/>
    <s v="CA-2012-161718"/>
    <x v="1"/>
    <x v="784"/>
    <d v="2012-12-10T00:00:00"/>
    <s v="Standard Class"/>
    <s v="SO-20335"/>
    <s v="Sean O'Donnell"/>
    <x v="0"/>
    <x v="0"/>
    <x v="337"/>
    <x v="15"/>
    <n v="11550"/>
    <x v="3"/>
    <s v="FUR-FU-10002445"/>
    <x v="0"/>
    <x v="5"/>
    <s v="DAX Two-Tone Rosewood/Black Document Frame, Desktop, 5 x 7"/>
    <n v="28.44"/>
    <n v="3"/>
    <n v="0"/>
    <n v="11.376000000000001"/>
  </r>
  <r>
    <n v="3375"/>
    <s v="CA-2012-161718"/>
    <x v="1"/>
    <x v="784"/>
    <d v="2012-12-10T00:00:00"/>
    <s v="Standard Class"/>
    <s v="SO-20335"/>
    <s v="Sean O'Donnell"/>
    <x v="0"/>
    <x v="0"/>
    <x v="337"/>
    <x v="15"/>
    <n v="11550"/>
    <x v="3"/>
    <s v="FUR-CH-10002372"/>
    <x v="0"/>
    <x v="1"/>
    <s v="Office Star - Ergonomically Designed Knee Chair"/>
    <n v="364.41"/>
    <n v="5"/>
    <n v="0.1"/>
    <n v="8.0980000000000203"/>
  </r>
  <r>
    <n v="3376"/>
    <s v="CA-2012-161718"/>
    <x v="1"/>
    <x v="784"/>
    <d v="2012-12-10T00:00:00"/>
    <s v="Standard Class"/>
    <s v="SO-20335"/>
    <s v="Sean O'Donnell"/>
    <x v="0"/>
    <x v="0"/>
    <x v="337"/>
    <x v="15"/>
    <n v="11550"/>
    <x v="3"/>
    <s v="TEC-PH-10000376"/>
    <x v="2"/>
    <x v="7"/>
    <s v="Square Credit Card Reader"/>
    <n v="39.96"/>
    <n v="4"/>
    <n v="0"/>
    <n v="10.389600000000002"/>
  </r>
  <r>
    <n v="3377"/>
    <s v="CA-2012-161718"/>
    <x v="1"/>
    <x v="784"/>
    <d v="2012-12-10T00:00:00"/>
    <s v="Standard Class"/>
    <s v="SO-20335"/>
    <s v="Sean O'Donnell"/>
    <x v="0"/>
    <x v="0"/>
    <x v="337"/>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x v="0"/>
    <x v="360"/>
    <x v="5"/>
    <n v="77301"/>
    <x v="2"/>
    <s v="OFF-ST-10004950"/>
    <x v="1"/>
    <x v="4"/>
    <s v="Tenex Personal Filing Tote With Secure Closure Lid, Black/Frost"/>
    <n v="111.67200000000001"/>
    <n v="9"/>
    <n v="0.2"/>
    <n v="6.9794999999999909"/>
  </r>
  <r>
    <n v="3379"/>
    <s v="CA-2014-142867"/>
    <x v="3"/>
    <x v="294"/>
    <d v="2014-03-22T00:00:00"/>
    <s v="Standard Class"/>
    <s v="PO-19180"/>
    <s v="Philisse Overcash"/>
    <x v="2"/>
    <x v="0"/>
    <x v="12"/>
    <x v="5"/>
    <n v="77095"/>
    <x v="2"/>
    <s v="OFF-BI-10003166"/>
    <x v="1"/>
    <x v="8"/>
    <s v="GBC Plasticlear Binding Covers"/>
    <n v="13.775999999999996"/>
    <n v="6"/>
    <n v="0.8"/>
    <n v="-22.04160000000001"/>
  </r>
  <r>
    <n v="3380"/>
    <s v="CA-2014-142867"/>
    <x v="3"/>
    <x v="294"/>
    <d v="2014-03-22T00:00:00"/>
    <s v="Standard Class"/>
    <s v="PO-19180"/>
    <s v="Philisse Overcash"/>
    <x v="2"/>
    <x v="0"/>
    <x v="12"/>
    <x v="5"/>
    <n v="77095"/>
    <x v="2"/>
    <s v="OFF-PA-10004610"/>
    <x v="1"/>
    <x v="10"/>
    <s v="Xerox 1900"/>
    <n v="10.272000000000002"/>
    <n v="3"/>
    <n v="0.2"/>
    <n v="3.2099999999999982"/>
  </r>
  <r>
    <n v="3381"/>
    <s v="CA-2014-103156"/>
    <x v="3"/>
    <x v="51"/>
    <d v="2014-11-25T00:00:00"/>
    <s v="First Class"/>
    <s v="TD-20995"/>
    <s v="Tamara Dahlen"/>
    <x v="0"/>
    <x v="0"/>
    <x v="10"/>
    <x v="9"/>
    <n v="19120"/>
    <x v="3"/>
    <s v="FUR-FU-10000320"/>
    <x v="0"/>
    <x v="5"/>
    <s v="OIC Stacking Trays"/>
    <n v="24.048000000000002"/>
    <n v="9"/>
    <n v="0.2"/>
    <n v="7.2144000000000013"/>
  </r>
  <r>
    <n v="3382"/>
    <s v="US-2014-162208"/>
    <x v="3"/>
    <x v="151"/>
    <d v="2014-08-31T00:00:00"/>
    <s v="First Class"/>
    <s v="SP-20620"/>
    <s v="Stefania Perrino"/>
    <x v="1"/>
    <x v="0"/>
    <x v="67"/>
    <x v="2"/>
    <n v="33614"/>
    <x v="0"/>
    <s v="OFF-EN-10004030"/>
    <x v="1"/>
    <x v="12"/>
    <s v="Convenience Packs of Business Envelopes"/>
    <n v="2.8960000000000004"/>
    <n v="1"/>
    <n v="0.2"/>
    <n v="0.97739999999999994"/>
  </r>
  <r>
    <n v="3383"/>
    <s v="CA-2012-130659"/>
    <x v="1"/>
    <x v="784"/>
    <d v="2012-12-09T00:00:00"/>
    <s v="Second Class"/>
    <s v="MS-17365"/>
    <s v="Maribeth Schnelling"/>
    <x v="0"/>
    <x v="0"/>
    <x v="20"/>
    <x v="15"/>
    <n v="10035"/>
    <x v="3"/>
    <s v="OFF-EN-10004147"/>
    <x v="1"/>
    <x v="12"/>
    <s v="Wausau Papers Astrobrights Colored Envelopes"/>
    <n v="17.940000000000001"/>
    <n v="3"/>
    <n v="0"/>
    <n v="8.7906000000000013"/>
  </r>
  <r>
    <n v="3384"/>
    <s v="CA-2012-130659"/>
    <x v="1"/>
    <x v="784"/>
    <d v="2012-12-09T00:00:00"/>
    <s v="Second Class"/>
    <s v="MS-17365"/>
    <s v="Maribeth Schnelling"/>
    <x v="0"/>
    <x v="0"/>
    <x v="20"/>
    <x v="15"/>
    <n v="10035"/>
    <x v="3"/>
    <s v="FUR-CH-10003535"/>
    <x v="0"/>
    <x v="1"/>
    <s v="Global Armless Task Chair, Royal Blue"/>
    <n v="384.17399999999998"/>
    <n v="7"/>
    <n v="0.1"/>
    <n v="29.880199999999981"/>
  </r>
  <r>
    <n v="3385"/>
    <s v="CA-2012-130659"/>
    <x v="1"/>
    <x v="784"/>
    <d v="2012-12-09T00:00:00"/>
    <s v="Second Class"/>
    <s v="MS-17365"/>
    <s v="Maribeth Schnelling"/>
    <x v="0"/>
    <x v="0"/>
    <x v="20"/>
    <x v="15"/>
    <n v="10035"/>
    <x v="3"/>
    <s v="TEC-PH-10004586"/>
    <x v="2"/>
    <x v="7"/>
    <s v="Wilson SignalBoost 841262 DB PRO Amplifier Kit"/>
    <n v="1799.75"/>
    <n v="5"/>
    <n v="0"/>
    <n v="539.92499999999995"/>
  </r>
  <r>
    <n v="3386"/>
    <s v="CA-2014-148404"/>
    <x v="3"/>
    <x v="566"/>
    <d v="2014-10-12T00:00:00"/>
    <s v="Standard Class"/>
    <s v="Dp-13240"/>
    <s v="Dean percer"/>
    <x v="2"/>
    <x v="0"/>
    <x v="35"/>
    <x v="3"/>
    <n v="28205"/>
    <x v="0"/>
    <s v="OFF-ST-10003208"/>
    <x v="1"/>
    <x v="4"/>
    <s v="Adjustable Depth Letter/Legal Cart"/>
    <n v="580.67200000000003"/>
    <n v="4"/>
    <n v="0.2"/>
    <n v="65.325599999999895"/>
  </r>
  <r>
    <n v="3387"/>
    <s v="CA-2014-148404"/>
    <x v="3"/>
    <x v="566"/>
    <d v="2014-10-12T00:00:00"/>
    <s v="Standard Class"/>
    <s v="Dp-13240"/>
    <s v="Dean percer"/>
    <x v="2"/>
    <x v="0"/>
    <x v="35"/>
    <x v="3"/>
    <n v="28205"/>
    <x v="0"/>
    <s v="OFF-FA-10003112"/>
    <x v="1"/>
    <x v="13"/>
    <s v="Staples"/>
    <n v="18.936"/>
    <n v="3"/>
    <n v="0.2"/>
    <n v="5.9174999999999986"/>
  </r>
  <r>
    <n v="3388"/>
    <s v="CA-2014-148404"/>
    <x v="3"/>
    <x v="566"/>
    <d v="2014-10-12T00:00:00"/>
    <s v="Standard Class"/>
    <s v="Dp-13240"/>
    <s v="Dean percer"/>
    <x v="2"/>
    <x v="0"/>
    <x v="35"/>
    <x v="3"/>
    <n v="28205"/>
    <x v="0"/>
    <s v="TEC-PH-10004447"/>
    <x v="2"/>
    <x v="7"/>
    <s v="Toshiba IPT2010-SD IP Telephone"/>
    <n v="222.38400000000001"/>
    <n v="2"/>
    <n v="0.2"/>
    <n v="16.678799999999995"/>
  </r>
  <r>
    <n v="3389"/>
    <s v="CA-2014-148404"/>
    <x v="3"/>
    <x v="566"/>
    <d v="2014-10-12T00:00:00"/>
    <s v="Standard Class"/>
    <s v="Dp-13240"/>
    <s v="Dean percer"/>
    <x v="2"/>
    <x v="0"/>
    <x v="35"/>
    <x v="3"/>
    <n v="28205"/>
    <x v="0"/>
    <s v="OFF-BI-10002854"/>
    <x v="1"/>
    <x v="8"/>
    <s v="Performers Binder/Pad Holder, Black"/>
    <n v="50.454000000000015"/>
    <n v="6"/>
    <n v="0.7"/>
    <n v="-33.635999999999996"/>
  </r>
  <r>
    <n v="3390"/>
    <s v="CA-2014-148404"/>
    <x v="3"/>
    <x v="566"/>
    <d v="2014-10-12T00:00:00"/>
    <s v="Standard Class"/>
    <s v="Dp-13240"/>
    <s v="Dean percer"/>
    <x v="2"/>
    <x v="0"/>
    <x v="35"/>
    <x v="3"/>
    <n v="28205"/>
    <x v="0"/>
    <s v="FUR-TA-10001039"/>
    <x v="0"/>
    <x v="3"/>
    <s v="KI Adjustable-Height Table"/>
    <n v="154.76400000000001"/>
    <n v="3"/>
    <n v="0.4"/>
    <n v="-36.11160000000001"/>
  </r>
  <r>
    <n v="3391"/>
    <s v="CA-2014-101077"/>
    <x v="3"/>
    <x v="613"/>
    <d v="2014-03-31T00:00:00"/>
    <s v="Second Class"/>
    <s v="DB-13660"/>
    <s v="Duane Benoit"/>
    <x v="0"/>
    <x v="0"/>
    <x v="61"/>
    <x v="5"/>
    <n v="75081"/>
    <x v="2"/>
    <s v="OFF-PA-10004239"/>
    <x v="1"/>
    <x v="10"/>
    <s v="Xerox 1953"/>
    <n v="6.8480000000000008"/>
    <n v="2"/>
    <n v="0.2"/>
    <n v="2.1399999999999992"/>
  </r>
  <r>
    <n v="3392"/>
    <s v="CA-2011-166471"/>
    <x v="2"/>
    <x v="128"/>
    <d v="2011-08-13T00:00:00"/>
    <s v="Standard Class"/>
    <s v="MG-17650"/>
    <s v="Matthew Grinstein"/>
    <x v="2"/>
    <x v="0"/>
    <x v="4"/>
    <x v="4"/>
    <n v="98103"/>
    <x v="1"/>
    <s v="TEC-PH-10001530"/>
    <x v="2"/>
    <x v="7"/>
    <s v="Cisco Unified IP Phone 7945G VoIP phone"/>
    <n v="1091.1680000000001"/>
    <n v="4"/>
    <n v="0.2"/>
    <n v="68.197999999999979"/>
  </r>
  <r>
    <n v="3393"/>
    <s v="CA-2011-166471"/>
    <x v="2"/>
    <x v="128"/>
    <d v="2011-08-13T00:00:00"/>
    <s v="Standard Class"/>
    <s v="MG-17650"/>
    <s v="Matthew Grinstein"/>
    <x v="2"/>
    <x v="0"/>
    <x v="4"/>
    <x v="4"/>
    <n v="98103"/>
    <x v="1"/>
    <s v="TEC-PH-10000038"/>
    <x v="2"/>
    <x v="7"/>
    <s v="Jawbone MINI JAMBOX Wireless Bluetooth Speaker"/>
    <n v="219.16800000000001"/>
    <n v="2"/>
    <n v="0.2"/>
    <n v="-43.833600000000018"/>
  </r>
  <r>
    <n v="3394"/>
    <s v="CA-2011-105340"/>
    <x v="2"/>
    <x v="754"/>
    <d v="2011-11-25T00:00:00"/>
    <s v="First Class"/>
    <s v="EH-14185"/>
    <s v="Evan Henry"/>
    <x v="0"/>
    <x v="0"/>
    <x v="45"/>
    <x v="5"/>
    <n v="77506"/>
    <x v="2"/>
    <s v="OFF-BI-10001765"/>
    <x v="1"/>
    <x v="8"/>
    <s v="Wilson Jones Heavy-Duty Casebound Ring Binders with Metal Hinges"/>
    <n v="6.9279999999999982"/>
    <n v="1"/>
    <n v="0.8"/>
    <n v="-11.084800000000005"/>
  </r>
  <r>
    <n v="3395"/>
    <s v="US-2014-131583"/>
    <x v="3"/>
    <x v="193"/>
    <d v="2014-06-11T00:00:00"/>
    <s v="Same Day"/>
    <s v="CL-11890"/>
    <s v="Carl Ludwig"/>
    <x v="0"/>
    <x v="0"/>
    <x v="10"/>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x v="0"/>
    <x v="245"/>
    <x v="14"/>
    <n v="46203"/>
    <x v="2"/>
    <s v="OFF-ST-10001128"/>
    <x v="1"/>
    <x v="4"/>
    <s v="Carina Mini System Audio Rack, Model AR050B"/>
    <n v="443.92"/>
    <n v="4"/>
    <n v="0"/>
    <n v="13.317600000000027"/>
  </r>
  <r>
    <n v="3397"/>
    <s v="US-2014-148362"/>
    <x v="3"/>
    <x v="870"/>
    <d v="2014-07-09T00:00:00"/>
    <s v="Standard Class"/>
    <s v="KF-16285"/>
    <s v="Karen Ferguson"/>
    <x v="2"/>
    <x v="0"/>
    <x v="245"/>
    <x v="14"/>
    <n v="46203"/>
    <x v="2"/>
    <s v="OFF-BI-10003656"/>
    <x v="1"/>
    <x v="8"/>
    <s v="Fellowes PB200 Plastic Comb Binding Machine"/>
    <n v="169.99"/>
    <n v="1"/>
    <n v="0"/>
    <n v="78.195399999999992"/>
  </r>
  <r>
    <n v="3398"/>
    <s v="US-2014-148362"/>
    <x v="3"/>
    <x v="870"/>
    <d v="2014-07-09T00:00:00"/>
    <s v="Standard Class"/>
    <s v="KF-16285"/>
    <s v="Karen Ferguson"/>
    <x v="2"/>
    <x v="0"/>
    <x v="245"/>
    <x v="14"/>
    <n v="46203"/>
    <x v="2"/>
    <s v="OFF-PA-10003441"/>
    <x v="1"/>
    <x v="10"/>
    <s v="Xerox 226"/>
    <n v="25.92"/>
    <n v="4"/>
    <n v="0"/>
    <n v="12.441600000000001"/>
  </r>
  <r>
    <n v="3399"/>
    <s v="CA-2011-102274"/>
    <x v="2"/>
    <x v="871"/>
    <d v="2011-11-26T00:00:00"/>
    <s v="Standard Class"/>
    <s v="DH-13075"/>
    <s v="Dave Hallsten"/>
    <x v="1"/>
    <x v="0"/>
    <x v="102"/>
    <x v="0"/>
    <n v="40475"/>
    <x v="0"/>
    <s v="TEC-PH-10002923"/>
    <x v="2"/>
    <x v="7"/>
    <s v="Logitech B530 USB Headset - headset - Full size, Binaural"/>
    <n v="36.99"/>
    <n v="1"/>
    <n v="0"/>
    <n v="9.9873000000000012"/>
  </r>
  <r>
    <n v="3400"/>
    <s v="CA-2011-102274"/>
    <x v="2"/>
    <x v="871"/>
    <d v="2011-11-26T00:00:00"/>
    <s v="Standard Class"/>
    <s v="DH-13075"/>
    <s v="Dave Hallsten"/>
    <x v="1"/>
    <x v="0"/>
    <x v="102"/>
    <x v="0"/>
    <n v="40475"/>
    <x v="0"/>
    <s v="OFF-PA-10004359"/>
    <x v="1"/>
    <x v="10"/>
    <s v="Multicolor Computer Printout Paper"/>
    <n v="629.09999999999991"/>
    <n v="6"/>
    <n v="0"/>
    <n v="301.96799999999996"/>
  </r>
  <r>
    <n v="3401"/>
    <s v="CA-2011-102274"/>
    <x v="2"/>
    <x v="871"/>
    <d v="2011-11-26T00:00:00"/>
    <s v="Standard Class"/>
    <s v="DH-13075"/>
    <s v="Dave Hallsten"/>
    <x v="1"/>
    <x v="0"/>
    <x v="102"/>
    <x v="0"/>
    <n v="40475"/>
    <x v="0"/>
    <s v="OFF-ST-10001511"/>
    <x v="1"/>
    <x v="4"/>
    <s v="Space Solutions Commercial Steel Shelving"/>
    <n v="193.95000000000002"/>
    <n v="3"/>
    <n v="0"/>
    <n v="9.6974999999999838"/>
  </r>
  <r>
    <n v="3402"/>
    <s v="CA-2011-102274"/>
    <x v="2"/>
    <x v="871"/>
    <d v="2011-11-26T00:00:00"/>
    <s v="Standard Class"/>
    <s v="DH-13075"/>
    <s v="Dave Hallsten"/>
    <x v="1"/>
    <x v="0"/>
    <x v="102"/>
    <x v="0"/>
    <n v="40475"/>
    <x v="0"/>
    <s v="OFF-AR-10002833"/>
    <x v="1"/>
    <x v="6"/>
    <s v="Newell 322"/>
    <n v="5.46"/>
    <n v="3"/>
    <n v="0"/>
    <n v="1.4742000000000002"/>
  </r>
  <r>
    <n v="3403"/>
    <s v="CA-2012-129700"/>
    <x v="1"/>
    <x v="124"/>
    <d v="2012-05-05T00:00:00"/>
    <s v="First Class"/>
    <s v="LA-16780"/>
    <s v="Laura Armstrong"/>
    <x v="1"/>
    <x v="0"/>
    <x v="361"/>
    <x v="10"/>
    <n v="60477"/>
    <x v="2"/>
    <s v="FUR-FU-10001940"/>
    <x v="0"/>
    <x v="5"/>
    <s v="Staples"/>
    <n v="22.288"/>
    <n v="7"/>
    <n v="0.6"/>
    <n v="-8.9151999999999987"/>
  </r>
  <r>
    <n v="3404"/>
    <s v="CA-2014-168739"/>
    <x v="3"/>
    <x v="148"/>
    <d v="2014-06-06T00:00:00"/>
    <s v="Standard Class"/>
    <s v="HZ-14950"/>
    <s v="Henia Zydlo"/>
    <x v="0"/>
    <x v="0"/>
    <x v="12"/>
    <x v="5"/>
    <n v="77095"/>
    <x v="2"/>
    <s v="FUR-FU-10003919"/>
    <x v="0"/>
    <x v="5"/>
    <s v="Eldon Executive Woodline II Cherry Finish Desk Accessories"/>
    <n v="65.424000000000007"/>
    <n v="4"/>
    <n v="0.6"/>
    <n v="-52.339199999999991"/>
  </r>
  <r>
    <n v="3405"/>
    <s v="CA-2012-152527"/>
    <x v="1"/>
    <x v="872"/>
    <d v="2012-10-17T00:00:00"/>
    <s v="Same Day"/>
    <s v="CM-12190"/>
    <s v="Charlotte Melton"/>
    <x v="0"/>
    <x v="0"/>
    <x v="1"/>
    <x v="1"/>
    <n v="90004"/>
    <x v="1"/>
    <s v="OFF-ST-10003479"/>
    <x v="1"/>
    <x v="4"/>
    <s v="Eldon Base for stackable storage shelf, platinum"/>
    <n v="77.88"/>
    <n v="2"/>
    <n v="0"/>
    <n v="3.8939999999999912"/>
  </r>
  <r>
    <n v="3406"/>
    <s v="US-2011-150119"/>
    <x v="2"/>
    <x v="488"/>
    <d v="2011-04-27T00:00:00"/>
    <s v="Standard Class"/>
    <s v="LB-16795"/>
    <s v="Laurel Beltran"/>
    <x v="2"/>
    <x v="0"/>
    <x v="38"/>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x v="0"/>
    <x v="38"/>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x v="0"/>
    <x v="38"/>
    <x v="24"/>
    <n v="43229"/>
    <x v="3"/>
    <s v="OFF-BI-10000145"/>
    <x v="1"/>
    <x v="8"/>
    <s v="Zipper Ring Binder Pockets"/>
    <n v="7.4880000000000013"/>
    <n v="8"/>
    <n v="0.7"/>
    <n v="-5.2415999999999983"/>
  </r>
  <r>
    <n v="3409"/>
    <s v="US-2011-150119"/>
    <x v="2"/>
    <x v="488"/>
    <d v="2011-04-27T00:00:00"/>
    <s v="Standard Class"/>
    <s v="LB-16795"/>
    <s v="Laurel Beltran"/>
    <x v="2"/>
    <x v="0"/>
    <x v="38"/>
    <x v="24"/>
    <n v="43229"/>
    <x v="3"/>
    <s v="FUR-FU-10002191"/>
    <x v="0"/>
    <x v="5"/>
    <s v="G.E. Halogen Desk Lamp Bulbs"/>
    <n v="22.336000000000002"/>
    <n v="4"/>
    <n v="0.2"/>
    <n v="7.8175999999999997"/>
  </r>
  <r>
    <n v="3410"/>
    <s v="US-2014-150847"/>
    <x v="3"/>
    <x v="504"/>
    <d v="2014-05-07T00:00:00"/>
    <s v="Standard Class"/>
    <s v="JF-15490"/>
    <s v="Jeremy Farry"/>
    <x v="0"/>
    <x v="0"/>
    <x v="38"/>
    <x v="24"/>
    <n v="43229"/>
    <x v="3"/>
    <s v="OFF-PA-10004451"/>
    <x v="1"/>
    <x v="10"/>
    <s v="Xerox 222"/>
    <n v="10.368000000000002"/>
    <n v="2"/>
    <n v="0.2"/>
    <n v="3.6288"/>
  </r>
  <r>
    <n v="3411"/>
    <s v="CA-2013-100244"/>
    <x v="0"/>
    <x v="873"/>
    <d v="2013-09-25T00:00:00"/>
    <s v="Standard Class"/>
    <s v="GM-14695"/>
    <s v="Greg Maxwell"/>
    <x v="1"/>
    <x v="0"/>
    <x v="8"/>
    <x v="1"/>
    <n v="94122"/>
    <x v="1"/>
    <s v="OFF-PA-10001471"/>
    <x v="1"/>
    <x v="10"/>
    <s v="Strathmore Photo Frame Cards"/>
    <n v="65.789999999999992"/>
    <n v="9"/>
    <n v="0"/>
    <n v="30.263399999999997"/>
  </r>
  <r>
    <n v="3412"/>
    <s v="CA-2013-100244"/>
    <x v="0"/>
    <x v="873"/>
    <d v="2013-09-25T00:00:00"/>
    <s v="Standard Class"/>
    <s v="GM-14695"/>
    <s v="Greg Maxwell"/>
    <x v="1"/>
    <x v="0"/>
    <x v="8"/>
    <x v="1"/>
    <n v="94122"/>
    <x v="1"/>
    <s v="OFF-BI-10003656"/>
    <x v="1"/>
    <x v="8"/>
    <s v="Fellowes PB200 Plastic Comb Binding Machine"/>
    <n v="271.98400000000004"/>
    <n v="2"/>
    <n v="0.2"/>
    <n v="88.394799999999975"/>
  </r>
  <r>
    <n v="3413"/>
    <s v="CA-2013-100244"/>
    <x v="0"/>
    <x v="873"/>
    <d v="2013-09-25T00:00:00"/>
    <s v="Standard Class"/>
    <s v="GM-14695"/>
    <s v="Greg Maxwell"/>
    <x v="1"/>
    <x v="0"/>
    <x v="8"/>
    <x v="1"/>
    <n v="94122"/>
    <x v="1"/>
    <s v="OFF-AR-10000940"/>
    <x v="1"/>
    <x v="6"/>
    <s v="Newell 343"/>
    <n v="11.76"/>
    <n v="4"/>
    <n v="0"/>
    <n v="3.1752000000000002"/>
  </r>
  <r>
    <n v="3414"/>
    <s v="CA-2013-100244"/>
    <x v="0"/>
    <x v="873"/>
    <d v="2013-09-25T00:00:00"/>
    <s v="Standard Class"/>
    <s v="GM-14695"/>
    <s v="Greg Maxwell"/>
    <x v="1"/>
    <x v="0"/>
    <x v="8"/>
    <x v="1"/>
    <n v="94122"/>
    <x v="1"/>
    <s v="OFF-PA-10002319"/>
    <x v="1"/>
    <x v="10"/>
    <s v="Xerox 1944"/>
    <n v="77.52"/>
    <n v="2"/>
    <n v="0"/>
    <n v="37.9848"/>
  </r>
  <r>
    <n v="3415"/>
    <s v="CA-2013-100244"/>
    <x v="0"/>
    <x v="873"/>
    <d v="2013-09-25T00:00:00"/>
    <s v="Standard Class"/>
    <s v="GM-14695"/>
    <s v="Greg Maxwell"/>
    <x v="1"/>
    <x v="0"/>
    <x v="8"/>
    <x v="1"/>
    <n v="94122"/>
    <x v="1"/>
    <s v="OFF-BI-10000977"/>
    <x v="1"/>
    <x v="8"/>
    <s v="Ibico Plastic Spiral Binding Combs"/>
    <n v="48.64"/>
    <n v="2"/>
    <n v="0.2"/>
    <n v="15.807999999999996"/>
  </r>
  <r>
    <n v="3416"/>
    <s v="CA-2013-116540"/>
    <x v="0"/>
    <x v="476"/>
    <d v="2013-09-03T00:00:00"/>
    <s v="Same Day"/>
    <s v="SS-20590"/>
    <s v="Sonia Sunley"/>
    <x v="0"/>
    <x v="0"/>
    <x v="6"/>
    <x v="6"/>
    <n v="53711"/>
    <x v="2"/>
    <s v="OFF-FA-10002676"/>
    <x v="1"/>
    <x v="13"/>
    <s v="Colored Push Pins"/>
    <n v="1.81"/>
    <n v="1"/>
    <n v="0"/>
    <n v="0.65159999999999996"/>
  </r>
  <r>
    <n v="3417"/>
    <s v="CA-2013-116540"/>
    <x v="0"/>
    <x v="476"/>
    <d v="2013-09-03T00:00:00"/>
    <s v="Same Day"/>
    <s v="SS-20590"/>
    <s v="Sonia Sunley"/>
    <x v="0"/>
    <x v="0"/>
    <x v="6"/>
    <x v="6"/>
    <n v="53711"/>
    <x v="2"/>
    <s v="OFF-BI-10004970"/>
    <x v="1"/>
    <x v="8"/>
    <s v="ACCOHIDE 3-Ring Binder, Blue, 1&quot;"/>
    <n v="8.26"/>
    <n v="2"/>
    <n v="0"/>
    <n v="3.8822000000000001"/>
  </r>
  <r>
    <n v="3418"/>
    <s v="CA-2012-151841"/>
    <x v="1"/>
    <x v="381"/>
    <d v="2012-05-02T00:00:00"/>
    <s v="Standard Class"/>
    <s v="TC-21475"/>
    <s v="Tony Chapman"/>
    <x v="2"/>
    <x v="0"/>
    <x v="34"/>
    <x v="22"/>
    <n v="80013"/>
    <x v="1"/>
    <s v="OFF-AP-10003971"/>
    <x v="1"/>
    <x v="9"/>
    <s v="Belkin 6 Outlet Metallic Surge Strip"/>
    <n v="43.560000000000009"/>
    <n v="5"/>
    <n v="0.2"/>
    <n v="3.2669999999999995"/>
  </r>
  <r>
    <n v="3419"/>
    <s v="CA-2012-151841"/>
    <x v="1"/>
    <x v="381"/>
    <d v="2012-05-02T00:00:00"/>
    <s v="Standard Class"/>
    <s v="TC-21475"/>
    <s v="Tony Chapman"/>
    <x v="2"/>
    <x v="0"/>
    <x v="34"/>
    <x v="22"/>
    <n v="80013"/>
    <x v="1"/>
    <s v="OFF-SU-10001574"/>
    <x v="1"/>
    <x v="14"/>
    <s v="Acme Value Line Scissors"/>
    <n v="5.84"/>
    <n v="2"/>
    <n v="0.2"/>
    <n v="0.72999999999999954"/>
  </r>
  <r>
    <n v="3420"/>
    <s v="CA-2012-150791"/>
    <x v="1"/>
    <x v="684"/>
    <d v="2012-09-13T00:00:00"/>
    <s v="Standard Class"/>
    <s v="CC-12430"/>
    <s v="Chuck Clark"/>
    <x v="2"/>
    <x v="0"/>
    <x v="20"/>
    <x v="15"/>
    <n v="10024"/>
    <x v="3"/>
    <s v="FUR-CH-10000665"/>
    <x v="0"/>
    <x v="1"/>
    <s v="Global Airflow Leather Mesh Back Chair, Black"/>
    <n v="271.76400000000001"/>
    <n v="2"/>
    <n v="0.1"/>
    <n v="60.391999999999967"/>
  </r>
  <r>
    <n v="3421"/>
    <s v="CA-2013-134803"/>
    <x v="0"/>
    <x v="316"/>
    <d v="2013-06-04T00:00:00"/>
    <s v="Standard Class"/>
    <s v="CL-12565"/>
    <s v="Clay Ludtke"/>
    <x v="0"/>
    <x v="0"/>
    <x v="1"/>
    <x v="1"/>
    <n v="90004"/>
    <x v="1"/>
    <s v="OFF-AP-10000891"/>
    <x v="1"/>
    <x v="9"/>
    <s v="Kensington 7 Outlet MasterPiece HOMEOFFICE Power Control Center"/>
    <n v="262.24"/>
    <n v="2"/>
    <n v="0"/>
    <n v="78.671999999999997"/>
  </r>
  <r>
    <n v="3422"/>
    <s v="CA-2013-134803"/>
    <x v="0"/>
    <x v="316"/>
    <d v="2013-06-04T00:00:00"/>
    <s v="Standard Class"/>
    <s v="CL-12565"/>
    <s v="Clay Ludtke"/>
    <x v="0"/>
    <x v="0"/>
    <x v="1"/>
    <x v="1"/>
    <n v="90004"/>
    <x v="1"/>
    <s v="OFF-PA-10003790"/>
    <x v="1"/>
    <x v="10"/>
    <s v="Xerox 1991"/>
    <n v="182.72"/>
    <n v="8"/>
    <n v="0"/>
    <n v="84.051199999999994"/>
  </r>
  <r>
    <n v="3423"/>
    <s v="CA-2013-134803"/>
    <x v="0"/>
    <x v="316"/>
    <d v="2013-06-04T00:00:00"/>
    <s v="Standard Class"/>
    <s v="CL-12565"/>
    <s v="Clay Ludtke"/>
    <x v="0"/>
    <x v="0"/>
    <x v="1"/>
    <x v="1"/>
    <n v="90004"/>
    <x v="1"/>
    <s v="TEC-AC-10002217"/>
    <x v="2"/>
    <x v="11"/>
    <s v="Imation Clip USB flash drive - 8 GB"/>
    <n v="131.6"/>
    <n v="7"/>
    <n v="0"/>
    <n v="7.8960000000000008"/>
  </r>
  <r>
    <n v="3424"/>
    <s v="CA-2013-134803"/>
    <x v="0"/>
    <x v="316"/>
    <d v="2013-06-04T00:00:00"/>
    <s v="Standard Class"/>
    <s v="CL-12565"/>
    <s v="Clay Ludtke"/>
    <x v="0"/>
    <x v="0"/>
    <x v="1"/>
    <x v="1"/>
    <n v="90004"/>
    <x v="1"/>
    <s v="OFF-BI-10002215"/>
    <x v="1"/>
    <x v="8"/>
    <s v="Wilson Jones Hanging View Binder, White, 1&quot;"/>
    <n v="22.72"/>
    <n v="4"/>
    <n v="0.2"/>
    <n v="7.3839999999999986"/>
  </r>
  <r>
    <n v="3425"/>
    <s v="CA-2013-134803"/>
    <x v="0"/>
    <x v="316"/>
    <d v="2013-06-04T00:00:00"/>
    <s v="Standard Class"/>
    <s v="CL-12565"/>
    <s v="Clay Ludtke"/>
    <x v="0"/>
    <x v="0"/>
    <x v="1"/>
    <x v="1"/>
    <n v="90004"/>
    <x v="1"/>
    <s v="TEC-MA-10001972"/>
    <x v="2"/>
    <x v="15"/>
    <s v="Okidata C331dn Printer"/>
    <n v="558.4"/>
    <n v="2"/>
    <n v="0.2"/>
    <n v="41.880000000000024"/>
  </r>
  <r>
    <n v="3426"/>
    <s v="CA-2012-153381"/>
    <x v="1"/>
    <x v="496"/>
    <d v="2012-09-28T00:00:00"/>
    <s v="Standard Class"/>
    <s v="DE-13255"/>
    <s v="Deanra Eno"/>
    <x v="2"/>
    <x v="0"/>
    <x v="362"/>
    <x v="23"/>
    <n v="52001"/>
    <x v="2"/>
    <s v="OFF-BI-10001525"/>
    <x v="1"/>
    <x v="8"/>
    <s v="Acco Pressboard Covers with Storage Hooks, 14 7/8&quot; x 11&quot;, Executive Red"/>
    <n v="15.24"/>
    <n v="4"/>
    <n v="0"/>
    <n v="6.8579999999999988"/>
  </r>
  <r>
    <n v="3427"/>
    <s v="CA-2012-153381"/>
    <x v="1"/>
    <x v="496"/>
    <d v="2012-09-28T00:00:00"/>
    <s v="Standard Class"/>
    <s v="DE-13255"/>
    <s v="Deanra Eno"/>
    <x v="2"/>
    <x v="0"/>
    <x v="362"/>
    <x v="23"/>
    <n v="52001"/>
    <x v="2"/>
    <s v="FUR-CH-10000988"/>
    <x v="0"/>
    <x v="1"/>
    <s v="Hon Olson Stacker Stools"/>
    <n v="1408.1"/>
    <n v="10"/>
    <n v="0"/>
    <n v="394.26800000000003"/>
  </r>
  <r>
    <n v="3428"/>
    <s v="US-2014-111024"/>
    <x v="3"/>
    <x v="445"/>
    <d v="2014-07-07T00:00:00"/>
    <s v="Second Class"/>
    <s v="SZ-20035"/>
    <s v="Sam Zeldin"/>
    <x v="2"/>
    <x v="0"/>
    <x v="152"/>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x v="0"/>
    <x v="152"/>
    <x v="24"/>
    <n v="43130"/>
    <x v="3"/>
    <s v="FUR-TA-10002041"/>
    <x v="0"/>
    <x v="3"/>
    <s v="Bevis Round Conference Table Top, X-Base"/>
    <n v="215.148"/>
    <n v="2"/>
    <n v="0.4"/>
    <n v="-103.98819999999998"/>
  </r>
  <r>
    <n v="3430"/>
    <s v="US-2014-111024"/>
    <x v="3"/>
    <x v="445"/>
    <d v="2014-07-07T00:00:00"/>
    <s v="Second Class"/>
    <s v="SZ-20035"/>
    <s v="Sam Zeldin"/>
    <x v="2"/>
    <x v="0"/>
    <x v="152"/>
    <x v="24"/>
    <n v="43130"/>
    <x v="3"/>
    <s v="OFF-PA-10002246"/>
    <x v="1"/>
    <x v="10"/>
    <s v="Wirebound Four 2-3/4 x 5 Forms per Page, 400 Sets per Book"/>
    <n v="30.96"/>
    <n v="6"/>
    <n v="0.2"/>
    <n v="11.223000000000001"/>
  </r>
  <r>
    <n v="3431"/>
    <s v="CA-2014-148264"/>
    <x v="3"/>
    <x v="166"/>
    <d v="2014-12-10T00:00:00"/>
    <s v="First Class"/>
    <s v="LF-17185"/>
    <s v="Luke Foster"/>
    <x v="0"/>
    <x v="0"/>
    <x v="75"/>
    <x v="1"/>
    <n v="90301"/>
    <x v="1"/>
    <s v="OFF-ST-10003327"/>
    <x v="1"/>
    <x v="4"/>
    <s v="Akro-Mils 12-Gallon Tote"/>
    <n v="29.79"/>
    <n v="3"/>
    <n v="0"/>
    <n v="8.6390999999999956"/>
  </r>
  <r>
    <n v="3432"/>
    <s v="CA-2014-148264"/>
    <x v="3"/>
    <x v="166"/>
    <d v="2014-12-10T00:00:00"/>
    <s v="First Class"/>
    <s v="LF-17185"/>
    <s v="Luke Foster"/>
    <x v="0"/>
    <x v="0"/>
    <x v="75"/>
    <x v="1"/>
    <n v="90301"/>
    <x v="1"/>
    <s v="FUR-FU-10002703"/>
    <x v="0"/>
    <x v="5"/>
    <s v="Tenex Traditional Chairmats for Hard Floors, Average Lip, 36&quot; x 48&quot;"/>
    <n v="128.9"/>
    <n v="2"/>
    <n v="0"/>
    <n v="15.468000000000004"/>
  </r>
  <r>
    <n v="3433"/>
    <s v="CA-2014-148264"/>
    <x v="3"/>
    <x v="166"/>
    <d v="2014-12-10T00:00:00"/>
    <s v="First Class"/>
    <s v="LF-17185"/>
    <s v="Luke Foster"/>
    <x v="0"/>
    <x v="0"/>
    <x v="75"/>
    <x v="1"/>
    <n v="90301"/>
    <x v="1"/>
    <s v="OFF-PA-10003651"/>
    <x v="1"/>
    <x v="10"/>
    <s v="Xerox 1968"/>
    <n v="60.12"/>
    <n v="9"/>
    <n v="0"/>
    <n v="28.857599999999998"/>
  </r>
  <r>
    <n v="3434"/>
    <s v="CA-2014-131212"/>
    <x v="3"/>
    <x v="256"/>
    <d v="2014-12-10T00:00:00"/>
    <s v="Standard Class"/>
    <s v="AB-10165"/>
    <s v="Alan Barnes"/>
    <x v="0"/>
    <x v="0"/>
    <x v="234"/>
    <x v="4"/>
    <n v="98006"/>
    <x v="1"/>
    <s v="OFF-BI-10001617"/>
    <x v="1"/>
    <x v="8"/>
    <s v="GBC Wire Binding Combs"/>
    <n v="24.816000000000003"/>
    <n v="3"/>
    <n v="0.2"/>
    <n v="8.3753999999999991"/>
  </r>
  <r>
    <n v="3435"/>
    <s v="CA-2014-131212"/>
    <x v="3"/>
    <x v="256"/>
    <d v="2014-12-10T00:00:00"/>
    <s v="Standard Class"/>
    <s v="AB-10165"/>
    <s v="Alan Barnes"/>
    <x v="0"/>
    <x v="0"/>
    <x v="234"/>
    <x v="4"/>
    <n v="98006"/>
    <x v="1"/>
    <s v="OFF-BI-10000145"/>
    <x v="1"/>
    <x v="8"/>
    <s v="Zipper Ring Binder Pockets"/>
    <n v="14.976000000000003"/>
    <n v="6"/>
    <n v="0.2"/>
    <n v="5.4287999999999981"/>
  </r>
  <r>
    <n v="3436"/>
    <s v="US-2012-100531"/>
    <x v="1"/>
    <x v="874"/>
    <d v="2012-09-29T00:00:00"/>
    <s v="First Class"/>
    <s v="NM-18520"/>
    <s v="Neoma Murray"/>
    <x v="0"/>
    <x v="0"/>
    <x v="22"/>
    <x v="10"/>
    <n v="60610"/>
    <x v="2"/>
    <s v="OFF-BI-10001670"/>
    <x v="1"/>
    <x v="8"/>
    <s v="Vinyl Sectional Post Binders"/>
    <n v="15.079999999999998"/>
    <n v="2"/>
    <n v="0.8"/>
    <n v="-22.620000000000005"/>
  </r>
  <r>
    <n v="3437"/>
    <s v="US-2012-100531"/>
    <x v="1"/>
    <x v="874"/>
    <d v="2012-09-29T00:00:00"/>
    <s v="First Class"/>
    <s v="NM-18520"/>
    <s v="Neoma Murray"/>
    <x v="0"/>
    <x v="0"/>
    <x v="22"/>
    <x v="10"/>
    <n v="60610"/>
    <x v="2"/>
    <s v="FUR-FU-10003849"/>
    <x v="0"/>
    <x v="5"/>
    <s v="DAX Metal Frame, Desktop, Stepped-Edge"/>
    <n v="24.288"/>
    <n v="3"/>
    <n v="0.6"/>
    <n v="-12.751199999999997"/>
  </r>
  <r>
    <n v="3438"/>
    <s v="CA-2014-152583"/>
    <x v="3"/>
    <x v="505"/>
    <d v="2014-10-31T00:00:00"/>
    <s v="Same Day"/>
    <s v="RA-19945"/>
    <s v="Ryan Akin"/>
    <x v="0"/>
    <x v="0"/>
    <x v="61"/>
    <x v="5"/>
    <n v="75217"/>
    <x v="2"/>
    <s v="FUR-FU-10003849"/>
    <x v="0"/>
    <x v="5"/>
    <s v="DAX Metal Frame, Desktop, Stepped-Edge"/>
    <n v="16.192"/>
    <n v="2"/>
    <n v="0.6"/>
    <n v="-8.5007999999999981"/>
  </r>
  <r>
    <n v="3439"/>
    <s v="CA-2014-152583"/>
    <x v="3"/>
    <x v="505"/>
    <d v="2014-10-31T00:00:00"/>
    <s v="Same Day"/>
    <s v="RA-19945"/>
    <s v="Ryan Akin"/>
    <x v="0"/>
    <x v="0"/>
    <x v="61"/>
    <x v="5"/>
    <n v="75217"/>
    <x v="2"/>
    <s v="FUR-TA-10002041"/>
    <x v="0"/>
    <x v="3"/>
    <s v="Bevis Round Conference Table Top, X-Base"/>
    <n v="251.00599999999997"/>
    <n v="2"/>
    <n v="0.3"/>
    <n v="-68.130199999999988"/>
  </r>
  <r>
    <n v="3440"/>
    <s v="CA-2014-152583"/>
    <x v="3"/>
    <x v="505"/>
    <d v="2014-10-31T00:00:00"/>
    <s v="Same Day"/>
    <s v="RA-19945"/>
    <s v="Ryan Akin"/>
    <x v="0"/>
    <x v="0"/>
    <x v="61"/>
    <x v="5"/>
    <n v="75217"/>
    <x v="2"/>
    <s v="OFF-ST-10002214"/>
    <x v="1"/>
    <x v="4"/>
    <s v="X-Rack File for Hanging Folders"/>
    <n v="54.192"/>
    <n v="6"/>
    <n v="0.2"/>
    <n v="4.0643999999999973"/>
  </r>
  <r>
    <n v="3441"/>
    <s v="CA-2012-144099"/>
    <x v="1"/>
    <x v="239"/>
    <d v="2012-11-30T00:00:00"/>
    <s v="Same Day"/>
    <s v="PO-19195"/>
    <s v="Phillina Ober"/>
    <x v="2"/>
    <x v="0"/>
    <x v="8"/>
    <x v="1"/>
    <n v="94122"/>
    <x v="1"/>
    <s v="OFF-BI-10001078"/>
    <x v="1"/>
    <x v="8"/>
    <s v="Acco PRESSTEX Data Binder with Storage Hooks, Dark Blue, 14 7/8&quot; X 11&quot;"/>
    <n v="4.3040000000000003"/>
    <n v="1"/>
    <n v="0.2"/>
    <n v="1.5602"/>
  </r>
  <r>
    <n v="3442"/>
    <s v="CA-2011-158337"/>
    <x v="2"/>
    <x v="518"/>
    <d v="2011-03-14T00:00:00"/>
    <s v="Second Class"/>
    <s v="KA-16525"/>
    <s v="Kelly Andreada"/>
    <x v="0"/>
    <x v="0"/>
    <x v="20"/>
    <x v="15"/>
    <n v="10024"/>
    <x v="3"/>
    <s v="OFF-PA-10002137"/>
    <x v="1"/>
    <x v="10"/>
    <s v="Southworth 100% Résumé Paper, 24lb."/>
    <n v="108.92"/>
    <n v="14"/>
    <n v="0"/>
    <n v="49.013999999999996"/>
  </r>
  <r>
    <n v="3443"/>
    <s v="CA-2014-168858"/>
    <x v="3"/>
    <x v="123"/>
    <d v="2014-11-24T00:00:00"/>
    <s v="Standard Class"/>
    <s v="JD-16150"/>
    <s v="Justin Deggeller"/>
    <x v="1"/>
    <x v="0"/>
    <x v="20"/>
    <x v="15"/>
    <n v="10011"/>
    <x v="3"/>
    <s v="OFF-EN-10001415"/>
    <x v="1"/>
    <x v="12"/>
    <s v="Staples"/>
    <n v="16.740000000000002"/>
    <n v="3"/>
    <n v="0"/>
    <n v="8.370000000000001"/>
  </r>
  <r>
    <n v="3444"/>
    <s v="CA-2014-168858"/>
    <x v="3"/>
    <x v="123"/>
    <d v="2014-11-24T00:00:00"/>
    <s v="Standard Class"/>
    <s v="JD-16150"/>
    <s v="Justin Deggeller"/>
    <x v="1"/>
    <x v="0"/>
    <x v="20"/>
    <x v="15"/>
    <n v="10011"/>
    <x v="3"/>
    <s v="OFF-AP-10003849"/>
    <x v="1"/>
    <x v="9"/>
    <s v="Hoover Shoulder Vac Commercial Portable Vacuum"/>
    <n v="2504.7399999999998"/>
    <n v="7"/>
    <n v="0"/>
    <n v="626.18499999999995"/>
  </r>
  <r>
    <n v="3445"/>
    <s v="CA-2013-116344"/>
    <x v="0"/>
    <x v="875"/>
    <d v="2013-08-03T00:00:00"/>
    <s v="Standard Class"/>
    <s v="JO-15145"/>
    <s v="Jack O'Briant"/>
    <x v="1"/>
    <x v="0"/>
    <x v="10"/>
    <x v="9"/>
    <n v="19140"/>
    <x v="3"/>
    <s v="OFF-ST-10001713"/>
    <x v="1"/>
    <x v="4"/>
    <s v="Gould Plastics 9-Pocket Panel Bin, 18-3/8w x 5-1/4d x 20-1/2h, Black"/>
    <n v="84.784000000000006"/>
    <n v="2"/>
    <n v="0.2"/>
    <n v="-16.956800000000005"/>
  </r>
  <r>
    <n v="3446"/>
    <s v="CA-2012-131779"/>
    <x v="1"/>
    <x v="821"/>
    <d v="2012-06-17T00:00:00"/>
    <s v="Standard Class"/>
    <s v="LE-16810"/>
    <s v="Laurel Elliston"/>
    <x v="0"/>
    <x v="0"/>
    <x v="46"/>
    <x v="13"/>
    <n v="19711"/>
    <x v="3"/>
    <s v="OFF-ST-10001505"/>
    <x v="1"/>
    <x v="4"/>
    <s v="Perma STOR-ALL Hanging File Box, 13 1/8&quot;W x 12 1/4&quot;D x 10 1/2&quot;H"/>
    <n v="29.900000000000002"/>
    <n v="5"/>
    <n v="0"/>
    <n v="5.0829999999999975"/>
  </r>
  <r>
    <n v="3447"/>
    <s v="CA-2013-158869"/>
    <x v="0"/>
    <x v="876"/>
    <d v="2013-08-08T00:00:00"/>
    <s v="First Class"/>
    <s v="AH-10690"/>
    <s v="Anna Häberlin"/>
    <x v="1"/>
    <x v="0"/>
    <x v="20"/>
    <x v="15"/>
    <n v="10024"/>
    <x v="3"/>
    <s v="OFF-PA-10000474"/>
    <x v="1"/>
    <x v="10"/>
    <s v="Staples"/>
    <n v="70.88"/>
    <n v="2"/>
    <n v="0"/>
    <n v="33.313599999999994"/>
  </r>
  <r>
    <n v="3448"/>
    <s v="CA-2014-102554"/>
    <x v="3"/>
    <x v="532"/>
    <d v="2014-06-16T00:00:00"/>
    <s v="Standard Class"/>
    <s v="KN-16705"/>
    <s v="Kristina Nunn"/>
    <x v="2"/>
    <x v="0"/>
    <x v="109"/>
    <x v="19"/>
    <n v="36830"/>
    <x v="0"/>
    <s v="OFF-AR-10001919"/>
    <x v="1"/>
    <x v="6"/>
    <s v="OIC #2 Pencils, Medium Soft"/>
    <n v="3.76"/>
    <n v="2"/>
    <n v="0"/>
    <n v="1.0903999999999998"/>
  </r>
  <r>
    <n v="3449"/>
    <s v="CA-2013-162614"/>
    <x v="0"/>
    <x v="877"/>
    <d v="2013-10-14T00:00:00"/>
    <s v="Standard Class"/>
    <s v="TB-21250"/>
    <s v="Tim Brockman"/>
    <x v="0"/>
    <x v="0"/>
    <x v="1"/>
    <x v="1"/>
    <n v="90049"/>
    <x v="1"/>
    <s v="OFF-BI-10004001"/>
    <x v="1"/>
    <x v="8"/>
    <s v="GBC Recycled VeloBinder Covers"/>
    <n v="27.263999999999999"/>
    <n v="2"/>
    <n v="0.2"/>
    <n v="8.8607999999999976"/>
  </r>
  <r>
    <n v="3450"/>
    <s v="CA-2011-168592"/>
    <x v="2"/>
    <x v="78"/>
    <d v="2011-09-14T00:00:00"/>
    <s v="Standard Class"/>
    <s v="DP-13390"/>
    <s v="Dennis Pardue"/>
    <x v="2"/>
    <x v="0"/>
    <x v="8"/>
    <x v="1"/>
    <n v="94110"/>
    <x v="1"/>
    <s v="OFF-AP-10004785"/>
    <x v="1"/>
    <x v="9"/>
    <s v="Holmes Replacement Filter for HEPA Air Cleaner, Medium Room"/>
    <n v="56.65"/>
    <n v="5"/>
    <n v="0"/>
    <n v="24.359500000000004"/>
  </r>
  <r>
    <n v="3451"/>
    <s v="CA-2011-168592"/>
    <x v="2"/>
    <x v="78"/>
    <d v="2011-09-14T00:00:00"/>
    <s v="Standard Class"/>
    <s v="DP-13390"/>
    <s v="Dennis Pardue"/>
    <x v="2"/>
    <x v="0"/>
    <x v="8"/>
    <x v="1"/>
    <n v="94110"/>
    <x v="1"/>
    <s v="OFF-ST-10002406"/>
    <x v="1"/>
    <x v="4"/>
    <s v="Pizazz Global Quick File"/>
    <n v="14.97"/>
    <n v="1"/>
    <n v="0"/>
    <n v="4.1916000000000011"/>
  </r>
  <r>
    <n v="3452"/>
    <s v="CA-2011-168592"/>
    <x v="2"/>
    <x v="78"/>
    <d v="2011-09-14T00:00:00"/>
    <s v="Standard Class"/>
    <s v="DP-13390"/>
    <s v="Dennis Pardue"/>
    <x v="2"/>
    <x v="0"/>
    <x v="8"/>
    <x v="1"/>
    <n v="94110"/>
    <x v="1"/>
    <s v="OFF-FA-10002988"/>
    <x v="1"/>
    <x v="13"/>
    <s v="Ideal Clamps"/>
    <n v="4.0199999999999996"/>
    <n v="2"/>
    <n v="0"/>
    <n v="1.9697999999999998"/>
  </r>
  <r>
    <n v="3453"/>
    <s v="CA-2011-157609"/>
    <x v="2"/>
    <x v="878"/>
    <d v="2011-03-21T00:00:00"/>
    <s v="Second Class"/>
    <s v="KN-16705"/>
    <s v="Kristina Nunn"/>
    <x v="2"/>
    <x v="0"/>
    <x v="253"/>
    <x v="3"/>
    <n v="27604"/>
    <x v="0"/>
    <s v="TEC-PH-10002415"/>
    <x v="2"/>
    <x v="7"/>
    <s v="Polycom VoiceStation 500 Conference phone"/>
    <n v="471.92"/>
    <n v="2"/>
    <n v="0.2"/>
    <n v="29.495000000000019"/>
  </r>
  <r>
    <n v="3454"/>
    <s v="CA-2012-153325"/>
    <x v="1"/>
    <x v="879"/>
    <d v="2012-03-02T00:00:00"/>
    <s v="Second Class"/>
    <s v="ST-20530"/>
    <s v="Shui Tom"/>
    <x v="0"/>
    <x v="0"/>
    <x v="203"/>
    <x v="32"/>
    <n v="31204"/>
    <x v="0"/>
    <s v="OFF-BI-10004236"/>
    <x v="1"/>
    <x v="8"/>
    <s v="XtraLife ClearVue Slant-D Ring Binder, White, 3&quot;"/>
    <n v="58.72"/>
    <n v="4"/>
    <n v="0"/>
    <n v="27.011199999999999"/>
  </r>
  <r>
    <n v="3455"/>
    <s v="CA-2012-153626"/>
    <x v="1"/>
    <x v="584"/>
    <d v="2012-07-14T00:00:00"/>
    <s v="Standard Class"/>
    <s v="EB-13870"/>
    <s v="Emily Burns"/>
    <x v="0"/>
    <x v="0"/>
    <x v="316"/>
    <x v="18"/>
    <n v="37211"/>
    <x v="0"/>
    <s v="OFF-AR-10000657"/>
    <x v="1"/>
    <x v="6"/>
    <s v="Binney &amp; Smith inkTank Desk Highlighter, Chisel Tip, Yellow, 12/Box"/>
    <n v="5.16"/>
    <n v="3"/>
    <n v="0.2"/>
    <n v="0.83849999999999936"/>
  </r>
  <r>
    <n v="3456"/>
    <s v="CA-2013-166485"/>
    <x v="0"/>
    <x v="880"/>
    <d v="2013-02-27T00:00:00"/>
    <s v="Standard Class"/>
    <s v="AH-10210"/>
    <s v="Alan Hwang"/>
    <x v="0"/>
    <x v="0"/>
    <x v="316"/>
    <x v="18"/>
    <n v="37211"/>
    <x v="0"/>
    <s v="OFF-PA-10004996"/>
    <x v="1"/>
    <x v="10"/>
    <s v="Speediset Carbonless Redi-Letter 7&quot; x 8 1/2&quot;"/>
    <n v="16.496000000000002"/>
    <n v="2"/>
    <n v="0.2"/>
    <n v="5.5673999999999992"/>
  </r>
  <r>
    <n v="3457"/>
    <s v="CA-2014-136448"/>
    <x v="3"/>
    <x v="118"/>
    <d v="2014-09-19T00:00:00"/>
    <s v="First Class"/>
    <s v="AS-10090"/>
    <s v="Adam Shillingsburg"/>
    <x v="0"/>
    <x v="0"/>
    <x v="10"/>
    <x v="9"/>
    <n v="19143"/>
    <x v="3"/>
    <s v="TEC-AC-10001109"/>
    <x v="2"/>
    <x v="11"/>
    <s v="Logitech Trackman Marble Mouse"/>
    <n v="71.975999999999999"/>
    <n v="3"/>
    <n v="0.2"/>
    <n v="19.793400000000005"/>
  </r>
  <r>
    <n v="3458"/>
    <s v="CA-2014-136448"/>
    <x v="3"/>
    <x v="118"/>
    <d v="2014-09-19T00:00:00"/>
    <s v="First Class"/>
    <s v="AS-10090"/>
    <s v="Adam Shillingsburg"/>
    <x v="0"/>
    <x v="0"/>
    <x v="10"/>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x v="0"/>
    <x v="10"/>
    <x v="9"/>
    <n v="19143"/>
    <x v="3"/>
    <s v="OFF-BI-10002393"/>
    <x v="1"/>
    <x v="8"/>
    <s v="Binder Posts"/>
    <n v="3.4440000000000008"/>
    <n v="2"/>
    <n v="0.7"/>
    <n v="-2.7551999999999994"/>
  </r>
  <r>
    <n v="3460"/>
    <s v="CA-2014-136448"/>
    <x v="3"/>
    <x v="118"/>
    <d v="2014-09-19T00:00:00"/>
    <s v="First Class"/>
    <s v="AS-10090"/>
    <s v="Adam Shillingsburg"/>
    <x v="0"/>
    <x v="0"/>
    <x v="10"/>
    <x v="9"/>
    <n v="19143"/>
    <x v="3"/>
    <s v="OFF-BI-10001359"/>
    <x v="1"/>
    <x v="8"/>
    <s v="GBC DocuBind TL300 Electric Binding System"/>
    <n v="538.19400000000007"/>
    <n v="2"/>
    <n v="0.7"/>
    <n v="-412.61539999999991"/>
  </r>
  <r>
    <n v="3461"/>
    <s v="CA-2014-136448"/>
    <x v="3"/>
    <x v="118"/>
    <d v="2014-09-19T00:00:00"/>
    <s v="First Class"/>
    <s v="AS-10090"/>
    <s v="Adam Shillingsburg"/>
    <x v="0"/>
    <x v="0"/>
    <x v="10"/>
    <x v="9"/>
    <n v="19143"/>
    <x v="3"/>
    <s v="TEC-AC-10003628"/>
    <x v="2"/>
    <x v="11"/>
    <s v="Logitech 910-002974 M325 Wireless Mouse for Web Scrolling"/>
    <n v="47.984000000000002"/>
    <n v="2"/>
    <n v="0.2"/>
    <n v="14.395200000000004"/>
  </r>
  <r>
    <n v="3462"/>
    <s v="CA-2014-114258"/>
    <x v="3"/>
    <x v="60"/>
    <d v="2014-11-11T00:00:00"/>
    <s v="Second Class"/>
    <s v="EM-13825"/>
    <s v="Elizabeth Moffitt"/>
    <x v="1"/>
    <x v="0"/>
    <x v="61"/>
    <x v="5"/>
    <n v="75081"/>
    <x v="2"/>
    <s v="TEC-PH-10003012"/>
    <x v="2"/>
    <x v="7"/>
    <s v="Nortel Meridian M3904 Professional Digital phone"/>
    <n v="492.76800000000003"/>
    <n v="4"/>
    <n v="0.2"/>
    <n v="55.436399999999935"/>
  </r>
  <r>
    <n v="3463"/>
    <s v="CA-2012-152611"/>
    <x v="1"/>
    <x v="763"/>
    <d v="2012-02-23T00:00:00"/>
    <s v="Second Class"/>
    <s v="KA-16525"/>
    <s v="Kelly Andreada"/>
    <x v="0"/>
    <x v="0"/>
    <x v="275"/>
    <x v="30"/>
    <n v="8861"/>
    <x v="3"/>
    <s v="OFF-AR-10003903"/>
    <x v="1"/>
    <x v="6"/>
    <s v="Sanford 52201 APSCO Electric Pencil Sharpener"/>
    <n v="286.78999999999996"/>
    <n v="7"/>
    <n v="0"/>
    <n v="74.565400000000011"/>
  </r>
  <r>
    <n v="3464"/>
    <s v="CA-2013-165470"/>
    <x v="0"/>
    <x v="881"/>
    <d v="2013-12-01T00:00:00"/>
    <s v="Standard Class"/>
    <s v="HJ-14875"/>
    <s v="Heather Jas"/>
    <x v="2"/>
    <x v="0"/>
    <x v="108"/>
    <x v="2"/>
    <n v="32216"/>
    <x v="0"/>
    <s v="OFF-PA-10004675"/>
    <x v="1"/>
    <x v="10"/>
    <s v="Telephone Message Books with Fax/Mobile Section, 5 1/2&quot; x 3 3/16&quot;"/>
    <n v="5.08"/>
    <n v="1"/>
    <n v="0.2"/>
    <n v="1.6509999999999998"/>
  </r>
  <r>
    <n v="3465"/>
    <s v="CA-2014-128699"/>
    <x v="3"/>
    <x v="734"/>
    <d v="2014-12-06T00:00:00"/>
    <s v="Second Class"/>
    <s v="ND-18370"/>
    <s v="Natalie DeCherney"/>
    <x v="0"/>
    <x v="0"/>
    <x v="108"/>
    <x v="2"/>
    <n v="32216"/>
    <x v="0"/>
    <s v="TEC-AC-10001990"/>
    <x v="2"/>
    <x v="11"/>
    <s v="Kensington Orbit Wireless Mobile Trackball for PC and Mac"/>
    <n v="47.992000000000004"/>
    <n v="1"/>
    <n v="0.2"/>
    <n v="7.198799999999995"/>
  </r>
  <r>
    <n v="3466"/>
    <s v="US-2012-147242"/>
    <x v="1"/>
    <x v="229"/>
    <d v="2012-09-14T00:00:00"/>
    <s v="Standard Class"/>
    <s v="EH-13765"/>
    <s v="Edward Hooks"/>
    <x v="1"/>
    <x v="0"/>
    <x v="359"/>
    <x v="31"/>
    <n v="2151"/>
    <x v="3"/>
    <s v="OFF-AP-10003842"/>
    <x v="1"/>
    <x v="9"/>
    <s v="Euro-Pro Shark Turbo Vacuum"/>
    <n v="61.96"/>
    <n v="2"/>
    <n v="0"/>
    <n v="16.1096"/>
  </r>
  <r>
    <n v="3467"/>
    <s v="US-2012-147242"/>
    <x v="1"/>
    <x v="229"/>
    <d v="2012-09-14T00:00:00"/>
    <s v="Standard Class"/>
    <s v="EH-13765"/>
    <s v="Edward Hooks"/>
    <x v="1"/>
    <x v="0"/>
    <x v="359"/>
    <x v="31"/>
    <n v="2151"/>
    <x v="3"/>
    <s v="FUR-BO-10004695"/>
    <x v="0"/>
    <x v="0"/>
    <s v="O'Sullivan 2-Door Barrister Bookcase in Odessa Pine"/>
    <n v="361.96"/>
    <n v="2"/>
    <n v="0"/>
    <n v="83.25079999999997"/>
  </r>
  <r>
    <n v="3468"/>
    <s v="US-2012-147242"/>
    <x v="1"/>
    <x v="229"/>
    <d v="2012-09-14T00:00:00"/>
    <s v="Standard Class"/>
    <s v="EH-13765"/>
    <s v="Edward Hooks"/>
    <x v="1"/>
    <x v="0"/>
    <x v="359"/>
    <x v="31"/>
    <n v="2151"/>
    <x v="3"/>
    <s v="OFF-PA-10003039"/>
    <x v="1"/>
    <x v="10"/>
    <s v="Xerox 1960"/>
    <n v="278.82"/>
    <n v="9"/>
    <n v="0"/>
    <n v="125.46899999999999"/>
  </r>
  <r>
    <n v="3469"/>
    <s v="CA-2013-146143"/>
    <x v="0"/>
    <x v="882"/>
    <d v="2013-12-20T00:00:00"/>
    <s v="Standard Class"/>
    <s v="MC-17845"/>
    <s v="Michael Chen"/>
    <x v="0"/>
    <x v="0"/>
    <x v="25"/>
    <x v="35"/>
    <n v="39212"/>
    <x v="0"/>
    <s v="FUR-FU-10002045"/>
    <x v="0"/>
    <x v="5"/>
    <s v="Executive Impressions 14&quot;"/>
    <n v="133.38"/>
    <n v="6"/>
    <n v="0"/>
    <n v="58.687200000000011"/>
  </r>
  <r>
    <n v="3470"/>
    <s v="CA-2012-100888"/>
    <x v="1"/>
    <x v="744"/>
    <d v="2012-04-10T00:00:00"/>
    <s v="Standard Class"/>
    <s v="MH-17455"/>
    <s v="Mark Hamilton"/>
    <x v="0"/>
    <x v="0"/>
    <x v="108"/>
    <x v="3"/>
    <n v="28540"/>
    <x v="0"/>
    <s v="OFF-PA-10001019"/>
    <x v="1"/>
    <x v="10"/>
    <s v="Xerox 1884"/>
    <n v="47.952000000000005"/>
    <n v="3"/>
    <n v="0.2"/>
    <n v="16.183799999999998"/>
  </r>
  <r>
    <n v="3471"/>
    <s v="US-2013-150035"/>
    <x v="0"/>
    <x v="49"/>
    <d v="2013-12-06T00:00:00"/>
    <s v="Standard Class"/>
    <s v="CL-11890"/>
    <s v="Carl Ludwig"/>
    <x v="0"/>
    <x v="0"/>
    <x v="8"/>
    <x v="1"/>
    <n v="94122"/>
    <x v="1"/>
    <s v="FUR-FU-10003724"/>
    <x v="0"/>
    <x v="5"/>
    <s v="Westinghouse Clip-On Gooseneck Lamps"/>
    <n v="16.739999999999998"/>
    <n v="2"/>
    <n v="0"/>
    <n v="4.3523999999999994"/>
  </r>
  <r>
    <n v="3472"/>
    <s v="CA-2014-122644"/>
    <x v="3"/>
    <x v="105"/>
    <d v="2014-11-18T00:00:00"/>
    <s v="Standard Class"/>
    <s v="SF-20965"/>
    <s v="Sylvia Foulston"/>
    <x v="1"/>
    <x v="0"/>
    <x v="38"/>
    <x v="24"/>
    <n v="43229"/>
    <x v="3"/>
    <s v="OFF-PA-10003673"/>
    <x v="1"/>
    <x v="10"/>
    <s v="Strathmore Photo Mount Cards"/>
    <n v="10.848000000000001"/>
    <n v="2"/>
    <n v="0.2"/>
    <n v="3.5255999999999994"/>
  </r>
  <r>
    <n v="3473"/>
    <s v="CA-2014-122644"/>
    <x v="3"/>
    <x v="105"/>
    <d v="2014-11-18T00:00:00"/>
    <s v="Standard Class"/>
    <s v="SF-20965"/>
    <s v="Sylvia Foulston"/>
    <x v="1"/>
    <x v="0"/>
    <x v="38"/>
    <x v="24"/>
    <n v="43229"/>
    <x v="3"/>
    <s v="TEC-AC-10003614"/>
    <x v="2"/>
    <x v="11"/>
    <s v="Verbatim 25 GB 6x Blu-ray Single Layer Recordable Disc, 10/Pack"/>
    <n v="18.544"/>
    <n v="2"/>
    <n v="0.2"/>
    <n v="3.0133999999999981"/>
  </r>
  <r>
    <n v="3474"/>
    <s v="CA-2014-111815"/>
    <x v="3"/>
    <x v="448"/>
    <d v="2014-03-11T00:00:00"/>
    <s v="Standard Class"/>
    <s v="EP-13915"/>
    <s v="Emily Phan"/>
    <x v="0"/>
    <x v="0"/>
    <x v="363"/>
    <x v="12"/>
    <n v="48127"/>
    <x v="2"/>
    <s v="FUR-CH-10000785"/>
    <x v="0"/>
    <x v="1"/>
    <s v="Global Ergonomic Managers Chair"/>
    <n v="180.98"/>
    <n v="1"/>
    <n v="0"/>
    <n v="47.0548"/>
  </r>
  <r>
    <n v="3475"/>
    <s v="CA-2014-111815"/>
    <x v="3"/>
    <x v="448"/>
    <d v="2014-03-11T00:00:00"/>
    <s v="Standard Class"/>
    <s v="EP-13915"/>
    <s v="Emily Phan"/>
    <x v="0"/>
    <x v="0"/>
    <x v="363"/>
    <x v="12"/>
    <n v="48127"/>
    <x v="2"/>
    <s v="TEC-AC-10002926"/>
    <x v="2"/>
    <x v="11"/>
    <s v="Logitech Wireless Marathon Mouse M705"/>
    <n v="99.98"/>
    <n v="2"/>
    <n v="0"/>
    <n v="42.991400000000006"/>
  </r>
  <r>
    <n v="3476"/>
    <s v="CA-2013-144911"/>
    <x v="0"/>
    <x v="581"/>
    <d v="2013-12-01T00:00:00"/>
    <s v="First Class"/>
    <s v="RW-19630"/>
    <s v="Rob Williams"/>
    <x v="1"/>
    <x v="0"/>
    <x v="356"/>
    <x v="41"/>
    <n v="66212"/>
    <x v="2"/>
    <s v="TEC-AC-10004633"/>
    <x v="2"/>
    <x v="11"/>
    <s v="Verbatim 25 GB 6x Blu-ray Single Layer Recordable Disc, 3/Pack"/>
    <n v="34.950000000000003"/>
    <n v="5"/>
    <n v="0"/>
    <n v="15.378000000000004"/>
  </r>
  <r>
    <n v="3477"/>
    <s v="CA-2013-144911"/>
    <x v="0"/>
    <x v="581"/>
    <d v="2013-12-01T00:00:00"/>
    <s v="First Class"/>
    <s v="RW-19630"/>
    <s v="Rob Williams"/>
    <x v="1"/>
    <x v="0"/>
    <x v="356"/>
    <x v="41"/>
    <n v="66212"/>
    <x v="2"/>
    <s v="OFF-BI-10000977"/>
    <x v="1"/>
    <x v="8"/>
    <s v="Ibico Plastic Spiral Binding Combs"/>
    <n v="152"/>
    <n v="5"/>
    <n v="0"/>
    <n v="69.919999999999987"/>
  </r>
  <r>
    <n v="3478"/>
    <s v="CA-2011-143385"/>
    <x v="2"/>
    <x v="883"/>
    <d v="2011-09-05T00:00:00"/>
    <s v="Standard Class"/>
    <s v="SJ-20500"/>
    <s v="Shirley Jackson"/>
    <x v="0"/>
    <x v="0"/>
    <x v="364"/>
    <x v="27"/>
    <n v="87505"/>
    <x v="1"/>
    <s v="TEC-AC-10001635"/>
    <x v="2"/>
    <x v="11"/>
    <s v="KeyTronic KT400U2 - Keyboard - Black"/>
    <n v="92.52"/>
    <n v="9"/>
    <n v="0"/>
    <n v="18.503999999999991"/>
  </r>
  <r>
    <n v="3479"/>
    <s v="CA-2013-131289"/>
    <x v="0"/>
    <x v="16"/>
    <d v="2013-12-15T00:00:00"/>
    <s v="Standard Class"/>
    <s v="SP-20620"/>
    <s v="Stefania Perrino"/>
    <x v="1"/>
    <x v="0"/>
    <x v="8"/>
    <x v="1"/>
    <n v="94110"/>
    <x v="1"/>
    <s v="OFF-AR-10003056"/>
    <x v="1"/>
    <x v="6"/>
    <s v="Newell 341"/>
    <n v="8.56"/>
    <n v="2"/>
    <n v="0"/>
    <n v="2.4823999999999993"/>
  </r>
  <r>
    <n v="3480"/>
    <s v="CA-2013-131289"/>
    <x v="0"/>
    <x v="16"/>
    <d v="2013-12-15T00:00:00"/>
    <s v="Standard Class"/>
    <s v="SP-20620"/>
    <s v="Stefania Perrino"/>
    <x v="1"/>
    <x v="0"/>
    <x v="8"/>
    <x v="1"/>
    <n v="94110"/>
    <x v="1"/>
    <s v="OFF-PA-10003363"/>
    <x v="1"/>
    <x v="10"/>
    <s v="Xerox 204"/>
    <n v="45.36"/>
    <n v="7"/>
    <n v="0"/>
    <n v="21.772800000000004"/>
  </r>
  <r>
    <n v="3481"/>
    <s v="CA-2013-131289"/>
    <x v="0"/>
    <x v="16"/>
    <d v="2013-12-15T00:00:00"/>
    <s v="Standard Class"/>
    <s v="SP-20620"/>
    <s v="Stefania Perrino"/>
    <x v="1"/>
    <x v="0"/>
    <x v="8"/>
    <x v="1"/>
    <n v="94110"/>
    <x v="1"/>
    <s v="FUR-TA-10003954"/>
    <x v="0"/>
    <x v="3"/>
    <s v="Hon 94000 Series Round Tables"/>
    <n v="1421.6640000000002"/>
    <n v="6"/>
    <n v="0.2"/>
    <n v="-195.47879999999998"/>
  </r>
  <r>
    <n v="3482"/>
    <s v="CA-2011-124023"/>
    <x v="2"/>
    <x v="884"/>
    <d v="2011-04-10T00:00:00"/>
    <s v="First Class"/>
    <s v="PJ-19015"/>
    <s v="Pauline Johnson"/>
    <x v="0"/>
    <x v="0"/>
    <x v="216"/>
    <x v="19"/>
    <n v="36608"/>
    <x v="0"/>
    <s v="FUR-FU-10004415"/>
    <x v="0"/>
    <x v="5"/>
    <s v="Stacking Tray, Side-Loading, Legal, Smoke"/>
    <n v="8.9600000000000009"/>
    <n v="2"/>
    <n v="0"/>
    <n v="2.7775999999999996"/>
  </r>
  <r>
    <n v="3483"/>
    <s v="CA-2011-124688"/>
    <x v="2"/>
    <x v="9"/>
    <d v="2011-08-29T00:00:00"/>
    <s v="First Class"/>
    <s v="CC-12610"/>
    <s v="Corey Catlett"/>
    <x v="1"/>
    <x v="0"/>
    <x v="24"/>
    <x v="17"/>
    <n v="22153"/>
    <x v="0"/>
    <s v="TEC-PH-10000455"/>
    <x v="2"/>
    <x v="7"/>
    <s v="GE 30522EE2"/>
    <n v="579.94999999999993"/>
    <n v="5"/>
    <n v="0"/>
    <n v="168.18549999999993"/>
  </r>
  <r>
    <n v="3484"/>
    <s v="CA-2011-124688"/>
    <x v="2"/>
    <x v="9"/>
    <d v="2011-08-29T00:00:00"/>
    <s v="First Class"/>
    <s v="CC-12610"/>
    <s v="Corey Catlett"/>
    <x v="1"/>
    <x v="0"/>
    <x v="24"/>
    <x v="17"/>
    <n v="22153"/>
    <x v="0"/>
    <s v="FUR-FU-10002456"/>
    <x v="0"/>
    <x v="5"/>
    <s v="Master Caster Door Stop, Large Neon Orange"/>
    <n v="29.12"/>
    <n v="4"/>
    <n v="0"/>
    <n v="12.521600000000003"/>
  </r>
  <r>
    <n v="3485"/>
    <s v="CA-2011-124688"/>
    <x v="2"/>
    <x v="9"/>
    <d v="2011-08-29T00:00:00"/>
    <s v="First Class"/>
    <s v="CC-12610"/>
    <s v="Corey Catlett"/>
    <x v="1"/>
    <x v="0"/>
    <x v="24"/>
    <x v="17"/>
    <n v="22153"/>
    <x v="0"/>
    <s v="FUR-TA-10003569"/>
    <x v="0"/>
    <x v="3"/>
    <s v="Bretford CR8500 Series Meeting Room Furniture"/>
    <n v="1202.94"/>
    <n v="3"/>
    <n v="0"/>
    <n v="300.73500000000001"/>
  </r>
  <r>
    <n v="3486"/>
    <s v="CA-2013-151169"/>
    <x v="0"/>
    <x v="147"/>
    <d v="2013-10-27T00:00:00"/>
    <s v="Standard Class"/>
    <s v="MY-18295"/>
    <s v="Muhammed Yedwab"/>
    <x v="1"/>
    <x v="0"/>
    <x v="46"/>
    <x v="13"/>
    <n v="19711"/>
    <x v="3"/>
    <s v="OFF-BI-10002813"/>
    <x v="1"/>
    <x v="8"/>
    <s v="Avery Reinforcements for Hole-Punch Pages"/>
    <n v="7.92"/>
    <n v="4"/>
    <n v="0"/>
    <n v="3.5640000000000001"/>
  </r>
  <r>
    <n v="3487"/>
    <s v="US-2013-134761"/>
    <x v="0"/>
    <x v="885"/>
    <d v="2013-12-01T00:00:00"/>
    <s v="Same Day"/>
    <s v="DB-13210"/>
    <s v="Dean Braden"/>
    <x v="0"/>
    <x v="0"/>
    <x v="365"/>
    <x v="3"/>
    <n v="28601"/>
    <x v="0"/>
    <s v="TEC-PH-10002890"/>
    <x v="2"/>
    <x v="7"/>
    <s v="AT&amp;T 17929 Lendline Telephone"/>
    <n v="36.192"/>
    <n v="1"/>
    <n v="0.2"/>
    <n v="2.7143999999999995"/>
  </r>
  <r>
    <n v="3488"/>
    <s v="CA-2014-120705"/>
    <x v="3"/>
    <x v="528"/>
    <d v="2014-09-12T00:00:00"/>
    <s v="Standard Class"/>
    <s v="MG-17875"/>
    <s v="Michael Grace"/>
    <x v="2"/>
    <x v="0"/>
    <x v="2"/>
    <x v="2"/>
    <n v="33311"/>
    <x v="0"/>
    <s v="OFF-ST-10001522"/>
    <x v="1"/>
    <x v="4"/>
    <s v="Gould Plastics 18-Pocket Panel Bin, 34w x 5-1/4d x 20-1/2h"/>
    <n v="147.184"/>
    <n v="2"/>
    <n v="0.2"/>
    <n v="-29.436800000000012"/>
  </r>
  <r>
    <n v="3489"/>
    <s v="CA-2012-157322"/>
    <x v="1"/>
    <x v="740"/>
    <d v="2012-07-06T00:00:00"/>
    <s v="Standard Class"/>
    <s v="RH-19600"/>
    <s v="Rob Haberlin"/>
    <x v="0"/>
    <x v="0"/>
    <x v="366"/>
    <x v="10"/>
    <n v="60188"/>
    <x v="2"/>
    <s v="FUR-CH-10004086"/>
    <x v="0"/>
    <x v="1"/>
    <s v="Hon 4070 Series Pagoda Armless Upholstered Stacking Chairs"/>
    <n v="408.42200000000003"/>
    <n v="2"/>
    <n v="0.3"/>
    <n v="-5.8346000000000231"/>
  </r>
  <r>
    <n v="3490"/>
    <s v="CA-2012-157322"/>
    <x v="1"/>
    <x v="740"/>
    <d v="2012-07-06T00:00:00"/>
    <s v="Standard Class"/>
    <s v="RH-19600"/>
    <s v="Rob Haberlin"/>
    <x v="0"/>
    <x v="0"/>
    <x v="366"/>
    <x v="10"/>
    <n v="60188"/>
    <x v="2"/>
    <s v="FUR-CH-10003774"/>
    <x v="0"/>
    <x v="1"/>
    <s v="Global Wood Trimmed Manager's Task Chair, Khaki"/>
    <n v="382.11599999999999"/>
    <n v="6"/>
    <n v="0.3"/>
    <n v="-92.799600000000027"/>
  </r>
  <r>
    <n v="3491"/>
    <s v="CA-2012-157322"/>
    <x v="1"/>
    <x v="740"/>
    <d v="2012-07-06T00:00:00"/>
    <s v="Standard Class"/>
    <s v="RH-19600"/>
    <s v="Rob Haberlin"/>
    <x v="0"/>
    <x v="0"/>
    <x v="366"/>
    <x v="10"/>
    <n v="60188"/>
    <x v="2"/>
    <s v="OFF-ST-10004507"/>
    <x v="1"/>
    <x v="4"/>
    <s v="Advantus Rolling Storage Box"/>
    <n v="68.599999999999994"/>
    <n v="5"/>
    <n v="0.2"/>
    <n v="6.0024999999999977"/>
  </r>
  <r>
    <n v="3492"/>
    <s v="CA-2012-157322"/>
    <x v="1"/>
    <x v="740"/>
    <d v="2012-07-06T00:00:00"/>
    <s v="Standard Class"/>
    <s v="RH-19600"/>
    <s v="Rob Haberlin"/>
    <x v="0"/>
    <x v="0"/>
    <x v="366"/>
    <x v="10"/>
    <n v="60188"/>
    <x v="2"/>
    <s v="OFF-ST-10003208"/>
    <x v="1"/>
    <x v="4"/>
    <s v="Adjustable Depth Letter/Legal Cart"/>
    <n v="435.50400000000002"/>
    <n v="3"/>
    <n v="0.2"/>
    <n v="48.994199999999921"/>
  </r>
  <r>
    <n v="3493"/>
    <s v="CA-2012-157322"/>
    <x v="1"/>
    <x v="740"/>
    <d v="2012-07-06T00:00:00"/>
    <s v="Standard Class"/>
    <s v="RH-19600"/>
    <s v="Rob Haberlin"/>
    <x v="0"/>
    <x v="0"/>
    <x v="366"/>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x v="0"/>
    <x v="367"/>
    <x v="11"/>
    <n v="56301"/>
    <x v="2"/>
    <s v="TEC-AC-10002305"/>
    <x v="2"/>
    <x v="11"/>
    <s v="KeyTronic E03601U1 - Keyboard - Beige"/>
    <n v="72"/>
    <n v="4"/>
    <n v="0"/>
    <n v="12.959999999999994"/>
  </r>
  <r>
    <n v="3495"/>
    <s v="CA-2014-142034"/>
    <x v="3"/>
    <x v="241"/>
    <d v="2014-09-29T00:00:00"/>
    <s v="Standard Class"/>
    <s v="KB-16240"/>
    <s v="Karen Bern"/>
    <x v="1"/>
    <x v="0"/>
    <x v="367"/>
    <x v="11"/>
    <n v="56301"/>
    <x v="2"/>
    <s v="TEC-AC-10000990"/>
    <x v="2"/>
    <x v="11"/>
    <s v="Imation Bio 2GB USB Flash Drive Imation Corp"/>
    <n v="655.90000000000009"/>
    <n v="5"/>
    <n v="0"/>
    <n v="275.47800000000001"/>
  </r>
  <r>
    <n v="3496"/>
    <s v="CA-2014-142034"/>
    <x v="3"/>
    <x v="241"/>
    <d v="2014-09-29T00:00:00"/>
    <s v="Standard Class"/>
    <s v="KB-16240"/>
    <s v="Karen Bern"/>
    <x v="1"/>
    <x v="0"/>
    <x v="367"/>
    <x v="11"/>
    <n v="56301"/>
    <x v="2"/>
    <s v="FUR-CH-10000665"/>
    <x v="0"/>
    <x v="1"/>
    <s v="Global Airflow Leather Mesh Back Chair, Black"/>
    <n v="603.91999999999996"/>
    <n v="4"/>
    <n v="0"/>
    <n v="181.17599999999993"/>
  </r>
  <r>
    <n v="3497"/>
    <s v="CA-2013-107328"/>
    <x v="0"/>
    <x v="590"/>
    <d v="2013-08-16T00:00:00"/>
    <s v="Standard Class"/>
    <s v="CA-12055"/>
    <s v="Cathy Armstrong"/>
    <x v="2"/>
    <x v="0"/>
    <x v="1"/>
    <x v="1"/>
    <n v="90036"/>
    <x v="1"/>
    <s v="FUR-TA-10001932"/>
    <x v="0"/>
    <x v="3"/>
    <s v="Chromcraft 48&quot; x 96&quot; Racetrack Double Pedestal Table"/>
    <n v="513.024"/>
    <n v="2"/>
    <n v="0.2"/>
    <n v="12.82559999999998"/>
  </r>
  <r>
    <n v="3498"/>
    <s v="CA-2013-107328"/>
    <x v="0"/>
    <x v="590"/>
    <d v="2013-08-16T00:00:00"/>
    <s v="Standard Class"/>
    <s v="CA-12055"/>
    <s v="Cathy Armstrong"/>
    <x v="2"/>
    <x v="0"/>
    <x v="1"/>
    <x v="1"/>
    <n v="90036"/>
    <x v="1"/>
    <s v="OFF-AP-10004487"/>
    <x v="1"/>
    <x v="9"/>
    <s v="Kensington 4 Outlet MasterPiece Compact Power Control Center"/>
    <n v="487.91999999999996"/>
    <n v="6"/>
    <n v="0"/>
    <n v="136.61759999999998"/>
  </r>
  <r>
    <n v="3499"/>
    <s v="CA-2013-107328"/>
    <x v="0"/>
    <x v="590"/>
    <d v="2013-08-16T00:00:00"/>
    <s v="Standard Class"/>
    <s v="CA-12055"/>
    <s v="Cathy Armstrong"/>
    <x v="2"/>
    <x v="0"/>
    <x v="1"/>
    <x v="1"/>
    <n v="90036"/>
    <x v="1"/>
    <s v="OFF-BI-10002160"/>
    <x v="1"/>
    <x v="8"/>
    <s v="Acco Hanging Data Binders"/>
    <n v="15.24"/>
    <n v="5"/>
    <n v="0.2"/>
    <n v="5.3339999999999996"/>
  </r>
  <r>
    <n v="3500"/>
    <s v="CA-2013-108616"/>
    <x v="0"/>
    <x v="321"/>
    <d v="2013-10-04T00:00:00"/>
    <s v="Standard Class"/>
    <s v="JK-15730"/>
    <s v="Joe Kamberova"/>
    <x v="0"/>
    <x v="0"/>
    <x v="216"/>
    <x v="19"/>
    <n v="36608"/>
    <x v="0"/>
    <s v="TEC-AC-10000420"/>
    <x v="2"/>
    <x v="11"/>
    <s v="Logitech G500s Laser Gaming Mouse with Adjustable Weight Tuning"/>
    <n v="209.96999999999997"/>
    <n v="3"/>
    <n v="0"/>
    <n v="71.389799999999994"/>
  </r>
  <r>
    <n v="3501"/>
    <s v="CA-2013-108616"/>
    <x v="0"/>
    <x v="321"/>
    <d v="2013-10-04T00:00:00"/>
    <s v="Standard Class"/>
    <s v="JK-15730"/>
    <s v="Joe Kamberova"/>
    <x v="0"/>
    <x v="0"/>
    <x v="216"/>
    <x v="19"/>
    <n v="36608"/>
    <x v="0"/>
    <s v="OFF-BI-10001989"/>
    <x v="1"/>
    <x v="8"/>
    <s v="Premium Transparent Presentation Covers by GBC"/>
    <n v="62.94"/>
    <n v="3"/>
    <n v="0"/>
    <n v="30.211199999999998"/>
  </r>
  <r>
    <n v="3502"/>
    <s v="CA-2013-108616"/>
    <x v="0"/>
    <x v="321"/>
    <d v="2013-10-04T00:00:00"/>
    <s v="Standard Class"/>
    <s v="JK-15730"/>
    <s v="Joe Kamberova"/>
    <x v="0"/>
    <x v="0"/>
    <x v="216"/>
    <x v="19"/>
    <n v="36608"/>
    <x v="0"/>
    <s v="OFF-AR-10001149"/>
    <x v="1"/>
    <x v="6"/>
    <s v="Sanford Colorific Colored Pencils, 12/Box"/>
    <n v="25.919999999999998"/>
    <n v="9"/>
    <n v="0"/>
    <n v="7.7759999999999989"/>
  </r>
  <r>
    <n v="3503"/>
    <s v="CA-2014-125115"/>
    <x v="3"/>
    <x v="318"/>
    <d v="2014-04-11T00:00:00"/>
    <s v="Same Day"/>
    <s v="RD-19930"/>
    <s v="Russell D'Ascenzo"/>
    <x v="0"/>
    <x v="0"/>
    <x v="89"/>
    <x v="5"/>
    <n v="78745"/>
    <x v="2"/>
    <s v="OFF-PA-10004101"/>
    <x v="1"/>
    <x v="10"/>
    <s v="Xerox 1894"/>
    <n v="10.368000000000002"/>
    <n v="2"/>
    <n v="0.2"/>
    <n v="3.6288"/>
  </r>
  <r>
    <n v="3504"/>
    <s v="CA-2014-125115"/>
    <x v="3"/>
    <x v="318"/>
    <d v="2014-04-11T00:00:00"/>
    <s v="Same Day"/>
    <s v="RD-19930"/>
    <s v="Russell D'Ascenzo"/>
    <x v="0"/>
    <x v="0"/>
    <x v="89"/>
    <x v="5"/>
    <n v="78745"/>
    <x v="2"/>
    <s v="TEC-AC-10001714"/>
    <x v="2"/>
    <x v="11"/>
    <s v="Logitech MX Performance Wireless Mouse"/>
    <n v="95.736000000000004"/>
    <n v="3"/>
    <n v="0.2"/>
    <n v="20.343900000000001"/>
  </r>
  <r>
    <n v="3505"/>
    <s v="CA-2013-150945"/>
    <x v="0"/>
    <x v="122"/>
    <d v="2013-12-21T00:00:00"/>
    <s v="Second Class"/>
    <s v="JK-16120"/>
    <s v="Julie Kriz"/>
    <x v="2"/>
    <x v="0"/>
    <x v="20"/>
    <x v="15"/>
    <n v="10009"/>
    <x v="3"/>
    <s v="OFF-ST-10003716"/>
    <x v="1"/>
    <x v="4"/>
    <s v="Tennsco Double-Tier Lockers"/>
    <n v="900.08"/>
    <n v="4"/>
    <n v="0"/>
    <n v="117.0104"/>
  </r>
  <r>
    <n v="3506"/>
    <s v="CA-2011-166863"/>
    <x v="2"/>
    <x v="886"/>
    <d v="2011-06-24T00:00:00"/>
    <s v="Standard Class"/>
    <s v="SC-20020"/>
    <s v="Sam Craven"/>
    <x v="0"/>
    <x v="0"/>
    <x v="243"/>
    <x v="5"/>
    <n v="75023"/>
    <x v="2"/>
    <s v="TEC-PH-10000369"/>
    <x v="2"/>
    <x v="7"/>
    <s v="HTC One Mini"/>
    <n v="201.584"/>
    <n v="2"/>
    <n v="0.2"/>
    <n v="20.158400000000015"/>
  </r>
  <r>
    <n v="3507"/>
    <s v="CA-2011-166863"/>
    <x v="2"/>
    <x v="886"/>
    <d v="2011-06-24T00:00:00"/>
    <s v="Standard Class"/>
    <s v="SC-20020"/>
    <s v="Sam Craven"/>
    <x v="0"/>
    <x v="0"/>
    <x v="243"/>
    <x v="5"/>
    <n v="75023"/>
    <x v="2"/>
    <s v="OFF-BI-10000756"/>
    <x v="1"/>
    <x v="8"/>
    <s v="Storex DuraTech Recycled Plastic Frosted Binders"/>
    <n v="3.3919999999999995"/>
    <n v="4"/>
    <n v="0.8"/>
    <n v="-5.088000000000001"/>
  </r>
  <r>
    <n v="3508"/>
    <s v="CA-2011-166863"/>
    <x v="2"/>
    <x v="886"/>
    <d v="2011-06-24T00:00:00"/>
    <s v="Standard Class"/>
    <s v="SC-20020"/>
    <s v="Sam Craven"/>
    <x v="0"/>
    <x v="0"/>
    <x v="243"/>
    <x v="5"/>
    <n v="75023"/>
    <x v="2"/>
    <s v="FUR-BO-10001608"/>
    <x v="0"/>
    <x v="0"/>
    <s v="Hon Metal Bookcases, Black"/>
    <n v="193.06559999999999"/>
    <n v="4"/>
    <n v="0.32"/>
    <n v="-19.874399999999994"/>
  </r>
  <r>
    <n v="3509"/>
    <s v="CA-2011-166863"/>
    <x v="2"/>
    <x v="886"/>
    <d v="2011-06-24T00:00:00"/>
    <s v="Standard Class"/>
    <s v="SC-20020"/>
    <s v="Sam Craven"/>
    <x v="0"/>
    <x v="0"/>
    <x v="243"/>
    <x v="5"/>
    <n v="75023"/>
    <x v="2"/>
    <s v="OFF-PA-10001166"/>
    <x v="1"/>
    <x v="10"/>
    <s v="Xerox 2"/>
    <n v="15.552000000000003"/>
    <n v="3"/>
    <n v="0.2"/>
    <n v="5.4432"/>
  </r>
  <r>
    <n v="3510"/>
    <s v="CA-2011-166863"/>
    <x v="2"/>
    <x v="886"/>
    <d v="2011-06-24T00:00:00"/>
    <s v="Standard Class"/>
    <s v="SC-20020"/>
    <s v="Sam Craven"/>
    <x v="0"/>
    <x v="0"/>
    <x v="243"/>
    <x v="5"/>
    <n v="75023"/>
    <x v="2"/>
    <s v="OFF-PA-10000587"/>
    <x v="1"/>
    <x v="10"/>
    <s v="Array Parchment Paper, Assorted Colors"/>
    <n v="11.648000000000001"/>
    <n v="2"/>
    <n v="0.2"/>
    <n v="4.0768000000000004"/>
  </r>
  <r>
    <n v="3511"/>
    <s v="CA-2011-166863"/>
    <x v="2"/>
    <x v="886"/>
    <d v="2011-06-24T00:00:00"/>
    <s v="Standard Class"/>
    <s v="SC-20020"/>
    <s v="Sam Craven"/>
    <x v="0"/>
    <x v="0"/>
    <x v="243"/>
    <x v="5"/>
    <n v="75023"/>
    <x v="2"/>
    <s v="TEC-MA-10001972"/>
    <x v="2"/>
    <x v="15"/>
    <s v="Okidata C331dn Printer"/>
    <n v="418.8"/>
    <n v="2"/>
    <n v="0.4"/>
    <n v="-97.71999999999997"/>
  </r>
  <r>
    <n v="3512"/>
    <s v="CA-2011-166863"/>
    <x v="2"/>
    <x v="886"/>
    <d v="2011-06-24T00:00:00"/>
    <s v="Standard Class"/>
    <s v="SC-20020"/>
    <s v="Sam Craven"/>
    <x v="0"/>
    <x v="0"/>
    <x v="243"/>
    <x v="5"/>
    <n v="75023"/>
    <x v="2"/>
    <s v="OFF-ST-10004123"/>
    <x v="1"/>
    <x v="4"/>
    <s v="Safco Industrial Wire Shelving System"/>
    <n v="509.48800000000006"/>
    <n v="7"/>
    <n v="0.2"/>
    <n v="-127.37200000000001"/>
  </r>
  <r>
    <n v="3513"/>
    <s v="CA-2014-140326"/>
    <x v="3"/>
    <x v="507"/>
    <d v="2014-09-07T00:00:00"/>
    <s v="First Class"/>
    <s v="HW-14935"/>
    <s v="Helen Wasserman"/>
    <x v="1"/>
    <x v="0"/>
    <x v="22"/>
    <x v="10"/>
    <n v="60653"/>
    <x v="2"/>
    <s v="FUR-BO-10000112"/>
    <x v="0"/>
    <x v="0"/>
    <s v="Bush Birmingham Collection Bookcase, Dark Cherry"/>
    <n v="825.17399999999998"/>
    <n v="9"/>
    <n v="0.3"/>
    <n v="-117.88199999999998"/>
  </r>
  <r>
    <n v="3514"/>
    <s v="CA-2014-140326"/>
    <x v="3"/>
    <x v="507"/>
    <d v="2014-09-07T00:00:00"/>
    <s v="First Class"/>
    <s v="HW-14935"/>
    <s v="Helen Wasserman"/>
    <x v="1"/>
    <x v="0"/>
    <x v="22"/>
    <x v="10"/>
    <n v="60653"/>
    <x v="2"/>
    <s v="OFF-PA-10004041"/>
    <x v="1"/>
    <x v="10"/>
    <s v="It's Hot Message Books with Stickers, 2 3/4&quot; x 5&quot;"/>
    <n v="17.760000000000002"/>
    <n v="3"/>
    <n v="0.2"/>
    <n v="5.55"/>
  </r>
  <r>
    <n v="3515"/>
    <s v="CA-2014-140326"/>
    <x v="3"/>
    <x v="507"/>
    <d v="2014-09-07T00:00:00"/>
    <s v="First Class"/>
    <s v="HW-14935"/>
    <s v="Helen Wasserman"/>
    <x v="1"/>
    <x v="0"/>
    <x v="22"/>
    <x v="10"/>
    <n v="60653"/>
    <x v="2"/>
    <s v="OFF-AR-10001149"/>
    <x v="1"/>
    <x v="6"/>
    <s v="Sanford Colorific Colored Pencils, 12/Box"/>
    <n v="6.911999999999999"/>
    <n v="3"/>
    <n v="0.2"/>
    <n v="0.86399999999999988"/>
  </r>
  <r>
    <n v="3516"/>
    <s v="CA-2013-168536"/>
    <x v="0"/>
    <x v="887"/>
    <d v="2013-12-25T00:00:00"/>
    <s v="Standard Class"/>
    <s v="SC-20800"/>
    <s v="Stuart Calhoun"/>
    <x v="0"/>
    <x v="0"/>
    <x v="25"/>
    <x v="35"/>
    <n v="39212"/>
    <x v="0"/>
    <s v="TEC-AC-10002323"/>
    <x v="2"/>
    <x v="11"/>
    <s v="SanDisk Ultra 32 GB MicroSDHC Class 10 Memory Card"/>
    <n v="66.300000000000011"/>
    <n v="3"/>
    <n v="0"/>
    <n v="8.6190000000000033"/>
  </r>
  <r>
    <n v="3517"/>
    <s v="US-2013-113649"/>
    <x v="0"/>
    <x v="888"/>
    <d v="2013-08-13T00:00:00"/>
    <s v="First Class"/>
    <s v="HA-14920"/>
    <s v="Helen Andreada"/>
    <x v="0"/>
    <x v="0"/>
    <x v="115"/>
    <x v="3"/>
    <n v="28314"/>
    <x v="0"/>
    <s v="OFF-PA-10000130"/>
    <x v="1"/>
    <x v="10"/>
    <s v="Xerox 199"/>
    <n v="30.816000000000003"/>
    <n v="9"/>
    <n v="0.2"/>
    <n v="9.6299999999999955"/>
  </r>
  <r>
    <n v="3518"/>
    <s v="US-2013-113649"/>
    <x v="0"/>
    <x v="888"/>
    <d v="2013-08-13T00:00:00"/>
    <s v="First Class"/>
    <s v="HA-14920"/>
    <s v="Helen Andreada"/>
    <x v="0"/>
    <x v="0"/>
    <x v="115"/>
    <x v="3"/>
    <n v="28314"/>
    <x v="0"/>
    <s v="TEC-PH-10002350"/>
    <x v="2"/>
    <x v="7"/>
    <s v="Apple EarPods with Remote and Mic"/>
    <n v="44.783999999999999"/>
    <n v="2"/>
    <n v="0.2"/>
    <n v="4.4783999999999988"/>
  </r>
  <r>
    <n v="3519"/>
    <s v="US-2013-113649"/>
    <x v="0"/>
    <x v="888"/>
    <d v="2013-08-13T00:00:00"/>
    <s v="First Class"/>
    <s v="HA-14920"/>
    <s v="Helen Andreada"/>
    <x v="0"/>
    <x v="0"/>
    <x v="115"/>
    <x v="3"/>
    <n v="28314"/>
    <x v="0"/>
    <s v="OFF-AP-10002518"/>
    <x v="1"/>
    <x v="9"/>
    <s v="Kensington 7 Outlet MasterPiece Power Center"/>
    <n v="569.53599999999994"/>
    <n v="4"/>
    <n v="0.2"/>
    <n v="64.072799999999944"/>
  </r>
  <r>
    <n v="3520"/>
    <s v="CA-2012-124975"/>
    <x v="1"/>
    <x v="137"/>
    <d v="2012-06-25T00:00:00"/>
    <s v="First Class"/>
    <s v="MG-17875"/>
    <s v="Michael Grace"/>
    <x v="2"/>
    <x v="0"/>
    <x v="34"/>
    <x v="10"/>
    <n v="60505"/>
    <x v="2"/>
    <s v="FUR-TA-10002645"/>
    <x v="0"/>
    <x v="3"/>
    <s v="Hon Rectangular Conference Tables"/>
    <n v="796.42500000000007"/>
    <n v="7"/>
    <n v="0.5"/>
    <n v="-525.6405000000002"/>
  </r>
  <r>
    <n v="3521"/>
    <s v="CA-2012-168767"/>
    <x v="1"/>
    <x v="889"/>
    <d v="2012-04-15T00:00:00"/>
    <s v="Standard Class"/>
    <s v="DM-12955"/>
    <s v="Dario Medina"/>
    <x v="1"/>
    <x v="0"/>
    <x v="301"/>
    <x v="1"/>
    <n v="95823"/>
    <x v="1"/>
    <s v="OFF-BI-10000773"/>
    <x v="1"/>
    <x v="8"/>
    <s v="Insertable Tab Post Binder Dividers"/>
    <n v="12.832000000000001"/>
    <n v="2"/>
    <n v="0.2"/>
    <n v="4.3307999999999982"/>
  </r>
  <r>
    <n v="3522"/>
    <s v="CA-2013-114482"/>
    <x v="0"/>
    <x v="831"/>
    <d v="2013-11-26T00:00:00"/>
    <s v="Second Class"/>
    <s v="DM-13345"/>
    <s v="Denise Monton"/>
    <x v="1"/>
    <x v="0"/>
    <x v="96"/>
    <x v="23"/>
    <n v="50315"/>
    <x v="2"/>
    <s v="OFF-PA-10003845"/>
    <x v="1"/>
    <x v="10"/>
    <s v="Xerox 1987"/>
    <n v="40.46"/>
    <n v="7"/>
    <n v="0"/>
    <n v="19.825400000000002"/>
  </r>
  <r>
    <n v="3523"/>
    <s v="CA-2013-114482"/>
    <x v="0"/>
    <x v="831"/>
    <d v="2013-11-26T00:00:00"/>
    <s v="Second Class"/>
    <s v="DM-13345"/>
    <s v="Denise Monton"/>
    <x v="1"/>
    <x v="0"/>
    <x v="96"/>
    <x v="23"/>
    <n v="50315"/>
    <x v="2"/>
    <s v="TEC-PH-10001580"/>
    <x v="2"/>
    <x v="7"/>
    <s v="Logitech Mobile Speakerphone P710e - speaker phone"/>
    <n v="404.93999999999994"/>
    <n v="3"/>
    <n v="0"/>
    <n v="109.33379999999998"/>
  </r>
  <r>
    <n v="3524"/>
    <s v="CA-2013-137673"/>
    <x v="0"/>
    <x v="64"/>
    <d v="2013-09-11T00:00:00"/>
    <s v="Standard Class"/>
    <s v="ML-17395"/>
    <s v="Marina Lichtenstein"/>
    <x v="1"/>
    <x v="0"/>
    <x v="70"/>
    <x v="1"/>
    <n v="92105"/>
    <x v="1"/>
    <s v="TEC-AC-10002345"/>
    <x v="2"/>
    <x v="11"/>
    <s v="HP Standard 104 key PS/2 Keyboard"/>
    <n v="116"/>
    <n v="8"/>
    <n v="0"/>
    <n v="29"/>
  </r>
  <r>
    <n v="3525"/>
    <s v="CA-2013-132731"/>
    <x v="0"/>
    <x v="390"/>
    <d v="2013-11-29T00:00:00"/>
    <s v="Standard Class"/>
    <s v="GA-14515"/>
    <s v="George Ashbrook"/>
    <x v="0"/>
    <x v="0"/>
    <x v="61"/>
    <x v="5"/>
    <n v="75081"/>
    <x v="2"/>
    <s v="TEC-PH-10004120"/>
    <x v="2"/>
    <x v="7"/>
    <s v="AT&amp;T 1080 Phone"/>
    <n v="657.55200000000013"/>
    <n v="6"/>
    <n v="0.2"/>
    <n v="49.316399999999987"/>
  </r>
  <r>
    <n v="3526"/>
    <s v="CA-2014-148922"/>
    <x v="3"/>
    <x v="389"/>
    <d v="2014-12-16T00:00:00"/>
    <s v="Second Class"/>
    <s v="SU-20665"/>
    <s v="Stephanie Ulpright"/>
    <x v="2"/>
    <x v="0"/>
    <x v="25"/>
    <x v="35"/>
    <n v="39212"/>
    <x v="0"/>
    <s v="TEC-AC-10001838"/>
    <x v="2"/>
    <x v="11"/>
    <s v="Razer Tiamat Over Ear 7.1 Surround Sound PC Gaming Headset"/>
    <n v="599.97"/>
    <n v="3"/>
    <n v="0"/>
    <n v="257.98710000000005"/>
  </r>
  <r>
    <n v="3527"/>
    <s v="CA-2014-148922"/>
    <x v="3"/>
    <x v="389"/>
    <d v="2014-12-16T00:00:00"/>
    <s v="Second Class"/>
    <s v="SU-20665"/>
    <s v="Stephanie Ulpright"/>
    <x v="2"/>
    <x v="0"/>
    <x v="25"/>
    <x v="35"/>
    <n v="39212"/>
    <x v="0"/>
    <s v="TEC-PH-10000148"/>
    <x v="2"/>
    <x v="7"/>
    <s v="Cyber Acoustics AC-202b Speech Recognition Stereo Headset"/>
    <n v="38.97"/>
    <n v="3"/>
    <n v="0"/>
    <n v="0.77940000000000076"/>
  </r>
  <r>
    <n v="3528"/>
    <s v="CA-2014-148922"/>
    <x v="3"/>
    <x v="389"/>
    <d v="2014-12-16T00:00:00"/>
    <s v="Second Class"/>
    <s v="SU-20665"/>
    <s v="Stephanie Ulpright"/>
    <x v="2"/>
    <x v="0"/>
    <x v="25"/>
    <x v="35"/>
    <n v="39212"/>
    <x v="0"/>
    <s v="OFF-BI-10003476"/>
    <x v="1"/>
    <x v="8"/>
    <s v="Avery Metallic Poly Binders"/>
    <n v="45.84"/>
    <n v="8"/>
    <n v="0"/>
    <n v="22.0032"/>
  </r>
  <r>
    <n v="3529"/>
    <s v="CA-2013-130680"/>
    <x v="0"/>
    <x v="890"/>
    <d v="2013-06-30T00:00:00"/>
    <s v="Standard Class"/>
    <s v="BD-11320"/>
    <s v="Bill Donatelli"/>
    <x v="0"/>
    <x v="0"/>
    <x v="70"/>
    <x v="1"/>
    <n v="92024"/>
    <x v="1"/>
    <s v="TEC-PH-10004833"/>
    <x v="2"/>
    <x v="7"/>
    <s v="Macally Suction Cup Mount"/>
    <n v="38.24"/>
    <n v="4"/>
    <n v="0.2"/>
    <n v="-9.56"/>
  </r>
  <r>
    <n v="3530"/>
    <s v="CA-2012-141145"/>
    <x v="1"/>
    <x v="14"/>
    <d v="2012-09-23T00:00:00"/>
    <s v="Standard Class"/>
    <s v="DB-13405"/>
    <s v="Denny Blanton"/>
    <x v="0"/>
    <x v="0"/>
    <x v="333"/>
    <x v="2"/>
    <n v="32839"/>
    <x v="0"/>
    <s v="TEC-AC-10001465"/>
    <x v="2"/>
    <x v="11"/>
    <s v="SanDisk Cruzer 64 GB USB Flash Drive"/>
    <n v="87.168000000000006"/>
    <n v="3"/>
    <n v="0.2"/>
    <n v="10.895999999999987"/>
  </r>
  <r>
    <n v="3531"/>
    <s v="US-2013-152835"/>
    <x v="0"/>
    <x v="288"/>
    <d v="2013-05-24T00:00:00"/>
    <s v="Standard Class"/>
    <s v="RP-19855"/>
    <s v="Roy Phan"/>
    <x v="1"/>
    <x v="0"/>
    <x v="240"/>
    <x v="14"/>
    <n v="47905"/>
    <x v="2"/>
    <s v="OFF-AR-10003056"/>
    <x v="1"/>
    <x v="6"/>
    <s v="Newell 341"/>
    <n v="21.400000000000002"/>
    <n v="5"/>
    <n v="0"/>
    <n v="6.2059999999999977"/>
  </r>
  <r>
    <n v="3532"/>
    <s v="CA-2013-155565"/>
    <x v="0"/>
    <x v="316"/>
    <d v="2013-05-29T00:00:00"/>
    <s v="Same Day"/>
    <s v="EH-13765"/>
    <s v="Edward Hooks"/>
    <x v="1"/>
    <x v="0"/>
    <x v="20"/>
    <x v="15"/>
    <n v="10035"/>
    <x v="3"/>
    <s v="OFF-SU-10001218"/>
    <x v="1"/>
    <x v="14"/>
    <s v="Fiskars Softgrip Scissors"/>
    <n v="54.900000000000006"/>
    <n v="5"/>
    <n v="0"/>
    <n v="15.372000000000003"/>
  </r>
  <r>
    <n v="3533"/>
    <s v="CA-2011-110849"/>
    <x v="2"/>
    <x v="891"/>
    <d v="2011-04-23T00:00:00"/>
    <s v="Standard Class"/>
    <s v="JL-15835"/>
    <s v="John Lee"/>
    <x v="0"/>
    <x v="0"/>
    <x v="1"/>
    <x v="1"/>
    <n v="90049"/>
    <x v="1"/>
    <s v="TEC-MA-10002859"/>
    <x v="2"/>
    <x v="15"/>
    <s v="Ativa MDM8000 8-Sheet Micro-Cut Shredder"/>
    <n v="287.96800000000002"/>
    <n v="4"/>
    <n v="0.2"/>
    <n v="97.189199999999985"/>
  </r>
  <r>
    <n v="3534"/>
    <s v="CA-2011-110849"/>
    <x v="2"/>
    <x v="891"/>
    <d v="2011-04-23T00:00:00"/>
    <s v="Standard Class"/>
    <s v="JL-15835"/>
    <s v="John Lee"/>
    <x v="0"/>
    <x v="0"/>
    <x v="1"/>
    <x v="1"/>
    <n v="90049"/>
    <x v="1"/>
    <s v="OFF-AR-10002375"/>
    <x v="1"/>
    <x v="6"/>
    <s v="Newell 351"/>
    <n v="13.12"/>
    <n v="4"/>
    <n v="0"/>
    <n v="3.8047999999999984"/>
  </r>
  <r>
    <n v="3535"/>
    <s v="CA-2011-110849"/>
    <x v="2"/>
    <x v="891"/>
    <d v="2011-04-23T00:00:00"/>
    <s v="Standard Class"/>
    <s v="JL-15835"/>
    <s v="John Lee"/>
    <x v="0"/>
    <x v="0"/>
    <x v="1"/>
    <x v="1"/>
    <n v="90049"/>
    <x v="1"/>
    <s v="OFF-AR-10000657"/>
    <x v="1"/>
    <x v="6"/>
    <s v="Binney &amp; Smith inkTank Desk Highlighter, Chisel Tip, Yellow, 12/Box"/>
    <n v="10.75"/>
    <n v="5"/>
    <n v="0"/>
    <n v="3.547499999999999"/>
  </r>
  <r>
    <n v="3536"/>
    <s v="CA-2011-110849"/>
    <x v="2"/>
    <x v="891"/>
    <d v="2011-04-23T00:00:00"/>
    <s v="Standard Class"/>
    <s v="JL-15835"/>
    <s v="John Lee"/>
    <x v="0"/>
    <x v="0"/>
    <x v="1"/>
    <x v="1"/>
    <n v="90049"/>
    <x v="1"/>
    <s v="OFF-FA-10000134"/>
    <x v="1"/>
    <x v="13"/>
    <s v="Advantus Push Pins, Aluminum Head"/>
    <n v="11.62"/>
    <n v="2"/>
    <n v="0"/>
    <n v="3.6021999999999998"/>
  </r>
  <r>
    <n v="3537"/>
    <s v="CA-2013-145842"/>
    <x v="0"/>
    <x v="26"/>
    <d v="2013-06-21T00:00:00"/>
    <s v="Second Class"/>
    <s v="FM-14380"/>
    <s v="Fred McMath"/>
    <x v="0"/>
    <x v="0"/>
    <x v="20"/>
    <x v="15"/>
    <n v="10024"/>
    <x v="3"/>
    <s v="OFF-ST-10000419"/>
    <x v="1"/>
    <x v="4"/>
    <s v="Rogers Jumbo File, Granite"/>
    <n v="40.74"/>
    <n v="3"/>
    <n v="0"/>
    <n v="0.4073999999999991"/>
  </r>
  <r>
    <n v="3538"/>
    <s v="CA-2011-158771"/>
    <x v="2"/>
    <x v="309"/>
    <d v="2011-05-09T00:00:00"/>
    <s v="Same Day"/>
    <s v="SB-20290"/>
    <s v="Sean Braxton"/>
    <x v="1"/>
    <x v="0"/>
    <x v="0"/>
    <x v="0"/>
    <n v="42420"/>
    <x v="0"/>
    <s v="OFF-ST-10000107"/>
    <x v="1"/>
    <x v="4"/>
    <s v="Fellowes Super Stor/Drawer"/>
    <n v="83.25"/>
    <n v="3"/>
    <n v="0"/>
    <n v="14.984999999999992"/>
  </r>
  <r>
    <n v="3539"/>
    <s v="CA-2011-158771"/>
    <x v="2"/>
    <x v="309"/>
    <d v="2011-05-09T00:00:00"/>
    <s v="Same Day"/>
    <s v="SB-20290"/>
    <s v="Sean Braxton"/>
    <x v="1"/>
    <x v="0"/>
    <x v="0"/>
    <x v="0"/>
    <n v="42420"/>
    <x v="0"/>
    <s v="OFF-LA-10001641"/>
    <x v="1"/>
    <x v="2"/>
    <s v="Avery 518"/>
    <n v="9.4499999999999993"/>
    <n v="3"/>
    <n v="0"/>
    <n v="4.5359999999999996"/>
  </r>
  <r>
    <n v="3540"/>
    <s v="CA-2011-158771"/>
    <x v="2"/>
    <x v="309"/>
    <d v="2011-05-09T00:00:00"/>
    <s v="Same Day"/>
    <s v="SB-20290"/>
    <s v="Sean Braxton"/>
    <x v="1"/>
    <x v="0"/>
    <x v="0"/>
    <x v="0"/>
    <n v="42420"/>
    <x v="0"/>
    <s v="OFF-LA-10003121"/>
    <x v="1"/>
    <x v="2"/>
    <s v="Avery 506"/>
    <n v="20.65"/>
    <n v="5"/>
    <n v="0"/>
    <n v="9.4989999999999988"/>
  </r>
  <r>
    <n v="3541"/>
    <s v="CA-2011-158771"/>
    <x v="2"/>
    <x v="309"/>
    <d v="2011-05-09T00:00:00"/>
    <s v="Same Day"/>
    <s v="SB-20290"/>
    <s v="Sean Braxton"/>
    <x v="1"/>
    <x v="0"/>
    <x v="0"/>
    <x v="0"/>
    <n v="42420"/>
    <x v="0"/>
    <s v="OFF-PA-10002689"/>
    <x v="1"/>
    <x v="10"/>
    <s v="Weyerhaeuser First Choice Laser/Copy Paper (20Lb. and 88 Bright)"/>
    <n v="45.36"/>
    <n v="7"/>
    <n v="0"/>
    <n v="21.772800000000004"/>
  </r>
  <r>
    <n v="3542"/>
    <s v="CA-2013-157511"/>
    <x v="0"/>
    <x v="31"/>
    <d v="2013-09-21T00:00:00"/>
    <s v="First Class"/>
    <s v="SV-20365"/>
    <s v="Seth Vernon"/>
    <x v="0"/>
    <x v="0"/>
    <x v="38"/>
    <x v="24"/>
    <n v="43229"/>
    <x v="3"/>
    <s v="FUR-FU-10002107"/>
    <x v="0"/>
    <x v="5"/>
    <s v="Eldon Pizzaz Desk Accessories"/>
    <n v="5.3520000000000003"/>
    <n v="3"/>
    <n v="0.2"/>
    <n v="1.6055999999999999"/>
  </r>
  <r>
    <n v="3543"/>
    <s v="CA-2013-157511"/>
    <x v="0"/>
    <x v="31"/>
    <d v="2013-09-21T00:00:00"/>
    <s v="First Class"/>
    <s v="SV-20365"/>
    <s v="Seth Vernon"/>
    <x v="0"/>
    <x v="0"/>
    <x v="38"/>
    <x v="24"/>
    <n v="43229"/>
    <x v="3"/>
    <s v="FUR-CH-10002647"/>
    <x v="0"/>
    <x v="1"/>
    <s v="Situations Contoured Folding Chairs, 4/Set"/>
    <n v="99.372"/>
    <n v="2"/>
    <n v="0.3"/>
    <n v="-7.0979999999999919"/>
  </r>
  <r>
    <n v="3544"/>
    <s v="CA-2013-157511"/>
    <x v="0"/>
    <x v="31"/>
    <d v="2013-09-21T00:00:00"/>
    <s v="First Class"/>
    <s v="SV-20365"/>
    <s v="Seth Vernon"/>
    <x v="0"/>
    <x v="0"/>
    <x v="38"/>
    <x v="24"/>
    <n v="43229"/>
    <x v="3"/>
    <s v="OFF-AR-10002257"/>
    <x v="1"/>
    <x v="6"/>
    <s v="Eldon Spacemaker Box, Quick-Snap Lid, Clear"/>
    <n v="2.6720000000000002"/>
    <n v="1"/>
    <n v="0.2"/>
    <n v="0.36739999999999962"/>
  </r>
  <r>
    <n v="3545"/>
    <s v="CA-2014-121216"/>
    <x v="3"/>
    <x v="331"/>
    <d v="2014-12-26T00:00:00"/>
    <s v="Second Class"/>
    <s v="MM-17920"/>
    <s v="Michael Moore"/>
    <x v="0"/>
    <x v="0"/>
    <x v="284"/>
    <x v="5"/>
    <n v="77840"/>
    <x v="2"/>
    <s v="OFF-PA-10004519"/>
    <x v="1"/>
    <x v="10"/>
    <s v="Spiral Phone Message Books with Labels by Adams"/>
    <n v="28.672000000000004"/>
    <n v="8"/>
    <n v="0.2"/>
    <n v="10.393600000000001"/>
  </r>
  <r>
    <n v="3546"/>
    <s v="CA-2014-121216"/>
    <x v="3"/>
    <x v="331"/>
    <d v="2014-12-26T00:00:00"/>
    <s v="Second Class"/>
    <s v="MM-17920"/>
    <s v="Michael Moore"/>
    <x v="0"/>
    <x v="0"/>
    <x v="284"/>
    <x v="5"/>
    <n v="77840"/>
    <x v="2"/>
    <s v="OFF-AP-10001947"/>
    <x v="1"/>
    <x v="9"/>
    <s v="Acco 6 Outlet Guardian Premium Plus Surge Suppressor"/>
    <n v="29.311999999999994"/>
    <n v="8"/>
    <n v="0.8"/>
    <n v="-74.74560000000001"/>
  </r>
  <r>
    <n v="3547"/>
    <s v="CA-2014-155292"/>
    <x v="3"/>
    <x v="505"/>
    <d v="2014-11-02T00:00:00"/>
    <s v="First Class"/>
    <s v="RD-19810"/>
    <s v="Ross DeVincentis"/>
    <x v="2"/>
    <x v="0"/>
    <x v="102"/>
    <x v="0"/>
    <n v="40475"/>
    <x v="0"/>
    <s v="OFF-ST-10004963"/>
    <x v="1"/>
    <x v="4"/>
    <s v="Eldon Gobal File Keepers"/>
    <n v="105.98"/>
    <n v="7"/>
    <n v="0"/>
    <n v="4.2391999999999932"/>
  </r>
  <r>
    <n v="3548"/>
    <s v="CA-2014-155292"/>
    <x v="3"/>
    <x v="505"/>
    <d v="2014-11-02T00:00:00"/>
    <s v="First Class"/>
    <s v="RD-19810"/>
    <s v="Ross DeVincentis"/>
    <x v="2"/>
    <x v="0"/>
    <x v="102"/>
    <x v="0"/>
    <n v="40475"/>
    <x v="0"/>
    <s v="OFF-SU-10002573"/>
    <x v="1"/>
    <x v="14"/>
    <s v="Acme 10&quot; Easy Grip Assistive Scissors"/>
    <n v="35.06"/>
    <n v="2"/>
    <n v="0"/>
    <n v="10.517999999999997"/>
  </r>
  <r>
    <n v="3549"/>
    <s v="CA-2014-155292"/>
    <x v="3"/>
    <x v="505"/>
    <d v="2014-11-02T00:00:00"/>
    <s v="First Class"/>
    <s v="RD-19810"/>
    <s v="Ross DeVincentis"/>
    <x v="2"/>
    <x v="0"/>
    <x v="102"/>
    <x v="0"/>
    <n v="40475"/>
    <x v="0"/>
    <s v="FUR-CH-10000553"/>
    <x v="0"/>
    <x v="1"/>
    <s v="Metal Folding Chairs, Beige, 4/Carton"/>
    <n v="33.94"/>
    <n v="1"/>
    <n v="0"/>
    <n v="9.1637999999999984"/>
  </r>
  <r>
    <n v="3550"/>
    <s v="CA-2014-155292"/>
    <x v="3"/>
    <x v="505"/>
    <d v="2014-11-02T00:00:00"/>
    <s v="First Class"/>
    <s v="RD-19810"/>
    <s v="Ross DeVincentis"/>
    <x v="2"/>
    <x v="0"/>
    <x v="102"/>
    <x v="0"/>
    <n v="40475"/>
    <x v="0"/>
    <s v="OFF-LA-10001982"/>
    <x v="1"/>
    <x v="2"/>
    <s v="Smead Alpha-Z Color-Coded Name Labels First Letter Starter Set"/>
    <n v="30"/>
    <n v="8"/>
    <n v="0"/>
    <n v="14.399999999999999"/>
  </r>
  <r>
    <n v="3551"/>
    <s v="CA-2013-152555"/>
    <x v="0"/>
    <x v="892"/>
    <d v="2013-04-03T00:00:00"/>
    <s v="Second Class"/>
    <s v="ME-17320"/>
    <s v="Maria Etezadi"/>
    <x v="2"/>
    <x v="0"/>
    <x v="22"/>
    <x v="10"/>
    <n v="60653"/>
    <x v="2"/>
    <s v="OFF-PA-10001295"/>
    <x v="1"/>
    <x v="10"/>
    <s v="Computer Printout Paper with Letter-Trim Perforations"/>
    <n v="45.527999999999999"/>
    <n v="3"/>
    <n v="0.2"/>
    <n v="15.934799999999997"/>
  </r>
  <r>
    <n v="3552"/>
    <s v="CA-2013-152555"/>
    <x v="0"/>
    <x v="892"/>
    <d v="2013-04-03T00:00:00"/>
    <s v="Second Class"/>
    <s v="ME-17320"/>
    <s v="Maria Etezadi"/>
    <x v="2"/>
    <x v="0"/>
    <x v="22"/>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x v="0"/>
    <x v="22"/>
    <x v="10"/>
    <n v="60653"/>
    <x v="2"/>
    <s v="TEC-PH-10001254"/>
    <x v="2"/>
    <x v="7"/>
    <s v="Jabra BIZ 2300 Duo QD Duo Corded Headset"/>
    <n v="812.73599999999999"/>
    <n v="8"/>
    <n v="0.2"/>
    <n v="60.955199999999962"/>
  </r>
  <r>
    <n v="3554"/>
    <s v="CA-2014-107832"/>
    <x v="3"/>
    <x v="51"/>
    <d v="2014-11-27T00:00:00"/>
    <s v="Second Class"/>
    <s v="FH-14275"/>
    <s v="Frank Hawley"/>
    <x v="1"/>
    <x v="0"/>
    <x v="10"/>
    <x v="9"/>
    <n v="19120"/>
    <x v="3"/>
    <s v="OFF-BI-10001658"/>
    <x v="1"/>
    <x v="8"/>
    <s v="GBC Standard Therm-A-Bind Covers"/>
    <n v="7.4760000000000018"/>
    <n v="1"/>
    <n v="0.7"/>
    <n v="-5.9807999999999986"/>
  </r>
  <r>
    <n v="3555"/>
    <s v="CA-2011-120838"/>
    <x v="2"/>
    <x v="893"/>
    <d v="2011-03-26T00:00:00"/>
    <s v="Second Class"/>
    <s v="PO-18865"/>
    <s v="Patrick O'Donnell"/>
    <x v="0"/>
    <x v="0"/>
    <x v="1"/>
    <x v="1"/>
    <n v="90036"/>
    <x v="1"/>
    <s v="OFF-ST-10000585"/>
    <x v="1"/>
    <x v="4"/>
    <s v="Economy Rollaway Files"/>
    <n v="330.4"/>
    <n v="2"/>
    <n v="0"/>
    <n v="85.903999999999996"/>
  </r>
  <r>
    <n v="3556"/>
    <s v="CA-2011-120838"/>
    <x v="2"/>
    <x v="893"/>
    <d v="2011-03-26T00:00:00"/>
    <s v="Second Class"/>
    <s v="PO-18865"/>
    <s v="Patrick O'Donnell"/>
    <x v="0"/>
    <x v="0"/>
    <x v="1"/>
    <x v="1"/>
    <n v="90036"/>
    <x v="1"/>
    <s v="TEC-PH-10003484"/>
    <x v="2"/>
    <x v="7"/>
    <s v="Ooma Telo VoIP Home Phone System"/>
    <n v="604.75199999999995"/>
    <n v="6"/>
    <n v="0.2"/>
    <n v="37.797000000000025"/>
  </r>
  <r>
    <n v="3557"/>
    <s v="CA-2014-118542"/>
    <x v="3"/>
    <x v="96"/>
    <d v="2014-12-06T00:00:00"/>
    <s v="Standard Class"/>
    <s v="CC-12550"/>
    <s v="Clay Cheatham"/>
    <x v="0"/>
    <x v="0"/>
    <x v="1"/>
    <x v="1"/>
    <n v="90008"/>
    <x v="1"/>
    <s v="OFF-PA-10004735"/>
    <x v="1"/>
    <x v="10"/>
    <s v="Xerox 1905"/>
    <n v="45.36"/>
    <n v="7"/>
    <n v="0"/>
    <n v="21.772800000000004"/>
  </r>
  <r>
    <n v="3558"/>
    <s v="CA-2014-118542"/>
    <x v="3"/>
    <x v="96"/>
    <d v="2014-12-06T00:00:00"/>
    <s v="Standard Class"/>
    <s v="CC-12550"/>
    <s v="Clay Cheatham"/>
    <x v="0"/>
    <x v="0"/>
    <x v="1"/>
    <x v="1"/>
    <n v="90008"/>
    <x v="1"/>
    <s v="OFF-BI-10003429"/>
    <x v="1"/>
    <x v="8"/>
    <s v="Cardinal HOLDit! Binder Insert Strips,Extra Strips"/>
    <n v="10.128"/>
    <n v="2"/>
    <n v="0.2"/>
    <n v="3.6714000000000002"/>
  </r>
  <r>
    <n v="3559"/>
    <s v="CA-2014-152737"/>
    <x v="3"/>
    <x v="659"/>
    <d v="2014-11-13T00:00:00"/>
    <s v="Standard Class"/>
    <s v="TS-21505"/>
    <s v="Tony Sayre"/>
    <x v="0"/>
    <x v="0"/>
    <x v="8"/>
    <x v="1"/>
    <n v="94122"/>
    <x v="1"/>
    <s v="OFF-BI-10002982"/>
    <x v="1"/>
    <x v="8"/>
    <s v="Avery Self-Adhesive Photo Pockets for Polaroid Photos"/>
    <n v="21.792000000000002"/>
    <n v="4"/>
    <n v="0.2"/>
    <n v="7.6271999999999984"/>
  </r>
  <r>
    <n v="3560"/>
    <s v="CA-2014-152737"/>
    <x v="3"/>
    <x v="659"/>
    <d v="2014-11-13T00:00:00"/>
    <s v="Standard Class"/>
    <s v="TS-21505"/>
    <s v="Tony Sayre"/>
    <x v="0"/>
    <x v="0"/>
    <x v="8"/>
    <x v="1"/>
    <n v="94122"/>
    <x v="1"/>
    <s v="TEC-AC-10004975"/>
    <x v="2"/>
    <x v="11"/>
    <s v="Plantronics Audio 995 Wireless Stereo Headset"/>
    <n v="439.8"/>
    <n v="4"/>
    <n v="0"/>
    <n v="145.13400000000001"/>
  </r>
  <r>
    <n v="3561"/>
    <s v="CA-2014-109757"/>
    <x v="3"/>
    <x v="507"/>
    <d v="2014-09-10T00:00:00"/>
    <s v="Second Class"/>
    <s v="MD-17350"/>
    <s v="Maribeth Dona"/>
    <x v="0"/>
    <x v="0"/>
    <x v="59"/>
    <x v="24"/>
    <n v="44312"/>
    <x v="3"/>
    <s v="OFF-AR-10002335"/>
    <x v="1"/>
    <x v="6"/>
    <s v="DIXON Oriole Pencils"/>
    <n v="8.2560000000000002"/>
    <n v="4"/>
    <n v="0.2"/>
    <n v="0.61920000000000019"/>
  </r>
  <r>
    <n v="3562"/>
    <s v="CA-2014-109757"/>
    <x v="3"/>
    <x v="507"/>
    <d v="2014-09-10T00:00:00"/>
    <s v="Second Class"/>
    <s v="MD-17350"/>
    <s v="Maribeth Dona"/>
    <x v="0"/>
    <x v="0"/>
    <x v="59"/>
    <x v="24"/>
    <n v="44312"/>
    <x v="3"/>
    <s v="OFF-BI-10004001"/>
    <x v="1"/>
    <x v="8"/>
    <s v="GBC Recycled VeloBinder Covers"/>
    <n v="25.560000000000002"/>
    <n v="5"/>
    <n v="0.7"/>
    <n v="-20.448"/>
  </r>
  <r>
    <n v="3563"/>
    <s v="CA-2014-109757"/>
    <x v="3"/>
    <x v="507"/>
    <d v="2014-09-10T00:00:00"/>
    <s v="Second Class"/>
    <s v="MD-17350"/>
    <s v="Maribeth Dona"/>
    <x v="0"/>
    <x v="0"/>
    <x v="59"/>
    <x v="24"/>
    <n v="44312"/>
    <x v="3"/>
    <s v="OFF-BI-10001634"/>
    <x v="1"/>
    <x v="8"/>
    <s v="Wilson Jones Active Use Binders"/>
    <n v="4.3680000000000012"/>
    <n v="2"/>
    <n v="0.7"/>
    <n v="-3.0575999999999999"/>
  </r>
  <r>
    <n v="3564"/>
    <s v="CA-2014-109757"/>
    <x v="3"/>
    <x v="507"/>
    <d v="2014-09-10T00:00:00"/>
    <s v="Second Class"/>
    <s v="MD-17350"/>
    <s v="Maribeth Dona"/>
    <x v="0"/>
    <x v="0"/>
    <x v="59"/>
    <x v="24"/>
    <n v="44312"/>
    <x v="3"/>
    <s v="OFF-PA-10000007"/>
    <x v="1"/>
    <x v="10"/>
    <s v="Telephone Message Books with Fax/Mobile Section, 4 1/4&quot; x 6&quot;"/>
    <n v="11.520000000000001"/>
    <n v="4"/>
    <n v="0.2"/>
    <n v="3.7439999999999993"/>
  </r>
  <r>
    <n v="3565"/>
    <s v="CA-2013-130029"/>
    <x v="0"/>
    <x v="894"/>
    <d v="2013-07-07T00:00:00"/>
    <s v="First Class"/>
    <s v="GT-14755"/>
    <s v="Guy Thornton"/>
    <x v="0"/>
    <x v="0"/>
    <x v="1"/>
    <x v="1"/>
    <n v="90049"/>
    <x v="1"/>
    <s v="OFF-PA-10000552"/>
    <x v="1"/>
    <x v="10"/>
    <s v="Xerox 200"/>
    <n v="12.96"/>
    <n v="2"/>
    <n v="0"/>
    <n v="6.2208000000000006"/>
  </r>
  <r>
    <n v="3566"/>
    <s v="CA-2013-130029"/>
    <x v="0"/>
    <x v="894"/>
    <d v="2013-07-07T00:00:00"/>
    <s v="First Class"/>
    <s v="GT-14755"/>
    <s v="Guy Thornton"/>
    <x v="0"/>
    <x v="0"/>
    <x v="1"/>
    <x v="1"/>
    <n v="90049"/>
    <x v="1"/>
    <s v="OFF-FA-10001135"/>
    <x v="1"/>
    <x v="13"/>
    <s v="Brites Rubber Bands, 1 1/2 oz. Box"/>
    <n v="3.96"/>
    <n v="2"/>
    <n v="0"/>
    <n v="7.9200000000000159E-2"/>
  </r>
  <r>
    <n v="3567"/>
    <s v="CA-2014-103877"/>
    <x v="3"/>
    <x v="210"/>
    <d v="2014-09-15T00:00:00"/>
    <s v="Standard Class"/>
    <s v="RD-19660"/>
    <s v="Robert Dilbeck"/>
    <x v="2"/>
    <x v="0"/>
    <x v="44"/>
    <x v="25"/>
    <n v="64055"/>
    <x v="2"/>
    <s v="OFF-BI-10003650"/>
    <x v="1"/>
    <x v="8"/>
    <s v="GBC DocuBind 300 Electric Binding Machine"/>
    <n v="1577.94"/>
    <n v="3"/>
    <n v="0"/>
    <n v="757.41120000000001"/>
  </r>
  <r>
    <n v="3568"/>
    <s v="CA-2013-137176"/>
    <x v="0"/>
    <x v="369"/>
    <d v="2013-09-15T00:00:00"/>
    <s v="Second Class"/>
    <s v="DB-12910"/>
    <s v="Daniel Byrd"/>
    <x v="2"/>
    <x v="0"/>
    <x v="61"/>
    <x v="5"/>
    <n v="75220"/>
    <x v="2"/>
    <s v="FUR-FU-10003832"/>
    <x v="0"/>
    <x v="5"/>
    <s v="Eldon Expressions Punched Metal &amp; Wood Desk Accessories, Black &amp; Cherry"/>
    <n v="15.008000000000003"/>
    <n v="4"/>
    <n v="0.6"/>
    <n v="-12.006399999999999"/>
  </r>
  <r>
    <n v="3569"/>
    <s v="CA-2014-168109"/>
    <x v="3"/>
    <x v="445"/>
    <d v="2014-07-04T00:00:00"/>
    <s v="Same Day"/>
    <s v="JK-15640"/>
    <s v="Jim Kriz"/>
    <x v="2"/>
    <x v="0"/>
    <x v="4"/>
    <x v="4"/>
    <n v="98105"/>
    <x v="1"/>
    <s v="TEC-AC-10003628"/>
    <x v="2"/>
    <x v="11"/>
    <s v="Logitech 910-002974 M325 Wireless Mouse for Web Scrolling"/>
    <n v="59.98"/>
    <n v="2"/>
    <n v="0"/>
    <n v="26.391200000000005"/>
  </r>
  <r>
    <n v="3570"/>
    <s v="CA-2014-168109"/>
    <x v="3"/>
    <x v="445"/>
    <d v="2014-07-04T00:00:00"/>
    <s v="Same Day"/>
    <s v="JK-15640"/>
    <s v="Jim Kriz"/>
    <x v="2"/>
    <x v="0"/>
    <x v="4"/>
    <x v="4"/>
    <n v="98105"/>
    <x v="1"/>
    <s v="TEC-MA-10001148"/>
    <x v="2"/>
    <x v="15"/>
    <s v="Okidata MB491 Multifunction Printer"/>
    <n v="2395.2000000000003"/>
    <n v="6"/>
    <n v="0.2"/>
    <n v="209.58000000000004"/>
  </r>
  <r>
    <n v="3571"/>
    <s v="CA-2014-168109"/>
    <x v="3"/>
    <x v="445"/>
    <d v="2014-07-04T00:00:00"/>
    <s v="Same Day"/>
    <s v="JK-15640"/>
    <s v="Jim Kriz"/>
    <x v="2"/>
    <x v="0"/>
    <x v="4"/>
    <x v="4"/>
    <n v="98105"/>
    <x v="1"/>
    <s v="TEC-AC-10002049"/>
    <x v="2"/>
    <x v="11"/>
    <s v="Plantronics Savi W720 Multi-Device Wireless Headset System"/>
    <n v="1687.8"/>
    <n v="4"/>
    <n v="0"/>
    <n v="742.63200000000006"/>
  </r>
  <r>
    <n v="3572"/>
    <s v="CA-2014-168109"/>
    <x v="3"/>
    <x v="445"/>
    <d v="2014-07-04T00:00:00"/>
    <s v="Same Day"/>
    <s v="JK-15640"/>
    <s v="Jim Kriz"/>
    <x v="2"/>
    <x v="0"/>
    <x v="4"/>
    <x v="4"/>
    <n v="98105"/>
    <x v="1"/>
    <s v="TEC-PH-10000702"/>
    <x v="2"/>
    <x v="7"/>
    <s v="Square Credit Card Reader, 4 1/2&quot; x 4 1/2&quot; x 1&quot;, White"/>
    <n v="7.9920000000000009"/>
    <n v="1"/>
    <n v="0.2"/>
    <n v="2.6972999999999994"/>
  </r>
  <r>
    <n v="3573"/>
    <s v="US-2014-126081"/>
    <x v="3"/>
    <x v="222"/>
    <d v="2014-07-05T00:00:00"/>
    <s v="Standard Class"/>
    <s v="FC-14335"/>
    <s v="Fred Chung"/>
    <x v="1"/>
    <x v="0"/>
    <x v="279"/>
    <x v="5"/>
    <n v="75150"/>
    <x v="2"/>
    <s v="OFF-PA-10003953"/>
    <x v="1"/>
    <x v="10"/>
    <s v="Xerox 218"/>
    <n v="5.1840000000000011"/>
    <n v="1"/>
    <n v="0.2"/>
    <n v="1.8144"/>
  </r>
  <r>
    <n v="3574"/>
    <s v="CA-2014-117023"/>
    <x v="3"/>
    <x v="783"/>
    <d v="2014-08-13T00:00:00"/>
    <s v="Standard Class"/>
    <s v="JW-15955"/>
    <s v="Joni Wasserman"/>
    <x v="0"/>
    <x v="0"/>
    <x v="85"/>
    <x v="15"/>
    <n v="11561"/>
    <x v="3"/>
    <s v="OFF-AR-10003602"/>
    <x v="1"/>
    <x v="6"/>
    <s v="Quartet Omega Colored Chalk, 12/Pack"/>
    <n v="11.68"/>
    <n v="2"/>
    <n v="0"/>
    <n v="5.4895999999999994"/>
  </r>
  <r>
    <n v="3575"/>
    <s v="CA-2014-117023"/>
    <x v="3"/>
    <x v="783"/>
    <d v="2014-08-13T00:00:00"/>
    <s v="Standard Class"/>
    <s v="JW-15955"/>
    <s v="Joni Wasserman"/>
    <x v="0"/>
    <x v="0"/>
    <x v="85"/>
    <x v="15"/>
    <n v="11561"/>
    <x v="3"/>
    <s v="OFF-AR-10004062"/>
    <x v="1"/>
    <x v="6"/>
    <s v="Staples"/>
    <n v="104.80000000000001"/>
    <n v="10"/>
    <n v="0"/>
    <n v="26.200000000000003"/>
  </r>
  <r>
    <n v="3576"/>
    <s v="CA-2012-143532"/>
    <x v="1"/>
    <x v="531"/>
    <d v="2012-03-24T00:00:00"/>
    <s v="Standard Class"/>
    <s v="DC-12850"/>
    <s v="Dan Campbell"/>
    <x v="0"/>
    <x v="0"/>
    <x v="368"/>
    <x v="2"/>
    <n v="33161"/>
    <x v="0"/>
    <s v="OFF-PA-10001560"/>
    <x v="1"/>
    <x v="10"/>
    <s v="Adams Telephone Message Books, 5 1/4” x 11”"/>
    <n v="14.496000000000002"/>
    <n v="3"/>
    <n v="0.2"/>
    <n v="4.8924000000000003"/>
  </r>
  <r>
    <n v="3577"/>
    <s v="CA-2013-103163"/>
    <x v="0"/>
    <x v="843"/>
    <d v="2013-06-12T00:00:00"/>
    <s v="Standard Class"/>
    <s v="FM-14290"/>
    <s v="Frank Merwin"/>
    <x v="2"/>
    <x v="0"/>
    <x v="329"/>
    <x v="1"/>
    <n v="93309"/>
    <x v="1"/>
    <s v="OFF-BI-10003305"/>
    <x v="1"/>
    <x v="8"/>
    <s v="Avery Hanging File Binders"/>
    <n v="4.7840000000000007"/>
    <n v="1"/>
    <n v="0.2"/>
    <n v="1.5547999999999997"/>
  </r>
  <r>
    <n v="3578"/>
    <s v="CA-2013-103163"/>
    <x v="0"/>
    <x v="843"/>
    <d v="2013-06-12T00:00:00"/>
    <s v="Standard Class"/>
    <s v="FM-14290"/>
    <s v="Frank Merwin"/>
    <x v="2"/>
    <x v="0"/>
    <x v="329"/>
    <x v="1"/>
    <n v="93309"/>
    <x v="1"/>
    <s v="OFF-PA-10004000"/>
    <x v="1"/>
    <x v="10"/>
    <s v="While You Were Out Pads, 50 per Pad, 4 x 5 1/4, Green Cycle"/>
    <n v="4.7300000000000004"/>
    <n v="1"/>
    <n v="0"/>
    <n v="2.3177000000000003"/>
  </r>
  <r>
    <n v="3579"/>
    <s v="CA-2013-104157"/>
    <x v="0"/>
    <x v="197"/>
    <d v="2013-07-30T00:00:00"/>
    <s v="Standard Class"/>
    <s v="MT-17815"/>
    <s v="Meg Tillman"/>
    <x v="0"/>
    <x v="0"/>
    <x v="25"/>
    <x v="35"/>
    <n v="39212"/>
    <x v="0"/>
    <s v="OFF-ST-10000321"/>
    <x v="1"/>
    <x v="4"/>
    <s v="Akro Stacking Bins"/>
    <n v="7.89"/>
    <n v="1"/>
    <n v="0"/>
    <n v="0.31559999999999899"/>
  </r>
  <r>
    <n v="3580"/>
    <s v="CA-2013-104157"/>
    <x v="0"/>
    <x v="197"/>
    <d v="2013-07-30T00:00:00"/>
    <s v="Standard Class"/>
    <s v="MT-17815"/>
    <s v="Meg Tillman"/>
    <x v="0"/>
    <x v="0"/>
    <x v="25"/>
    <x v="35"/>
    <n v="39212"/>
    <x v="0"/>
    <s v="OFF-PA-10004665"/>
    <x v="1"/>
    <x v="10"/>
    <s v="Advantus Motivational Note Cards"/>
    <n v="65.5"/>
    <n v="5"/>
    <n v="0"/>
    <n v="32.094999999999999"/>
  </r>
  <r>
    <n v="3581"/>
    <s v="CA-2013-104157"/>
    <x v="0"/>
    <x v="197"/>
    <d v="2013-07-30T00:00:00"/>
    <s v="Standard Class"/>
    <s v="MT-17815"/>
    <s v="Meg Tillman"/>
    <x v="0"/>
    <x v="0"/>
    <x v="25"/>
    <x v="35"/>
    <n v="39212"/>
    <x v="0"/>
    <s v="FUR-TA-10004915"/>
    <x v="0"/>
    <x v="3"/>
    <s v="Office Impressions End Table, 20-1/2&quot;H x 24&quot;W x 20&quot;D"/>
    <n v="2430.08"/>
    <n v="8"/>
    <n v="0"/>
    <n v="388.81280000000015"/>
  </r>
  <r>
    <n v="3582"/>
    <s v="CA-2014-117807"/>
    <x v="3"/>
    <x v="172"/>
    <d v="2014-10-08T00:00:00"/>
    <s v="Standard Class"/>
    <s v="DK-13090"/>
    <s v="Dave Kipp"/>
    <x v="0"/>
    <x v="0"/>
    <x v="9"/>
    <x v="8"/>
    <n v="68025"/>
    <x v="2"/>
    <s v="OFF-PA-10000994"/>
    <x v="1"/>
    <x v="10"/>
    <s v="Xerox 1915"/>
    <n v="104.85"/>
    <n v="1"/>
    <n v="0"/>
    <n v="50.327999999999996"/>
  </r>
  <r>
    <n v="3583"/>
    <s v="CA-2012-121650"/>
    <x v="1"/>
    <x v="895"/>
    <d v="2012-12-16T00:00:00"/>
    <s v="Standard Class"/>
    <s v="KD-16495"/>
    <s v="Keith Dawkins"/>
    <x v="1"/>
    <x v="0"/>
    <x v="25"/>
    <x v="12"/>
    <n v="49201"/>
    <x v="2"/>
    <s v="OFF-AR-10001149"/>
    <x v="1"/>
    <x v="6"/>
    <s v="Avery Hi-Liter Comfort Grip Fluorescent Highlighter, Yellow Ink"/>
    <n v="3.9"/>
    <n v="2"/>
    <n v="0"/>
    <n v="1.5209999999999999"/>
  </r>
  <r>
    <n v="3584"/>
    <s v="CA-2012-121650"/>
    <x v="1"/>
    <x v="895"/>
    <d v="2012-12-16T00:00:00"/>
    <s v="Standard Class"/>
    <s v="KD-16495"/>
    <s v="Keith Dawkins"/>
    <x v="1"/>
    <x v="0"/>
    <x v="25"/>
    <x v="12"/>
    <n v="49201"/>
    <x v="2"/>
    <s v="FUR-TA-10003569"/>
    <x v="0"/>
    <x v="3"/>
    <s v="Bretford CR8500 Series Meeting Room Furniture"/>
    <n v="801.96"/>
    <n v="2"/>
    <n v="0"/>
    <n v="200.49"/>
  </r>
  <r>
    <n v="3585"/>
    <s v="CA-2012-121650"/>
    <x v="1"/>
    <x v="895"/>
    <d v="2012-12-16T00:00:00"/>
    <s v="Standard Class"/>
    <s v="KD-16495"/>
    <s v="Keith Dawkins"/>
    <x v="1"/>
    <x v="0"/>
    <x v="25"/>
    <x v="12"/>
    <n v="49201"/>
    <x v="2"/>
    <s v="FUR-CH-10004289"/>
    <x v="0"/>
    <x v="1"/>
    <s v="Global Super Steno Chair"/>
    <n v="191.96"/>
    <n v="2"/>
    <n v="0"/>
    <n v="32.633199999999988"/>
  </r>
  <r>
    <n v="3586"/>
    <s v="CA-2012-121650"/>
    <x v="1"/>
    <x v="895"/>
    <d v="2012-12-16T00:00:00"/>
    <s v="Standard Class"/>
    <s v="KD-16495"/>
    <s v="Keith Dawkins"/>
    <x v="1"/>
    <x v="0"/>
    <x v="25"/>
    <x v="12"/>
    <n v="49201"/>
    <x v="2"/>
    <s v="OFF-LA-10001045"/>
    <x v="1"/>
    <x v="2"/>
    <s v="Permanent Self-Adhesive File Folder Labels for Typewriters by Universal"/>
    <n v="2.61"/>
    <n v="1"/>
    <n v="0"/>
    <n v="1.2005999999999999"/>
  </r>
  <r>
    <n v="3587"/>
    <s v="CA-2014-161823"/>
    <x v="3"/>
    <x v="213"/>
    <d v="2014-09-09T00:00:00"/>
    <s v="Standard Class"/>
    <s v="AG-10300"/>
    <s v="Aleksandra Gannaway"/>
    <x v="1"/>
    <x v="0"/>
    <x v="8"/>
    <x v="1"/>
    <n v="94122"/>
    <x v="1"/>
    <s v="OFF-AR-10002053"/>
    <x v="1"/>
    <x v="6"/>
    <s v="Premium Writing Pencils, Soft, #2 by Central Association for the Blind"/>
    <n v="5.96"/>
    <n v="2"/>
    <n v="0"/>
    <n v="1.6688000000000001"/>
  </r>
  <r>
    <n v="3588"/>
    <s v="CA-2014-121839"/>
    <x v="3"/>
    <x v="241"/>
    <d v="2014-09-29T00:00:00"/>
    <s v="Standard Class"/>
    <s v="MH-18115"/>
    <s v="Mick Hernandez"/>
    <x v="2"/>
    <x v="0"/>
    <x v="152"/>
    <x v="24"/>
    <n v="43130"/>
    <x v="3"/>
    <s v="TEC-PH-10002885"/>
    <x v="2"/>
    <x v="7"/>
    <s v="Apple iPhone 5"/>
    <n v="1169.694"/>
    <n v="3"/>
    <n v="0.4"/>
    <n v="-253.43369999999993"/>
  </r>
  <r>
    <n v="3589"/>
    <s v="CA-2014-158729"/>
    <x v="3"/>
    <x v="484"/>
    <d v="2014-12-22T00:00:00"/>
    <s v="First Class"/>
    <s v="AC-10450"/>
    <s v="Amy Cox"/>
    <x v="0"/>
    <x v="0"/>
    <x v="240"/>
    <x v="28"/>
    <n v="70506"/>
    <x v="0"/>
    <s v="OFF-SU-10002881"/>
    <x v="1"/>
    <x v="14"/>
    <s v="Martin Yale Chadless Opener Electric Letter Opener"/>
    <n v="1665.62"/>
    <n v="2"/>
    <n v="0"/>
    <n v="33.312400000000025"/>
  </r>
  <r>
    <n v="3590"/>
    <s v="CA-2014-146535"/>
    <x v="3"/>
    <x v="221"/>
    <d v="2014-12-01T00:00:00"/>
    <s v="Standard Class"/>
    <s v="FM-14290"/>
    <s v="Frank Merwin"/>
    <x v="2"/>
    <x v="0"/>
    <x v="102"/>
    <x v="0"/>
    <n v="40475"/>
    <x v="0"/>
    <s v="OFF-BI-10000546"/>
    <x v="1"/>
    <x v="8"/>
    <s v="Avery Durable Binders"/>
    <n v="2.88"/>
    <n v="1"/>
    <n v="0"/>
    <n v="1.4112"/>
  </r>
  <r>
    <n v="3591"/>
    <s v="CA-2014-146535"/>
    <x v="3"/>
    <x v="221"/>
    <d v="2014-12-01T00:00:00"/>
    <s v="Standard Class"/>
    <s v="FM-14290"/>
    <s v="Frank Merwin"/>
    <x v="2"/>
    <x v="0"/>
    <x v="102"/>
    <x v="0"/>
    <n v="40475"/>
    <x v="0"/>
    <s v="OFF-ST-10001526"/>
    <x v="1"/>
    <x v="4"/>
    <s v="Iceberg Mobile Mega Data/Printer Cart "/>
    <n v="1443.96"/>
    <n v="12"/>
    <n v="0"/>
    <n v="375.42959999999994"/>
  </r>
  <r>
    <n v="3592"/>
    <s v="CA-2011-154186"/>
    <x v="2"/>
    <x v="736"/>
    <d v="2011-12-15T00:00:00"/>
    <s v="Second Class"/>
    <s v="RA-19285"/>
    <s v="Ralph Arnett"/>
    <x v="0"/>
    <x v="0"/>
    <x v="12"/>
    <x v="5"/>
    <n v="77070"/>
    <x v="2"/>
    <s v="OFF-SU-10001574"/>
    <x v="1"/>
    <x v="14"/>
    <s v="Acme Value Line Scissors"/>
    <n v="2.92"/>
    <n v="1"/>
    <n v="0.2"/>
    <n v="0.36499999999999977"/>
  </r>
  <r>
    <n v="3593"/>
    <s v="CA-2013-108434"/>
    <x v="0"/>
    <x v="5"/>
    <d v="2013-12-08T00:00:00"/>
    <s v="Second Class"/>
    <s v="JG-15160"/>
    <s v="James Galang"/>
    <x v="0"/>
    <x v="0"/>
    <x v="20"/>
    <x v="15"/>
    <n v="10024"/>
    <x v="3"/>
    <s v="OFF-ST-10002615"/>
    <x v="1"/>
    <x v="4"/>
    <s v="Dual Level, Single-Width Filing Carts"/>
    <n v="465.18"/>
    <n v="3"/>
    <n v="0"/>
    <n v="120.94680000000001"/>
  </r>
  <r>
    <n v="3594"/>
    <s v="CA-2013-164154"/>
    <x v="0"/>
    <x v="108"/>
    <d v="2013-09-18T00:00:00"/>
    <s v="Standard Class"/>
    <s v="NZ-18565"/>
    <s v="Nick Zandusky"/>
    <x v="2"/>
    <x v="0"/>
    <x v="167"/>
    <x v="24"/>
    <n v="43615"/>
    <x v="3"/>
    <s v="OFF-BI-10001658"/>
    <x v="1"/>
    <x v="8"/>
    <s v="GBC Standard Therm-A-Bind Covers"/>
    <n v="22.428000000000004"/>
    <n v="3"/>
    <n v="0.7"/>
    <n v="-17.942399999999992"/>
  </r>
  <r>
    <n v="3595"/>
    <s v="CA-2013-164154"/>
    <x v="0"/>
    <x v="108"/>
    <d v="2013-09-18T00:00:00"/>
    <s v="Standard Class"/>
    <s v="NZ-18565"/>
    <s v="Nick Zandusky"/>
    <x v="2"/>
    <x v="0"/>
    <x v="167"/>
    <x v="24"/>
    <n v="43615"/>
    <x v="3"/>
    <s v="OFF-ST-10002562"/>
    <x v="1"/>
    <x v="4"/>
    <s v="Staples"/>
    <n v="37.52000000000001"/>
    <n v="5"/>
    <n v="0.2"/>
    <n v="3.7519999999999989"/>
  </r>
  <r>
    <n v="3596"/>
    <s v="CA-2014-148012"/>
    <x v="3"/>
    <x v="34"/>
    <d v="2014-12-16T00:00:00"/>
    <s v="Standard Class"/>
    <s v="KM-16225"/>
    <s v="Kalyca Meade"/>
    <x v="1"/>
    <x v="0"/>
    <x v="10"/>
    <x v="9"/>
    <n v="19143"/>
    <x v="3"/>
    <s v="OFF-AR-10004757"/>
    <x v="1"/>
    <x v="6"/>
    <s v="Crayola Colored Pencils"/>
    <n v="2.6240000000000001"/>
    <n v="1"/>
    <n v="0.2"/>
    <n v="0.42639999999999978"/>
  </r>
  <r>
    <n v="3597"/>
    <s v="CA-2011-102869"/>
    <x v="2"/>
    <x v="340"/>
    <d v="2011-09-14T00:00:00"/>
    <s v="Second Class"/>
    <s v="LC-17140"/>
    <s v="Logan Currie"/>
    <x v="0"/>
    <x v="0"/>
    <x v="10"/>
    <x v="9"/>
    <n v="19140"/>
    <x v="3"/>
    <s v="OFF-PA-10000788"/>
    <x v="1"/>
    <x v="10"/>
    <s v="Xerox 210"/>
    <n v="15.552000000000003"/>
    <n v="3"/>
    <n v="0.2"/>
    <n v="5.4432"/>
  </r>
  <r>
    <n v="3598"/>
    <s v="CA-2011-102869"/>
    <x v="2"/>
    <x v="340"/>
    <d v="2011-09-14T00:00:00"/>
    <s v="Second Class"/>
    <s v="LC-17140"/>
    <s v="Logan Currie"/>
    <x v="0"/>
    <x v="0"/>
    <x v="10"/>
    <x v="9"/>
    <n v="19140"/>
    <x v="3"/>
    <s v="TEC-AC-10002134"/>
    <x v="2"/>
    <x v="11"/>
    <s v="Rosewill 107 Normal Keys USB Wired Standard Keyboard"/>
    <n v="64.704000000000008"/>
    <n v="6"/>
    <n v="0.2"/>
    <n v="-4.852800000000002"/>
  </r>
  <r>
    <n v="3599"/>
    <s v="CA-2011-102869"/>
    <x v="2"/>
    <x v="340"/>
    <d v="2011-09-14T00:00:00"/>
    <s v="Second Class"/>
    <s v="LC-17140"/>
    <s v="Logan Currie"/>
    <x v="0"/>
    <x v="0"/>
    <x v="10"/>
    <x v="9"/>
    <n v="19140"/>
    <x v="3"/>
    <s v="FUR-FU-10002456"/>
    <x v="0"/>
    <x v="5"/>
    <s v="Master Caster Door Stop, Large Neon Orange"/>
    <n v="17.472000000000001"/>
    <n v="3"/>
    <n v="0.2"/>
    <n v="5.023200000000001"/>
  </r>
  <r>
    <n v="3600"/>
    <s v="CA-2011-102869"/>
    <x v="2"/>
    <x v="340"/>
    <d v="2011-09-14T00:00:00"/>
    <s v="Second Class"/>
    <s v="LC-17140"/>
    <s v="Logan Currie"/>
    <x v="0"/>
    <x v="0"/>
    <x v="10"/>
    <x v="9"/>
    <n v="19140"/>
    <x v="3"/>
    <s v="TEC-PH-10002549"/>
    <x v="2"/>
    <x v="7"/>
    <s v="Polycom SoundPoint IP 450 VoIP phone"/>
    <n v="135.51599999999999"/>
    <n v="1"/>
    <n v="0.4"/>
    <n v="-31.620400000000004"/>
  </r>
  <r>
    <n v="3601"/>
    <s v="CA-2014-138310"/>
    <x v="3"/>
    <x v="335"/>
    <d v="2014-07-01T00:00:00"/>
    <s v="Standard Class"/>
    <s v="NP-18700"/>
    <s v="Nora Preis"/>
    <x v="0"/>
    <x v="0"/>
    <x v="60"/>
    <x v="22"/>
    <n v="80219"/>
    <x v="1"/>
    <s v="TEC-AC-10001990"/>
    <x v="2"/>
    <x v="11"/>
    <s v="Kensington Orbit Wireless Mobile Trackball for PC and Mac"/>
    <n v="431.92800000000005"/>
    <n v="9"/>
    <n v="0.2"/>
    <n v="64.789199999999951"/>
  </r>
  <r>
    <n v="3602"/>
    <s v="CA-2011-159835"/>
    <x v="2"/>
    <x v="664"/>
    <d v="2011-11-24T00:00:00"/>
    <s v="Standard Class"/>
    <s v="RB-19330"/>
    <s v="Randy Bradley"/>
    <x v="0"/>
    <x v="0"/>
    <x v="10"/>
    <x v="9"/>
    <n v="19143"/>
    <x v="3"/>
    <s v="OFF-PA-10002137"/>
    <x v="1"/>
    <x v="10"/>
    <s v="Southworth 100% Résumé Paper, 24lb."/>
    <n v="12.448"/>
    <n v="2"/>
    <n v="0.2"/>
    <n v="3.8899999999999988"/>
  </r>
  <r>
    <n v="3603"/>
    <s v="CA-2011-159835"/>
    <x v="2"/>
    <x v="664"/>
    <d v="2011-11-24T00:00:00"/>
    <s v="Standard Class"/>
    <s v="RB-19330"/>
    <s v="Randy Bradley"/>
    <x v="0"/>
    <x v="0"/>
    <x v="10"/>
    <x v="9"/>
    <n v="19143"/>
    <x v="3"/>
    <s v="FUR-CH-10004997"/>
    <x v="0"/>
    <x v="1"/>
    <s v="Hon Every-Day Series Multi-Task Chairs"/>
    <n v="657.93"/>
    <n v="5"/>
    <n v="0.3"/>
    <n v="-93.989999999999952"/>
  </r>
  <r>
    <n v="3604"/>
    <s v="CA-2014-112956"/>
    <x v="3"/>
    <x v="170"/>
    <d v="2014-08-28T00:00:00"/>
    <s v="Standard Class"/>
    <s v="TH-21550"/>
    <s v="Tracy Hopkins"/>
    <x v="2"/>
    <x v="0"/>
    <x v="29"/>
    <x v="39"/>
    <n v="21044"/>
    <x v="3"/>
    <s v="OFF-PA-10000357"/>
    <x v="1"/>
    <x v="10"/>
    <s v="Xerox 1888"/>
    <n v="277.39999999999998"/>
    <n v="5"/>
    <n v="0"/>
    <n v="133.15199999999999"/>
  </r>
  <r>
    <n v="3605"/>
    <s v="CA-2014-112956"/>
    <x v="3"/>
    <x v="170"/>
    <d v="2014-08-28T00:00:00"/>
    <s v="Standard Class"/>
    <s v="TH-21550"/>
    <s v="Tracy Hopkins"/>
    <x v="2"/>
    <x v="0"/>
    <x v="29"/>
    <x v="39"/>
    <n v="21044"/>
    <x v="3"/>
    <s v="FUR-FU-10003976"/>
    <x v="0"/>
    <x v="5"/>
    <s v="DAX Executive Solid Wood Document Frame, Desktop or Hang, Mahogany, 5 x 7"/>
    <n v="25.16"/>
    <n v="2"/>
    <n v="0"/>
    <n v="8.5543999999999976"/>
  </r>
  <r>
    <n v="3606"/>
    <s v="CA-2014-112956"/>
    <x v="3"/>
    <x v="170"/>
    <d v="2014-08-28T00:00:00"/>
    <s v="Standard Class"/>
    <s v="TH-21550"/>
    <s v="Tracy Hopkins"/>
    <x v="2"/>
    <x v="0"/>
    <x v="29"/>
    <x v="39"/>
    <n v="21044"/>
    <x v="3"/>
    <s v="FUR-FU-10004960"/>
    <x v="0"/>
    <x v="5"/>
    <s v="Seth Thomas 12&quot; Clock w/ Goldtone Case"/>
    <n v="91.92"/>
    <n v="4"/>
    <n v="0"/>
    <n v="31.252800000000001"/>
  </r>
  <r>
    <n v="3607"/>
    <s v="CA-2013-119683"/>
    <x v="0"/>
    <x v="299"/>
    <d v="2013-03-17T00:00:00"/>
    <s v="Second Class"/>
    <s v="CK-12595"/>
    <s v="Clytie Kelty"/>
    <x v="0"/>
    <x v="0"/>
    <x v="20"/>
    <x v="15"/>
    <n v="10024"/>
    <x v="3"/>
    <s v="OFF-EN-10001099"/>
    <x v="1"/>
    <x v="12"/>
    <s v="Staples"/>
    <n v="29.339999999999996"/>
    <n v="3"/>
    <n v="0"/>
    <n v="13.496399999999998"/>
  </r>
  <r>
    <n v="3608"/>
    <s v="CA-2011-163559"/>
    <x v="2"/>
    <x v="865"/>
    <d v="2011-09-28T00:00:00"/>
    <s v="Second Class"/>
    <s v="ST-20530"/>
    <s v="Shui Tom"/>
    <x v="0"/>
    <x v="0"/>
    <x v="20"/>
    <x v="15"/>
    <n v="10035"/>
    <x v="3"/>
    <s v="OFF-BI-10002026"/>
    <x v="1"/>
    <x v="8"/>
    <s v="Avery Arch Ring Binders"/>
    <n v="139.44"/>
    <n v="3"/>
    <n v="0.2"/>
    <n v="47.060999999999993"/>
  </r>
  <r>
    <n v="3609"/>
    <s v="CA-2011-140228"/>
    <x v="2"/>
    <x v="582"/>
    <d v="2011-05-03T00:00:00"/>
    <s v="Standard Class"/>
    <s v="GB-14530"/>
    <s v="George Bell"/>
    <x v="1"/>
    <x v="0"/>
    <x v="46"/>
    <x v="24"/>
    <n v="43055"/>
    <x v="3"/>
    <s v="OFF-LA-10001613"/>
    <x v="1"/>
    <x v="2"/>
    <s v="Avery File Folder Labels"/>
    <n v="6.911999999999999"/>
    <n v="3"/>
    <n v="0.2"/>
    <n v="2.5056000000000003"/>
  </r>
  <r>
    <n v="3610"/>
    <s v="CA-2011-140228"/>
    <x v="2"/>
    <x v="582"/>
    <d v="2011-05-03T00:00:00"/>
    <s v="Standard Class"/>
    <s v="GB-14530"/>
    <s v="George Bell"/>
    <x v="1"/>
    <x v="0"/>
    <x v="46"/>
    <x v="24"/>
    <n v="43055"/>
    <x v="3"/>
    <s v="OFF-ST-10002214"/>
    <x v="1"/>
    <x v="4"/>
    <s v="X-Rack File for Hanging Folders"/>
    <n v="27.096"/>
    <n v="3"/>
    <n v="0.2"/>
    <n v="2.0321999999999987"/>
  </r>
  <r>
    <n v="3611"/>
    <s v="CA-2011-140228"/>
    <x v="2"/>
    <x v="582"/>
    <d v="2011-05-03T00:00:00"/>
    <s v="Standard Class"/>
    <s v="GB-14530"/>
    <s v="George Bell"/>
    <x v="1"/>
    <x v="0"/>
    <x v="46"/>
    <x v="24"/>
    <n v="43055"/>
    <x v="3"/>
    <s v="OFF-ST-10001128"/>
    <x v="1"/>
    <x v="4"/>
    <s v="Carina Mini System Audio Rack, Model AR050B"/>
    <n v="177.56800000000001"/>
    <n v="2"/>
    <n v="0.2"/>
    <n v="-37.733199999999989"/>
  </r>
  <r>
    <n v="3612"/>
    <s v="US-2013-131674"/>
    <x v="0"/>
    <x v="896"/>
    <d v="2013-12-02T00:00:00"/>
    <s v="Second Class"/>
    <s v="NC-18535"/>
    <s v="Nick Crebassa"/>
    <x v="1"/>
    <x v="0"/>
    <x v="61"/>
    <x v="5"/>
    <n v="75217"/>
    <x v="2"/>
    <s v="TEC-AC-10004864"/>
    <x v="2"/>
    <x v="11"/>
    <s v="Memorex Micro Travel Drive 32 GB"/>
    <n v="58.415999999999997"/>
    <n v="2"/>
    <n v="0.2"/>
    <n v="16.794600000000003"/>
  </r>
  <r>
    <n v="3613"/>
    <s v="CA-2012-110093"/>
    <x v="1"/>
    <x v="155"/>
    <d v="2012-12-08T00:00:00"/>
    <s v="Standard Class"/>
    <s v="AB-10255"/>
    <s v="Alejandro Ballentine"/>
    <x v="2"/>
    <x v="0"/>
    <x v="10"/>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x v="0"/>
    <x v="10"/>
    <x v="9"/>
    <n v="19134"/>
    <x v="3"/>
    <s v="TEC-AC-10000171"/>
    <x v="2"/>
    <x v="11"/>
    <s v="Verbatim 25 GB 6x Blu-ray Single Layer Recordable Disc, 25/Pack"/>
    <n v="36.783999999999999"/>
    <n v="2"/>
    <n v="0.2"/>
    <n v="10.5754"/>
  </r>
  <r>
    <n v="3615"/>
    <s v="CA-2014-112529"/>
    <x v="3"/>
    <x v="123"/>
    <d v="2014-11-22T00:00:00"/>
    <s v="First Class"/>
    <s v="SC-20770"/>
    <s v="Stewart Carmichael"/>
    <x v="1"/>
    <x v="0"/>
    <x v="52"/>
    <x v="5"/>
    <n v="78207"/>
    <x v="2"/>
    <s v="FUR-TA-10002622"/>
    <x v="0"/>
    <x v="3"/>
    <s v="Bush Andora Conference Table, Maple/Graphite Gray Finish"/>
    <n v="718.11599999999987"/>
    <n v="6"/>
    <n v="0.3"/>
    <n v="-71.811599999999999"/>
  </r>
  <r>
    <n v="3616"/>
    <s v="CA-2014-112529"/>
    <x v="3"/>
    <x v="123"/>
    <d v="2014-11-22T00:00:00"/>
    <s v="First Class"/>
    <s v="SC-20770"/>
    <s v="Stewart Carmichael"/>
    <x v="1"/>
    <x v="0"/>
    <x v="52"/>
    <x v="5"/>
    <n v="78207"/>
    <x v="2"/>
    <s v="OFF-AR-10001915"/>
    <x v="1"/>
    <x v="6"/>
    <s v="Peel-Off China Markers"/>
    <n v="31.776"/>
    <n v="4"/>
    <n v="0.2"/>
    <n v="8.7384000000000022"/>
  </r>
  <r>
    <n v="3617"/>
    <s v="CA-2013-154536"/>
    <x v="0"/>
    <x v="64"/>
    <d v="2013-09-10T00:00:00"/>
    <s v="Standard Class"/>
    <s v="JC-15340"/>
    <s v="Jasper Cacioppo"/>
    <x v="0"/>
    <x v="0"/>
    <x v="10"/>
    <x v="9"/>
    <n v="19120"/>
    <x v="3"/>
    <s v="OFF-BI-10004410"/>
    <x v="1"/>
    <x v="8"/>
    <s v="C-Line Peel &amp; Stick Add-On Filing Pockets, 8-3/4 x 5-1/8, 10/Pack"/>
    <n v="9.5550000000000015"/>
    <n v="5"/>
    <n v="0.7"/>
    <n v="-7.3254999999999981"/>
  </r>
  <r>
    <n v="3618"/>
    <s v="CA-2014-141929"/>
    <x v="3"/>
    <x v="507"/>
    <d v="2014-09-09T00:00:00"/>
    <s v="Standard Class"/>
    <s v="RA-19285"/>
    <s v="Ralph Arnett"/>
    <x v="0"/>
    <x v="0"/>
    <x v="1"/>
    <x v="1"/>
    <n v="90004"/>
    <x v="1"/>
    <s v="OFF-BI-10004632"/>
    <x v="1"/>
    <x v="8"/>
    <s v="Ibico Hi-Tech Manual Binding System"/>
    <n v="487.98400000000004"/>
    <n v="2"/>
    <n v="0.2"/>
    <n v="152.49499999999998"/>
  </r>
  <r>
    <n v="3619"/>
    <s v="CA-2014-141929"/>
    <x v="3"/>
    <x v="507"/>
    <d v="2014-09-09T00:00:00"/>
    <s v="Standard Class"/>
    <s v="RA-19285"/>
    <s v="Ralph Arnett"/>
    <x v="0"/>
    <x v="0"/>
    <x v="1"/>
    <x v="1"/>
    <n v="90004"/>
    <x v="1"/>
    <s v="TEC-PH-10002185"/>
    <x v="2"/>
    <x v="7"/>
    <s v="QVS USB Car Charger 2-Port 2.1Amp for iPod/iPhone/iPad/iPad 2/iPad 3"/>
    <n v="5.5600000000000005"/>
    <n v="1"/>
    <n v="0.2"/>
    <n v="1.7374999999999998"/>
  </r>
  <r>
    <n v="3620"/>
    <s v="CA-2014-141929"/>
    <x v="3"/>
    <x v="507"/>
    <d v="2014-09-09T00:00:00"/>
    <s v="Standard Class"/>
    <s v="RA-19285"/>
    <s v="Ralph Arnett"/>
    <x v="0"/>
    <x v="0"/>
    <x v="1"/>
    <x v="1"/>
    <n v="90004"/>
    <x v="1"/>
    <s v="OFF-ST-10002974"/>
    <x v="1"/>
    <x v="4"/>
    <s v="Trav-L-File Heavy-Duty Shuttle II, Black"/>
    <n v="217.85"/>
    <n v="5"/>
    <n v="0"/>
    <n v="65.35499999999999"/>
  </r>
  <r>
    <n v="3621"/>
    <s v="CA-2013-109743"/>
    <x v="0"/>
    <x v="897"/>
    <d v="2013-09-30T00:00:00"/>
    <s v="Standard Class"/>
    <s v="SH-19975"/>
    <s v="Sally Hughsby"/>
    <x v="1"/>
    <x v="0"/>
    <x v="214"/>
    <x v="18"/>
    <n v="37167"/>
    <x v="0"/>
    <s v="OFF-AR-10003727"/>
    <x v="1"/>
    <x v="6"/>
    <s v="Berol Giant Pencil Sharpener"/>
    <n v="40.775999999999996"/>
    <n v="3"/>
    <n v="0.2"/>
    <n v="4.5872999999999937"/>
  </r>
  <r>
    <n v="3622"/>
    <s v="CA-2013-109743"/>
    <x v="0"/>
    <x v="897"/>
    <d v="2013-09-30T00:00:00"/>
    <s v="Standard Class"/>
    <s v="SH-19975"/>
    <s v="Sally Hughsby"/>
    <x v="1"/>
    <x v="0"/>
    <x v="214"/>
    <x v="18"/>
    <n v="37167"/>
    <x v="0"/>
    <s v="TEC-PH-10004071"/>
    <x v="2"/>
    <x v="7"/>
    <s v="PayAnywhere Card Reader"/>
    <n v="63.936000000000007"/>
    <n v="8"/>
    <n v="0.2"/>
    <n v="5.5944000000000003"/>
  </r>
  <r>
    <n v="3623"/>
    <s v="CA-2011-159184"/>
    <x v="2"/>
    <x v="80"/>
    <d v="2011-09-19T00:00:00"/>
    <s v="Standard Class"/>
    <s v="JC-15775"/>
    <s v="John Castell"/>
    <x v="0"/>
    <x v="0"/>
    <x v="203"/>
    <x v="32"/>
    <n v="31204"/>
    <x v="0"/>
    <s v="FUR-FU-10002878"/>
    <x v="0"/>
    <x v="5"/>
    <s v="Seth Thomas 14&quot; Day/Date Wall Clock"/>
    <n v="142.4"/>
    <n v="5"/>
    <n v="0"/>
    <n v="52.688000000000002"/>
  </r>
  <r>
    <n v="3624"/>
    <s v="CA-2011-159184"/>
    <x v="2"/>
    <x v="80"/>
    <d v="2011-09-19T00:00:00"/>
    <s v="Standard Class"/>
    <s v="JC-15775"/>
    <s v="John Castell"/>
    <x v="0"/>
    <x v="0"/>
    <x v="203"/>
    <x v="32"/>
    <n v="31204"/>
    <x v="0"/>
    <s v="OFF-BI-10001890"/>
    <x v="1"/>
    <x v="8"/>
    <s v="Avery Poly Binder Pockets"/>
    <n v="7.16"/>
    <n v="2"/>
    <n v="0"/>
    <n v="3.4367999999999999"/>
  </r>
  <r>
    <n v="3625"/>
    <s v="CA-2014-113530"/>
    <x v="3"/>
    <x v="240"/>
    <d v="2014-05-22T00:00:00"/>
    <s v="Second Class"/>
    <s v="BC-11125"/>
    <s v="Becky Castell"/>
    <x v="2"/>
    <x v="0"/>
    <x v="8"/>
    <x v="1"/>
    <n v="94109"/>
    <x v="1"/>
    <s v="FUR-CH-10002647"/>
    <x v="0"/>
    <x v="1"/>
    <s v="Situations Contoured Folding Chairs, 4/Set"/>
    <n v="681.40800000000013"/>
    <n v="12"/>
    <n v="0.2"/>
    <n v="42.588000000000022"/>
  </r>
  <r>
    <n v="3626"/>
    <s v="CA-2014-113530"/>
    <x v="3"/>
    <x v="240"/>
    <d v="2014-05-22T00:00:00"/>
    <s v="Second Class"/>
    <s v="BC-11125"/>
    <s v="Becky Castell"/>
    <x v="2"/>
    <x v="0"/>
    <x v="8"/>
    <x v="1"/>
    <n v="94109"/>
    <x v="1"/>
    <s v="OFF-AR-10001315"/>
    <x v="1"/>
    <x v="6"/>
    <s v="Newell 310"/>
    <n v="3.52"/>
    <n v="2"/>
    <n v="0"/>
    <n v="1.0207999999999999"/>
  </r>
  <r>
    <n v="3627"/>
    <s v="CA-2014-113530"/>
    <x v="3"/>
    <x v="240"/>
    <d v="2014-05-22T00:00:00"/>
    <s v="Second Class"/>
    <s v="BC-11125"/>
    <s v="Becky Castell"/>
    <x v="2"/>
    <x v="0"/>
    <x v="8"/>
    <x v="1"/>
    <n v="94109"/>
    <x v="1"/>
    <s v="OFF-AR-10000122"/>
    <x v="1"/>
    <x v="6"/>
    <s v="Newell 314"/>
    <n v="5.58"/>
    <n v="1"/>
    <n v="0"/>
    <n v="1.3949999999999996"/>
  </r>
  <r>
    <n v="3628"/>
    <s v="CA-2014-113530"/>
    <x v="3"/>
    <x v="240"/>
    <d v="2014-05-22T00:00:00"/>
    <s v="Second Class"/>
    <s v="BC-11125"/>
    <s v="Becky Castell"/>
    <x v="2"/>
    <x v="0"/>
    <x v="8"/>
    <x v="1"/>
    <n v="94109"/>
    <x v="1"/>
    <s v="TEC-AC-10001465"/>
    <x v="2"/>
    <x v="11"/>
    <s v="SanDisk Cruzer 64 GB USB Flash Drive"/>
    <n v="36.32"/>
    <n v="1"/>
    <n v="0"/>
    <n v="10.895999999999997"/>
  </r>
  <r>
    <n v="3629"/>
    <s v="CA-2011-169726"/>
    <x v="2"/>
    <x v="128"/>
    <d v="2011-08-13T00:00:00"/>
    <s v="Standard Class"/>
    <s v="JH-15985"/>
    <s v="Joseph Holt"/>
    <x v="0"/>
    <x v="0"/>
    <x v="4"/>
    <x v="4"/>
    <n v="98103"/>
    <x v="1"/>
    <s v="OFF-BI-10004600"/>
    <x v="1"/>
    <x v="8"/>
    <s v="Ibico Ibimaster 300 Manual Binding System"/>
    <n v="2060.7440000000001"/>
    <n v="7"/>
    <n v="0.2"/>
    <n v="643.98249999999996"/>
  </r>
  <r>
    <n v="3630"/>
    <s v="CA-2014-155957"/>
    <x v="3"/>
    <x v="200"/>
    <d v="2014-12-01T00:00:00"/>
    <s v="Standard Class"/>
    <s v="CC-12610"/>
    <s v="Corey Catlett"/>
    <x v="1"/>
    <x v="0"/>
    <x v="38"/>
    <x v="24"/>
    <n v="43229"/>
    <x v="3"/>
    <s v="OFF-AP-10002082"/>
    <x v="1"/>
    <x v="9"/>
    <s v="Holmes HEPA Air Purifier"/>
    <n v="52.272000000000006"/>
    <n v="3"/>
    <n v="0.2"/>
    <n v="9.8009999999999984"/>
  </r>
  <r>
    <n v="3631"/>
    <s v="CA-2014-155957"/>
    <x v="3"/>
    <x v="200"/>
    <d v="2014-12-01T00:00:00"/>
    <s v="Standard Class"/>
    <s v="CC-12610"/>
    <s v="Corey Catlett"/>
    <x v="1"/>
    <x v="0"/>
    <x v="38"/>
    <x v="24"/>
    <n v="43229"/>
    <x v="3"/>
    <s v="OFF-AP-10004708"/>
    <x v="1"/>
    <x v="9"/>
    <s v="Fellowes Superior 10 Outlet Split Surge Protector"/>
    <n v="213.13600000000002"/>
    <n v="7"/>
    <n v="0.2"/>
    <n v="23.977799999999988"/>
  </r>
  <r>
    <n v="3632"/>
    <s v="CA-2014-132178"/>
    <x v="3"/>
    <x v="898"/>
    <d v="2014-05-09T00:00:00"/>
    <s v="Second Class"/>
    <s v="DB-12970"/>
    <s v="Darren Budd"/>
    <x v="1"/>
    <x v="0"/>
    <x v="1"/>
    <x v="1"/>
    <n v="90004"/>
    <x v="1"/>
    <s v="OFF-ST-10000464"/>
    <x v="1"/>
    <x v="4"/>
    <s v="Multi-Use Personal File Cart and Caster Set, Three Stacking Bins"/>
    <n v="69.52"/>
    <n v="2"/>
    <n v="0"/>
    <n v="19.465600000000002"/>
  </r>
  <r>
    <n v="3633"/>
    <s v="CA-2014-132178"/>
    <x v="3"/>
    <x v="898"/>
    <d v="2014-05-09T00:00:00"/>
    <s v="Second Class"/>
    <s v="DB-12970"/>
    <s v="Darren Budd"/>
    <x v="1"/>
    <x v="0"/>
    <x v="1"/>
    <x v="1"/>
    <n v="90004"/>
    <x v="1"/>
    <s v="OFF-ST-10000025"/>
    <x v="1"/>
    <x v="4"/>
    <s v="Fellowes Stor/Drawer Steel Plus Storage Drawers"/>
    <n v="763.44"/>
    <n v="8"/>
    <n v="0"/>
    <n v="45.80639999999994"/>
  </r>
  <r>
    <n v="3634"/>
    <s v="CA-2013-145177"/>
    <x v="0"/>
    <x v="338"/>
    <d v="2013-11-15T00:00:00"/>
    <s v="Standard Class"/>
    <s v="PP-18955"/>
    <s v="Paul Prost"/>
    <x v="2"/>
    <x v="0"/>
    <x v="24"/>
    <x v="24"/>
    <n v="45503"/>
    <x v="3"/>
    <s v="OFF-LA-10001613"/>
    <x v="1"/>
    <x v="2"/>
    <s v="Avery File Folder Labels"/>
    <n v="9.2159999999999993"/>
    <n v="4"/>
    <n v="0.2"/>
    <n v="3.3408000000000002"/>
  </r>
  <r>
    <n v="3635"/>
    <s v="CA-2013-145177"/>
    <x v="0"/>
    <x v="338"/>
    <d v="2013-11-15T00:00:00"/>
    <s v="Standard Class"/>
    <s v="PP-18955"/>
    <s v="Paul Prost"/>
    <x v="2"/>
    <x v="0"/>
    <x v="24"/>
    <x v="24"/>
    <n v="45503"/>
    <x v="3"/>
    <s v="TEC-PH-10000376"/>
    <x v="2"/>
    <x v="7"/>
    <s v="Square Credit Card Reader"/>
    <n v="41.957999999999998"/>
    <n v="7"/>
    <n v="0.4"/>
    <n v="-9.7901999999999987"/>
  </r>
  <r>
    <n v="3636"/>
    <s v="CA-2013-145177"/>
    <x v="0"/>
    <x v="338"/>
    <d v="2013-11-15T00:00:00"/>
    <s v="Standard Class"/>
    <s v="PP-18955"/>
    <s v="Paul Prost"/>
    <x v="2"/>
    <x v="0"/>
    <x v="24"/>
    <x v="24"/>
    <n v="45503"/>
    <x v="3"/>
    <s v="OFF-PA-10004039"/>
    <x v="1"/>
    <x v="10"/>
    <s v="Xerox 1882"/>
    <n v="89.567999999999998"/>
    <n v="2"/>
    <n v="0.2"/>
    <n v="32.468400000000003"/>
  </r>
  <r>
    <n v="3637"/>
    <s v="CA-2013-145177"/>
    <x v="0"/>
    <x v="338"/>
    <d v="2013-11-15T00:00:00"/>
    <s v="Standard Class"/>
    <s v="PP-18955"/>
    <s v="Paul Prost"/>
    <x v="2"/>
    <x v="0"/>
    <x v="24"/>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x v="0"/>
    <x v="24"/>
    <x v="24"/>
    <n v="45503"/>
    <x v="3"/>
    <s v="OFF-AP-10002457"/>
    <x v="1"/>
    <x v="9"/>
    <s v="Eureka The Boss Plus 12-Amp Hard Box Upright Vacuum, Red"/>
    <n v="334.88000000000005"/>
    <n v="4"/>
    <n v="0.2"/>
    <n v="29.301999999999978"/>
  </r>
  <r>
    <n v="3639"/>
    <s v="CA-2013-145177"/>
    <x v="0"/>
    <x v="338"/>
    <d v="2013-11-15T00:00:00"/>
    <s v="Standard Class"/>
    <s v="PP-18955"/>
    <s v="Paul Prost"/>
    <x v="2"/>
    <x v="0"/>
    <x v="24"/>
    <x v="24"/>
    <n v="45503"/>
    <x v="3"/>
    <s v="FUR-FU-10000758"/>
    <x v="0"/>
    <x v="5"/>
    <s v="DAX Natural Wood-Tone Poster Frame"/>
    <n v="148.28800000000001"/>
    <n v="7"/>
    <n v="0.2"/>
    <n v="29.657599999999988"/>
  </r>
  <r>
    <n v="3640"/>
    <s v="CA-2013-145177"/>
    <x v="0"/>
    <x v="338"/>
    <d v="2013-11-15T00:00:00"/>
    <s v="Standard Class"/>
    <s v="PP-18955"/>
    <s v="Paul Prost"/>
    <x v="2"/>
    <x v="0"/>
    <x v="24"/>
    <x v="24"/>
    <n v="45503"/>
    <x v="3"/>
    <s v="OFF-PA-10000682"/>
    <x v="1"/>
    <x v="10"/>
    <s v="Xerox 1924"/>
    <n v="4.6240000000000006"/>
    <n v="1"/>
    <n v="0.2"/>
    <n v="1.6762000000000001"/>
  </r>
  <r>
    <n v="3641"/>
    <s v="CA-2013-145177"/>
    <x v="0"/>
    <x v="338"/>
    <d v="2013-11-15T00:00:00"/>
    <s v="Standard Class"/>
    <s v="PP-18955"/>
    <s v="Paul Prost"/>
    <x v="2"/>
    <x v="0"/>
    <x v="24"/>
    <x v="24"/>
    <n v="45503"/>
    <x v="3"/>
    <s v="TEC-AC-10002550"/>
    <x v="2"/>
    <x v="11"/>
    <s v="Memorex 25GB 6X Branded Blu-Ray Recordable Disc, 30/Pack"/>
    <n v="178.92000000000002"/>
    <n v="7"/>
    <n v="0.2"/>
    <n v="-29.074500000000008"/>
  </r>
  <r>
    <n v="3642"/>
    <s v="CA-2013-145177"/>
    <x v="0"/>
    <x v="338"/>
    <d v="2013-11-15T00:00:00"/>
    <s v="Standard Class"/>
    <s v="PP-18955"/>
    <s v="Paul Prost"/>
    <x v="2"/>
    <x v="0"/>
    <x v="24"/>
    <x v="24"/>
    <n v="45503"/>
    <x v="3"/>
    <s v="OFF-BI-10002082"/>
    <x v="1"/>
    <x v="8"/>
    <s v="GBC Twin Loop Wire Binding Elements"/>
    <n v="69.888000000000005"/>
    <n v="7"/>
    <n v="0.7"/>
    <n v="-46.591999999999999"/>
  </r>
  <r>
    <n v="3643"/>
    <s v="CA-2011-156594"/>
    <x v="2"/>
    <x v="414"/>
    <d v="2011-12-23T00:00:00"/>
    <s v="Second Class"/>
    <s v="MC-17845"/>
    <s v="Michael Chen"/>
    <x v="0"/>
    <x v="0"/>
    <x v="1"/>
    <x v="1"/>
    <n v="90008"/>
    <x v="1"/>
    <s v="OFF-BI-10004632"/>
    <x v="1"/>
    <x v="8"/>
    <s v="Ibico Hi-Tech Manual Binding System"/>
    <n v="487.98400000000004"/>
    <n v="2"/>
    <n v="0.2"/>
    <n v="152.49499999999998"/>
  </r>
  <r>
    <n v="3644"/>
    <s v="CA-2011-156594"/>
    <x v="2"/>
    <x v="414"/>
    <d v="2011-12-23T00:00:00"/>
    <s v="Second Class"/>
    <s v="MC-17845"/>
    <s v="Michael Chen"/>
    <x v="0"/>
    <x v="0"/>
    <x v="1"/>
    <x v="1"/>
    <n v="90008"/>
    <x v="1"/>
    <s v="OFF-AR-10001725"/>
    <x v="1"/>
    <x v="6"/>
    <s v="Boston Home &amp; Office Model 2000 Electric Pencil Sharpeners"/>
    <n v="47.3"/>
    <n v="2"/>
    <n v="0"/>
    <n v="12.298000000000002"/>
  </r>
  <r>
    <n v="3645"/>
    <s v="CA-2011-156594"/>
    <x v="2"/>
    <x v="414"/>
    <d v="2011-12-23T00:00:00"/>
    <s v="Second Class"/>
    <s v="MC-17845"/>
    <s v="Michael Chen"/>
    <x v="0"/>
    <x v="0"/>
    <x v="1"/>
    <x v="1"/>
    <n v="90008"/>
    <x v="1"/>
    <s v="OFF-AR-10004269"/>
    <x v="1"/>
    <x v="6"/>
    <s v="Newell 31"/>
    <n v="4.13"/>
    <n v="1"/>
    <n v="0"/>
    <n v="1.1564000000000001"/>
  </r>
  <r>
    <n v="3646"/>
    <s v="CA-2011-156594"/>
    <x v="2"/>
    <x v="414"/>
    <d v="2011-12-23T00:00:00"/>
    <s v="Second Class"/>
    <s v="MC-17845"/>
    <s v="Michael Chen"/>
    <x v="0"/>
    <x v="0"/>
    <x v="1"/>
    <x v="1"/>
    <n v="90008"/>
    <x v="1"/>
    <s v="OFF-BI-10003007"/>
    <x v="1"/>
    <x v="8"/>
    <s v="Premium Transparent Presentation Covers, No Pattern/Clear, 8 1/2&quot; x 11&quot;"/>
    <n v="155.12"/>
    <n v="5"/>
    <n v="0.2"/>
    <n v="50.413999999999987"/>
  </r>
  <r>
    <n v="3647"/>
    <s v="CA-2011-146528"/>
    <x v="2"/>
    <x v="739"/>
    <d v="2011-07-27T00:00:00"/>
    <s v="Second Class"/>
    <s v="VF-21715"/>
    <s v="Vicky Freymann"/>
    <x v="2"/>
    <x v="0"/>
    <x v="1"/>
    <x v="1"/>
    <n v="90045"/>
    <x v="1"/>
    <s v="OFF-PA-10002195"/>
    <x v="1"/>
    <x v="10"/>
    <s v="Xerox 1966"/>
    <n v="6.48"/>
    <n v="1"/>
    <n v="0"/>
    <n v="3.1752000000000002"/>
  </r>
  <r>
    <n v="3648"/>
    <s v="CA-2011-146528"/>
    <x v="2"/>
    <x v="739"/>
    <d v="2011-07-27T00:00:00"/>
    <s v="Second Class"/>
    <s v="VF-21715"/>
    <s v="Vicky Freymann"/>
    <x v="2"/>
    <x v="0"/>
    <x v="1"/>
    <x v="1"/>
    <n v="90045"/>
    <x v="1"/>
    <s v="OFF-SU-10002522"/>
    <x v="1"/>
    <x v="14"/>
    <s v="Acme Kleen Earth Office Shears"/>
    <n v="15.52"/>
    <n v="4"/>
    <n v="0"/>
    <n v="4.5007999999999981"/>
  </r>
  <r>
    <n v="3649"/>
    <s v="CA-2012-168459"/>
    <x v="1"/>
    <x v="6"/>
    <d v="2012-11-27T00:00:00"/>
    <s v="Standard Class"/>
    <s v="MC-17275"/>
    <s v="Marc Crier"/>
    <x v="0"/>
    <x v="0"/>
    <x v="26"/>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x v="0"/>
    <x v="26"/>
    <x v="18"/>
    <n v="38109"/>
    <x v="0"/>
    <s v="OFF-FA-10004854"/>
    <x v="1"/>
    <x v="13"/>
    <s v="Vinyl Coated Wire Paper Clips in Organizer Box, 800/Box"/>
    <n v="55.104000000000006"/>
    <n v="6"/>
    <n v="0.2"/>
    <n v="18.597599999999993"/>
  </r>
  <r>
    <n v="3651"/>
    <s v="CA-2014-109960"/>
    <x v="3"/>
    <x v="34"/>
    <d v="2014-12-12T00:00:00"/>
    <s v="Second Class"/>
    <s v="DB-13210"/>
    <s v="Dean Braden"/>
    <x v="0"/>
    <x v="0"/>
    <x v="66"/>
    <x v="12"/>
    <n v="48234"/>
    <x v="2"/>
    <s v="TEC-AC-10004859"/>
    <x v="2"/>
    <x v="11"/>
    <s v="Maxell Pro 80 Minute CD-R, 10/Pack"/>
    <n v="104.88"/>
    <n v="6"/>
    <n v="0"/>
    <n v="41.952000000000005"/>
  </r>
  <r>
    <n v="3652"/>
    <s v="CA-2014-109960"/>
    <x v="3"/>
    <x v="34"/>
    <d v="2014-12-12T00:00:00"/>
    <s v="Second Class"/>
    <s v="DB-13210"/>
    <s v="Dean Braden"/>
    <x v="0"/>
    <x v="0"/>
    <x v="66"/>
    <x v="12"/>
    <n v="48234"/>
    <x v="2"/>
    <s v="OFF-AR-10001860"/>
    <x v="1"/>
    <x v="6"/>
    <s v="BIC Liqua Brite Liner"/>
    <n v="34.700000000000003"/>
    <n v="5"/>
    <n v="0"/>
    <n v="12.492000000000001"/>
  </r>
  <r>
    <n v="3653"/>
    <s v="CA-2014-109960"/>
    <x v="3"/>
    <x v="34"/>
    <d v="2014-12-12T00:00:00"/>
    <s v="Second Class"/>
    <s v="DB-13210"/>
    <s v="Dean Braden"/>
    <x v="0"/>
    <x v="0"/>
    <x v="66"/>
    <x v="12"/>
    <n v="48234"/>
    <x v="2"/>
    <s v="OFF-BI-10001636"/>
    <x v="1"/>
    <x v="8"/>
    <s v="Ibico Plastic and Wire Spiral Binding Combs"/>
    <n v="33.72"/>
    <n v="4"/>
    <n v="0"/>
    <n v="15.511199999999999"/>
  </r>
  <r>
    <n v="3654"/>
    <s v="CA-2014-109960"/>
    <x v="3"/>
    <x v="34"/>
    <d v="2014-12-12T00:00:00"/>
    <s v="Second Class"/>
    <s v="DB-13210"/>
    <s v="Dean Braden"/>
    <x v="0"/>
    <x v="0"/>
    <x v="66"/>
    <x v="12"/>
    <n v="48234"/>
    <x v="2"/>
    <s v="OFF-PA-10000349"/>
    <x v="1"/>
    <x v="10"/>
    <s v="Staples"/>
    <n v="14.940000000000001"/>
    <n v="3"/>
    <n v="0"/>
    <n v="7.0218000000000007"/>
  </r>
  <r>
    <n v="3655"/>
    <s v="CA-2014-133004"/>
    <x v="3"/>
    <x v="515"/>
    <d v="2014-09-06T00:00:00"/>
    <s v="Standard Class"/>
    <s v="AJ-10945"/>
    <s v="Ashley Jarboe"/>
    <x v="0"/>
    <x v="0"/>
    <x v="104"/>
    <x v="14"/>
    <n v="46226"/>
    <x v="2"/>
    <s v="OFF-AP-10002439"/>
    <x v="1"/>
    <x v="9"/>
    <s v="Tripp Lite Isotel 8 Ultra 8 Outlet Metal Surge"/>
    <n v="638.73"/>
    <n v="9"/>
    <n v="0"/>
    <n v="166.06979999999999"/>
  </r>
  <r>
    <n v="3656"/>
    <s v="CA-2014-168102"/>
    <x v="3"/>
    <x v="558"/>
    <d v="2014-05-01T00:00:00"/>
    <s v="Standard Class"/>
    <s v="CP-12340"/>
    <s v="Christine Phan"/>
    <x v="1"/>
    <x v="0"/>
    <x v="108"/>
    <x v="2"/>
    <n v="32216"/>
    <x v="0"/>
    <s v="OFF-ST-10001370"/>
    <x v="1"/>
    <x v="4"/>
    <s v="Sensible Storage WireTech Storage Systems"/>
    <n v="113.56800000000001"/>
    <n v="2"/>
    <n v="0.2"/>
    <n v="-21.294000000000018"/>
  </r>
  <r>
    <n v="3657"/>
    <s v="CA-2014-158036"/>
    <x v="3"/>
    <x v="565"/>
    <d v="2014-09-15T00:00:00"/>
    <s v="Standard Class"/>
    <s v="DB-13555"/>
    <s v="Dorothy Badders"/>
    <x v="1"/>
    <x v="0"/>
    <x v="65"/>
    <x v="24"/>
    <n v="43017"/>
    <x v="3"/>
    <s v="TEC-AC-10002558"/>
    <x v="2"/>
    <x v="11"/>
    <s v="Imation Swivel Flash Drive USB flash drive - 8 GB"/>
    <n v="9.0960000000000001"/>
    <n v="1"/>
    <n v="0.2"/>
    <n v="1.7054999999999998"/>
  </r>
  <r>
    <n v="3658"/>
    <s v="CA-2012-128083"/>
    <x v="1"/>
    <x v="899"/>
    <d v="2012-03-17T00:00:00"/>
    <s v="Standard Class"/>
    <s v="EB-13750"/>
    <s v="Edward Becker"/>
    <x v="1"/>
    <x v="0"/>
    <x v="369"/>
    <x v="2"/>
    <n v="33317"/>
    <x v="0"/>
    <s v="OFF-EN-10004030"/>
    <x v="1"/>
    <x v="12"/>
    <s v="Convenience Packs of Business Envelopes"/>
    <n v="8.6880000000000006"/>
    <n v="3"/>
    <n v="0.2"/>
    <n v="2.9322000000000004"/>
  </r>
  <r>
    <n v="3659"/>
    <s v="CA-2012-128083"/>
    <x v="1"/>
    <x v="899"/>
    <d v="2012-03-17T00:00:00"/>
    <s v="Standard Class"/>
    <s v="EB-13750"/>
    <s v="Edward Becker"/>
    <x v="1"/>
    <x v="0"/>
    <x v="369"/>
    <x v="2"/>
    <n v="33317"/>
    <x v="0"/>
    <s v="FUR-FU-10003194"/>
    <x v="0"/>
    <x v="5"/>
    <s v="Eldon Expressions Desk Accessory, Wood Pencil Holder, Oak"/>
    <n v="30.880000000000003"/>
    <n v="4"/>
    <n v="0.2"/>
    <n v="3.8599999999999977"/>
  </r>
  <r>
    <n v="3660"/>
    <s v="CA-2012-128083"/>
    <x v="1"/>
    <x v="899"/>
    <d v="2012-03-17T00:00:00"/>
    <s v="Standard Class"/>
    <s v="EB-13750"/>
    <s v="Edward Becker"/>
    <x v="1"/>
    <x v="0"/>
    <x v="369"/>
    <x v="2"/>
    <n v="33317"/>
    <x v="0"/>
    <s v="FUR-FU-10001731"/>
    <x v="0"/>
    <x v="5"/>
    <s v="Acrylic Self-Standing Desk Frames"/>
    <n v="6.4080000000000004"/>
    <n v="3"/>
    <n v="0.2"/>
    <n v="1.4418"/>
  </r>
  <r>
    <n v="3661"/>
    <s v="CA-2013-161676"/>
    <x v="0"/>
    <x v="427"/>
    <d v="2013-07-24T00:00:00"/>
    <s v="Standard Class"/>
    <s v="JP-15460"/>
    <s v="Jennifer Patt"/>
    <x v="1"/>
    <x v="0"/>
    <x v="220"/>
    <x v="16"/>
    <n v="85301"/>
    <x v="1"/>
    <s v="OFF-SU-10004782"/>
    <x v="1"/>
    <x v="14"/>
    <s v="Elite 5&quot; Scissors"/>
    <n v="33.799999999999997"/>
    <n v="5"/>
    <n v="0.2"/>
    <n v="4.2249999999999979"/>
  </r>
  <r>
    <n v="3662"/>
    <s v="CA-2013-155005"/>
    <x v="0"/>
    <x v="900"/>
    <d v="2013-06-16T00:00:00"/>
    <s v="Second Class"/>
    <s v="SC-20050"/>
    <s v="Sample Company A"/>
    <x v="2"/>
    <x v="0"/>
    <x v="25"/>
    <x v="12"/>
    <n v="49201"/>
    <x v="2"/>
    <s v="TEC-PH-10003484"/>
    <x v="2"/>
    <x v="7"/>
    <s v="Ooma Telo VoIP Home Phone System"/>
    <n v="377.96999999999997"/>
    <n v="3"/>
    <n v="0"/>
    <n v="94.492500000000007"/>
  </r>
  <r>
    <n v="3663"/>
    <s v="US-2014-129777"/>
    <x v="3"/>
    <x v="445"/>
    <d v="2014-07-10T00:00:00"/>
    <s v="Standard Class"/>
    <s v="FM-14290"/>
    <s v="Frank Merwin"/>
    <x v="2"/>
    <x v="0"/>
    <x v="94"/>
    <x v="31"/>
    <n v="2169"/>
    <x v="3"/>
    <s v="TEC-AC-10003590"/>
    <x v="2"/>
    <x v="11"/>
    <s v="TRENDnet 56K USB 2.0 Phone, Internet and Fax Modem"/>
    <n v="258.89999999999998"/>
    <n v="10"/>
    <n v="0"/>
    <n v="93.203999999999994"/>
  </r>
  <r>
    <n v="3664"/>
    <s v="US-2014-129777"/>
    <x v="3"/>
    <x v="445"/>
    <d v="2014-07-10T00:00:00"/>
    <s v="Standard Class"/>
    <s v="FM-14290"/>
    <s v="Frank Merwin"/>
    <x v="2"/>
    <x v="0"/>
    <x v="94"/>
    <x v="31"/>
    <n v="2169"/>
    <x v="3"/>
    <s v="OFF-PA-10001970"/>
    <x v="1"/>
    <x v="10"/>
    <s v="Xerox 1881"/>
    <n v="24.56"/>
    <n v="2"/>
    <n v="0"/>
    <n v="11.543199999999999"/>
  </r>
  <r>
    <n v="3665"/>
    <s v="CA-2011-129364"/>
    <x v="2"/>
    <x v="589"/>
    <d v="2011-12-13T00:00:00"/>
    <s v="Standard Class"/>
    <s v="TB-21250"/>
    <s v="Tim Brockman"/>
    <x v="0"/>
    <x v="0"/>
    <x v="127"/>
    <x v="21"/>
    <n v="97301"/>
    <x v="1"/>
    <s v="OFF-LA-10001569"/>
    <x v="1"/>
    <x v="2"/>
    <s v="Avery 499"/>
    <n v="27.888000000000002"/>
    <n v="7"/>
    <n v="0.2"/>
    <n v="9.0635999999999974"/>
  </r>
  <r>
    <n v="3666"/>
    <s v="CA-2011-129364"/>
    <x v="2"/>
    <x v="589"/>
    <d v="2011-12-13T00:00:00"/>
    <s v="Standard Class"/>
    <s v="TB-21250"/>
    <s v="Tim Brockman"/>
    <x v="0"/>
    <x v="0"/>
    <x v="127"/>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x v="0"/>
    <x v="127"/>
    <x v="21"/>
    <n v="97301"/>
    <x v="1"/>
    <s v="TEC-PH-10003095"/>
    <x v="2"/>
    <x v="7"/>
    <s v="Samsung HM1900 Bluetooth Headset"/>
    <n v="52.679999999999993"/>
    <n v="3"/>
    <n v="0.2"/>
    <n v="19.754999999999999"/>
  </r>
  <r>
    <n v="3668"/>
    <s v="CA-2011-129364"/>
    <x v="2"/>
    <x v="589"/>
    <d v="2011-12-13T00:00:00"/>
    <s v="Standard Class"/>
    <s v="TB-21250"/>
    <s v="Tim Brockman"/>
    <x v="0"/>
    <x v="0"/>
    <x v="127"/>
    <x v="21"/>
    <n v="97301"/>
    <x v="1"/>
    <s v="OFF-SU-10000432"/>
    <x v="1"/>
    <x v="14"/>
    <s v="Acco Side-Punched Conventional Columnar Pads"/>
    <n v="13.88"/>
    <n v="5"/>
    <n v="0.2"/>
    <n v="-2.6025000000000014"/>
  </r>
  <r>
    <n v="3669"/>
    <s v="CA-2011-129364"/>
    <x v="2"/>
    <x v="589"/>
    <d v="2011-12-13T00:00:00"/>
    <s v="Standard Class"/>
    <s v="TB-21250"/>
    <s v="Tim Brockman"/>
    <x v="0"/>
    <x v="0"/>
    <x v="127"/>
    <x v="21"/>
    <n v="97301"/>
    <x v="1"/>
    <s v="TEC-AC-10004227"/>
    <x v="2"/>
    <x v="11"/>
    <s v="SanDisk Ultra 16 GB MicroSDHC Class 10 Memory Card"/>
    <n v="103.92000000000002"/>
    <n v="10"/>
    <n v="0.2"/>
    <n v="-18.186000000000014"/>
  </r>
  <r>
    <n v="3670"/>
    <s v="CA-2011-129364"/>
    <x v="2"/>
    <x v="589"/>
    <d v="2011-12-13T00:00:00"/>
    <s v="Standard Class"/>
    <s v="TB-21250"/>
    <s v="Tim Brockman"/>
    <x v="0"/>
    <x v="0"/>
    <x v="127"/>
    <x v="21"/>
    <n v="97301"/>
    <x v="1"/>
    <s v="OFF-LA-10004409"/>
    <x v="1"/>
    <x v="2"/>
    <s v="Avery 492"/>
    <n v="11.52"/>
    <n v="5"/>
    <n v="0.2"/>
    <n v="3.7439999999999989"/>
  </r>
  <r>
    <n v="3671"/>
    <s v="CA-2011-129364"/>
    <x v="2"/>
    <x v="589"/>
    <d v="2011-12-13T00:00:00"/>
    <s v="Standard Class"/>
    <s v="TB-21250"/>
    <s v="Tim Brockman"/>
    <x v="0"/>
    <x v="0"/>
    <x v="127"/>
    <x v="21"/>
    <n v="97301"/>
    <x v="1"/>
    <s v="OFF-PA-10001569"/>
    <x v="1"/>
    <x v="10"/>
    <s v="Xerox 232"/>
    <n v="10.368000000000002"/>
    <n v="2"/>
    <n v="0.2"/>
    <n v="3.6288"/>
  </r>
  <r>
    <n v="3672"/>
    <s v="CA-2011-129364"/>
    <x v="2"/>
    <x v="589"/>
    <d v="2011-12-13T00:00:00"/>
    <s v="Standard Class"/>
    <s v="TB-21250"/>
    <s v="Tim Brockman"/>
    <x v="0"/>
    <x v="0"/>
    <x v="127"/>
    <x v="21"/>
    <n v="97301"/>
    <x v="1"/>
    <s v="OFF-ST-10001031"/>
    <x v="1"/>
    <x v="4"/>
    <s v="Adjustable Personal File Tote"/>
    <n v="39.072000000000003"/>
    <n v="3"/>
    <n v="0.2"/>
    <n v="2.9304000000000023"/>
  </r>
  <r>
    <n v="3673"/>
    <s v="CA-2013-104969"/>
    <x v="0"/>
    <x v="143"/>
    <d v="2013-04-15T00:00:00"/>
    <s v="Standard Class"/>
    <s v="EH-14125"/>
    <s v="Eugene Hildebrand"/>
    <x v="2"/>
    <x v="0"/>
    <x v="21"/>
    <x v="24"/>
    <n v="45373"/>
    <x v="3"/>
    <s v="OFF-EN-10002312"/>
    <x v="1"/>
    <x v="12"/>
    <s v="#10 Self-Seal White Envelopes"/>
    <n v="8.8719999999999999"/>
    <n v="1"/>
    <n v="0.2"/>
    <n v="3.2161"/>
  </r>
  <r>
    <n v="3674"/>
    <s v="CA-2013-104969"/>
    <x v="0"/>
    <x v="143"/>
    <d v="2013-04-15T00:00:00"/>
    <s v="Standard Class"/>
    <s v="EH-14125"/>
    <s v="Eugene Hildebrand"/>
    <x v="2"/>
    <x v="0"/>
    <x v="21"/>
    <x v="24"/>
    <n v="45373"/>
    <x v="3"/>
    <s v="OFF-BI-10004224"/>
    <x v="1"/>
    <x v="8"/>
    <s v="Catalog Binders with Expanding Posts"/>
    <n v="121.10400000000003"/>
    <n v="6"/>
    <n v="0.7"/>
    <n v="-100.91999999999999"/>
  </r>
  <r>
    <n v="3675"/>
    <s v="CA-2014-154109"/>
    <x v="3"/>
    <x v="44"/>
    <d v="2014-11-12T00:00:00"/>
    <s v="Standard Class"/>
    <s v="ML-17410"/>
    <s v="Maris LaWare"/>
    <x v="0"/>
    <x v="0"/>
    <x v="10"/>
    <x v="9"/>
    <n v="19143"/>
    <x v="3"/>
    <s v="FUR-CH-10003774"/>
    <x v="0"/>
    <x v="1"/>
    <s v="Global Wood Trimmed Manager's Task Chair, Khaki"/>
    <n v="127.372"/>
    <n v="2"/>
    <n v="0.3"/>
    <n v="-30.933200000000006"/>
  </r>
  <r>
    <n v="3676"/>
    <s v="CA-2014-154109"/>
    <x v="3"/>
    <x v="44"/>
    <d v="2014-11-12T00:00:00"/>
    <s v="Standard Class"/>
    <s v="ML-17410"/>
    <s v="Maris LaWare"/>
    <x v="0"/>
    <x v="0"/>
    <x v="10"/>
    <x v="9"/>
    <n v="19143"/>
    <x v="3"/>
    <s v="OFF-PA-10000157"/>
    <x v="1"/>
    <x v="10"/>
    <s v="Xerox 191"/>
    <n v="47.952000000000005"/>
    <n v="3"/>
    <n v="0.2"/>
    <n v="16.183799999999998"/>
  </r>
  <r>
    <n v="3677"/>
    <s v="CA-2012-156440"/>
    <x v="1"/>
    <x v="901"/>
    <d v="2012-12-09T00:00:00"/>
    <s v="Standard Class"/>
    <s v="MH-17620"/>
    <s v="Matt Hagelstein"/>
    <x v="1"/>
    <x v="0"/>
    <x v="70"/>
    <x v="1"/>
    <n v="92105"/>
    <x v="1"/>
    <s v="FUR-FU-10004090"/>
    <x v="0"/>
    <x v="5"/>
    <s v="Executive Impressions 14&quot; Contract Wall Clock"/>
    <n v="44.46"/>
    <n v="2"/>
    <n v="0"/>
    <n v="14.671799999999998"/>
  </r>
  <r>
    <n v="3678"/>
    <s v="CA-2012-132626"/>
    <x v="1"/>
    <x v="584"/>
    <d v="2012-07-14T00:00:00"/>
    <s v="Standard Class"/>
    <s v="BT-11680"/>
    <s v="Brian Thompson"/>
    <x v="0"/>
    <x v="0"/>
    <x v="183"/>
    <x v="39"/>
    <n v="20735"/>
    <x v="3"/>
    <s v="OFF-FA-10002763"/>
    <x v="1"/>
    <x v="13"/>
    <s v="Advantus Map Pennant Flags and Round Head Tacks"/>
    <n v="15.8"/>
    <n v="4"/>
    <n v="0"/>
    <n v="5.0559999999999992"/>
  </r>
  <r>
    <n v="3679"/>
    <s v="CA-2012-132626"/>
    <x v="1"/>
    <x v="584"/>
    <d v="2012-07-14T00:00:00"/>
    <s v="Standard Class"/>
    <s v="BT-11680"/>
    <s v="Brian Thompson"/>
    <x v="0"/>
    <x v="0"/>
    <x v="183"/>
    <x v="39"/>
    <n v="20735"/>
    <x v="3"/>
    <s v="TEC-MA-10002428"/>
    <x v="2"/>
    <x v="15"/>
    <s v="Fellowes Powershred HS-440 4-Sheet High Security Shredder"/>
    <n v="464.97"/>
    <n v="3"/>
    <n v="0"/>
    <n v="209.23649999999998"/>
  </r>
  <r>
    <n v="3680"/>
    <s v="CA-2012-132626"/>
    <x v="1"/>
    <x v="584"/>
    <d v="2012-07-14T00:00:00"/>
    <s v="Standard Class"/>
    <s v="BT-11680"/>
    <s v="Brian Thompson"/>
    <x v="0"/>
    <x v="0"/>
    <x v="183"/>
    <x v="39"/>
    <n v="20735"/>
    <x v="3"/>
    <s v="FUR-FU-10002918"/>
    <x v="0"/>
    <x v="5"/>
    <s v="Eldon ClusterMat Chair Mat with Cordless Antistatic Protection"/>
    <n v="181.96"/>
    <n v="2"/>
    <n v="0"/>
    <n v="20.015600000000006"/>
  </r>
  <r>
    <n v="3681"/>
    <s v="CA-2012-132626"/>
    <x v="1"/>
    <x v="584"/>
    <d v="2012-07-14T00:00:00"/>
    <s v="Standard Class"/>
    <s v="BT-11680"/>
    <s v="Brian Thompson"/>
    <x v="0"/>
    <x v="0"/>
    <x v="183"/>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x v="0"/>
    <x v="183"/>
    <x v="39"/>
    <n v="20735"/>
    <x v="3"/>
    <s v="OFF-BI-10002854"/>
    <x v="1"/>
    <x v="8"/>
    <s v="Performers Binder/Pad Holder, Black"/>
    <n v="84.09"/>
    <n v="3"/>
    <n v="0"/>
    <n v="42.045000000000002"/>
  </r>
  <r>
    <n v="3683"/>
    <s v="CA-2012-132626"/>
    <x v="1"/>
    <x v="584"/>
    <d v="2012-07-14T00:00:00"/>
    <s v="Standard Class"/>
    <s v="BT-11680"/>
    <s v="Brian Thompson"/>
    <x v="0"/>
    <x v="0"/>
    <x v="183"/>
    <x v="39"/>
    <n v="20735"/>
    <x v="3"/>
    <s v="OFF-AR-10002987"/>
    <x v="1"/>
    <x v="6"/>
    <s v="Prismacolor Color Pencil Set"/>
    <n v="79.36"/>
    <n v="4"/>
    <n v="0"/>
    <n v="32.537600000000005"/>
  </r>
  <r>
    <n v="3684"/>
    <s v="CA-2012-132626"/>
    <x v="1"/>
    <x v="584"/>
    <d v="2012-07-14T00:00:00"/>
    <s v="Standard Class"/>
    <s v="BT-11680"/>
    <s v="Brian Thompson"/>
    <x v="0"/>
    <x v="0"/>
    <x v="183"/>
    <x v="39"/>
    <n v="20735"/>
    <x v="3"/>
    <s v="OFF-BI-10004001"/>
    <x v="1"/>
    <x v="8"/>
    <s v="GBC Recycled VeloBinder Covers"/>
    <n v="153.35999999999999"/>
    <n v="9"/>
    <n v="0"/>
    <n v="70.545599999999979"/>
  </r>
  <r>
    <n v="3685"/>
    <s v="CA-2012-132626"/>
    <x v="1"/>
    <x v="584"/>
    <d v="2012-07-14T00:00:00"/>
    <s v="Standard Class"/>
    <s v="BT-11680"/>
    <s v="Brian Thompson"/>
    <x v="0"/>
    <x v="0"/>
    <x v="183"/>
    <x v="39"/>
    <n v="20735"/>
    <x v="3"/>
    <s v="OFF-BI-10001634"/>
    <x v="1"/>
    <x v="8"/>
    <s v="Wilson Jones Active Use Binders"/>
    <n v="43.68"/>
    <n v="6"/>
    <n v="0"/>
    <n v="21.403200000000002"/>
  </r>
  <r>
    <n v="3686"/>
    <s v="CA-2012-132626"/>
    <x v="1"/>
    <x v="584"/>
    <d v="2012-07-14T00:00:00"/>
    <s v="Standard Class"/>
    <s v="BT-11680"/>
    <s v="Brian Thompson"/>
    <x v="0"/>
    <x v="0"/>
    <x v="183"/>
    <x v="39"/>
    <n v="20735"/>
    <x v="3"/>
    <s v="OFF-ST-10003722"/>
    <x v="1"/>
    <x v="4"/>
    <s v="Project Tote Personal File"/>
    <n v="98.21"/>
    <n v="7"/>
    <n v="0"/>
    <n v="28.480899999999984"/>
  </r>
  <r>
    <n v="3687"/>
    <s v="CA-2013-102792"/>
    <x v="0"/>
    <x v="180"/>
    <d v="2013-12-20T00:00:00"/>
    <s v="Standard Class"/>
    <s v="JC-15340"/>
    <s v="Jasper Cacioppo"/>
    <x v="0"/>
    <x v="0"/>
    <x v="169"/>
    <x v="1"/>
    <n v="92503"/>
    <x v="1"/>
    <s v="OFF-AR-10004757"/>
    <x v="1"/>
    <x v="6"/>
    <s v="Crayola Colored Pencils"/>
    <n v="9.84"/>
    <n v="3"/>
    <n v="0"/>
    <n v="3.2471999999999994"/>
  </r>
  <r>
    <n v="3688"/>
    <s v="CA-2013-108567"/>
    <x v="0"/>
    <x v="244"/>
    <d v="2013-05-25T00:00:00"/>
    <s v="Standard Class"/>
    <s v="DB-13210"/>
    <s v="Dean Braden"/>
    <x v="0"/>
    <x v="0"/>
    <x v="370"/>
    <x v="2"/>
    <n v="34952"/>
    <x v="0"/>
    <s v="OFF-BI-10004140"/>
    <x v="1"/>
    <x v="8"/>
    <s v="Avery Non-Stick Binders"/>
    <n v="2.6940000000000004"/>
    <n v="2"/>
    <n v="0.7"/>
    <n v="-2.2450000000000001"/>
  </r>
  <r>
    <n v="3689"/>
    <s v="CA-2014-140760"/>
    <x v="3"/>
    <x v="455"/>
    <d v="2014-06-06T00:00:00"/>
    <s v="Second Class"/>
    <s v="DO-13435"/>
    <s v="Denny Ordway"/>
    <x v="0"/>
    <x v="0"/>
    <x v="123"/>
    <x v="16"/>
    <n v="85204"/>
    <x v="1"/>
    <s v="OFF-PA-10002479"/>
    <x v="1"/>
    <x v="10"/>
    <s v="Xerox 4200 Series MultiUse Premium Copy Paper (20Lb. and 84 Bright)"/>
    <n v="25.344000000000001"/>
    <n v="6"/>
    <n v="0.2"/>
    <n v="7.92"/>
  </r>
  <r>
    <n v="3690"/>
    <s v="CA-2014-140760"/>
    <x v="3"/>
    <x v="455"/>
    <d v="2014-06-06T00:00:00"/>
    <s v="Second Class"/>
    <s v="DO-13435"/>
    <s v="Denny Ordway"/>
    <x v="0"/>
    <x v="0"/>
    <x v="123"/>
    <x v="16"/>
    <n v="85204"/>
    <x v="1"/>
    <s v="OFF-EN-10001141"/>
    <x v="1"/>
    <x v="12"/>
    <s v="Manila Recycled Extra-Heavyweight Clasp Envelopes, 6&quot; x 9&quot;"/>
    <n v="43.92"/>
    <n v="5"/>
    <n v="0.2"/>
    <n v="15.921000000000003"/>
  </r>
  <r>
    <n v="3691"/>
    <s v="US-2012-131359"/>
    <x v="1"/>
    <x v="628"/>
    <d v="2012-11-02T00:00:00"/>
    <s v="Second Class"/>
    <s v="FA-14230"/>
    <s v="Frank Atkinson"/>
    <x v="1"/>
    <x v="0"/>
    <x v="60"/>
    <x v="22"/>
    <n v="80219"/>
    <x v="1"/>
    <s v="TEC-MA-10000597"/>
    <x v="2"/>
    <x v="15"/>
    <s v="Lexmark S315 Color Inkjet Printer"/>
    <n v="59.994000000000007"/>
    <n v="2"/>
    <n v="0.7"/>
    <n v="-45.995400000000004"/>
  </r>
  <r>
    <n v="3692"/>
    <s v="US-2012-131359"/>
    <x v="1"/>
    <x v="628"/>
    <d v="2012-11-02T00:00:00"/>
    <s v="Second Class"/>
    <s v="FA-14230"/>
    <s v="Frank Atkinson"/>
    <x v="1"/>
    <x v="0"/>
    <x v="60"/>
    <x v="22"/>
    <n v="80219"/>
    <x v="1"/>
    <s v="TEC-CO-10001571"/>
    <x v="2"/>
    <x v="16"/>
    <s v="Sharp 1540cs Digital Laser Copier"/>
    <n v="439.99200000000002"/>
    <n v="1"/>
    <n v="0.2"/>
    <n v="164.99700000000001"/>
  </r>
  <r>
    <n v="3693"/>
    <s v="US-2012-131359"/>
    <x v="1"/>
    <x v="628"/>
    <d v="2012-11-02T00:00:00"/>
    <s v="Second Class"/>
    <s v="FA-14230"/>
    <s v="Frank Atkinson"/>
    <x v="1"/>
    <x v="0"/>
    <x v="60"/>
    <x v="22"/>
    <n v="80219"/>
    <x v="1"/>
    <s v="TEC-PH-10004531"/>
    <x v="2"/>
    <x v="7"/>
    <s v="OtterBox Commuter Series Case - iPhone 5 &amp; 5s"/>
    <n v="87.96"/>
    <n v="5"/>
    <n v="0.2"/>
    <n v="30.785999999999998"/>
  </r>
  <r>
    <n v="3694"/>
    <s v="US-2012-131359"/>
    <x v="1"/>
    <x v="628"/>
    <d v="2012-11-02T00:00:00"/>
    <s v="Second Class"/>
    <s v="FA-14230"/>
    <s v="Frank Atkinson"/>
    <x v="1"/>
    <x v="0"/>
    <x v="60"/>
    <x v="22"/>
    <n v="80219"/>
    <x v="1"/>
    <s v="FUR-FU-10003026"/>
    <x v="0"/>
    <x v="5"/>
    <s v="Eldon Regeneration Recycled Desk Accessories, Black"/>
    <n v="15.488"/>
    <n v="4"/>
    <n v="0.2"/>
    <n v="3.6783999999999999"/>
  </r>
  <r>
    <n v="3695"/>
    <s v="CA-2013-142097"/>
    <x v="0"/>
    <x v="680"/>
    <d v="2013-10-21T00:00:00"/>
    <s v="Standard Class"/>
    <s v="QJ-19255"/>
    <s v="Quincy Jones"/>
    <x v="1"/>
    <x v="0"/>
    <x v="24"/>
    <x v="17"/>
    <n v="22153"/>
    <x v="0"/>
    <s v="OFF-BI-10002082"/>
    <x v="1"/>
    <x v="8"/>
    <s v="GBC Twin Loop Wire Binding Elements"/>
    <n v="232.96"/>
    <n v="7"/>
    <n v="0"/>
    <n v="116.48"/>
  </r>
  <r>
    <n v="3696"/>
    <s v="CA-2013-142097"/>
    <x v="0"/>
    <x v="680"/>
    <d v="2013-10-21T00:00:00"/>
    <s v="Standard Class"/>
    <s v="QJ-19255"/>
    <s v="Quincy Jones"/>
    <x v="1"/>
    <x v="0"/>
    <x v="24"/>
    <x v="17"/>
    <n v="22153"/>
    <x v="0"/>
    <s v="OFF-EN-10002312"/>
    <x v="1"/>
    <x v="12"/>
    <s v="#10 Self-Seal White Envelopes"/>
    <n v="66.539999999999992"/>
    <n v="6"/>
    <n v="0"/>
    <n v="32.604599999999998"/>
  </r>
  <r>
    <n v="3697"/>
    <s v="CA-2013-142097"/>
    <x v="0"/>
    <x v="680"/>
    <d v="2013-10-21T00:00:00"/>
    <s v="Standard Class"/>
    <s v="QJ-19255"/>
    <s v="Quincy Jones"/>
    <x v="1"/>
    <x v="0"/>
    <x v="24"/>
    <x v="17"/>
    <n v="22153"/>
    <x v="0"/>
    <s v="OFF-AP-10000696"/>
    <x v="1"/>
    <x v="9"/>
    <s v="Holmes Odor Grabber"/>
    <n v="43.26"/>
    <n v="3"/>
    <n v="0"/>
    <n v="14.275799999999998"/>
  </r>
  <r>
    <n v="3698"/>
    <s v="CA-2012-151680"/>
    <x v="1"/>
    <x v="902"/>
    <d v="2012-11-21T00:00:00"/>
    <s v="Second Class"/>
    <s v="TC-21475"/>
    <s v="Tony Chapman"/>
    <x v="2"/>
    <x v="0"/>
    <x v="4"/>
    <x v="4"/>
    <n v="98115"/>
    <x v="1"/>
    <s v="FUR-FU-10000305"/>
    <x v="0"/>
    <x v="5"/>
    <s v="Tenex V2T-RE Standard Weight Series Chair Mat, 45&quot; x 53&quot;, Lip 25&quot; x 12&quot;"/>
    <n v="141.96"/>
    <n v="2"/>
    <n v="0"/>
    <n v="22.7136"/>
  </r>
  <r>
    <n v="3699"/>
    <s v="CA-2011-140039"/>
    <x v="2"/>
    <x v="103"/>
    <d v="2011-09-17T00:00:00"/>
    <s v="Standard Class"/>
    <s v="ON-18715"/>
    <s v="Odella Nelson"/>
    <x v="1"/>
    <x v="0"/>
    <x v="228"/>
    <x v="16"/>
    <n v="85281"/>
    <x v="1"/>
    <s v="OFF-ST-10001034"/>
    <x v="1"/>
    <x v="4"/>
    <s v="Eldon File Chest Portable File"/>
    <n v="79.400000000000006"/>
    <n v="5"/>
    <n v="0.2"/>
    <n v="5.9550000000000054"/>
  </r>
  <r>
    <n v="3700"/>
    <s v="CA-2014-160416"/>
    <x v="3"/>
    <x v="38"/>
    <d v="2014-11-19T00:00:00"/>
    <s v="Second Class"/>
    <s v="AD-10180"/>
    <s v="Alan Dominguez"/>
    <x v="2"/>
    <x v="0"/>
    <x v="181"/>
    <x v="15"/>
    <n v="10701"/>
    <x v="3"/>
    <s v="TEC-AC-10004114"/>
    <x v="2"/>
    <x v="11"/>
    <s v="KeyTronic 6101 Series - Keyboard - Black"/>
    <n v="163.96"/>
    <n v="4"/>
    <n v="0"/>
    <n v="70.502800000000008"/>
  </r>
  <r>
    <n v="3701"/>
    <s v="CA-2014-169411"/>
    <x v="3"/>
    <x v="165"/>
    <d v="2014-12-30T00:00:00"/>
    <s v="Standard Class"/>
    <s v="AC-10615"/>
    <s v="Ann Chong"/>
    <x v="1"/>
    <x v="0"/>
    <x v="30"/>
    <x v="15"/>
    <n v="14609"/>
    <x v="3"/>
    <s v="FUR-FU-10001602"/>
    <x v="0"/>
    <x v="5"/>
    <s v="Eldon Delta Triangular Chair Mat, 52&quot; x 58&quot;, Clear"/>
    <n v="37.93"/>
    <n v="1"/>
    <n v="0"/>
    <n v="6.8273999999999972"/>
  </r>
  <r>
    <n v="3702"/>
    <s v="CA-2013-126543"/>
    <x v="0"/>
    <x v="850"/>
    <d v="2013-01-13T00:00:00"/>
    <s v="Second Class"/>
    <s v="MF-17665"/>
    <s v="Maureen Fritzler"/>
    <x v="1"/>
    <x v="0"/>
    <x v="167"/>
    <x v="24"/>
    <n v="43615"/>
    <x v="3"/>
    <s v="FUR-FU-10002445"/>
    <x v="0"/>
    <x v="5"/>
    <s v="DAX Two-Tone Rosewood/Black Document Frame, Desktop, 5 x 7"/>
    <n v="15.168000000000001"/>
    <n v="2"/>
    <n v="0.2"/>
    <n v="3.7920000000000011"/>
  </r>
  <r>
    <n v="3703"/>
    <s v="CA-2012-104941"/>
    <x v="1"/>
    <x v="385"/>
    <d v="2012-06-19T00:00:00"/>
    <s v="Standard Class"/>
    <s v="DH-13075"/>
    <s v="Dave Hallsten"/>
    <x v="1"/>
    <x v="0"/>
    <x v="27"/>
    <x v="19"/>
    <n v="35601"/>
    <x v="0"/>
    <s v="OFF-AR-10004269"/>
    <x v="1"/>
    <x v="6"/>
    <s v="Newell 31"/>
    <n v="24.78"/>
    <n v="6"/>
    <n v="0"/>
    <n v="6.9384000000000006"/>
  </r>
  <r>
    <n v="3704"/>
    <s v="CA-2012-104941"/>
    <x v="1"/>
    <x v="385"/>
    <d v="2012-06-19T00:00:00"/>
    <s v="Standard Class"/>
    <s v="DH-13075"/>
    <s v="Dave Hallsten"/>
    <x v="1"/>
    <x v="0"/>
    <x v="27"/>
    <x v="19"/>
    <n v="35601"/>
    <x v="0"/>
    <s v="OFF-BI-10001249"/>
    <x v="1"/>
    <x v="8"/>
    <s v="Avery Heavy-Duty EZD View Binder with Locking Rings"/>
    <n v="19.14"/>
    <n v="3"/>
    <n v="0"/>
    <n v="8.8043999999999993"/>
  </r>
  <r>
    <n v="3705"/>
    <s v="CA-2012-104941"/>
    <x v="1"/>
    <x v="385"/>
    <d v="2012-06-19T00:00:00"/>
    <s v="Standard Class"/>
    <s v="DH-13075"/>
    <s v="Dave Hallsten"/>
    <x v="1"/>
    <x v="0"/>
    <x v="27"/>
    <x v="19"/>
    <n v="35601"/>
    <x v="0"/>
    <s v="TEC-CO-10004202"/>
    <x v="2"/>
    <x v="16"/>
    <s v="Brother DCP1000 Digital 3 in 1 Multifunction Machine"/>
    <n v="899.97"/>
    <n v="3"/>
    <n v="0"/>
    <n v="314.98950000000002"/>
  </r>
  <r>
    <n v="3706"/>
    <s v="CA-2012-104941"/>
    <x v="1"/>
    <x v="385"/>
    <d v="2012-06-19T00:00:00"/>
    <s v="Standard Class"/>
    <s v="DH-13075"/>
    <s v="Dave Hallsten"/>
    <x v="1"/>
    <x v="0"/>
    <x v="27"/>
    <x v="19"/>
    <n v="35601"/>
    <x v="0"/>
    <s v="OFF-PA-10003363"/>
    <x v="1"/>
    <x v="10"/>
    <s v="Xerox 204"/>
    <n v="32.400000000000006"/>
    <n v="5"/>
    <n v="0"/>
    <n v="15.552000000000001"/>
  </r>
  <r>
    <n v="3707"/>
    <s v="CA-2014-160087"/>
    <x v="3"/>
    <x v="257"/>
    <d v="2014-03-23T00:00:00"/>
    <s v="Standard Class"/>
    <s v="EN-13780"/>
    <s v="Edward Nazzal"/>
    <x v="0"/>
    <x v="0"/>
    <x v="61"/>
    <x v="5"/>
    <n v="75220"/>
    <x v="2"/>
    <s v="OFF-AR-10001915"/>
    <x v="1"/>
    <x v="6"/>
    <s v="Peel-Off China Markers"/>
    <n v="23.832000000000001"/>
    <n v="3"/>
    <n v="0.2"/>
    <n v="6.5538000000000007"/>
  </r>
  <r>
    <n v="3708"/>
    <s v="CA-2011-120544"/>
    <x v="2"/>
    <x v="533"/>
    <d v="2011-11-27T00:00:00"/>
    <s v="Standard Class"/>
    <s v="SS-20140"/>
    <s v="Saphhira Shifley"/>
    <x v="1"/>
    <x v="0"/>
    <x v="279"/>
    <x v="5"/>
    <n v="75150"/>
    <x v="2"/>
    <s v="FUR-FU-10001940"/>
    <x v="0"/>
    <x v="5"/>
    <s v="Staples"/>
    <n v="6.3680000000000003"/>
    <n v="2"/>
    <n v="0.6"/>
    <n v="-2.5471999999999984"/>
  </r>
  <r>
    <n v="3709"/>
    <s v="CA-2011-120544"/>
    <x v="2"/>
    <x v="533"/>
    <d v="2011-11-27T00:00:00"/>
    <s v="Standard Class"/>
    <s v="SS-20140"/>
    <s v="Saphhira Shifley"/>
    <x v="1"/>
    <x v="0"/>
    <x v="279"/>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x v="0"/>
    <x v="279"/>
    <x v="5"/>
    <n v="75150"/>
    <x v="2"/>
    <s v="TEC-AC-10003709"/>
    <x v="2"/>
    <x v="11"/>
    <s v="Maxell 4.7GB DVD-R 5/Pack"/>
    <n v="5.5440000000000005"/>
    <n v="7"/>
    <n v="0.2"/>
    <n v="1.6632000000000007"/>
  </r>
  <r>
    <n v="3711"/>
    <s v="CA-2014-113670"/>
    <x v="3"/>
    <x v="453"/>
    <d v="2014-10-18T00:00:00"/>
    <s v="First Class"/>
    <s v="RS-19765"/>
    <s v="Roland Schwarz"/>
    <x v="1"/>
    <x v="0"/>
    <x v="1"/>
    <x v="1"/>
    <n v="90045"/>
    <x v="1"/>
    <s v="FUR-TA-10001705"/>
    <x v="0"/>
    <x v="3"/>
    <s v="Bush Advantage Collection Round Conference Table"/>
    <n v="510.24"/>
    <n v="3"/>
    <n v="0.2"/>
    <n v="6.3779999999999575"/>
  </r>
  <r>
    <n v="3712"/>
    <s v="CA-2014-113670"/>
    <x v="3"/>
    <x v="453"/>
    <d v="2014-10-18T00:00:00"/>
    <s v="First Class"/>
    <s v="RS-19765"/>
    <s v="Roland Schwarz"/>
    <x v="1"/>
    <x v="0"/>
    <x v="1"/>
    <x v="1"/>
    <n v="90045"/>
    <x v="1"/>
    <s v="OFF-PA-10000675"/>
    <x v="1"/>
    <x v="10"/>
    <s v="Xerox 1919"/>
    <n v="204.95000000000002"/>
    <n v="5"/>
    <n v="0"/>
    <n v="100.4255"/>
  </r>
  <r>
    <n v="3713"/>
    <s v="CA-2014-166198"/>
    <x v="3"/>
    <x v="81"/>
    <d v="2014-04-25T00:00:00"/>
    <s v="First Class"/>
    <s v="JW-15955"/>
    <s v="Joni Wasserman"/>
    <x v="0"/>
    <x v="0"/>
    <x v="4"/>
    <x v="4"/>
    <n v="98103"/>
    <x v="1"/>
    <s v="TEC-AC-10000521"/>
    <x v="2"/>
    <x v="11"/>
    <s v="Verbatim Slim CD and DVD Storage Cases, 50/Pack"/>
    <n v="11.54"/>
    <n v="1"/>
    <n v="0"/>
    <n v="3.4619999999999997"/>
  </r>
  <r>
    <n v="3714"/>
    <s v="CA-2014-166198"/>
    <x v="3"/>
    <x v="81"/>
    <d v="2014-04-25T00:00:00"/>
    <s v="First Class"/>
    <s v="JW-15955"/>
    <s v="Joni Wasserman"/>
    <x v="0"/>
    <x v="0"/>
    <x v="4"/>
    <x v="4"/>
    <n v="98103"/>
    <x v="1"/>
    <s v="FUR-FU-10004622"/>
    <x v="0"/>
    <x v="5"/>
    <s v="Eldon Advantage Foldable Chair Mats for Low Pile Carpets"/>
    <n v="162.60000000000002"/>
    <n v="3"/>
    <n v="0"/>
    <n v="34.145999999999994"/>
  </r>
  <r>
    <n v="3715"/>
    <s v="CA-2011-135608"/>
    <x v="2"/>
    <x v="589"/>
    <d v="2011-12-10T00:00:00"/>
    <s v="Second Class"/>
    <s v="JK-15625"/>
    <s v="Jim Karlsson"/>
    <x v="0"/>
    <x v="0"/>
    <x v="175"/>
    <x v="4"/>
    <n v="98502"/>
    <x v="1"/>
    <s v="OFF-PA-10001954"/>
    <x v="1"/>
    <x v="10"/>
    <s v="Xerox 1964"/>
    <n v="45.68"/>
    <n v="2"/>
    <n v="0"/>
    <n v="21.012799999999999"/>
  </r>
  <r>
    <n v="3716"/>
    <s v="CA-2011-135608"/>
    <x v="2"/>
    <x v="589"/>
    <d v="2011-12-10T00:00:00"/>
    <s v="Second Class"/>
    <s v="JK-15625"/>
    <s v="Jim Karlsson"/>
    <x v="0"/>
    <x v="0"/>
    <x v="175"/>
    <x v="4"/>
    <n v="98502"/>
    <x v="1"/>
    <s v="FUR-CH-10002602"/>
    <x v="0"/>
    <x v="1"/>
    <s v="DMI Arturo Collection Mission-style Design Wood Chair"/>
    <n v="603.91999999999996"/>
    <n v="5"/>
    <n v="0.2"/>
    <n v="45.294000000000011"/>
  </r>
  <r>
    <n v="3717"/>
    <s v="CA-2014-144568"/>
    <x v="3"/>
    <x v="148"/>
    <d v="2014-06-03T00:00:00"/>
    <s v="Standard Class"/>
    <s v="JO-15550"/>
    <s v="Jesus Ocampo"/>
    <x v="2"/>
    <x v="0"/>
    <x v="155"/>
    <x v="8"/>
    <n v="68104"/>
    <x v="2"/>
    <s v="OFF-FA-10004395"/>
    <x v="1"/>
    <x v="13"/>
    <s v="Plymouth Boxed Rubber Bands by Plymouth"/>
    <n v="23.55"/>
    <n v="5"/>
    <n v="0"/>
    <n v="1.1775000000000002"/>
  </r>
  <r>
    <n v="3718"/>
    <s v="CA-2013-142370"/>
    <x v="0"/>
    <x v="251"/>
    <d v="2013-09-24T00:00:00"/>
    <s v="Standard Class"/>
    <s v="TP-21130"/>
    <s v="Theone Pippenger"/>
    <x v="0"/>
    <x v="0"/>
    <x v="38"/>
    <x v="32"/>
    <n v="31907"/>
    <x v="0"/>
    <s v="OFF-SU-10003002"/>
    <x v="1"/>
    <x v="14"/>
    <s v="Letter Slitter"/>
    <n v="5.04"/>
    <n v="2"/>
    <n v="0"/>
    <n v="0.15120000000000022"/>
  </r>
  <r>
    <n v="3719"/>
    <s v="CA-2013-142370"/>
    <x v="0"/>
    <x v="251"/>
    <d v="2013-09-24T00:00:00"/>
    <s v="Standard Class"/>
    <s v="TP-21130"/>
    <s v="Theone Pippenger"/>
    <x v="0"/>
    <x v="0"/>
    <x v="38"/>
    <x v="32"/>
    <n v="31907"/>
    <x v="0"/>
    <s v="TEC-AC-10002926"/>
    <x v="2"/>
    <x v="11"/>
    <s v="Logitech Wireless Marathon Mouse M705"/>
    <n v="249.95000000000002"/>
    <n v="5"/>
    <n v="0"/>
    <n v="107.47850000000001"/>
  </r>
  <r>
    <n v="3720"/>
    <s v="CA-2013-105900"/>
    <x v="0"/>
    <x v="42"/>
    <d v="2013-09-24T00:00:00"/>
    <s v="Standard Class"/>
    <s v="BS-11590"/>
    <s v="Brendan Sweed"/>
    <x v="1"/>
    <x v="0"/>
    <x v="38"/>
    <x v="14"/>
    <n v="47201"/>
    <x v="2"/>
    <s v="OFF-AR-10002656"/>
    <x v="1"/>
    <x v="6"/>
    <s v="Sanford Liquid Accent Highlighters"/>
    <n v="33.4"/>
    <n v="5"/>
    <n v="0"/>
    <n v="12.357999999999997"/>
  </r>
  <r>
    <n v="3721"/>
    <s v="CA-2013-151155"/>
    <x v="0"/>
    <x v="887"/>
    <d v="2013-12-25T00:00:00"/>
    <s v="Standard Class"/>
    <s v="AB-10255"/>
    <s v="Alejandro Ballentine"/>
    <x v="2"/>
    <x v="0"/>
    <x v="25"/>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x v="0"/>
    <x v="25"/>
    <x v="35"/>
    <n v="39212"/>
    <x v="0"/>
    <s v="OFF-BI-10003910"/>
    <x v="1"/>
    <x v="8"/>
    <s v="DXL Angle-View Binders with Locking Rings by Samsill"/>
    <n v="15.42"/>
    <n v="2"/>
    <n v="0"/>
    <n v="6.9390000000000001"/>
  </r>
  <r>
    <n v="3723"/>
    <s v="CA-2014-144036"/>
    <x v="3"/>
    <x v="903"/>
    <d v="2014-11-27T00:00:00"/>
    <s v="Standard Class"/>
    <s v="FO-14305"/>
    <s v="Frank Olsen"/>
    <x v="0"/>
    <x v="0"/>
    <x v="12"/>
    <x v="5"/>
    <n v="77070"/>
    <x v="2"/>
    <s v="OFF-AR-10000122"/>
    <x v="1"/>
    <x v="6"/>
    <s v="Newell 314"/>
    <n v="35.712000000000003"/>
    <n v="8"/>
    <n v="0.2"/>
    <n v="2.2319999999999958"/>
  </r>
  <r>
    <n v="3724"/>
    <s v="US-2011-169789"/>
    <x v="2"/>
    <x v="125"/>
    <d v="2012-01-04T00:00:00"/>
    <s v="Standard Class"/>
    <s v="MF-17665"/>
    <s v="Maureen Fritzler"/>
    <x v="1"/>
    <x v="0"/>
    <x v="42"/>
    <x v="16"/>
    <n v="85023"/>
    <x v="1"/>
    <s v="OFF-BI-10004600"/>
    <x v="1"/>
    <x v="8"/>
    <s v="Ibico Ibimaster 300 Manual Binding System"/>
    <n v="551.98500000000013"/>
    <n v="5"/>
    <n v="0.7"/>
    <n v="-459.98750000000018"/>
  </r>
  <r>
    <n v="3725"/>
    <s v="CA-2014-127264"/>
    <x v="3"/>
    <x v="355"/>
    <d v="2014-04-06T00:00:00"/>
    <s v="First Class"/>
    <s v="SA-20830"/>
    <s v="Sue Ann Reed"/>
    <x v="0"/>
    <x v="0"/>
    <x v="22"/>
    <x v="10"/>
    <n v="60653"/>
    <x v="2"/>
    <s v="OFF-AR-10003045"/>
    <x v="1"/>
    <x v="6"/>
    <s v="Prang Colored Pencils"/>
    <n v="7.0559999999999992"/>
    <n v="3"/>
    <n v="0.2"/>
    <n v="2.2050000000000001"/>
  </r>
  <r>
    <n v="3726"/>
    <s v="CA-2013-151512"/>
    <x v="0"/>
    <x v="482"/>
    <d v="2014-01-03T00:00:00"/>
    <s v="Standard Class"/>
    <s v="SH-19975"/>
    <s v="Sally Hughsby"/>
    <x v="1"/>
    <x v="0"/>
    <x v="60"/>
    <x v="22"/>
    <n v="80219"/>
    <x v="1"/>
    <s v="OFF-AP-10000252"/>
    <x v="1"/>
    <x v="9"/>
    <s v="Harmony HEPA Quiet Air Purifiers"/>
    <n v="18.72"/>
    <n v="2"/>
    <n v="0.2"/>
    <n v="3.51"/>
  </r>
  <r>
    <n v="3727"/>
    <s v="CA-2013-165169"/>
    <x v="0"/>
    <x v="410"/>
    <d v="2013-06-12T00:00:00"/>
    <s v="Standard Class"/>
    <s v="JL-15235"/>
    <s v="Janet Lee"/>
    <x v="0"/>
    <x v="0"/>
    <x v="46"/>
    <x v="13"/>
    <n v="19711"/>
    <x v="3"/>
    <s v="OFF-ST-10001496"/>
    <x v="1"/>
    <x v="4"/>
    <s v="Standard Rollaway File with Lock"/>
    <n v="360.38"/>
    <n v="2"/>
    <n v="0"/>
    <n v="93.698800000000006"/>
  </r>
  <r>
    <n v="3728"/>
    <s v="CA-2013-165169"/>
    <x v="0"/>
    <x v="410"/>
    <d v="2013-06-12T00:00:00"/>
    <s v="Standard Class"/>
    <s v="JL-15235"/>
    <s v="Janet Lee"/>
    <x v="0"/>
    <x v="0"/>
    <x v="46"/>
    <x v="13"/>
    <n v="19711"/>
    <x v="3"/>
    <s v="OFF-AR-10000122"/>
    <x v="1"/>
    <x v="6"/>
    <s v="Newell 314"/>
    <n v="11.16"/>
    <n v="2"/>
    <n v="0"/>
    <n v="2.7899999999999991"/>
  </r>
  <r>
    <n v="3729"/>
    <s v="CA-2013-165169"/>
    <x v="0"/>
    <x v="410"/>
    <d v="2013-06-12T00:00:00"/>
    <s v="Standard Class"/>
    <s v="JL-15235"/>
    <s v="Janet Lee"/>
    <x v="0"/>
    <x v="0"/>
    <x v="46"/>
    <x v="13"/>
    <n v="19711"/>
    <x v="3"/>
    <s v="OFF-LA-10000407"/>
    <x v="1"/>
    <x v="2"/>
    <s v="Avery White Multi-Purpose Labels"/>
    <n v="14.940000000000001"/>
    <n v="3"/>
    <n v="0"/>
    <n v="6.8723999999999998"/>
  </r>
  <r>
    <n v="3730"/>
    <s v="CA-2012-109575"/>
    <x v="1"/>
    <x v="227"/>
    <d v="2012-09-23T00:00:00"/>
    <s v="Standard Class"/>
    <s v="KH-16630"/>
    <s v="Ken Heidel"/>
    <x v="1"/>
    <x v="0"/>
    <x v="183"/>
    <x v="39"/>
    <n v="20735"/>
    <x v="3"/>
    <s v="OFF-ST-10004950"/>
    <x v="1"/>
    <x v="4"/>
    <s v="Acco Perma 3000 Stacking Storage Drawers"/>
    <n v="41.96"/>
    <n v="2"/>
    <n v="0"/>
    <n v="7.9724000000000004"/>
  </r>
  <r>
    <n v="3731"/>
    <s v="CA-2012-109575"/>
    <x v="1"/>
    <x v="227"/>
    <d v="2012-09-23T00:00:00"/>
    <s v="Standard Class"/>
    <s v="KH-16630"/>
    <s v="Ken Heidel"/>
    <x v="1"/>
    <x v="0"/>
    <x v="183"/>
    <x v="39"/>
    <n v="20735"/>
    <x v="3"/>
    <s v="OFF-ST-10004123"/>
    <x v="1"/>
    <x v="4"/>
    <s v="Safco Industrial Wire Shelving System"/>
    <n v="636.86"/>
    <n v="7"/>
    <n v="0"/>
    <n v="0"/>
  </r>
  <r>
    <n v="3732"/>
    <s v="CA-2012-109575"/>
    <x v="1"/>
    <x v="227"/>
    <d v="2012-09-23T00:00:00"/>
    <s v="Standard Class"/>
    <s v="KH-16630"/>
    <s v="Ken Heidel"/>
    <x v="1"/>
    <x v="0"/>
    <x v="183"/>
    <x v="39"/>
    <n v="20735"/>
    <x v="3"/>
    <s v="TEC-PH-10000730"/>
    <x v="2"/>
    <x v="7"/>
    <s v="Samsung Galaxy S4 Active"/>
    <n v="499.99"/>
    <n v="1"/>
    <n v="0"/>
    <n v="129.99740000000003"/>
  </r>
  <r>
    <n v="3733"/>
    <s v="CA-2012-109575"/>
    <x v="1"/>
    <x v="227"/>
    <d v="2012-09-23T00:00:00"/>
    <s v="Standard Class"/>
    <s v="KH-16630"/>
    <s v="Ken Heidel"/>
    <x v="1"/>
    <x v="0"/>
    <x v="183"/>
    <x v="39"/>
    <n v="20735"/>
    <x v="3"/>
    <s v="TEC-PH-10000895"/>
    <x v="2"/>
    <x v="7"/>
    <s v="Polycom VVX 310 VoIP phone"/>
    <n v="1259.93"/>
    <n v="7"/>
    <n v="0"/>
    <n v="327.58180000000004"/>
  </r>
  <r>
    <n v="3734"/>
    <s v="CA-2012-109575"/>
    <x v="1"/>
    <x v="227"/>
    <d v="2012-09-23T00:00:00"/>
    <s v="Standard Class"/>
    <s v="KH-16630"/>
    <s v="Ken Heidel"/>
    <x v="1"/>
    <x v="0"/>
    <x v="183"/>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x v="0"/>
    <x v="20"/>
    <x v="15"/>
    <n v="10011"/>
    <x v="3"/>
    <s v="OFF-PA-10002254"/>
    <x v="1"/>
    <x v="10"/>
    <s v="Xerox 1883"/>
    <n v="26.38"/>
    <n v="1"/>
    <n v="0"/>
    <n v="12.134799999999998"/>
  </r>
  <r>
    <n v="3736"/>
    <s v="CA-2014-168193"/>
    <x v="3"/>
    <x v="904"/>
    <d v="2014-03-12T00:00:00"/>
    <s v="Second Class"/>
    <s v="RM-19750"/>
    <s v="Roland Murray"/>
    <x v="0"/>
    <x v="0"/>
    <x v="20"/>
    <x v="15"/>
    <n v="10011"/>
    <x v="3"/>
    <s v="FUR-FU-10002554"/>
    <x v="0"/>
    <x v="5"/>
    <s v="Westinghouse Floor Lamp with Metal Mesh Shade, Black"/>
    <n v="71.97"/>
    <n v="3"/>
    <n v="0"/>
    <n v="16.553099999999993"/>
  </r>
  <r>
    <n v="3737"/>
    <s v="CA-2013-115476"/>
    <x v="0"/>
    <x v="716"/>
    <d v="2013-03-18T00:00:00"/>
    <s v="Same Day"/>
    <s v="VM-21835"/>
    <s v="Vivian Mathis"/>
    <x v="0"/>
    <x v="0"/>
    <x v="46"/>
    <x v="13"/>
    <n v="19711"/>
    <x v="3"/>
    <s v="TEC-PH-10000673"/>
    <x v="2"/>
    <x v="7"/>
    <s v="Plantronics Voyager Pro HD - Bluetooth Headset"/>
    <n v="129.97999999999999"/>
    <n v="2"/>
    <n v="0"/>
    <n v="62.3904"/>
  </r>
  <r>
    <n v="3738"/>
    <s v="CA-2013-115476"/>
    <x v="0"/>
    <x v="716"/>
    <d v="2013-03-18T00:00:00"/>
    <s v="Same Day"/>
    <s v="VM-21835"/>
    <s v="Vivian Mathis"/>
    <x v="0"/>
    <x v="0"/>
    <x v="46"/>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x v="0"/>
    <x v="25"/>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x v="0"/>
    <x v="25"/>
    <x v="12"/>
    <n v="49201"/>
    <x v="2"/>
    <s v="TEC-AC-10001109"/>
    <x v="2"/>
    <x v="11"/>
    <s v="Logitech Trackman Marble Mouse"/>
    <n v="59.98"/>
    <n v="2"/>
    <n v="0"/>
    <n v="25.191600000000001"/>
  </r>
  <r>
    <n v="3741"/>
    <s v="CA-2013-133340"/>
    <x v="0"/>
    <x v="10"/>
    <d v="2013-12-14T00:00:00"/>
    <s v="Standard Class"/>
    <s v="LH-17155"/>
    <s v="Logan Haushalter"/>
    <x v="0"/>
    <x v="0"/>
    <x v="25"/>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x v="0"/>
    <x v="20"/>
    <x v="15"/>
    <n v="10011"/>
    <x v="3"/>
    <s v="OFF-EN-10001137"/>
    <x v="1"/>
    <x v="12"/>
    <s v="#10 Gummed Flap White Envelopes, 100/Box"/>
    <n v="16.52"/>
    <n v="4"/>
    <n v="0"/>
    <n v="7.5991999999999997"/>
  </r>
  <r>
    <n v="3743"/>
    <s v="CA-2013-137848"/>
    <x v="0"/>
    <x v="804"/>
    <d v="2013-01-21T00:00:00"/>
    <s v="Standard Class"/>
    <s v="WB-21850"/>
    <s v="William Brown"/>
    <x v="0"/>
    <x v="0"/>
    <x v="20"/>
    <x v="15"/>
    <n v="10011"/>
    <x v="3"/>
    <s v="OFF-PA-10004285"/>
    <x v="1"/>
    <x v="10"/>
    <s v="Xerox 1959"/>
    <n v="60.12"/>
    <n v="9"/>
    <n v="0"/>
    <n v="28.857599999999998"/>
  </r>
  <r>
    <n v="3744"/>
    <s v="CA-2013-137848"/>
    <x v="0"/>
    <x v="804"/>
    <d v="2013-01-21T00:00:00"/>
    <s v="Standard Class"/>
    <s v="WB-21850"/>
    <s v="William Brown"/>
    <x v="0"/>
    <x v="0"/>
    <x v="20"/>
    <x v="15"/>
    <n v="10011"/>
    <x v="3"/>
    <s v="OFF-BI-10002225"/>
    <x v="1"/>
    <x v="8"/>
    <s v="Square Ring Data Binders, Rigid 75 Pt. Covers, 11&quot; x 14-7/8&quot;"/>
    <n v="49.536000000000001"/>
    <n v="3"/>
    <n v="0.2"/>
    <n v="17.337599999999998"/>
  </r>
  <r>
    <n v="3745"/>
    <s v="CA-2011-113047"/>
    <x v="2"/>
    <x v="745"/>
    <d v="2011-10-24T00:00:00"/>
    <s v="Same Day"/>
    <s v="AP-10915"/>
    <s v="Arthur Prichep"/>
    <x v="0"/>
    <x v="0"/>
    <x v="371"/>
    <x v="20"/>
    <n v="29730"/>
    <x v="0"/>
    <s v="OFF-FA-10002763"/>
    <x v="1"/>
    <x v="13"/>
    <s v="Advantus Map Pennant Flags and Round Head Tacks"/>
    <n v="11.850000000000001"/>
    <n v="3"/>
    <n v="0"/>
    <n v="3.7919999999999994"/>
  </r>
  <r>
    <n v="3746"/>
    <s v="CA-2013-149979"/>
    <x v="0"/>
    <x v="713"/>
    <d v="2013-09-29T00:00:00"/>
    <s v="Second Class"/>
    <s v="RA-19915"/>
    <s v="Russell Applegate"/>
    <x v="0"/>
    <x v="0"/>
    <x v="38"/>
    <x v="32"/>
    <n v="31907"/>
    <x v="0"/>
    <s v="OFF-ST-10003058"/>
    <x v="1"/>
    <x v="4"/>
    <s v="Eldon Mobile Mega Data Cart  Mega Stackable  Add-On Trays"/>
    <n v="118.25"/>
    <n v="5"/>
    <n v="0"/>
    <n v="34.292499999999997"/>
  </r>
  <r>
    <n v="3747"/>
    <s v="CA-2013-149979"/>
    <x v="0"/>
    <x v="713"/>
    <d v="2013-09-29T00:00:00"/>
    <s v="Second Class"/>
    <s v="RA-19915"/>
    <s v="Russell Applegate"/>
    <x v="0"/>
    <x v="0"/>
    <x v="38"/>
    <x v="32"/>
    <n v="31907"/>
    <x v="0"/>
    <s v="FUR-CH-10002084"/>
    <x v="0"/>
    <x v="1"/>
    <s v="Hon Mobius Operator's Chair"/>
    <n v="368.96999999999997"/>
    <n v="3"/>
    <n v="0"/>
    <n v="81.173400000000001"/>
  </r>
  <r>
    <n v="3748"/>
    <s v="CA-2014-161956"/>
    <x v="3"/>
    <x v="151"/>
    <d v="2014-08-30T00:00:00"/>
    <s v="Second Class"/>
    <s v="DR-12880"/>
    <s v="Dan Reichenbach"/>
    <x v="1"/>
    <x v="0"/>
    <x v="75"/>
    <x v="1"/>
    <n v="90301"/>
    <x v="1"/>
    <s v="FUR-FU-10002937"/>
    <x v="0"/>
    <x v="5"/>
    <s v="GE 48&quot; Fluorescent Tube, Cool White Energy Saver, 34 Watts, 30/Box"/>
    <n v="198.46"/>
    <n v="2"/>
    <n v="0"/>
    <n v="99.23"/>
  </r>
  <r>
    <n v="3749"/>
    <s v="CA-2014-161956"/>
    <x v="3"/>
    <x v="151"/>
    <d v="2014-08-30T00:00:00"/>
    <s v="Second Class"/>
    <s v="DR-12880"/>
    <s v="Dan Reichenbach"/>
    <x v="1"/>
    <x v="0"/>
    <x v="75"/>
    <x v="1"/>
    <n v="90301"/>
    <x v="1"/>
    <s v="OFF-AP-10001242"/>
    <x v="1"/>
    <x v="9"/>
    <s v="APC 7 Outlet Network SurgeArrest Surge Protector"/>
    <n v="321.92"/>
    <n v="4"/>
    <n v="0"/>
    <n v="96.575999999999993"/>
  </r>
  <r>
    <n v="3750"/>
    <s v="CA-2014-161956"/>
    <x v="3"/>
    <x v="151"/>
    <d v="2014-08-30T00:00:00"/>
    <s v="Second Class"/>
    <s v="DR-12880"/>
    <s v="Dan Reichenbach"/>
    <x v="1"/>
    <x v="0"/>
    <x v="75"/>
    <x v="1"/>
    <n v="90301"/>
    <x v="1"/>
    <s v="TEC-CO-10001571"/>
    <x v="2"/>
    <x v="16"/>
    <s v="Sharp 1540cs Digital Laser Copier"/>
    <n v="879.98400000000004"/>
    <n v="2"/>
    <n v="0.2"/>
    <n v="329.99400000000003"/>
  </r>
  <r>
    <n v="3751"/>
    <s v="CA-2014-161956"/>
    <x v="3"/>
    <x v="151"/>
    <d v="2014-08-30T00:00:00"/>
    <s v="Second Class"/>
    <s v="DR-12880"/>
    <s v="Dan Reichenbach"/>
    <x v="1"/>
    <x v="0"/>
    <x v="75"/>
    <x v="1"/>
    <n v="90301"/>
    <x v="1"/>
    <s v="OFF-SU-10002503"/>
    <x v="1"/>
    <x v="14"/>
    <s v="Acme Preferred Stainless Steel Scissors"/>
    <n v="28.4"/>
    <n v="5"/>
    <n v="0"/>
    <n v="8.2359999999999989"/>
  </r>
  <r>
    <n v="3752"/>
    <s v="CA-2014-161956"/>
    <x v="3"/>
    <x v="151"/>
    <d v="2014-08-30T00:00:00"/>
    <s v="Second Class"/>
    <s v="DR-12880"/>
    <s v="Dan Reichenbach"/>
    <x v="1"/>
    <x v="0"/>
    <x v="75"/>
    <x v="1"/>
    <n v="90301"/>
    <x v="1"/>
    <s v="FUR-CH-10004886"/>
    <x v="0"/>
    <x v="1"/>
    <s v="Bevis Steel Folding Chairs"/>
    <n v="230.28000000000003"/>
    <n v="3"/>
    <n v="0.2"/>
    <n v="23.027999999999992"/>
  </r>
  <r>
    <n v="3753"/>
    <s v="CA-2014-161956"/>
    <x v="3"/>
    <x v="151"/>
    <d v="2014-08-30T00:00:00"/>
    <s v="Second Class"/>
    <s v="DR-12880"/>
    <s v="Dan Reichenbach"/>
    <x v="1"/>
    <x v="0"/>
    <x v="75"/>
    <x v="1"/>
    <n v="90301"/>
    <x v="1"/>
    <s v="OFF-PA-10001289"/>
    <x v="1"/>
    <x v="10"/>
    <s v="White Computer Printout Paper by Universal"/>
    <n v="116.28"/>
    <n v="3"/>
    <n v="0"/>
    <n v="56.977199999999996"/>
  </r>
  <r>
    <n v="3754"/>
    <s v="CA-2014-161956"/>
    <x v="3"/>
    <x v="151"/>
    <d v="2014-08-30T00:00:00"/>
    <s v="Second Class"/>
    <s v="DR-12880"/>
    <s v="Dan Reichenbach"/>
    <x v="1"/>
    <x v="0"/>
    <x v="75"/>
    <x v="1"/>
    <n v="90301"/>
    <x v="1"/>
    <s v="OFF-BI-10003650"/>
    <x v="1"/>
    <x v="8"/>
    <s v="GBC DocuBind 300 Electric Binding Machine"/>
    <n v="841.5680000000001"/>
    <n v="2"/>
    <n v="0.2"/>
    <n v="294.54879999999991"/>
  </r>
  <r>
    <n v="3755"/>
    <s v="CA-2014-161956"/>
    <x v="3"/>
    <x v="151"/>
    <d v="2014-08-30T00:00:00"/>
    <s v="Second Class"/>
    <s v="DR-12880"/>
    <s v="Dan Reichenbach"/>
    <x v="1"/>
    <x v="0"/>
    <x v="75"/>
    <x v="1"/>
    <n v="90301"/>
    <x v="1"/>
    <s v="OFF-ST-10001370"/>
    <x v="1"/>
    <x v="4"/>
    <s v="Sensible Storage WireTech Storage Systems"/>
    <n v="354.90000000000003"/>
    <n v="5"/>
    <n v="0"/>
    <n v="17.744999999999962"/>
  </r>
  <r>
    <n v="3756"/>
    <s v="CA-2013-116799"/>
    <x v="0"/>
    <x v="840"/>
    <d v="2013-03-07T00:00:00"/>
    <s v="First Class"/>
    <s v="JG-15310"/>
    <s v="Jason Gross"/>
    <x v="1"/>
    <x v="0"/>
    <x v="372"/>
    <x v="5"/>
    <n v="79762"/>
    <x v="2"/>
    <s v="OFF-PA-10001892"/>
    <x v="1"/>
    <x v="10"/>
    <s v="Rediform Wirebound &quot;Phone Memo&quot; Message Book, 11 x 5-3/4"/>
    <n v="42.783999999999999"/>
    <n v="7"/>
    <n v="0.2"/>
    <n v="15.509199999999998"/>
  </r>
  <r>
    <n v="3757"/>
    <s v="CA-2013-116799"/>
    <x v="0"/>
    <x v="840"/>
    <d v="2013-03-07T00:00:00"/>
    <s v="First Class"/>
    <s v="JG-15310"/>
    <s v="Jason Gross"/>
    <x v="1"/>
    <x v="0"/>
    <x v="372"/>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x v="0"/>
    <x v="46"/>
    <x v="24"/>
    <n v="43055"/>
    <x v="3"/>
    <s v="OFF-AR-10001615"/>
    <x v="1"/>
    <x v="6"/>
    <s v="Newell 34"/>
    <n v="111.104"/>
    <n v="7"/>
    <n v="0.2"/>
    <n v="8.3328000000000024"/>
  </r>
  <r>
    <n v="3759"/>
    <s v="CA-2012-167745"/>
    <x v="1"/>
    <x v="227"/>
    <d v="2012-09-23T00:00:00"/>
    <s v="Standard Class"/>
    <s v="GB-14530"/>
    <s v="George Bell"/>
    <x v="1"/>
    <x v="0"/>
    <x v="1"/>
    <x v="1"/>
    <n v="90049"/>
    <x v="1"/>
    <s v="OFF-AR-10003602"/>
    <x v="1"/>
    <x v="6"/>
    <s v="Quartet Omega Colored Chalk, 12/Pack"/>
    <n v="11.68"/>
    <n v="2"/>
    <n v="0"/>
    <n v="5.4895999999999994"/>
  </r>
  <r>
    <n v="3760"/>
    <s v="CA-2012-167745"/>
    <x v="1"/>
    <x v="227"/>
    <d v="2012-09-23T00:00:00"/>
    <s v="Standard Class"/>
    <s v="GB-14530"/>
    <s v="George Bell"/>
    <x v="1"/>
    <x v="0"/>
    <x v="1"/>
    <x v="1"/>
    <n v="90049"/>
    <x v="1"/>
    <s v="OFF-SU-10004782"/>
    <x v="1"/>
    <x v="14"/>
    <s v="Elite 5&quot; Scissors"/>
    <n v="16.899999999999999"/>
    <n v="2"/>
    <n v="0"/>
    <n v="5.0699999999999985"/>
  </r>
  <r>
    <n v="3761"/>
    <s v="CA-2012-167745"/>
    <x v="1"/>
    <x v="227"/>
    <d v="2012-09-23T00:00:00"/>
    <s v="Standard Class"/>
    <s v="GB-14530"/>
    <s v="George Bell"/>
    <x v="1"/>
    <x v="0"/>
    <x v="1"/>
    <x v="1"/>
    <n v="90049"/>
    <x v="1"/>
    <s v="FUR-FU-10001591"/>
    <x v="0"/>
    <x v="5"/>
    <s v="Advantus Panel Wall Certificate Holder - 8.5x11"/>
    <n v="24.4"/>
    <n v="2"/>
    <n v="0"/>
    <n v="10.248000000000001"/>
  </r>
  <r>
    <n v="3762"/>
    <s v="CA-2014-104577"/>
    <x v="3"/>
    <x v="605"/>
    <d v="2014-05-18T00:00:00"/>
    <s v="Standard Class"/>
    <s v="CK-12205"/>
    <s v="Chloris Kastensmidt"/>
    <x v="0"/>
    <x v="0"/>
    <x v="231"/>
    <x v="31"/>
    <n v="2149"/>
    <x v="3"/>
    <s v="OFF-PA-10000659"/>
    <x v="1"/>
    <x v="10"/>
    <s v="TOPS Carbonless Receipt Book, Four 2-3/4 x 7-1/4 Money Receipts per Page"/>
    <n v="87.6"/>
    <n v="5"/>
    <n v="0"/>
    <n v="42.047999999999995"/>
  </r>
  <r>
    <n v="3763"/>
    <s v="CA-2013-156251"/>
    <x v="0"/>
    <x v="572"/>
    <d v="2013-08-19T00:00:00"/>
    <s v="Second Class"/>
    <s v="TS-21160"/>
    <s v="Theresa Swint"/>
    <x v="1"/>
    <x v="0"/>
    <x v="373"/>
    <x v="6"/>
    <n v="53214"/>
    <x v="2"/>
    <s v="FUR-BO-10001337"/>
    <x v="0"/>
    <x v="0"/>
    <s v="O'Sullivan Living Dimensions 2-Shelf Bookcases"/>
    <n v="241.96"/>
    <n v="2"/>
    <n v="0"/>
    <n v="24.195999999999998"/>
  </r>
  <r>
    <n v="3764"/>
    <s v="CA-2013-156251"/>
    <x v="0"/>
    <x v="572"/>
    <d v="2013-08-19T00:00:00"/>
    <s v="Second Class"/>
    <s v="TS-21160"/>
    <s v="Theresa Swint"/>
    <x v="1"/>
    <x v="0"/>
    <x v="373"/>
    <x v="6"/>
    <n v="53214"/>
    <x v="2"/>
    <s v="OFF-BI-10003529"/>
    <x v="1"/>
    <x v="8"/>
    <s v="Avery Round Ring Poly Binders"/>
    <n v="8.52"/>
    <n v="3"/>
    <n v="0"/>
    <n v="4.1747999999999994"/>
  </r>
  <r>
    <n v="3765"/>
    <s v="CA-2014-125878"/>
    <x v="3"/>
    <x v="906"/>
    <d v="2014-03-03T00:00:00"/>
    <s v="Standard Class"/>
    <s v="MH-18025"/>
    <s v="Michelle Huthwaite"/>
    <x v="0"/>
    <x v="0"/>
    <x v="22"/>
    <x v="10"/>
    <n v="60623"/>
    <x v="2"/>
    <s v="OFF-BI-10002609"/>
    <x v="1"/>
    <x v="8"/>
    <s v="Avery Hidden Tab Dividers for Binding Systems"/>
    <n v="1.7879999999999996"/>
    <n v="3"/>
    <n v="0.8"/>
    <n v="-3.0396000000000001"/>
  </r>
  <r>
    <n v="3766"/>
    <s v="CA-2013-163153"/>
    <x v="0"/>
    <x v="844"/>
    <d v="2013-03-26T00:00:00"/>
    <s v="Standard Class"/>
    <s v="DM-12955"/>
    <s v="Dario Medina"/>
    <x v="1"/>
    <x v="0"/>
    <x v="12"/>
    <x v="5"/>
    <n v="77036"/>
    <x v="2"/>
    <s v="FUR-TA-10004767"/>
    <x v="0"/>
    <x v="3"/>
    <s v="Safco Drafting Table"/>
    <n v="99.372"/>
    <n v="2"/>
    <n v="0.3"/>
    <n v="-1.4196000000000097"/>
  </r>
  <r>
    <n v="3767"/>
    <s v="CA-2013-163153"/>
    <x v="0"/>
    <x v="844"/>
    <d v="2013-03-26T00:00:00"/>
    <s v="Standard Class"/>
    <s v="DM-12955"/>
    <s v="Dario Medina"/>
    <x v="1"/>
    <x v="0"/>
    <x v="12"/>
    <x v="5"/>
    <n v="77036"/>
    <x v="2"/>
    <s v="OFF-AR-10001868"/>
    <x v="1"/>
    <x v="6"/>
    <s v="Prang Dustless Chalk Sticks"/>
    <n v="1.3440000000000001"/>
    <n v="1"/>
    <n v="0.2"/>
    <n v="0.504"/>
  </r>
  <r>
    <n v="3768"/>
    <s v="CA-2012-103205"/>
    <x v="1"/>
    <x v="575"/>
    <d v="2012-12-10T00:00:00"/>
    <s v="Second Class"/>
    <s v="JJ-15760"/>
    <s v="Joel Jenkins"/>
    <x v="2"/>
    <x v="0"/>
    <x v="12"/>
    <x v="5"/>
    <n v="77036"/>
    <x v="2"/>
    <s v="TEC-PH-10004896"/>
    <x v="2"/>
    <x v="7"/>
    <s v="Nokia Lumia 521 (T-Mobile)"/>
    <n v="119.96000000000001"/>
    <n v="5"/>
    <n v="0.2"/>
    <n v="11.996000000000002"/>
  </r>
  <r>
    <n v="3769"/>
    <s v="CA-2011-153913"/>
    <x v="2"/>
    <x v="757"/>
    <d v="2011-12-20T00:00:00"/>
    <s v="Second Class"/>
    <s v="KB-16585"/>
    <s v="Ken Black"/>
    <x v="1"/>
    <x v="0"/>
    <x v="146"/>
    <x v="2"/>
    <n v="33012"/>
    <x v="0"/>
    <s v="FUR-CH-10000988"/>
    <x v="0"/>
    <x v="1"/>
    <s v="Hon Olson Stacker Stools"/>
    <n v="1013.8320000000001"/>
    <n v="9"/>
    <n v="0.2"/>
    <n v="101.38319999999999"/>
  </r>
  <r>
    <n v="3770"/>
    <s v="CA-2011-153913"/>
    <x v="2"/>
    <x v="757"/>
    <d v="2011-12-20T00:00:00"/>
    <s v="Second Class"/>
    <s v="KB-16585"/>
    <s v="Ken Black"/>
    <x v="1"/>
    <x v="0"/>
    <x v="146"/>
    <x v="2"/>
    <n v="33012"/>
    <x v="0"/>
    <s v="OFF-FA-10000490"/>
    <x v="1"/>
    <x v="13"/>
    <s v="OIC Binder Clips, Mini, 1/4&quot; Capacity, Black"/>
    <n v="1.984"/>
    <n v="2"/>
    <n v="0.2"/>
    <n v="0.66959999999999997"/>
  </r>
  <r>
    <n v="3771"/>
    <s v="CA-2013-155530"/>
    <x v="0"/>
    <x v="907"/>
    <d v="2013-12-22T00:00:00"/>
    <s v="Standard Class"/>
    <s v="CM-12160"/>
    <s v="Charles McCrossin"/>
    <x v="0"/>
    <x v="0"/>
    <x v="8"/>
    <x v="1"/>
    <n v="94122"/>
    <x v="1"/>
    <s v="FUR-TA-10004256"/>
    <x v="0"/>
    <x v="3"/>
    <s v="Bretford “Just In Time” Height-Adjustable Multi-Task Work Tables"/>
    <n v="2003.52"/>
    <n v="6"/>
    <n v="0.2"/>
    <n v="-325.57200000000023"/>
  </r>
  <r>
    <n v="3772"/>
    <s v="US-2013-101196"/>
    <x v="0"/>
    <x v="536"/>
    <d v="2013-05-18T00:00:00"/>
    <s v="Standard Class"/>
    <s v="FM-14215"/>
    <s v="Filia McAdams"/>
    <x v="1"/>
    <x v="0"/>
    <x v="10"/>
    <x v="9"/>
    <n v="19140"/>
    <x v="3"/>
    <s v="OFF-ST-10004804"/>
    <x v="1"/>
    <x v="4"/>
    <s v="Belkin 19&quot; Vented Equipment Shelf, Black"/>
    <n v="82.367999999999995"/>
    <n v="2"/>
    <n v="0.2"/>
    <n v="-19.562399999999997"/>
  </r>
  <r>
    <n v="3773"/>
    <s v="CA-2011-115357"/>
    <x v="2"/>
    <x v="908"/>
    <d v="2011-08-11T00:00:00"/>
    <s v="Second Class"/>
    <s v="RF-19735"/>
    <s v="Roland Fjeld"/>
    <x v="0"/>
    <x v="0"/>
    <x v="29"/>
    <x v="20"/>
    <n v="29203"/>
    <x v="0"/>
    <s v="TEC-AC-10000023"/>
    <x v="2"/>
    <x v="11"/>
    <s v="Maxell 74 Minute CD-R Spindle, 50/Pack"/>
    <n v="62.91"/>
    <n v="3"/>
    <n v="0"/>
    <n v="22.647599999999997"/>
  </r>
  <r>
    <n v="3774"/>
    <s v="US-2011-102715"/>
    <x v="2"/>
    <x v="909"/>
    <d v="2011-04-13T00:00:00"/>
    <s v="Second Class"/>
    <s v="JK-15370"/>
    <s v="Jay Kimmel"/>
    <x v="0"/>
    <x v="0"/>
    <x v="100"/>
    <x v="2"/>
    <n v="33180"/>
    <x v="0"/>
    <s v="OFF-FA-10001332"/>
    <x v="1"/>
    <x v="13"/>
    <s v="Acco Banker's Clasps, 5 3/4&quot;-Long"/>
    <n v="6.911999999999999"/>
    <n v="3"/>
    <n v="0.2"/>
    <n v="2.3327999999999998"/>
  </r>
  <r>
    <n v="3775"/>
    <s v="US-2011-102715"/>
    <x v="2"/>
    <x v="909"/>
    <d v="2011-04-13T00:00:00"/>
    <s v="Second Class"/>
    <s v="JK-15370"/>
    <s v="Jay Kimmel"/>
    <x v="0"/>
    <x v="0"/>
    <x v="100"/>
    <x v="2"/>
    <n v="33180"/>
    <x v="0"/>
    <s v="TEC-AC-10002001"/>
    <x v="2"/>
    <x v="11"/>
    <s v="Logitech Wireless Gaming Headset G930"/>
    <n v="383.97600000000006"/>
    <n v="3"/>
    <n v="0.2"/>
    <n v="81.59490000000001"/>
  </r>
  <r>
    <n v="3776"/>
    <s v="US-2011-102715"/>
    <x v="2"/>
    <x v="909"/>
    <d v="2011-04-13T00:00:00"/>
    <s v="Second Class"/>
    <s v="JK-15370"/>
    <s v="Jay Kimmel"/>
    <x v="0"/>
    <x v="0"/>
    <x v="100"/>
    <x v="2"/>
    <n v="33180"/>
    <x v="0"/>
    <s v="OFF-PA-10000029"/>
    <x v="1"/>
    <x v="10"/>
    <s v="Xerox 224"/>
    <n v="10.368000000000002"/>
    <n v="2"/>
    <n v="0.2"/>
    <n v="3.6288"/>
  </r>
  <r>
    <n v="3777"/>
    <s v="US-2011-102715"/>
    <x v="2"/>
    <x v="909"/>
    <d v="2011-04-13T00:00:00"/>
    <s v="Second Class"/>
    <s v="JK-15370"/>
    <s v="Jay Kimmel"/>
    <x v="0"/>
    <x v="0"/>
    <x v="100"/>
    <x v="2"/>
    <n v="33180"/>
    <x v="0"/>
    <s v="TEC-AC-10001874"/>
    <x v="2"/>
    <x v="11"/>
    <s v="Logitech Wireless Anywhere Mouse MX for PC and Mac"/>
    <n v="335.94400000000002"/>
    <n v="7"/>
    <n v="0.2"/>
    <n v="41.992999999999995"/>
  </r>
  <r>
    <n v="3778"/>
    <s v="CA-2012-107937"/>
    <x v="1"/>
    <x v="910"/>
    <d v="2012-05-08T00:00:00"/>
    <s v="Standard Class"/>
    <s v="JB-16045"/>
    <s v="Julia Barnett"/>
    <x v="2"/>
    <x v="0"/>
    <x v="374"/>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x v="0"/>
    <x v="100"/>
    <x v="2"/>
    <n v="33180"/>
    <x v="0"/>
    <s v="TEC-PH-10002564"/>
    <x v="2"/>
    <x v="7"/>
    <s v="OtterBox Defender Series Case - Samsung Galaxy S4"/>
    <n v="71.975999999999999"/>
    <n v="3"/>
    <n v="0.2"/>
    <n v="8.9969999999999892"/>
  </r>
  <r>
    <n v="3780"/>
    <s v="CA-2014-118521"/>
    <x v="3"/>
    <x v="911"/>
    <d v="2014-02-21T00:00:00"/>
    <s v="Standard Class"/>
    <s v="LF-17185"/>
    <s v="Luke Foster"/>
    <x v="0"/>
    <x v="0"/>
    <x v="20"/>
    <x v="15"/>
    <n v="10035"/>
    <x v="3"/>
    <s v="OFF-PA-10003465"/>
    <x v="1"/>
    <x v="10"/>
    <s v="Xerox 1912"/>
    <n v="37.94"/>
    <n v="2"/>
    <n v="0"/>
    <n v="18.211199999999998"/>
  </r>
  <r>
    <n v="3781"/>
    <s v="CA-2011-149643"/>
    <x v="2"/>
    <x v="912"/>
    <d v="2011-11-20T00:00:00"/>
    <s v="Standard Class"/>
    <s v="RH-19510"/>
    <s v="Rick Huthwaite"/>
    <x v="2"/>
    <x v="0"/>
    <x v="375"/>
    <x v="41"/>
    <n v="66502"/>
    <x v="2"/>
    <s v="TEC-PH-10000038"/>
    <x v="2"/>
    <x v="7"/>
    <s v="Jawbone MINI JAMBOX Wireless Bluetooth Speaker"/>
    <n v="273.95999999999998"/>
    <n v="2"/>
    <n v="0"/>
    <n v="10.958399999999983"/>
  </r>
  <r>
    <n v="3782"/>
    <s v="CA-2012-135314"/>
    <x v="1"/>
    <x v="584"/>
    <d v="2012-07-14T00:00:00"/>
    <s v="Second Class"/>
    <s v="MC-17575"/>
    <s v="Matt Collins"/>
    <x v="0"/>
    <x v="0"/>
    <x v="10"/>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x v="0"/>
    <x v="26"/>
    <x v="18"/>
    <n v="38109"/>
    <x v="0"/>
    <s v="OFF-PA-10003424"/>
    <x v="1"/>
    <x v="10"/>
    <s v="&quot;While you Were Out&quot; Message Book, One Form per Page"/>
    <n v="8.9039999999999999"/>
    <n v="3"/>
    <n v="0.2"/>
    <n v="3.3389999999999995"/>
  </r>
  <r>
    <n v="3784"/>
    <s v="CA-2014-165204"/>
    <x v="3"/>
    <x v="38"/>
    <d v="2014-11-17T00:00:00"/>
    <s v="Second Class"/>
    <s v="MN-17935"/>
    <s v="Michael Nguyen"/>
    <x v="0"/>
    <x v="0"/>
    <x v="26"/>
    <x v="18"/>
    <n v="38109"/>
    <x v="0"/>
    <s v="OFF-ST-10003716"/>
    <x v="1"/>
    <x v="4"/>
    <s v="Tennsco Double-Tier Lockers"/>
    <n v="720.06400000000008"/>
    <n v="4"/>
    <n v="0.2"/>
    <n v="-63.005600000000015"/>
  </r>
  <r>
    <n v="3785"/>
    <s v="CA-2014-125752"/>
    <x v="3"/>
    <x v="689"/>
    <d v="2014-08-05T00:00:00"/>
    <s v="Standard Class"/>
    <s v="EH-14125"/>
    <s v="Eugene Hildebrand"/>
    <x v="2"/>
    <x v="0"/>
    <x v="2"/>
    <x v="2"/>
    <n v="33311"/>
    <x v="0"/>
    <s v="TEC-AC-10003590"/>
    <x v="2"/>
    <x v="11"/>
    <s v="TRENDnet 56K USB 2.0 Phone, Internet and Fax Modem"/>
    <n v="41.424000000000007"/>
    <n v="2"/>
    <n v="0.2"/>
    <n v="8.2847999999999971"/>
  </r>
  <r>
    <n v="3786"/>
    <s v="CA-2014-112487"/>
    <x v="3"/>
    <x v="377"/>
    <d v="2014-12-31T00:00:00"/>
    <s v="Standard Class"/>
    <s v="TC-21535"/>
    <s v="Tracy Collins"/>
    <x v="2"/>
    <x v="0"/>
    <x v="38"/>
    <x v="24"/>
    <n v="43229"/>
    <x v="3"/>
    <s v="OFF-BI-10000494"/>
    <x v="1"/>
    <x v="8"/>
    <s v="Acco Economy Flexible Poly Round Ring Binder"/>
    <n v="3.1320000000000001"/>
    <n v="2"/>
    <n v="0.7"/>
    <n v="-2.6099999999999994"/>
  </r>
  <r>
    <n v="3787"/>
    <s v="CA-2013-144218"/>
    <x v="0"/>
    <x v="731"/>
    <d v="2013-11-05T00:00:00"/>
    <s v="Standard Class"/>
    <s v="JD-15895"/>
    <s v="Jonathan Doherty"/>
    <x v="1"/>
    <x v="0"/>
    <x v="1"/>
    <x v="1"/>
    <n v="90045"/>
    <x v="1"/>
    <s v="OFF-ST-10002615"/>
    <x v="1"/>
    <x v="4"/>
    <s v="Dual Level, Single-Width Filing Carts"/>
    <n v="1085.42"/>
    <n v="7"/>
    <n v="0"/>
    <n v="282.20920000000001"/>
  </r>
  <r>
    <n v="3788"/>
    <s v="CA-2013-169971"/>
    <x v="0"/>
    <x v="913"/>
    <d v="2013-09-10T00:00:00"/>
    <s v="Standard Class"/>
    <s v="IL-15100"/>
    <s v="Ivan Liston"/>
    <x v="0"/>
    <x v="0"/>
    <x v="12"/>
    <x v="5"/>
    <n v="77041"/>
    <x v="2"/>
    <s v="OFF-AR-10002804"/>
    <x v="1"/>
    <x v="6"/>
    <s v="Faber Castell Col-Erase Pencils"/>
    <n v="3.9119999999999999"/>
    <n v="1"/>
    <n v="0.2"/>
    <n v="1.0269000000000001"/>
  </r>
  <r>
    <n v="3789"/>
    <s v="CA-2013-169971"/>
    <x v="0"/>
    <x v="913"/>
    <d v="2013-09-10T00:00:00"/>
    <s v="Standard Class"/>
    <s v="IL-15100"/>
    <s v="Ivan Liston"/>
    <x v="0"/>
    <x v="0"/>
    <x v="12"/>
    <x v="5"/>
    <n v="77041"/>
    <x v="2"/>
    <s v="OFF-AR-10001044"/>
    <x v="1"/>
    <x v="6"/>
    <s v="BOSTON Ranger #55 Pencil Sharpener, Black"/>
    <n v="62.376000000000005"/>
    <n v="3"/>
    <n v="0.2"/>
    <n v="7.0172999999999952"/>
  </r>
  <r>
    <n v="3790"/>
    <s v="US-2013-133508"/>
    <x v="0"/>
    <x v="764"/>
    <d v="2013-04-22T00:00:00"/>
    <s v="Standard Class"/>
    <s v="SW-20350"/>
    <s v="Sean Wendt"/>
    <x v="2"/>
    <x v="0"/>
    <x v="155"/>
    <x v="8"/>
    <n v="68104"/>
    <x v="2"/>
    <s v="OFF-FA-10000134"/>
    <x v="1"/>
    <x v="13"/>
    <s v="Advantus Push Pins, Aluminum Head"/>
    <n v="29.049999999999997"/>
    <n v="5"/>
    <n v="0"/>
    <n v="9.0054999999999996"/>
  </r>
  <r>
    <n v="3791"/>
    <s v="CA-2011-107139"/>
    <x v="2"/>
    <x v="260"/>
    <d v="2011-07-11T00:00:00"/>
    <s v="Standard Class"/>
    <s v="DP-13390"/>
    <s v="Dennis Pardue"/>
    <x v="2"/>
    <x v="0"/>
    <x v="1"/>
    <x v="1"/>
    <n v="90004"/>
    <x v="1"/>
    <s v="OFF-BI-10001670"/>
    <x v="1"/>
    <x v="8"/>
    <s v="Vinyl Sectional Post Binders"/>
    <n v="180.96000000000004"/>
    <n v="6"/>
    <n v="0.2"/>
    <n v="67.86"/>
  </r>
  <r>
    <n v="3792"/>
    <s v="CA-2012-111325"/>
    <x v="1"/>
    <x v="914"/>
    <d v="2012-02-28T00:00:00"/>
    <s v="First Class"/>
    <s v="BT-11395"/>
    <s v="Bill Tyler"/>
    <x v="1"/>
    <x v="0"/>
    <x v="376"/>
    <x v="9"/>
    <n v="16602"/>
    <x v="3"/>
    <s v="OFF-BI-10000343"/>
    <x v="1"/>
    <x v="8"/>
    <s v="Pressboard Covers with Storage Hooks, 9 1/2&quot; x 11&quot;, Light Blue"/>
    <n v="4.4190000000000005"/>
    <n v="3"/>
    <n v="0.7"/>
    <n v="-3.3879000000000001"/>
  </r>
  <r>
    <n v="3793"/>
    <s v="CA-2012-111325"/>
    <x v="1"/>
    <x v="914"/>
    <d v="2012-02-28T00:00:00"/>
    <s v="First Class"/>
    <s v="BT-11395"/>
    <s v="Bill Tyler"/>
    <x v="1"/>
    <x v="0"/>
    <x v="376"/>
    <x v="9"/>
    <n v="16602"/>
    <x v="3"/>
    <s v="OFF-AR-10002257"/>
    <x v="1"/>
    <x v="6"/>
    <s v="Eldon Spacemaker Box, Quick-Snap Lid, Clear"/>
    <n v="16.032"/>
    <n v="6"/>
    <n v="0.2"/>
    <n v="2.2043999999999979"/>
  </r>
  <r>
    <n v="3794"/>
    <s v="CA-2012-163762"/>
    <x v="1"/>
    <x v="154"/>
    <d v="2012-12-01T00:00:00"/>
    <s v="Standard Class"/>
    <s v="JE-15475"/>
    <s v="Jeremy Ellison"/>
    <x v="0"/>
    <x v="0"/>
    <x v="20"/>
    <x v="15"/>
    <n v="10024"/>
    <x v="3"/>
    <s v="OFF-AR-10001915"/>
    <x v="1"/>
    <x v="6"/>
    <s v="Peel-Off China Markers"/>
    <n v="29.79"/>
    <n v="3"/>
    <n v="0"/>
    <n v="12.511800000000001"/>
  </r>
  <r>
    <n v="3795"/>
    <s v="US-2011-117163"/>
    <x v="2"/>
    <x v="915"/>
    <d v="2011-02-03T00:00:00"/>
    <s v="Standard Class"/>
    <s v="EJ-13720"/>
    <s v="Ed Jacobs"/>
    <x v="0"/>
    <x v="0"/>
    <x v="70"/>
    <x v="1"/>
    <n v="92037"/>
    <x v="1"/>
    <s v="OFF-ST-10003692"/>
    <x v="1"/>
    <x v="4"/>
    <s v="Recycled Steel Personal File for Hanging File Folders"/>
    <n v="57.23"/>
    <n v="1"/>
    <n v="0"/>
    <n v="14.307499999999997"/>
  </r>
  <r>
    <n v="3796"/>
    <s v="US-2011-117163"/>
    <x v="2"/>
    <x v="915"/>
    <d v="2011-02-03T00:00:00"/>
    <s v="Standard Class"/>
    <s v="EJ-13720"/>
    <s v="Ed Jacobs"/>
    <x v="0"/>
    <x v="0"/>
    <x v="70"/>
    <x v="1"/>
    <n v="92037"/>
    <x v="1"/>
    <s v="FUR-TA-10003469"/>
    <x v="0"/>
    <x v="3"/>
    <s v="Balt Split Level Computer Training Table"/>
    <n v="333"/>
    <n v="3"/>
    <n v="0.2"/>
    <n v="-16.649999999999991"/>
  </r>
  <r>
    <n v="3797"/>
    <s v="US-2011-117163"/>
    <x v="2"/>
    <x v="915"/>
    <d v="2011-02-03T00:00:00"/>
    <s v="Standard Class"/>
    <s v="EJ-13720"/>
    <s v="Ed Jacobs"/>
    <x v="0"/>
    <x v="0"/>
    <x v="70"/>
    <x v="1"/>
    <n v="92037"/>
    <x v="1"/>
    <s v="OFF-AR-10003179"/>
    <x v="1"/>
    <x v="6"/>
    <s v="Dixon Ticonderoga Core-Lock Colored Pencils"/>
    <n v="36.44"/>
    <n v="4"/>
    <n v="0"/>
    <n v="12.025199999999998"/>
  </r>
  <r>
    <n v="3798"/>
    <s v="CA-2014-121314"/>
    <x v="3"/>
    <x v="397"/>
    <d v="2014-09-27T00:00:00"/>
    <s v="First Class"/>
    <s v="BE-11410"/>
    <s v="Bobby Elias"/>
    <x v="0"/>
    <x v="0"/>
    <x v="100"/>
    <x v="2"/>
    <n v="33178"/>
    <x v="0"/>
    <s v="OFF-PA-10003395"/>
    <x v="1"/>
    <x v="10"/>
    <s v="Xerox 1941"/>
    <n v="251.64"/>
    <n v="3"/>
    <n v="0.2"/>
    <n v="88.073999999999984"/>
  </r>
  <r>
    <n v="3799"/>
    <s v="CA-2014-147760"/>
    <x v="3"/>
    <x v="259"/>
    <d v="2014-11-06T00:00:00"/>
    <s v="First Class"/>
    <s v="KL-16555"/>
    <s v="Kelly Lampkin"/>
    <x v="1"/>
    <x v="0"/>
    <x v="247"/>
    <x v="3"/>
    <n v="27405"/>
    <x v="0"/>
    <s v="FUR-TA-10004575"/>
    <x v="0"/>
    <x v="3"/>
    <s v="Hon 5100 Series Wood Tables"/>
    <n v="523.76400000000001"/>
    <n v="3"/>
    <n v="0.4"/>
    <n v="-192.04680000000008"/>
  </r>
  <r>
    <n v="3800"/>
    <s v="CA-2014-147760"/>
    <x v="3"/>
    <x v="259"/>
    <d v="2014-11-06T00:00:00"/>
    <s v="First Class"/>
    <s v="KL-16555"/>
    <s v="Kelly Lampkin"/>
    <x v="1"/>
    <x v="0"/>
    <x v="247"/>
    <x v="3"/>
    <n v="27405"/>
    <x v="0"/>
    <s v="TEC-PH-10002483"/>
    <x v="2"/>
    <x v="7"/>
    <s v="Motorola Moto X"/>
    <n v="1359.96"/>
    <n v="5"/>
    <n v="0.2"/>
    <n v="118.99650000000003"/>
  </r>
  <r>
    <n v="3801"/>
    <s v="CA-2013-156503"/>
    <x v="0"/>
    <x v="500"/>
    <d v="2013-10-21T00:00:00"/>
    <s v="Standard Class"/>
    <s v="NC-18415"/>
    <s v="Nathan Cano"/>
    <x v="0"/>
    <x v="0"/>
    <x v="108"/>
    <x v="3"/>
    <n v="28540"/>
    <x v="0"/>
    <s v="FUR-CH-10003606"/>
    <x v="0"/>
    <x v="1"/>
    <s v="SAFCO Folding Chair Trolley"/>
    <n v="102.59200000000001"/>
    <n v="1"/>
    <n v="0.2"/>
    <n v="10.2592"/>
  </r>
  <r>
    <n v="3802"/>
    <s v="CA-2013-156503"/>
    <x v="0"/>
    <x v="500"/>
    <d v="2013-10-21T00:00:00"/>
    <s v="Standard Class"/>
    <s v="NC-18415"/>
    <s v="Nathan Cano"/>
    <x v="0"/>
    <x v="0"/>
    <x v="108"/>
    <x v="3"/>
    <n v="28540"/>
    <x v="0"/>
    <s v="TEC-AC-10002473"/>
    <x v="2"/>
    <x v="11"/>
    <s v="Maxell 4.7GB DVD-R"/>
    <n v="22.704000000000001"/>
    <n v="1"/>
    <n v="0.2"/>
    <n v="5.9597999999999995"/>
  </r>
  <r>
    <n v="3803"/>
    <s v="CA-2013-156503"/>
    <x v="0"/>
    <x v="500"/>
    <d v="2013-10-21T00:00:00"/>
    <s v="Standard Class"/>
    <s v="NC-18415"/>
    <s v="Nathan Cano"/>
    <x v="0"/>
    <x v="0"/>
    <x v="108"/>
    <x v="3"/>
    <n v="28540"/>
    <x v="0"/>
    <s v="OFF-PA-10002319"/>
    <x v="1"/>
    <x v="10"/>
    <s v="Xerox 1944"/>
    <n v="93.024000000000001"/>
    <n v="3"/>
    <n v="0.2"/>
    <n v="33.721199999999996"/>
  </r>
  <r>
    <n v="3804"/>
    <s v="CA-2013-156503"/>
    <x v="0"/>
    <x v="500"/>
    <d v="2013-10-21T00:00:00"/>
    <s v="Standard Class"/>
    <s v="NC-18415"/>
    <s v="Nathan Cano"/>
    <x v="0"/>
    <x v="0"/>
    <x v="108"/>
    <x v="3"/>
    <n v="28540"/>
    <x v="0"/>
    <s v="OFF-SU-10000946"/>
    <x v="1"/>
    <x v="14"/>
    <s v="Staples"/>
    <n v="12.768000000000001"/>
    <n v="2"/>
    <n v="0.2"/>
    <n v="1.436399999999999"/>
  </r>
  <r>
    <n v="3805"/>
    <s v="CA-2013-156503"/>
    <x v="0"/>
    <x v="500"/>
    <d v="2013-10-21T00:00:00"/>
    <s v="Standard Class"/>
    <s v="NC-18415"/>
    <s v="Nathan Cano"/>
    <x v="0"/>
    <x v="0"/>
    <x v="108"/>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x v="0"/>
    <x v="108"/>
    <x v="3"/>
    <n v="28540"/>
    <x v="0"/>
    <s v="OFF-PA-10002377"/>
    <x v="1"/>
    <x v="10"/>
    <s v="Xerox 1916"/>
    <n v="39.152000000000001"/>
    <n v="1"/>
    <n v="0.2"/>
    <n v="14.681999999999999"/>
  </r>
  <r>
    <n v="3807"/>
    <s v="CA-2012-113628"/>
    <x v="1"/>
    <x v="768"/>
    <d v="2012-11-19T00:00:00"/>
    <s v="Standard Class"/>
    <s v="AH-10690"/>
    <s v="Anna Häberlin"/>
    <x v="1"/>
    <x v="0"/>
    <x v="369"/>
    <x v="2"/>
    <n v="33317"/>
    <x v="0"/>
    <s v="OFF-AR-10001246"/>
    <x v="1"/>
    <x v="6"/>
    <s v="Newell 317"/>
    <n v="11.76"/>
    <n v="5"/>
    <n v="0.2"/>
    <n v="1.3229999999999991"/>
  </r>
  <r>
    <n v="3808"/>
    <s v="CA-2012-113628"/>
    <x v="1"/>
    <x v="768"/>
    <d v="2012-11-19T00:00:00"/>
    <s v="Standard Class"/>
    <s v="AH-10690"/>
    <s v="Anna Häberlin"/>
    <x v="1"/>
    <x v="0"/>
    <x v="369"/>
    <x v="2"/>
    <n v="33317"/>
    <x v="0"/>
    <s v="OFF-BI-10003291"/>
    <x v="1"/>
    <x v="8"/>
    <s v="Wilson Jones Leather-Like Binders with DublLock Round Rings"/>
    <n v="5.2380000000000013"/>
    <n v="2"/>
    <n v="0.7"/>
    <n v="-4.0158000000000005"/>
  </r>
  <r>
    <n v="3809"/>
    <s v="CA-2012-113628"/>
    <x v="1"/>
    <x v="768"/>
    <d v="2012-11-19T00:00:00"/>
    <s v="Standard Class"/>
    <s v="AH-10690"/>
    <s v="Anna Häberlin"/>
    <x v="1"/>
    <x v="0"/>
    <x v="369"/>
    <x v="2"/>
    <n v="33317"/>
    <x v="0"/>
    <s v="OFF-BI-10002799"/>
    <x v="1"/>
    <x v="8"/>
    <s v="SlimView Poly Binder, 3/8&quot;"/>
    <n v="4.6619999999999999"/>
    <n v="3"/>
    <n v="0.7"/>
    <n v="-3.7295999999999996"/>
  </r>
  <r>
    <n v="3810"/>
    <s v="CA-2012-113628"/>
    <x v="1"/>
    <x v="768"/>
    <d v="2012-11-19T00:00:00"/>
    <s v="Standard Class"/>
    <s v="AH-10690"/>
    <s v="Anna Häberlin"/>
    <x v="1"/>
    <x v="0"/>
    <x v="369"/>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x v="0"/>
    <x v="369"/>
    <x v="2"/>
    <n v="33317"/>
    <x v="0"/>
    <s v="TEC-PH-10000441"/>
    <x v="2"/>
    <x v="7"/>
    <s v="VTech DS6151"/>
    <n v="100.792"/>
    <n v="1"/>
    <n v="0.2"/>
    <n v="10.079200000000007"/>
  </r>
  <r>
    <n v="3812"/>
    <s v="CA-2012-113628"/>
    <x v="1"/>
    <x v="768"/>
    <d v="2012-11-19T00:00:00"/>
    <s v="Standard Class"/>
    <s v="AH-10690"/>
    <s v="Anna Häberlin"/>
    <x v="1"/>
    <x v="0"/>
    <x v="369"/>
    <x v="2"/>
    <n v="33317"/>
    <x v="0"/>
    <s v="FUR-CH-10004477"/>
    <x v="0"/>
    <x v="1"/>
    <s v="Global Push Button Manager's Chair, Indigo"/>
    <n v="146.13600000000002"/>
    <n v="3"/>
    <n v="0.2"/>
    <n v="16.440299999999986"/>
  </r>
  <r>
    <n v="3813"/>
    <s v="CA-2014-147753"/>
    <x v="3"/>
    <x v="916"/>
    <d v="2014-03-06T00:00:00"/>
    <s v="Same Day"/>
    <s v="PK-19075"/>
    <s v="Pete Kriz"/>
    <x v="0"/>
    <x v="0"/>
    <x v="158"/>
    <x v="6"/>
    <n v="53209"/>
    <x v="2"/>
    <s v="OFF-LA-10003537"/>
    <x v="1"/>
    <x v="2"/>
    <s v="Avery 515"/>
    <n v="25.06"/>
    <n v="2"/>
    <n v="0"/>
    <n v="11.778199999999998"/>
  </r>
  <r>
    <n v="3814"/>
    <s v="CA-2012-103961"/>
    <x v="1"/>
    <x v="599"/>
    <d v="2012-11-09T00:00:00"/>
    <s v="Standard Class"/>
    <s v="NG-18430"/>
    <s v="Nathan Gelder"/>
    <x v="0"/>
    <x v="0"/>
    <x v="94"/>
    <x v="10"/>
    <n v="62301"/>
    <x v="2"/>
    <s v="OFF-LA-10004484"/>
    <x v="1"/>
    <x v="2"/>
    <s v="Avery 476"/>
    <n v="19.824000000000002"/>
    <n v="6"/>
    <n v="0.2"/>
    <n v="6.4427999999999992"/>
  </r>
  <r>
    <n v="3815"/>
    <s v="CA-2013-152471"/>
    <x v="0"/>
    <x v="630"/>
    <d v="2013-07-09T00:00:00"/>
    <s v="Same Day"/>
    <s v="ZD-21925"/>
    <s v="Zuschuss Donatelli"/>
    <x v="0"/>
    <x v="0"/>
    <x v="108"/>
    <x v="2"/>
    <n v="32216"/>
    <x v="0"/>
    <s v="TEC-PH-10002824"/>
    <x v="2"/>
    <x v="7"/>
    <s v="Jabra SPEAK 410 Multidevice Speakerphone"/>
    <n v="823.96000000000015"/>
    <n v="5"/>
    <n v="0.2"/>
    <n v="51.497499999999974"/>
  </r>
  <r>
    <n v="3816"/>
    <s v="CA-2013-152471"/>
    <x v="0"/>
    <x v="630"/>
    <d v="2013-07-09T00:00:00"/>
    <s v="Same Day"/>
    <s v="ZD-21925"/>
    <s v="Zuschuss Donatelli"/>
    <x v="0"/>
    <x v="0"/>
    <x v="108"/>
    <x v="2"/>
    <n v="32216"/>
    <x v="0"/>
    <s v="OFF-PA-10004965"/>
    <x v="1"/>
    <x v="10"/>
    <s v="Xerox 1921"/>
    <n v="15.984000000000002"/>
    <n v="2"/>
    <n v="0.2"/>
    <n v="4.9949999999999992"/>
  </r>
  <r>
    <n v="3817"/>
    <s v="CA-2012-102582"/>
    <x v="1"/>
    <x v="426"/>
    <d v="2012-09-19T00:00:00"/>
    <s v="Standard Class"/>
    <s v="NW-18400"/>
    <s v="Natalie Webber"/>
    <x v="0"/>
    <x v="0"/>
    <x v="216"/>
    <x v="19"/>
    <n v="36608"/>
    <x v="0"/>
    <s v="FUR-TA-10003569"/>
    <x v="0"/>
    <x v="3"/>
    <s v="Bretford CR8500 Series Meeting Room Furniture"/>
    <n v="801.96"/>
    <n v="2"/>
    <n v="0"/>
    <n v="200.49"/>
  </r>
  <r>
    <n v="3818"/>
    <s v="CA-2012-102582"/>
    <x v="1"/>
    <x v="426"/>
    <d v="2012-09-19T00:00:00"/>
    <s v="Standard Class"/>
    <s v="NW-18400"/>
    <s v="Natalie Webber"/>
    <x v="0"/>
    <x v="0"/>
    <x v="216"/>
    <x v="19"/>
    <n v="36608"/>
    <x v="0"/>
    <s v="TEC-PH-10003187"/>
    <x v="2"/>
    <x v="7"/>
    <s v="Anker Astro Mini 3000mAh Ultra-Compact Portable Charger"/>
    <n v="59.97"/>
    <n v="3"/>
    <n v="0"/>
    <n v="0"/>
  </r>
  <r>
    <n v="3819"/>
    <s v="CA-2012-102582"/>
    <x v="1"/>
    <x v="426"/>
    <d v="2012-09-19T00:00:00"/>
    <s v="Standard Class"/>
    <s v="NW-18400"/>
    <s v="Natalie Webber"/>
    <x v="0"/>
    <x v="0"/>
    <x v="216"/>
    <x v="19"/>
    <n v="36608"/>
    <x v="0"/>
    <s v="FUR-CH-10004853"/>
    <x v="0"/>
    <x v="1"/>
    <s v="Global Manager's Adjustable Task Chair, Storm"/>
    <n v="1056.8599999999999"/>
    <n v="7"/>
    <n v="0"/>
    <n v="306.48939999999988"/>
  </r>
  <r>
    <n v="3820"/>
    <s v="CA-2014-141873"/>
    <x v="3"/>
    <x v="449"/>
    <d v="2014-10-15T00:00:00"/>
    <s v="Standard Class"/>
    <s v="HG-14845"/>
    <s v="Harry Greene"/>
    <x v="0"/>
    <x v="0"/>
    <x v="20"/>
    <x v="15"/>
    <n v="10024"/>
    <x v="3"/>
    <s v="OFF-BI-10001031"/>
    <x v="1"/>
    <x v="8"/>
    <s v="Pressboard Data Binders by Wilson Jones"/>
    <n v="12.816000000000001"/>
    <n v="3"/>
    <n v="0.2"/>
    <n v="4.3253999999999984"/>
  </r>
  <r>
    <n v="3821"/>
    <s v="CA-2014-141873"/>
    <x v="3"/>
    <x v="449"/>
    <d v="2014-10-15T00:00:00"/>
    <s v="Standard Class"/>
    <s v="HG-14845"/>
    <s v="Harry Greene"/>
    <x v="0"/>
    <x v="0"/>
    <x v="20"/>
    <x v="15"/>
    <n v="10024"/>
    <x v="3"/>
    <s v="FUR-BO-10003034"/>
    <x v="0"/>
    <x v="0"/>
    <s v="O'Sullivan Elevations Bookcase, Cherry Finish"/>
    <n v="314.35199999999998"/>
    <n v="3"/>
    <n v="0.2"/>
    <n v="-15.71759999999999"/>
  </r>
  <r>
    <n v="3822"/>
    <s v="CA-2014-141873"/>
    <x v="3"/>
    <x v="449"/>
    <d v="2014-10-15T00:00:00"/>
    <s v="Standard Class"/>
    <s v="HG-14845"/>
    <s v="Harry Greene"/>
    <x v="0"/>
    <x v="0"/>
    <x v="20"/>
    <x v="15"/>
    <n v="10024"/>
    <x v="3"/>
    <s v="OFF-PA-10000069"/>
    <x v="1"/>
    <x v="10"/>
    <s v="TOPS 4 x 6 Fluorescent Color Memo Sheets, 500 Sheets per Pack"/>
    <n v="18.98"/>
    <n v="2"/>
    <n v="0"/>
    <n v="8.9206000000000003"/>
  </r>
  <r>
    <n v="3823"/>
    <s v="CA-2014-141873"/>
    <x v="3"/>
    <x v="449"/>
    <d v="2014-10-15T00:00:00"/>
    <s v="Standard Class"/>
    <s v="HG-14845"/>
    <s v="Harry Greene"/>
    <x v="0"/>
    <x v="0"/>
    <x v="20"/>
    <x v="15"/>
    <n v="10024"/>
    <x v="3"/>
    <s v="OFF-BI-10003655"/>
    <x v="1"/>
    <x v="8"/>
    <s v="Durable Pressboard Binders"/>
    <n v="18.240000000000002"/>
    <n v="6"/>
    <n v="0.2"/>
    <n v="6.1560000000000006"/>
  </r>
  <r>
    <n v="3824"/>
    <s v="CA-2012-140984"/>
    <x v="1"/>
    <x v="471"/>
    <d v="2012-09-18T00:00:00"/>
    <s v="Standard Class"/>
    <s v="CC-12685"/>
    <s v="Craig Carroll"/>
    <x v="0"/>
    <x v="0"/>
    <x v="20"/>
    <x v="15"/>
    <n v="10011"/>
    <x v="3"/>
    <s v="OFF-ST-10000585"/>
    <x v="1"/>
    <x v="4"/>
    <s v="Economy Rollaway Files"/>
    <n v="991.19999999999993"/>
    <n v="6"/>
    <n v="0"/>
    <n v="257.71199999999999"/>
  </r>
  <r>
    <n v="3825"/>
    <s v="CA-2012-140984"/>
    <x v="1"/>
    <x v="471"/>
    <d v="2012-09-18T00:00:00"/>
    <s v="Standard Class"/>
    <s v="CC-12685"/>
    <s v="Craig Carroll"/>
    <x v="0"/>
    <x v="0"/>
    <x v="20"/>
    <x v="15"/>
    <n v="10011"/>
    <x v="3"/>
    <s v="TEC-CO-10001571"/>
    <x v="2"/>
    <x v="16"/>
    <s v="Sharp 1540cs Digital Laser Copier"/>
    <n v="879.98400000000004"/>
    <n v="2"/>
    <n v="0.2"/>
    <n v="329.99400000000003"/>
  </r>
  <r>
    <n v="3826"/>
    <s v="CA-2012-140984"/>
    <x v="1"/>
    <x v="471"/>
    <d v="2012-09-18T00:00:00"/>
    <s v="Standard Class"/>
    <s v="CC-12685"/>
    <s v="Craig Carroll"/>
    <x v="0"/>
    <x v="0"/>
    <x v="20"/>
    <x v="15"/>
    <n v="10011"/>
    <x v="3"/>
    <s v="OFF-BI-10002012"/>
    <x v="1"/>
    <x v="8"/>
    <s v="Wilson Jones Easy Flow II Sheet Lifters"/>
    <n v="12.96"/>
    <n v="9"/>
    <n v="0.2"/>
    <n v="4.5359999999999996"/>
  </r>
  <r>
    <n v="3827"/>
    <s v="CA-2011-132801"/>
    <x v="2"/>
    <x v="273"/>
    <d v="2011-10-12T00:00:00"/>
    <s v="Standard Class"/>
    <s v="JG-15805"/>
    <s v="John Grady"/>
    <x v="1"/>
    <x v="0"/>
    <x v="61"/>
    <x v="5"/>
    <n v="75217"/>
    <x v="2"/>
    <s v="OFF-ST-10001228"/>
    <x v="1"/>
    <x v="4"/>
    <s v="Fellowes Personal Hanging Folder Files, Navy"/>
    <n v="107.44"/>
    <n v="10"/>
    <n v="0.2"/>
    <n v="10.744000000000007"/>
  </r>
  <r>
    <n v="3828"/>
    <s v="CA-2014-141733"/>
    <x v="3"/>
    <x v="917"/>
    <d v="2014-05-12T00:00:00"/>
    <s v="Standard Class"/>
    <s v="RW-19540"/>
    <s v="Rick Wilson"/>
    <x v="1"/>
    <x v="0"/>
    <x v="66"/>
    <x v="12"/>
    <n v="48234"/>
    <x v="2"/>
    <s v="FUR-CH-10004086"/>
    <x v="0"/>
    <x v="1"/>
    <s v="Hon 4070 Series Pagoda Armless Upholstered Stacking Chairs"/>
    <n v="1458.65"/>
    <n v="5"/>
    <n v="0"/>
    <n v="423.00849999999997"/>
  </r>
  <r>
    <n v="3829"/>
    <s v="CA-2014-141733"/>
    <x v="3"/>
    <x v="917"/>
    <d v="2014-05-12T00:00:00"/>
    <s v="Standard Class"/>
    <s v="RW-19540"/>
    <s v="Rick Wilson"/>
    <x v="1"/>
    <x v="0"/>
    <x v="66"/>
    <x v="12"/>
    <n v="48234"/>
    <x v="2"/>
    <s v="FUR-CH-10002017"/>
    <x v="0"/>
    <x v="1"/>
    <s v="SAFCO Optional Arm Kit for Workspace Cribbage Stacking Chair"/>
    <n v="26.64"/>
    <n v="1"/>
    <n v="0"/>
    <n v="7.4591999999999992"/>
  </r>
  <r>
    <n v="3830"/>
    <s v="CA-2014-141733"/>
    <x v="3"/>
    <x v="917"/>
    <d v="2014-05-12T00:00:00"/>
    <s v="Standard Class"/>
    <s v="RW-19540"/>
    <s v="Rick Wilson"/>
    <x v="1"/>
    <x v="0"/>
    <x v="66"/>
    <x v="12"/>
    <n v="48234"/>
    <x v="2"/>
    <s v="FUR-CH-10000595"/>
    <x v="0"/>
    <x v="1"/>
    <s v="Safco Contoured Stacking Chairs"/>
    <n v="476.8"/>
    <n v="2"/>
    <n v="0"/>
    <n v="119.19999999999999"/>
  </r>
  <r>
    <n v="3831"/>
    <s v="CA-2014-141733"/>
    <x v="3"/>
    <x v="917"/>
    <d v="2014-05-12T00:00:00"/>
    <s v="Standard Class"/>
    <s v="RW-19540"/>
    <s v="Rick Wilson"/>
    <x v="1"/>
    <x v="0"/>
    <x v="66"/>
    <x v="12"/>
    <n v="48234"/>
    <x v="2"/>
    <s v="OFF-AP-10001563"/>
    <x v="1"/>
    <x v="9"/>
    <s v="Belkin Premiere Surge Master II 8-outlet surge protector"/>
    <n v="87.444000000000003"/>
    <n v="2"/>
    <n v="0.1"/>
    <n v="18.460399999999986"/>
  </r>
  <r>
    <n v="3832"/>
    <s v="US-2012-111927"/>
    <x v="1"/>
    <x v="717"/>
    <d v="2012-11-19T00:00:00"/>
    <s v="Standard Class"/>
    <s v="LS-17230"/>
    <s v="Lycoris Saunders"/>
    <x v="0"/>
    <x v="0"/>
    <x v="18"/>
    <x v="13"/>
    <n v="19901"/>
    <x v="3"/>
    <s v="FUR-FU-10004017"/>
    <x v="0"/>
    <x v="5"/>
    <s v="Executive Impressions 13&quot; Chairman Wall Clock"/>
    <n v="76.14"/>
    <n v="3"/>
    <n v="0"/>
    <n v="26.648999999999997"/>
  </r>
  <r>
    <n v="3833"/>
    <s v="US-2012-111927"/>
    <x v="1"/>
    <x v="717"/>
    <d v="2012-11-19T00:00:00"/>
    <s v="Standard Class"/>
    <s v="LS-17230"/>
    <s v="Lycoris Saunders"/>
    <x v="0"/>
    <x v="0"/>
    <x v="18"/>
    <x v="13"/>
    <n v="19901"/>
    <x v="3"/>
    <s v="OFF-BI-10002571"/>
    <x v="1"/>
    <x v="8"/>
    <s v="Avery Framed View Binder, EZD Ring (Locking), Navy, 1 1/2&quot;"/>
    <n v="19.96"/>
    <n v="2"/>
    <n v="0"/>
    <n v="9.3811999999999998"/>
  </r>
  <r>
    <n v="3834"/>
    <s v="CA-2011-105984"/>
    <x v="2"/>
    <x v="156"/>
    <d v="2011-11-24T00:00:00"/>
    <s v="Same Day"/>
    <s v="MY-18295"/>
    <s v="Muhammed Yedwab"/>
    <x v="1"/>
    <x v="0"/>
    <x v="38"/>
    <x v="24"/>
    <n v="43229"/>
    <x v="3"/>
    <s v="TEC-PH-10000560"/>
    <x v="2"/>
    <x v="7"/>
    <s v="Samsung Galaxy S III - 16GB - pebble blue (T-Mobile)"/>
    <n v="1049.97"/>
    <n v="5"/>
    <n v="0.4"/>
    <n v="-209.99399999999991"/>
  </r>
  <r>
    <n v="3835"/>
    <s v="CA-2011-105984"/>
    <x v="2"/>
    <x v="156"/>
    <d v="2011-11-24T00:00:00"/>
    <s v="Same Day"/>
    <s v="MY-18295"/>
    <s v="Muhammed Yedwab"/>
    <x v="1"/>
    <x v="0"/>
    <x v="38"/>
    <x v="24"/>
    <n v="43229"/>
    <x v="3"/>
    <s v="FUR-CH-10000847"/>
    <x v="0"/>
    <x v="1"/>
    <s v="Global Executive Mid-Back Manager's Chair"/>
    <n v="611.05799999999999"/>
    <n v="3"/>
    <n v="0.3"/>
    <n v="-34.917600000000022"/>
  </r>
  <r>
    <n v="3836"/>
    <s v="CA-2011-100363"/>
    <x v="2"/>
    <x v="918"/>
    <d v="2011-04-15T00:00:00"/>
    <s v="Standard Class"/>
    <s v="JM-15655"/>
    <s v="Jim Mitchum"/>
    <x v="1"/>
    <x v="0"/>
    <x v="220"/>
    <x v="16"/>
    <n v="85301"/>
    <x v="1"/>
    <s v="OFF-FA-10000611"/>
    <x v="1"/>
    <x v="13"/>
    <s v="Binder Clips by OIC"/>
    <n v="2.3679999999999999"/>
    <n v="2"/>
    <n v="0.2"/>
    <n v="0.82879999999999987"/>
  </r>
  <r>
    <n v="3837"/>
    <s v="CA-2011-100363"/>
    <x v="2"/>
    <x v="918"/>
    <d v="2011-04-15T00:00:00"/>
    <s v="Standard Class"/>
    <s v="JM-15655"/>
    <s v="Jim Mitchum"/>
    <x v="1"/>
    <x v="0"/>
    <x v="220"/>
    <x v="16"/>
    <n v="85301"/>
    <x v="1"/>
    <s v="OFF-PA-10004733"/>
    <x v="1"/>
    <x v="10"/>
    <s v="Things To Do Today Spiral Book"/>
    <n v="19.008000000000003"/>
    <n v="3"/>
    <n v="0.2"/>
    <n v="6.8903999999999979"/>
  </r>
  <r>
    <n v="3838"/>
    <s v="CA-2011-126760"/>
    <x v="2"/>
    <x v="711"/>
    <d v="2011-08-02T00:00:00"/>
    <s v="Standard Class"/>
    <s v="KM-16720"/>
    <s v="Kunst Miller"/>
    <x v="0"/>
    <x v="0"/>
    <x v="226"/>
    <x v="33"/>
    <n v="89031"/>
    <x v="1"/>
    <s v="TEC-PH-10001363"/>
    <x v="2"/>
    <x v="7"/>
    <s v="Apple iPhone 5S"/>
    <n v="911.98400000000004"/>
    <n v="2"/>
    <n v="0.2"/>
    <n v="113.99799999999991"/>
  </r>
  <r>
    <n v="3839"/>
    <s v="CA-2011-126760"/>
    <x v="2"/>
    <x v="711"/>
    <d v="2011-08-02T00:00:00"/>
    <s v="Standard Class"/>
    <s v="KM-16720"/>
    <s v="Kunst Miller"/>
    <x v="0"/>
    <x v="0"/>
    <x v="226"/>
    <x v="33"/>
    <n v="89031"/>
    <x v="1"/>
    <s v="FUR-CH-10003312"/>
    <x v="0"/>
    <x v="1"/>
    <s v="Hon 2090 “Pillow Soft” Series Mid Back Swivel/Tilt Chairs"/>
    <n v="674.35200000000009"/>
    <n v="3"/>
    <n v="0.2"/>
    <n v="-109.58220000000011"/>
  </r>
  <r>
    <n v="3840"/>
    <s v="CA-2011-126760"/>
    <x v="2"/>
    <x v="711"/>
    <d v="2011-08-02T00:00:00"/>
    <s v="Standard Class"/>
    <s v="KM-16720"/>
    <s v="Kunst Miller"/>
    <x v="0"/>
    <x v="0"/>
    <x v="226"/>
    <x v="33"/>
    <n v="89031"/>
    <x v="1"/>
    <s v="FUR-FU-10004018"/>
    <x v="0"/>
    <x v="5"/>
    <s v="Tensor Computer Mounted Lamp"/>
    <n v="134.01"/>
    <n v="9"/>
    <n v="0"/>
    <n v="36.182700000000004"/>
  </r>
  <r>
    <n v="3841"/>
    <s v="CA-2011-126760"/>
    <x v="2"/>
    <x v="711"/>
    <d v="2011-08-02T00:00:00"/>
    <s v="Standard Class"/>
    <s v="KM-16720"/>
    <s v="Kunst Miller"/>
    <x v="0"/>
    <x v="0"/>
    <x v="226"/>
    <x v="33"/>
    <n v="89031"/>
    <x v="1"/>
    <s v="TEC-AC-10004814"/>
    <x v="2"/>
    <x v="11"/>
    <s v="Logitech Illuminated Ultrathin Keyboard with Backlighting"/>
    <n v="170.97"/>
    <n v="3"/>
    <n v="0"/>
    <n v="70.097700000000003"/>
  </r>
  <r>
    <n v="3842"/>
    <s v="US-2011-109162"/>
    <x v="2"/>
    <x v="785"/>
    <d v="2011-06-12T00:00:00"/>
    <s v="Standard Class"/>
    <s v="KE-16420"/>
    <s v="Katrina Edelman"/>
    <x v="1"/>
    <x v="0"/>
    <x v="39"/>
    <x v="18"/>
    <n v="37620"/>
    <x v="0"/>
    <s v="FUR-CH-10002647"/>
    <x v="0"/>
    <x v="1"/>
    <s v="Situations Contoured Folding Chairs, 4/Set"/>
    <n v="170.35200000000003"/>
    <n v="3"/>
    <n v="0.2"/>
    <n v="10.647000000000006"/>
  </r>
  <r>
    <n v="3843"/>
    <s v="CA-2011-101931"/>
    <x v="2"/>
    <x v="919"/>
    <d v="2011-10-31T00:00:00"/>
    <s v="First Class"/>
    <s v="TS-21370"/>
    <s v="Todd Sumrall"/>
    <x v="1"/>
    <x v="0"/>
    <x v="1"/>
    <x v="1"/>
    <n v="90049"/>
    <x v="1"/>
    <s v="OFF-BI-10004140"/>
    <x v="1"/>
    <x v="8"/>
    <s v="Avery Non-Stick Binders"/>
    <n v="7.1840000000000011"/>
    <n v="2"/>
    <n v="0.2"/>
    <n v="2.2449999999999992"/>
  </r>
  <r>
    <n v="3844"/>
    <s v="CA-2011-101931"/>
    <x v="2"/>
    <x v="919"/>
    <d v="2011-10-31T00:00:00"/>
    <s v="First Class"/>
    <s v="TS-21370"/>
    <s v="Todd Sumrall"/>
    <x v="1"/>
    <x v="0"/>
    <x v="1"/>
    <x v="1"/>
    <n v="90049"/>
    <x v="1"/>
    <s v="OFF-SU-10002301"/>
    <x v="1"/>
    <x v="14"/>
    <s v="Serrated Blade or Curved Handle Hand Letter Openers"/>
    <n v="6.28"/>
    <n v="2"/>
    <n v="0"/>
    <n v="6.2800000000000189E-2"/>
  </r>
  <r>
    <n v="3845"/>
    <s v="CA-2011-101931"/>
    <x v="2"/>
    <x v="919"/>
    <d v="2011-10-31T00:00:00"/>
    <s v="First Class"/>
    <s v="TS-21370"/>
    <s v="Todd Sumrall"/>
    <x v="1"/>
    <x v="0"/>
    <x v="1"/>
    <x v="1"/>
    <n v="90049"/>
    <x v="1"/>
    <s v="OFF-SU-10000646"/>
    <x v="1"/>
    <x v="14"/>
    <s v="Premier Automatic Letter Opener"/>
    <n v="480.74"/>
    <n v="2"/>
    <n v="0"/>
    <n v="14.422200000000032"/>
  </r>
  <r>
    <n v="3846"/>
    <s v="CA-2011-101931"/>
    <x v="2"/>
    <x v="919"/>
    <d v="2011-10-31T00:00:00"/>
    <s v="First Class"/>
    <s v="TS-21370"/>
    <s v="Todd Sumrall"/>
    <x v="1"/>
    <x v="0"/>
    <x v="1"/>
    <x v="1"/>
    <n v="90049"/>
    <x v="1"/>
    <s v="FUR-BO-10001337"/>
    <x v="0"/>
    <x v="0"/>
    <s v="O'Sullivan Living Dimensions 2-Shelf Bookcases"/>
    <n v="616.99800000000005"/>
    <n v="6"/>
    <n v="0.15"/>
    <n v="-36.293999999999997"/>
  </r>
  <r>
    <n v="3847"/>
    <s v="CA-2011-101931"/>
    <x v="2"/>
    <x v="919"/>
    <d v="2011-10-31T00:00:00"/>
    <s v="First Class"/>
    <s v="TS-21370"/>
    <s v="Todd Sumrall"/>
    <x v="1"/>
    <x v="0"/>
    <x v="1"/>
    <x v="1"/>
    <n v="90049"/>
    <x v="1"/>
    <s v="OFF-ST-10003442"/>
    <x v="1"/>
    <x v="4"/>
    <s v="Eldon Portable Mobile Manager"/>
    <n v="141.4"/>
    <n v="5"/>
    <n v="0"/>
    <n v="38.177999999999997"/>
  </r>
  <r>
    <n v="3848"/>
    <s v="CA-2014-129000"/>
    <x v="3"/>
    <x v="920"/>
    <d v="2014-11-28T00:00:00"/>
    <s v="Second Class"/>
    <s v="SZ-20035"/>
    <s v="Sam Zeldin"/>
    <x v="2"/>
    <x v="0"/>
    <x v="105"/>
    <x v="12"/>
    <n v="48187"/>
    <x v="2"/>
    <s v="OFF-ST-10001097"/>
    <x v="1"/>
    <x v="4"/>
    <s v="Office Impressions Heavy Duty Welded Shelving &amp; Multimedia Storage Drawers"/>
    <n v="501.81000000000006"/>
    <n v="3"/>
    <n v="0"/>
    <n v="0"/>
  </r>
  <r>
    <n v="3849"/>
    <s v="CA-2014-161053"/>
    <x v="3"/>
    <x v="585"/>
    <d v="2014-09-24T00:00:00"/>
    <s v="First Class"/>
    <s v="JE-15745"/>
    <s v="Joel Eaton"/>
    <x v="0"/>
    <x v="0"/>
    <x v="115"/>
    <x v="36"/>
    <n v="72701"/>
    <x v="0"/>
    <s v="OFF-BI-10004318"/>
    <x v="1"/>
    <x v="8"/>
    <s v="Ibico EB-19 Dual Function Manual Binding System"/>
    <n v="691.96"/>
    <n v="4"/>
    <n v="0"/>
    <n v="318.30160000000001"/>
  </r>
  <r>
    <n v="3850"/>
    <s v="CA-2014-161053"/>
    <x v="3"/>
    <x v="585"/>
    <d v="2014-09-24T00:00:00"/>
    <s v="First Class"/>
    <s v="JE-15745"/>
    <s v="Joel Eaton"/>
    <x v="0"/>
    <x v="0"/>
    <x v="115"/>
    <x v="36"/>
    <n v="72701"/>
    <x v="0"/>
    <s v="TEC-AC-10004633"/>
    <x v="2"/>
    <x v="11"/>
    <s v="Verbatim 25 GB 6x Blu-ray Single Layer Recordable Disc, 3/Pack"/>
    <n v="34.950000000000003"/>
    <n v="5"/>
    <n v="0"/>
    <n v="15.378000000000004"/>
  </r>
  <r>
    <n v="3851"/>
    <s v="CA-2012-142377"/>
    <x v="1"/>
    <x v="784"/>
    <d v="2012-12-09T00:00:00"/>
    <s v="Standard Class"/>
    <s v="MS-17980"/>
    <s v="Michael Stewart"/>
    <x v="1"/>
    <x v="0"/>
    <x v="24"/>
    <x v="25"/>
    <n v="65807"/>
    <x v="2"/>
    <s v="OFF-PA-10001970"/>
    <x v="1"/>
    <x v="10"/>
    <s v="Xerox 1881"/>
    <n v="85.96"/>
    <n v="7"/>
    <n v="0"/>
    <n v="40.401199999999996"/>
  </r>
  <r>
    <n v="3852"/>
    <s v="CA-2012-127593"/>
    <x v="1"/>
    <x v="481"/>
    <d v="2012-09-21T00:00:00"/>
    <s v="Same Day"/>
    <s v="DH-13675"/>
    <s v="Duane Huffman"/>
    <x v="2"/>
    <x v="0"/>
    <x v="94"/>
    <x v="31"/>
    <n v="2169"/>
    <x v="3"/>
    <s v="FUR-FU-10004006"/>
    <x v="0"/>
    <x v="5"/>
    <s v="Deflect-o DuraMat Lighweight, Studded, Beveled Mat for Low Pile Carpeting"/>
    <n v="85.3"/>
    <n v="2"/>
    <n v="0"/>
    <n v="14.500999999999991"/>
  </r>
  <r>
    <n v="3853"/>
    <s v="CA-2014-130526"/>
    <x v="3"/>
    <x v="200"/>
    <d v="2014-11-30T00:00:00"/>
    <s v="First Class"/>
    <s v="GT-14755"/>
    <s v="Guy Thornton"/>
    <x v="0"/>
    <x v="0"/>
    <x v="179"/>
    <x v="10"/>
    <n v="61107"/>
    <x v="2"/>
    <s v="OFF-BI-10001524"/>
    <x v="1"/>
    <x v="8"/>
    <s v="GBC Premium Transparent Covers with Diagonal Lined Pattern"/>
    <n v="33.567999999999991"/>
    <n v="8"/>
    <n v="0.8"/>
    <n v="-53.708800000000025"/>
  </r>
  <r>
    <n v="3854"/>
    <s v="US-2014-131849"/>
    <x v="3"/>
    <x v="921"/>
    <d v="2014-06-11T00:00:00"/>
    <s v="Standard Class"/>
    <s v="GH-14410"/>
    <s v="Gary Hansen"/>
    <x v="2"/>
    <x v="0"/>
    <x v="8"/>
    <x v="1"/>
    <n v="94122"/>
    <x v="1"/>
    <s v="FUR-FU-10004164"/>
    <x v="0"/>
    <x v="5"/>
    <s v="Eldon 300 Class Desk Accessories, Black"/>
    <n v="4.95"/>
    <n v="1"/>
    <n v="0"/>
    <n v="2.1780000000000004"/>
  </r>
  <r>
    <n v="3855"/>
    <s v="US-2014-131849"/>
    <x v="3"/>
    <x v="921"/>
    <d v="2014-06-11T00:00:00"/>
    <s v="Standard Class"/>
    <s v="GH-14410"/>
    <s v="Gary Hansen"/>
    <x v="2"/>
    <x v="0"/>
    <x v="8"/>
    <x v="1"/>
    <n v="94122"/>
    <x v="1"/>
    <s v="OFF-ST-10002957"/>
    <x v="1"/>
    <x v="4"/>
    <s v="Sterilite Show Offs Storage Containers"/>
    <n v="26.400000000000002"/>
    <n v="5"/>
    <n v="0"/>
    <n v="0"/>
  </r>
  <r>
    <n v="3856"/>
    <s v="US-2014-105389"/>
    <x v="3"/>
    <x v="436"/>
    <d v="2014-10-29T00:00:00"/>
    <s v="Second Class"/>
    <s v="DM-13015"/>
    <s v="Darrin Martin"/>
    <x v="0"/>
    <x v="0"/>
    <x v="52"/>
    <x v="5"/>
    <n v="78207"/>
    <x v="2"/>
    <s v="OFF-BI-10004364"/>
    <x v="1"/>
    <x v="8"/>
    <s v="Storex Dura Pro Binders"/>
    <n v="3.5639999999999992"/>
    <n v="3"/>
    <n v="0.8"/>
    <n v="-6.2370000000000019"/>
  </r>
  <r>
    <n v="3857"/>
    <s v="US-2014-105389"/>
    <x v="3"/>
    <x v="436"/>
    <d v="2014-10-29T00:00:00"/>
    <s v="Second Class"/>
    <s v="DM-13015"/>
    <s v="Darrin Martin"/>
    <x v="0"/>
    <x v="0"/>
    <x v="52"/>
    <x v="5"/>
    <n v="78207"/>
    <x v="2"/>
    <s v="TEC-PH-10002824"/>
    <x v="2"/>
    <x v="7"/>
    <s v="Jabra SPEAK 410 Multidevice Speakerphone"/>
    <n v="823.96000000000015"/>
    <n v="5"/>
    <n v="0.2"/>
    <n v="51.497499999999974"/>
  </r>
  <r>
    <n v="3858"/>
    <s v="US-2014-105389"/>
    <x v="3"/>
    <x v="436"/>
    <d v="2014-10-29T00:00:00"/>
    <s v="Second Class"/>
    <s v="DM-13015"/>
    <s v="Darrin Martin"/>
    <x v="0"/>
    <x v="0"/>
    <x v="52"/>
    <x v="5"/>
    <n v="78207"/>
    <x v="2"/>
    <s v="OFF-AR-10000634"/>
    <x v="1"/>
    <x v="6"/>
    <s v="Newell 320"/>
    <n v="10.272000000000002"/>
    <n v="3"/>
    <n v="0.2"/>
    <n v="0.89880000000000004"/>
  </r>
  <r>
    <n v="3859"/>
    <s v="CA-2011-140816"/>
    <x v="2"/>
    <x v="414"/>
    <d v="2011-12-20T00:00:00"/>
    <s v="Same Day"/>
    <s v="TC-21295"/>
    <s v="Toby Carlisle"/>
    <x v="0"/>
    <x v="0"/>
    <x v="377"/>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x v="0"/>
    <x v="22"/>
    <x v="10"/>
    <n v="60653"/>
    <x v="2"/>
    <s v="FUR-TA-10001932"/>
    <x v="0"/>
    <x v="3"/>
    <s v="Chromcraft 48&quot; x 96&quot; Racetrack Double Pedestal Table"/>
    <n v="480.96"/>
    <n v="3"/>
    <n v="0.5"/>
    <n v="-269.33760000000001"/>
  </r>
  <r>
    <n v="3861"/>
    <s v="CA-2014-154039"/>
    <x v="3"/>
    <x v="922"/>
    <d v="2014-02-23T00:00:00"/>
    <s v="Standard Class"/>
    <s v="JK-16120"/>
    <s v="Julie Kriz"/>
    <x v="2"/>
    <x v="0"/>
    <x v="22"/>
    <x v="10"/>
    <n v="60653"/>
    <x v="2"/>
    <s v="TEC-PH-10002789"/>
    <x v="2"/>
    <x v="7"/>
    <s v="LG Exalt"/>
    <n v="124.79200000000002"/>
    <n v="1"/>
    <n v="0.2"/>
    <n v="10.919299999999996"/>
  </r>
  <r>
    <n v="3862"/>
    <s v="CA-2011-135755"/>
    <x v="2"/>
    <x v="523"/>
    <d v="2011-05-10T00:00:00"/>
    <s v="Standard Class"/>
    <s v="NC-18415"/>
    <s v="Nathan Cano"/>
    <x v="0"/>
    <x v="0"/>
    <x v="181"/>
    <x v="15"/>
    <n v="10701"/>
    <x v="3"/>
    <s v="OFF-BI-10004828"/>
    <x v="1"/>
    <x v="8"/>
    <s v="GBC Poly Designer Binding Covers"/>
    <n v="40.176000000000002"/>
    <n v="3"/>
    <n v="0.2"/>
    <n v="14.563799999999997"/>
  </r>
  <r>
    <n v="3863"/>
    <s v="CA-2011-135755"/>
    <x v="2"/>
    <x v="523"/>
    <d v="2011-05-10T00:00:00"/>
    <s v="Standard Class"/>
    <s v="NC-18415"/>
    <s v="Nathan Cano"/>
    <x v="0"/>
    <x v="0"/>
    <x v="181"/>
    <x v="15"/>
    <n v="10701"/>
    <x v="3"/>
    <s v="OFF-BI-10003981"/>
    <x v="1"/>
    <x v="8"/>
    <s v="Avery Durable Plastic 1&quot; Binders"/>
    <n v="10.896000000000001"/>
    <n v="3"/>
    <n v="0.2"/>
    <n v="3.9497999999999998"/>
  </r>
  <r>
    <n v="3864"/>
    <s v="CA-2014-123246"/>
    <x v="3"/>
    <x v="161"/>
    <d v="2014-10-20T00:00:00"/>
    <s v="Second Class"/>
    <s v="AJ-10960"/>
    <s v="Astrea Jones"/>
    <x v="0"/>
    <x v="0"/>
    <x v="70"/>
    <x v="1"/>
    <n v="92037"/>
    <x v="1"/>
    <s v="OFF-AR-10001770"/>
    <x v="1"/>
    <x v="6"/>
    <s v="Economy #2 Pencils"/>
    <n v="10.64"/>
    <n v="4"/>
    <n v="0"/>
    <n v="2.7664"/>
  </r>
  <r>
    <n v="3865"/>
    <s v="CA-2012-157133"/>
    <x v="1"/>
    <x v="109"/>
    <d v="2012-12-03T00:00:00"/>
    <s v="Standard Class"/>
    <s v="LC-16885"/>
    <s v="Lena Creighton"/>
    <x v="0"/>
    <x v="0"/>
    <x v="378"/>
    <x v="10"/>
    <n v="61821"/>
    <x v="2"/>
    <s v="FUR-FU-10004904"/>
    <x v="0"/>
    <x v="5"/>
    <s v="Eldon &quot;L&quot; Workstation Diamond Chairmat"/>
    <n v="151.96"/>
    <n v="5"/>
    <n v="0.6"/>
    <n v="-182.35200000000003"/>
  </r>
  <r>
    <n v="3866"/>
    <s v="CA-2011-124709"/>
    <x v="2"/>
    <x v="923"/>
    <d v="2011-07-29T00:00:00"/>
    <s v="Second Class"/>
    <s v="GW-14605"/>
    <s v="Giulietta Weimer"/>
    <x v="0"/>
    <x v="0"/>
    <x v="8"/>
    <x v="1"/>
    <n v="94122"/>
    <x v="1"/>
    <s v="TEC-AC-10002842"/>
    <x v="2"/>
    <x v="11"/>
    <s v="WD My Passport Ultra 2TB Portable External Hard Drive"/>
    <n v="238"/>
    <n v="2"/>
    <n v="0"/>
    <n v="38.080000000000013"/>
  </r>
  <r>
    <n v="3867"/>
    <s v="CA-2014-146360"/>
    <x v="3"/>
    <x v="756"/>
    <d v="2014-04-26T00:00:00"/>
    <s v="Second Class"/>
    <s v="SC-20305"/>
    <s v="Sean Christensen"/>
    <x v="0"/>
    <x v="0"/>
    <x v="104"/>
    <x v="14"/>
    <n v="46226"/>
    <x v="2"/>
    <s v="TEC-AC-10003590"/>
    <x v="2"/>
    <x v="11"/>
    <s v="TRENDnet 56K USB 2.0 Phone, Internet and Fax Modem"/>
    <n v="155.34"/>
    <n v="6"/>
    <n v="0"/>
    <n v="55.922399999999996"/>
  </r>
  <r>
    <n v="3868"/>
    <s v="CA-2012-132486"/>
    <x v="1"/>
    <x v="924"/>
    <d v="2012-10-27T00:00:00"/>
    <s v="Second Class"/>
    <s v="JF-15355"/>
    <s v="Jay Fein"/>
    <x v="0"/>
    <x v="0"/>
    <x v="70"/>
    <x v="1"/>
    <n v="92105"/>
    <x v="1"/>
    <s v="TEC-AC-10000710"/>
    <x v="2"/>
    <x v="11"/>
    <s v="Maxell DVD-RAM Discs"/>
    <n v="148.32"/>
    <n v="9"/>
    <n v="0"/>
    <n v="63.777600000000007"/>
  </r>
  <r>
    <n v="3869"/>
    <s v="CA-2012-132486"/>
    <x v="1"/>
    <x v="924"/>
    <d v="2012-10-27T00:00:00"/>
    <s v="Second Class"/>
    <s v="JF-15355"/>
    <s v="Jay Fein"/>
    <x v="0"/>
    <x v="0"/>
    <x v="70"/>
    <x v="1"/>
    <n v="92105"/>
    <x v="1"/>
    <s v="FUR-CH-10004495"/>
    <x v="0"/>
    <x v="1"/>
    <s v="Global Leather and Oak Executive Chair, Black"/>
    <n v="240.78400000000002"/>
    <n v="1"/>
    <n v="0.2"/>
    <n v="27.088199999999965"/>
  </r>
  <r>
    <n v="3870"/>
    <s v="CA-2012-132486"/>
    <x v="1"/>
    <x v="924"/>
    <d v="2012-10-27T00:00:00"/>
    <s v="Second Class"/>
    <s v="JF-15355"/>
    <s v="Jay Fein"/>
    <x v="0"/>
    <x v="0"/>
    <x v="70"/>
    <x v="1"/>
    <n v="92105"/>
    <x v="1"/>
    <s v="FUR-CH-10004540"/>
    <x v="0"/>
    <x v="1"/>
    <s v="Global Chrome Stack Chair"/>
    <n v="191.96800000000002"/>
    <n v="7"/>
    <n v="0.2"/>
    <n v="16.797200000000004"/>
  </r>
  <r>
    <n v="3871"/>
    <s v="CA-2012-132486"/>
    <x v="1"/>
    <x v="924"/>
    <d v="2012-10-27T00:00:00"/>
    <s v="Second Class"/>
    <s v="JF-15355"/>
    <s v="Jay Fein"/>
    <x v="0"/>
    <x v="0"/>
    <x v="70"/>
    <x v="1"/>
    <n v="92105"/>
    <x v="1"/>
    <s v="OFF-PA-10004971"/>
    <x v="1"/>
    <x v="10"/>
    <s v="Xerox 196"/>
    <n v="11.56"/>
    <n v="2"/>
    <n v="0"/>
    <n v="5.6644000000000005"/>
  </r>
  <r>
    <n v="3872"/>
    <s v="CA-2012-132486"/>
    <x v="1"/>
    <x v="924"/>
    <d v="2012-10-27T00:00:00"/>
    <s v="Second Class"/>
    <s v="JF-15355"/>
    <s v="Jay Fein"/>
    <x v="0"/>
    <x v="0"/>
    <x v="70"/>
    <x v="1"/>
    <n v="92105"/>
    <x v="1"/>
    <s v="OFF-EN-10002600"/>
    <x v="1"/>
    <x v="12"/>
    <s v="Redi-Strip #10 Envelopes, 4 1/8 x 9 1/2"/>
    <n v="11.8"/>
    <n v="4"/>
    <n v="0"/>
    <n v="5.6639999999999997"/>
  </r>
  <r>
    <n v="3873"/>
    <s v="CA-2012-132486"/>
    <x v="1"/>
    <x v="924"/>
    <d v="2012-10-27T00:00:00"/>
    <s v="Second Class"/>
    <s v="JF-15355"/>
    <s v="Jay Fein"/>
    <x v="0"/>
    <x v="0"/>
    <x v="70"/>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x v="0"/>
    <x v="271"/>
    <x v="18"/>
    <n v="37604"/>
    <x v="0"/>
    <s v="OFF-EN-10001099"/>
    <x v="1"/>
    <x v="12"/>
    <s v="Staples"/>
    <n v="23.472000000000001"/>
    <n v="3"/>
    <n v="0.2"/>
    <n v="7.6283999999999974"/>
  </r>
  <r>
    <n v="3875"/>
    <s v="CA-2013-136231"/>
    <x v="0"/>
    <x v="64"/>
    <d v="2013-09-08T00:00:00"/>
    <s v="Second Class"/>
    <s v="DM-13015"/>
    <s v="Darrin Martin"/>
    <x v="0"/>
    <x v="0"/>
    <x v="271"/>
    <x v="18"/>
    <n v="37604"/>
    <x v="0"/>
    <s v="OFF-BI-10001597"/>
    <x v="1"/>
    <x v="8"/>
    <s v="Wilson Jones Ledger-Size, Piano-Hinge Binder, 2&quot;, Blue"/>
    <n v="86.058000000000007"/>
    <n v="7"/>
    <n v="0.7"/>
    <n v="-63.109199999999987"/>
  </r>
  <r>
    <n v="3876"/>
    <s v="CA-2013-136231"/>
    <x v="0"/>
    <x v="64"/>
    <d v="2013-09-08T00:00:00"/>
    <s v="Second Class"/>
    <s v="DM-13015"/>
    <s v="Darrin Martin"/>
    <x v="0"/>
    <x v="0"/>
    <x v="271"/>
    <x v="18"/>
    <n v="37604"/>
    <x v="0"/>
    <s v="TEC-PH-10002660"/>
    <x v="2"/>
    <x v="7"/>
    <s v="Nortel Networks T7316 E Nt8 B27"/>
    <n v="108.78399999999999"/>
    <n v="2"/>
    <n v="0.2"/>
    <n v="6.7990000000000066"/>
  </r>
  <r>
    <n v="3877"/>
    <s v="CA-2013-136231"/>
    <x v="0"/>
    <x v="64"/>
    <d v="2013-09-08T00:00:00"/>
    <s v="Second Class"/>
    <s v="DM-13015"/>
    <s v="Darrin Martin"/>
    <x v="0"/>
    <x v="0"/>
    <x v="271"/>
    <x v="18"/>
    <n v="37604"/>
    <x v="0"/>
    <s v="OFF-PA-10000327"/>
    <x v="1"/>
    <x v="10"/>
    <s v="Xerox 1971"/>
    <n v="10.272000000000002"/>
    <n v="3"/>
    <n v="0.2"/>
    <n v="3.2099999999999982"/>
  </r>
  <r>
    <n v="3878"/>
    <s v="CA-2013-140641"/>
    <x v="0"/>
    <x v="99"/>
    <d v="2013-11-03T00:00:00"/>
    <s v="Standard Class"/>
    <s v="EP-13915"/>
    <s v="Emily Phan"/>
    <x v="0"/>
    <x v="0"/>
    <x v="67"/>
    <x v="2"/>
    <n v="33614"/>
    <x v="0"/>
    <s v="OFF-BI-10001191"/>
    <x v="1"/>
    <x v="8"/>
    <s v="Canvas Sectional Post Binders"/>
    <n v="38.190000000000012"/>
    <n v="5"/>
    <n v="0.7"/>
    <n v="-26.732999999999997"/>
  </r>
  <r>
    <n v="3879"/>
    <s v="CA-2011-151001"/>
    <x v="2"/>
    <x v="267"/>
    <d v="2011-04-07T00:00:00"/>
    <s v="First Class"/>
    <s v="JG-15805"/>
    <s v="John Grady"/>
    <x v="1"/>
    <x v="0"/>
    <x v="27"/>
    <x v="10"/>
    <n v="62521"/>
    <x v="2"/>
    <s v="OFF-ST-10003455"/>
    <x v="1"/>
    <x v="4"/>
    <s v="Tenex File Box, Personal Filing Tote with Lid, Black"/>
    <n v="49.632000000000005"/>
    <n v="4"/>
    <n v="0.2"/>
    <n v="3.7224000000000004"/>
  </r>
  <r>
    <n v="3880"/>
    <s v="CA-2011-151001"/>
    <x v="2"/>
    <x v="267"/>
    <d v="2011-04-07T00:00:00"/>
    <s v="First Class"/>
    <s v="JG-15805"/>
    <s v="John Grady"/>
    <x v="1"/>
    <x v="0"/>
    <x v="27"/>
    <x v="10"/>
    <n v="62521"/>
    <x v="2"/>
    <s v="OFF-ST-10001031"/>
    <x v="1"/>
    <x v="4"/>
    <s v="Adjustable Personal File Tote"/>
    <n v="52.096000000000004"/>
    <n v="4"/>
    <n v="0.2"/>
    <n v="3.9072000000000031"/>
  </r>
  <r>
    <n v="3881"/>
    <s v="CA-2012-129896"/>
    <x v="1"/>
    <x v="925"/>
    <d v="2012-06-20T00:00:00"/>
    <s v="Standard Class"/>
    <s v="PF-19120"/>
    <s v="Peter Fuller"/>
    <x v="0"/>
    <x v="0"/>
    <x v="23"/>
    <x v="16"/>
    <n v="85234"/>
    <x v="1"/>
    <s v="OFF-PA-10002245"/>
    <x v="1"/>
    <x v="10"/>
    <s v="Xerox 1895"/>
    <n v="9.5680000000000014"/>
    <n v="2"/>
    <n v="0.2"/>
    <n v="2.9899999999999993"/>
  </r>
  <r>
    <n v="3882"/>
    <s v="CA-2012-129896"/>
    <x v="1"/>
    <x v="925"/>
    <d v="2012-06-20T00:00:00"/>
    <s v="Standard Class"/>
    <s v="PF-19120"/>
    <s v="Peter Fuller"/>
    <x v="0"/>
    <x v="0"/>
    <x v="23"/>
    <x v="16"/>
    <n v="85234"/>
    <x v="1"/>
    <s v="OFF-ST-10004804"/>
    <x v="1"/>
    <x v="4"/>
    <s v="Belkin 19&quot; Vented Equipment Shelf, Black"/>
    <n v="82.367999999999995"/>
    <n v="2"/>
    <n v="0.2"/>
    <n v="-19.562399999999997"/>
  </r>
  <r>
    <n v="3883"/>
    <s v="CA-2012-129896"/>
    <x v="1"/>
    <x v="925"/>
    <d v="2012-06-20T00:00:00"/>
    <s v="Standard Class"/>
    <s v="PF-19120"/>
    <s v="Peter Fuller"/>
    <x v="0"/>
    <x v="0"/>
    <x v="23"/>
    <x v="16"/>
    <n v="85234"/>
    <x v="1"/>
    <s v="FUR-FU-10004904"/>
    <x v="0"/>
    <x v="5"/>
    <s v="Eldon &quot;L&quot; Workstation Diamond Chairmat"/>
    <n v="364.70400000000006"/>
    <n v="6"/>
    <n v="0.2"/>
    <n v="-36.470400000000041"/>
  </r>
  <r>
    <n v="3884"/>
    <s v="CA-2012-129896"/>
    <x v="1"/>
    <x v="925"/>
    <d v="2012-06-20T00:00:00"/>
    <s v="Standard Class"/>
    <s v="PF-19120"/>
    <s v="Peter Fuller"/>
    <x v="0"/>
    <x v="0"/>
    <x v="23"/>
    <x v="16"/>
    <n v="85234"/>
    <x v="1"/>
    <s v="FUR-FU-10002396"/>
    <x v="0"/>
    <x v="5"/>
    <s v="DAX Copper Panel Document Frame, 5 x 7 Size"/>
    <n v="40.256"/>
    <n v="4"/>
    <n v="0.2"/>
    <n v="11.070400000000003"/>
  </r>
  <r>
    <n v="3885"/>
    <s v="CA-2011-152849"/>
    <x v="2"/>
    <x v="260"/>
    <d v="2011-07-12T00:00:00"/>
    <s v="Standard Class"/>
    <s v="DW-13195"/>
    <s v="David Wiener"/>
    <x v="1"/>
    <x v="0"/>
    <x v="289"/>
    <x v="18"/>
    <n v="37918"/>
    <x v="0"/>
    <s v="OFF-AR-10002833"/>
    <x v="1"/>
    <x v="6"/>
    <s v="Newell 322"/>
    <n v="4.3680000000000003"/>
    <n v="3"/>
    <n v="0.2"/>
    <n v="0.3822000000000001"/>
  </r>
  <r>
    <n v="3886"/>
    <s v="US-2014-127341"/>
    <x v="3"/>
    <x v="926"/>
    <d v="2014-02-03T00:00:00"/>
    <s v="Standard Class"/>
    <s v="CK-12595"/>
    <s v="Clytie Kelty"/>
    <x v="0"/>
    <x v="0"/>
    <x v="22"/>
    <x v="10"/>
    <n v="60653"/>
    <x v="2"/>
    <s v="OFF-BI-10001072"/>
    <x v="1"/>
    <x v="8"/>
    <s v="GBC Clear Cover, 8-1/2 x 11, unpunched, 25 covers per pack"/>
    <n v="12.127999999999997"/>
    <n v="4"/>
    <n v="0.8"/>
    <n v="-20.617600000000003"/>
  </r>
  <r>
    <n v="3887"/>
    <s v="CA-2013-167759"/>
    <x v="0"/>
    <x v="840"/>
    <d v="2013-03-09T00:00:00"/>
    <s v="Second Class"/>
    <s v="CC-12670"/>
    <s v="Craig Carreira"/>
    <x v="0"/>
    <x v="0"/>
    <x v="41"/>
    <x v="14"/>
    <n v="47401"/>
    <x v="2"/>
    <s v="TEC-PH-10003171"/>
    <x v="2"/>
    <x v="7"/>
    <s v="Plantronics Encore H101 Dual Earpieces Headset"/>
    <n v="134.85000000000002"/>
    <n v="3"/>
    <n v="0"/>
    <n v="37.757999999999996"/>
  </r>
  <r>
    <n v="3888"/>
    <s v="CA-2011-100895"/>
    <x v="2"/>
    <x v="270"/>
    <d v="2011-06-06T00:00:00"/>
    <s v="Standard Class"/>
    <s v="SV-20785"/>
    <s v="Stewart Visinsky"/>
    <x v="0"/>
    <x v="0"/>
    <x v="185"/>
    <x v="32"/>
    <n v="30076"/>
    <x v="0"/>
    <s v="OFF-AR-10004511"/>
    <x v="1"/>
    <x v="6"/>
    <s v="Sanford Colorific Scented Colored Pencils, 12/Pack"/>
    <n v="8.56"/>
    <n v="2"/>
    <n v="0"/>
    <n v="2.6536"/>
  </r>
  <r>
    <n v="3889"/>
    <s v="CA-2011-100895"/>
    <x v="2"/>
    <x v="270"/>
    <d v="2011-06-06T00:00:00"/>
    <s v="Standard Class"/>
    <s v="SV-20785"/>
    <s v="Stewart Visinsky"/>
    <x v="0"/>
    <x v="0"/>
    <x v="185"/>
    <x v="32"/>
    <n v="30076"/>
    <x v="0"/>
    <s v="TEC-PH-10001425"/>
    <x v="2"/>
    <x v="7"/>
    <s v="Mophie Juice Pack Helium for iPhone"/>
    <n v="239.96999999999997"/>
    <n v="3"/>
    <n v="0"/>
    <n v="67.191599999999994"/>
  </r>
  <r>
    <n v="3890"/>
    <s v="CA-2011-100895"/>
    <x v="2"/>
    <x v="270"/>
    <d v="2011-06-06T00:00:00"/>
    <s v="Standard Class"/>
    <s v="SV-20785"/>
    <s v="Stewart Visinsky"/>
    <x v="0"/>
    <x v="0"/>
    <x v="185"/>
    <x v="32"/>
    <n v="30076"/>
    <x v="0"/>
    <s v="OFF-ST-10001490"/>
    <x v="1"/>
    <x v="4"/>
    <s v="Hot File 7-Pocket, Floor Stand"/>
    <n v="356.94"/>
    <n v="2"/>
    <n v="0"/>
    <n v="107.08199999999997"/>
  </r>
  <r>
    <n v="3891"/>
    <s v="US-2013-163881"/>
    <x v="0"/>
    <x v="390"/>
    <d v="2013-12-01T00:00:00"/>
    <s v="Standard Class"/>
    <s v="SP-20860"/>
    <s v="Sung Pak"/>
    <x v="1"/>
    <x v="0"/>
    <x v="1"/>
    <x v="1"/>
    <n v="90036"/>
    <x v="1"/>
    <s v="TEC-AC-10003033"/>
    <x v="2"/>
    <x v="11"/>
    <s v="Plantronics CS510 - Over-the-Head monaural Wireless Headset System"/>
    <n v="659.9"/>
    <n v="2"/>
    <n v="0"/>
    <n v="217.76699999999994"/>
  </r>
  <r>
    <n v="3892"/>
    <s v="US-2013-163881"/>
    <x v="0"/>
    <x v="390"/>
    <d v="2013-12-01T00:00:00"/>
    <s v="Standard Class"/>
    <s v="SP-20860"/>
    <s v="Sung Pak"/>
    <x v="1"/>
    <x v="0"/>
    <x v="1"/>
    <x v="1"/>
    <n v="90036"/>
    <x v="1"/>
    <s v="FUR-CH-10001394"/>
    <x v="0"/>
    <x v="1"/>
    <s v="Global Leather Executive Chair"/>
    <n v="1684.7520000000002"/>
    <n v="6"/>
    <n v="0.2"/>
    <n v="210.59399999999977"/>
  </r>
  <r>
    <n v="3893"/>
    <s v="US-2013-163881"/>
    <x v="0"/>
    <x v="390"/>
    <d v="2013-12-01T00:00:00"/>
    <s v="Standard Class"/>
    <s v="SP-20860"/>
    <s v="Sung Pak"/>
    <x v="1"/>
    <x v="0"/>
    <x v="1"/>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x v="0"/>
    <x v="12"/>
    <x v="5"/>
    <n v="77036"/>
    <x v="2"/>
    <s v="TEC-AC-10004901"/>
    <x v="2"/>
    <x v="11"/>
    <s v="Kensington SlimBlade Notebook Wireless Mouse with Nano Receiver "/>
    <n v="279.94400000000002"/>
    <n v="7"/>
    <n v="0.2"/>
    <n v="48.990200000000002"/>
  </r>
  <r>
    <n v="3895"/>
    <s v="US-2011-112200"/>
    <x v="2"/>
    <x v="754"/>
    <d v="2011-11-28T00:00:00"/>
    <s v="Standard Class"/>
    <s v="TC-21475"/>
    <s v="Tony Chapman"/>
    <x v="2"/>
    <x v="0"/>
    <x v="348"/>
    <x v="10"/>
    <n v="60440"/>
    <x v="2"/>
    <s v="OFF-BI-10002571"/>
    <x v="1"/>
    <x v="8"/>
    <s v="Avery Framed View Binder, EZD Ring (Locking), Navy, 1 1/2&quot;"/>
    <n v="9.9799999999999969"/>
    <n v="5"/>
    <n v="0.8"/>
    <n v="-16.467000000000002"/>
  </r>
  <r>
    <n v="3896"/>
    <s v="CA-2014-110212"/>
    <x v="3"/>
    <x v="927"/>
    <d v="2014-05-06T00:00:00"/>
    <s v="Standard Class"/>
    <s v="SJ-20125"/>
    <s v="Sanjit Jacobs"/>
    <x v="2"/>
    <x v="0"/>
    <x v="379"/>
    <x v="36"/>
    <n v="71854"/>
    <x v="0"/>
    <s v="TEC-AC-10002331"/>
    <x v="2"/>
    <x v="11"/>
    <s v="Maxell 74 Minute CDR, 10/Pack"/>
    <n v="48.9"/>
    <n v="5"/>
    <n v="0"/>
    <n v="18.093"/>
  </r>
  <r>
    <n v="3897"/>
    <s v="CA-2014-134285"/>
    <x v="3"/>
    <x v="226"/>
    <d v="2014-12-13T00:00:00"/>
    <s v="Standard Class"/>
    <s v="DS-13180"/>
    <s v="David Smith"/>
    <x v="1"/>
    <x v="0"/>
    <x v="52"/>
    <x v="5"/>
    <n v="78207"/>
    <x v="2"/>
    <s v="OFF-FA-10000611"/>
    <x v="1"/>
    <x v="13"/>
    <s v="Binder Clips by OIC"/>
    <n v="3.5519999999999996"/>
    <n v="3"/>
    <n v="0.2"/>
    <n v="1.2431999999999999"/>
  </r>
  <r>
    <n v="3898"/>
    <s v="CA-2014-134285"/>
    <x v="3"/>
    <x v="226"/>
    <d v="2014-12-13T00:00:00"/>
    <s v="Standard Class"/>
    <s v="DS-13180"/>
    <s v="David Smith"/>
    <x v="1"/>
    <x v="0"/>
    <x v="52"/>
    <x v="5"/>
    <n v="78207"/>
    <x v="2"/>
    <s v="OFF-PA-10000304"/>
    <x v="1"/>
    <x v="10"/>
    <s v="Xerox 1995"/>
    <n v="15.552000000000003"/>
    <n v="3"/>
    <n v="0.2"/>
    <n v="5.4432"/>
  </r>
  <r>
    <n v="3899"/>
    <s v="CA-2014-102267"/>
    <x v="3"/>
    <x v="329"/>
    <d v="2014-12-05T00:00:00"/>
    <s v="Standard Class"/>
    <s v="SC-20800"/>
    <s v="Stuart Calhoun"/>
    <x v="0"/>
    <x v="0"/>
    <x v="380"/>
    <x v="5"/>
    <n v="78539"/>
    <x v="2"/>
    <s v="OFF-FA-10000611"/>
    <x v="1"/>
    <x v="13"/>
    <s v="Binder Clips by OIC"/>
    <n v="2.3679999999999999"/>
    <n v="2"/>
    <n v="0.2"/>
    <n v="0.82879999999999987"/>
  </r>
  <r>
    <n v="3900"/>
    <s v="CA-2014-157980"/>
    <x v="3"/>
    <x v="226"/>
    <d v="2014-12-10T00:00:00"/>
    <s v="First Class"/>
    <s v="SH-20395"/>
    <s v="Shahid Hopkins"/>
    <x v="0"/>
    <x v="0"/>
    <x v="167"/>
    <x v="24"/>
    <n v="43615"/>
    <x v="3"/>
    <s v="TEC-AC-10002567"/>
    <x v="2"/>
    <x v="11"/>
    <s v="Logitech G602 Wireless Gaming Mouse"/>
    <n v="127.98399999999999"/>
    <n v="2"/>
    <n v="0.2"/>
    <n v="25.596799999999998"/>
  </r>
  <r>
    <n v="3901"/>
    <s v="CA-2012-121097"/>
    <x v="1"/>
    <x v="928"/>
    <d v="2012-01-08T00:00:00"/>
    <s v="Standard Class"/>
    <s v="SF-20965"/>
    <s v="Sylvia Foulston"/>
    <x v="1"/>
    <x v="0"/>
    <x v="381"/>
    <x v="5"/>
    <n v="77520"/>
    <x v="2"/>
    <s v="OFF-PA-10001937"/>
    <x v="1"/>
    <x v="10"/>
    <s v="Xerox 21"/>
    <n v="10.368000000000002"/>
    <n v="2"/>
    <n v="0.2"/>
    <n v="3.6288"/>
  </r>
  <r>
    <n v="3902"/>
    <s v="CA-2012-151043"/>
    <x v="1"/>
    <x v="717"/>
    <d v="2012-11-20T00:00:00"/>
    <s v="Standard Class"/>
    <s v="MG-17680"/>
    <s v="Maureen Gastineau"/>
    <x v="2"/>
    <x v="0"/>
    <x v="10"/>
    <x v="9"/>
    <n v="19143"/>
    <x v="3"/>
    <s v="TEC-AC-10001090"/>
    <x v="2"/>
    <x v="11"/>
    <s v="Micro Innovations Wireless Classic Keyboard with Mouse"/>
    <n v="47.984000000000002"/>
    <n v="2"/>
    <n v="0.2"/>
    <n v="-1.199600000000002"/>
  </r>
  <r>
    <n v="3903"/>
    <s v="US-2012-119312"/>
    <x v="1"/>
    <x v="653"/>
    <d v="2012-10-07T00:00:00"/>
    <s v="Second Class"/>
    <s v="CS-12400"/>
    <s v="Christopher Schild"/>
    <x v="2"/>
    <x v="0"/>
    <x v="1"/>
    <x v="1"/>
    <n v="90045"/>
    <x v="1"/>
    <s v="OFF-ST-10000943"/>
    <x v="1"/>
    <x v="4"/>
    <s v="Eldon ProFile File 'N Store Portable File Tub Letter/Legal Size Black"/>
    <n v="270.33999999999997"/>
    <n v="14"/>
    <n v="0"/>
    <n v="75.6952"/>
  </r>
  <r>
    <n v="3904"/>
    <s v="CA-2012-167010"/>
    <x v="1"/>
    <x v="57"/>
    <d v="2012-04-10T00:00:00"/>
    <s v="Standard Class"/>
    <s v="VT-21700"/>
    <s v="Valerie Takahito"/>
    <x v="2"/>
    <x v="0"/>
    <x v="10"/>
    <x v="9"/>
    <n v="19143"/>
    <x v="3"/>
    <s v="OFF-AP-10004036"/>
    <x v="1"/>
    <x v="9"/>
    <s v="Bionaire 99.97% HEPA Air Cleaner"/>
    <n v="98.111999999999995"/>
    <n v="7"/>
    <n v="0.2"/>
    <n v="18.396000000000001"/>
  </r>
  <r>
    <n v="3905"/>
    <s v="CA-2012-167010"/>
    <x v="1"/>
    <x v="57"/>
    <d v="2012-04-10T00:00:00"/>
    <s v="Standard Class"/>
    <s v="VT-21700"/>
    <s v="Valerie Takahito"/>
    <x v="2"/>
    <x v="0"/>
    <x v="10"/>
    <x v="9"/>
    <n v="19143"/>
    <x v="3"/>
    <s v="OFF-ST-10003816"/>
    <x v="1"/>
    <x v="4"/>
    <s v="Fellowes High-Stak Drawer Files"/>
    <n v="563.80799999999999"/>
    <n v="4"/>
    <n v="0.2"/>
    <n v="21.142799999999966"/>
  </r>
  <r>
    <n v="3906"/>
    <s v="CA-2012-167010"/>
    <x v="1"/>
    <x v="57"/>
    <d v="2012-04-10T00:00:00"/>
    <s v="Standard Class"/>
    <s v="VT-21700"/>
    <s v="Valerie Takahito"/>
    <x v="2"/>
    <x v="0"/>
    <x v="10"/>
    <x v="9"/>
    <n v="19143"/>
    <x v="3"/>
    <s v="OFF-BI-10002072"/>
    <x v="1"/>
    <x v="8"/>
    <s v="Cardinal Slant-D Ring Binders"/>
    <n v="10.428000000000001"/>
    <n v="4"/>
    <n v="0.7"/>
    <n v="-6.9519999999999982"/>
  </r>
  <r>
    <n v="3907"/>
    <s v="CA-2012-167010"/>
    <x v="1"/>
    <x v="57"/>
    <d v="2012-04-10T00:00:00"/>
    <s v="Standard Class"/>
    <s v="VT-21700"/>
    <s v="Valerie Takahito"/>
    <x v="2"/>
    <x v="0"/>
    <x v="10"/>
    <x v="9"/>
    <n v="19143"/>
    <x v="3"/>
    <s v="FUR-FU-10001468"/>
    <x v="0"/>
    <x v="5"/>
    <s v="Tenex Antistatic Computer Chair Mats"/>
    <n v="547.13599999999997"/>
    <n v="4"/>
    <n v="0.2"/>
    <n v="-68.392000000000053"/>
  </r>
  <r>
    <n v="3908"/>
    <s v="CA-2012-167010"/>
    <x v="1"/>
    <x v="57"/>
    <d v="2012-04-10T00:00:00"/>
    <s v="Standard Class"/>
    <s v="VT-21700"/>
    <s v="Valerie Takahito"/>
    <x v="2"/>
    <x v="0"/>
    <x v="10"/>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x v="0"/>
    <x v="10"/>
    <x v="9"/>
    <n v="19143"/>
    <x v="3"/>
    <s v="TEC-PH-10002844"/>
    <x v="2"/>
    <x v="7"/>
    <s v="Speck Products Candyshell Flip Case"/>
    <n v="41.988"/>
    <n v="2"/>
    <n v="0.4"/>
    <n v="-9.7972000000000037"/>
  </r>
  <r>
    <n v="3910"/>
    <s v="CA-2012-167010"/>
    <x v="1"/>
    <x v="57"/>
    <d v="2012-04-10T00:00:00"/>
    <s v="Standard Class"/>
    <s v="VT-21700"/>
    <s v="Valerie Takahito"/>
    <x v="2"/>
    <x v="0"/>
    <x v="10"/>
    <x v="9"/>
    <n v="19143"/>
    <x v="3"/>
    <s v="FUR-FU-10001037"/>
    <x v="0"/>
    <x v="5"/>
    <s v="DAX Charcoal/Nickel-Tone Document Frame, 5 x 7"/>
    <n v="7.5840000000000005"/>
    <n v="1"/>
    <n v="0.2"/>
    <n v="2.37"/>
  </r>
  <r>
    <n v="3911"/>
    <s v="CA-2012-167010"/>
    <x v="1"/>
    <x v="57"/>
    <d v="2012-04-10T00:00:00"/>
    <s v="Standard Class"/>
    <s v="VT-21700"/>
    <s v="Valerie Takahito"/>
    <x v="2"/>
    <x v="0"/>
    <x v="10"/>
    <x v="9"/>
    <n v="19143"/>
    <x v="3"/>
    <s v="FUR-BO-10004218"/>
    <x v="0"/>
    <x v="0"/>
    <s v="Bush Heritage Pine Collection 5-Shelf Bookcase, Albany Pine Finish, *Special Order"/>
    <n v="352.45"/>
    <n v="5"/>
    <n v="0.5"/>
    <n v="-211.47"/>
  </r>
  <r>
    <n v="3912"/>
    <s v="CA-2014-126788"/>
    <x v="3"/>
    <x v="929"/>
    <d v="2014-06-07T00:00:00"/>
    <s v="First Class"/>
    <s v="AB-10105"/>
    <s v="Adrian Barton"/>
    <x v="0"/>
    <x v="0"/>
    <x v="352"/>
    <x v="5"/>
    <n v="77581"/>
    <x v="2"/>
    <s v="TEC-PH-10001619"/>
    <x v="2"/>
    <x v="7"/>
    <s v="LG G3"/>
    <n v="470.37600000000009"/>
    <n v="3"/>
    <n v="0.2"/>
    <n v="52.917299999999955"/>
  </r>
  <r>
    <n v="3913"/>
    <s v="CA-2014-148068"/>
    <x v="3"/>
    <x v="65"/>
    <d v="2014-09-26T00:00:00"/>
    <s v="Standard Class"/>
    <s v="MM-18280"/>
    <s v="Muhammed MacIntyre"/>
    <x v="1"/>
    <x v="0"/>
    <x v="20"/>
    <x v="15"/>
    <n v="10035"/>
    <x v="3"/>
    <s v="OFF-PA-10001639"/>
    <x v="1"/>
    <x v="10"/>
    <s v="Xerox 203"/>
    <n v="19.440000000000001"/>
    <n v="3"/>
    <n v="0"/>
    <n v="9.3312000000000008"/>
  </r>
  <r>
    <n v="3914"/>
    <s v="CA-2014-148068"/>
    <x v="3"/>
    <x v="65"/>
    <d v="2014-09-26T00:00:00"/>
    <s v="Standard Class"/>
    <s v="MM-18280"/>
    <s v="Muhammed MacIntyre"/>
    <x v="1"/>
    <x v="0"/>
    <x v="20"/>
    <x v="15"/>
    <n v="10035"/>
    <x v="3"/>
    <s v="FUR-FU-10002268"/>
    <x v="0"/>
    <x v="5"/>
    <s v="Ultra Door Push Plate"/>
    <n v="9.82"/>
    <n v="2"/>
    <n v="0"/>
    <n v="3.2405999999999997"/>
  </r>
  <r>
    <n v="3915"/>
    <s v="US-2014-142573"/>
    <x v="3"/>
    <x v="930"/>
    <d v="2014-07-24T00:00:00"/>
    <s v="Standard Class"/>
    <s v="ML-17410"/>
    <s v="Maris LaWare"/>
    <x v="0"/>
    <x v="0"/>
    <x v="42"/>
    <x v="16"/>
    <n v="85023"/>
    <x v="1"/>
    <s v="FUR-TA-10001932"/>
    <x v="0"/>
    <x v="3"/>
    <s v="Chromcraft 48&quot; x 96&quot; Racetrack Double Pedestal Table"/>
    <n v="801.59999999999991"/>
    <n v="5"/>
    <n v="0.5"/>
    <n v="-448.89599999999996"/>
  </r>
  <r>
    <n v="3916"/>
    <s v="US-2014-142573"/>
    <x v="3"/>
    <x v="930"/>
    <d v="2014-07-24T00:00:00"/>
    <s v="Standard Class"/>
    <s v="ML-17410"/>
    <s v="Maris LaWare"/>
    <x v="0"/>
    <x v="0"/>
    <x v="42"/>
    <x v="16"/>
    <n v="85023"/>
    <x v="1"/>
    <s v="FUR-CH-10004218"/>
    <x v="0"/>
    <x v="1"/>
    <s v="Global Fabric Manager's Chair, Dark Gray"/>
    <n v="161.56800000000001"/>
    <n v="2"/>
    <n v="0.2"/>
    <n v="10.098000000000006"/>
  </r>
  <r>
    <n v="3917"/>
    <s v="US-2014-142573"/>
    <x v="3"/>
    <x v="930"/>
    <d v="2014-07-24T00:00:00"/>
    <s v="Standard Class"/>
    <s v="ML-17410"/>
    <s v="Maris LaWare"/>
    <x v="0"/>
    <x v="0"/>
    <x v="42"/>
    <x v="16"/>
    <n v="85023"/>
    <x v="1"/>
    <s v="OFF-PA-10000246"/>
    <x v="1"/>
    <x v="10"/>
    <s v="Riverleaf Stik-Withit Designer Note Cubes"/>
    <n v="16.096"/>
    <n v="2"/>
    <n v="0.2"/>
    <n v="5.2312000000000003"/>
  </r>
  <r>
    <n v="3918"/>
    <s v="US-2014-142573"/>
    <x v="3"/>
    <x v="930"/>
    <d v="2014-07-24T00:00:00"/>
    <s v="Standard Class"/>
    <s v="ML-17410"/>
    <s v="Maris LaWare"/>
    <x v="0"/>
    <x v="0"/>
    <x v="42"/>
    <x v="16"/>
    <n v="85023"/>
    <x v="1"/>
    <s v="OFF-BI-10003350"/>
    <x v="1"/>
    <x v="8"/>
    <s v="Acco Expandable Hanging Binders"/>
    <n v="7.6560000000000006"/>
    <n v="4"/>
    <n v="0.7"/>
    <n v="-6.1247999999999987"/>
  </r>
  <r>
    <n v="3919"/>
    <s v="US-2014-142573"/>
    <x v="3"/>
    <x v="930"/>
    <d v="2014-07-24T00:00:00"/>
    <s v="Standard Class"/>
    <s v="ML-17410"/>
    <s v="Maris LaWare"/>
    <x v="0"/>
    <x v="0"/>
    <x v="42"/>
    <x v="16"/>
    <n v="85023"/>
    <x v="1"/>
    <s v="FUR-CH-10000513"/>
    <x v="0"/>
    <x v="1"/>
    <s v="High-Back Leather Manager's Chair"/>
    <n v="311.97600000000006"/>
    <n v="3"/>
    <n v="0.2"/>
    <n v="-42.89670000000001"/>
  </r>
  <r>
    <n v="3920"/>
    <s v="US-2012-148817"/>
    <x v="1"/>
    <x v="494"/>
    <d v="2012-12-07T00:00:00"/>
    <s v="Standard Class"/>
    <s v="KD-16495"/>
    <s v="Keith Dawkins"/>
    <x v="1"/>
    <x v="0"/>
    <x v="269"/>
    <x v="17"/>
    <n v="23320"/>
    <x v="0"/>
    <s v="OFF-ST-10001321"/>
    <x v="1"/>
    <x v="4"/>
    <s v="Decoflex Hanging Personal Folder File, Blue"/>
    <n v="61.68"/>
    <n v="4"/>
    <n v="0"/>
    <n v="16.653600000000004"/>
  </r>
  <r>
    <n v="3921"/>
    <s v="US-2012-148817"/>
    <x v="1"/>
    <x v="494"/>
    <d v="2012-12-07T00:00:00"/>
    <s v="Standard Class"/>
    <s v="KD-16495"/>
    <s v="Keith Dawkins"/>
    <x v="1"/>
    <x v="0"/>
    <x v="269"/>
    <x v="17"/>
    <n v="23320"/>
    <x v="0"/>
    <s v="OFF-BI-10004233"/>
    <x v="1"/>
    <x v="8"/>
    <s v="GBC Pre-Punched Binding Paper, Plastic, White, 8-1/2&quot; x 11&quot;"/>
    <n v="63.96"/>
    <n v="4"/>
    <n v="0"/>
    <n v="30.700800000000001"/>
  </r>
  <r>
    <n v="3922"/>
    <s v="CA-2013-110044"/>
    <x v="0"/>
    <x v="931"/>
    <d v="2013-07-03T00:00:00"/>
    <s v="Second Class"/>
    <s v="RF-19735"/>
    <s v="Roland Fjeld"/>
    <x v="0"/>
    <x v="0"/>
    <x v="22"/>
    <x v="10"/>
    <n v="60610"/>
    <x v="2"/>
    <s v="TEC-PH-10001299"/>
    <x v="2"/>
    <x v="7"/>
    <s v="Polycom CX300 Desktop Phone USB VoIP phone"/>
    <n v="359.97600000000006"/>
    <n v="3"/>
    <n v="0.2"/>
    <n v="35.997600000000006"/>
  </r>
  <r>
    <n v="3923"/>
    <s v="CA-2014-146920"/>
    <x v="3"/>
    <x v="735"/>
    <d v="2014-09-02T00:00:00"/>
    <s v="Standard Class"/>
    <s v="SC-20305"/>
    <s v="Sean Christensen"/>
    <x v="0"/>
    <x v="0"/>
    <x v="22"/>
    <x v="10"/>
    <n v="60623"/>
    <x v="2"/>
    <s v="OFF-PA-10002479"/>
    <x v="1"/>
    <x v="10"/>
    <s v="Xerox 4200 Series MultiUse Premium Copy Paper (20Lb. and 84 Bright)"/>
    <n v="25.344000000000001"/>
    <n v="6"/>
    <n v="0.2"/>
    <n v="7.92"/>
  </r>
  <r>
    <n v="3924"/>
    <s v="CA-2014-146920"/>
    <x v="3"/>
    <x v="735"/>
    <d v="2014-09-02T00:00:00"/>
    <s v="Standard Class"/>
    <s v="SC-20305"/>
    <s v="Sean Christensen"/>
    <x v="0"/>
    <x v="0"/>
    <x v="22"/>
    <x v="10"/>
    <n v="60623"/>
    <x v="2"/>
    <s v="OFF-PA-10001461"/>
    <x v="1"/>
    <x v="10"/>
    <s v="HP Office Paper (20Lb. and 87 Bright)"/>
    <n v="26.720000000000002"/>
    <n v="5"/>
    <n v="0.2"/>
    <n v="9.3520000000000003"/>
  </r>
  <r>
    <n v="3925"/>
    <s v="CA-2011-103940"/>
    <x v="2"/>
    <x v="328"/>
    <d v="2011-09-21T00:00:00"/>
    <s v="Standard Class"/>
    <s v="BN-11515"/>
    <s v="Bradley Nguyen"/>
    <x v="0"/>
    <x v="0"/>
    <x v="4"/>
    <x v="4"/>
    <n v="98103"/>
    <x v="1"/>
    <s v="OFF-ST-10004963"/>
    <x v="1"/>
    <x v="4"/>
    <s v="Eldon Gobal File Keepers"/>
    <n v="30.28"/>
    <n v="2"/>
    <n v="0"/>
    <n v="1.2111999999999981"/>
  </r>
  <r>
    <n v="3926"/>
    <s v="CA-2011-103940"/>
    <x v="2"/>
    <x v="328"/>
    <d v="2011-09-21T00:00:00"/>
    <s v="Standard Class"/>
    <s v="BN-11515"/>
    <s v="Bradley Nguyen"/>
    <x v="0"/>
    <x v="0"/>
    <x v="4"/>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x v="0"/>
    <x v="4"/>
    <x v="4"/>
    <n v="98103"/>
    <x v="1"/>
    <s v="FUR-FU-10004671"/>
    <x v="0"/>
    <x v="5"/>
    <s v="Executive Impressions 12&quot; Wall Clock"/>
    <n v="35.340000000000003"/>
    <n v="2"/>
    <n v="0"/>
    <n v="13.429200000000002"/>
  </r>
  <r>
    <n v="3928"/>
    <s v="CA-2011-103940"/>
    <x v="2"/>
    <x v="328"/>
    <d v="2011-09-21T00:00:00"/>
    <s v="Standard Class"/>
    <s v="BN-11515"/>
    <s v="Bradley Nguyen"/>
    <x v="0"/>
    <x v="0"/>
    <x v="4"/>
    <x v="4"/>
    <n v="98103"/>
    <x v="1"/>
    <s v="OFF-BI-10002735"/>
    <x v="1"/>
    <x v="8"/>
    <s v="GBC Prestige Therm-A-Bind Covers"/>
    <n v="137.24"/>
    <n v="5"/>
    <n v="0.2"/>
    <n v="46.3185"/>
  </r>
  <r>
    <n v="3929"/>
    <s v="CA-2013-162082"/>
    <x v="0"/>
    <x v="560"/>
    <d v="2013-03-18T00:00:00"/>
    <s v="First Class"/>
    <s v="JS-15880"/>
    <s v="John Stevenson"/>
    <x v="0"/>
    <x v="0"/>
    <x v="92"/>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x v="0"/>
    <x v="92"/>
    <x v="5"/>
    <n v="78550"/>
    <x v="2"/>
    <s v="OFF-PA-10001934"/>
    <x v="1"/>
    <x v="10"/>
    <s v="Xerox 1993"/>
    <n v="5.1840000000000011"/>
    <n v="1"/>
    <n v="0.2"/>
    <n v="1.8792"/>
  </r>
  <r>
    <n v="3931"/>
    <s v="CA-2013-162082"/>
    <x v="0"/>
    <x v="560"/>
    <d v="2013-03-18T00:00:00"/>
    <s v="First Class"/>
    <s v="JS-15880"/>
    <s v="John Stevenson"/>
    <x v="0"/>
    <x v="0"/>
    <x v="92"/>
    <x v="5"/>
    <n v="78550"/>
    <x v="2"/>
    <s v="OFF-AR-10001044"/>
    <x v="1"/>
    <x v="6"/>
    <s v="BOSTON Ranger #55 Pencil Sharpener, Black"/>
    <n v="145.54400000000001"/>
    <n v="7"/>
    <n v="0.2"/>
    <n v="16.373699999999992"/>
  </r>
  <r>
    <n v="3932"/>
    <s v="CA-2013-132094"/>
    <x v="0"/>
    <x v="370"/>
    <d v="2013-09-03T00:00:00"/>
    <s v="Standard Class"/>
    <s v="VG-21805"/>
    <s v="Vivek Grady"/>
    <x v="1"/>
    <x v="0"/>
    <x v="10"/>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x v="0"/>
    <x v="10"/>
    <x v="9"/>
    <n v="19140"/>
    <x v="3"/>
    <s v="TEC-AC-10001109"/>
    <x v="2"/>
    <x v="11"/>
    <s v="Logitech Trackman Marble Mouse"/>
    <n v="47.984000000000002"/>
    <n v="2"/>
    <n v="0.2"/>
    <n v="13.195600000000001"/>
  </r>
  <r>
    <n v="3934"/>
    <s v="CA-2014-123001"/>
    <x v="3"/>
    <x v="264"/>
    <d v="2014-09-09T00:00:00"/>
    <s v="Standard Class"/>
    <s v="AW-10840"/>
    <s v="Anthony Witt"/>
    <x v="0"/>
    <x v="0"/>
    <x v="329"/>
    <x v="1"/>
    <n v="93309"/>
    <x v="1"/>
    <s v="OFF-AR-10001919"/>
    <x v="1"/>
    <x v="6"/>
    <s v="OIC #2 Pencils, Medium Soft"/>
    <n v="9.3999999999999986"/>
    <n v="5"/>
    <n v="0"/>
    <n v="2.7259999999999995"/>
  </r>
  <r>
    <n v="3935"/>
    <s v="CA-2014-123001"/>
    <x v="3"/>
    <x v="264"/>
    <d v="2014-09-09T00:00:00"/>
    <s v="Standard Class"/>
    <s v="AW-10840"/>
    <s v="Anthony Witt"/>
    <x v="0"/>
    <x v="0"/>
    <x v="329"/>
    <x v="1"/>
    <n v="93309"/>
    <x v="1"/>
    <s v="OFF-LA-10004544"/>
    <x v="1"/>
    <x v="2"/>
    <s v="Avery 505"/>
    <n v="74"/>
    <n v="5"/>
    <n v="0"/>
    <n v="37"/>
  </r>
  <r>
    <n v="3936"/>
    <s v="CA-2014-123001"/>
    <x v="3"/>
    <x v="264"/>
    <d v="2014-09-09T00:00:00"/>
    <s v="Standard Class"/>
    <s v="AW-10840"/>
    <s v="Anthony Witt"/>
    <x v="0"/>
    <x v="0"/>
    <x v="329"/>
    <x v="1"/>
    <n v="93309"/>
    <x v="1"/>
    <s v="TEC-PH-10003484"/>
    <x v="2"/>
    <x v="7"/>
    <s v="Ooma Telo VoIP Home Phone System"/>
    <n v="201.584"/>
    <n v="2"/>
    <n v="0.2"/>
    <n v="12.599000000000004"/>
  </r>
  <r>
    <n v="3937"/>
    <s v="CA-2012-118955"/>
    <x v="1"/>
    <x v="382"/>
    <d v="2012-06-20T00:00:00"/>
    <s v="Standard Class"/>
    <s v="LS-17230"/>
    <s v="Lycoris Saunders"/>
    <x v="0"/>
    <x v="0"/>
    <x v="55"/>
    <x v="5"/>
    <n v="75051"/>
    <x v="2"/>
    <s v="OFF-EN-10001028"/>
    <x v="1"/>
    <x v="12"/>
    <s v="Staples"/>
    <n v="28.752000000000002"/>
    <n v="3"/>
    <n v="0.2"/>
    <n v="9.3443999999999985"/>
  </r>
  <r>
    <n v="3938"/>
    <s v="CA-2012-118955"/>
    <x v="1"/>
    <x v="382"/>
    <d v="2012-06-20T00:00:00"/>
    <s v="Standard Class"/>
    <s v="LS-17230"/>
    <s v="Lycoris Saunders"/>
    <x v="0"/>
    <x v="0"/>
    <x v="55"/>
    <x v="5"/>
    <n v="75051"/>
    <x v="2"/>
    <s v="OFF-PA-10004156"/>
    <x v="1"/>
    <x v="10"/>
    <s v="Xerox 188"/>
    <n v="27.216000000000001"/>
    <n v="3"/>
    <n v="0.2"/>
    <n v="9.8657999999999983"/>
  </r>
  <r>
    <n v="3939"/>
    <s v="CA-2012-118955"/>
    <x v="1"/>
    <x v="382"/>
    <d v="2012-06-20T00:00:00"/>
    <s v="Standard Class"/>
    <s v="LS-17230"/>
    <s v="Lycoris Saunders"/>
    <x v="0"/>
    <x v="0"/>
    <x v="55"/>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x v="0"/>
    <x v="382"/>
    <x v="14"/>
    <n v="46142"/>
    <x v="2"/>
    <s v="FUR-CH-10003379"/>
    <x v="0"/>
    <x v="1"/>
    <s v="Global Commerce Series High-Back Swivel/Tilt Chairs"/>
    <n v="1424.9"/>
    <n v="5"/>
    <n v="0"/>
    <n v="356.22500000000002"/>
  </r>
  <r>
    <n v="3941"/>
    <s v="CA-2014-117863"/>
    <x v="3"/>
    <x v="796"/>
    <d v="2014-05-24T00:00:00"/>
    <s v="Standard Class"/>
    <s v="TS-21340"/>
    <s v="Toby Swindell"/>
    <x v="0"/>
    <x v="0"/>
    <x v="20"/>
    <x v="15"/>
    <n v="10024"/>
    <x v="3"/>
    <s v="FUR-FU-10002456"/>
    <x v="0"/>
    <x v="5"/>
    <s v="Master Caster Door Stop, Large Neon Orange"/>
    <n v="14.56"/>
    <n v="2"/>
    <n v="0"/>
    <n v="6.2608000000000015"/>
  </r>
  <r>
    <n v="3942"/>
    <s v="CA-2014-117863"/>
    <x v="3"/>
    <x v="796"/>
    <d v="2014-05-24T00:00:00"/>
    <s v="Standard Class"/>
    <s v="TS-21340"/>
    <s v="Toby Swindell"/>
    <x v="0"/>
    <x v="0"/>
    <x v="20"/>
    <x v="15"/>
    <n v="10024"/>
    <x v="3"/>
    <s v="OFF-BI-10000605"/>
    <x v="1"/>
    <x v="8"/>
    <s v="Acco Pressboard Covers with Storage Hooks, 9 1/2&quot; x 11&quot;, Executive Red"/>
    <n v="3.048"/>
    <n v="1"/>
    <n v="0.2"/>
    <n v="1.0286999999999997"/>
  </r>
  <r>
    <n v="3943"/>
    <s v="CA-2014-160458"/>
    <x v="3"/>
    <x v="837"/>
    <d v="2014-05-30T00:00:00"/>
    <s v="Second Class"/>
    <s v="EH-13945"/>
    <s v="Eric Hoffmann"/>
    <x v="0"/>
    <x v="0"/>
    <x v="26"/>
    <x v="18"/>
    <n v="38109"/>
    <x v="0"/>
    <s v="OFF-PA-10001166"/>
    <x v="1"/>
    <x v="10"/>
    <s v="Xerox 2"/>
    <n v="25.920000000000005"/>
    <n v="5"/>
    <n v="0.2"/>
    <n v="9.0719999999999992"/>
  </r>
  <r>
    <n v="3944"/>
    <s v="US-2013-142685"/>
    <x v="0"/>
    <x v="661"/>
    <d v="2013-07-01T00:00:00"/>
    <s v="Standard Class"/>
    <s v="MG-17695"/>
    <s v="Maureen Gnade"/>
    <x v="0"/>
    <x v="0"/>
    <x v="198"/>
    <x v="15"/>
    <n v="14215"/>
    <x v="3"/>
    <s v="OFF-SU-10000157"/>
    <x v="1"/>
    <x v="14"/>
    <s v="Compact Automatic Electric Letter Opener"/>
    <n v="835.17000000000007"/>
    <n v="7"/>
    <n v="0"/>
    <n v="16.703400000000016"/>
  </r>
  <r>
    <n v="3945"/>
    <s v="CA-2013-133144"/>
    <x v="0"/>
    <x v="458"/>
    <d v="2013-05-22T00:00:00"/>
    <s v="Second Class"/>
    <s v="DO-13435"/>
    <s v="Denny Ordway"/>
    <x v="0"/>
    <x v="0"/>
    <x v="1"/>
    <x v="1"/>
    <n v="90036"/>
    <x v="1"/>
    <s v="OFF-PA-10004971"/>
    <x v="1"/>
    <x v="10"/>
    <s v="Xerox 196"/>
    <n v="17.34"/>
    <n v="3"/>
    <n v="0"/>
    <n v="8.4966000000000008"/>
  </r>
  <r>
    <n v="3946"/>
    <s v="CA-2014-167871"/>
    <x v="3"/>
    <x v="551"/>
    <d v="2014-11-24T00:00:00"/>
    <s v="Standard Class"/>
    <s v="AF-10870"/>
    <s v="Art Ferguson"/>
    <x v="0"/>
    <x v="0"/>
    <x v="188"/>
    <x v="2"/>
    <n v="33030"/>
    <x v="0"/>
    <s v="OFF-PA-10001977"/>
    <x v="1"/>
    <x v="10"/>
    <s v="Xerox 194"/>
    <n v="44.384"/>
    <n v="1"/>
    <n v="0.2"/>
    <n v="15.534399999999998"/>
  </r>
  <r>
    <n v="3947"/>
    <s v="CA-2014-167871"/>
    <x v="3"/>
    <x v="551"/>
    <d v="2014-11-24T00:00:00"/>
    <s v="Standard Class"/>
    <s v="AF-10870"/>
    <s v="Art Ferguson"/>
    <x v="0"/>
    <x v="0"/>
    <x v="188"/>
    <x v="2"/>
    <n v="33030"/>
    <x v="0"/>
    <s v="OFF-SU-10001225"/>
    <x v="1"/>
    <x v="14"/>
    <s v="Staples"/>
    <n v="2.9440000000000004"/>
    <n v="1"/>
    <n v="0.2"/>
    <n v="-0.66240000000000021"/>
  </r>
  <r>
    <n v="3948"/>
    <s v="CA-2013-119963"/>
    <x v="0"/>
    <x v="741"/>
    <d v="2013-11-23T00:00:00"/>
    <s v="Standard Class"/>
    <s v="SN-20710"/>
    <s v="Steve Nguyen"/>
    <x v="2"/>
    <x v="0"/>
    <x v="45"/>
    <x v="5"/>
    <n v="77506"/>
    <x v="2"/>
    <s v="OFF-AR-10003514"/>
    <x v="1"/>
    <x v="6"/>
    <s v="4009 Highlighters by Sanford"/>
    <n v="6.3680000000000003"/>
    <n v="2"/>
    <n v="0.2"/>
    <n v="1.0347999999999993"/>
  </r>
  <r>
    <n v="3949"/>
    <s v="CA-2013-119963"/>
    <x v="0"/>
    <x v="741"/>
    <d v="2013-11-23T00:00:00"/>
    <s v="Standard Class"/>
    <s v="SN-20710"/>
    <s v="Steve Nguyen"/>
    <x v="2"/>
    <x v="0"/>
    <x v="45"/>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x v="0"/>
    <x v="45"/>
    <x v="5"/>
    <n v="77506"/>
    <x v="2"/>
    <s v="OFF-PA-10001970"/>
    <x v="1"/>
    <x v="10"/>
    <s v="Xerox 1881"/>
    <n v="19.648"/>
    <n v="2"/>
    <n v="0.2"/>
    <n v="6.6311999999999989"/>
  </r>
  <r>
    <n v="3951"/>
    <s v="CA-2013-119963"/>
    <x v="0"/>
    <x v="741"/>
    <d v="2013-11-23T00:00:00"/>
    <s v="Standard Class"/>
    <s v="SN-20710"/>
    <s v="Steve Nguyen"/>
    <x v="2"/>
    <x v="0"/>
    <x v="45"/>
    <x v="5"/>
    <n v="77506"/>
    <x v="2"/>
    <s v="FUR-CH-10003817"/>
    <x v="0"/>
    <x v="1"/>
    <s v="Global Value Steno Chair, Gray"/>
    <n v="255.108"/>
    <n v="6"/>
    <n v="0.3"/>
    <n v="-18.221999999999994"/>
  </r>
  <r>
    <n v="3952"/>
    <s v="CA-2011-121167"/>
    <x v="2"/>
    <x v="683"/>
    <d v="2011-11-30T00:00:00"/>
    <s v="Second Class"/>
    <s v="MO-17500"/>
    <s v="Mary O'Rourke"/>
    <x v="0"/>
    <x v="0"/>
    <x v="210"/>
    <x v="15"/>
    <n v="11520"/>
    <x v="3"/>
    <s v="OFF-BI-10003676"/>
    <x v="1"/>
    <x v="8"/>
    <s v="GBC Standard Recycled Report Covers, Clear Plastic Sheets"/>
    <n v="17.248000000000001"/>
    <n v="2"/>
    <n v="0.2"/>
    <n v="6.0367999999999986"/>
  </r>
  <r>
    <n v="3953"/>
    <s v="US-2013-151862"/>
    <x v="0"/>
    <x v="398"/>
    <d v="2013-03-09T00:00:00"/>
    <s v="Standard Class"/>
    <s v="ON-18715"/>
    <s v="Odella Nelson"/>
    <x v="1"/>
    <x v="0"/>
    <x v="60"/>
    <x v="22"/>
    <n v="80219"/>
    <x v="1"/>
    <s v="TEC-PH-10003535"/>
    <x v="2"/>
    <x v="7"/>
    <s v="RCA ViSYS 25423RE1 Corded phone"/>
    <n v="159.98400000000001"/>
    <n v="2"/>
    <n v="0.2"/>
    <n v="13.998599999999989"/>
  </r>
  <r>
    <n v="3954"/>
    <s v="CA-2014-152961"/>
    <x v="3"/>
    <x v="787"/>
    <d v="2014-01-20T00:00:00"/>
    <s v="Standard Class"/>
    <s v="SC-20095"/>
    <s v="Sanjit Chand"/>
    <x v="0"/>
    <x v="0"/>
    <x v="94"/>
    <x v="31"/>
    <n v="2169"/>
    <x v="3"/>
    <s v="OFF-PA-10004675"/>
    <x v="1"/>
    <x v="10"/>
    <s v="Telephone Message Books with Fax/Mobile Section, 5 1/2&quot; x 3 3/16&quot;"/>
    <n v="12.7"/>
    <n v="2"/>
    <n v="0"/>
    <n v="5.8419999999999996"/>
  </r>
  <r>
    <n v="3955"/>
    <s v="CA-2011-133228"/>
    <x v="2"/>
    <x v="527"/>
    <d v="2011-04-09T00:00:00"/>
    <s v="Standard Class"/>
    <s v="MS-17710"/>
    <s v="Maurice Satty"/>
    <x v="0"/>
    <x v="0"/>
    <x v="66"/>
    <x v="12"/>
    <n v="48205"/>
    <x v="2"/>
    <s v="FUR-FU-10004020"/>
    <x v="0"/>
    <x v="5"/>
    <s v="Advantus Panel Wall Acrylic Frame"/>
    <n v="5.47"/>
    <n v="1"/>
    <n v="0"/>
    <n v="2.3521000000000001"/>
  </r>
  <r>
    <n v="3956"/>
    <s v="CA-2011-133228"/>
    <x v="2"/>
    <x v="527"/>
    <d v="2011-04-09T00:00:00"/>
    <s v="Standard Class"/>
    <s v="MS-17710"/>
    <s v="Maurice Satty"/>
    <x v="0"/>
    <x v="0"/>
    <x v="66"/>
    <x v="12"/>
    <n v="48205"/>
    <x v="2"/>
    <s v="OFF-AR-10001955"/>
    <x v="1"/>
    <x v="6"/>
    <s v="Newell 319"/>
    <n v="79.36"/>
    <n v="4"/>
    <n v="0"/>
    <n v="23.807999999999993"/>
  </r>
  <r>
    <n v="3957"/>
    <s v="CA-2013-114951"/>
    <x v="0"/>
    <x v="190"/>
    <d v="2013-07-04T00:00:00"/>
    <s v="Standard Class"/>
    <s v="DN-13690"/>
    <s v="Duane Noonan"/>
    <x v="0"/>
    <x v="0"/>
    <x v="8"/>
    <x v="1"/>
    <n v="94109"/>
    <x v="1"/>
    <s v="FUR-FU-10002364"/>
    <x v="0"/>
    <x v="5"/>
    <s v="Eldon Expressions Wood Desk Accessories, Oak"/>
    <n v="22.14"/>
    <n v="3"/>
    <n v="0"/>
    <n v="6.4205999999999976"/>
  </r>
  <r>
    <n v="3958"/>
    <s v="CA-2013-156573"/>
    <x v="0"/>
    <x v="211"/>
    <d v="2013-06-03T00:00:00"/>
    <s v="Standard Class"/>
    <s v="RB-19360"/>
    <s v="Raymond Buch"/>
    <x v="0"/>
    <x v="0"/>
    <x v="316"/>
    <x v="18"/>
    <n v="37211"/>
    <x v="0"/>
    <s v="OFF-BI-10002414"/>
    <x v="1"/>
    <x v="8"/>
    <s v="GBC ProClick Spines for 32-Hole Punch"/>
    <n v="11.277000000000001"/>
    <n v="3"/>
    <n v="0.7"/>
    <n v="-8.6456999999999979"/>
  </r>
  <r>
    <n v="3959"/>
    <s v="CA-2013-156573"/>
    <x v="0"/>
    <x v="211"/>
    <d v="2013-06-03T00:00:00"/>
    <s v="Standard Class"/>
    <s v="RB-19360"/>
    <s v="Raymond Buch"/>
    <x v="0"/>
    <x v="0"/>
    <x v="316"/>
    <x v="18"/>
    <n v="37211"/>
    <x v="0"/>
    <s v="OFF-AR-10003732"/>
    <x v="1"/>
    <x v="6"/>
    <s v="Newell 333"/>
    <n v="4.4479999999999995"/>
    <n v="2"/>
    <n v="0.2"/>
    <n v="0.3335999999999999"/>
  </r>
  <r>
    <n v="3960"/>
    <s v="CA-2013-156573"/>
    <x v="0"/>
    <x v="211"/>
    <d v="2013-06-03T00:00:00"/>
    <s v="Standard Class"/>
    <s v="RB-19360"/>
    <s v="Raymond Buch"/>
    <x v="0"/>
    <x v="0"/>
    <x v="316"/>
    <x v="18"/>
    <n v="37211"/>
    <x v="0"/>
    <s v="FUR-FU-10001085"/>
    <x v="0"/>
    <x v="5"/>
    <s v="3M Polarizing Light Filter Sleeves"/>
    <n v="44.76"/>
    <n v="3"/>
    <n v="0.2"/>
    <n v="14.546999999999995"/>
  </r>
  <r>
    <n v="3961"/>
    <s v="CA-2012-113901"/>
    <x v="1"/>
    <x v="324"/>
    <d v="2012-10-24T00:00:00"/>
    <s v="Standard Class"/>
    <s v="NH-18610"/>
    <s v="Nicole Hansen"/>
    <x v="1"/>
    <x v="0"/>
    <x v="66"/>
    <x v="12"/>
    <n v="48227"/>
    <x v="2"/>
    <s v="OFF-BI-10001249"/>
    <x v="1"/>
    <x v="8"/>
    <s v="Avery Heavy-Duty EZD View Binder with Locking Rings"/>
    <n v="38.28"/>
    <n v="6"/>
    <n v="0"/>
    <n v="17.608799999999999"/>
  </r>
  <r>
    <n v="3962"/>
    <s v="CA-2012-113901"/>
    <x v="1"/>
    <x v="324"/>
    <d v="2012-10-24T00:00:00"/>
    <s v="Standard Class"/>
    <s v="NH-18610"/>
    <s v="Nicole Hansen"/>
    <x v="1"/>
    <x v="0"/>
    <x v="66"/>
    <x v="12"/>
    <n v="48227"/>
    <x v="2"/>
    <s v="TEC-PH-10002564"/>
    <x v="2"/>
    <x v="7"/>
    <s v="OtterBox Defender Series Case - Samsung Galaxy S4"/>
    <n v="149.94999999999999"/>
    <n v="5"/>
    <n v="0"/>
    <n v="44.984999999999985"/>
  </r>
  <r>
    <n v="3963"/>
    <s v="CA-2014-134838"/>
    <x v="3"/>
    <x v="600"/>
    <d v="2014-02-21T00:00:00"/>
    <s v="First Class"/>
    <s v="ED-13885"/>
    <s v="Emily Ducich"/>
    <x v="2"/>
    <x v="0"/>
    <x v="1"/>
    <x v="1"/>
    <n v="90045"/>
    <x v="1"/>
    <s v="OFF-AR-10000634"/>
    <x v="1"/>
    <x v="6"/>
    <s v="Newell 320"/>
    <n v="12.84"/>
    <n v="3"/>
    <n v="0"/>
    <n v="3.4668000000000005"/>
  </r>
  <r>
    <n v="3964"/>
    <s v="CA-2014-134838"/>
    <x v="3"/>
    <x v="600"/>
    <d v="2014-02-21T00:00:00"/>
    <s v="First Class"/>
    <s v="ED-13885"/>
    <s v="Emily Ducich"/>
    <x v="2"/>
    <x v="0"/>
    <x v="1"/>
    <x v="1"/>
    <n v="90045"/>
    <x v="1"/>
    <s v="FUR-FU-10004018"/>
    <x v="0"/>
    <x v="5"/>
    <s v="Tensor Computer Mounted Lamp"/>
    <n v="44.67"/>
    <n v="3"/>
    <n v="0"/>
    <n v="12.060900000000002"/>
  </r>
  <r>
    <n v="3965"/>
    <s v="CA-2013-120257"/>
    <x v="0"/>
    <x v="897"/>
    <d v="2013-09-29T00:00:00"/>
    <s v="Standard Class"/>
    <s v="PW-19240"/>
    <s v="Pierre Wener"/>
    <x v="0"/>
    <x v="0"/>
    <x v="10"/>
    <x v="9"/>
    <n v="19140"/>
    <x v="3"/>
    <s v="OFF-AR-10003481"/>
    <x v="1"/>
    <x v="6"/>
    <s v="Newell 348"/>
    <n v="7.8719999999999999"/>
    <n v="3"/>
    <n v="0.2"/>
    <n v="0.88559999999999883"/>
  </r>
  <r>
    <n v="3966"/>
    <s v="CA-2011-164910"/>
    <x v="2"/>
    <x v="607"/>
    <d v="2011-11-17T00:00:00"/>
    <s v="Second Class"/>
    <s v="DM-13345"/>
    <s v="Denise Monton"/>
    <x v="1"/>
    <x v="0"/>
    <x v="153"/>
    <x v="3"/>
    <n v="28806"/>
    <x v="0"/>
    <s v="OFF-AR-10003651"/>
    <x v="1"/>
    <x v="6"/>
    <s v="Newell 350"/>
    <n v="7.8719999999999999"/>
    <n v="3"/>
    <n v="0.2"/>
    <n v="0.88559999999999883"/>
  </r>
  <r>
    <n v="3967"/>
    <s v="CA-2013-149902"/>
    <x v="0"/>
    <x v="178"/>
    <d v="2013-04-07T00:00:00"/>
    <s v="Standard Class"/>
    <s v="DW-13540"/>
    <s v="Don Weiss"/>
    <x v="0"/>
    <x v="0"/>
    <x v="20"/>
    <x v="15"/>
    <n v="10024"/>
    <x v="3"/>
    <s v="OFF-AR-10002956"/>
    <x v="1"/>
    <x v="6"/>
    <s v="Boston 16801 Nautilus Battery Pencil Sharpener"/>
    <n v="88.04"/>
    <n v="4"/>
    <n v="0"/>
    <n v="22.8904"/>
  </r>
  <r>
    <n v="3968"/>
    <s v="CA-2013-146010"/>
    <x v="0"/>
    <x v="244"/>
    <d v="2013-05-24T00:00:00"/>
    <s v="First Class"/>
    <s v="EH-14125"/>
    <s v="Eugene Hildebrand"/>
    <x v="2"/>
    <x v="0"/>
    <x v="77"/>
    <x v="22"/>
    <n v="80906"/>
    <x v="1"/>
    <s v="OFF-BI-10003638"/>
    <x v="1"/>
    <x v="8"/>
    <s v="GBC Durable Plastic Covers"/>
    <n v="40.635000000000012"/>
    <n v="7"/>
    <n v="0.7"/>
    <n v="-32.507999999999996"/>
  </r>
  <r>
    <n v="3969"/>
    <s v="US-2012-163685"/>
    <x v="1"/>
    <x v="932"/>
    <d v="2012-06-05T00:00:00"/>
    <s v="Standard Class"/>
    <s v="KE-16420"/>
    <s v="Katrina Edelman"/>
    <x v="1"/>
    <x v="0"/>
    <x v="52"/>
    <x v="5"/>
    <n v="78207"/>
    <x v="2"/>
    <s v="OFF-BI-10001890"/>
    <x v="1"/>
    <x v="8"/>
    <s v="Avery Poly Binder Pockets"/>
    <n v="5.7279999999999989"/>
    <n v="8"/>
    <n v="0.8"/>
    <n v="-9.1648000000000032"/>
  </r>
  <r>
    <n v="3970"/>
    <s v="US-2012-163685"/>
    <x v="1"/>
    <x v="932"/>
    <d v="2012-06-05T00:00:00"/>
    <s v="Standard Class"/>
    <s v="KE-16420"/>
    <s v="Katrina Edelman"/>
    <x v="1"/>
    <x v="0"/>
    <x v="52"/>
    <x v="5"/>
    <n v="78207"/>
    <x v="2"/>
    <s v="OFF-PA-10002606"/>
    <x v="1"/>
    <x v="10"/>
    <s v="Xerox 1928"/>
    <n v="42.24"/>
    <n v="10"/>
    <n v="0.2"/>
    <n v="13.199999999999998"/>
  </r>
  <r>
    <n v="3971"/>
    <s v="CA-2011-135090"/>
    <x v="2"/>
    <x v="754"/>
    <d v="2011-11-26T00:00:00"/>
    <s v="Standard Class"/>
    <s v="SP-20920"/>
    <s v="Susan Pistek"/>
    <x v="0"/>
    <x v="0"/>
    <x v="1"/>
    <x v="1"/>
    <n v="90036"/>
    <x v="1"/>
    <s v="OFF-PA-10002245"/>
    <x v="1"/>
    <x v="10"/>
    <s v="Xerox 1895"/>
    <n v="53.820000000000007"/>
    <n v="9"/>
    <n v="0"/>
    <n v="24.218999999999998"/>
  </r>
  <r>
    <n v="3972"/>
    <s v="CA-2012-132374"/>
    <x v="1"/>
    <x v="933"/>
    <d v="2012-02-24T00:00:00"/>
    <s v="Second Class"/>
    <s v="PS-19045"/>
    <s v="Penelope Sewall"/>
    <x v="2"/>
    <x v="0"/>
    <x v="341"/>
    <x v="12"/>
    <n v="48310"/>
    <x v="2"/>
    <s v="OFF-AR-10001615"/>
    <x v="1"/>
    <x v="6"/>
    <s v="Newell 34"/>
    <n v="79.36"/>
    <n v="4"/>
    <n v="0"/>
    <n v="20.633600000000001"/>
  </r>
  <r>
    <n v="3973"/>
    <s v="CA-2013-167556"/>
    <x v="0"/>
    <x v="892"/>
    <d v="2013-04-03T00:00:00"/>
    <s v="Standard Class"/>
    <s v="JM-15250"/>
    <s v="Janet Martin"/>
    <x v="0"/>
    <x v="0"/>
    <x v="20"/>
    <x v="15"/>
    <n v="10009"/>
    <x v="3"/>
    <s v="OFF-PA-10000466"/>
    <x v="1"/>
    <x v="10"/>
    <s v="Memo Book, 100 Message Capacity, 5 3/8” x 11”"/>
    <n v="13.48"/>
    <n v="2"/>
    <n v="0"/>
    <n v="6.74"/>
  </r>
  <r>
    <n v="3974"/>
    <s v="CA-2013-167556"/>
    <x v="0"/>
    <x v="892"/>
    <d v="2013-04-03T00:00:00"/>
    <s v="Standard Class"/>
    <s v="JM-15250"/>
    <s v="Janet Martin"/>
    <x v="0"/>
    <x v="0"/>
    <x v="20"/>
    <x v="15"/>
    <n v="10009"/>
    <x v="3"/>
    <s v="OFF-BI-10003708"/>
    <x v="1"/>
    <x v="8"/>
    <s v="Acco Four Pocket Poly Ring Binder with Label Holder, Smoke, 1&quot;"/>
    <n v="29.800000000000004"/>
    <n v="5"/>
    <n v="0.2"/>
    <n v="9.3124999999999982"/>
  </r>
  <r>
    <n v="3975"/>
    <s v="CA-2013-167556"/>
    <x v="0"/>
    <x v="892"/>
    <d v="2013-04-03T00:00:00"/>
    <s v="Standard Class"/>
    <s v="JM-15250"/>
    <s v="Janet Martin"/>
    <x v="0"/>
    <x v="0"/>
    <x v="20"/>
    <x v="15"/>
    <n v="10009"/>
    <x v="3"/>
    <s v="FUR-FU-10004848"/>
    <x v="0"/>
    <x v="5"/>
    <s v="Howard Miller 13-3/4&quot; Diameter Brushed Chrome Round Wall Clock"/>
    <n v="414"/>
    <n v="8"/>
    <n v="0"/>
    <n v="124.19999999999999"/>
  </r>
  <r>
    <n v="3976"/>
    <s v="CA-2013-167556"/>
    <x v="0"/>
    <x v="892"/>
    <d v="2013-04-03T00:00:00"/>
    <s v="Standard Class"/>
    <s v="JM-15250"/>
    <s v="Janet Martin"/>
    <x v="0"/>
    <x v="0"/>
    <x v="20"/>
    <x v="15"/>
    <n v="10009"/>
    <x v="3"/>
    <s v="OFF-BI-10000320"/>
    <x v="1"/>
    <x v="8"/>
    <s v="GBC Plastic Binding Combs"/>
    <n v="41.328000000000003"/>
    <n v="7"/>
    <n v="0.2"/>
    <n v="14.981400000000001"/>
  </r>
  <r>
    <n v="3977"/>
    <s v="US-2013-116400"/>
    <x v="0"/>
    <x v="332"/>
    <d v="2013-10-25T00:00:00"/>
    <s v="First Class"/>
    <s v="EB-13930"/>
    <s v="Eric Barreto"/>
    <x v="0"/>
    <x v="0"/>
    <x v="102"/>
    <x v="17"/>
    <n v="23223"/>
    <x v="0"/>
    <s v="FUR-FU-10003731"/>
    <x v="0"/>
    <x v="5"/>
    <s v="Eldon Expressions Wood and Plastic Desk Accessories, Oak"/>
    <n v="39.92"/>
    <n v="4"/>
    <n v="0"/>
    <n v="11.177600000000002"/>
  </r>
  <r>
    <n v="3978"/>
    <s v="CA-2014-101308"/>
    <x v="3"/>
    <x v="280"/>
    <d v="2014-10-08T00:00:00"/>
    <s v="Standard Class"/>
    <s v="FG-14260"/>
    <s v="Frank Gastineau"/>
    <x v="2"/>
    <x v="0"/>
    <x v="4"/>
    <x v="4"/>
    <n v="98105"/>
    <x v="1"/>
    <s v="OFF-FA-10002780"/>
    <x v="1"/>
    <x v="13"/>
    <s v="Staples"/>
    <n v="8.94"/>
    <n v="3"/>
    <n v="0"/>
    <n v="4.1123999999999992"/>
  </r>
  <r>
    <n v="3979"/>
    <s v="CA-2014-101308"/>
    <x v="3"/>
    <x v="280"/>
    <d v="2014-10-08T00:00:00"/>
    <s v="Standard Class"/>
    <s v="FG-14260"/>
    <s v="Frank Gastineau"/>
    <x v="2"/>
    <x v="0"/>
    <x v="4"/>
    <x v="4"/>
    <n v="98105"/>
    <x v="1"/>
    <s v="TEC-PH-10003800"/>
    <x v="2"/>
    <x v="7"/>
    <s v="i.Sound Portable Power - 8000 mAh"/>
    <n v="84.784000000000006"/>
    <n v="2"/>
    <n v="0.2"/>
    <n v="-20.136200000000006"/>
  </r>
  <r>
    <n v="3980"/>
    <s v="CA-2011-114517"/>
    <x v="2"/>
    <x v="851"/>
    <d v="2011-12-27T00:00:00"/>
    <s v="Standard Class"/>
    <s v="TH-21235"/>
    <s v="Tiffany House"/>
    <x v="1"/>
    <x v="0"/>
    <x v="20"/>
    <x v="15"/>
    <n v="10024"/>
    <x v="3"/>
    <s v="FUR-TA-10001676"/>
    <x v="0"/>
    <x v="3"/>
    <s v="Hon 61000 Series Interactive Training Tables"/>
    <n v="53.315999999999995"/>
    <n v="2"/>
    <n v="0.4"/>
    <n v="-19.549200000000006"/>
  </r>
  <r>
    <n v="3981"/>
    <s v="CA-2011-114517"/>
    <x v="2"/>
    <x v="851"/>
    <d v="2011-12-27T00:00:00"/>
    <s v="Standard Class"/>
    <s v="TH-21235"/>
    <s v="Tiffany House"/>
    <x v="1"/>
    <x v="0"/>
    <x v="20"/>
    <x v="15"/>
    <n v="10024"/>
    <x v="3"/>
    <s v="OFF-AP-10002350"/>
    <x v="1"/>
    <x v="9"/>
    <s v="Belkin F9H710-06 7 Outlet SurgeMaster Surge Protector"/>
    <n v="56.519999999999996"/>
    <n v="3"/>
    <n v="0"/>
    <n v="15.8256"/>
  </r>
  <r>
    <n v="3982"/>
    <s v="CA-2014-119564"/>
    <x v="3"/>
    <x v="934"/>
    <d v="2014-12-21T00:00:00"/>
    <s v="Standard Class"/>
    <s v="PL-18925"/>
    <s v="Paul Lucas"/>
    <x v="2"/>
    <x v="0"/>
    <x v="4"/>
    <x v="4"/>
    <n v="98115"/>
    <x v="1"/>
    <s v="FUR-FU-10003096"/>
    <x v="0"/>
    <x v="5"/>
    <s v="Master Giant Foot Doorstop, Safety Yellow"/>
    <n v="22.77"/>
    <n v="3"/>
    <n v="0"/>
    <n v="9.7911000000000001"/>
  </r>
  <r>
    <n v="3983"/>
    <s v="CA-2013-135265"/>
    <x v="0"/>
    <x v="274"/>
    <d v="2013-07-10T00:00:00"/>
    <s v="Second Class"/>
    <s v="CC-12370"/>
    <s v="Christopher Conant"/>
    <x v="0"/>
    <x v="0"/>
    <x v="1"/>
    <x v="1"/>
    <n v="90045"/>
    <x v="1"/>
    <s v="FUR-CH-10003061"/>
    <x v="0"/>
    <x v="1"/>
    <s v="Global Leather Task Chair, Black"/>
    <n v="287.96800000000002"/>
    <n v="4"/>
    <n v="0.2"/>
    <n v="-3.5996000000000521"/>
  </r>
  <r>
    <n v="3984"/>
    <s v="CA-2013-135265"/>
    <x v="0"/>
    <x v="274"/>
    <d v="2013-07-10T00:00:00"/>
    <s v="Second Class"/>
    <s v="CC-12370"/>
    <s v="Christopher Conant"/>
    <x v="0"/>
    <x v="0"/>
    <x v="1"/>
    <x v="1"/>
    <n v="90045"/>
    <x v="1"/>
    <s v="TEC-CO-10003763"/>
    <x v="2"/>
    <x v="16"/>
    <s v="Canon PC1060 Personal Laser Copier"/>
    <n v="2799.9600000000005"/>
    <n v="5"/>
    <n v="0.2"/>
    <n v="944.98649999999986"/>
  </r>
  <r>
    <n v="3985"/>
    <s v="CA-2013-135265"/>
    <x v="0"/>
    <x v="274"/>
    <d v="2013-07-10T00:00:00"/>
    <s v="Second Class"/>
    <s v="CC-12370"/>
    <s v="Christopher Conant"/>
    <x v="0"/>
    <x v="0"/>
    <x v="1"/>
    <x v="1"/>
    <n v="90045"/>
    <x v="1"/>
    <s v="OFF-PA-10002923"/>
    <x v="1"/>
    <x v="10"/>
    <s v="Xerox 1942"/>
    <n v="48.94"/>
    <n v="1"/>
    <n v="0"/>
    <n v="24.47"/>
  </r>
  <r>
    <n v="3986"/>
    <s v="CA-2013-108735"/>
    <x v="0"/>
    <x v="764"/>
    <d v="2013-04-22T00:00:00"/>
    <s v="Standard Class"/>
    <s v="JM-15535"/>
    <s v="Jessica Myrick"/>
    <x v="0"/>
    <x v="0"/>
    <x v="80"/>
    <x v="1"/>
    <n v="90712"/>
    <x v="1"/>
    <s v="FUR-BO-10003441"/>
    <x v="0"/>
    <x v="0"/>
    <s v="Bush Westfield Collection Bookcases, Fully Assembled"/>
    <n v="257.49900000000002"/>
    <n v="3"/>
    <n v="0.15"/>
    <n v="24.235199999999978"/>
  </r>
  <r>
    <n v="3987"/>
    <s v="CA-2014-112333"/>
    <x v="3"/>
    <x v="798"/>
    <d v="2014-04-15T00:00:00"/>
    <s v="Standard Class"/>
    <s v="KF-16285"/>
    <s v="Karen Ferguson"/>
    <x v="2"/>
    <x v="0"/>
    <x v="135"/>
    <x v="30"/>
    <n v="7060"/>
    <x v="3"/>
    <s v="OFF-ST-10001780"/>
    <x v="1"/>
    <x v="4"/>
    <s v="Tennsco 16-Compartment Lockers with Coat Rack"/>
    <n v="2591.56"/>
    <n v="4"/>
    <n v="0"/>
    <n v="621.97440000000006"/>
  </r>
  <r>
    <n v="3988"/>
    <s v="CA-2014-112333"/>
    <x v="3"/>
    <x v="798"/>
    <d v="2014-04-15T00:00:00"/>
    <s v="Standard Class"/>
    <s v="KF-16285"/>
    <s v="Karen Ferguson"/>
    <x v="2"/>
    <x v="0"/>
    <x v="135"/>
    <x v="30"/>
    <n v="7060"/>
    <x v="3"/>
    <s v="OFF-AP-10001962"/>
    <x v="1"/>
    <x v="9"/>
    <s v="Black &amp; Decker Filter for Double Action Dustbuster Cordless Vac BLDV7210"/>
    <n v="41.95"/>
    <n v="5"/>
    <n v="0"/>
    <n v="10.487500000000001"/>
  </r>
  <r>
    <n v="3989"/>
    <s v="US-2013-159415"/>
    <x v="0"/>
    <x v="764"/>
    <d v="2013-04-23T00:00:00"/>
    <s v="Standard Class"/>
    <s v="CS-12175"/>
    <s v="Charles Sheldon"/>
    <x v="1"/>
    <x v="0"/>
    <x v="29"/>
    <x v="18"/>
    <n v="38401"/>
    <x v="0"/>
    <s v="FUR-FU-10003798"/>
    <x v="0"/>
    <x v="5"/>
    <s v="Ultra Door Kickplate, 8&quot;H x 34&quot;W"/>
    <n v="79.12"/>
    <n v="5"/>
    <n v="0.2"/>
    <n v="13.845999999999997"/>
  </r>
  <r>
    <n v="3990"/>
    <s v="CA-2011-122588"/>
    <x v="2"/>
    <x v="641"/>
    <d v="2011-11-27T00:00:00"/>
    <s v="Second Class"/>
    <s v="AR-10540"/>
    <s v="Andy Reiter"/>
    <x v="0"/>
    <x v="0"/>
    <x v="383"/>
    <x v="34"/>
    <n v="2895"/>
    <x v="3"/>
    <s v="FUR-FU-10001095"/>
    <x v="0"/>
    <x v="5"/>
    <s v="DAX Black Cherry Wood-Tone Poster Frame"/>
    <n v="52.96"/>
    <n v="2"/>
    <n v="0"/>
    <n v="20.1248"/>
  </r>
  <r>
    <n v="3991"/>
    <s v="CA-2011-137589"/>
    <x v="2"/>
    <x v="935"/>
    <d v="2011-11-08T00:00:00"/>
    <s v="Standard Class"/>
    <s v="MS-17770"/>
    <s v="Maxwell Schwartz"/>
    <x v="0"/>
    <x v="0"/>
    <x v="152"/>
    <x v="9"/>
    <n v="17602"/>
    <x v="3"/>
    <s v="OFF-SU-10000157"/>
    <x v="1"/>
    <x v="14"/>
    <s v="Compact Automatic Electric Letter Opener"/>
    <n v="286.34400000000005"/>
    <n v="3"/>
    <n v="0.2"/>
    <n v="-64.427400000000006"/>
  </r>
  <r>
    <n v="3992"/>
    <s v="CA-2012-161998"/>
    <x v="1"/>
    <x v="489"/>
    <d v="2012-05-05T00:00:00"/>
    <s v="Standard Class"/>
    <s v="DB-13120"/>
    <s v="David Bremer"/>
    <x v="1"/>
    <x v="0"/>
    <x v="67"/>
    <x v="2"/>
    <n v="33614"/>
    <x v="0"/>
    <s v="FUR-FU-10001095"/>
    <x v="0"/>
    <x v="5"/>
    <s v="DAX Black Cherry Wood-Tone Poster Frame"/>
    <n v="63.552000000000007"/>
    <n v="3"/>
    <n v="0.2"/>
    <n v="14.299199999999999"/>
  </r>
  <r>
    <n v="3993"/>
    <s v="CA-2012-161998"/>
    <x v="1"/>
    <x v="489"/>
    <d v="2012-05-05T00:00:00"/>
    <s v="Standard Class"/>
    <s v="DB-13120"/>
    <s v="David Bremer"/>
    <x v="1"/>
    <x v="0"/>
    <x v="67"/>
    <x v="2"/>
    <n v="33614"/>
    <x v="0"/>
    <s v="OFF-SU-10004261"/>
    <x v="1"/>
    <x v="14"/>
    <s v="Fiskars 8&quot; Scissors, 2/Pack"/>
    <n v="41.375999999999998"/>
    <n v="3"/>
    <n v="0.2"/>
    <n v="4.6547999999999927"/>
  </r>
  <r>
    <n v="3994"/>
    <s v="CA-2012-161998"/>
    <x v="1"/>
    <x v="489"/>
    <d v="2012-05-05T00:00:00"/>
    <s v="Standard Class"/>
    <s v="DB-13120"/>
    <s v="David Bremer"/>
    <x v="1"/>
    <x v="0"/>
    <x v="67"/>
    <x v="2"/>
    <n v="33614"/>
    <x v="0"/>
    <s v="OFF-AR-10004022"/>
    <x v="1"/>
    <x v="6"/>
    <s v="Panasonic KP-380BK Classic Electric Pencil Sharpener"/>
    <n v="172.70400000000001"/>
    <n v="6"/>
    <n v="0.2"/>
    <n v="10.793999999999983"/>
  </r>
  <r>
    <n v="3995"/>
    <s v="CA-2012-105627"/>
    <x v="1"/>
    <x v="936"/>
    <d v="2012-03-12T00:00:00"/>
    <s v="Standard Class"/>
    <s v="DK-12895"/>
    <s v="Dana Kaydos"/>
    <x v="0"/>
    <x v="0"/>
    <x v="249"/>
    <x v="6"/>
    <n v="53142"/>
    <x v="2"/>
    <s v="FUR-BO-10002916"/>
    <x v="0"/>
    <x v="0"/>
    <s v="Rush Hierlooms Collection 1&quot; Thick Stackable Bookcases"/>
    <n v="512.93999999999994"/>
    <n v="3"/>
    <n v="0"/>
    <n v="97.45859999999999"/>
  </r>
  <r>
    <n v="3996"/>
    <s v="CA-2012-105627"/>
    <x v="1"/>
    <x v="936"/>
    <d v="2012-03-12T00:00:00"/>
    <s v="Standard Class"/>
    <s v="DK-12895"/>
    <s v="Dana Kaydos"/>
    <x v="0"/>
    <x v="0"/>
    <x v="249"/>
    <x v="6"/>
    <n v="53142"/>
    <x v="2"/>
    <s v="FUR-CH-10002084"/>
    <x v="0"/>
    <x v="1"/>
    <s v="Hon Mobius Operator's Chair"/>
    <n v="860.93"/>
    <n v="7"/>
    <n v="0"/>
    <n v="189.40460000000002"/>
  </r>
  <r>
    <n v="3997"/>
    <s v="CA-2012-105627"/>
    <x v="1"/>
    <x v="936"/>
    <d v="2012-03-12T00:00:00"/>
    <s v="Standard Class"/>
    <s v="DK-12895"/>
    <s v="Dana Kaydos"/>
    <x v="0"/>
    <x v="0"/>
    <x v="249"/>
    <x v="6"/>
    <n v="53142"/>
    <x v="2"/>
    <s v="TEC-PH-10003012"/>
    <x v="2"/>
    <x v="7"/>
    <s v="Nortel Meridian M3904 Professional Digital phone"/>
    <n v="769.95"/>
    <n v="5"/>
    <n v="0"/>
    <n v="223.28549999999993"/>
  </r>
  <r>
    <n v="3998"/>
    <s v="CA-2012-105627"/>
    <x v="1"/>
    <x v="936"/>
    <d v="2012-03-12T00:00:00"/>
    <s v="Standard Class"/>
    <s v="DK-12895"/>
    <s v="Dana Kaydos"/>
    <x v="0"/>
    <x v="0"/>
    <x v="249"/>
    <x v="6"/>
    <n v="53142"/>
    <x v="2"/>
    <s v="OFF-AR-10002704"/>
    <x v="1"/>
    <x v="6"/>
    <s v="Boston 1900 Electric Pencil Sharpener"/>
    <n v="14.98"/>
    <n v="1"/>
    <n v="0"/>
    <n v="4.4939999999999998"/>
  </r>
  <r>
    <n v="3999"/>
    <s v="CA-2012-105627"/>
    <x v="1"/>
    <x v="936"/>
    <d v="2012-03-12T00:00:00"/>
    <s v="Standard Class"/>
    <s v="DK-12895"/>
    <s v="Dana Kaydos"/>
    <x v="0"/>
    <x v="0"/>
    <x v="249"/>
    <x v="6"/>
    <n v="53142"/>
    <x v="2"/>
    <s v="FUR-FU-10000308"/>
    <x v="0"/>
    <x v="5"/>
    <s v="Deflect-o Glass Clear Studded Chair Mats"/>
    <n v="373.08"/>
    <n v="6"/>
    <n v="0"/>
    <n v="82.077600000000004"/>
  </r>
  <r>
    <n v="4000"/>
    <s v="US-2012-149629"/>
    <x v="1"/>
    <x v="789"/>
    <d v="2012-07-20T00:00:00"/>
    <s v="Second Class"/>
    <s v="MP-17965"/>
    <s v="Michael Paige"/>
    <x v="1"/>
    <x v="0"/>
    <x v="370"/>
    <x v="2"/>
    <n v="34952"/>
    <x v="0"/>
    <s v="FUR-BO-10004709"/>
    <x v="0"/>
    <x v="0"/>
    <s v="Bush Westfield Collection Bookcases, Medium Cherry Finish"/>
    <n v="231.92000000000002"/>
    <n v="5"/>
    <n v="0.2"/>
    <n v="5.7980000000000018"/>
  </r>
  <r>
    <n v="4001"/>
    <s v="CA-2011-116834"/>
    <x v="2"/>
    <x v="856"/>
    <d v="2011-10-16T00:00:00"/>
    <s v="Standard Class"/>
    <s v="Dp-13240"/>
    <s v="Dean percer"/>
    <x v="2"/>
    <x v="0"/>
    <x v="4"/>
    <x v="4"/>
    <n v="98115"/>
    <x v="1"/>
    <s v="FUR-FU-10001196"/>
    <x v="0"/>
    <x v="5"/>
    <s v="DAX Cubicle Frames - 8x10"/>
    <n v="63.47"/>
    <n v="11"/>
    <n v="0"/>
    <n v="19.040999999999997"/>
  </r>
  <r>
    <n v="4002"/>
    <s v="CA-2011-116834"/>
    <x v="2"/>
    <x v="856"/>
    <d v="2011-10-16T00:00:00"/>
    <s v="Standard Class"/>
    <s v="Dp-13240"/>
    <s v="Dean percer"/>
    <x v="2"/>
    <x v="0"/>
    <x v="4"/>
    <x v="4"/>
    <n v="98115"/>
    <x v="1"/>
    <s v="TEC-AC-10002942"/>
    <x v="2"/>
    <x v="11"/>
    <s v="WD My Passport Ultra 1TB Portable External Hard Drive"/>
    <n v="345"/>
    <n v="5"/>
    <n v="0"/>
    <n v="58.649999999999984"/>
  </r>
  <r>
    <n v="4003"/>
    <s v="CA-2013-145730"/>
    <x v="0"/>
    <x v="840"/>
    <d v="2013-03-09T00:00:00"/>
    <s v="Standard Class"/>
    <s v="CC-12220"/>
    <s v="Chris Cortes"/>
    <x v="0"/>
    <x v="0"/>
    <x v="52"/>
    <x v="5"/>
    <n v="78207"/>
    <x v="2"/>
    <s v="FUR-TA-10004915"/>
    <x v="0"/>
    <x v="3"/>
    <s v="Office Impressions End Table, 20-1/2&quot;H x 24&quot;W x 20&quot;D"/>
    <n v="637.89599999999996"/>
    <n v="3"/>
    <n v="0.3"/>
    <n v="-127.57919999999996"/>
  </r>
  <r>
    <n v="4004"/>
    <s v="CA-2013-145730"/>
    <x v="0"/>
    <x v="840"/>
    <d v="2013-03-09T00:00:00"/>
    <s v="Standard Class"/>
    <s v="CC-12220"/>
    <s v="Chris Cortes"/>
    <x v="0"/>
    <x v="0"/>
    <x v="52"/>
    <x v="5"/>
    <n v="78207"/>
    <x v="2"/>
    <s v="TEC-MA-10001016"/>
    <x v="2"/>
    <x v="15"/>
    <s v="Canon PC170 Desktop Personal Copier"/>
    <n v="287.90999999999997"/>
    <n v="3"/>
    <n v="0.4"/>
    <n v="33.589499999999987"/>
  </r>
  <r>
    <n v="4005"/>
    <s v="CA-2013-145730"/>
    <x v="0"/>
    <x v="840"/>
    <d v="2013-03-09T00:00:00"/>
    <s v="Standard Class"/>
    <s v="CC-12220"/>
    <s v="Chris Cortes"/>
    <x v="0"/>
    <x v="0"/>
    <x v="52"/>
    <x v="5"/>
    <n v="78207"/>
    <x v="2"/>
    <s v="OFF-EN-10000483"/>
    <x v="1"/>
    <x v="12"/>
    <s v="White Envelopes, White Envelopes with Clear Poly Window"/>
    <n v="36.6"/>
    <n v="3"/>
    <n v="0.2"/>
    <n v="11.894999999999994"/>
  </r>
  <r>
    <n v="4006"/>
    <s v="US-2012-168732"/>
    <x v="1"/>
    <x v="895"/>
    <d v="2012-12-16T00:00:00"/>
    <s v="Standard Class"/>
    <s v="KM-16660"/>
    <s v="Khloe Miller"/>
    <x v="0"/>
    <x v="0"/>
    <x v="185"/>
    <x v="32"/>
    <n v="30076"/>
    <x v="0"/>
    <s v="OFF-AR-10003087"/>
    <x v="1"/>
    <x v="6"/>
    <s v="Staples"/>
    <n v="1.78"/>
    <n v="1"/>
    <n v="0"/>
    <n v="0.49839999999999995"/>
  </r>
  <r>
    <n v="4007"/>
    <s v="US-2012-168732"/>
    <x v="1"/>
    <x v="895"/>
    <d v="2012-12-16T00:00:00"/>
    <s v="Standard Class"/>
    <s v="KM-16660"/>
    <s v="Khloe Miller"/>
    <x v="0"/>
    <x v="0"/>
    <x v="185"/>
    <x v="32"/>
    <n v="30076"/>
    <x v="0"/>
    <s v="OFF-PA-10000520"/>
    <x v="1"/>
    <x v="10"/>
    <s v="Xerox 201"/>
    <n v="25.92"/>
    <n v="4"/>
    <n v="0"/>
    <n v="12.441600000000001"/>
  </r>
  <r>
    <n v="4008"/>
    <s v="US-2012-168732"/>
    <x v="1"/>
    <x v="895"/>
    <d v="2012-12-16T00:00:00"/>
    <s v="Standard Class"/>
    <s v="KM-16660"/>
    <s v="Khloe Miller"/>
    <x v="0"/>
    <x v="0"/>
    <x v="185"/>
    <x v="32"/>
    <n v="30076"/>
    <x v="0"/>
    <s v="TEC-AC-10001553"/>
    <x v="2"/>
    <x v="11"/>
    <s v="Memorex 25GB 6X Branded Blu-Ray Recordable Disc, 15/Pack"/>
    <n v="101.94"/>
    <n v="6"/>
    <n v="0"/>
    <n v="21.407399999999999"/>
  </r>
  <r>
    <n v="4009"/>
    <s v="CA-2012-107468"/>
    <x v="1"/>
    <x v="217"/>
    <d v="2012-12-22T00:00:00"/>
    <s v="Standard Class"/>
    <s v="MK-17905"/>
    <s v="Michael Kennedy"/>
    <x v="1"/>
    <x v="0"/>
    <x v="103"/>
    <x v="22"/>
    <n v="80027"/>
    <x v="1"/>
    <s v="OFF-AR-10000634"/>
    <x v="1"/>
    <x v="6"/>
    <s v="Newell 320"/>
    <n v="6.8480000000000008"/>
    <n v="2"/>
    <n v="0.2"/>
    <n v="0.59920000000000018"/>
  </r>
  <r>
    <n v="4010"/>
    <s v="CA-2014-144463"/>
    <x v="3"/>
    <x v="314"/>
    <d v="2014-01-06T00:00:00"/>
    <s v="Standard Class"/>
    <s v="SC-20725"/>
    <s v="Steven Cartwright"/>
    <x v="0"/>
    <x v="0"/>
    <x v="1"/>
    <x v="1"/>
    <n v="90036"/>
    <x v="1"/>
    <s v="FUR-FU-10001215"/>
    <x v="0"/>
    <x v="5"/>
    <s v="Howard Miller 11-1/2&quot; Diameter Brentwood Wall Clock"/>
    <n v="474.43"/>
    <n v="11"/>
    <n v="0"/>
    <n v="199.26060000000004"/>
  </r>
  <r>
    <n v="4011"/>
    <s v="CA-2014-100811"/>
    <x v="3"/>
    <x v="610"/>
    <d v="2014-11-25T00:00:00"/>
    <s v="First Class"/>
    <s v="CC-12475"/>
    <s v="Cindy Chapman"/>
    <x v="0"/>
    <x v="0"/>
    <x v="10"/>
    <x v="9"/>
    <n v="19143"/>
    <x v="3"/>
    <s v="OFF-PA-10001204"/>
    <x v="1"/>
    <x v="10"/>
    <s v="Xerox 1972"/>
    <n v="8.4480000000000004"/>
    <n v="2"/>
    <n v="0.2"/>
    <n v="2.6399999999999997"/>
  </r>
  <r>
    <n v="4012"/>
    <s v="CA-2014-100811"/>
    <x v="3"/>
    <x v="610"/>
    <d v="2014-11-25T00:00:00"/>
    <s v="First Class"/>
    <s v="CC-12475"/>
    <s v="Cindy Chapman"/>
    <x v="0"/>
    <x v="0"/>
    <x v="10"/>
    <x v="9"/>
    <n v="19143"/>
    <x v="3"/>
    <s v="OFF-ST-10002444"/>
    <x v="1"/>
    <x v="4"/>
    <s v="Recycled Eldon Regeneration Jumbo File"/>
    <n v="39.295999999999999"/>
    <n v="4"/>
    <n v="0.2"/>
    <n v="3.9295999999999989"/>
  </r>
  <r>
    <n v="4013"/>
    <s v="CA-2012-153612"/>
    <x v="1"/>
    <x v="937"/>
    <d v="2012-12-27T00:00:00"/>
    <s v="Standard Class"/>
    <s v="BT-11305"/>
    <s v="Beth Thompson"/>
    <x v="2"/>
    <x v="0"/>
    <x v="384"/>
    <x v="6"/>
    <n v="54880"/>
    <x v="2"/>
    <s v="OFF-AR-10000203"/>
    <x v="1"/>
    <x v="6"/>
    <s v="Newell 336"/>
    <n v="17.12"/>
    <n v="4"/>
    <n v="0"/>
    <n v="4.9647999999999985"/>
  </r>
  <r>
    <n v="4014"/>
    <s v="CA-2012-165624"/>
    <x v="1"/>
    <x v="841"/>
    <d v="2012-08-28T00:00:00"/>
    <s v="Standard Class"/>
    <s v="FH-14350"/>
    <s v="Fred Harton"/>
    <x v="0"/>
    <x v="0"/>
    <x v="118"/>
    <x v="32"/>
    <n v="30318"/>
    <x v="0"/>
    <s v="OFF-AP-10000828"/>
    <x v="1"/>
    <x v="9"/>
    <s v="Avanti 4.4 Cu. Ft. Refrigerator"/>
    <n v="542.93999999999994"/>
    <n v="3"/>
    <n v="0"/>
    <n v="152.02319999999997"/>
  </r>
  <r>
    <n v="4015"/>
    <s v="CA-2012-165624"/>
    <x v="1"/>
    <x v="841"/>
    <d v="2012-08-28T00:00:00"/>
    <s v="Standard Class"/>
    <s v="FH-14350"/>
    <s v="Fred Harton"/>
    <x v="0"/>
    <x v="0"/>
    <x v="118"/>
    <x v="32"/>
    <n v="30318"/>
    <x v="0"/>
    <s v="OFF-LA-10003190"/>
    <x v="1"/>
    <x v="2"/>
    <s v="Avery 474"/>
    <n v="8.64"/>
    <n v="3"/>
    <n v="0"/>
    <n v="4.2336"/>
  </r>
  <r>
    <n v="4016"/>
    <s v="CA-2012-165624"/>
    <x v="1"/>
    <x v="841"/>
    <d v="2012-08-28T00:00:00"/>
    <s v="Standard Class"/>
    <s v="FH-14350"/>
    <s v="Fred Harton"/>
    <x v="0"/>
    <x v="0"/>
    <x v="118"/>
    <x v="32"/>
    <n v="30318"/>
    <x v="0"/>
    <s v="OFF-PA-10002319"/>
    <x v="1"/>
    <x v="10"/>
    <s v="Xerox 1944"/>
    <n v="193.79999999999998"/>
    <n v="5"/>
    <n v="0"/>
    <n v="94.962000000000003"/>
  </r>
  <r>
    <n v="4017"/>
    <s v="CA-2012-165624"/>
    <x v="1"/>
    <x v="841"/>
    <d v="2012-08-28T00:00:00"/>
    <s v="Standard Class"/>
    <s v="FH-14350"/>
    <s v="Fred Harton"/>
    <x v="0"/>
    <x v="0"/>
    <x v="118"/>
    <x v="32"/>
    <n v="30318"/>
    <x v="0"/>
    <s v="OFF-PA-10003893"/>
    <x v="1"/>
    <x v="10"/>
    <s v="Xerox 1962"/>
    <n v="21.400000000000002"/>
    <n v="5"/>
    <n v="0"/>
    <n v="9.629999999999999"/>
  </r>
  <r>
    <n v="4018"/>
    <s v="CA-2012-165624"/>
    <x v="1"/>
    <x v="841"/>
    <d v="2012-08-28T00:00:00"/>
    <s v="Standard Class"/>
    <s v="FH-14350"/>
    <s v="Fred Harton"/>
    <x v="0"/>
    <x v="0"/>
    <x v="118"/>
    <x v="32"/>
    <n v="30318"/>
    <x v="0"/>
    <s v="OFF-PA-10002499"/>
    <x v="1"/>
    <x v="10"/>
    <s v="Xerox 1890"/>
    <n v="97.88"/>
    <n v="2"/>
    <n v="0"/>
    <n v="48.94"/>
  </r>
  <r>
    <n v="4019"/>
    <s v="CA-2012-165624"/>
    <x v="1"/>
    <x v="841"/>
    <d v="2012-08-28T00:00:00"/>
    <s v="Standard Class"/>
    <s v="FH-14350"/>
    <s v="Fred Harton"/>
    <x v="0"/>
    <x v="0"/>
    <x v="118"/>
    <x v="32"/>
    <n v="30318"/>
    <x v="0"/>
    <s v="TEC-AC-10004568"/>
    <x v="2"/>
    <x v="11"/>
    <s v="Maxell LTO Ultrium - 800 GB"/>
    <n v="251.91"/>
    <n v="9"/>
    <n v="0"/>
    <n v="47.862899999999982"/>
  </r>
  <r>
    <n v="4020"/>
    <s v="CA-2012-165624"/>
    <x v="1"/>
    <x v="841"/>
    <d v="2012-08-28T00:00:00"/>
    <s v="Standard Class"/>
    <s v="FH-14350"/>
    <s v="Fred Harton"/>
    <x v="0"/>
    <x v="0"/>
    <x v="118"/>
    <x v="32"/>
    <n v="30318"/>
    <x v="0"/>
    <s v="OFF-AP-10001492"/>
    <x v="1"/>
    <x v="9"/>
    <s v="Acco Six-Outlet Power Strip, 4' Cord Length"/>
    <n v="25.86"/>
    <n v="3"/>
    <n v="0"/>
    <n v="6.7236000000000002"/>
  </r>
  <r>
    <n v="4021"/>
    <s v="CA-2011-154963"/>
    <x v="2"/>
    <x v="169"/>
    <d v="2011-06-27T00:00:00"/>
    <s v="Standard Class"/>
    <s v="AA-10645"/>
    <s v="Anna Andreadi"/>
    <x v="0"/>
    <x v="0"/>
    <x v="142"/>
    <x v="9"/>
    <n v="19013"/>
    <x v="3"/>
    <s v="FUR-CH-10004698"/>
    <x v="0"/>
    <x v="1"/>
    <s v="Padded Folding Chairs, Black, 4/Carton"/>
    <n v="170.05799999999999"/>
    <n v="3"/>
    <n v="0.3"/>
    <n v="-4.858799999999988"/>
  </r>
  <r>
    <n v="4022"/>
    <s v="CA-2011-154963"/>
    <x v="2"/>
    <x v="169"/>
    <d v="2011-06-27T00:00:00"/>
    <s v="Standard Class"/>
    <s v="AA-10645"/>
    <s v="Anna Andreadi"/>
    <x v="0"/>
    <x v="0"/>
    <x v="142"/>
    <x v="9"/>
    <n v="19013"/>
    <x v="3"/>
    <s v="TEC-PH-10004093"/>
    <x v="2"/>
    <x v="7"/>
    <s v="Panasonic Kx-TS550"/>
    <n v="82.782000000000011"/>
    <n v="3"/>
    <n v="0.4"/>
    <n v="-15.176700000000004"/>
  </r>
  <r>
    <n v="4023"/>
    <s v="CA-2011-154963"/>
    <x v="2"/>
    <x v="169"/>
    <d v="2011-06-27T00:00:00"/>
    <s v="Standard Class"/>
    <s v="AA-10645"/>
    <s v="Anna Andreadi"/>
    <x v="0"/>
    <x v="0"/>
    <x v="142"/>
    <x v="9"/>
    <n v="19013"/>
    <x v="3"/>
    <s v="FUR-CH-10000454"/>
    <x v="0"/>
    <x v="1"/>
    <s v="Hon Deluxe Fabric Upholstered Stacking Chairs, Rounded Back"/>
    <n v="853.92999999999984"/>
    <n v="5"/>
    <n v="0.3"/>
    <n v="0"/>
  </r>
  <r>
    <n v="4024"/>
    <s v="CA-2014-130764"/>
    <x v="3"/>
    <x v="855"/>
    <d v="2014-10-29T00:00:00"/>
    <s v="First Class"/>
    <s v="JO-15145"/>
    <s v="Jack O'Briant"/>
    <x v="1"/>
    <x v="0"/>
    <x v="8"/>
    <x v="1"/>
    <n v="94110"/>
    <x v="1"/>
    <s v="FUR-BO-10003034"/>
    <x v="0"/>
    <x v="0"/>
    <s v="O'Sullivan Elevations Bookcase, Cherry Finish"/>
    <n v="556.66499999999996"/>
    <n v="5"/>
    <n v="0.15"/>
    <n v="6.5490000000000208"/>
  </r>
  <r>
    <n v="4025"/>
    <s v="CA-2014-130764"/>
    <x v="3"/>
    <x v="855"/>
    <d v="2014-10-29T00:00:00"/>
    <s v="First Class"/>
    <s v="JO-15145"/>
    <s v="Jack O'Briant"/>
    <x v="1"/>
    <x v="0"/>
    <x v="8"/>
    <x v="1"/>
    <n v="94110"/>
    <x v="1"/>
    <s v="TEC-PH-10003215"/>
    <x v="2"/>
    <x v="7"/>
    <s v="Jackery Bar Premium Fast-charging Portable Charger"/>
    <n v="95.84"/>
    <n v="4"/>
    <n v="0.2"/>
    <n v="34.741999999999997"/>
  </r>
  <r>
    <n v="4026"/>
    <s v="CA-2014-139311"/>
    <x v="3"/>
    <x v="938"/>
    <d v="2014-08-14T00:00:00"/>
    <s v="First Class"/>
    <s v="SF-20965"/>
    <s v="Sylvia Foulston"/>
    <x v="1"/>
    <x v="0"/>
    <x v="385"/>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x v="0"/>
    <x v="385"/>
    <x v="5"/>
    <n v="76021"/>
    <x v="2"/>
    <s v="OFF-AR-10004582"/>
    <x v="1"/>
    <x v="6"/>
    <s v="BIC Brite Liner Grip Highlighters"/>
    <n v="9.1840000000000011"/>
    <n v="7"/>
    <n v="0.2"/>
    <n v="2.8699999999999992"/>
  </r>
  <r>
    <n v="4028"/>
    <s v="CA-2014-139311"/>
    <x v="3"/>
    <x v="938"/>
    <d v="2014-08-14T00:00:00"/>
    <s v="First Class"/>
    <s v="SF-20965"/>
    <s v="Sylvia Foulston"/>
    <x v="1"/>
    <x v="0"/>
    <x v="385"/>
    <x v="5"/>
    <n v="76021"/>
    <x v="2"/>
    <s v="TEC-PH-10001557"/>
    <x v="2"/>
    <x v="7"/>
    <s v="Pyle PMP37LED"/>
    <n v="153.584"/>
    <n v="2"/>
    <n v="0.2"/>
    <n v="13.438599999999994"/>
  </r>
  <r>
    <n v="4029"/>
    <s v="CA-2014-139311"/>
    <x v="3"/>
    <x v="938"/>
    <d v="2014-08-14T00:00:00"/>
    <s v="First Class"/>
    <s v="SF-20965"/>
    <s v="Sylvia Foulston"/>
    <x v="1"/>
    <x v="0"/>
    <x v="385"/>
    <x v="5"/>
    <n v="76021"/>
    <x v="2"/>
    <s v="OFF-BI-10004209"/>
    <x v="1"/>
    <x v="8"/>
    <s v="Fellowes Twister Kit, Gray/Clear, 3/pkg"/>
    <n v="12.863999999999995"/>
    <n v="8"/>
    <n v="0.8"/>
    <n v="-22.512"/>
  </r>
  <r>
    <n v="4030"/>
    <s v="CA-2014-124296"/>
    <x v="3"/>
    <x v="165"/>
    <d v="2014-12-29T00:00:00"/>
    <s v="Standard Class"/>
    <s v="CS-12355"/>
    <s v="Christine Sundaresam"/>
    <x v="0"/>
    <x v="0"/>
    <x v="240"/>
    <x v="28"/>
    <n v="70506"/>
    <x v="0"/>
    <s v="TEC-MA-10003183"/>
    <x v="2"/>
    <x v="15"/>
    <s v="DYMO CardScan Personal V9 Business Card Scanner"/>
    <n v="479.97"/>
    <n v="3"/>
    <n v="0"/>
    <n v="239.98500000000001"/>
  </r>
  <r>
    <n v="4031"/>
    <s v="CA-2014-124296"/>
    <x v="3"/>
    <x v="165"/>
    <d v="2014-12-29T00:00:00"/>
    <s v="Standard Class"/>
    <s v="CS-12355"/>
    <s v="Christine Sundaresam"/>
    <x v="0"/>
    <x v="0"/>
    <x v="240"/>
    <x v="28"/>
    <n v="70506"/>
    <x v="0"/>
    <s v="FUR-CH-10002439"/>
    <x v="0"/>
    <x v="1"/>
    <s v="Iceberg Nesting Folding Chair, 19w x 6d x 43h"/>
    <n v="232.88"/>
    <n v="4"/>
    <n v="0"/>
    <n v="60.5488"/>
  </r>
  <r>
    <n v="4032"/>
    <s v="CA-2013-169957"/>
    <x v="0"/>
    <x v="182"/>
    <d v="2013-10-01T00:00:00"/>
    <s v="Standard Class"/>
    <s v="SN-20710"/>
    <s v="Steve Nguyen"/>
    <x v="2"/>
    <x v="0"/>
    <x v="386"/>
    <x v="4"/>
    <n v="98042"/>
    <x v="1"/>
    <s v="OFF-AP-10000576"/>
    <x v="1"/>
    <x v="9"/>
    <s v="Belkin 7 Outlet SurgeMaster II"/>
    <n v="236.88"/>
    <n v="6"/>
    <n v="0"/>
    <n v="66.326400000000007"/>
  </r>
  <r>
    <n v="4033"/>
    <s v="CA-2013-169957"/>
    <x v="0"/>
    <x v="182"/>
    <d v="2013-10-01T00:00:00"/>
    <s v="Standard Class"/>
    <s v="SN-20710"/>
    <s v="Steve Nguyen"/>
    <x v="2"/>
    <x v="0"/>
    <x v="386"/>
    <x v="4"/>
    <n v="98042"/>
    <x v="1"/>
    <s v="OFF-PA-10004040"/>
    <x v="1"/>
    <x v="10"/>
    <s v="Universal Premium White Copier/Laser Paper (20Lb. and 87 Bright)"/>
    <n v="29.900000000000002"/>
    <n v="5"/>
    <n v="0"/>
    <n v="14.651"/>
  </r>
  <r>
    <n v="4034"/>
    <s v="CA-2013-169957"/>
    <x v="0"/>
    <x v="182"/>
    <d v="2013-10-01T00:00:00"/>
    <s v="Standard Class"/>
    <s v="SN-20710"/>
    <s v="Steve Nguyen"/>
    <x v="2"/>
    <x v="0"/>
    <x v="386"/>
    <x v="4"/>
    <n v="98042"/>
    <x v="1"/>
    <s v="TEC-AC-10003063"/>
    <x v="2"/>
    <x v="11"/>
    <s v="Micro Innovations USB RF Wireless Keyboard with Mouse"/>
    <n v="100"/>
    <n v="4"/>
    <n v="0"/>
    <n v="21"/>
  </r>
  <r>
    <n v="4035"/>
    <s v="US-2013-108777"/>
    <x v="0"/>
    <x v="939"/>
    <d v="2013-12-13T00:00:00"/>
    <s v="Same Day"/>
    <s v="JM-15655"/>
    <s v="Jim Mitchum"/>
    <x v="1"/>
    <x v="0"/>
    <x v="160"/>
    <x v="24"/>
    <n v="44052"/>
    <x v="3"/>
    <s v="OFF-BI-10003982"/>
    <x v="1"/>
    <x v="8"/>
    <s v="Wilson Jones Century Plastic Molded Ring Binders"/>
    <n v="18.693000000000001"/>
    <n v="3"/>
    <n v="0.7"/>
    <n v="-14.331299999999992"/>
  </r>
  <r>
    <n v="4036"/>
    <s v="US-2013-108777"/>
    <x v="0"/>
    <x v="939"/>
    <d v="2013-12-13T00:00:00"/>
    <s v="Same Day"/>
    <s v="JM-15655"/>
    <s v="Jim Mitchum"/>
    <x v="1"/>
    <x v="0"/>
    <x v="160"/>
    <x v="24"/>
    <n v="44052"/>
    <x v="3"/>
    <s v="TEC-AC-10002567"/>
    <x v="2"/>
    <x v="11"/>
    <s v="Logitech G602 Wireless Gaming Mouse"/>
    <n v="383.952"/>
    <n v="6"/>
    <n v="0.2"/>
    <n v="76.790399999999977"/>
  </r>
  <r>
    <n v="4037"/>
    <s v="CA-2012-148859"/>
    <x v="1"/>
    <x v="75"/>
    <d v="2013-01-01T00:00:00"/>
    <s v="Standard Class"/>
    <s v="FH-14350"/>
    <s v="Fred Harton"/>
    <x v="0"/>
    <x v="0"/>
    <x v="22"/>
    <x v="10"/>
    <n v="60623"/>
    <x v="2"/>
    <s v="OFF-ST-10004950"/>
    <x v="1"/>
    <x v="4"/>
    <s v="Tenex Personal Filing Tote With Secure Closure Lid, Black/Frost"/>
    <n v="24.816000000000003"/>
    <n v="2"/>
    <n v="0.2"/>
    <n v="1.5509999999999984"/>
  </r>
  <r>
    <n v="4038"/>
    <s v="CA-2011-110786"/>
    <x v="2"/>
    <x v="282"/>
    <d v="2012-01-02T00:00:00"/>
    <s v="Standard Class"/>
    <s v="AJ-10795"/>
    <s v="Anthony Johnson"/>
    <x v="1"/>
    <x v="0"/>
    <x v="8"/>
    <x v="1"/>
    <n v="94110"/>
    <x v="1"/>
    <s v="FUR-FU-10000550"/>
    <x v="0"/>
    <x v="5"/>
    <s v="Stacking Trays by OIC"/>
    <n v="24.900000000000002"/>
    <n v="5"/>
    <n v="0"/>
    <n v="8.2169999999999987"/>
  </r>
  <r>
    <n v="4039"/>
    <s v="CA-2011-110786"/>
    <x v="2"/>
    <x v="282"/>
    <d v="2012-01-02T00:00:00"/>
    <s v="Standard Class"/>
    <s v="AJ-10795"/>
    <s v="Anthony Johnson"/>
    <x v="1"/>
    <x v="0"/>
    <x v="8"/>
    <x v="1"/>
    <n v="94110"/>
    <x v="1"/>
    <s v="OFF-PA-10000528"/>
    <x v="1"/>
    <x v="10"/>
    <s v="Xerox 1981"/>
    <n v="21.12"/>
    <n v="4"/>
    <n v="0"/>
    <n v="9.5039999999999996"/>
  </r>
  <r>
    <n v="4040"/>
    <s v="CA-2011-110786"/>
    <x v="2"/>
    <x v="282"/>
    <d v="2012-01-02T00:00:00"/>
    <s v="Standard Class"/>
    <s v="AJ-10795"/>
    <s v="Anthony Johnson"/>
    <x v="1"/>
    <x v="0"/>
    <x v="8"/>
    <x v="1"/>
    <n v="94110"/>
    <x v="1"/>
    <s v="TEC-MA-10003183"/>
    <x v="2"/>
    <x v="15"/>
    <s v="DYMO CardScan Personal V9 Business Card Scanner"/>
    <n v="767.95200000000011"/>
    <n v="6"/>
    <n v="0.2"/>
    <n v="287.98199999999997"/>
  </r>
  <r>
    <n v="4041"/>
    <s v="CA-2011-110786"/>
    <x v="2"/>
    <x v="282"/>
    <d v="2012-01-02T00:00:00"/>
    <s v="Standard Class"/>
    <s v="AJ-10795"/>
    <s v="Anthony Johnson"/>
    <x v="1"/>
    <x v="0"/>
    <x v="8"/>
    <x v="1"/>
    <n v="94110"/>
    <x v="1"/>
    <s v="OFF-BI-10003305"/>
    <x v="1"/>
    <x v="8"/>
    <s v="Avery Hanging File Binders"/>
    <n v="14.352000000000002"/>
    <n v="3"/>
    <n v="0.2"/>
    <n v="4.6643999999999988"/>
  </r>
  <r>
    <n v="4042"/>
    <s v="CA-2011-110786"/>
    <x v="2"/>
    <x v="282"/>
    <d v="2012-01-02T00:00:00"/>
    <s v="Standard Class"/>
    <s v="AJ-10795"/>
    <s v="Anthony Johnson"/>
    <x v="1"/>
    <x v="0"/>
    <x v="8"/>
    <x v="1"/>
    <n v="94110"/>
    <x v="1"/>
    <s v="TEC-PH-10001425"/>
    <x v="2"/>
    <x v="7"/>
    <s v="Mophie Juice Pack Helium for iPhone"/>
    <n v="191.976"/>
    <n v="3"/>
    <n v="0.2"/>
    <n v="19.197599999999994"/>
  </r>
  <r>
    <n v="4043"/>
    <s v="CA-2011-110786"/>
    <x v="2"/>
    <x v="282"/>
    <d v="2012-01-02T00:00:00"/>
    <s v="Standard Class"/>
    <s v="AJ-10795"/>
    <s v="Anthony Johnson"/>
    <x v="1"/>
    <x v="0"/>
    <x v="8"/>
    <x v="1"/>
    <n v="94110"/>
    <x v="1"/>
    <s v="OFF-LA-10001474"/>
    <x v="1"/>
    <x v="2"/>
    <s v="Avery 477"/>
    <n v="274.77"/>
    <n v="9"/>
    <n v="0"/>
    <n v="126.39420000000001"/>
  </r>
  <r>
    <n v="4044"/>
    <s v="CA-2011-110786"/>
    <x v="2"/>
    <x v="282"/>
    <d v="2012-01-02T00:00:00"/>
    <s v="Standard Class"/>
    <s v="AJ-10795"/>
    <s v="Anthony Johnson"/>
    <x v="1"/>
    <x v="0"/>
    <x v="8"/>
    <x v="1"/>
    <n v="94110"/>
    <x v="1"/>
    <s v="FUR-FU-10000672"/>
    <x v="0"/>
    <x v="5"/>
    <s v="Executive Impressions 10&quot; Spectator Wall Clock"/>
    <n v="70.56"/>
    <n v="6"/>
    <n v="0"/>
    <n v="23.990399999999994"/>
  </r>
  <r>
    <n v="4045"/>
    <s v="CA-2012-137750"/>
    <x v="1"/>
    <x v="608"/>
    <d v="2012-06-30T00:00:00"/>
    <s v="Standard Class"/>
    <s v="JF-15565"/>
    <s v="Jill Fjeld"/>
    <x v="0"/>
    <x v="0"/>
    <x v="8"/>
    <x v="1"/>
    <n v="94110"/>
    <x v="1"/>
    <s v="FUR-FU-10001979"/>
    <x v="0"/>
    <x v="5"/>
    <s v="Dana Halogen Swing-Arm Architect Lamp"/>
    <n v="204.85"/>
    <n v="5"/>
    <n v="0"/>
    <n v="57.358000000000011"/>
  </r>
  <r>
    <n v="4046"/>
    <s v="CA-2012-136378"/>
    <x v="1"/>
    <x v="788"/>
    <d v="2012-04-07T00:00:00"/>
    <s v="Standard Class"/>
    <s v="CS-11845"/>
    <s v="Cari Sayre"/>
    <x v="1"/>
    <x v="0"/>
    <x v="12"/>
    <x v="5"/>
    <n v="77070"/>
    <x v="2"/>
    <s v="OFF-BI-10003707"/>
    <x v="1"/>
    <x v="8"/>
    <s v="Aluminum Screw Posts"/>
    <n v="9.155999999999997"/>
    <n v="3"/>
    <n v="0.8"/>
    <n v="-13.734000000000002"/>
  </r>
  <r>
    <n v="4047"/>
    <s v="CA-2014-100356"/>
    <x v="3"/>
    <x v="208"/>
    <d v="2014-10-26T00:00:00"/>
    <s v="Standard Class"/>
    <s v="SP-20920"/>
    <s v="Susan Pistek"/>
    <x v="0"/>
    <x v="0"/>
    <x v="22"/>
    <x v="10"/>
    <n v="60653"/>
    <x v="2"/>
    <s v="OFF-AP-10002191"/>
    <x v="1"/>
    <x v="9"/>
    <s v="Belkin 8 Outlet SurgeMaster II Gold Surge Protector"/>
    <n v="23.991999999999994"/>
    <n v="2"/>
    <n v="0.8"/>
    <n v="-62.379199999999997"/>
  </r>
  <r>
    <n v="4048"/>
    <s v="US-2012-166520"/>
    <x v="1"/>
    <x v="747"/>
    <d v="2012-07-19T00:00:00"/>
    <s v="First Class"/>
    <s v="KE-16420"/>
    <s v="Katrina Edelman"/>
    <x v="1"/>
    <x v="0"/>
    <x v="20"/>
    <x v="15"/>
    <n v="10035"/>
    <x v="3"/>
    <s v="OFF-PA-10000501"/>
    <x v="1"/>
    <x v="10"/>
    <s v="Petty Cash Envelope"/>
    <n v="80.88"/>
    <n v="3"/>
    <n v="0"/>
    <n v="39.6312"/>
  </r>
  <r>
    <n v="4049"/>
    <s v="US-2012-166520"/>
    <x v="1"/>
    <x v="747"/>
    <d v="2012-07-19T00:00:00"/>
    <s v="First Class"/>
    <s v="KE-16420"/>
    <s v="Katrina Edelman"/>
    <x v="1"/>
    <x v="0"/>
    <x v="20"/>
    <x v="15"/>
    <n v="10035"/>
    <x v="3"/>
    <s v="TEC-AC-10001990"/>
    <x v="2"/>
    <x v="11"/>
    <s v="Kensington Orbit Wireless Mobile Trackball for PC and Mac"/>
    <n v="599.9"/>
    <n v="10"/>
    <n v="0"/>
    <n v="191.96799999999996"/>
  </r>
  <r>
    <n v="4050"/>
    <s v="CA-2014-136350"/>
    <x v="3"/>
    <x v="92"/>
    <d v="2014-06-27T00:00:00"/>
    <s v="Second Class"/>
    <s v="GA-14515"/>
    <s v="George Ashbrook"/>
    <x v="0"/>
    <x v="0"/>
    <x v="20"/>
    <x v="15"/>
    <n v="10011"/>
    <x v="3"/>
    <s v="FUR-FU-10003601"/>
    <x v="0"/>
    <x v="5"/>
    <s v="Deflect-o RollaMat Studded, Beveled Mat for Medium Pile Carpeting"/>
    <n v="276.69"/>
    <n v="3"/>
    <n v="0"/>
    <n v="49.804199999999994"/>
  </r>
  <r>
    <n v="4051"/>
    <s v="CA-2014-136350"/>
    <x v="3"/>
    <x v="92"/>
    <d v="2014-06-27T00:00:00"/>
    <s v="Second Class"/>
    <s v="GA-14515"/>
    <s v="George Ashbrook"/>
    <x v="0"/>
    <x v="0"/>
    <x v="20"/>
    <x v="15"/>
    <n v="10011"/>
    <x v="3"/>
    <s v="FUR-CH-10001891"/>
    <x v="0"/>
    <x v="1"/>
    <s v="Global Deluxe Office Fabric Chairs"/>
    <n v="172.76400000000001"/>
    <n v="2"/>
    <n v="0.1"/>
    <n v="32.633200000000016"/>
  </r>
  <r>
    <n v="4052"/>
    <s v="CA-2011-122931"/>
    <x v="2"/>
    <x v="411"/>
    <d v="2011-10-03T00:00:00"/>
    <s v="Standard Class"/>
    <s v="SM-20950"/>
    <s v="Suzanne McNair"/>
    <x v="1"/>
    <x v="0"/>
    <x v="10"/>
    <x v="9"/>
    <n v="19134"/>
    <x v="3"/>
    <s v="OFF-AR-10003469"/>
    <x v="1"/>
    <x v="6"/>
    <s v="Nontoxic Chalk"/>
    <n v="4.2240000000000002"/>
    <n v="3"/>
    <n v="0.2"/>
    <n v="1.4783999999999997"/>
  </r>
  <r>
    <n v="4053"/>
    <s v="CA-2011-122931"/>
    <x v="2"/>
    <x v="411"/>
    <d v="2011-10-03T00:00:00"/>
    <s v="Standard Class"/>
    <s v="SM-20950"/>
    <s v="Suzanne McNair"/>
    <x v="1"/>
    <x v="0"/>
    <x v="10"/>
    <x v="9"/>
    <n v="19134"/>
    <x v="3"/>
    <s v="FUR-TA-10004175"/>
    <x v="0"/>
    <x v="3"/>
    <s v="Hon 30&quot; x 60&quot; Table with Locking Drawer"/>
    <n v="409.27199999999999"/>
    <n v="2"/>
    <n v="0.4"/>
    <n v="-81.854399999999998"/>
  </r>
  <r>
    <n v="4054"/>
    <s v="CA-2011-122931"/>
    <x v="2"/>
    <x v="411"/>
    <d v="2011-10-03T00:00:00"/>
    <s v="Standard Class"/>
    <s v="SM-20950"/>
    <s v="Suzanne McNair"/>
    <x v="1"/>
    <x v="0"/>
    <x v="10"/>
    <x v="9"/>
    <n v="19134"/>
    <x v="3"/>
    <s v="OFF-LA-10002945"/>
    <x v="1"/>
    <x v="2"/>
    <s v="Permanent Self-Adhesive File Folder Labels for Typewriters, 1 1/8 x 3 1/2, White"/>
    <n v="55.44"/>
    <n v="11"/>
    <n v="0.2"/>
    <n v="18.017999999999997"/>
  </r>
  <r>
    <n v="4055"/>
    <s v="CA-2011-122931"/>
    <x v="2"/>
    <x v="411"/>
    <d v="2011-10-03T00:00:00"/>
    <s v="Standard Class"/>
    <s v="SM-20950"/>
    <s v="Suzanne McNair"/>
    <x v="1"/>
    <x v="0"/>
    <x v="10"/>
    <x v="9"/>
    <n v="19134"/>
    <x v="3"/>
    <s v="OFF-PA-10000533"/>
    <x v="1"/>
    <x v="10"/>
    <s v="Southworth Parchment Paper &amp; Envelopes"/>
    <n v="20.928000000000001"/>
    <n v="4"/>
    <n v="0.2"/>
    <n v="6.8015999999999996"/>
  </r>
  <r>
    <n v="4056"/>
    <s v="CA-2011-122931"/>
    <x v="2"/>
    <x v="411"/>
    <d v="2011-10-03T00:00:00"/>
    <s v="Standard Class"/>
    <s v="SM-20950"/>
    <s v="Suzanne McNair"/>
    <x v="1"/>
    <x v="0"/>
    <x v="10"/>
    <x v="9"/>
    <n v="19134"/>
    <x v="3"/>
    <s v="OFF-ST-10004459"/>
    <x v="1"/>
    <x v="4"/>
    <s v="Tennsco Single-Tier Lockers"/>
    <n v="1801.6320000000001"/>
    <n v="6"/>
    <n v="0.2"/>
    <n v="-337.80600000000004"/>
  </r>
  <r>
    <n v="4057"/>
    <s v="CA-2011-122931"/>
    <x v="2"/>
    <x v="411"/>
    <d v="2011-10-03T00:00:00"/>
    <s v="Standard Class"/>
    <s v="SM-20950"/>
    <s v="Suzanne McNair"/>
    <x v="1"/>
    <x v="0"/>
    <x v="10"/>
    <x v="9"/>
    <n v="19134"/>
    <x v="3"/>
    <s v="FUR-TA-10004147"/>
    <x v="0"/>
    <x v="3"/>
    <s v="Hon 4060 Series Tables"/>
    <n v="67.175999999999988"/>
    <n v="1"/>
    <n v="0.4"/>
    <n v="-20.152800000000006"/>
  </r>
  <r>
    <n v="4058"/>
    <s v="CA-2011-163034"/>
    <x v="2"/>
    <x v="156"/>
    <d v="2011-11-28T00:00:00"/>
    <s v="Standard Class"/>
    <s v="DK-12985"/>
    <s v="Darren Koutras"/>
    <x v="0"/>
    <x v="0"/>
    <x v="22"/>
    <x v="10"/>
    <n v="60610"/>
    <x v="2"/>
    <s v="OFF-ST-10000046"/>
    <x v="1"/>
    <x v="4"/>
    <s v="Fellowes Super Stor/Drawer Files"/>
    <n v="646.20000000000005"/>
    <n v="5"/>
    <n v="0.2"/>
    <n v="-8.0774999999999864"/>
  </r>
  <r>
    <n v="4059"/>
    <s v="CA-2012-124058"/>
    <x v="1"/>
    <x v="312"/>
    <d v="2012-11-24T00:00:00"/>
    <s v="Standard Class"/>
    <s v="LC-16885"/>
    <s v="Lena Creighton"/>
    <x v="0"/>
    <x v="0"/>
    <x v="182"/>
    <x v="1"/>
    <n v="94601"/>
    <x v="1"/>
    <s v="TEC-PH-10004774"/>
    <x v="2"/>
    <x v="7"/>
    <s v="Gear Head AU3700S Headset"/>
    <n v="72.744000000000014"/>
    <n v="7"/>
    <n v="0.2"/>
    <n v="-15.458100000000007"/>
  </r>
  <r>
    <n v="4060"/>
    <s v="CA-2012-124058"/>
    <x v="1"/>
    <x v="312"/>
    <d v="2012-11-24T00:00:00"/>
    <s v="Standard Class"/>
    <s v="LC-16885"/>
    <s v="Lena Creighton"/>
    <x v="0"/>
    <x v="0"/>
    <x v="182"/>
    <x v="1"/>
    <n v="94601"/>
    <x v="1"/>
    <s v="FUR-CH-10000595"/>
    <x v="0"/>
    <x v="1"/>
    <s v="Safco Contoured Stacking Chairs"/>
    <n v="572.16000000000008"/>
    <n v="3"/>
    <n v="0.2"/>
    <n v="35.759999999999962"/>
  </r>
  <r>
    <n v="4061"/>
    <s v="CA-2013-129196"/>
    <x v="0"/>
    <x v="474"/>
    <d v="2013-11-08T00:00:00"/>
    <s v="Standard Class"/>
    <s v="XP-21865"/>
    <s v="Xylona Preis"/>
    <x v="0"/>
    <x v="0"/>
    <x v="22"/>
    <x v="10"/>
    <n v="60610"/>
    <x v="2"/>
    <s v="TEC-AC-10002473"/>
    <x v="2"/>
    <x v="11"/>
    <s v="Maxell 4.7GB DVD-R"/>
    <n v="68.111999999999995"/>
    <n v="3"/>
    <n v="0.2"/>
    <n v="17.879399999999997"/>
  </r>
  <r>
    <n v="4062"/>
    <s v="US-2012-138716"/>
    <x v="1"/>
    <x v="14"/>
    <d v="2012-09-20T00:00:00"/>
    <s v="First Class"/>
    <s v="CS-11845"/>
    <s v="Cari Sayre"/>
    <x v="1"/>
    <x v="0"/>
    <x v="4"/>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x v="0"/>
    <x v="10"/>
    <x v="9"/>
    <n v="19143"/>
    <x v="3"/>
    <s v="TEC-AC-10002800"/>
    <x v="2"/>
    <x v="11"/>
    <s v="Plantronics Audio 478 Stereo USB Headset"/>
    <n v="39.992000000000004"/>
    <n v="1"/>
    <n v="0.2"/>
    <n v="7.4984999999999964"/>
  </r>
  <r>
    <n v="4064"/>
    <s v="US-2011-130358"/>
    <x v="2"/>
    <x v="670"/>
    <d v="2011-06-26T00:00:00"/>
    <s v="First Class"/>
    <s v="DL-13330"/>
    <s v="Denise Leinenbach"/>
    <x v="0"/>
    <x v="0"/>
    <x v="3"/>
    <x v="3"/>
    <n v="28027"/>
    <x v="0"/>
    <s v="OFF-AR-10002766"/>
    <x v="1"/>
    <x v="6"/>
    <s v="Prang Drawing Pencil Set"/>
    <n v="20.015999999999998"/>
    <n v="9"/>
    <n v="0.2"/>
    <n v="1.7514000000000003"/>
  </r>
  <r>
    <n v="4065"/>
    <s v="US-2011-130358"/>
    <x v="2"/>
    <x v="670"/>
    <d v="2011-06-26T00:00:00"/>
    <s v="First Class"/>
    <s v="DL-13330"/>
    <s v="Denise Leinenbach"/>
    <x v="0"/>
    <x v="0"/>
    <x v="3"/>
    <x v="3"/>
    <n v="28027"/>
    <x v="0"/>
    <s v="OFF-SU-10002522"/>
    <x v="1"/>
    <x v="14"/>
    <s v="Acme Kleen Earth Office Shears"/>
    <n v="3.1040000000000001"/>
    <n v="1"/>
    <n v="0.2"/>
    <n v="0.34919999999999951"/>
  </r>
  <r>
    <n v="4066"/>
    <s v="CA-2011-102673"/>
    <x v="2"/>
    <x v="301"/>
    <d v="2011-11-05T00:00:00"/>
    <s v="Standard Class"/>
    <s v="KH-16630"/>
    <s v="Ken Heidel"/>
    <x v="1"/>
    <x v="0"/>
    <x v="35"/>
    <x v="3"/>
    <n v="28205"/>
    <x v="0"/>
    <s v="OFF-FA-10003021"/>
    <x v="1"/>
    <x v="13"/>
    <s v="Staples"/>
    <n v="7.52"/>
    <n v="5"/>
    <n v="0.2"/>
    <n v="1.4099999999999997"/>
  </r>
  <r>
    <n v="4067"/>
    <s v="CA-2011-102673"/>
    <x v="2"/>
    <x v="301"/>
    <d v="2011-11-05T00:00:00"/>
    <s v="Standard Class"/>
    <s v="KH-16630"/>
    <s v="Ken Heidel"/>
    <x v="1"/>
    <x v="0"/>
    <x v="35"/>
    <x v="3"/>
    <n v="28205"/>
    <x v="0"/>
    <s v="OFF-AR-10000634"/>
    <x v="1"/>
    <x v="6"/>
    <s v="Newell 320"/>
    <n v="10.272000000000002"/>
    <n v="3"/>
    <n v="0.2"/>
    <n v="0.89880000000000004"/>
  </r>
  <r>
    <n v="4068"/>
    <s v="CA-2011-102673"/>
    <x v="2"/>
    <x v="301"/>
    <d v="2011-11-05T00:00:00"/>
    <s v="Standard Class"/>
    <s v="KH-16630"/>
    <s v="Ken Heidel"/>
    <x v="1"/>
    <x v="0"/>
    <x v="35"/>
    <x v="3"/>
    <n v="28205"/>
    <x v="0"/>
    <s v="OFF-LA-10001771"/>
    <x v="1"/>
    <x v="2"/>
    <s v="Avery 513"/>
    <n v="47.808000000000007"/>
    <n v="12"/>
    <n v="0.2"/>
    <n v="15.537599999999998"/>
  </r>
  <r>
    <n v="4069"/>
    <s v="CA-2011-102673"/>
    <x v="2"/>
    <x v="301"/>
    <d v="2011-11-05T00:00:00"/>
    <s v="Standard Class"/>
    <s v="KH-16630"/>
    <s v="Ken Heidel"/>
    <x v="1"/>
    <x v="0"/>
    <x v="35"/>
    <x v="3"/>
    <n v="28205"/>
    <x v="0"/>
    <s v="TEC-PH-10004434"/>
    <x v="2"/>
    <x v="7"/>
    <s v="Cisco IP Phone 7961G VoIP phone - Dark gray"/>
    <n v="978.83999999999992"/>
    <n v="9"/>
    <n v="0.2"/>
    <n v="110.1194999999999"/>
  </r>
  <r>
    <n v="4070"/>
    <s v="CA-2013-145303"/>
    <x v="0"/>
    <x v="770"/>
    <d v="2013-09-01T00:00:00"/>
    <s v="First Class"/>
    <s v="TP-21415"/>
    <s v="Tom Prescott"/>
    <x v="0"/>
    <x v="0"/>
    <x v="61"/>
    <x v="5"/>
    <n v="75081"/>
    <x v="2"/>
    <s v="OFF-BI-10000050"/>
    <x v="1"/>
    <x v="8"/>
    <s v="Angle-D Binders with Locking Rings, Label Holders"/>
    <n v="13.139999999999997"/>
    <n v="9"/>
    <n v="0.8"/>
    <n v="-21.681000000000004"/>
  </r>
  <r>
    <n v="4071"/>
    <s v="CA-2013-145303"/>
    <x v="0"/>
    <x v="770"/>
    <d v="2013-09-01T00:00:00"/>
    <s v="First Class"/>
    <s v="TP-21415"/>
    <s v="Tom Prescott"/>
    <x v="0"/>
    <x v="0"/>
    <x v="61"/>
    <x v="5"/>
    <n v="75081"/>
    <x v="2"/>
    <s v="OFF-BI-10002414"/>
    <x v="1"/>
    <x v="8"/>
    <s v="GBC ProClick Spines for 32-Hole Punch"/>
    <n v="10.023999999999997"/>
    <n v="4"/>
    <n v="0.8"/>
    <n v="-16.539600000000007"/>
  </r>
  <r>
    <n v="4072"/>
    <s v="CA-2013-145303"/>
    <x v="0"/>
    <x v="770"/>
    <d v="2013-09-01T00:00:00"/>
    <s v="First Class"/>
    <s v="TP-21415"/>
    <s v="Tom Prescott"/>
    <x v="0"/>
    <x v="0"/>
    <x v="61"/>
    <x v="5"/>
    <n v="75081"/>
    <x v="2"/>
    <s v="FUR-BO-10003159"/>
    <x v="0"/>
    <x v="0"/>
    <s v="Sauder Camden County Collection Libraries, Planked Cherry Finish"/>
    <n v="156.37279999999998"/>
    <n v="2"/>
    <n v="0.32"/>
    <n v="-52.890800000000027"/>
  </r>
  <r>
    <n v="4073"/>
    <s v="CA-2012-156104"/>
    <x v="1"/>
    <x v="401"/>
    <d v="2012-12-08T00:00:00"/>
    <s v="Second Class"/>
    <s v="NP-18685"/>
    <s v="Nora Pelletier"/>
    <x v="2"/>
    <x v="0"/>
    <x v="245"/>
    <x v="14"/>
    <n v="46203"/>
    <x v="2"/>
    <s v="TEC-CO-10002095"/>
    <x v="2"/>
    <x v="16"/>
    <s v="Hewlett Packard 610 Color Digital Copier / Printer"/>
    <n v="999.98"/>
    <n v="2"/>
    <n v="0"/>
    <n v="449.99099999999999"/>
  </r>
  <r>
    <n v="4074"/>
    <s v="US-2012-164308"/>
    <x v="1"/>
    <x v="496"/>
    <d v="2012-09-27T00:00:00"/>
    <s v="First Class"/>
    <s v="SC-20680"/>
    <s v="Steve Carroll"/>
    <x v="2"/>
    <x v="0"/>
    <x v="387"/>
    <x v="26"/>
    <n v="74012"/>
    <x v="2"/>
    <s v="TEC-PH-10004120"/>
    <x v="2"/>
    <x v="7"/>
    <s v="AT&amp;T 1080 Phone"/>
    <n v="821.94"/>
    <n v="6"/>
    <n v="0"/>
    <n v="213.70440000000002"/>
  </r>
  <r>
    <n v="4075"/>
    <s v="CA-2014-108112"/>
    <x v="3"/>
    <x v="940"/>
    <d v="2014-11-21T00:00:00"/>
    <s v="Standard Class"/>
    <s v="DK-12895"/>
    <s v="Dana Kaydos"/>
    <x v="0"/>
    <x v="0"/>
    <x v="388"/>
    <x v="2"/>
    <n v="33023"/>
    <x v="0"/>
    <s v="FUR-FU-10003553"/>
    <x v="0"/>
    <x v="5"/>
    <s v="Howard Miller 13-1/2&quot; Diameter Rosebrook Wall Clock"/>
    <n v="220.06399999999999"/>
    <n v="4"/>
    <n v="0.2"/>
    <n v="55.016000000000012"/>
  </r>
  <r>
    <n v="4076"/>
    <s v="CA-2014-108112"/>
    <x v="3"/>
    <x v="940"/>
    <d v="2014-11-21T00:00:00"/>
    <s v="Standard Class"/>
    <s v="DK-12895"/>
    <s v="Dana Kaydos"/>
    <x v="0"/>
    <x v="0"/>
    <x v="388"/>
    <x v="2"/>
    <n v="33023"/>
    <x v="0"/>
    <s v="FUR-FU-10001488"/>
    <x v="0"/>
    <x v="5"/>
    <s v="Tenex 46&quot; x 60&quot; Computer Anti-Static Chairmat, Rectangular Shaped"/>
    <n v="339.13600000000002"/>
    <n v="4"/>
    <n v="0.2"/>
    <n v="0"/>
  </r>
  <r>
    <n v="4077"/>
    <s v="CA-2012-100685"/>
    <x v="1"/>
    <x v="546"/>
    <d v="2012-12-21T00:00:00"/>
    <s v="Second Class"/>
    <s v="SM-20950"/>
    <s v="Suzanne McNair"/>
    <x v="1"/>
    <x v="0"/>
    <x v="155"/>
    <x v="8"/>
    <n v="68104"/>
    <x v="2"/>
    <s v="OFF-BI-10003094"/>
    <x v="1"/>
    <x v="8"/>
    <s v="Self-Adhesive Ring Binder Labels"/>
    <n v="7.04"/>
    <n v="2"/>
    <n v="0"/>
    <n v="3.3087999999999997"/>
  </r>
  <r>
    <n v="4078"/>
    <s v="CA-2012-100685"/>
    <x v="1"/>
    <x v="546"/>
    <d v="2012-12-21T00:00:00"/>
    <s v="Second Class"/>
    <s v="SM-20950"/>
    <s v="Suzanne McNair"/>
    <x v="1"/>
    <x v="0"/>
    <x v="155"/>
    <x v="8"/>
    <n v="68104"/>
    <x v="2"/>
    <s v="OFF-FA-10003472"/>
    <x v="1"/>
    <x v="13"/>
    <s v="Bagged Rubber Bands"/>
    <n v="5.04"/>
    <n v="4"/>
    <n v="0"/>
    <n v="0.2016"/>
  </r>
  <r>
    <n v="4079"/>
    <s v="CA-2012-100685"/>
    <x v="1"/>
    <x v="546"/>
    <d v="2012-12-21T00:00:00"/>
    <s v="Second Class"/>
    <s v="SM-20950"/>
    <s v="Suzanne McNair"/>
    <x v="1"/>
    <x v="0"/>
    <x v="155"/>
    <x v="8"/>
    <n v="68104"/>
    <x v="2"/>
    <s v="OFF-PA-10001289"/>
    <x v="1"/>
    <x v="10"/>
    <s v="White Computer Printout Paper by Universal"/>
    <n v="116.28"/>
    <n v="3"/>
    <n v="0"/>
    <n v="56.977199999999996"/>
  </r>
  <r>
    <n v="4080"/>
    <s v="CA-2012-165414"/>
    <x v="1"/>
    <x v="379"/>
    <d v="2012-12-24T00:00:00"/>
    <s v="First Class"/>
    <s v="LS-17245"/>
    <s v="Lynn Smith"/>
    <x v="0"/>
    <x v="0"/>
    <x v="108"/>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x v="0"/>
    <x v="241"/>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x v="0"/>
    <x v="241"/>
    <x v="21"/>
    <n v="97224"/>
    <x v="1"/>
    <s v="OFF-BI-10004828"/>
    <x v="1"/>
    <x v="8"/>
    <s v="GBC Poly Designer Binding Covers"/>
    <n v="5.0220000000000002"/>
    <n v="1"/>
    <n v="0.7"/>
    <n v="-3.5153999999999996"/>
  </r>
  <r>
    <n v="4083"/>
    <s v="US-2014-151316"/>
    <x v="3"/>
    <x v="92"/>
    <d v="2014-07-01T00:00:00"/>
    <s v="Standard Class"/>
    <s v="MC-17635"/>
    <s v="Matthew Clasen"/>
    <x v="1"/>
    <x v="0"/>
    <x v="27"/>
    <x v="10"/>
    <n v="62521"/>
    <x v="2"/>
    <s v="OFF-BI-10004632"/>
    <x v="1"/>
    <x v="8"/>
    <s v="Ibico Hi-Tech Manual Binding System"/>
    <n v="182.99399999999997"/>
    <n v="3"/>
    <n v="0.8"/>
    <n v="-320.23950000000013"/>
  </r>
  <r>
    <n v="4084"/>
    <s v="US-2014-151316"/>
    <x v="3"/>
    <x v="92"/>
    <d v="2014-07-01T00:00:00"/>
    <s v="Standard Class"/>
    <s v="MC-17635"/>
    <s v="Matthew Clasen"/>
    <x v="1"/>
    <x v="0"/>
    <x v="27"/>
    <x v="10"/>
    <n v="62521"/>
    <x v="2"/>
    <s v="OFF-PA-10000327"/>
    <x v="1"/>
    <x v="10"/>
    <s v="Xerox 1971"/>
    <n v="10.272000000000002"/>
    <n v="3"/>
    <n v="0.2"/>
    <n v="3.2099999999999982"/>
  </r>
  <r>
    <n v="4085"/>
    <s v="CA-2014-163692"/>
    <x v="3"/>
    <x v="210"/>
    <d v="2014-09-10T00:00:00"/>
    <s v="First Class"/>
    <s v="Dp-13240"/>
    <s v="Dean percer"/>
    <x v="2"/>
    <x v="0"/>
    <x v="42"/>
    <x v="16"/>
    <n v="85023"/>
    <x v="1"/>
    <s v="OFF-BI-10003291"/>
    <x v="1"/>
    <x v="8"/>
    <s v="Wilson Jones Leather-Like Binders with DublLock Round Rings"/>
    <n v="7.857000000000002"/>
    <n v="3"/>
    <n v="0.7"/>
    <n v="-6.0236999999999998"/>
  </r>
  <r>
    <n v="4086"/>
    <s v="CA-2013-111913"/>
    <x v="0"/>
    <x v="578"/>
    <d v="2013-08-07T00:00:00"/>
    <s v="Second Class"/>
    <s v="LC-16930"/>
    <s v="Linda Cazamias"/>
    <x v="1"/>
    <x v="0"/>
    <x v="301"/>
    <x v="1"/>
    <n v="95823"/>
    <x v="1"/>
    <s v="TEC-PH-10002275"/>
    <x v="2"/>
    <x v="7"/>
    <s v="Mitel 5320 IP Phone VoIP phone"/>
    <n v="302.38400000000001"/>
    <n v="2"/>
    <n v="0.2"/>
    <n v="30.238400000000013"/>
  </r>
  <r>
    <n v="4087"/>
    <s v="CA-2013-111913"/>
    <x v="0"/>
    <x v="578"/>
    <d v="2013-08-07T00:00:00"/>
    <s v="Second Class"/>
    <s v="LC-16930"/>
    <s v="Linda Cazamias"/>
    <x v="1"/>
    <x v="0"/>
    <x v="301"/>
    <x v="1"/>
    <n v="95823"/>
    <x v="1"/>
    <s v="OFF-BI-10003291"/>
    <x v="1"/>
    <x v="8"/>
    <s v="Wilson Jones Leather-Like Binders with DublLock Round Rings"/>
    <n v="20.952000000000002"/>
    <n v="3"/>
    <n v="0.2"/>
    <n v="7.0712999999999981"/>
  </r>
  <r>
    <n v="4088"/>
    <s v="CA-2013-111913"/>
    <x v="0"/>
    <x v="578"/>
    <d v="2013-08-07T00:00:00"/>
    <s v="Second Class"/>
    <s v="LC-16930"/>
    <s v="Linda Cazamias"/>
    <x v="1"/>
    <x v="0"/>
    <x v="301"/>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x v="0"/>
    <x v="186"/>
    <x v="36"/>
    <n v="72401"/>
    <x v="0"/>
    <s v="FUR-BO-10000711"/>
    <x v="0"/>
    <x v="0"/>
    <s v="Hon Metal Bookcases, Gray"/>
    <n v="638.82000000000005"/>
    <n v="9"/>
    <n v="0"/>
    <n v="172.48140000000001"/>
  </r>
  <r>
    <n v="4090"/>
    <s v="CA-2013-161473"/>
    <x v="0"/>
    <x v="178"/>
    <d v="2013-04-06T00:00:00"/>
    <s v="Standard Class"/>
    <s v="TB-21175"/>
    <s v="Thomas Boland"/>
    <x v="1"/>
    <x v="0"/>
    <x v="20"/>
    <x v="15"/>
    <n v="10035"/>
    <x v="3"/>
    <s v="OFF-LA-10001297"/>
    <x v="1"/>
    <x v="2"/>
    <s v="Avery 473"/>
    <n v="20.7"/>
    <n v="2"/>
    <n v="0"/>
    <n v="9.9359999999999999"/>
  </r>
  <r>
    <n v="4091"/>
    <s v="CA-2013-161473"/>
    <x v="0"/>
    <x v="178"/>
    <d v="2013-04-06T00:00:00"/>
    <s v="Standard Class"/>
    <s v="TB-21175"/>
    <s v="Thomas Boland"/>
    <x v="1"/>
    <x v="0"/>
    <x v="20"/>
    <x v="15"/>
    <n v="10035"/>
    <x v="3"/>
    <s v="OFF-SU-10001574"/>
    <x v="1"/>
    <x v="14"/>
    <s v="Acme Value Line Scissors"/>
    <n v="10.95"/>
    <n v="3"/>
    <n v="0"/>
    <n v="3.2849999999999993"/>
  </r>
  <r>
    <n v="4092"/>
    <s v="CA-2013-161473"/>
    <x v="0"/>
    <x v="178"/>
    <d v="2013-04-06T00:00:00"/>
    <s v="Standard Class"/>
    <s v="TB-21175"/>
    <s v="Thomas Boland"/>
    <x v="1"/>
    <x v="0"/>
    <x v="20"/>
    <x v="15"/>
    <n v="10035"/>
    <x v="3"/>
    <s v="OFF-BI-10003305"/>
    <x v="1"/>
    <x v="8"/>
    <s v="Avery Hanging File Binders"/>
    <n v="14.352000000000002"/>
    <n v="3"/>
    <n v="0.2"/>
    <n v="4.6643999999999988"/>
  </r>
  <r>
    <n v="4093"/>
    <s v="CA-2014-166576"/>
    <x v="3"/>
    <x v="941"/>
    <d v="2014-05-19T00:00:00"/>
    <s v="First Class"/>
    <s v="JM-15865"/>
    <s v="John Murray"/>
    <x v="0"/>
    <x v="0"/>
    <x v="59"/>
    <x v="24"/>
    <n v="44312"/>
    <x v="3"/>
    <s v="OFF-ST-10002574"/>
    <x v="1"/>
    <x v="4"/>
    <s v="SAFCO Commercial Wire Shelving, Black"/>
    <n v="221.024"/>
    <n v="2"/>
    <n v="0.2"/>
    <n v="-55.256"/>
  </r>
  <r>
    <n v="4094"/>
    <s v="CA-2012-102491"/>
    <x v="1"/>
    <x v="252"/>
    <d v="2012-08-28T00:00:00"/>
    <s v="Standard Class"/>
    <s v="KW-16435"/>
    <s v="Katrina Willman"/>
    <x v="0"/>
    <x v="0"/>
    <x v="159"/>
    <x v="0"/>
    <n v="41042"/>
    <x v="0"/>
    <s v="TEC-MA-10000864"/>
    <x v="2"/>
    <x v="15"/>
    <s v="Cisco 9971 IP Video Phone Charcoal"/>
    <n v="3080"/>
    <n v="7"/>
    <n v="0"/>
    <n v="1416.7999999999997"/>
  </r>
  <r>
    <n v="4095"/>
    <s v="CA-2012-102491"/>
    <x v="1"/>
    <x v="252"/>
    <d v="2012-08-28T00:00:00"/>
    <s v="Standard Class"/>
    <s v="KW-16435"/>
    <s v="Katrina Willman"/>
    <x v="0"/>
    <x v="0"/>
    <x v="159"/>
    <x v="0"/>
    <n v="41042"/>
    <x v="0"/>
    <s v="TEC-AC-10003289"/>
    <x v="2"/>
    <x v="11"/>
    <s v="Anker Ultra-Slim Mini Bluetooth 3.0 Wireless Keyboard"/>
    <n v="79.959999999999994"/>
    <n v="4"/>
    <n v="0"/>
    <n v="18.390799999999999"/>
  </r>
  <r>
    <n v="4096"/>
    <s v="CA-2012-102491"/>
    <x v="1"/>
    <x v="252"/>
    <d v="2012-08-28T00:00:00"/>
    <s v="Standard Class"/>
    <s v="KW-16435"/>
    <s v="Katrina Willman"/>
    <x v="0"/>
    <x v="0"/>
    <x v="159"/>
    <x v="0"/>
    <n v="41042"/>
    <x v="0"/>
    <s v="TEC-PH-10001619"/>
    <x v="2"/>
    <x v="7"/>
    <s v="LG G3"/>
    <n v="587.97"/>
    <n v="3"/>
    <n v="0"/>
    <n v="170.51129999999998"/>
  </r>
  <r>
    <n v="4097"/>
    <s v="CA-2011-116904"/>
    <x v="2"/>
    <x v="865"/>
    <d v="2011-09-28T00:00:00"/>
    <s v="Standard Class"/>
    <s v="SC-20095"/>
    <s v="Sanjit Chand"/>
    <x v="0"/>
    <x v="0"/>
    <x v="31"/>
    <x v="11"/>
    <n v="55407"/>
    <x v="2"/>
    <s v="OFF-PA-10004888"/>
    <x v="1"/>
    <x v="10"/>
    <s v="Xerox 217"/>
    <n v="32.400000000000006"/>
    <n v="5"/>
    <n v="0"/>
    <n v="15.552000000000001"/>
  </r>
  <r>
    <n v="4098"/>
    <s v="CA-2011-116904"/>
    <x v="2"/>
    <x v="865"/>
    <d v="2011-09-28T00:00:00"/>
    <s v="Standard Class"/>
    <s v="SC-20095"/>
    <s v="Sanjit Chand"/>
    <x v="0"/>
    <x v="0"/>
    <x v="31"/>
    <x v="11"/>
    <n v="55407"/>
    <x v="2"/>
    <s v="OFF-ST-10000736"/>
    <x v="1"/>
    <x v="4"/>
    <s v="Carina Double Wide Media Storage Towers in Natural &amp; Black"/>
    <n v="404.90000000000003"/>
    <n v="5"/>
    <n v="0"/>
    <n v="16.195999999999984"/>
  </r>
  <r>
    <n v="4099"/>
    <s v="CA-2011-116904"/>
    <x v="2"/>
    <x v="865"/>
    <d v="2011-09-28T00:00:00"/>
    <s v="Standard Class"/>
    <s v="SC-20095"/>
    <s v="Sanjit Chand"/>
    <x v="0"/>
    <x v="0"/>
    <x v="31"/>
    <x v="11"/>
    <n v="55407"/>
    <x v="2"/>
    <s v="OFF-BI-10001120"/>
    <x v="1"/>
    <x v="8"/>
    <s v="Ibico EPK-21 Electric Binding System"/>
    <n v="9449.9500000000007"/>
    <n v="5"/>
    <n v="0"/>
    <n v="4630.4755000000005"/>
  </r>
  <r>
    <n v="4100"/>
    <s v="CA-2011-116904"/>
    <x v="2"/>
    <x v="865"/>
    <d v="2011-09-28T00:00:00"/>
    <s v="Standard Class"/>
    <s v="SC-20095"/>
    <s v="Sanjit Chand"/>
    <x v="0"/>
    <x v="0"/>
    <x v="31"/>
    <x v="11"/>
    <n v="55407"/>
    <x v="2"/>
    <s v="OFF-BI-10000301"/>
    <x v="1"/>
    <x v="8"/>
    <s v="GBC Instant Report Kit"/>
    <n v="12.94"/>
    <n v="2"/>
    <n v="0"/>
    <n v="6.47"/>
  </r>
  <r>
    <n v="4101"/>
    <s v="US-2014-102288"/>
    <x v="3"/>
    <x v="249"/>
    <d v="2014-06-24T00:00:00"/>
    <s v="Standard Class"/>
    <s v="ZC-21910"/>
    <s v="Zuschuss Carroll"/>
    <x v="0"/>
    <x v="0"/>
    <x v="12"/>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x v="0"/>
    <x v="12"/>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x v="0"/>
    <x v="12"/>
    <x v="5"/>
    <n v="77095"/>
    <x v="2"/>
    <s v="OFF-PA-10000740"/>
    <x v="1"/>
    <x v="10"/>
    <s v="Xerox 1982"/>
    <n v="146.17600000000002"/>
    <n v="8"/>
    <n v="0.2"/>
    <n v="47.50719999999999"/>
  </r>
  <r>
    <n v="4104"/>
    <s v="CA-2014-137456"/>
    <x v="3"/>
    <x v="202"/>
    <d v="2014-12-22T00:00:00"/>
    <s v="Same Day"/>
    <s v="RB-19465"/>
    <s v="Rick Bensley"/>
    <x v="2"/>
    <x v="0"/>
    <x v="9"/>
    <x v="8"/>
    <n v="68025"/>
    <x v="2"/>
    <s v="FUR-FU-10001940"/>
    <x v="0"/>
    <x v="5"/>
    <s v="Staples"/>
    <n v="15.92"/>
    <n v="2"/>
    <n v="0"/>
    <n v="7.0048000000000012"/>
  </r>
  <r>
    <n v="4105"/>
    <s v="US-2014-155999"/>
    <x v="3"/>
    <x v="783"/>
    <d v="2014-08-14T00:00:00"/>
    <s v="Standard Class"/>
    <s v="JK-15370"/>
    <s v="Jay Kimmel"/>
    <x v="0"/>
    <x v="0"/>
    <x v="70"/>
    <x v="1"/>
    <n v="92105"/>
    <x v="1"/>
    <s v="TEC-PH-10000439"/>
    <x v="2"/>
    <x v="7"/>
    <s v="GE DSL Phone Line Filter"/>
    <n v="159.96000000000004"/>
    <n v="5"/>
    <n v="0.2"/>
    <n v="17.995499999999979"/>
  </r>
  <r>
    <n v="4106"/>
    <s v="US-2014-155999"/>
    <x v="3"/>
    <x v="783"/>
    <d v="2014-08-14T00:00:00"/>
    <s v="Standard Class"/>
    <s v="JK-15370"/>
    <s v="Jay Kimmel"/>
    <x v="0"/>
    <x v="0"/>
    <x v="70"/>
    <x v="1"/>
    <n v="92105"/>
    <x v="1"/>
    <s v="OFF-BI-10000404"/>
    <x v="1"/>
    <x v="8"/>
    <s v="Avery Printable Repositionable Plastic Tabs"/>
    <n v="13.76"/>
    <n v="2"/>
    <n v="0.2"/>
    <n v="4.6440000000000001"/>
  </r>
  <r>
    <n v="4107"/>
    <s v="US-2013-148334"/>
    <x v="0"/>
    <x v="250"/>
    <d v="2013-08-27T00:00:00"/>
    <s v="Standard Class"/>
    <s v="DD-13570"/>
    <s v="Dorothy Dickinson"/>
    <x v="0"/>
    <x v="0"/>
    <x v="12"/>
    <x v="5"/>
    <n v="77041"/>
    <x v="2"/>
    <s v="OFF-BI-10003676"/>
    <x v="1"/>
    <x v="8"/>
    <s v="GBC Standard Recycled Report Covers, Clear Plastic Sheets"/>
    <n v="4.3119999999999985"/>
    <n v="2"/>
    <n v="0.8"/>
    <n v="-6.8992000000000022"/>
  </r>
  <r>
    <n v="4108"/>
    <s v="CA-2012-105599"/>
    <x v="1"/>
    <x v="67"/>
    <d v="2012-09-07T00:00:00"/>
    <s v="Same Day"/>
    <s v="MC-17275"/>
    <s v="Marc Crier"/>
    <x v="0"/>
    <x v="0"/>
    <x v="20"/>
    <x v="15"/>
    <n v="10011"/>
    <x v="3"/>
    <s v="OFF-ST-10002486"/>
    <x v="1"/>
    <x v="4"/>
    <s v="Eldon Shelf Savers Cubes and Bins"/>
    <n v="13.96"/>
    <n v="2"/>
    <n v="0"/>
    <n v="0.27919999999999945"/>
  </r>
  <r>
    <n v="4109"/>
    <s v="CA-2012-105599"/>
    <x v="1"/>
    <x v="67"/>
    <d v="2012-09-07T00:00:00"/>
    <s v="Same Day"/>
    <s v="MC-17275"/>
    <s v="Marc Crier"/>
    <x v="0"/>
    <x v="0"/>
    <x v="20"/>
    <x v="15"/>
    <n v="10011"/>
    <x v="3"/>
    <s v="FUR-TA-10003837"/>
    <x v="0"/>
    <x v="3"/>
    <s v="Anderson Hickey Conga Table Tops &amp; Accessories"/>
    <n v="27.414000000000001"/>
    <n v="3"/>
    <n v="0.4"/>
    <n v="-14.163900000000005"/>
  </r>
  <r>
    <n v="4110"/>
    <s v="CA-2012-153717"/>
    <x v="1"/>
    <x v="707"/>
    <d v="2013-01-01T00:00:00"/>
    <s v="Standard Class"/>
    <s v="DL-13495"/>
    <s v="Dionis Lloyd"/>
    <x v="1"/>
    <x v="0"/>
    <x v="66"/>
    <x v="12"/>
    <n v="48227"/>
    <x v="2"/>
    <s v="TEC-PH-10002923"/>
    <x v="2"/>
    <x v="7"/>
    <s v="Logitech B530 USB Headset - headset - Full size, Binaural"/>
    <n v="73.98"/>
    <n v="2"/>
    <n v="0"/>
    <n v="19.974600000000002"/>
  </r>
  <r>
    <n v="4111"/>
    <s v="CA-2012-153717"/>
    <x v="1"/>
    <x v="707"/>
    <d v="2013-01-01T00:00:00"/>
    <s v="Standard Class"/>
    <s v="DL-13495"/>
    <s v="Dionis Lloyd"/>
    <x v="1"/>
    <x v="0"/>
    <x v="66"/>
    <x v="12"/>
    <n v="48227"/>
    <x v="2"/>
    <s v="FUR-BO-10004360"/>
    <x v="0"/>
    <x v="0"/>
    <s v="Rush Hierlooms Collection Rich Wood Bookcases"/>
    <n v="160.97999999999999"/>
    <n v="1"/>
    <n v="0"/>
    <n v="20.927400000000006"/>
  </r>
  <r>
    <n v="4112"/>
    <s v="CA-2012-153717"/>
    <x v="1"/>
    <x v="707"/>
    <d v="2013-01-01T00:00:00"/>
    <s v="Standard Class"/>
    <s v="DL-13495"/>
    <s v="Dionis Lloyd"/>
    <x v="1"/>
    <x v="0"/>
    <x v="66"/>
    <x v="12"/>
    <n v="48227"/>
    <x v="2"/>
    <s v="OFF-PA-10002160"/>
    <x v="1"/>
    <x v="10"/>
    <s v="Xerox 1978"/>
    <n v="17.34"/>
    <n v="3"/>
    <n v="0"/>
    <n v="8.4966000000000008"/>
  </r>
  <r>
    <n v="4113"/>
    <s v="CA-2012-153717"/>
    <x v="1"/>
    <x v="707"/>
    <d v="2013-01-01T00:00:00"/>
    <s v="Standard Class"/>
    <s v="DL-13495"/>
    <s v="Dionis Lloyd"/>
    <x v="1"/>
    <x v="0"/>
    <x v="66"/>
    <x v="12"/>
    <n v="48227"/>
    <x v="2"/>
    <s v="OFF-AR-10002375"/>
    <x v="1"/>
    <x v="6"/>
    <s v="Newell 351"/>
    <n v="3.28"/>
    <n v="1"/>
    <n v="0"/>
    <n v="0.9511999999999996"/>
  </r>
  <r>
    <n v="4114"/>
    <s v="CA-2012-116687"/>
    <x v="1"/>
    <x v="942"/>
    <d v="2012-05-07T00:00:00"/>
    <s v="Standard Class"/>
    <s v="NC-18625"/>
    <s v="Noah Childs"/>
    <x v="1"/>
    <x v="0"/>
    <x v="12"/>
    <x v="5"/>
    <n v="77095"/>
    <x v="2"/>
    <s v="OFF-LA-10000443"/>
    <x v="1"/>
    <x v="2"/>
    <s v="Avery 501"/>
    <n v="8.8559999999999999"/>
    <n v="3"/>
    <n v="0.2"/>
    <n v="2.9888999999999997"/>
  </r>
  <r>
    <n v="4115"/>
    <s v="CA-2012-116687"/>
    <x v="1"/>
    <x v="942"/>
    <d v="2012-05-07T00:00:00"/>
    <s v="Standard Class"/>
    <s v="NC-18625"/>
    <s v="Noah Childs"/>
    <x v="1"/>
    <x v="0"/>
    <x v="12"/>
    <x v="5"/>
    <n v="77095"/>
    <x v="2"/>
    <s v="TEC-PH-10001750"/>
    <x v="2"/>
    <x v="7"/>
    <s v="Samsung Rugby III"/>
    <n v="158.376"/>
    <n v="3"/>
    <n v="0.2"/>
    <n v="13.857900000000008"/>
  </r>
  <r>
    <n v="4116"/>
    <s v="CA-2013-163573"/>
    <x v="0"/>
    <x v="390"/>
    <d v="2013-11-28T00:00:00"/>
    <s v="First Class"/>
    <s v="AC-10450"/>
    <s v="Amy Cox"/>
    <x v="0"/>
    <x v="0"/>
    <x v="4"/>
    <x v="4"/>
    <n v="98105"/>
    <x v="1"/>
    <s v="OFF-BI-10004632"/>
    <x v="1"/>
    <x v="8"/>
    <s v="Ibico Hi-Tech Manual Binding System"/>
    <n v="1219.96"/>
    <n v="5"/>
    <n v="0.2"/>
    <n v="381.23749999999995"/>
  </r>
  <r>
    <n v="4117"/>
    <s v="CA-2012-153416"/>
    <x v="1"/>
    <x v="27"/>
    <d v="2012-11-29T00:00:00"/>
    <s v="Standard Class"/>
    <s v="TS-21340"/>
    <s v="Toby Swindell"/>
    <x v="0"/>
    <x v="0"/>
    <x v="1"/>
    <x v="1"/>
    <n v="90036"/>
    <x v="1"/>
    <s v="OFF-BI-10002813"/>
    <x v="1"/>
    <x v="8"/>
    <s v="Avery Reinforcements for Hole-Punch Pages"/>
    <n v="3.1680000000000001"/>
    <n v="2"/>
    <n v="0.2"/>
    <n v="0.99"/>
  </r>
  <r>
    <n v="4118"/>
    <s v="CA-2012-153416"/>
    <x v="1"/>
    <x v="27"/>
    <d v="2012-11-29T00:00:00"/>
    <s v="Standard Class"/>
    <s v="TS-21340"/>
    <s v="Toby Swindell"/>
    <x v="0"/>
    <x v="0"/>
    <x v="1"/>
    <x v="1"/>
    <n v="90036"/>
    <x v="1"/>
    <s v="OFF-PA-10002005"/>
    <x v="1"/>
    <x v="10"/>
    <s v="Xerox 225"/>
    <n v="19.440000000000001"/>
    <n v="3"/>
    <n v="0"/>
    <n v="9.3312000000000008"/>
  </r>
  <r>
    <n v="4119"/>
    <s v="CA-2012-153416"/>
    <x v="1"/>
    <x v="27"/>
    <d v="2012-11-29T00:00:00"/>
    <s v="Standard Class"/>
    <s v="TS-21340"/>
    <s v="Toby Swindell"/>
    <x v="0"/>
    <x v="0"/>
    <x v="1"/>
    <x v="1"/>
    <n v="90036"/>
    <x v="1"/>
    <s v="OFF-ST-10000060"/>
    <x v="1"/>
    <x v="4"/>
    <s v="Fellowes Bankers Box Staxonsteel Drawer File/Stacking System"/>
    <n v="454.86"/>
    <n v="7"/>
    <n v="0"/>
    <n v="54.583200000000019"/>
  </r>
  <r>
    <n v="4120"/>
    <s v="CA-2012-153416"/>
    <x v="1"/>
    <x v="27"/>
    <d v="2012-11-29T00:00:00"/>
    <s v="Standard Class"/>
    <s v="TS-21340"/>
    <s v="Toby Swindell"/>
    <x v="0"/>
    <x v="0"/>
    <x v="1"/>
    <x v="1"/>
    <n v="90036"/>
    <x v="1"/>
    <s v="OFF-BI-10002706"/>
    <x v="1"/>
    <x v="8"/>
    <s v="Avery Premier Heavy-Duty Binder with Round Locking Rings"/>
    <n v="91.391999999999996"/>
    <n v="8"/>
    <n v="0.2"/>
    <n v="29.702399999999997"/>
  </r>
  <r>
    <n v="4121"/>
    <s v="CA-2014-117394"/>
    <x v="3"/>
    <x v="507"/>
    <d v="2014-09-11T00:00:00"/>
    <s v="Standard Class"/>
    <s v="MM-17920"/>
    <s v="Michael Moore"/>
    <x v="0"/>
    <x v="0"/>
    <x v="10"/>
    <x v="9"/>
    <n v="19120"/>
    <x v="3"/>
    <s v="TEC-AC-10000199"/>
    <x v="2"/>
    <x v="11"/>
    <s v="Kingston Digital DataTraveler 8GB USB 2.0"/>
    <n v="19.040000000000003"/>
    <n v="4"/>
    <n v="0.2"/>
    <n v="-1.4279999999999999"/>
  </r>
  <r>
    <n v="4122"/>
    <s v="CA-2014-133823"/>
    <x v="3"/>
    <x v="943"/>
    <d v="2014-05-13T00:00:00"/>
    <s v="Same Day"/>
    <s v="LP-17080"/>
    <s v="Liz Pelletier"/>
    <x v="0"/>
    <x v="0"/>
    <x v="4"/>
    <x v="4"/>
    <n v="98103"/>
    <x v="1"/>
    <s v="OFF-PA-10002870"/>
    <x v="1"/>
    <x v="10"/>
    <s v="Ampad Phone Message Book, Recycled, 400 Message Capacity, 5 ¾” x 11”"/>
    <n v="37.44"/>
    <n v="6"/>
    <n v="0"/>
    <n v="16.847999999999999"/>
  </r>
  <r>
    <n v="4123"/>
    <s v="CA-2014-133823"/>
    <x v="3"/>
    <x v="943"/>
    <d v="2014-05-13T00:00:00"/>
    <s v="Same Day"/>
    <s v="LP-17080"/>
    <s v="Liz Pelletier"/>
    <x v="0"/>
    <x v="0"/>
    <x v="4"/>
    <x v="4"/>
    <n v="98103"/>
    <x v="1"/>
    <s v="OFF-LA-10004545"/>
    <x v="1"/>
    <x v="2"/>
    <s v="Avery 50"/>
    <n v="37.589999999999996"/>
    <n v="3"/>
    <n v="0"/>
    <n v="17.667299999999997"/>
  </r>
  <r>
    <n v="4124"/>
    <s v="CA-2014-133823"/>
    <x v="3"/>
    <x v="943"/>
    <d v="2014-05-13T00:00:00"/>
    <s v="Same Day"/>
    <s v="LP-17080"/>
    <s v="Liz Pelletier"/>
    <x v="0"/>
    <x v="0"/>
    <x v="4"/>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x v="0"/>
    <x v="232"/>
    <x v="15"/>
    <n v="13601"/>
    <x v="3"/>
    <s v="OFF-AP-10004249"/>
    <x v="1"/>
    <x v="9"/>
    <s v="Staples"/>
    <n v="35.910000000000004"/>
    <n v="3"/>
    <n v="0"/>
    <n v="9.6956999999999987"/>
  </r>
  <r>
    <n v="4126"/>
    <s v="CA-2014-123239"/>
    <x v="3"/>
    <x v="944"/>
    <d v="2014-08-01T00:00:00"/>
    <s v="Second Class"/>
    <s v="MG-18145"/>
    <s v="Mike Gockenbach"/>
    <x v="0"/>
    <x v="0"/>
    <x v="108"/>
    <x v="2"/>
    <n v="32216"/>
    <x v="0"/>
    <s v="FUR-FU-10001602"/>
    <x v="0"/>
    <x v="5"/>
    <s v="Eldon Delta Triangular Chair Mat, 52&quot; x 58&quot;, Clear"/>
    <n v="91.032000000000011"/>
    <n v="3"/>
    <n v="0.2"/>
    <n v="-2.2758000000000109"/>
  </r>
  <r>
    <n v="4127"/>
    <s v="CA-2014-156769"/>
    <x v="3"/>
    <x v="636"/>
    <d v="2014-05-10T00:00:00"/>
    <s v="First Class"/>
    <s v="GZ-14470"/>
    <s v="Gary Zandusky"/>
    <x v="0"/>
    <x v="0"/>
    <x v="81"/>
    <x v="17"/>
    <n v="22204"/>
    <x v="0"/>
    <s v="OFF-AR-10003179"/>
    <x v="1"/>
    <x v="6"/>
    <s v="Dixon Ticonderoga Core-Lock Colored Pencils"/>
    <n v="54.66"/>
    <n v="6"/>
    <n v="0"/>
    <n v="18.037799999999997"/>
  </r>
  <r>
    <n v="4128"/>
    <s v="CA-2011-127299"/>
    <x v="2"/>
    <x v="111"/>
    <d v="2011-09-24T00:00:00"/>
    <s v="Standard Class"/>
    <s v="JL-15835"/>
    <s v="John Lee"/>
    <x v="0"/>
    <x v="0"/>
    <x v="35"/>
    <x v="3"/>
    <n v="28205"/>
    <x v="0"/>
    <s v="OFF-ST-10003722"/>
    <x v="1"/>
    <x v="4"/>
    <s v="Project Tote Personal File"/>
    <n v="67.343999999999994"/>
    <n v="6"/>
    <n v="0.2"/>
    <n v="7.5761999999999894"/>
  </r>
  <r>
    <n v="4129"/>
    <s v="CA-2011-127299"/>
    <x v="2"/>
    <x v="111"/>
    <d v="2011-09-24T00:00:00"/>
    <s v="Standard Class"/>
    <s v="JL-15835"/>
    <s v="John Lee"/>
    <x v="0"/>
    <x v="0"/>
    <x v="35"/>
    <x v="3"/>
    <n v="28205"/>
    <x v="0"/>
    <s v="TEC-MA-10001127"/>
    <x v="2"/>
    <x v="15"/>
    <s v="HP Designjet T520 Inkjet Large Format Printer - 24&quot; Color"/>
    <n v="2624.9850000000001"/>
    <n v="3"/>
    <n v="0.5"/>
    <n v="-944.99460000000045"/>
  </r>
  <r>
    <n v="4130"/>
    <s v="CA-2012-121272"/>
    <x v="1"/>
    <x v="368"/>
    <d v="2012-04-04T00:00:00"/>
    <s v="Standard Class"/>
    <s v="DO-13435"/>
    <s v="Denny Ordway"/>
    <x v="0"/>
    <x v="0"/>
    <x v="4"/>
    <x v="4"/>
    <n v="98103"/>
    <x v="1"/>
    <s v="OFF-AP-10001947"/>
    <x v="1"/>
    <x v="9"/>
    <s v="Acco 6 Outlet Guardian Premium Plus Surge Suppressor"/>
    <n v="73.28"/>
    <n v="4"/>
    <n v="0"/>
    <n v="21.251199999999997"/>
  </r>
  <r>
    <n v="4131"/>
    <s v="CA-2011-115336"/>
    <x v="2"/>
    <x v="728"/>
    <d v="2011-11-25T00:00:00"/>
    <s v="Standard Class"/>
    <s v="AB-10600"/>
    <s v="Ann Blume"/>
    <x v="1"/>
    <x v="0"/>
    <x v="22"/>
    <x v="10"/>
    <n v="60623"/>
    <x v="2"/>
    <s v="OFF-BI-10001107"/>
    <x v="1"/>
    <x v="8"/>
    <s v="GBC White Gloss Covers, Plain Front"/>
    <n v="14.479999999999997"/>
    <n v="5"/>
    <n v="0.8"/>
    <n v="-23.89200000000001"/>
  </r>
  <r>
    <n v="4132"/>
    <s v="CA-2012-111703"/>
    <x v="1"/>
    <x v="740"/>
    <d v="2012-07-09T00:00:00"/>
    <s v="Standard Class"/>
    <s v="KB-16315"/>
    <s v="Karl Braun"/>
    <x v="0"/>
    <x v="0"/>
    <x v="389"/>
    <x v="2"/>
    <n v="33021"/>
    <x v="0"/>
    <s v="OFF-PA-10000349"/>
    <x v="1"/>
    <x v="10"/>
    <s v="Staples"/>
    <n v="11.952000000000002"/>
    <n v="3"/>
    <n v="0.2"/>
    <n v="4.0338000000000003"/>
  </r>
  <r>
    <n v="4133"/>
    <s v="CA-2012-111703"/>
    <x v="1"/>
    <x v="740"/>
    <d v="2012-07-09T00:00:00"/>
    <s v="Standard Class"/>
    <s v="KB-16315"/>
    <s v="Karl Braun"/>
    <x v="0"/>
    <x v="0"/>
    <x v="389"/>
    <x v="2"/>
    <n v="33021"/>
    <x v="0"/>
    <s v="OFF-PA-10003349"/>
    <x v="1"/>
    <x v="10"/>
    <s v="Xerox 1957"/>
    <n v="15.552000000000003"/>
    <n v="3"/>
    <n v="0.2"/>
    <n v="5.6375999999999999"/>
  </r>
  <r>
    <n v="4134"/>
    <s v="CA-2011-128839"/>
    <x v="2"/>
    <x v="78"/>
    <d v="2011-09-13T00:00:00"/>
    <s v="Standard Class"/>
    <s v="TT-21070"/>
    <s v="Ted Trevino"/>
    <x v="0"/>
    <x v="0"/>
    <x v="269"/>
    <x v="17"/>
    <n v="23320"/>
    <x v="0"/>
    <s v="OFF-FA-10002280"/>
    <x v="1"/>
    <x v="13"/>
    <s v="Advantus Plastic Paper Clips"/>
    <n v="45"/>
    <n v="9"/>
    <n v="0"/>
    <n v="21.599999999999998"/>
  </r>
  <r>
    <n v="4135"/>
    <s v="CA-2011-128839"/>
    <x v="2"/>
    <x v="78"/>
    <d v="2011-09-13T00:00:00"/>
    <s v="Standard Class"/>
    <s v="TT-21070"/>
    <s v="Ted Trevino"/>
    <x v="0"/>
    <x v="0"/>
    <x v="269"/>
    <x v="17"/>
    <n v="23320"/>
    <x v="0"/>
    <s v="TEC-MA-10000029"/>
    <x v="2"/>
    <x v="15"/>
    <s v="Epson WorkForce WF-2530 All-in-One Printer, Copier Scanner"/>
    <n v="209.96999999999997"/>
    <n v="3"/>
    <n v="0"/>
    <n v="90.287100000000009"/>
  </r>
  <r>
    <n v="4136"/>
    <s v="CA-2014-105914"/>
    <x v="3"/>
    <x v="280"/>
    <d v="2014-10-09T00:00:00"/>
    <s v="Standard Class"/>
    <s v="PV-18985"/>
    <s v="Paul Van Hugh"/>
    <x v="2"/>
    <x v="0"/>
    <x v="1"/>
    <x v="1"/>
    <n v="90036"/>
    <x v="1"/>
    <s v="OFF-BI-10002854"/>
    <x v="1"/>
    <x v="8"/>
    <s v="Performers Binder/Pad Holder, Black"/>
    <n v="112.12000000000002"/>
    <n v="5"/>
    <n v="0.2"/>
    <n v="42.045000000000002"/>
  </r>
  <r>
    <n v="4137"/>
    <s v="CA-2014-105914"/>
    <x v="3"/>
    <x v="280"/>
    <d v="2014-10-09T00:00:00"/>
    <s v="Standard Class"/>
    <s v="PV-18985"/>
    <s v="Paul Van Hugh"/>
    <x v="2"/>
    <x v="0"/>
    <x v="1"/>
    <x v="1"/>
    <n v="90036"/>
    <x v="1"/>
    <s v="OFF-ST-10003716"/>
    <x v="1"/>
    <x v="4"/>
    <s v="Tennsco Double-Tier Lockers"/>
    <n v="1575.14"/>
    <n v="7"/>
    <n v="0"/>
    <n v="204.76820000000001"/>
  </r>
  <r>
    <n v="4138"/>
    <s v="CA-2014-110926"/>
    <x v="3"/>
    <x v="123"/>
    <d v="2014-11-24T00:00:00"/>
    <s v="Standard Class"/>
    <s v="DD-13570"/>
    <s v="Dorothy Dickinson"/>
    <x v="0"/>
    <x v="0"/>
    <x v="166"/>
    <x v="17"/>
    <n v="22304"/>
    <x v="0"/>
    <s v="OFF-FA-10000624"/>
    <x v="1"/>
    <x v="13"/>
    <s v="OIC Binder Clips"/>
    <n v="25.060000000000002"/>
    <n v="7"/>
    <n v="0"/>
    <n v="12.530000000000001"/>
  </r>
  <r>
    <n v="4139"/>
    <s v="CA-2013-117226"/>
    <x v="0"/>
    <x v="945"/>
    <d v="2014-01-02T00:00:00"/>
    <s v="First Class"/>
    <s v="KD-16495"/>
    <s v="Keith Dawkins"/>
    <x v="1"/>
    <x v="0"/>
    <x v="390"/>
    <x v="5"/>
    <n v="77536"/>
    <x v="2"/>
    <s v="OFF-BI-10004654"/>
    <x v="1"/>
    <x v="8"/>
    <s v="Avery Binding System Hidden Tab Executive Style Index Sets"/>
    <n v="6.9239999999999977"/>
    <n v="6"/>
    <n v="0.8"/>
    <n v="-10.385999999999999"/>
  </r>
  <r>
    <n v="4140"/>
    <s v="CA-2014-127313"/>
    <x v="3"/>
    <x v="96"/>
    <d v="2014-12-05T00:00:00"/>
    <s v="First Class"/>
    <s v="RA-19285"/>
    <s v="Ralph Arnett"/>
    <x v="0"/>
    <x v="0"/>
    <x v="10"/>
    <x v="9"/>
    <n v="19120"/>
    <x v="3"/>
    <s v="OFF-ST-10001228"/>
    <x v="1"/>
    <x v="4"/>
    <s v="Personal File Boxes with Fold-Down Carry Handle"/>
    <n v="37.392000000000003"/>
    <n v="3"/>
    <n v="0.2"/>
    <n v="2.336999999999998"/>
  </r>
  <r>
    <n v="4141"/>
    <s v="CA-2014-127313"/>
    <x v="3"/>
    <x v="96"/>
    <d v="2014-12-05T00:00:00"/>
    <s v="First Class"/>
    <s v="RA-19285"/>
    <s v="Ralph Arnett"/>
    <x v="0"/>
    <x v="0"/>
    <x v="10"/>
    <x v="9"/>
    <n v="19120"/>
    <x v="3"/>
    <s v="FUR-FU-10003798"/>
    <x v="0"/>
    <x v="5"/>
    <s v="Ultra Door Kickplate, 8&quot;H x 34&quot;W"/>
    <n v="79.12"/>
    <n v="5"/>
    <n v="0.2"/>
    <n v="13.845999999999997"/>
  </r>
  <r>
    <n v="4142"/>
    <s v="CA-2013-136287"/>
    <x v="0"/>
    <x v="900"/>
    <d v="2013-06-18T00:00:00"/>
    <s v="Standard Class"/>
    <s v="SS-20590"/>
    <s v="Sonia Sunley"/>
    <x v="0"/>
    <x v="0"/>
    <x v="391"/>
    <x v="41"/>
    <n v="67212"/>
    <x v="2"/>
    <s v="OFF-LA-10003148"/>
    <x v="1"/>
    <x v="2"/>
    <s v="Avery 51"/>
    <n v="18.899999999999999"/>
    <n v="3"/>
    <n v="0"/>
    <n v="8.6939999999999991"/>
  </r>
  <r>
    <n v="4143"/>
    <s v="US-2011-107699"/>
    <x v="2"/>
    <x v="946"/>
    <d v="2011-05-23T00:00:00"/>
    <s v="Standard Class"/>
    <s v="JH-15820"/>
    <s v="John Huston"/>
    <x v="0"/>
    <x v="0"/>
    <x v="297"/>
    <x v="12"/>
    <n v="48640"/>
    <x v="2"/>
    <s v="OFF-BI-10001249"/>
    <x v="1"/>
    <x v="8"/>
    <s v="Avery Heavy-Duty EZD View Binder with Locking Rings"/>
    <n v="57.42"/>
    <n v="9"/>
    <n v="0"/>
    <n v="26.413199999999996"/>
  </r>
  <r>
    <n v="4144"/>
    <s v="CA-2014-112725"/>
    <x v="3"/>
    <x v="289"/>
    <d v="2014-02-07T00:00:00"/>
    <s v="Standard Class"/>
    <s v="EH-14125"/>
    <s v="Eugene Hildebrand"/>
    <x v="2"/>
    <x v="0"/>
    <x v="8"/>
    <x v="1"/>
    <n v="94110"/>
    <x v="1"/>
    <s v="OFF-AR-10003759"/>
    <x v="1"/>
    <x v="6"/>
    <s v="Crayola Anti Dust Chalk, 12/Pack"/>
    <n v="12.74"/>
    <n v="7"/>
    <n v="0"/>
    <n v="5.7329999999999997"/>
  </r>
  <r>
    <n v="4145"/>
    <s v="CA-2014-112725"/>
    <x v="3"/>
    <x v="289"/>
    <d v="2014-02-07T00:00:00"/>
    <s v="Standard Class"/>
    <s v="EH-14125"/>
    <s v="Eugene Hildebrand"/>
    <x v="2"/>
    <x v="0"/>
    <x v="8"/>
    <x v="1"/>
    <n v="94110"/>
    <x v="1"/>
    <s v="OFF-AR-10001227"/>
    <x v="1"/>
    <x v="6"/>
    <s v="Newell 338"/>
    <n v="8.82"/>
    <n v="3"/>
    <n v="0"/>
    <n v="2.3814000000000002"/>
  </r>
  <r>
    <n v="4146"/>
    <s v="CA-2014-112725"/>
    <x v="3"/>
    <x v="289"/>
    <d v="2014-02-07T00:00:00"/>
    <s v="Standard Class"/>
    <s v="EH-14125"/>
    <s v="Eugene Hildebrand"/>
    <x v="2"/>
    <x v="0"/>
    <x v="8"/>
    <x v="1"/>
    <n v="94110"/>
    <x v="1"/>
    <s v="FUR-CH-10000863"/>
    <x v="0"/>
    <x v="1"/>
    <s v="Novimex Swivel Fabric Task Chair"/>
    <n v="120.78399999999999"/>
    <n v="1"/>
    <n v="0.2"/>
    <n v="-13.588200000000001"/>
  </r>
  <r>
    <n v="4147"/>
    <s v="CA-2012-136196"/>
    <x v="1"/>
    <x v="109"/>
    <d v="2012-12-04T00:00:00"/>
    <s v="Standard Class"/>
    <s v="TP-21415"/>
    <s v="Tom Prescott"/>
    <x v="0"/>
    <x v="0"/>
    <x v="210"/>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x v="0"/>
    <x v="89"/>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x v="0"/>
    <x v="89"/>
    <x v="5"/>
    <n v="78745"/>
    <x v="2"/>
    <s v="OFF-ST-10004507"/>
    <x v="1"/>
    <x v="4"/>
    <s v="Advantus Rolling Storage Box"/>
    <n v="13.719999999999999"/>
    <n v="1"/>
    <n v="0.2"/>
    <n v="1.2004999999999999"/>
  </r>
  <r>
    <n v="4150"/>
    <s v="CA-2014-106068"/>
    <x v="3"/>
    <x v="436"/>
    <d v="2014-10-29T00:00:00"/>
    <s v="Standard Class"/>
    <s v="RB-19330"/>
    <s v="Randy Bradley"/>
    <x v="0"/>
    <x v="0"/>
    <x v="89"/>
    <x v="5"/>
    <n v="78745"/>
    <x v="2"/>
    <s v="TEC-AC-10002942"/>
    <x v="2"/>
    <x v="11"/>
    <s v="WD My Passport Ultra 1TB Portable External Hard Drive"/>
    <n v="55.2"/>
    <n v="1"/>
    <n v="0.2"/>
    <n v="-2.0700000000000038"/>
  </r>
  <r>
    <n v="4151"/>
    <s v="CA-2014-106068"/>
    <x v="3"/>
    <x v="436"/>
    <d v="2014-10-29T00:00:00"/>
    <s v="Standard Class"/>
    <s v="RB-19330"/>
    <s v="Randy Bradley"/>
    <x v="0"/>
    <x v="0"/>
    <x v="89"/>
    <x v="5"/>
    <n v="78745"/>
    <x v="2"/>
    <s v="OFF-ST-10002344"/>
    <x v="1"/>
    <x v="4"/>
    <s v="Carina 42&quot;Hx23 3/4&quot;W Media Storage Unit"/>
    <n v="259.13600000000002"/>
    <n v="4"/>
    <n v="0.2"/>
    <n v="-58.305599999999984"/>
  </r>
  <r>
    <n v="4152"/>
    <s v="CA-2014-100160"/>
    <x v="3"/>
    <x v="210"/>
    <d v="2014-09-12T00:00:00"/>
    <s v="Standard Class"/>
    <s v="CB-12025"/>
    <s v="Cassandra Brandow"/>
    <x v="0"/>
    <x v="0"/>
    <x v="10"/>
    <x v="9"/>
    <n v="19134"/>
    <x v="3"/>
    <s v="OFF-LA-10002475"/>
    <x v="1"/>
    <x v="2"/>
    <s v="Avery 519"/>
    <n v="29.24"/>
    <n v="5"/>
    <n v="0.2"/>
    <n v="9.8685000000000009"/>
  </r>
  <r>
    <n v="4153"/>
    <s v="CA-2014-100160"/>
    <x v="3"/>
    <x v="210"/>
    <d v="2014-09-12T00:00:00"/>
    <s v="Standard Class"/>
    <s v="CB-12025"/>
    <s v="Cassandra Brandow"/>
    <x v="0"/>
    <x v="0"/>
    <x v="10"/>
    <x v="9"/>
    <n v="19134"/>
    <x v="3"/>
    <s v="OFF-PA-10003072"/>
    <x v="1"/>
    <x v="10"/>
    <s v="Eureka Recycled Copy Paper 8 1/2&quot; x 11&quot;, Ream"/>
    <n v="15.552000000000003"/>
    <n v="3"/>
    <n v="0.2"/>
    <n v="5.4432"/>
  </r>
  <r>
    <n v="4154"/>
    <s v="CA-2014-100160"/>
    <x v="3"/>
    <x v="210"/>
    <d v="2014-09-12T00:00:00"/>
    <s v="Standard Class"/>
    <s v="CB-12025"/>
    <s v="Cassandra Brandow"/>
    <x v="0"/>
    <x v="0"/>
    <x v="10"/>
    <x v="9"/>
    <n v="19134"/>
    <x v="3"/>
    <s v="OFF-EN-10001509"/>
    <x v="1"/>
    <x v="12"/>
    <s v="Poly String Tie Envelopes"/>
    <n v="4.8960000000000008"/>
    <n v="3"/>
    <n v="0.2"/>
    <n v="1.6523999999999992"/>
  </r>
  <r>
    <n v="4155"/>
    <s v="CA-2013-139689"/>
    <x v="0"/>
    <x v="723"/>
    <d v="2014-01-04T00:00:00"/>
    <s v="Standard Class"/>
    <s v="MP-17965"/>
    <s v="Michael Paige"/>
    <x v="1"/>
    <x v="0"/>
    <x v="39"/>
    <x v="18"/>
    <n v="37620"/>
    <x v="0"/>
    <s v="OFF-BI-10004781"/>
    <x v="1"/>
    <x v="8"/>
    <s v="GBC Wire Binding Strips"/>
    <n v="38.088000000000001"/>
    <n v="4"/>
    <n v="0.7"/>
    <n v="-27.93119999999999"/>
  </r>
  <r>
    <n v="4156"/>
    <s v="CA-2013-139689"/>
    <x v="0"/>
    <x v="723"/>
    <d v="2014-01-04T00:00:00"/>
    <s v="Standard Class"/>
    <s v="MP-17965"/>
    <s v="Michael Paige"/>
    <x v="1"/>
    <x v="0"/>
    <x v="39"/>
    <x v="18"/>
    <n v="37620"/>
    <x v="0"/>
    <s v="OFF-BI-10000145"/>
    <x v="1"/>
    <x v="8"/>
    <s v="Zipper Ring Binder Pockets"/>
    <n v="2.8080000000000007"/>
    <n v="3"/>
    <n v="0.7"/>
    <n v="-1.9656000000000002"/>
  </r>
  <r>
    <n v="4157"/>
    <s v="CA-2012-101091"/>
    <x v="1"/>
    <x v="901"/>
    <d v="2012-12-09T00:00:00"/>
    <s v="Second Class"/>
    <s v="SW-20245"/>
    <s v="Scot Wooten"/>
    <x v="0"/>
    <x v="0"/>
    <x v="10"/>
    <x v="9"/>
    <n v="19140"/>
    <x v="3"/>
    <s v="TEC-AC-10003280"/>
    <x v="2"/>
    <x v="11"/>
    <s v="Belkin F8E887 USB Wired Ergonomic Keyboard"/>
    <n v="47.984000000000002"/>
    <n v="2"/>
    <n v="0.2"/>
    <n v="0.59979999999999656"/>
  </r>
  <r>
    <n v="4158"/>
    <s v="CA-2012-101091"/>
    <x v="1"/>
    <x v="901"/>
    <d v="2012-12-09T00:00:00"/>
    <s v="Second Class"/>
    <s v="SW-20245"/>
    <s v="Scot Wooten"/>
    <x v="0"/>
    <x v="0"/>
    <x v="10"/>
    <x v="9"/>
    <n v="19140"/>
    <x v="3"/>
    <s v="OFF-BI-10001107"/>
    <x v="1"/>
    <x v="8"/>
    <s v="GBC White Gloss Covers, Plain Front"/>
    <n v="26.064000000000007"/>
    <n v="6"/>
    <n v="0.7"/>
    <n v="-19.982399999999991"/>
  </r>
  <r>
    <n v="4159"/>
    <s v="CA-2011-126907"/>
    <x v="2"/>
    <x v="301"/>
    <d v="2011-11-08T00:00:00"/>
    <s v="Standard Class"/>
    <s v="SM-20950"/>
    <s v="Suzanne McNair"/>
    <x v="1"/>
    <x v="0"/>
    <x v="22"/>
    <x v="10"/>
    <n v="60610"/>
    <x v="2"/>
    <s v="OFF-PA-10000533"/>
    <x v="1"/>
    <x v="10"/>
    <s v="Southworth Parchment Paper &amp; Envelopes"/>
    <n v="15.696000000000002"/>
    <n v="3"/>
    <n v="0.2"/>
    <n v="5.1011999999999995"/>
  </r>
  <r>
    <n v="4160"/>
    <s v="US-2013-164588"/>
    <x v="0"/>
    <x v="947"/>
    <d v="2013-04-24T00:00:00"/>
    <s v="Standard Class"/>
    <s v="AP-10915"/>
    <s v="Arthur Prichep"/>
    <x v="0"/>
    <x v="0"/>
    <x v="38"/>
    <x v="32"/>
    <n v="31907"/>
    <x v="0"/>
    <s v="OFF-AR-10003056"/>
    <x v="1"/>
    <x v="6"/>
    <s v="Newell 341"/>
    <n v="12.84"/>
    <n v="3"/>
    <n v="0"/>
    <n v="3.7235999999999989"/>
  </r>
  <r>
    <n v="4161"/>
    <s v="CA-2014-115546"/>
    <x v="3"/>
    <x v="304"/>
    <d v="2014-05-19T00:00:00"/>
    <s v="Standard Class"/>
    <s v="AH-10465"/>
    <s v="Amy Hunt"/>
    <x v="0"/>
    <x v="0"/>
    <x v="20"/>
    <x v="15"/>
    <n v="10035"/>
    <x v="3"/>
    <s v="TEC-PH-10002834"/>
    <x v="2"/>
    <x v="7"/>
    <s v="Google Nexus 5"/>
    <n v="539.97"/>
    <n v="3"/>
    <n v="0"/>
    <n v="134.99250000000001"/>
  </r>
  <r>
    <n v="4162"/>
    <s v="CA-2014-115546"/>
    <x v="3"/>
    <x v="304"/>
    <d v="2014-05-19T00:00:00"/>
    <s v="Standard Class"/>
    <s v="AH-10465"/>
    <s v="Amy Hunt"/>
    <x v="0"/>
    <x v="0"/>
    <x v="20"/>
    <x v="15"/>
    <n v="10035"/>
    <x v="3"/>
    <s v="OFF-ST-10002214"/>
    <x v="1"/>
    <x v="4"/>
    <s v="X-Rack File for Hanging Folders"/>
    <n v="22.58"/>
    <n v="2"/>
    <n v="0"/>
    <n v="5.8707999999999991"/>
  </r>
  <r>
    <n v="4163"/>
    <s v="CA-2012-163587"/>
    <x v="1"/>
    <x v="948"/>
    <d v="2012-03-18T00:00:00"/>
    <s v="Standard Class"/>
    <s v="EP-13915"/>
    <s v="Emily Phan"/>
    <x v="0"/>
    <x v="0"/>
    <x v="18"/>
    <x v="38"/>
    <n v="3820"/>
    <x v="3"/>
    <s v="OFF-LA-10004484"/>
    <x v="1"/>
    <x v="2"/>
    <s v="Avery 476"/>
    <n v="16.52"/>
    <n v="4"/>
    <n v="0"/>
    <n v="7.5991999999999997"/>
  </r>
  <r>
    <n v="4164"/>
    <s v="CA-2012-163587"/>
    <x v="1"/>
    <x v="948"/>
    <d v="2012-03-18T00:00:00"/>
    <s v="Standard Class"/>
    <s v="EP-13915"/>
    <s v="Emily Phan"/>
    <x v="0"/>
    <x v="0"/>
    <x v="18"/>
    <x v="38"/>
    <n v="3820"/>
    <x v="3"/>
    <s v="OFF-BI-10003091"/>
    <x v="1"/>
    <x v="8"/>
    <s v="GBC DocuBind TL200 Manual Binding Machine"/>
    <n v="671.93999999999994"/>
    <n v="3"/>
    <n v="0"/>
    <n v="315.81179999999995"/>
  </r>
  <r>
    <n v="4165"/>
    <s v="US-2014-106131"/>
    <x v="3"/>
    <x v="424"/>
    <d v="2014-01-17T00:00:00"/>
    <s v="First Class"/>
    <s v="TP-21565"/>
    <s v="Tracy Poddar"/>
    <x v="1"/>
    <x v="0"/>
    <x v="34"/>
    <x v="22"/>
    <n v="80013"/>
    <x v="1"/>
    <s v="TEC-AC-10003027"/>
    <x v="2"/>
    <x v="11"/>
    <s v="Imation 8GB Mini TravelDrive USB 2.0 Flash Drive"/>
    <n v="169.06400000000002"/>
    <n v="7"/>
    <n v="0.2"/>
    <n v="-14.793099999999995"/>
  </r>
  <r>
    <n v="4166"/>
    <s v="US-2014-106131"/>
    <x v="3"/>
    <x v="424"/>
    <d v="2014-01-17T00:00:00"/>
    <s v="First Class"/>
    <s v="TP-21565"/>
    <s v="Tracy Poddar"/>
    <x v="1"/>
    <x v="0"/>
    <x v="34"/>
    <x v="22"/>
    <n v="80013"/>
    <x v="1"/>
    <s v="OFF-ST-10003638"/>
    <x v="1"/>
    <x v="4"/>
    <s v="Mobile Personal File Cube"/>
    <n v="168.624"/>
    <n v="9"/>
    <n v="0.2"/>
    <n v="14.754599999999996"/>
  </r>
  <r>
    <n v="4167"/>
    <s v="CA-2012-160213"/>
    <x v="1"/>
    <x v="936"/>
    <d v="2012-03-13T00:00:00"/>
    <s v="Standard Class"/>
    <s v="AR-10825"/>
    <s v="Anthony Rawles"/>
    <x v="1"/>
    <x v="0"/>
    <x v="85"/>
    <x v="15"/>
    <n v="11561"/>
    <x v="3"/>
    <s v="OFF-PA-10003848"/>
    <x v="1"/>
    <x v="10"/>
    <s v="Xerox 1997"/>
    <n v="19.440000000000001"/>
    <n v="3"/>
    <n v="0"/>
    <n v="9.3312000000000008"/>
  </r>
  <r>
    <n v="4168"/>
    <s v="CA-2011-157924"/>
    <x v="2"/>
    <x v="856"/>
    <d v="2011-10-13T00:00:00"/>
    <s v="First Class"/>
    <s v="HA-14920"/>
    <s v="Helen Andreada"/>
    <x v="0"/>
    <x v="0"/>
    <x v="45"/>
    <x v="1"/>
    <n v="91104"/>
    <x v="1"/>
    <s v="OFF-ST-10002352"/>
    <x v="1"/>
    <x v="4"/>
    <s v="Iris Project Case"/>
    <n v="31.92"/>
    <n v="4"/>
    <n v="0"/>
    <n v="8.299199999999999"/>
  </r>
  <r>
    <n v="4169"/>
    <s v="CA-2011-157924"/>
    <x v="2"/>
    <x v="856"/>
    <d v="2011-10-13T00:00:00"/>
    <s v="First Class"/>
    <s v="HA-14920"/>
    <s v="Helen Andreada"/>
    <x v="0"/>
    <x v="0"/>
    <x v="45"/>
    <x v="1"/>
    <n v="91104"/>
    <x v="1"/>
    <s v="FUR-CH-10000229"/>
    <x v="0"/>
    <x v="1"/>
    <s v="Global Enterprise Series Seating High-Back Swivel/Tilt Chairs"/>
    <n v="433.56800000000004"/>
    <n v="2"/>
    <n v="0.2"/>
    <n v="-65.035200000000046"/>
  </r>
  <r>
    <n v="4170"/>
    <s v="CA-2012-100216"/>
    <x v="1"/>
    <x v="657"/>
    <d v="2012-04-14T00:00:00"/>
    <s v="First Class"/>
    <s v="HJ-14875"/>
    <s v="Heather Jas"/>
    <x v="2"/>
    <x v="0"/>
    <x v="123"/>
    <x v="16"/>
    <n v="85204"/>
    <x v="1"/>
    <s v="OFF-PA-10000788"/>
    <x v="1"/>
    <x v="10"/>
    <s v="Xerox 210"/>
    <n v="31.104000000000006"/>
    <n v="6"/>
    <n v="0.2"/>
    <n v="10.8864"/>
  </r>
  <r>
    <n v="4171"/>
    <s v="CA-2012-100216"/>
    <x v="1"/>
    <x v="657"/>
    <d v="2012-04-14T00:00:00"/>
    <s v="First Class"/>
    <s v="HJ-14875"/>
    <s v="Heather Jas"/>
    <x v="2"/>
    <x v="0"/>
    <x v="123"/>
    <x v="16"/>
    <n v="85204"/>
    <x v="1"/>
    <s v="OFF-PA-10002968"/>
    <x v="1"/>
    <x v="10"/>
    <s v="Xerox 1973"/>
    <n v="54.816000000000003"/>
    <n v="3"/>
    <n v="0.2"/>
    <n v="17.815199999999997"/>
  </r>
  <r>
    <n v="4172"/>
    <s v="CA-2014-100601"/>
    <x v="3"/>
    <x v="673"/>
    <d v="2014-11-21T00:00:00"/>
    <s v="Standard Class"/>
    <s v="JK-15370"/>
    <s v="Jay Kimmel"/>
    <x v="0"/>
    <x v="0"/>
    <x v="201"/>
    <x v="1"/>
    <n v="93727"/>
    <x v="1"/>
    <s v="OFF-ST-10002486"/>
    <x v="1"/>
    <x v="4"/>
    <s v="Eldon Shelf Savers Cubes and Bins"/>
    <n v="48.86"/>
    <n v="7"/>
    <n v="0"/>
    <n v="0.97719999999999807"/>
  </r>
  <r>
    <n v="4173"/>
    <s v="CA-2013-152163"/>
    <x v="0"/>
    <x v="949"/>
    <d v="2013-07-02T00:00:00"/>
    <s v="Same Day"/>
    <s v="JF-15355"/>
    <s v="Jay Fein"/>
    <x v="0"/>
    <x v="0"/>
    <x v="29"/>
    <x v="20"/>
    <n v="29203"/>
    <x v="0"/>
    <s v="OFF-BI-10002215"/>
    <x v="1"/>
    <x v="8"/>
    <s v="Wilson Jones Hanging View Binder, White, 1&quot;"/>
    <n v="14.2"/>
    <n v="2"/>
    <n v="0"/>
    <n v="6.5319999999999991"/>
  </r>
  <r>
    <n v="4174"/>
    <s v="CA-2013-152163"/>
    <x v="0"/>
    <x v="949"/>
    <d v="2013-07-02T00:00:00"/>
    <s v="Same Day"/>
    <s v="JF-15355"/>
    <s v="Jay Fein"/>
    <x v="0"/>
    <x v="0"/>
    <x v="29"/>
    <x v="20"/>
    <n v="29203"/>
    <x v="0"/>
    <s v="OFF-PA-10000788"/>
    <x v="1"/>
    <x v="10"/>
    <s v="Xerox 210"/>
    <n v="12.96"/>
    <n v="2"/>
    <n v="0"/>
    <n v="6.2208000000000006"/>
  </r>
  <r>
    <n v="4175"/>
    <s v="CA-2013-152163"/>
    <x v="0"/>
    <x v="949"/>
    <d v="2013-07-02T00:00:00"/>
    <s v="Same Day"/>
    <s v="JF-15355"/>
    <s v="Jay Fein"/>
    <x v="0"/>
    <x v="0"/>
    <x v="29"/>
    <x v="20"/>
    <n v="29203"/>
    <x v="0"/>
    <s v="OFF-BI-10003364"/>
    <x v="1"/>
    <x v="8"/>
    <s v="Binding Machine Supplies"/>
    <n v="58.34"/>
    <n v="2"/>
    <n v="0"/>
    <n v="28.0032"/>
  </r>
  <r>
    <n v="4176"/>
    <s v="CA-2012-154340"/>
    <x v="1"/>
    <x v="239"/>
    <d v="2012-11-30T00:00:00"/>
    <s v="First Class"/>
    <s v="EK-13795"/>
    <s v="Eileen Kiefer"/>
    <x v="2"/>
    <x v="0"/>
    <x v="157"/>
    <x v="1"/>
    <n v="92704"/>
    <x v="1"/>
    <s v="OFF-AR-10003582"/>
    <x v="1"/>
    <x v="6"/>
    <s v="Boston Electric Pencil Sharpener, Model 1818, Charcoal Black"/>
    <n v="56.3"/>
    <n v="2"/>
    <n v="0"/>
    <n v="15.764000000000003"/>
  </r>
  <r>
    <n v="4177"/>
    <s v="CA-2011-128846"/>
    <x v="2"/>
    <x v="884"/>
    <d v="2011-04-12T00:00:00"/>
    <s v="Standard Class"/>
    <s v="RS-19765"/>
    <s v="Roland Schwarz"/>
    <x v="1"/>
    <x v="0"/>
    <x v="29"/>
    <x v="20"/>
    <n v="29203"/>
    <x v="0"/>
    <s v="TEC-PH-10003273"/>
    <x v="2"/>
    <x v="7"/>
    <s v="AT&amp;T TR1909W"/>
    <n v="629.94999999999993"/>
    <n v="5"/>
    <n v="0"/>
    <n v="163.78700000000003"/>
  </r>
  <r>
    <n v="4178"/>
    <s v="CA-2011-128846"/>
    <x v="2"/>
    <x v="884"/>
    <d v="2011-04-12T00:00:00"/>
    <s v="Standard Class"/>
    <s v="RS-19765"/>
    <s v="Roland Schwarz"/>
    <x v="1"/>
    <x v="0"/>
    <x v="29"/>
    <x v="20"/>
    <n v="29203"/>
    <x v="0"/>
    <s v="OFF-PA-10000100"/>
    <x v="1"/>
    <x v="10"/>
    <s v="Xerox 1945"/>
    <n v="122.97"/>
    <n v="3"/>
    <n v="0"/>
    <n v="60.255300000000005"/>
  </r>
  <r>
    <n v="4179"/>
    <s v="CA-2013-148593"/>
    <x v="0"/>
    <x v="950"/>
    <d v="2013-06-19T00:00:00"/>
    <s v="Second Class"/>
    <s v="BD-11320"/>
    <s v="Bill Donatelli"/>
    <x v="0"/>
    <x v="0"/>
    <x v="1"/>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x v="0"/>
    <x v="8"/>
    <x v="1"/>
    <n v="94109"/>
    <x v="1"/>
    <s v="OFF-BI-10004182"/>
    <x v="1"/>
    <x v="8"/>
    <s v="Economy Binders"/>
    <n v="14.976000000000001"/>
    <n v="9"/>
    <n v="0.2"/>
    <n v="5.4288000000000007"/>
  </r>
  <r>
    <n v="4181"/>
    <s v="CA-2014-128426"/>
    <x v="3"/>
    <x v="566"/>
    <d v="2014-10-12T00:00:00"/>
    <s v="Standard Class"/>
    <s v="JK-15730"/>
    <s v="Joe Kamberova"/>
    <x v="0"/>
    <x v="0"/>
    <x v="12"/>
    <x v="5"/>
    <n v="77036"/>
    <x v="2"/>
    <s v="OFF-BI-10000756"/>
    <x v="1"/>
    <x v="8"/>
    <s v="Storex DuraTech Recycled Plastic Frosted Binders"/>
    <n v="4.2399999999999993"/>
    <n v="5"/>
    <n v="0.8"/>
    <n v="-6.3599999999999994"/>
  </r>
  <r>
    <n v="4182"/>
    <s v="US-2014-136868"/>
    <x v="3"/>
    <x v="833"/>
    <d v="2014-10-13T00:00:00"/>
    <s v="Standard Class"/>
    <s v="CR-12820"/>
    <s v="Cyra Reiten"/>
    <x v="2"/>
    <x v="0"/>
    <x v="20"/>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x v="0"/>
    <x v="20"/>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x v="0"/>
    <x v="20"/>
    <x v="15"/>
    <n v="10035"/>
    <x v="3"/>
    <s v="OFF-ST-10000991"/>
    <x v="1"/>
    <x v="4"/>
    <s v="Space Solutions HD Industrial Steel Shelving."/>
    <n v="344.90999999999997"/>
    <n v="3"/>
    <n v="0"/>
    <n v="10.347300000000004"/>
  </r>
  <r>
    <n v="4185"/>
    <s v="CA-2013-143749"/>
    <x v="0"/>
    <x v="5"/>
    <d v="2013-12-08T00:00:00"/>
    <s v="First Class"/>
    <s v="AG-10300"/>
    <s v="Aleksandra Gannaway"/>
    <x v="1"/>
    <x v="0"/>
    <x v="47"/>
    <x v="31"/>
    <n v="2038"/>
    <x v="3"/>
    <s v="FUR-BO-10002853"/>
    <x v="0"/>
    <x v="0"/>
    <s v="O'Sullivan 5-Shelf Heavy-Duty Bookcases"/>
    <n v="81.94"/>
    <n v="1"/>
    <n v="0"/>
    <n v="20.484999999999999"/>
  </r>
  <r>
    <n v="4186"/>
    <s v="CA-2013-111493"/>
    <x v="0"/>
    <x v="147"/>
    <d v="2013-10-23T00:00:00"/>
    <s v="First Class"/>
    <s v="CM-12160"/>
    <s v="Charles McCrossin"/>
    <x v="0"/>
    <x v="0"/>
    <x v="248"/>
    <x v="39"/>
    <n v="21215"/>
    <x v="3"/>
    <s v="TEC-AC-10004510"/>
    <x v="2"/>
    <x v="11"/>
    <s v="Logitech Desktop MK120 Mouse and keyboard Combo"/>
    <n v="98.16"/>
    <n v="6"/>
    <n v="0"/>
    <n v="9.8159999999999954"/>
  </r>
  <r>
    <n v="4187"/>
    <s v="CA-2014-112536"/>
    <x v="3"/>
    <x v="796"/>
    <d v="2014-05-24T00:00:00"/>
    <s v="Standard Class"/>
    <s v="SG-20890"/>
    <s v="Susan Gilcrest"/>
    <x v="1"/>
    <x v="0"/>
    <x v="392"/>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x v="0"/>
    <x v="392"/>
    <x v="5"/>
    <n v="78501"/>
    <x v="2"/>
    <s v="OFF-BI-10002571"/>
    <x v="1"/>
    <x v="8"/>
    <s v="Avery Framed View Binder, EZD Ring (Locking), Navy, 1 1/2&quot;"/>
    <n v="1.9959999999999996"/>
    <n v="1"/>
    <n v="0.8"/>
    <n v="-3.293400000000001"/>
  </r>
  <r>
    <n v="4189"/>
    <s v="CA-2014-112536"/>
    <x v="3"/>
    <x v="796"/>
    <d v="2014-05-24T00:00:00"/>
    <s v="Standard Class"/>
    <s v="SG-20890"/>
    <s v="Susan Gilcrest"/>
    <x v="1"/>
    <x v="0"/>
    <x v="392"/>
    <x v="5"/>
    <n v="78501"/>
    <x v="2"/>
    <s v="OFF-ST-10004835"/>
    <x v="1"/>
    <x v="4"/>
    <s v="Plastic Stacking Crates &amp; Casters"/>
    <n v="8.9280000000000008"/>
    <n v="2"/>
    <n v="0.2"/>
    <n v="0.66959999999999997"/>
  </r>
  <r>
    <n v="4190"/>
    <s v="CA-2013-157714"/>
    <x v="0"/>
    <x v="182"/>
    <d v="2013-10-02T00:00:00"/>
    <s v="Second Class"/>
    <s v="CS-12175"/>
    <s v="Charles Sheldon"/>
    <x v="1"/>
    <x v="0"/>
    <x v="393"/>
    <x v="23"/>
    <n v="52240"/>
    <x v="2"/>
    <s v="OFF-PA-10004022"/>
    <x v="1"/>
    <x v="10"/>
    <s v="Hammermill Color Copier Paper (28Lb. and 96 Bright)"/>
    <n v="9.99"/>
    <n v="1"/>
    <n v="0"/>
    <n v="4.4954999999999998"/>
  </r>
  <r>
    <n v="4191"/>
    <s v="CA-2014-166709"/>
    <x v="3"/>
    <x v="701"/>
    <d v="2014-11-23T00:00:00"/>
    <s v="Standard Class"/>
    <s v="HL-15040"/>
    <s v="Hunter Lopez"/>
    <x v="0"/>
    <x v="0"/>
    <x v="46"/>
    <x v="13"/>
    <n v="19711"/>
    <x v="3"/>
    <s v="TEC-CO-10004722"/>
    <x v="2"/>
    <x v="16"/>
    <s v="Canon imageCLASS 2200 Advanced Copier"/>
    <n v="10499.97"/>
    <n v="3"/>
    <n v="0"/>
    <n v="5039.9856"/>
  </r>
  <r>
    <n v="4192"/>
    <s v="CA-2012-129392"/>
    <x v="1"/>
    <x v="951"/>
    <d v="2012-07-08T00:00:00"/>
    <s v="Same Day"/>
    <s v="DM-13015"/>
    <s v="Darrin Martin"/>
    <x v="0"/>
    <x v="0"/>
    <x v="12"/>
    <x v="5"/>
    <n v="77070"/>
    <x v="2"/>
    <s v="OFF-PA-10004248"/>
    <x v="1"/>
    <x v="10"/>
    <s v="Xerox 1990"/>
    <n v="21.12"/>
    <n v="5"/>
    <n v="0.2"/>
    <n v="6.5999999999999988"/>
  </r>
  <r>
    <n v="4193"/>
    <s v="CA-2012-150875"/>
    <x v="1"/>
    <x v="547"/>
    <d v="2012-11-20T00:00:00"/>
    <s v="Standard Class"/>
    <s v="HK-14890"/>
    <s v="Heather Kirkland"/>
    <x v="1"/>
    <x v="0"/>
    <x v="394"/>
    <x v="45"/>
    <n v="83704"/>
    <x v="1"/>
    <s v="FUR-TA-10000577"/>
    <x v="0"/>
    <x v="3"/>
    <s v="Bretford CR4500 Series Slim Rectangular Table"/>
    <n v="696.42"/>
    <n v="2"/>
    <n v="0"/>
    <n v="160.17660000000001"/>
  </r>
  <r>
    <n v="4194"/>
    <s v="CA-2012-150875"/>
    <x v="1"/>
    <x v="547"/>
    <d v="2012-11-20T00:00:00"/>
    <s v="Standard Class"/>
    <s v="HK-14890"/>
    <s v="Heather Kirkland"/>
    <x v="1"/>
    <x v="0"/>
    <x v="394"/>
    <x v="45"/>
    <n v="83704"/>
    <x v="1"/>
    <s v="TEC-PH-10001254"/>
    <x v="2"/>
    <x v="7"/>
    <s v="Jabra BIZ 2300 Duo QD Duo Corded Headset"/>
    <n v="304.77600000000001"/>
    <n v="3"/>
    <n v="0.2"/>
    <n v="22.858199999999982"/>
  </r>
  <r>
    <n v="4195"/>
    <s v="CA-2012-154200"/>
    <x v="1"/>
    <x v="652"/>
    <d v="2012-06-22T00:00:00"/>
    <s v="Standard Class"/>
    <s v="BG-11740"/>
    <s v="Bruce Geld"/>
    <x v="0"/>
    <x v="0"/>
    <x v="70"/>
    <x v="1"/>
    <n v="92105"/>
    <x v="1"/>
    <s v="OFF-AR-10001044"/>
    <x v="1"/>
    <x v="6"/>
    <s v="BOSTON Ranger #55 Pencil Sharpener, Black"/>
    <n v="51.98"/>
    <n v="2"/>
    <n v="0"/>
    <n v="15.074199999999998"/>
  </r>
  <r>
    <n v="4196"/>
    <s v="CA-2013-124233"/>
    <x v="0"/>
    <x v="143"/>
    <d v="2013-04-15T00:00:00"/>
    <s v="Standard Class"/>
    <s v="CK-12595"/>
    <s v="Clytie Kelty"/>
    <x v="0"/>
    <x v="0"/>
    <x v="1"/>
    <x v="1"/>
    <n v="90032"/>
    <x v="1"/>
    <s v="FUR-FU-10002597"/>
    <x v="0"/>
    <x v="5"/>
    <s v="C-Line Magnetic Cubicle Keepers, Clear Polypropylene"/>
    <n v="24.700000000000003"/>
    <n v="5"/>
    <n v="0"/>
    <n v="10.374000000000001"/>
  </r>
  <r>
    <n v="4197"/>
    <s v="US-2012-134271"/>
    <x v="1"/>
    <x v="24"/>
    <d v="2012-04-23T00:00:00"/>
    <s v="Second Class"/>
    <s v="RF-19735"/>
    <s v="Roland Fjeld"/>
    <x v="0"/>
    <x v="0"/>
    <x v="20"/>
    <x v="15"/>
    <n v="10024"/>
    <x v="3"/>
    <s v="OFF-LA-10004093"/>
    <x v="1"/>
    <x v="2"/>
    <s v="Avery 486"/>
    <n v="21.93"/>
    <n v="3"/>
    <n v="0"/>
    <n v="10.307099999999998"/>
  </r>
  <r>
    <n v="4198"/>
    <s v="US-2013-161683"/>
    <x v="0"/>
    <x v="275"/>
    <d v="2013-12-09T00:00:00"/>
    <s v="Standard Class"/>
    <s v="CJ-12010"/>
    <s v="Caroline Jumper"/>
    <x v="0"/>
    <x v="0"/>
    <x v="10"/>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x v="0"/>
    <x v="10"/>
    <x v="9"/>
    <n v="19134"/>
    <x v="3"/>
    <s v="OFF-BI-10001072"/>
    <x v="1"/>
    <x v="8"/>
    <s v="GBC Clear Cover, 8-1/2 x 11, unpunched, 25 covers per pack"/>
    <n v="18.192000000000004"/>
    <n v="4"/>
    <n v="0.7"/>
    <n v="-14.553600000000003"/>
  </r>
  <r>
    <n v="4200"/>
    <s v="CA-2012-143105"/>
    <x v="1"/>
    <x v="895"/>
    <d v="2012-12-10T00:00:00"/>
    <s v="Same Day"/>
    <s v="MA-17560"/>
    <s v="Matt Abelman"/>
    <x v="2"/>
    <x v="0"/>
    <x v="20"/>
    <x v="15"/>
    <n v="10024"/>
    <x v="3"/>
    <s v="OFF-LA-10004093"/>
    <x v="1"/>
    <x v="2"/>
    <s v="Avery 486"/>
    <n v="7.31"/>
    <n v="1"/>
    <n v="0"/>
    <n v="3.4356999999999998"/>
  </r>
  <r>
    <n v="4201"/>
    <s v="CA-2012-143105"/>
    <x v="1"/>
    <x v="895"/>
    <d v="2012-12-10T00:00:00"/>
    <s v="Same Day"/>
    <s v="MA-17560"/>
    <s v="Matt Abelman"/>
    <x v="2"/>
    <x v="0"/>
    <x v="20"/>
    <x v="15"/>
    <n v="10024"/>
    <x v="3"/>
    <s v="TEC-CO-10002095"/>
    <x v="2"/>
    <x v="16"/>
    <s v="Hewlett Packard 610 Color Digital Copier / Printer"/>
    <n v="799.98400000000004"/>
    <n v="2"/>
    <n v="0.2"/>
    <n v="249.99499999999998"/>
  </r>
  <r>
    <n v="4202"/>
    <s v="CA-2012-143105"/>
    <x v="1"/>
    <x v="895"/>
    <d v="2012-12-10T00:00:00"/>
    <s v="Same Day"/>
    <s v="MA-17560"/>
    <s v="Matt Abelman"/>
    <x v="2"/>
    <x v="0"/>
    <x v="20"/>
    <x v="15"/>
    <n v="10024"/>
    <x v="3"/>
    <s v="OFF-PA-10002713"/>
    <x v="1"/>
    <x v="10"/>
    <s v="Adams Phone Message Book, 200 Message Capacity, 8 1/16” x 11”"/>
    <n v="41.28"/>
    <n v="6"/>
    <n v="0"/>
    <n v="18.988799999999998"/>
  </r>
  <r>
    <n v="4203"/>
    <s v="CA-2012-143105"/>
    <x v="1"/>
    <x v="895"/>
    <d v="2012-12-10T00:00:00"/>
    <s v="Same Day"/>
    <s v="MA-17560"/>
    <s v="Matt Abelman"/>
    <x v="2"/>
    <x v="0"/>
    <x v="20"/>
    <x v="15"/>
    <n v="10024"/>
    <x v="3"/>
    <s v="OFF-PA-10002254"/>
    <x v="1"/>
    <x v="10"/>
    <s v="Xerox 1883"/>
    <n v="184.66"/>
    <n v="7"/>
    <n v="0"/>
    <n v="84.943599999999989"/>
  </r>
  <r>
    <n v="4204"/>
    <s v="CA-2011-145387"/>
    <x v="2"/>
    <x v="656"/>
    <d v="2011-11-02T00:00:00"/>
    <s v="Second Class"/>
    <s v="AM-10705"/>
    <s v="Anne McFarland"/>
    <x v="0"/>
    <x v="0"/>
    <x v="395"/>
    <x v="34"/>
    <n v="2920"/>
    <x v="3"/>
    <s v="OFF-AR-10001683"/>
    <x v="1"/>
    <x v="6"/>
    <s v="Lumber Crayons"/>
    <n v="49.25"/>
    <n v="5"/>
    <n v="0"/>
    <n v="18.715000000000003"/>
  </r>
  <r>
    <n v="4205"/>
    <s v="CA-2011-145387"/>
    <x v="2"/>
    <x v="656"/>
    <d v="2011-11-02T00:00:00"/>
    <s v="Second Class"/>
    <s v="AM-10705"/>
    <s v="Anne McFarland"/>
    <x v="0"/>
    <x v="0"/>
    <x v="395"/>
    <x v="34"/>
    <n v="2920"/>
    <x v="3"/>
    <s v="OFF-PA-10002195"/>
    <x v="1"/>
    <x v="10"/>
    <s v="RSVP Cards &amp; Envelopes, Blank White, 8-1/2&quot; X 11&quot;, 24 Cards/25 Envelopes/Set"/>
    <n v="10.16"/>
    <n v="2"/>
    <n v="0"/>
    <n v="4.7751999999999999"/>
  </r>
  <r>
    <n v="4206"/>
    <s v="CA-2011-145387"/>
    <x v="2"/>
    <x v="656"/>
    <d v="2011-11-02T00:00:00"/>
    <s v="Second Class"/>
    <s v="AM-10705"/>
    <s v="Anne McFarland"/>
    <x v="0"/>
    <x v="0"/>
    <x v="395"/>
    <x v="34"/>
    <n v="2920"/>
    <x v="3"/>
    <s v="FUR-FU-10002364"/>
    <x v="0"/>
    <x v="5"/>
    <s v="Eldon Expressions Wood Desk Accessories, Oak"/>
    <n v="14.76"/>
    <n v="2"/>
    <n v="0"/>
    <n v="4.2803999999999984"/>
  </r>
  <r>
    <n v="4207"/>
    <s v="CA-2011-145387"/>
    <x v="2"/>
    <x v="656"/>
    <d v="2011-11-02T00:00:00"/>
    <s v="Second Class"/>
    <s v="AM-10705"/>
    <s v="Anne McFarland"/>
    <x v="0"/>
    <x v="0"/>
    <x v="395"/>
    <x v="34"/>
    <n v="2920"/>
    <x v="3"/>
    <s v="OFF-BI-10004001"/>
    <x v="1"/>
    <x v="8"/>
    <s v="GBC Recycled VeloBinder Covers"/>
    <n v="34.08"/>
    <n v="2"/>
    <n v="0"/>
    <n v="15.676799999999997"/>
  </r>
  <r>
    <n v="4208"/>
    <s v="CA-2011-145387"/>
    <x v="2"/>
    <x v="656"/>
    <d v="2011-11-02T00:00:00"/>
    <s v="Second Class"/>
    <s v="AM-10705"/>
    <s v="Anne McFarland"/>
    <x v="0"/>
    <x v="0"/>
    <x v="395"/>
    <x v="34"/>
    <n v="2920"/>
    <x v="3"/>
    <s v="FUR-FU-10000023"/>
    <x v="0"/>
    <x v="5"/>
    <s v="Eldon Wave Desk Accessories"/>
    <n v="17.669999999999998"/>
    <n v="3"/>
    <n v="0"/>
    <n v="7.7748000000000008"/>
  </r>
  <r>
    <n v="4209"/>
    <s v="CA-2011-145387"/>
    <x v="2"/>
    <x v="656"/>
    <d v="2011-11-02T00:00:00"/>
    <s v="Second Class"/>
    <s v="AM-10705"/>
    <s v="Anne McFarland"/>
    <x v="0"/>
    <x v="0"/>
    <x v="395"/>
    <x v="34"/>
    <n v="2920"/>
    <x v="3"/>
    <s v="FUR-CH-10002320"/>
    <x v="0"/>
    <x v="1"/>
    <s v="Hon Pagoda Stacking Chairs"/>
    <n v="1604.9"/>
    <n v="5"/>
    <n v="0"/>
    <n v="481.46999999999991"/>
  </r>
  <r>
    <n v="4210"/>
    <s v="CA-2011-145387"/>
    <x v="2"/>
    <x v="656"/>
    <d v="2011-11-02T00:00:00"/>
    <s v="Second Class"/>
    <s v="AM-10705"/>
    <s v="Anne McFarland"/>
    <x v="0"/>
    <x v="0"/>
    <x v="395"/>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x v="0"/>
    <x v="22"/>
    <x v="10"/>
    <n v="60623"/>
    <x v="2"/>
    <s v="OFF-PA-10004965"/>
    <x v="1"/>
    <x v="10"/>
    <s v="Xerox 1921"/>
    <n v="15.984000000000002"/>
    <n v="2"/>
    <n v="0.2"/>
    <n v="4.9949999999999992"/>
  </r>
  <r>
    <n v="4212"/>
    <s v="CA-2011-166457"/>
    <x v="2"/>
    <x v="952"/>
    <d v="2011-05-09T00:00:00"/>
    <s v="Second Class"/>
    <s v="PF-19120"/>
    <s v="Peter Fuller"/>
    <x v="0"/>
    <x v="0"/>
    <x v="102"/>
    <x v="0"/>
    <n v="40475"/>
    <x v="0"/>
    <s v="OFF-PA-10003016"/>
    <x v="1"/>
    <x v="10"/>
    <s v="Adams &quot;While You Were Out&quot; Message Pads"/>
    <n v="9.42"/>
    <n v="3"/>
    <n v="0"/>
    <n v="4.238999999999999"/>
  </r>
  <r>
    <n v="4213"/>
    <s v="CA-2011-166457"/>
    <x v="2"/>
    <x v="952"/>
    <d v="2011-05-09T00:00:00"/>
    <s v="Second Class"/>
    <s v="PF-19120"/>
    <s v="Peter Fuller"/>
    <x v="0"/>
    <x v="0"/>
    <x v="102"/>
    <x v="0"/>
    <n v="40475"/>
    <x v="0"/>
    <s v="OFF-AR-10003651"/>
    <x v="1"/>
    <x v="6"/>
    <s v="Newell 350"/>
    <n v="6.56"/>
    <n v="2"/>
    <n v="0"/>
    <n v="1.9023999999999992"/>
  </r>
  <r>
    <n v="4214"/>
    <s v="CA-2011-166457"/>
    <x v="2"/>
    <x v="952"/>
    <d v="2011-05-09T00:00:00"/>
    <s v="Second Class"/>
    <s v="PF-19120"/>
    <s v="Peter Fuller"/>
    <x v="0"/>
    <x v="0"/>
    <x v="102"/>
    <x v="0"/>
    <n v="40475"/>
    <x v="0"/>
    <s v="OFF-PA-10001363"/>
    <x v="1"/>
    <x v="10"/>
    <s v="Xerox 1933"/>
    <n v="24.56"/>
    <n v="2"/>
    <n v="0"/>
    <n v="11.543199999999999"/>
  </r>
  <r>
    <n v="4215"/>
    <s v="CA-2013-164637"/>
    <x v="0"/>
    <x v="758"/>
    <d v="2013-03-09T00:00:00"/>
    <s v="Standard Class"/>
    <s v="RD-19480"/>
    <s v="Rick Duston"/>
    <x v="0"/>
    <x v="0"/>
    <x v="313"/>
    <x v="14"/>
    <n v="46544"/>
    <x v="2"/>
    <s v="OFF-BI-10003876"/>
    <x v="1"/>
    <x v="8"/>
    <s v="Green Canvas Binder for 8-1/2&quot; x 14&quot; Sheets"/>
    <n v="128.39999999999998"/>
    <n v="3"/>
    <n v="0"/>
    <n v="64.199999999999989"/>
  </r>
  <r>
    <n v="4216"/>
    <s v="CA-2011-103590"/>
    <x v="2"/>
    <x v="953"/>
    <d v="2011-12-04T00:00:00"/>
    <s v="Standard Class"/>
    <s v="JL-15505"/>
    <s v="Jeremy Lonsdale"/>
    <x v="0"/>
    <x v="0"/>
    <x v="145"/>
    <x v="15"/>
    <n v="10550"/>
    <x v="3"/>
    <s v="OFF-EN-10004007"/>
    <x v="1"/>
    <x v="12"/>
    <s v="Park Ridge Embossed Executive Business Envelopes"/>
    <n v="62.28"/>
    <n v="4"/>
    <n v="0"/>
    <n v="29.271599999999999"/>
  </r>
  <r>
    <n v="4217"/>
    <s v="CA-2012-111234"/>
    <x v="1"/>
    <x v="954"/>
    <d v="2012-02-22T00:00:00"/>
    <s v="Standard Class"/>
    <s v="AB-10600"/>
    <s v="Ann Blume"/>
    <x v="1"/>
    <x v="0"/>
    <x v="1"/>
    <x v="1"/>
    <n v="90004"/>
    <x v="1"/>
    <s v="OFF-LA-10002271"/>
    <x v="1"/>
    <x v="2"/>
    <s v="Smead Alpha-Z Color-Coded Second Alphabetical Labels and Starter Set"/>
    <n v="9.24"/>
    <n v="3"/>
    <n v="0"/>
    <n v="4.4352"/>
  </r>
  <r>
    <n v="4218"/>
    <s v="CA-2014-149881"/>
    <x v="3"/>
    <x v="719"/>
    <d v="2014-04-04T00:00:00"/>
    <s v="First Class"/>
    <s v="NC-18535"/>
    <s v="Nick Crebassa"/>
    <x v="1"/>
    <x v="0"/>
    <x v="8"/>
    <x v="1"/>
    <n v="94110"/>
    <x v="1"/>
    <s v="FUR-BO-10003894"/>
    <x v="0"/>
    <x v="0"/>
    <s v="Safco Value Mate Steel Bookcase, Baked Enamel Finish on Steel, Black"/>
    <n v="482.66399999999999"/>
    <n v="8"/>
    <n v="0.15"/>
    <n v="85.175999999999974"/>
  </r>
  <r>
    <n v="4219"/>
    <s v="CA-2014-149881"/>
    <x v="3"/>
    <x v="719"/>
    <d v="2014-04-04T00:00:00"/>
    <s v="First Class"/>
    <s v="NC-18535"/>
    <s v="Nick Crebassa"/>
    <x v="1"/>
    <x v="0"/>
    <x v="8"/>
    <x v="1"/>
    <n v="94110"/>
    <x v="1"/>
    <s v="TEC-MA-10000418"/>
    <x v="2"/>
    <x v="15"/>
    <s v="Cubify CubeX 3D Printer Double Head Print"/>
    <n v="4799.9839999999995"/>
    <n v="2"/>
    <n v="0.2"/>
    <n v="359.99879999999962"/>
  </r>
  <r>
    <n v="4220"/>
    <s v="CA-2014-134565"/>
    <x v="3"/>
    <x v="532"/>
    <d v="2014-06-14T00:00:00"/>
    <s v="Second Class"/>
    <s v="TB-21400"/>
    <s v="Tom Boeckenhauer"/>
    <x v="0"/>
    <x v="0"/>
    <x v="4"/>
    <x v="4"/>
    <n v="98103"/>
    <x v="1"/>
    <s v="OFF-PA-10004243"/>
    <x v="1"/>
    <x v="10"/>
    <s v="Xerox 1939"/>
    <n v="37.94"/>
    <n v="2"/>
    <n v="0"/>
    <n v="18.211199999999998"/>
  </r>
  <r>
    <n v="4221"/>
    <s v="CA-2014-134565"/>
    <x v="3"/>
    <x v="532"/>
    <d v="2014-06-14T00:00:00"/>
    <s v="Second Class"/>
    <s v="TB-21400"/>
    <s v="Tom Boeckenhauer"/>
    <x v="0"/>
    <x v="0"/>
    <x v="4"/>
    <x v="4"/>
    <n v="98103"/>
    <x v="1"/>
    <s v="OFF-BI-10001759"/>
    <x v="1"/>
    <x v="8"/>
    <s v="Acco Pressboard Covers with Storage Hooks, 14 7/8&quot; x 11&quot;, Dark Blue"/>
    <n v="18.288"/>
    <n v="6"/>
    <n v="0.2"/>
    <n v="6.6293999999999995"/>
  </r>
  <r>
    <n v="4222"/>
    <s v="CA-2014-134565"/>
    <x v="3"/>
    <x v="532"/>
    <d v="2014-06-14T00:00:00"/>
    <s v="Second Class"/>
    <s v="TB-21400"/>
    <s v="Tom Boeckenhauer"/>
    <x v="0"/>
    <x v="0"/>
    <x v="4"/>
    <x v="4"/>
    <n v="98103"/>
    <x v="1"/>
    <s v="TEC-MA-10001570"/>
    <x v="2"/>
    <x v="15"/>
    <s v="Cisco Desktop Collaboration Experience DX650 IP Video Phone"/>
    <n v="385.80000000000007"/>
    <n v="5"/>
    <n v="0.2"/>
    <n v="130.20749999999998"/>
  </r>
  <r>
    <n v="4223"/>
    <s v="CA-2014-134565"/>
    <x v="3"/>
    <x v="532"/>
    <d v="2014-06-14T00:00:00"/>
    <s v="Second Class"/>
    <s v="TB-21400"/>
    <s v="Tom Boeckenhauer"/>
    <x v="0"/>
    <x v="0"/>
    <x v="4"/>
    <x v="4"/>
    <n v="98103"/>
    <x v="1"/>
    <s v="OFF-ST-10004804"/>
    <x v="1"/>
    <x v="4"/>
    <s v="Belkin 19&quot; Vented Equipment Shelf, Black"/>
    <n v="102.96"/>
    <n v="2"/>
    <n v="0"/>
    <n v="1.0296000000000021"/>
  </r>
  <r>
    <n v="4224"/>
    <s v="CA-2014-134565"/>
    <x v="3"/>
    <x v="532"/>
    <d v="2014-06-14T00:00:00"/>
    <s v="Second Class"/>
    <s v="TB-21400"/>
    <s v="Tom Boeckenhauer"/>
    <x v="0"/>
    <x v="0"/>
    <x v="4"/>
    <x v="4"/>
    <n v="98103"/>
    <x v="1"/>
    <s v="FUR-BO-10001519"/>
    <x v="0"/>
    <x v="0"/>
    <s v="O'Sullivan 3-Shelf Heavy-Duty Bookcases"/>
    <n v="174.42000000000002"/>
    <n v="3"/>
    <n v="0"/>
    <n v="41.860800000000005"/>
  </r>
  <r>
    <n v="4225"/>
    <s v="CA-2013-108644"/>
    <x v="0"/>
    <x v="955"/>
    <d v="2013-10-04T00:00:00"/>
    <s v="First Class"/>
    <s v="SJ-20215"/>
    <s v="Sarah Jordon"/>
    <x v="0"/>
    <x v="0"/>
    <x v="94"/>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x v="0"/>
    <x v="22"/>
    <x v="10"/>
    <n v="60623"/>
    <x v="2"/>
    <s v="FUR-FU-10003930"/>
    <x v="0"/>
    <x v="5"/>
    <s v="Howard Miller 12-3/4 Diameter Accuwave DS  Wall Clock"/>
    <n v="94.427999999999997"/>
    <n v="3"/>
    <n v="0.6"/>
    <n v="-42.492599999999982"/>
  </r>
  <r>
    <n v="4227"/>
    <s v="CA-2014-120327"/>
    <x v="3"/>
    <x v="343"/>
    <d v="2014-11-17T00:00:00"/>
    <s v="Standard Class"/>
    <s v="WB-21850"/>
    <s v="William Brown"/>
    <x v="0"/>
    <x v="0"/>
    <x v="37"/>
    <x v="23"/>
    <n v="50322"/>
    <x v="2"/>
    <s v="OFF-FA-10004854"/>
    <x v="1"/>
    <x v="13"/>
    <s v="Vinyl Coated Wire Paper Clips in Organizer Box, 800/Box"/>
    <n v="45.92"/>
    <n v="4"/>
    <n v="0"/>
    <n v="21.5824"/>
  </r>
  <r>
    <n v="4228"/>
    <s v="CA-2012-154970"/>
    <x v="1"/>
    <x v="956"/>
    <d v="2012-01-10T00:00:00"/>
    <s v="Standard Class"/>
    <s v="SR-20740"/>
    <s v="Steven Roelle"/>
    <x v="2"/>
    <x v="0"/>
    <x v="4"/>
    <x v="4"/>
    <n v="98103"/>
    <x v="1"/>
    <s v="FUR-CH-10003396"/>
    <x v="0"/>
    <x v="1"/>
    <s v="Global Deluxe Steno Chair"/>
    <n v="61.584000000000003"/>
    <n v="1"/>
    <n v="0.2"/>
    <n v="-6.9282000000000039"/>
  </r>
  <r>
    <n v="4229"/>
    <s v="CA-2013-113803"/>
    <x v="0"/>
    <x v="830"/>
    <d v="2013-03-27T00:00:00"/>
    <s v="First Class"/>
    <s v="VG-21805"/>
    <s v="Vivek Grady"/>
    <x v="1"/>
    <x v="0"/>
    <x v="102"/>
    <x v="14"/>
    <n v="47374"/>
    <x v="2"/>
    <s v="OFF-PA-10001994"/>
    <x v="1"/>
    <x v="10"/>
    <s v="Ink Jet Note and Greeting Cards, 8-1/2&quot; x 5-1/2&quot; Card Size"/>
    <n v="22.48"/>
    <n v="1"/>
    <n v="0"/>
    <n v="10.3408"/>
  </r>
  <r>
    <n v="4230"/>
    <s v="CA-2014-100223"/>
    <x v="3"/>
    <x v="957"/>
    <d v="2014-07-11T00:00:00"/>
    <s v="Standard Class"/>
    <s v="LS-16945"/>
    <s v="Linda Southworth"/>
    <x v="1"/>
    <x v="0"/>
    <x v="61"/>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x v="0"/>
    <x v="61"/>
    <x v="5"/>
    <n v="75220"/>
    <x v="2"/>
    <s v="OFF-BI-10003429"/>
    <x v="1"/>
    <x v="8"/>
    <s v="Cardinal HOLDit! Binder Insert Strips,Extra Strips"/>
    <n v="11.393999999999998"/>
    <n v="9"/>
    <n v="0.8"/>
    <n v="-17.660699999999999"/>
  </r>
  <r>
    <n v="4232"/>
    <s v="CA-2014-100223"/>
    <x v="3"/>
    <x v="957"/>
    <d v="2014-07-11T00:00:00"/>
    <s v="Standard Class"/>
    <s v="LS-16945"/>
    <s v="Linda Southworth"/>
    <x v="1"/>
    <x v="0"/>
    <x v="61"/>
    <x v="5"/>
    <n v="75220"/>
    <x v="2"/>
    <s v="OFF-PA-10000232"/>
    <x v="1"/>
    <x v="10"/>
    <s v="Xerox 1975"/>
    <n v="15.552000000000003"/>
    <n v="3"/>
    <n v="0.2"/>
    <n v="5.6375999999999999"/>
  </r>
  <r>
    <n v="4233"/>
    <s v="CA-2014-100223"/>
    <x v="3"/>
    <x v="957"/>
    <d v="2014-07-11T00:00:00"/>
    <s v="Standard Class"/>
    <s v="LS-16945"/>
    <s v="Linda Southworth"/>
    <x v="1"/>
    <x v="0"/>
    <x v="61"/>
    <x v="5"/>
    <n v="75220"/>
    <x v="2"/>
    <s v="OFF-PA-10002195"/>
    <x v="1"/>
    <x v="10"/>
    <s v="Xerox 1966"/>
    <n v="31.104000000000006"/>
    <n v="6"/>
    <n v="0.2"/>
    <n v="11.2752"/>
  </r>
  <r>
    <n v="4234"/>
    <s v="CA-2014-100223"/>
    <x v="3"/>
    <x v="957"/>
    <d v="2014-07-11T00:00:00"/>
    <s v="Standard Class"/>
    <s v="LS-16945"/>
    <s v="Linda Southworth"/>
    <x v="1"/>
    <x v="0"/>
    <x v="61"/>
    <x v="5"/>
    <n v="75220"/>
    <x v="2"/>
    <s v="OFF-BI-10004492"/>
    <x v="1"/>
    <x v="8"/>
    <s v="Tuf-Vin Binders"/>
    <n v="6.3159999999999981"/>
    <n v="1"/>
    <n v="0.8"/>
    <n v="-10.421400000000002"/>
  </r>
  <r>
    <n v="4235"/>
    <s v="CA-2011-168823"/>
    <x v="2"/>
    <x v="158"/>
    <d v="2011-09-24T00:00:00"/>
    <s v="First Class"/>
    <s v="MA-17560"/>
    <s v="Matt Abelman"/>
    <x v="2"/>
    <x v="0"/>
    <x v="10"/>
    <x v="9"/>
    <n v="19143"/>
    <x v="3"/>
    <s v="OFF-PA-10004000"/>
    <x v="1"/>
    <x v="10"/>
    <s v="While You Were Out Pads, 50 per Pad, 4 x 5 1/4, Green Cycle"/>
    <n v="11.352000000000002"/>
    <n v="3"/>
    <n v="0.2"/>
    <n v="4.1151"/>
  </r>
  <r>
    <n v="4236"/>
    <s v="CA-2011-168823"/>
    <x v="2"/>
    <x v="158"/>
    <d v="2011-09-24T00:00:00"/>
    <s v="First Class"/>
    <s v="MA-17560"/>
    <s v="Matt Abelman"/>
    <x v="2"/>
    <x v="0"/>
    <x v="10"/>
    <x v="9"/>
    <n v="19143"/>
    <x v="3"/>
    <s v="OFF-LA-10004425"/>
    <x v="1"/>
    <x v="2"/>
    <s v="Staples"/>
    <n v="20.808000000000003"/>
    <n v="9"/>
    <n v="0.2"/>
    <n v="7.0226999999999995"/>
  </r>
  <r>
    <n v="4237"/>
    <s v="CA-2013-162404"/>
    <x v="0"/>
    <x v="310"/>
    <d v="2013-07-28T00:00:00"/>
    <s v="Standard Class"/>
    <s v="NF-18475"/>
    <s v="Neil Französisch"/>
    <x v="2"/>
    <x v="0"/>
    <x v="179"/>
    <x v="10"/>
    <n v="61107"/>
    <x v="2"/>
    <s v="OFF-BI-10000948"/>
    <x v="1"/>
    <x v="8"/>
    <s v="GBC Laser Imprintable Binding System Covers, Desert Sand"/>
    <n v="11.415999999999997"/>
    <n v="4"/>
    <n v="0.8"/>
    <n v="-18.836400000000005"/>
  </r>
  <r>
    <n v="4238"/>
    <s v="CA-2014-104024"/>
    <x v="3"/>
    <x v="635"/>
    <d v="2014-09-04T00:00:00"/>
    <s v="Second Class"/>
    <s v="MD-17860"/>
    <s v="Michael Dominguez"/>
    <x v="1"/>
    <x v="0"/>
    <x v="10"/>
    <x v="9"/>
    <n v="19134"/>
    <x v="3"/>
    <s v="OFF-AR-10001972"/>
    <x v="1"/>
    <x v="6"/>
    <s v="Newell 323"/>
    <n v="9.4080000000000013"/>
    <n v="7"/>
    <n v="0.2"/>
    <n v="0.70560000000000045"/>
  </r>
  <r>
    <n v="4239"/>
    <s v="CA-2014-147144"/>
    <x v="3"/>
    <x v="606"/>
    <d v="2014-03-29T00:00:00"/>
    <s v="First Class"/>
    <s v="MZ-17335"/>
    <s v="Maria Zettner"/>
    <x v="2"/>
    <x v="0"/>
    <x v="4"/>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x v="0"/>
    <x v="354"/>
    <x v="12"/>
    <n v="49505"/>
    <x v="2"/>
    <s v="OFF-PA-10000994"/>
    <x v="1"/>
    <x v="10"/>
    <s v="Xerox 1915"/>
    <n v="209.7"/>
    <n v="2"/>
    <n v="0"/>
    <n v="100.65599999999999"/>
  </r>
  <r>
    <n v="4241"/>
    <s v="CA-2011-133704"/>
    <x v="2"/>
    <x v="59"/>
    <d v="2011-09-26T00:00:00"/>
    <s v="Standard Class"/>
    <s v="MA-17995"/>
    <s v="Michelle Arnett"/>
    <x v="2"/>
    <x v="0"/>
    <x v="1"/>
    <x v="1"/>
    <n v="90004"/>
    <x v="1"/>
    <s v="OFF-AP-10001366"/>
    <x v="1"/>
    <x v="9"/>
    <s v="Staples"/>
    <n v="43.92"/>
    <n v="4"/>
    <n v="0"/>
    <n v="11.858400000000003"/>
  </r>
  <r>
    <n v="4242"/>
    <s v="CA-2011-133704"/>
    <x v="2"/>
    <x v="59"/>
    <d v="2011-09-26T00:00:00"/>
    <s v="Standard Class"/>
    <s v="MA-17995"/>
    <s v="Michelle Arnett"/>
    <x v="2"/>
    <x v="0"/>
    <x v="1"/>
    <x v="1"/>
    <n v="90004"/>
    <x v="1"/>
    <s v="OFF-BI-10001636"/>
    <x v="1"/>
    <x v="8"/>
    <s v="Ibico Plastic and Wire Spiral Binding Combs"/>
    <n v="20.231999999999999"/>
    <n v="3"/>
    <n v="0.2"/>
    <n v="6.5753999999999984"/>
  </r>
  <r>
    <n v="4243"/>
    <s v="CA-2013-159142"/>
    <x v="0"/>
    <x v="958"/>
    <d v="2013-04-06T00:00:00"/>
    <s v="First Class"/>
    <s v="ME-17320"/>
    <s v="Maria Etezadi"/>
    <x v="2"/>
    <x v="0"/>
    <x v="24"/>
    <x v="17"/>
    <n v="22153"/>
    <x v="0"/>
    <s v="TEC-PH-10001448"/>
    <x v="2"/>
    <x v="7"/>
    <s v="Anker Astro 15000mAh USB Portable Charger"/>
    <n v="149.97"/>
    <n v="3"/>
    <n v="0"/>
    <n v="5.9987999999999815"/>
  </r>
  <r>
    <n v="4244"/>
    <s v="CA-2013-159142"/>
    <x v="0"/>
    <x v="958"/>
    <d v="2013-04-06T00:00:00"/>
    <s v="First Class"/>
    <s v="ME-17320"/>
    <s v="Maria Etezadi"/>
    <x v="2"/>
    <x v="0"/>
    <x v="24"/>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x v="0"/>
    <x v="1"/>
    <x v="1"/>
    <n v="90036"/>
    <x v="1"/>
    <s v="TEC-AC-10002323"/>
    <x v="2"/>
    <x v="11"/>
    <s v="SanDisk Ultra 32 GB MicroSDHC Class 10 Memory Card"/>
    <n v="66.300000000000011"/>
    <n v="3"/>
    <n v="0"/>
    <n v="8.6190000000000033"/>
  </r>
  <r>
    <n v="4246"/>
    <s v="CA-2014-117702"/>
    <x v="3"/>
    <x v="354"/>
    <d v="2014-12-05T00:00:00"/>
    <s v="Standard Class"/>
    <s v="LS-16975"/>
    <s v="Lindsay Shagiari"/>
    <x v="2"/>
    <x v="0"/>
    <x v="248"/>
    <x v="39"/>
    <n v="21215"/>
    <x v="3"/>
    <s v="OFF-AR-10004582"/>
    <x v="1"/>
    <x v="6"/>
    <s v="BIC Brite Liner Grip Highlighters"/>
    <n v="1.64"/>
    <n v="1"/>
    <n v="0"/>
    <n v="0.73799999999999988"/>
  </r>
  <r>
    <n v="4247"/>
    <s v="CA-2014-117702"/>
    <x v="3"/>
    <x v="354"/>
    <d v="2014-12-05T00:00:00"/>
    <s v="Standard Class"/>
    <s v="LS-16975"/>
    <s v="Lindsay Shagiari"/>
    <x v="2"/>
    <x v="0"/>
    <x v="248"/>
    <x v="39"/>
    <n v="21215"/>
    <x v="3"/>
    <s v="FUR-FU-10000576"/>
    <x v="0"/>
    <x v="5"/>
    <s v="Luxo Professional Fluorescent Magnifier Lamp with Clamp-Mount Base"/>
    <n v="1049.2"/>
    <n v="5"/>
    <n v="0"/>
    <n v="272.79200000000003"/>
  </r>
  <r>
    <n v="4248"/>
    <s v="CA-2014-117702"/>
    <x v="3"/>
    <x v="354"/>
    <d v="2014-12-05T00:00:00"/>
    <s v="Standard Class"/>
    <s v="LS-16975"/>
    <s v="Lindsay Shagiari"/>
    <x v="2"/>
    <x v="0"/>
    <x v="248"/>
    <x v="39"/>
    <n v="21215"/>
    <x v="3"/>
    <s v="FUR-FU-10004270"/>
    <x v="0"/>
    <x v="5"/>
    <s v="Eldon Image Series Desk Accessories, Burgundy"/>
    <n v="20.9"/>
    <n v="5"/>
    <n v="0"/>
    <n v="7.5239999999999991"/>
  </r>
  <r>
    <n v="4249"/>
    <s v="CA-2013-157336"/>
    <x v="0"/>
    <x v="49"/>
    <d v="2013-12-06T00:00:00"/>
    <s v="Second Class"/>
    <s v="SJ-20500"/>
    <s v="Shirley Jackson"/>
    <x v="0"/>
    <x v="0"/>
    <x v="54"/>
    <x v="29"/>
    <n v="6824"/>
    <x v="3"/>
    <s v="OFF-BI-10004236"/>
    <x v="1"/>
    <x v="8"/>
    <s v="XtraLife ClearVue Slant-D Ring Binder, White, 3&quot;"/>
    <n v="88.08"/>
    <n v="6"/>
    <n v="0"/>
    <n v="40.516799999999996"/>
  </r>
  <r>
    <n v="4250"/>
    <s v="CA-2013-157336"/>
    <x v="0"/>
    <x v="49"/>
    <d v="2013-12-06T00:00:00"/>
    <s v="Second Class"/>
    <s v="SJ-20500"/>
    <s v="Shirley Jackson"/>
    <x v="0"/>
    <x v="0"/>
    <x v="54"/>
    <x v="29"/>
    <n v="6824"/>
    <x v="3"/>
    <s v="FUR-CH-10004997"/>
    <x v="0"/>
    <x v="1"/>
    <s v="Hon Every-Day Series Multi-Task Chairs"/>
    <n v="751.92"/>
    <n v="4"/>
    <n v="0"/>
    <n v="150.38400000000001"/>
  </r>
  <r>
    <n v="4251"/>
    <s v="CA-2011-168130"/>
    <x v="2"/>
    <x v="111"/>
    <d v="2011-09-19T00:00:00"/>
    <s v="Same Day"/>
    <s v="BS-11365"/>
    <s v="Bill Shonely"/>
    <x v="1"/>
    <x v="0"/>
    <x v="20"/>
    <x v="15"/>
    <n v="10011"/>
    <x v="3"/>
    <s v="FUR-CH-10000988"/>
    <x v="0"/>
    <x v="1"/>
    <s v="Hon Olson Stacker Stools"/>
    <n v="887.10299999999995"/>
    <n v="7"/>
    <n v="0.1"/>
    <n v="177.42059999999998"/>
  </r>
  <r>
    <n v="4252"/>
    <s v="CA-2012-155068"/>
    <x v="1"/>
    <x v="924"/>
    <d v="2012-10-23T00:00:00"/>
    <s v="Same Day"/>
    <s v="RA-19285"/>
    <s v="Ralph Arnett"/>
    <x v="0"/>
    <x v="0"/>
    <x v="121"/>
    <x v="2"/>
    <n v="33801"/>
    <x v="0"/>
    <s v="TEC-PH-10004897"/>
    <x v="2"/>
    <x v="7"/>
    <s v="Mediabridge Sport Armband iPhone 5s"/>
    <n v="55.944000000000003"/>
    <n v="7"/>
    <n v="0.2"/>
    <n v="-13.286700000000002"/>
  </r>
  <r>
    <n v="4253"/>
    <s v="CA-2012-155068"/>
    <x v="1"/>
    <x v="924"/>
    <d v="2012-10-23T00:00:00"/>
    <s v="Same Day"/>
    <s v="RA-19285"/>
    <s v="Ralph Arnett"/>
    <x v="0"/>
    <x v="0"/>
    <x v="121"/>
    <x v="2"/>
    <n v="33801"/>
    <x v="0"/>
    <s v="OFF-AR-10002656"/>
    <x v="1"/>
    <x v="6"/>
    <s v="Sanford Liquid Accent Highlighters"/>
    <n v="10.688000000000001"/>
    <n v="2"/>
    <n v="0.2"/>
    <n v="2.271199999999999"/>
  </r>
  <r>
    <n v="4254"/>
    <s v="CA-2012-155068"/>
    <x v="1"/>
    <x v="924"/>
    <d v="2012-10-23T00:00:00"/>
    <s v="Same Day"/>
    <s v="RA-19285"/>
    <s v="Ralph Arnett"/>
    <x v="0"/>
    <x v="0"/>
    <x v="121"/>
    <x v="2"/>
    <n v="33801"/>
    <x v="0"/>
    <s v="TEC-PH-10004924"/>
    <x v="2"/>
    <x v="7"/>
    <s v="SKILCRAFT Telephone Shoulder Rest, 2&quot; x 6.5&quot; x 2.5&quot;, Black"/>
    <n v="11.824"/>
    <n v="2"/>
    <n v="0.2"/>
    <n v="1.0346000000000006"/>
  </r>
  <r>
    <n v="4255"/>
    <s v="CA-2014-163160"/>
    <x v="3"/>
    <x v="119"/>
    <d v="2014-10-17T00:00:00"/>
    <s v="First Class"/>
    <s v="TS-21610"/>
    <s v="Troy Staebel"/>
    <x v="0"/>
    <x v="0"/>
    <x v="210"/>
    <x v="10"/>
    <n v="61032"/>
    <x v="2"/>
    <s v="OFF-PA-10003127"/>
    <x v="1"/>
    <x v="10"/>
    <s v="Staples"/>
    <n v="63.311999999999998"/>
    <n v="3"/>
    <n v="0.2"/>
    <n v="20.576399999999996"/>
  </r>
  <r>
    <n v="4256"/>
    <s v="CA-2014-163160"/>
    <x v="3"/>
    <x v="119"/>
    <d v="2014-10-17T00:00:00"/>
    <s v="First Class"/>
    <s v="TS-21610"/>
    <s v="Troy Staebel"/>
    <x v="0"/>
    <x v="0"/>
    <x v="210"/>
    <x v="10"/>
    <n v="61032"/>
    <x v="2"/>
    <s v="OFF-BI-10000778"/>
    <x v="1"/>
    <x v="8"/>
    <s v="GBC VeloBinder Electric Binding Machine"/>
    <n v="96.783999999999978"/>
    <n v="4"/>
    <n v="0.8"/>
    <n v="-145.17600000000002"/>
  </r>
  <r>
    <n v="4257"/>
    <s v="CA-2014-163160"/>
    <x v="3"/>
    <x v="119"/>
    <d v="2014-10-17T00:00:00"/>
    <s v="First Class"/>
    <s v="TS-21610"/>
    <s v="Troy Staebel"/>
    <x v="0"/>
    <x v="0"/>
    <x v="210"/>
    <x v="10"/>
    <n v="61032"/>
    <x v="2"/>
    <s v="FUR-FU-10001424"/>
    <x v="0"/>
    <x v="5"/>
    <s v="Dax Clear Box Frame"/>
    <n v="10.476000000000001"/>
    <n v="3"/>
    <n v="0.6"/>
    <n v="-6.8094000000000037"/>
  </r>
  <r>
    <n v="4258"/>
    <s v="CA-2012-101924"/>
    <x v="1"/>
    <x v="406"/>
    <d v="2012-09-09T00:00:00"/>
    <s v="Standard Class"/>
    <s v="KB-16585"/>
    <s v="Ken Black"/>
    <x v="1"/>
    <x v="0"/>
    <x v="261"/>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x v="0"/>
    <x v="4"/>
    <x v="4"/>
    <n v="98103"/>
    <x v="1"/>
    <s v="FUR-CH-10002880"/>
    <x v="0"/>
    <x v="1"/>
    <s v="Global High-Back Leather Tilter, Burgundy"/>
    <n v="196.78399999999999"/>
    <n v="2"/>
    <n v="0.2"/>
    <n v="-22.138200000000012"/>
  </r>
  <r>
    <n v="4260"/>
    <s v="CA-2014-118367"/>
    <x v="3"/>
    <x v="960"/>
    <d v="2014-11-03T00:00:00"/>
    <s v="Second Class"/>
    <s v="LO-17170"/>
    <s v="Lori Olson"/>
    <x v="1"/>
    <x v="0"/>
    <x v="20"/>
    <x v="15"/>
    <n v="10035"/>
    <x v="3"/>
    <s v="OFF-EN-10004386"/>
    <x v="1"/>
    <x v="12"/>
    <s v="Recycled Interoffice Envelopes with String and Button Closure, 10 x 13"/>
    <n v="47.98"/>
    <n v="2"/>
    <n v="0"/>
    <n v="23.99"/>
  </r>
  <r>
    <n v="4261"/>
    <s v="CA-2014-164819"/>
    <x v="3"/>
    <x v="453"/>
    <d v="2014-10-20T00:00:00"/>
    <s v="Second Class"/>
    <s v="RS-19420"/>
    <s v="Ricardo Sperren"/>
    <x v="1"/>
    <x v="0"/>
    <x v="54"/>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x v="0"/>
    <x v="278"/>
    <x v="11"/>
    <n v="56560"/>
    <x v="2"/>
    <s v="TEC-AC-10002006"/>
    <x v="2"/>
    <x v="11"/>
    <s v="Memorex Micro Travel Drive 16 GB"/>
    <n v="63.96"/>
    <n v="4"/>
    <n v="0"/>
    <n v="19.827599999999997"/>
  </r>
  <r>
    <n v="4263"/>
    <s v="CA-2014-123351"/>
    <x v="3"/>
    <x v="296"/>
    <d v="2014-09-26T00:00:00"/>
    <s v="Standard Class"/>
    <s v="KT-16480"/>
    <s v="Kean Thornton"/>
    <x v="0"/>
    <x v="0"/>
    <x v="38"/>
    <x v="32"/>
    <n v="31907"/>
    <x v="0"/>
    <s v="OFF-AP-10001242"/>
    <x v="1"/>
    <x v="9"/>
    <s v="APC 7 Outlet Network SurgeArrest Surge Protector"/>
    <n v="80.48"/>
    <n v="1"/>
    <n v="0"/>
    <n v="24.143999999999998"/>
  </r>
  <r>
    <n v="4264"/>
    <s v="CA-2014-110429"/>
    <x v="3"/>
    <x v="132"/>
    <d v="2014-11-09T00:00:00"/>
    <s v="Standard Class"/>
    <s v="DM-13015"/>
    <s v="Darrin Martin"/>
    <x v="0"/>
    <x v="0"/>
    <x v="10"/>
    <x v="9"/>
    <n v="19143"/>
    <x v="3"/>
    <s v="OFF-BI-10000216"/>
    <x v="1"/>
    <x v="8"/>
    <s v="Mead 1st Gear 2&quot; Zipper Binder, Asst. Colors"/>
    <n v="11.673000000000002"/>
    <n v="3"/>
    <n v="0.7"/>
    <n v="-7.782"/>
  </r>
  <r>
    <n v="4265"/>
    <s v="US-2013-131611"/>
    <x v="0"/>
    <x v="732"/>
    <d v="2013-11-10T00:00:00"/>
    <s v="Standard Class"/>
    <s v="EP-13915"/>
    <s v="Emily Phan"/>
    <x v="0"/>
    <x v="0"/>
    <x v="12"/>
    <x v="5"/>
    <n v="77036"/>
    <x v="2"/>
    <s v="FUR-TA-10002774"/>
    <x v="0"/>
    <x v="3"/>
    <s v="Laminate Occasional Tables"/>
    <n v="863.12799999999993"/>
    <n v="8"/>
    <n v="0.3"/>
    <n v="-160.29520000000008"/>
  </r>
  <r>
    <n v="4266"/>
    <s v="US-2013-131611"/>
    <x v="0"/>
    <x v="732"/>
    <d v="2013-11-10T00:00:00"/>
    <s v="Standard Class"/>
    <s v="EP-13915"/>
    <s v="Emily Phan"/>
    <x v="0"/>
    <x v="0"/>
    <x v="12"/>
    <x v="5"/>
    <n v="77036"/>
    <x v="2"/>
    <s v="OFF-BI-10004364"/>
    <x v="1"/>
    <x v="8"/>
    <s v="Storex Dura Pro Binders"/>
    <n v="3.5639999999999992"/>
    <n v="3"/>
    <n v="0.8"/>
    <n v="-6.2370000000000019"/>
  </r>
  <r>
    <n v="4267"/>
    <s v="US-2013-131611"/>
    <x v="0"/>
    <x v="732"/>
    <d v="2013-11-10T00:00:00"/>
    <s v="Standard Class"/>
    <s v="EP-13915"/>
    <s v="Emily Phan"/>
    <x v="0"/>
    <x v="0"/>
    <x v="12"/>
    <x v="5"/>
    <n v="77036"/>
    <x v="2"/>
    <s v="FUR-BO-10000780"/>
    <x v="0"/>
    <x v="0"/>
    <s v="O'Sullivan Plantations 2-Door Library in Landvery Oak"/>
    <n v="956.6647999999999"/>
    <n v="7"/>
    <n v="0.32"/>
    <n v="-225.09759999999991"/>
  </r>
  <r>
    <n v="4268"/>
    <s v="US-2013-131611"/>
    <x v="0"/>
    <x v="732"/>
    <d v="2013-11-10T00:00:00"/>
    <s v="Standard Class"/>
    <s v="EP-13915"/>
    <s v="Emily Phan"/>
    <x v="0"/>
    <x v="0"/>
    <x v="12"/>
    <x v="5"/>
    <n v="77036"/>
    <x v="2"/>
    <s v="OFF-BI-10001989"/>
    <x v="1"/>
    <x v="8"/>
    <s v="Premium Transparent Presentation Covers by GBC"/>
    <n v="12.587999999999997"/>
    <n v="3"/>
    <n v="0.8"/>
    <n v="-20.140800000000006"/>
  </r>
  <r>
    <n v="4269"/>
    <s v="US-2013-131611"/>
    <x v="0"/>
    <x v="732"/>
    <d v="2013-11-10T00:00:00"/>
    <s v="Standard Class"/>
    <s v="EP-13915"/>
    <s v="Emily Phan"/>
    <x v="0"/>
    <x v="0"/>
    <x v="12"/>
    <x v="5"/>
    <n v="77036"/>
    <x v="2"/>
    <s v="TEC-AC-10004001"/>
    <x v="2"/>
    <x v="11"/>
    <s v="Logitech Wireless Headset H600 Over-The-Head Design"/>
    <n v="171.96"/>
    <n v="5"/>
    <n v="0.2"/>
    <n v="45.139500000000005"/>
  </r>
  <r>
    <n v="4270"/>
    <s v="US-2014-124821"/>
    <x v="3"/>
    <x v="643"/>
    <d v="2014-06-30T00:00:00"/>
    <s v="Second Class"/>
    <s v="AM-10705"/>
    <s v="Anne McFarland"/>
    <x v="0"/>
    <x v="0"/>
    <x v="4"/>
    <x v="4"/>
    <n v="98115"/>
    <x v="1"/>
    <s v="FUR-TA-10000688"/>
    <x v="0"/>
    <x v="3"/>
    <s v="Chromcraft Bull-Nose Wood Round Conference Table Top, Wood Base"/>
    <n v="871.4"/>
    <n v="4"/>
    <n v="0"/>
    <n v="148.13799999999992"/>
  </r>
  <r>
    <n v="4271"/>
    <s v="CA-2012-166975"/>
    <x v="1"/>
    <x v="650"/>
    <d v="2012-11-30T00:00:00"/>
    <s v="Standard Class"/>
    <s v="SH-20635"/>
    <s v="Stefanie Holloman"/>
    <x v="1"/>
    <x v="0"/>
    <x v="25"/>
    <x v="18"/>
    <n v="38301"/>
    <x v="0"/>
    <s v="FUR-FU-10003930"/>
    <x v="0"/>
    <x v="5"/>
    <s v="Howard Miller 12-3/4 Diameter Accuwave DS  Wall Clock"/>
    <n v="692.47199999999998"/>
    <n v="11"/>
    <n v="0.2"/>
    <n v="190.42980000000006"/>
  </r>
  <r>
    <n v="4272"/>
    <s v="CA-2013-123806"/>
    <x v="0"/>
    <x v="390"/>
    <d v="2013-11-28T00:00:00"/>
    <s v="Second Class"/>
    <s v="LA-16780"/>
    <s v="Laura Armstrong"/>
    <x v="1"/>
    <x v="0"/>
    <x v="248"/>
    <x v="39"/>
    <n v="21215"/>
    <x v="3"/>
    <s v="FUR-FU-10000965"/>
    <x v="0"/>
    <x v="5"/>
    <s v="Howard Miller 11-1/2&quot; Diameter Ridgewood Wall Clock"/>
    <n v="207.76"/>
    <n v="4"/>
    <n v="0"/>
    <n v="85.181600000000003"/>
  </r>
  <r>
    <n v="4273"/>
    <s v="US-2014-158505"/>
    <x v="3"/>
    <x v="246"/>
    <d v="2014-07-22T00:00:00"/>
    <s v="Same Day"/>
    <s v="SF-20200"/>
    <s v="Sarah Foster"/>
    <x v="0"/>
    <x v="0"/>
    <x v="208"/>
    <x v="7"/>
    <n v="84107"/>
    <x v="1"/>
    <s v="TEC-PH-10004071"/>
    <x v="2"/>
    <x v="7"/>
    <s v="PayAnywhere Card Reader"/>
    <n v="71.928000000000011"/>
    <n v="9"/>
    <n v="0.2"/>
    <n v="6.2936999999999976"/>
  </r>
  <r>
    <n v="4274"/>
    <s v="US-2014-158505"/>
    <x v="3"/>
    <x v="246"/>
    <d v="2014-07-22T00:00:00"/>
    <s v="Same Day"/>
    <s v="SF-20200"/>
    <s v="Sarah Foster"/>
    <x v="0"/>
    <x v="0"/>
    <x v="208"/>
    <x v="7"/>
    <n v="84107"/>
    <x v="1"/>
    <s v="OFF-AR-10001044"/>
    <x v="1"/>
    <x v="6"/>
    <s v="BOSTON Ranger #55 Pencil Sharpener, Black"/>
    <n v="25.99"/>
    <n v="1"/>
    <n v="0"/>
    <n v="7.5370999999999988"/>
  </r>
  <r>
    <n v="4275"/>
    <s v="CA-2012-142692"/>
    <x v="1"/>
    <x v="924"/>
    <d v="2012-10-28T00:00:00"/>
    <s v="Standard Class"/>
    <s v="AG-10495"/>
    <s v="Andrew Gjertsen"/>
    <x v="1"/>
    <x v="0"/>
    <x v="4"/>
    <x v="4"/>
    <n v="98105"/>
    <x v="1"/>
    <s v="OFF-BI-10004140"/>
    <x v="1"/>
    <x v="8"/>
    <s v="Avery Non-Stick Binders"/>
    <n v="3.5920000000000005"/>
    <n v="1"/>
    <n v="0.2"/>
    <n v="1.1224999999999996"/>
  </r>
  <r>
    <n v="4276"/>
    <s v="CA-2012-123456"/>
    <x v="1"/>
    <x v="584"/>
    <d v="2012-07-13T00:00:00"/>
    <s v="Standard Class"/>
    <s v="KN-16450"/>
    <s v="Kean Nguyen"/>
    <x v="1"/>
    <x v="0"/>
    <x v="61"/>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x v="0"/>
    <x v="4"/>
    <x v="4"/>
    <n v="98105"/>
    <x v="1"/>
    <s v="OFF-ST-10000046"/>
    <x v="1"/>
    <x v="4"/>
    <s v="Fellowes Super Stor/Drawer Files"/>
    <n v="323.10000000000002"/>
    <n v="2"/>
    <n v="0"/>
    <n v="61.38900000000001"/>
  </r>
  <r>
    <n v="4278"/>
    <s v="US-2013-107440"/>
    <x v="0"/>
    <x v="947"/>
    <d v="2013-04-21T00:00:00"/>
    <s v="Standard Class"/>
    <s v="BS-11365"/>
    <s v="Bill Shonely"/>
    <x v="1"/>
    <x v="0"/>
    <x v="80"/>
    <x v="30"/>
    <n v="8701"/>
    <x v="3"/>
    <s v="TEC-MA-10001047"/>
    <x v="2"/>
    <x v="15"/>
    <s v="3D Systems Cube Printer, 2nd Generation, Magenta"/>
    <n v="9099.93"/>
    <n v="7"/>
    <n v="0"/>
    <n v="2365.9817999999996"/>
  </r>
  <r>
    <n v="4279"/>
    <s v="US-2013-107440"/>
    <x v="0"/>
    <x v="947"/>
    <d v="2013-04-21T00:00:00"/>
    <s v="Standard Class"/>
    <s v="BS-11365"/>
    <s v="Bill Shonely"/>
    <x v="1"/>
    <x v="0"/>
    <x v="80"/>
    <x v="30"/>
    <n v="8701"/>
    <x v="3"/>
    <s v="FUR-FU-10000550"/>
    <x v="0"/>
    <x v="5"/>
    <s v="Stacking Trays by OIC"/>
    <n v="9.9600000000000009"/>
    <n v="2"/>
    <n v="0"/>
    <n v="3.2867999999999995"/>
  </r>
  <r>
    <n v="4280"/>
    <s v="US-2013-107440"/>
    <x v="0"/>
    <x v="947"/>
    <d v="2013-04-21T00:00:00"/>
    <s v="Standard Class"/>
    <s v="BS-11365"/>
    <s v="Bill Shonely"/>
    <x v="1"/>
    <x v="0"/>
    <x v="80"/>
    <x v="30"/>
    <n v="8701"/>
    <x v="3"/>
    <s v="OFF-BI-10002432"/>
    <x v="1"/>
    <x v="8"/>
    <s v="Wilson Jones Standard D-Ring Binders"/>
    <n v="25.299999999999997"/>
    <n v="5"/>
    <n v="0"/>
    <n v="11.890999999999998"/>
  </r>
  <r>
    <n v="4281"/>
    <s v="CA-2011-166989"/>
    <x v="2"/>
    <x v="687"/>
    <d v="2011-11-18T00:00:00"/>
    <s v="Standard Class"/>
    <s v="RM-19675"/>
    <s v="Robert Marley"/>
    <x v="2"/>
    <x v="0"/>
    <x v="20"/>
    <x v="15"/>
    <n v="10011"/>
    <x v="3"/>
    <s v="OFF-PA-10004470"/>
    <x v="1"/>
    <x v="10"/>
    <s v="Adams Write n' Stick Phone Message Book, 11&quot; X 5 1/4&quot;, 200 Messages"/>
    <n v="11.36"/>
    <n v="2"/>
    <n v="0"/>
    <n v="5.2255999999999991"/>
  </r>
  <r>
    <n v="4282"/>
    <s v="CA-2011-166989"/>
    <x v="2"/>
    <x v="687"/>
    <d v="2011-11-18T00:00:00"/>
    <s v="Standard Class"/>
    <s v="RM-19675"/>
    <s v="Robert Marley"/>
    <x v="2"/>
    <x v="0"/>
    <x v="20"/>
    <x v="15"/>
    <n v="10011"/>
    <x v="3"/>
    <s v="FUR-CH-10001797"/>
    <x v="0"/>
    <x v="1"/>
    <s v="Safco Chair Connectors, 6/Carton"/>
    <n v="69.263999999999996"/>
    <n v="2"/>
    <n v="0.1"/>
    <n v="14.62239999999999"/>
  </r>
  <r>
    <n v="4283"/>
    <s v="CA-2011-103100"/>
    <x v="2"/>
    <x v="414"/>
    <d v="2011-12-23T00:00:00"/>
    <s v="First Class"/>
    <s v="AB-10105"/>
    <s v="Adrian Barton"/>
    <x v="0"/>
    <x v="0"/>
    <x v="245"/>
    <x v="14"/>
    <n v="46203"/>
    <x v="2"/>
    <s v="OFF-LA-10003720"/>
    <x v="1"/>
    <x v="2"/>
    <s v="Avery 487"/>
    <n v="3.69"/>
    <n v="1"/>
    <n v="0"/>
    <n v="1.7343"/>
  </r>
  <r>
    <n v="4284"/>
    <s v="CA-2011-103100"/>
    <x v="2"/>
    <x v="414"/>
    <d v="2011-12-23T00:00:00"/>
    <s v="First Class"/>
    <s v="AB-10105"/>
    <s v="Adrian Barton"/>
    <x v="0"/>
    <x v="0"/>
    <x v="245"/>
    <x v="14"/>
    <n v="46203"/>
    <x v="2"/>
    <s v="OFF-BI-10004600"/>
    <x v="1"/>
    <x v="8"/>
    <s v="Ibico Ibimaster 300 Manual Binding System"/>
    <n v="1103.97"/>
    <n v="3"/>
    <n v="0"/>
    <n v="496.78649999999993"/>
  </r>
  <r>
    <n v="4285"/>
    <s v="CA-2012-105690"/>
    <x v="1"/>
    <x v="82"/>
    <d v="2012-11-26T00:00:00"/>
    <s v="Second Class"/>
    <s v="CA-11965"/>
    <s v="Carol Adams"/>
    <x v="1"/>
    <x v="0"/>
    <x v="396"/>
    <x v="5"/>
    <n v="77642"/>
    <x v="2"/>
    <s v="FUR-BO-10003965"/>
    <x v="0"/>
    <x v="0"/>
    <s v="O'Sullivan Manor Hill 2-Door Library in Brianna Oak"/>
    <n v="246.13279999999997"/>
    <n v="2"/>
    <n v="0.32"/>
    <n v="-76.011599999999973"/>
  </r>
  <r>
    <n v="4286"/>
    <s v="CA-2012-105690"/>
    <x v="1"/>
    <x v="82"/>
    <d v="2012-11-26T00:00:00"/>
    <s v="Second Class"/>
    <s v="CA-11965"/>
    <s v="Carol Adams"/>
    <x v="1"/>
    <x v="0"/>
    <x v="396"/>
    <x v="5"/>
    <n v="77642"/>
    <x v="2"/>
    <s v="OFF-LA-10000240"/>
    <x v="1"/>
    <x v="2"/>
    <s v="Self-Adhesive Address Labels for Typewriters by Universal"/>
    <n v="11.696"/>
    <n v="2"/>
    <n v="0.2"/>
    <n v="3.9473999999999996"/>
  </r>
  <r>
    <n v="4287"/>
    <s v="CA-2012-105690"/>
    <x v="1"/>
    <x v="82"/>
    <d v="2012-11-26T00:00:00"/>
    <s v="Second Class"/>
    <s v="CA-11965"/>
    <s v="Carol Adams"/>
    <x v="1"/>
    <x v="0"/>
    <x v="396"/>
    <x v="5"/>
    <n v="77642"/>
    <x v="2"/>
    <s v="TEC-CO-10001571"/>
    <x v="2"/>
    <x v="16"/>
    <s v="Sharp 1540cs Digital Laser Copier"/>
    <n v="439.99200000000002"/>
    <n v="1"/>
    <n v="0.2"/>
    <n v="164.99700000000001"/>
  </r>
  <r>
    <n v="4288"/>
    <s v="CA-2014-127516"/>
    <x v="3"/>
    <x v="116"/>
    <d v="2015-01-04T00:00:00"/>
    <s v="Standard Class"/>
    <s v="EH-14005"/>
    <s v="Erica Hernandez"/>
    <x v="2"/>
    <x v="0"/>
    <x v="316"/>
    <x v="18"/>
    <n v="37211"/>
    <x v="0"/>
    <s v="OFF-ST-10000736"/>
    <x v="1"/>
    <x v="4"/>
    <s v="Carina Double Wide Media Storage Towers in Natural &amp; Black"/>
    <n v="64.784000000000006"/>
    <n v="1"/>
    <n v="0.2"/>
    <n v="-12.956800000000005"/>
  </r>
  <r>
    <n v="4289"/>
    <s v="US-2012-117184"/>
    <x v="1"/>
    <x v="961"/>
    <d v="2012-05-21T00:00:00"/>
    <s v="Standard Class"/>
    <s v="ON-18715"/>
    <s v="Odella Nelson"/>
    <x v="1"/>
    <x v="0"/>
    <x v="12"/>
    <x v="5"/>
    <n v="77095"/>
    <x v="2"/>
    <s v="OFF-BI-10002082"/>
    <x v="1"/>
    <x v="8"/>
    <s v="GBC Twin Loop Wire Binding Elements"/>
    <n v="33.279999999999994"/>
    <n v="5"/>
    <n v="0.8"/>
    <n v="-49.92"/>
  </r>
  <r>
    <n v="4290"/>
    <s v="US-2012-117184"/>
    <x v="1"/>
    <x v="961"/>
    <d v="2012-05-21T00:00:00"/>
    <s v="Standard Class"/>
    <s v="ON-18715"/>
    <s v="Odella Nelson"/>
    <x v="1"/>
    <x v="0"/>
    <x v="12"/>
    <x v="5"/>
    <n v="77095"/>
    <x v="2"/>
    <s v="OFF-PA-10002250"/>
    <x v="1"/>
    <x v="10"/>
    <s v="Things To Do Today Pad"/>
    <n v="14.088000000000001"/>
    <n v="3"/>
    <n v="0.2"/>
    <n v="4.9307999999999996"/>
  </r>
  <r>
    <n v="4291"/>
    <s v="CA-2014-102407"/>
    <x v="3"/>
    <x v="34"/>
    <d v="2014-12-14T00:00:00"/>
    <s v="Second Class"/>
    <s v="AT-10435"/>
    <s v="Alyssa Tate"/>
    <x v="2"/>
    <x v="0"/>
    <x v="1"/>
    <x v="1"/>
    <n v="90004"/>
    <x v="1"/>
    <s v="OFF-AR-10000122"/>
    <x v="1"/>
    <x v="6"/>
    <s v="Newell 314"/>
    <n v="11.16"/>
    <n v="2"/>
    <n v="0"/>
    <n v="2.7899999999999991"/>
  </r>
  <r>
    <n v="4292"/>
    <s v="CA-2014-102407"/>
    <x v="3"/>
    <x v="34"/>
    <d v="2014-12-14T00:00:00"/>
    <s v="Second Class"/>
    <s v="AT-10435"/>
    <s v="Alyssa Tate"/>
    <x v="2"/>
    <x v="0"/>
    <x v="1"/>
    <x v="1"/>
    <n v="90004"/>
    <x v="1"/>
    <s v="FUR-TA-10003748"/>
    <x v="0"/>
    <x v="3"/>
    <s v="Bevis 36 x 72 Conference Tables"/>
    <n v="896.32799999999997"/>
    <n v="9"/>
    <n v="0.2"/>
    <n v="22.408199999999994"/>
  </r>
  <r>
    <n v="4293"/>
    <s v="CA-2014-102407"/>
    <x v="3"/>
    <x v="34"/>
    <d v="2014-12-14T00:00:00"/>
    <s v="Second Class"/>
    <s v="AT-10435"/>
    <s v="Alyssa Tate"/>
    <x v="2"/>
    <x v="0"/>
    <x v="1"/>
    <x v="1"/>
    <n v="90004"/>
    <x v="1"/>
    <s v="OFF-AP-10001394"/>
    <x v="1"/>
    <x v="9"/>
    <s v="Harmony Air Purifier"/>
    <n v="189"/>
    <n v="1"/>
    <n v="0"/>
    <n v="68.039999999999992"/>
  </r>
  <r>
    <n v="4294"/>
    <s v="CA-2014-130967"/>
    <x v="3"/>
    <x v="434"/>
    <d v="2014-03-17T00:00:00"/>
    <s v="Standard Class"/>
    <s v="EB-13870"/>
    <s v="Emily Burns"/>
    <x v="0"/>
    <x v="0"/>
    <x v="10"/>
    <x v="9"/>
    <n v="19140"/>
    <x v="3"/>
    <s v="TEC-PH-10004896"/>
    <x v="2"/>
    <x v="7"/>
    <s v="Nokia Lumia 521 (T-Mobile)"/>
    <n v="53.981999999999999"/>
    <n v="3"/>
    <n v="0.4"/>
    <n v="-10.796399999999995"/>
  </r>
  <r>
    <n v="4295"/>
    <s v="CA-2014-101581"/>
    <x v="3"/>
    <x v="760"/>
    <d v="2014-10-28T00:00:00"/>
    <s v="Standard Class"/>
    <s v="DW-13195"/>
    <s v="David Wiener"/>
    <x v="1"/>
    <x v="0"/>
    <x v="252"/>
    <x v="21"/>
    <n v="97756"/>
    <x v="1"/>
    <s v="FUR-TA-10002607"/>
    <x v="0"/>
    <x v="3"/>
    <s v="KI Conference Tables"/>
    <n v="177.22499999999999"/>
    <n v="5"/>
    <n v="0.5"/>
    <n v="-120.51299999999998"/>
  </r>
  <r>
    <n v="4296"/>
    <s v="CA-2014-169124"/>
    <x v="3"/>
    <x v="445"/>
    <d v="2014-07-11T00:00:00"/>
    <s v="Standard Class"/>
    <s v="MB-17305"/>
    <s v="Maria Bertelson"/>
    <x v="0"/>
    <x v="0"/>
    <x v="397"/>
    <x v="1"/>
    <n v="95610"/>
    <x v="1"/>
    <s v="FUR-FU-10001215"/>
    <x v="0"/>
    <x v="5"/>
    <s v="Howard Miller 11-1/2&quot; Diameter Brentwood Wall Clock"/>
    <n v="129.39000000000001"/>
    <n v="3"/>
    <n v="0"/>
    <n v="54.343800000000009"/>
  </r>
  <r>
    <n v="4297"/>
    <s v="CA-2014-117261"/>
    <x v="3"/>
    <x v="507"/>
    <d v="2014-09-11T00:00:00"/>
    <s v="Standard Class"/>
    <s v="TH-21235"/>
    <s v="Tiffany House"/>
    <x v="1"/>
    <x v="0"/>
    <x v="1"/>
    <x v="1"/>
    <n v="90032"/>
    <x v="1"/>
    <s v="OFF-ST-10000419"/>
    <x v="1"/>
    <x v="4"/>
    <s v="Rogers Jumbo File, Granite"/>
    <n v="54.32"/>
    <n v="4"/>
    <n v="0"/>
    <n v="0.54319999999999879"/>
  </r>
  <r>
    <n v="4298"/>
    <s v="CA-2014-129021"/>
    <x v="3"/>
    <x v="962"/>
    <d v="2014-08-27T00:00:00"/>
    <s v="Second Class"/>
    <s v="PO-18850"/>
    <s v="Patrick O'Brill"/>
    <x v="0"/>
    <x v="0"/>
    <x v="315"/>
    <x v="2"/>
    <n v="32303"/>
    <x v="0"/>
    <s v="TEC-PH-10001459"/>
    <x v="2"/>
    <x v="7"/>
    <s v="Samsung Galaxy Mega 6.3"/>
    <n v="4367.8960000000006"/>
    <n v="13"/>
    <n v="0.2"/>
    <n v="327.59220000000005"/>
  </r>
  <r>
    <n v="4299"/>
    <s v="CA-2014-129021"/>
    <x v="3"/>
    <x v="962"/>
    <d v="2014-08-27T00:00:00"/>
    <s v="Second Class"/>
    <s v="PO-18850"/>
    <s v="Patrick O'Brill"/>
    <x v="0"/>
    <x v="0"/>
    <x v="315"/>
    <x v="2"/>
    <n v="32303"/>
    <x v="0"/>
    <s v="OFF-PA-10000241"/>
    <x v="1"/>
    <x v="10"/>
    <s v="IBM Multi-Purpose Copy Paper, 8 1/2 x 11&quot;, Case"/>
    <n v="49.568000000000005"/>
    <n v="2"/>
    <n v="0.2"/>
    <n v="15.489999999999997"/>
  </r>
  <r>
    <n v="4300"/>
    <s v="CA-2014-129021"/>
    <x v="3"/>
    <x v="962"/>
    <d v="2014-08-27T00:00:00"/>
    <s v="Second Class"/>
    <s v="PO-18850"/>
    <s v="Patrick O'Brill"/>
    <x v="0"/>
    <x v="0"/>
    <x v="315"/>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x v="0"/>
    <x v="315"/>
    <x v="2"/>
    <n v="32303"/>
    <x v="0"/>
    <s v="FUR-FU-10001852"/>
    <x v="0"/>
    <x v="5"/>
    <s v="Eldon Regeneration Recycled Desk Accessories, Smoke"/>
    <n v="2.7840000000000003"/>
    <n v="2"/>
    <n v="0.2"/>
    <n v="0.41759999999999986"/>
  </r>
  <r>
    <n v="4302"/>
    <s v="CA-2014-129021"/>
    <x v="3"/>
    <x v="962"/>
    <d v="2014-08-27T00:00:00"/>
    <s v="Second Class"/>
    <s v="PO-18850"/>
    <s v="Patrick O'Brill"/>
    <x v="0"/>
    <x v="0"/>
    <x v="315"/>
    <x v="2"/>
    <n v="32303"/>
    <x v="0"/>
    <s v="OFF-PA-10000141"/>
    <x v="1"/>
    <x v="10"/>
    <s v="Ampad Evidence Wirebond Steno Books, 6&quot; x 9&quot;"/>
    <n v="8.7200000000000006"/>
    <n v="5"/>
    <n v="0.2"/>
    <n v="2.9429999999999992"/>
  </r>
  <r>
    <n v="4303"/>
    <s v="CA-2011-123253"/>
    <x v="2"/>
    <x v="963"/>
    <d v="2011-08-25T00:00:00"/>
    <s v="Second Class"/>
    <s v="DE-13255"/>
    <s v="Deanra Eno"/>
    <x v="2"/>
    <x v="0"/>
    <x v="80"/>
    <x v="24"/>
    <n v="44107"/>
    <x v="3"/>
    <s v="OFF-AR-10002804"/>
    <x v="1"/>
    <x v="6"/>
    <s v="Faber Castell Col-Erase Pencils"/>
    <n v="3.9119999999999999"/>
    <n v="1"/>
    <n v="0.2"/>
    <n v="1.0269000000000001"/>
  </r>
  <r>
    <n v="4304"/>
    <s v="CA-2013-121601"/>
    <x v="0"/>
    <x v="964"/>
    <d v="2013-10-05T00:00:00"/>
    <s v="Same Day"/>
    <s v="MO-17500"/>
    <s v="Mary O'Rourke"/>
    <x v="0"/>
    <x v="0"/>
    <x v="398"/>
    <x v="5"/>
    <n v="75056"/>
    <x v="2"/>
    <s v="OFF-EN-10003862"/>
    <x v="1"/>
    <x v="12"/>
    <s v="Laser &amp; Ink Jet Business Envelopes"/>
    <n v="59.751999999999995"/>
    <n v="7"/>
    <n v="0.2"/>
    <n v="19.4194"/>
  </r>
  <r>
    <n v="4305"/>
    <s v="CA-2011-162278"/>
    <x v="2"/>
    <x v="965"/>
    <d v="2011-10-30T00:00:00"/>
    <s v="Second Class"/>
    <s v="AH-10585"/>
    <s v="Angele Hood"/>
    <x v="0"/>
    <x v="0"/>
    <x v="4"/>
    <x v="4"/>
    <n v="98105"/>
    <x v="1"/>
    <s v="FUR-FU-10000448"/>
    <x v="0"/>
    <x v="5"/>
    <s v="Tenex Chairmats For Use With Carpeted Floors"/>
    <n v="63.92"/>
    <n v="4"/>
    <n v="0"/>
    <n v="3.195999999999998"/>
  </r>
  <r>
    <n v="4306"/>
    <s v="CA-2011-162278"/>
    <x v="2"/>
    <x v="965"/>
    <d v="2011-10-30T00:00:00"/>
    <s v="Second Class"/>
    <s v="AH-10585"/>
    <s v="Angele Hood"/>
    <x v="0"/>
    <x v="0"/>
    <x v="4"/>
    <x v="4"/>
    <n v="98105"/>
    <x v="1"/>
    <s v="TEC-PH-10000526"/>
    <x v="2"/>
    <x v="7"/>
    <s v="Vtech CS6719"/>
    <n v="383.96000000000004"/>
    <n v="5"/>
    <n v="0.2"/>
    <n v="38.396000000000015"/>
  </r>
  <r>
    <n v="4307"/>
    <s v="CA-2013-161095"/>
    <x v="0"/>
    <x v="931"/>
    <d v="2013-06-29T00:00:00"/>
    <s v="Same Day"/>
    <s v="CS-12250"/>
    <s v="Chris Selesnick"/>
    <x v="1"/>
    <x v="0"/>
    <x v="1"/>
    <x v="1"/>
    <n v="90032"/>
    <x v="1"/>
    <s v="OFF-BI-10002764"/>
    <x v="1"/>
    <x v="8"/>
    <s v="Recycled Pressboard Report Cover with Reinforced Top Hinge"/>
    <n v="7.7520000000000007"/>
    <n v="3"/>
    <n v="0.2"/>
    <n v="2.8100999999999998"/>
  </r>
  <r>
    <n v="4308"/>
    <s v="CA-2013-161095"/>
    <x v="0"/>
    <x v="931"/>
    <d v="2013-06-29T00:00:00"/>
    <s v="Same Day"/>
    <s v="CS-12250"/>
    <s v="Chris Selesnick"/>
    <x v="1"/>
    <x v="0"/>
    <x v="1"/>
    <x v="1"/>
    <n v="90032"/>
    <x v="1"/>
    <s v="OFF-BI-10001524"/>
    <x v="1"/>
    <x v="8"/>
    <s v="GBC Premium Transparent Covers with Diagonal Lined Pattern"/>
    <n v="33.568000000000005"/>
    <n v="2"/>
    <n v="0.2"/>
    <n v="11.748799999999997"/>
  </r>
  <r>
    <n v="4309"/>
    <s v="CA-2011-125829"/>
    <x v="2"/>
    <x v="130"/>
    <d v="2011-11-11T00:00:00"/>
    <s v="Standard Class"/>
    <s v="WB-21850"/>
    <s v="William Brown"/>
    <x v="0"/>
    <x v="0"/>
    <x v="1"/>
    <x v="1"/>
    <n v="90045"/>
    <x v="1"/>
    <s v="TEC-PH-10001079"/>
    <x v="2"/>
    <x v="7"/>
    <s v="Polycom SoundPoint Pro SE-225 Corded phone"/>
    <n v="666.34400000000005"/>
    <n v="7"/>
    <n v="0.2"/>
    <n v="66.634399999999971"/>
  </r>
  <r>
    <n v="4310"/>
    <s v="CA-2011-125829"/>
    <x v="2"/>
    <x v="130"/>
    <d v="2011-11-11T00:00:00"/>
    <s v="Standard Class"/>
    <s v="WB-21850"/>
    <s v="William Brown"/>
    <x v="0"/>
    <x v="0"/>
    <x v="1"/>
    <x v="1"/>
    <n v="90045"/>
    <x v="1"/>
    <s v="FUR-TA-10002041"/>
    <x v="0"/>
    <x v="3"/>
    <s v="Bevis Round Conference Table Top, X-Base"/>
    <n v="573.72799999999995"/>
    <n v="4"/>
    <n v="0.2"/>
    <n v="-64.544399999999968"/>
  </r>
  <r>
    <n v="4311"/>
    <s v="CA-2011-125829"/>
    <x v="2"/>
    <x v="130"/>
    <d v="2011-11-11T00:00:00"/>
    <s v="Standard Class"/>
    <s v="WB-21850"/>
    <s v="William Brown"/>
    <x v="0"/>
    <x v="0"/>
    <x v="1"/>
    <x v="1"/>
    <n v="90045"/>
    <x v="1"/>
    <s v="OFF-BI-10001036"/>
    <x v="1"/>
    <x v="8"/>
    <s v="Cardinal EasyOpen D-Ring Binders"/>
    <n v="21.936000000000003"/>
    <n v="3"/>
    <n v="0.2"/>
    <n v="8.2259999999999991"/>
  </r>
  <r>
    <n v="4312"/>
    <s v="CA-2011-125829"/>
    <x v="2"/>
    <x v="130"/>
    <d v="2011-11-11T00:00:00"/>
    <s v="Standard Class"/>
    <s v="WB-21850"/>
    <s v="William Brown"/>
    <x v="0"/>
    <x v="0"/>
    <x v="1"/>
    <x v="1"/>
    <n v="90045"/>
    <x v="1"/>
    <s v="OFF-PA-10000223"/>
    <x v="1"/>
    <x v="10"/>
    <s v="Xerox 2000"/>
    <n v="19.440000000000001"/>
    <n v="3"/>
    <n v="0"/>
    <n v="9.3312000000000008"/>
  </r>
  <r>
    <n v="4313"/>
    <s v="CA-2011-125829"/>
    <x v="2"/>
    <x v="130"/>
    <d v="2011-11-11T00:00:00"/>
    <s v="Standard Class"/>
    <s v="WB-21850"/>
    <s v="William Brown"/>
    <x v="0"/>
    <x v="0"/>
    <x v="1"/>
    <x v="1"/>
    <n v="90045"/>
    <x v="1"/>
    <s v="TEC-MA-10003246"/>
    <x v="2"/>
    <x v="15"/>
    <s v="Hewlett-Packard Deskjet D4360 Printer"/>
    <n v="447.96800000000007"/>
    <n v="4"/>
    <n v="0.2"/>
    <n v="139.98999999999995"/>
  </r>
  <r>
    <n v="4314"/>
    <s v="CA-2011-123127"/>
    <x v="2"/>
    <x v="78"/>
    <d v="2011-09-12T00:00:00"/>
    <s v="Standard Class"/>
    <s v="SP-20620"/>
    <s v="Stefania Perrino"/>
    <x v="1"/>
    <x v="0"/>
    <x v="85"/>
    <x v="15"/>
    <n v="11561"/>
    <x v="3"/>
    <s v="OFF-AP-10001962"/>
    <x v="1"/>
    <x v="9"/>
    <s v="Black &amp; Decker Filter for Double Action Dustbuster Cordless Vac BLDV7210"/>
    <n v="16.78"/>
    <n v="2"/>
    <n v="0"/>
    <n v="4.1950000000000003"/>
  </r>
  <r>
    <n v="4315"/>
    <s v="CA-2012-115945"/>
    <x v="1"/>
    <x v="608"/>
    <d v="2012-07-01T00:00:00"/>
    <s v="Standard Class"/>
    <s v="AB-10165"/>
    <s v="Alan Barnes"/>
    <x v="0"/>
    <x v="0"/>
    <x v="1"/>
    <x v="1"/>
    <n v="90045"/>
    <x v="1"/>
    <s v="OFF-AR-10004062"/>
    <x v="1"/>
    <x v="6"/>
    <s v="Staples"/>
    <n v="20.96"/>
    <n v="2"/>
    <n v="0"/>
    <n v="5.24"/>
  </r>
  <r>
    <n v="4316"/>
    <s v="CA-2012-115945"/>
    <x v="1"/>
    <x v="608"/>
    <d v="2012-07-01T00:00:00"/>
    <s v="Standard Class"/>
    <s v="AB-10165"/>
    <s v="Alan Barnes"/>
    <x v="0"/>
    <x v="0"/>
    <x v="1"/>
    <x v="1"/>
    <n v="90045"/>
    <x v="1"/>
    <s v="OFF-BI-10004330"/>
    <x v="1"/>
    <x v="8"/>
    <s v="GBC Velobind Prepunched Cover Sets, Regency Series"/>
    <n v="88.751999999999995"/>
    <n v="3"/>
    <n v="0.2"/>
    <n v="27.734999999999996"/>
  </r>
  <r>
    <n v="4317"/>
    <s v="CA-2012-115945"/>
    <x v="1"/>
    <x v="608"/>
    <d v="2012-07-01T00:00:00"/>
    <s v="Standard Class"/>
    <s v="AB-10165"/>
    <s v="Alan Barnes"/>
    <x v="0"/>
    <x v="0"/>
    <x v="1"/>
    <x v="1"/>
    <n v="90045"/>
    <x v="1"/>
    <s v="OFF-ST-10001963"/>
    <x v="1"/>
    <x v="4"/>
    <s v="Tennsco Regal Shelving Units"/>
    <n v="304.23"/>
    <n v="3"/>
    <n v="0"/>
    <n v="9.126899999999992"/>
  </r>
  <r>
    <n v="4318"/>
    <s v="CA-2012-136735"/>
    <x v="1"/>
    <x v="353"/>
    <d v="2012-08-02T00:00:00"/>
    <s v="Standard Class"/>
    <s v="HA-14920"/>
    <s v="Helen Andreada"/>
    <x v="0"/>
    <x v="0"/>
    <x v="8"/>
    <x v="1"/>
    <n v="94110"/>
    <x v="1"/>
    <s v="OFF-EN-10002230"/>
    <x v="1"/>
    <x v="12"/>
    <s v="Airmail Envelopes"/>
    <n v="167.86"/>
    <n v="2"/>
    <n v="0"/>
    <n v="78.894199999999998"/>
  </r>
  <r>
    <n v="4319"/>
    <s v="US-2014-136189"/>
    <x v="3"/>
    <x v="226"/>
    <d v="2014-12-12T00:00:00"/>
    <s v="Standard Class"/>
    <s v="DC-13285"/>
    <s v="Debra Catini"/>
    <x v="0"/>
    <x v="0"/>
    <x v="102"/>
    <x v="17"/>
    <n v="23223"/>
    <x v="0"/>
    <s v="FUR-FU-10000175"/>
    <x v="0"/>
    <x v="5"/>
    <s v="DAX Wood Document Frame."/>
    <n v="82.38"/>
    <n v="6"/>
    <n v="0"/>
    <n v="25.537799999999997"/>
  </r>
  <r>
    <n v="4320"/>
    <s v="CA-2011-152345"/>
    <x v="2"/>
    <x v="282"/>
    <d v="2012-01-03T00:00:00"/>
    <s v="Second Class"/>
    <s v="ST-20530"/>
    <s v="Shui Tom"/>
    <x v="0"/>
    <x v="0"/>
    <x v="305"/>
    <x v="27"/>
    <n v="87105"/>
    <x v="1"/>
    <s v="TEC-PH-10004897"/>
    <x v="2"/>
    <x v="7"/>
    <s v="Mediabridge Sport Armband iPhone 5s"/>
    <n v="23.976000000000003"/>
    <n v="3"/>
    <n v="0.2"/>
    <n v="-5.694300000000001"/>
  </r>
  <r>
    <n v="4321"/>
    <s v="CA-2011-152345"/>
    <x v="2"/>
    <x v="282"/>
    <d v="2012-01-03T00:00:00"/>
    <s v="Second Class"/>
    <s v="ST-20530"/>
    <s v="Shui Tom"/>
    <x v="0"/>
    <x v="0"/>
    <x v="305"/>
    <x v="27"/>
    <n v="87105"/>
    <x v="1"/>
    <s v="OFF-ST-10003123"/>
    <x v="1"/>
    <x v="4"/>
    <s v="Fellowes Bases and Tops For Staxonsteel/High-Stak Systems"/>
    <n v="33.29"/>
    <n v="1"/>
    <n v="0"/>
    <n v="7.9895999999999994"/>
  </r>
  <r>
    <n v="4322"/>
    <s v="US-2012-147662"/>
    <x v="1"/>
    <x v="966"/>
    <d v="2012-02-19T00:00:00"/>
    <s v="Standard Class"/>
    <s v="KB-16315"/>
    <s v="Karl Braun"/>
    <x v="0"/>
    <x v="0"/>
    <x v="59"/>
    <x v="24"/>
    <n v="44312"/>
    <x v="3"/>
    <s v="OFF-BI-10001658"/>
    <x v="1"/>
    <x v="8"/>
    <s v="GBC Standard Therm-A-Bind Covers"/>
    <n v="14.952000000000004"/>
    <n v="2"/>
    <n v="0.7"/>
    <n v="-11.961599999999997"/>
  </r>
  <r>
    <n v="4323"/>
    <s v="US-2012-147662"/>
    <x v="1"/>
    <x v="966"/>
    <d v="2012-02-19T00:00:00"/>
    <s v="Standard Class"/>
    <s v="KB-16315"/>
    <s v="Karl Braun"/>
    <x v="0"/>
    <x v="0"/>
    <x v="59"/>
    <x v="24"/>
    <n v="44312"/>
    <x v="3"/>
    <s v="TEC-PH-10002834"/>
    <x v="2"/>
    <x v="7"/>
    <s v="Google Nexus 5"/>
    <n v="323.98199999999997"/>
    <n v="3"/>
    <n v="0.4"/>
    <n v="-80.995500000000021"/>
  </r>
  <r>
    <n v="4324"/>
    <s v="US-2012-147662"/>
    <x v="1"/>
    <x v="966"/>
    <d v="2012-02-19T00:00:00"/>
    <s v="Standard Class"/>
    <s v="KB-16315"/>
    <s v="Karl Braun"/>
    <x v="0"/>
    <x v="0"/>
    <x v="59"/>
    <x v="24"/>
    <n v="44312"/>
    <x v="3"/>
    <s v="OFF-BI-10002160"/>
    <x v="1"/>
    <x v="8"/>
    <s v="Acco Hanging Data Binders"/>
    <n v="2.2860000000000005"/>
    <n v="2"/>
    <n v="0.7"/>
    <n v="-1.6763999999999997"/>
  </r>
  <r>
    <n v="4325"/>
    <s v="US-2012-147662"/>
    <x v="1"/>
    <x v="966"/>
    <d v="2012-02-19T00:00:00"/>
    <s v="Standard Class"/>
    <s v="KB-16315"/>
    <s v="Karl Braun"/>
    <x v="0"/>
    <x v="0"/>
    <x v="59"/>
    <x v="24"/>
    <n v="44312"/>
    <x v="3"/>
    <s v="OFF-AR-10004999"/>
    <x v="1"/>
    <x v="6"/>
    <s v="Newell 315"/>
    <n v="14.352000000000002"/>
    <n v="3"/>
    <n v="0.2"/>
    <n v="0.8969999999999998"/>
  </r>
  <r>
    <n v="4326"/>
    <s v="US-2012-147662"/>
    <x v="1"/>
    <x v="966"/>
    <d v="2012-02-19T00:00:00"/>
    <s v="Standard Class"/>
    <s v="KB-16315"/>
    <s v="Karl Braun"/>
    <x v="0"/>
    <x v="0"/>
    <x v="59"/>
    <x v="24"/>
    <n v="44312"/>
    <x v="3"/>
    <s v="TEC-AC-10003280"/>
    <x v="2"/>
    <x v="11"/>
    <s v="Belkin F8E887 USB Wired Ergonomic Keyboard"/>
    <n v="71.975999999999999"/>
    <n v="3"/>
    <n v="0.2"/>
    <n v="0.89969999999999573"/>
  </r>
  <r>
    <n v="4327"/>
    <s v="CA-2013-153346"/>
    <x v="0"/>
    <x v="967"/>
    <d v="2013-01-27T00:00:00"/>
    <s v="First Class"/>
    <s v="TB-21355"/>
    <s v="Todd Boyes"/>
    <x v="1"/>
    <x v="0"/>
    <x v="135"/>
    <x v="30"/>
    <n v="7060"/>
    <x v="3"/>
    <s v="OFF-AR-10000315"/>
    <x v="1"/>
    <x v="6"/>
    <s v="Dixon Ticonderoga Maple Cedar Pencil, #2"/>
    <n v="9.2099999999999991"/>
    <n v="3"/>
    <n v="0"/>
    <n v="2.3025000000000002"/>
  </r>
  <r>
    <n v="4328"/>
    <s v="CA-2013-153346"/>
    <x v="0"/>
    <x v="967"/>
    <d v="2013-01-27T00:00:00"/>
    <s v="First Class"/>
    <s v="TB-21355"/>
    <s v="Todd Boyes"/>
    <x v="1"/>
    <x v="0"/>
    <x v="135"/>
    <x v="30"/>
    <n v="7060"/>
    <x v="3"/>
    <s v="OFF-PA-10000007"/>
    <x v="1"/>
    <x v="10"/>
    <s v="Telephone Message Books with Fax/Mobile Section, 4 1/4&quot; x 6&quot;"/>
    <n v="18"/>
    <n v="5"/>
    <n v="0"/>
    <n v="8.2799999999999994"/>
  </r>
  <r>
    <n v="4329"/>
    <s v="CA-2014-118360"/>
    <x v="3"/>
    <x v="719"/>
    <d v="2014-04-08T00:00:00"/>
    <s v="Standard Class"/>
    <s v="JC-15775"/>
    <s v="John Castell"/>
    <x v="0"/>
    <x v="0"/>
    <x v="20"/>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x v="0"/>
    <x v="146"/>
    <x v="2"/>
    <n v="33012"/>
    <x v="0"/>
    <s v="OFF-PA-10000556"/>
    <x v="1"/>
    <x v="10"/>
    <s v="Xerox 208"/>
    <n v="15.552000000000003"/>
    <n v="3"/>
    <n v="0.2"/>
    <n v="5.4432"/>
  </r>
  <r>
    <n v="4331"/>
    <s v="CA-2014-149853"/>
    <x v="3"/>
    <x v="621"/>
    <d v="2014-10-10T00:00:00"/>
    <s v="Standard Class"/>
    <s v="PO-18850"/>
    <s v="Patrick O'Brill"/>
    <x v="0"/>
    <x v="0"/>
    <x v="146"/>
    <x v="2"/>
    <n v="33012"/>
    <x v="0"/>
    <s v="OFF-AP-10000804"/>
    <x v="1"/>
    <x v="9"/>
    <s v="Hoover Portapower Portable Vacuum"/>
    <n v="17.920000000000002"/>
    <n v="5"/>
    <n v="0.2"/>
    <n v="1.1200000000000001"/>
  </r>
  <r>
    <n v="4332"/>
    <s v="CA-2014-107909"/>
    <x v="3"/>
    <x v="853"/>
    <d v="2014-09-07T00:00:00"/>
    <s v="Standard Class"/>
    <s v="SS-20875"/>
    <s v="Sung Shariari"/>
    <x v="0"/>
    <x v="0"/>
    <x v="252"/>
    <x v="4"/>
    <n v="98052"/>
    <x v="1"/>
    <s v="TEC-AC-10001998"/>
    <x v="2"/>
    <x v="11"/>
    <s v="Logitech LS21 Speaker System - PC Multimedia - 2.1-CH - Wired"/>
    <n v="19.989999999999998"/>
    <n v="1"/>
    <n v="0"/>
    <n v="6.796599999999998"/>
  </r>
  <r>
    <n v="4333"/>
    <s v="CA-2014-107909"/>
    <x v="3"/>
    <x v="853"/>
    <d v="2014-09-07T00:00:00"/>
    <s v="Standard Class"/>
    <s v="SS-20875"/>
    <s v="Sung Shariari"/>
    <x v="0"/>
    <x v="0"/>
    <x v="252"/>
    <x v="4"/>
    <n v="98052"/>
    <x v="1"/>
    <s v="OFF-BI-10003476"/>
    <x v="1"/>
    <x v="8"/>
    <s v="Avery Metallic Poly Binders"/>
    <n v="22.92"/>
    <n v="5"/>
    <n v="0.2"/>
    <n v="8.0219999999999985"/>
  </r>
  <r>
    <n v="4334"/>
    <s v="CA-2012-112375"/>
    <x v="1"/>
    <x v="379"/>
    <d v="2012-12-27T00:00:00"/>
    <s v="Standard Class"/>
    <s v="RD-19720"/>
    <s v="Roger Demir"/>
    <x v="0"/>
    <x v="0"/>
    <x v="399"/>
    <x v="2"/>
    <n v="32114"/>
    <x v="0"/>
    <s v="TEC-AC-10003237"/>
    <x v="2"/>
    <x v="11"/>
    <s v="Memorex Micro Travel Drive 4 GB"/>
    <n v="50.88"/>
    <n v="6"/>
    <n v="0.2"/>
    <n v="14.628000000000005"/>
  </r>
  <r>
    <n v="4335"/>
    <s v="CA-2012-112375"/>
    <x v="1"/>
    <x v="379"/>
    <d v="2012-12-27T00:00:00"/>
    <s v="Standard Class"/>
    <s v="RD-19720"/>
    <s v="Roger Demir"/>
    <x v="0"/>
    <x v="0"/>
    <x v="399"/>
    <x v="2"/>
    <n v="32114"/>
    <x v="0"/>
    <s v="OFF-EN-10003798"/>
    <x v="1"/>
    <x v="12"/>
    <s v="Recycled Interoffice Envelopes with Re-Use-A-Seal Closure, 10 x 13"/>
    <n v="27.312000000000001"/>
    <n v="2"/>
    <n v="0.2"/>
    <n v="9.2178000000000004"/>
  </r>
  <r>
    <n v="4336"/>
    <s v="CA-2012-154795"/>
    <x v="1"/>
    <x v="139"/>
    <d v="2012-12-24T00:00:00"/>
    <s v="Standard Class"/>
    <s v="GZ-14470"/>
    <s v="Gary Zandusky"/>
    <x v="0"/>
    <x v="0"/>
    <x v="400"/>
    <x v="16"/>
    <n v="86442"/>
    <x v="1"/>
    <s v="OFF-EN-10003068"/>
    <x v="1"/>
    <x v="12"/>
    <s v="#6 3/4 Gummed Flap White Envelopes"/>
    <n v="7.9200000000000008"/>
    <n v="1"/>
    <n v="0.2"/>
    <n v="2.7719999999999994"/>
  </r>
  <r>
    <n v="4337"/>
    <s v="CA-2012-154795"/>
    <x v="1"/>
    <x v="139"/>
    <d v="2012-12-24T00:00:00"/>
    <s v="Standard Class"/>
    <s v="GZ-14470"/>
    <s v="Gary Zandusky"/>
    <x v="0"/>
    <x v="0"/>
    <x v="400"/>
    <x v="16"/>
    <n v="86442"/>
    <x v="1"/>
    <s v="FUR-FU-10002088"/>
    <x v="0"/>
    <x v="5"/>
    <s v="Nu-Dell Float Frame 11 x 14 1/2"/>
    <n v="14.368000000000002"/>
    <n v="2"/>
    <n v="0.2"/>
    <n v="3.9512"/>
  </r>
  <r>
    <n v="4338"/>
    <s v="CA-2012-125234"/>
    <x v="1"/>
    <x v="154"/>
    <d v="2012-12-01T00:00:00"/>
    <s v="Standard Class"/>
    <s v="SN-20710"/>
    <s v="Steve Nguyen"/>
    <x v="2"/>
    <x v="0"/>
    <x v="1"/>
    <x v="1"/>
    <n v="90049"/>
    <x v="1"/>
    <s v="TEC-AC-10000158"/>
    <x v="2"/>
    <x v="11"/>
    <s v="Sony 64GB Class 10 Micro SDHC R40 Memory Card"/>
    <n v="107.97"/>
    <n v="3"/>
    <n v="0"/>
    <n v="22.6737"/>
  </r>
  <r>
    <n v="4339"/>
    <s v="CA-2012-125234"/>
    <x v="1"/>
    <x v="154"/>
    <d v="2012-12-01T00:00:00"/>
    <s v="Standard Class"/>
    <s v="SN-20710"/>
    <s v="Steve Nguyen"/>
    <x v="2"/>
    <x v="0"/>
    <x v="1"/>
    <x v="1"/>
    <n v="90049"/>
    <x v="1"/>
    <s v="OFF-PA-10000482"/>
    <x v="1"/>
    <x v="10"/>
    <s v="Snap-A-Way Black Print Carbonless Ruled Speed Letter, Triplicate"/>
    <n v="113.82"/>
    <n v="3"/>
    <n v="0"/>
    <n v="53.495399999999989"/>
  </r>
  <r>
    <n v="4340"/>
    <s v="CA-2014-133501"/>
    <x v="3"/>
    <x v="151"/>
    <d v="2014-09-02T00:00:00"/>
    <s v="Standard Class"/>
    <s v="DK-12895"/>
    <s v="Dana Kaydos"/>
    <x v="0"/>
    <x v="0"/>
    <x v="47"/>
    <x v="18"/>
    <n v="37064"/>
    <x v="0"/>
    <s v="OFF-PA-10004888"/>
    <x v="1"/>
    <x v="10"/>
    <s v="Xerox 217"/>
    <n v="5.1840000000000011"/>
    <n v="1"/>
    <n v="0.2"/>
    <n v="1.8144"/>
  </r>
  <r>
    <n v="4341"/>
    <s v="US-2011-129609"/>
    <x v="2"/>
    <x v="579"/>
    <d v="2011-03-22T00:00:00"/>
    <s v="Same Day"/>
    <s v="VM-21835"/>
    <s v="Vivian Mathis"/>
    <x v="0"/>
    <x v="0"/>
    <x v="401"/>
    <x v="14"/>
    <n v="46368"/>
    <x v="2"/>
    <s v="OFF-AR-10003478"/>
    <x v="1"/>
    <x v="6"/>
    <s v="Avery Hi-Liter EverBold Pen Style Fluorescent Highlighters, 4/Pack"/>
    <n v="16.28"/>
    <n v="2"/>
    <n v="0"/>
    <n v="6.5120000000000005"/>
  </r>
  <r>
    <n v="4342"/>
    <s v="CA-2014-130309"/>
    <x v="3"/>
    <x v="94"/>
    <d v="2014-12-22T00:00:00"/>
    <s v="Standard Class"/>
    <s v="GB-14575"/>
    <s v="Giulietta Baptist"/>
    <x v="0"/>
    <x v="0"/>
    <x v="81"/>
    <x v="17"/>
    <n v="22204"/>
    <x v="0"/>
    <s v="OFF-ST-10003208"/>
    <x v="1"/>
    <x v="4"/>
    <s v="Adjustable Depth Letter/Legal Cart"/>
    <n v="544.38"/>
    <n v="3"/>
    <n v="0"/>
    <n v="157.87019999999993"/>
  </r>
  <r>
    <n v="4343"/>
    <s v="CA-2014-105410"/>
    <x v="3"/>
    <x v="498"/>
    <d v="2014-03-23T00:00:00"/>
    <s v="First Class"/>
    <s v="ND-18370"/>
    <s v="Natalie DeCherney"/>
    <x v="0"/>
    <x v="0"/>
    <x v="8"/>
    <x v="1"/>
    <n v="94110"/>
    <x v="1"/>
    <s v="OFF-BI-10004970"/>
    <x v="1"/>
    <x v="8"/>
    <s v="ACCOHIDE 3-Ring Binder, Blue, 1&quot;"/>
    <n v="19.824000000000002"/>
    <n v="6"/>
    <n v="0.2"/>
    <n v="6.690599999999999"/>
  </r>
  <r>
    <n v="4344"/>
    <s v="CA-2014-105410"/>
    <x v="3"/>
    <x v="498"/>
    <d v="2014-03-23T00:00:00"/>
    <s v="First Class"/>
    <s v="ND-18370"/>
    <s v="Natalie DeCherney"/>
    <x v="0"/>
    <x v="0"/>
    <x v="8"/>
    <x v="1"/>
    <n v="94110"/>
    <x v="1"/>
    <s v="TEC-PH-10000038"/>
    <x v="2"/>
    <x v="7"/>
    <s v="Jawbone MINI JAMBOX Wireless Bluetooth Speaker"/>
    <n v="657.50400000000002"/>
    <n v="6"/>
    <n v="0.2"/>
    <n v="-131.50080000000005"/>
  </r>
  <r>
    <n v="4345"/>
    <s v="CA-2014-105410"/>
    <x v="3"/>
    <x v="498"/>
    <d v="2014-03-23T00:00:00"/>
    <s v="First Class"/>
    <s v="ND-18370"/>
    <s v="Natalie DeCherney"/>
    <x v="0"/>
    <x v="0"/>
    <x v="8"/>
    <x v="1"/>
    <n v="94110"/>
    <x v="1"/>
    <s v="TEC-AC-10001552"/>
    <x v="2"/>
    <x v="11"/>
    <s v="Logitech K350 2.4Ghz Wireless Keyboard"/>
    <n v="99.54"/>
    <n v="2"/>
    <n v="0"/>
    <n v="10.949399999999997"/>
  </r>
  <r>
    <n v="4346"/>
    <s v="CA-2014-105410"/>
    <x v="3"/>
    <x v="498"/>
    <d v="2014-03-23T00:00:00"/>
    <s v="First Class"/>
    <s v="ND-18370"/>
    <s v="Natalie DeCherney"/>
    <x v="0"/>
    <x v="0"/>
    <x v="8"/>
    <x v="1"/>
    <n v="94110"/>
    <x v="1"/>
    <s v="TEC-AC-10002926"/>
    <x v="2"/>
    <x v="11"/>
    <s v="Logitech Wireless Marathon Mouse M705"/>
    <n v="199.96"/>
    <n v="4"/>
    <n v="0"/>
    <n v="85.982800000000012"/>
  </r>
  <r>
    <n v="4347"/>
    <s v="CA-2013-120355"/>
    <x v="0"/>
    <x v="31"/>
    <d v="2013-09-26T00:00:00"/>
    <s v="Standard Class"/>
    <s v="MM-17260"/>
    <s v="Magdelene Morse"/>
    <x v="0"/>
    <x v="0"/>
    <x v="106"/>
    <x v="15"/>
    <n v="10801"/>
    <x v="3"/>
    <s v="FUR-CH-10001394"/>
    <x v="0"/>
    <x v="1"/>
    <s v="Global Leather Executive Chair"/>
    <n v="631.78200000000004"/>
    <n v="2"/>
    <n v="0.1"/>
    <n v="140.39599999999993"/>
  </r>
  <r>
    <n v="4348"/>
    <s v="CA-2013-120355"/>
    <x v="0"/>
    <x v="31"/>
    <d v="2013-09-26T00:00:00"/>
    <s v="Standard Class"/>
    <s v="MM-17260"/>
    <s v="Magdelene Morse"/>
    <x v="0"/>
    <x v="0"/>
    <x v="106"/>
    <x v="15"/>
    <n v="10801"/>
    <x v="3"/>
    <s v="FUR-FU-10004053"/>
    <x v="0"/>
    <x v="5"/>
    <s v="DAX Two-Tone Silver Metal Document Frame"/>
    <n v="60.72"/>
    <n v="3"/>
    <n v="0"/>
    <n v="26.1096"/>
  </r>
  <r>
    <n v="4349"/>
    <s v="CA-2014-169894"/>
    <x v="3"/>
    <x v="221"/>
    <d v="2014-11-30T00:00:00"/>
    <s v="Second Class"/>
    <s v="MV-17485"/>
    <s v="Mark Van Huff"/>
    <x v="0"/>
    <x v="0"/>
    <x v="123"/>
    <x v="16"/>
    <n v="85204"/>
    <x v="1"/>
    <s v="OFF-BI-10004230"/>
    <x v="1"/>
    <x v="8"/>
    <s v="GBC Recycled Grain Textured Covers"/>
    <n v="20.724000000000004"/>
    <n v="2"/>
    <n v="0.7"/>
    <n v="-15.197599999999994"/>
  </r>
  <r>
    <n v="4350"/>
    <s v="CA-2014-169894"/>
    <x v="3"/>
    <x v="221"/>
    <d v="2014-11-30T00:00:00"/>
    <s v="Second Class"/>
    <s v="MV-17485"/>
    <s v="Mark Van Huff"/>
    <x v="0"/>
    <x v="0"/>
    <x v="123"/>
    <x v="16"/>
    <n v="85204"/>
    <x v="1"/>
    <s v="OFF-ST-10000060"/>
    <x v="1"/>
    <x v="4"/>
    <s v="Fellowes Bankers Box Staxonsteel Drawer File/Stacking System"/>
    <n v="415.87200000000007"/>
    <n v="8"/>
    <n v="0.2"/>
    <n v="-41.587199999999996"/>
  </r>
  <r>
    <n v="4351"/>
    <s v="US-2014-100482"/>
    <x v="3"/>
    <x v="645"/>
    <d v="2014-04-16T00:00:00"/>
    <s v="Standard Class"/>
    <s v="JL-15130"/>
    <s v="Jack Lebron"/>
    <x v="0"/>
    <x v="0"/>
    <x v="152"/>
    <x v="24"/>
    <n v="43130"/>
    <x v="3"/>
    <s v="OFF-ST-10001325"/>
    <x v="1"/>
    <x v="4"/>
    <s v="Sterilite Officeware Hinged File Box"/>
    <n v="16.768000000000001"/>
    <n v="2"/>
    <n v="0.2"/>
    <n v="1.4672000000000001"/>
  </r>
  <r>
    <n v="4352"/>
    <s v="US-2014-100482"/>
    <x v="3"/>
    <x v="645"/>
    <d v="2014-04-16T00:00:00"/>
    <s v="Standard Class"/>
    <s v="JL-15130"/>
    <s v="Jack Lebron"/>
    <x v="0"/>
    <x v="0"/>
    <x v="152"/>
    <x v="24"/>
    <n v="43130"/>
    <x v="3"/>
    <s v="TEC-AC-10003441"/>
    <x v="2"/>
    <x v="11"/>
    <s v="Kingston Digital DataTraveler 32GB USB 2.0"/>
    <n v="27.12"/>
    <n v="2"/>
    <n v="0.2"/>
    <n v="-4.7460000000000013"/>
  </r>
  <r>
    <n v="4353"/>
    <s v="CA-2014-107748"/>
    <x v="3"/>
    <x v="389"/>
    <d v="2014-12-13T00:00:00"/>
    <s v="Second Class"/>
    <s v="AG-10330"/>
    <s v="Alex Grayson"/>
    <x v="0"/>
    <x v="0"/>
    <x v="280"/>
    <x v="1"/>
    <n v="95207"/>
    <x v="1"/>
    <s v="TEC-PH-10003215"/>
    <x v="2"/>
    <x v="7"/>
    <s v="Jackery Bar Premium Fast-charging Portable Charger"/>
    <n v="95.84"/>
    <n v="4"/>
    <n v="0.2"/>
    <n v="34.741999999999997"/>
  </r>
  <r>
    <n v="4354"/>
    <s v="CA-2014-107748"/>
    <x v="3"/>
    <x v="389"/>
    <d v="2014-12-13T00:00:00"/>
    <s v="Second Class"/>
    <s v="AG-10330"/>
    <s v="Alex Grayson"/>
    <x v="0"/>
    <x v="0"/>
    <x v="280"/>
    <x v="1"/>
    <n v="95207"/>
    <x v="1"/>
    <s v="OFF-PA-10002005"/>
    <x v="1"/>
    <x v="10"/>
    <s v="Xerox 225"/>
    <n v="12.96"/>
    <n v="2"/>
    <n v="0"/>
    <n v="6.2208000000000006"/>
  </r>
  <r>
    <n v="4355"/>
    <s v="CA-2014-153654"/>
    <x v="3"/>
    <x v="221"/>
    <d v="2014-11-27T00:00:00"/>
    <s v="Second Class"/>
    <s v="MD-17860"/>
    <s v="Michael Dominguez"/>
    <x v="1"/>
    <x v="0"/>
    <x v="153"/>
    <x v="3"/>
    <n v="28806"/>
    <x v="0"/>
    <s v="OFF-BI-10004465"/>
    <x v="1"/>
    <x v="8"/>
    <s v="Avery Durable Slant Ring Binders"/>
    <n v="19.008000000000003"/>
    <n v="8"/>
    <n v="0.7"/>
    <n v="-12.671999999999997"/>
  </r>
  <r>
    <n v="4356"/>
    <s v="CA-2012-155600"/>
    <x v="1"/>
    <x v="784"/>
    <d v="2012-12-07T00:00:00"/>
    <s v="Second Class"/>
    <s v="RO-19780"/>
    <s v="Rose O'Brian"/>
    <x v="0"/>
    <x v="0"/>
    <x v="300"/>
    <x v="18"/>
    <n v="37042"/>
    <x v="0"/>
    <s v="OFF-BI-10000545"/>
    <x v="1"/>
    <x v="8"/>
    <s v="GBC Ibimaster 500 Manual ProClick Binding System"/>
    <n v="1598.0580000000002"/>
    <n v="7"/>
    <n v="0.7"/>
    <n v="-1065.3719999999998"/>
  </r>
  <r>
    <n v="4357"/>
    <s v="CA-2012-155600"/>
    <x v="1"/>
    <x v="784"/>
    <d v="2012-12-07T00:00:00"/>
    <s v="Second Class"/>
    <s v="RO-19780"/>
    <s v="Rose O'Brian"/>
    <x v="0"/>
    <x v="0"/>
    <x v="300"/>
    <x v="18"/>
    <n v="37042"/>
    <x v="0"/>
    <s v="OFF-AR-10003752"/>
    <x v="1"/>
    <x v="6"/>
    <s v="Deluxe Chalkboard Eraser Cleaner"/>
    <n v="36.96"/>
    <n v="4"/>
    <n v="0.2"/>
    <n v="12.011999999999999"/>
  </r>
  <r>
    <n v="4358"/>
    <s v="CA-2014-162565"/>
    <x v="3"/>
    <x v="157"/>
    <d v="2014-12-12T00:00:00"/>
    <s v="Same Day"/>
    <s v="RR-19315"/>
    <s v="Ralph Ritter"/>
    <x v="0"/>
    <x v="0"/>
    <x v="34"/>
    <x v="10"/>
    <n v="60505"/>
    <x v="2"/>
    <s v="OFF-PA-10001937"/>
    <x v="1"/>
    <x v="10"/>
    <s v="Xerox 21"/>
    <n v="10.368000000000002"/>
    <n v="2"/>
    <n v="0.2"/>
    <n v="3.6288"/>
  </r>
  <r>
    <n v="4359"/>
    <s v="CA-2014-162565"/>
    <x v="3"/>
    <x v="157"/>
    <d v="2014-12-12T00:00:00"/>
    <s v="Same Day"/>
    <s v="RR-19315"/>
    <s v="Ralph Ritter"/>
    <x v="0"/>
    <x v="0"/>
    <x v="34"/>
    <x v="10"/>
    <n v="60505"/>
    <x v="2"/>
    <s v="FUR-FU-10004306"/>
    <x v="0"/>
    <x v="5"/>
    <s v="Electrix Halogen Magnifier Lamp"/>
    <n v="77.720000000000013"/>
    <n v="1"/>
    <n v="0.6"/>
    <n v="-66.061999999999998"/>
  </r>
  <r>
    <n v="4360"/>
    <s v="CA-2014-162565"/>
    <x v="3"/>
    <x v="157"/>
    <d v="2014-12-12T00:00:00"/>
    <s v="Same Day"/>
    <s v="RR-19315"/>
    <s v="Ralph Ritter"/>
    <x v="0"/>
    <x v="0"/>
    <x v="34"/>
    <x v="10"/>
    <n v="60505"/>
    <x v="2"/>
    <s v="FUR-CH-10003973"/>
    <x v="0"/>
    <x v="1"/>
    <s v="GuestStacker Chair with Chrome Finish Legs"/>
    <n v="520.46399999999994"/>
    <n v="2"/>
    <n v="0.3"/>
    <n v="-14.870399999999961"/>
  </r>
  <r>
    <n v="4361"/>
    <s v="CA-2013-127642"/>
    <x v="0"/>
    <x v="206"/>
    <d v="2013-05-24T00:00:00"/>
    <s v="First Class"/>
    <s v="CP-12340"/>
    <s v="Christine Phan"/>
    <x v="1"/>
    <x v="0"/>
    <x v="99"/>
    <x v="34"/>
    <n v="2886"/>
    <x v="3"/>
    <s v="OFF-PA-10000565"/>
    <x v="1"/>
    <x v="10"/>
    <s v="Staples"/>
    <n v="111.96"/>
    <n v="2"/>
    <n v="0"/>
    <n v="54.860399999999998"/>
  </r>
  <r>
    <n v="4362"/>
    <s v="US-2014-163195"/>
    <x v="3"/>
    <x v="922"/>
    <d v="2014-02-22T00:00:00"/>
    <s v="Second Class"/>
    <s v="LL-16840"/>
    <s v="Lauren Leatherbury"/>
    <x v="0"/>
    <x v="0"/>
    <x v="240"/>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x v="0"/>
    <x v="402"/>
    <x v="46"/>
    <n v="58103"/>
    <x v="2"/>
    <s v="OFF-AR-10001953"/>
    <x v="1"/>
    <x v="6"/>
    <s v="Boston 1645 Deluxe Heavier-Duty Electric Pencil Sharpener"/>
    <n v="131.94"/>
    <n v="3"/>
    <n v="0"/>
    <n v="35.623800000000003"/>
  </r>
  <r>
    <n v="4364"/>
    <s v="CA-2014-111332"/>
    <x v="3"/>
    <x v="968"/>
    <d v="2014-05-23T00:00:00"/>
    <s v="Second Class"/>
    <s v="NC-18340"/>
    <s v="Nat Carroll"/>
    <x v="0"/>
    <x v="0"/>
    <x v="402"/>
    <x v="46"/>
    <n v="58103"/>
    <x v="2"/>
    <s v="OFF-AR-10001374"/>
    <x v="1"/>
    <x v="6"/>
    <s v="BIC Brite Liner Highlighters, Chisel Tip"/>
    <n v="25.92"/>
    <n v="4"/>
    <n v="0"/>
    <n v="8.2943999999999996"/>
  </r>
  <r>
    <n v="4365"/>
    <s v="CA-2014-111332"/>
    <x v="3"/>
    <x v="968"/>
    <d v="2014-05-23T00:00:00"/>
    <s v="Second Class"/>
    <s v="NC-18340"/>
    <s v="Nat Carroll"/>
    <x v="0"/>
    <x v="0"/>
    <x v="402"/>
    <x v="46"/>
    <n v="58103"/>
    <x v="2"/>
    <s v="OFF-ST-10003816"/>
    <x v="1"/>
    <x v="4"/>
    <s v="Fellowes High-Stak Drawer Files"/>
    <n v="704.76"/>
    <n v="4"/>
    <n v="0"/>
    <n v="162.09479999999996"/>
  </r>
  <r>
    <n v="4366"/>
    <s v="CA-2014-111332"/>
    <x v="3"/>
    <x v="968"/>
    <d v="2014-05-23T00:00:00"/>
    <s v="Second Class"/>
    <s v="NC-18340"/>
    <s v="Nat Carroll"/>
    <x v="0"/>
    <x v="0"/>
    <x v="402"/>
    <x v="46"/>
    <n v="58103"/>
    <x v="2"/>
    <s v="OFF-FA-10001843"/>
    <x v="1"/>
    <x v="13"/>
    <s v="Staples"/>
    <n v="7.41"/>
    <n v="3"/>
    <n v="0"/>
    <n v="3.4827000000000004"/>
  </r>
  <r>
    <n v="4367"/>
    <s v="CA-2014-111332"/>
    <x v="3"/>
    <x v="968"/>
    <d v="2014-05-23T00:00:00"/>
    <s v="Second Class"/>
    <s v="NC-18340"/>
    <s v="Nat Carroll"/>
    <x v="0"/>
    <x v="0"/>
    <x v="402"/>
    <x v="46"/>
    <n v="58103"/>
    <x v="2"/>
    <s v="OFF-AR-10000657"/>
    <x v="1"/>
    <x v="6"/>
    <s v="Binney &amp; Smith inkTank Desk Highlighter, Chisel Tip, Yellow, 12/Box"/>
    <n v="21.5"/>
    <n v="10"/>
    <n v="0"/>
    <n v="7.094999999999998"/>
  </r>
  <r>
    <n v="4368"/>
    <s v="CA-2014-117044"/>
    <x v="3"/>
    <x v="220"/>
    <d v="2014-09-14T00:00:00"/>
    <s v="Second Class"/>
    <s v="HA-14920"/>
    <s v="Helen Andreada"/>
    <x v="0"/>
    <x v="0"/>
    <x v="22"/>
    <x v="10"/>
    <n v="60623"/>
    <x v="2"/>
    <s v="OFF-FA-10000936"/>
    <x v="1"/>
    <x v="13"/>
    <s v="Acco Hot Clips Clips to Go"/>
    <n v="10.528"/>
    <n v="4"/>
    <n v="0.2"/>
    <n v="3.2899999999999996"/>
  </r>
  <r>
    <n v="4369"/>
    <s v="CA-2014-117044"/>
    <x v="3"/>
    <x v="220"/>
    <d v="2014-09-14T00:00:00"/>
    <s v="Second Class"/>
    <s v="HA-14920"/>
    <s v="Helen Andreada"/>
    <x v="0"/>
    <x v="0"/>
    <x v="22"/>
    <x v="10"/>
    <n v="60623"/>
    <x v="2"/>
    <s v="OFF-PA-10003657"/>
    <x v="1"/>
    <x v="10"/>
    <s v="Xerox 1927"/>
    <n v="20.544000000000004"/>
    <n v="6"/>
    <n v="0.2"/>
    <n v="6.4199999999999964"/>
  </r>
  <r>
    <n v="4370"/>
    <s v="US-2013-165078"/>
    <x v="0"/>
    <x v="732"/>
    <d v="2013-11-11T00:00:00"/>
    <s v="Standard Class"/>
    <s v="MA-17995"/>
    <s v="Michelle Arnett"/>
    <x v="2"/>
    <x v="0"/>
    <x v="104"/>
    <x v="14"/>
    <n v="46226"/>
    <x v="2"/>
    <s v="OFF-BI-10001989"/>
    <x v="1"/>
    <x v="8"/>
    <s v="Premium Transparent Presentation Covers by GBC"/>
    <n v="104.9"/>
    <n v="5"/>
    <n v="0"/>
    <n v="50.351999999999997"/>
  </r>
  <r>
    <n v="4371"/>
    <s v="US-2013-165078"/>
    <x v="0"/>
    <x v="732"/>
    <d v="2013-11-11T00:00:00"/>
    <s v="Standard Class"/>
    <s v="MA-17995"/>
    <s v="Michelle Arnett"/>
    <x v="2"/>
    <x v="0"/>
    <x v="104"/>
    <x v="14"/>
    <n v="46226"/>
    <x v="2"/>
    <s v="OFF-AR-10002987"/>
    <x v="1"/>
    <x v="6"/>
    <s v="Prismacolor Color Pencil Set"/>
    <n v="39.68"/>
    <n v="2"/>
    <n v="0"/>
    <n v="16.268800000000002"/>
  </r>
  <r>
    <n v="4372"/>
    <s v="US-2013-165078"/>
    <x v="0"/>
    <x v="732"/>
    <d v="2013-11-11T00:00:00"/>
    <s v="Standard Class"/>
    <s v="MA-17995"/>
    <s v="Michelle Arnett"/>
    <x v="2"/>
    <x v="0"/>
    <x v="104"/>
    <x v="14"/>
    <n v="46226"/>
    <x v="2"/>
    <s v="OFF-LA-10000414"/>
    <x v="1"/>
    <x v="2"/>
    <s v="Avery 503"/>
    <n v="51.75"/>
    <n v="5"/>
    <n v="0"/>
    <n v="24.84"/>
  </r>
  <r>
    <n v="4373"/>
    <s v="US-2014-169320"/>
    <x v="3"/>
    <x v="283"/>
    <d v="2014-07-26T00:00:00"/>
    <s v="Second Class"/>
    <s v="LH-16900"/>
    <s v="Lena Hernandez"/>
    <x v="0"/>
    <x v="0"/>
    <x v="403"/>
    <x v="14"/>
    <n v="46514"/>
    <x v="2"/>
    <s v="OFF-AR-10003602"/>
    <x v="1"/>
    <x v="6"/>
    <s v="Quartet Omega Colored Chalk, 12/Pack"/>
    <n v="11.68"/>
    <n v="2"/>
    <n v="0"/>
    <n v="5.4895999999999994"/>
  </r>
  <r>
    <n v="4374"/>
    <s v="US-2014-169320"/>
    <x v="3"/>
    <x v="283"/>
    <d v="2014-07-26T00:00:00"/>
    <s v="Second Class"/>
    <s v="LH-16900"/>
    <s v="Lena Hernandez"/>
    <x v="0"/>
    <x v="0"/>
    <x v="403"/>
    <x v="14"/>
    <n v="46514"/>
    <x v="2"/>
    <s v="TEC-AC-10002550"/>
    <x v="2"/>
    <x v="11"/>
    <s v="Memorex 25GB 6X Branded Blu-Ray Recordable Disc, 30/Pack"/>
    <n v="159.75"/>
    <n v="5"/>
    <n v="0"/>
    <n v="11.182499999999997"/>
  </r>
  <r>
    <n v="4375"/>
    <s v="CA-2013-158575"/>
    <x v="0"/>
    <x v="741"/>
    <d v="2013-11-25T00:00:00"/>
    <s v="Standard Class"/>
    <s v="SB-20290"/>
    <s v="Sean Braxton"/>
    <x v="1"/>
    <x v="0"/>
    <x v="239"/>
    <x v="24"/>
    <n v="44240"/>
    <x v="3"/>
    <s v="OFF-AP-10002998"/>
    <x v="1"/>
    <x v="9"/>
    <s v="Holmes 99% HEPA Air Purifier"/>
    <n v="103.96799999999999"/>
    <n v="6"/>
    <n v="0.2"/>
    <n v="16.894799999999996"/>
  </r>
  <r>
    <n v="4376"/>
    <s v="CA-2011-166954"/>
    <x v="2"/>
    <x v="573"/>
    <d v="2011-04-30T00:00:00"/>
    <s v="Standard Class"/>
    <s v="BT-11305"/>
    <s v="Beth Thompson"/>
    <x v="2"/>
    <x v="0"/>
    <x v="404"/>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x v="0"/>
    <x v="404"/>
    <x v="1"/>
    <n v="91776"/>
    <x v="1"/>
    <s v="OFF-AP-10001391"/>
    <x v="1"/>
    <x v="9"/>
    <s v="Kensington 6 Outlet MasterPiece HOMEOFFICE Power Control Center"/>
    <n v="270.71999999999997"/>
    <n v="3"/>
    <n v="0"/>
    <n v="78.508799999999965"/>
  </r>
  <r>
    <n v="4378"/>
    <s v="CA-2011-166954"/>
    <x v="2"/>
    <x v="573"/>
    <d v="2011-04-30T00:00:00"/>
    <s v="Standard Class"/>
    <s v="BT-11305"/>
    <s v="Beth Thompson"/>
    <x v="2"/>
    <x v="0"/>
    <x v="404"/>
    <x v="1"/>
    <n v="91776"/>
    <x v="1"/>
    <s v="FUR-CH-10003973"/>
    <x v="0"/>
    <x v="1"/>
    <s v="GuestStacker Chair with Chrome Finish Legs"/>
    <n v="1487.04"/>
    <n v="5"/>
    <n v="0.2"/>
    <n v="148.70400000000006"/>
  </r>
  <r>
    <n v="4379"/>
    <s v="CA-2012-140830"/>
    <x v="1"/>
    <x v="672"/>
    <d v="2012-12-02T00:00:00"/>
    <s v="Second Class"/>
    <s v="PS-18970"/>
    <s v="Paul Stevenson"/>
    <x v="2"/>
    <x v="0"/>
    <x v="0"/>
    <x v="0"/>
    <n v="42420"/>
    <x v="0"/>
    <s v="OFF-EN-10000461"/>
    <x v="1"/>
    <x v="12"/>
    <s v="#10- 4 1/8&quot; x 9 1/2&quot; Recycled Envelopes"/>
    <n v="17.48"/>
    <n v="2"/>
    <n v="0"/>
    <n v="8.2156000000000002"/>
  </r>
  <r>
    <n v="4380"/>
    <s v="CA-2012-140830"/>
    <x v="1"/>
    <x v="672"/>
    <d v="2012-12-02T00:00:00"/>
    <s v="Second Class"/>
    <s v="PS-18970"/>
    <s v="Paul Stevenson"/>
    <x v="2"/>
    <x v="0"/>
    <x v="0"/>
    <x v="0"/>
    <n v="42420"/>
    <x v="0"/>
    <s v="OFF-EN-10002831"/>
    <x v="1"/>
    <x v="12"/>
    <s v="Tyvek  Top-Opening Peel &amp; Seel  Envelopes, Gray"/>
    <n v="71.88"/>
    <n v="2"/>
    <n v="0"/>
    <n v="32.345999999999997"/>
  </r>
  <r>
    <n v="4381"/>
    <s v="CA-2012-152891"/>
    <x v="1"/>
    <x v="969"/>
    <d v="2012-10-30T00:00:00"/>
    <s v="Standard Class"/>
    <s v="TB-21625"/>
    <s v="Trudy Brown"/>
    <x v="0"/>
    <x v="0"/>
    <x v="8"/>
    <x v="1"/>
    <n v="94110"/>
    <x v="1"/>
    <s v="OFF-AR-10004648"/>
    <x v="1"/>
    <x v="6"/>
    <s v="Boston 19500 Mighty Mite Electric Pencil Sharpener"/>
    <n v="60.449999999999996"/>
    <n v="3"/>
    <n v="0"/>
    <n v="16.3215"/>
  </r>
  <r>
    <n v="4382"/>
    <s v="CA-2012-152891"/>
    <x v="1"/>
    <x v="969"/>
    <d v="2012-10-30T00:00:00"/>
    <s v="Standard Class"/>
    <s v="TB-21625"/>
    <s v="Trudy Brown"/>
    <x v="0"/>
    <x v="0"/>
    <x v="8"/>
    <x v="1"/>
    <n v="94110"/>
    <x v="1"/>
    <s v="FUR-TA-10001857"/>
    <x v="0"/>
    <x v="3"/>
    <s v="Balt Solid Wood Rectangular Table"/>
    <n v="253.17599999999999"/>
    <n v="3"/>
    <n v="0.2"/>
    <n v="-31.64700000000002"/>
  </r>
  <r>
    <n v="4383"/>
    <s v="US-2012-122784"/>
    <x v="1"/>
    <x v="603"/>
    <d v="2012-07-27T00:00:00"/>
    <s v="Standard Class"/>
    <s v="RA-19915"/>
    <s v="Russell Applegate"/>
    <x v="0"/>
    <x v="0"/>
    <x v="336"/>
    <x v="10"/>
    <n v="60035"/>
    <x v="2"/>
    <s v="OFF-BI-10000546"/>
    <x v="1"/>
    <x v="8"/>
    <s v="Avery Durable Binders"/>
    <n v="2.879999999999999"/>
    <n v="5"/>
    <n v="0.8"/>
    <n v="-4.4639999999999995"/>
  </r>
  <r>
    <n v="4384"/>
    <s v="US-2012-122784"/>
    <x v="1"/>
    <x v="603"/>
    <d v="2012-07-27T00:00:00"/>
    <s v="Standard Class"/>
    <s v="RA-19915"/>
    <s v="Russell Applegate"/>
    <x v="0"/>
    <x v="0"/>
    <x v="336"/>
    <x v="10"/>
    <n v="60035"/>
    <x v="2"/>
    <s v="FUR-BO-10004690"/>
    <x v="0"/>
    <x v="0"/>
    <s v="O'Sullivan Cherrywood Estates Traditional Barrister Bookcase"/>
    <n v="384.94399999999996"/>
    <n v="4"/>
    <n v="0.3"/>
    <n v="-126.48159999999999"/>
  </r>
  <r>
    <n v="4385"/>
    <s v="US-2012-122784"/>
    <x v="1"/>
    <x v="603"/>
    <d v="2012-07-27T00:00:00"/>
    <s v="Standard Class"/>
    <s v="RA-19915"/>
    <s v="Russell Applegate"/>
    <x v="0"/>
    <x v="0"/>
    <x v="336"/>
    <x v="10"/>
    <n v="60035"/>
    <x v="2"/>
    <s v="TEC-PH-10001557"/>
    <x v="2"/>
    <x v="7"/>
    <s v="Pyle PMP37LED"/>
    <n v="153.584"/>
    <n v="2"/>
    <n v="0.2"/>
    <n v="13.438599999999994"/>
  </r>
  <r>
    <n v="4386"/>
    <s v="US-2012-122784"/>
    <x v="1"/>
    <x v="603"/>
    <d v="2012-07-27T00:00:00"/>
    <s v="Standard Class"/>
    <s v="RA-19915"/>
    <s v="Russell Applegate"/>
    <x v="0"/>
    <x v="0"/>
    <x v="336"/>
    <x v="10"/>
    <n v="60035"/>
    <x v="2"/>
    <s v="FUR-BO-10002545"/>
    <x v="0"/>
    <x v="0"/>
    <s v="Atlantic Metals Mobile 3-Shelf Bookcases, Custom Colors"/>
    <n v="913.43000000000006"/>
    <n v="5"/>
    <n v="0.3"/>
    <n v="-52.195999999999913"/>
  </r>
  <r>
    <n v="4387"/>
    <s v="CA-2013-156811"/>
    <x v="0"/>
    <x v="189"/>
    <d v="2013-11-03T00:00:00"/>
    <s v="Standard Class"/>
    <s v="BP-11095"/>
    <s v="Bart Pistole"/>
    <x v="1"/>
    <x v="0"/>
    <x v="8"/>
    <x v="1"/>
    <n v="94122"/>
    <x v="1"/>
    <s v="OFF-AP-10001366"/>
    <x v="1"/>
    <x v="9"/>
    <s v="Staples"/>
    <n v="43.92"/>
    <n v="4"/>
    <n v="0"/>
    <n v="11.858400000000003"/>
  </r>
  <r>
    <n v="4388"/>
    <s v="CA-2013-156811"/>
    <x v="0"/>
    <x v="189"/>
    <d v="2013-11-03T00:00:00"/>
    <s v="Standard Class"/>
    <s v="BP-11095"/>
    <s v="Bart Pistole"/>
    <x v="1"/>
    <x v="0"/>
    <x v="8"/>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x v="0"/>
    <x v="20"/>
    <x v="15"/>
    <n v="10035"/>
    <x v="3"/>
    <s v="OFF-PA-10003651"/>
    <x v="1"/>
    <x v="10"/>
    <s v="Xerox 1968"/>
    <n v="46.76"/>
    <n v="7"/>
    <n v="0"/>
    <n v="22.444800000000001"/>
  </r>
  <r>
    <n v="4390"/>
    <s v="CA-2014-111556"/>
    <x v="3"/>
    <x v="225"/>
    <d v="2014-11-23T00:00:00"/>
    <s v="First Class"/>
    <s v="CD-11920"/>
    <s v="Carlos Daly"/>
    <x v="0"/>
    <x v="0"/>
    <x v="20"/>
    <x v="15"/>
    <n v="10035"/>
    <x v="3"/>
    <s v="FUR-BO-10003159"/>
    <x v="0"/>
    <x v="0"/>
    <s v="Sauder Camden County Collection Libraries, Planked Cherry Finish"/>
    <n v="183.96800000000002"/>
    <n v="2"/>
    <n v="0.2"/>
    <n v="-25.295600000000022"/>
  </r>
  <r>
    <n v="4391"/>
    <s v="CA-2014-111556"/>
    <x v="3"/>
    <x v="225"/>
    <d v="2014-11-23T00:00:00"/>
    <s v="First Class"/>
    <s v="CD-11920"/>
    <s v="Carlos Daly"/>
    <x v="0"/>
    <x v="0"/>
    <x v="20"/>
    <x v="15"/>
    <n v="10035"/>
    <x v="3"/>
    <s v="TEC-PH-10001459"/>
    <x v="2"/>
    <x v="7"/>
    <s v="Samsung Galaxy Mega 6.3"/>
    <n v="1259.97"/>
    <n v="3"/>
    <n v="0"/>
    <n v="327.59220000000005"/>
  </r>
  <r>
    <n v="4392"/>
    <s v="CA-2014-111556"/>
    <x v="3"/>
    <x v="225"/>
    <d v="2014-11-23T00:00:00"/>
    <s v="First Class"/>
    <s v="CD-11920"/>
    <s v="Carlos Daly"/>
    <x v="0"/>
    <x v="0"/>
    <x v="20"/>
    <x v="15"/>
    <n v="10035"/>
    <x v="3"/>
    <s v="OFF-AR-10004602"/>
    <x v="1"/>
    <x v="6"/>
    <s v="Boston KS Multi-Size Manual Pencil Sharpener"/>
    <n v="68.97"/>
    <n v="3"/>
    <n v="0"/>
    <n v="19.311600000000002"/>
  </r>
  <r>
    <n v="4393"/>
    <s v="CA-2013-108868"/>
    <x v="0"/>
    <x v="162"/>
    <d v="2013-09-13T00:00:00"/>
    <s v="Standard Class"/>
    <s v="KB-16585"/>
    <s v="Ken Black"/>
    <x v="1"/>
    <x v="0"/>
    <x v="61"/>
    <x v="5"/>
    <n v="75081"/>
    <x v="2"/>
    <s v="OFF-AR-10001953"/>
    <x v="1"/>
    <x v="6"/>
    <s v="Boston 1645 Deluxe Heavier-Duty Electric Pencil Sharpener"/>
    <n v="70.367999999999995"/>
    <n v="2"/>
    <n v="0.2"/>
    <n v="6.1572000000000031"/>
  </r>
  <r>
    <n v="4394"/>
    <s v="CA-2013-108868"/>
    <x v="0"/>
    <x v="162"/>
    <d v="2013-09-13T00:00:00"/>
    <s v="Standard Class"/>
    <s v="KB-16585"/>
    <s v="Ken Black"/>
    <x v="1"/>
    <x v="0"/>
    <x v="61"/>
    <x v="5"/>
    <n v="75081"/>
    <x v="2"/>
    <s v="TEC-PH-10000923"/>
    <x v="2"/>
    <x v="7"/>
    <s v="Belkin SportFit Armband For iPhone 5s/5c, Fuchsia"/>
    <n v="59.960000000000008"/>
    <n v="5"/>
    <n v="0.2"/>
    <n v="21.735500000000002"/>
  </r>
  <r>
    <n v="4395"/>
    <s v="CA-2011-142965"/>
    <x v="2"/>
    <x v="836"/>
    <d v="2011-07-20T00:00:00"/>
    <s v="Same Day"/>
    <s v="SW-20245"/>
    <s v="Scot Wooten"/>
    <x v="0"/>
    <x v="0"/>
    <x v="24"/>
    <x v="24"/>
    <n v="45503"/>
    <x v="3"/>
    <s v="OFF-ST-10002583"/>
    <x v="1"/>
    <x v="4"/>
    <s v="Fellowes Neat Ideas Storage Cubes"/>
    <n v="25.983999999999998"/>
    <n v="1"/>
    <n v="0.2"/>
    <n v="-5.1968000000000005"/>
  </r>
  <r>
    <n v="4396"/>
    <s v="CA-2011-142965"/>
    <x v="2"/>
    <x v="836"/>
    <d v="2011-07-20T00:00:00"/>
    <s v="Same Day"/>
    <s v="SW-20245"/>
    <s v="Scot Wooten"/>
    <x v="0"/>
    <x v="0"/>
    <x v="24"/>
    <x v="24"/>
    <n v="45503"/>
    <x v="3"/>
    <s v="OFF-BI-10000977"/>
    <x v="1"/>
    <x v="8"/>
    <s v="Ibico Plastic Spiral Binding Combs"/>
    <n v="27.360000000000003"/>
    <n v="3"/>
    <n v="0.7"/>
    <n v="-21.887999999999991"/>
  </r>
  <r>
    <n v="4397"/>
    <s v="CA-2013-148740"/>
    <x v="0"/>
    <x v="625"/>
    <d v="2013-11-20T00:00:00"/>
    <s v="Standard Class"/>
    <s v="AH-10690"/>
    <s v="Anna Häberlin"/>
    <x v="1"/>
    <x v="0"/>
    <x v="70"/>
    <x v="1"/>
    <n v="92024"/>
    <x v="1"/>
    <s v="TEC-PH-10002549"/>
    <x v="2"/>
    <x v="7"/>
    <s v="Polycom SoundPoint IP 450 VoIP phone"/>
    <n v="361.37600000000003"/>
    <n v="2"/>
    <n v="0.2"/>
    <n v="27.103200000000001"/>
  </r>
  <r>
    <n v="4398"/>
    <s v="US-2011-138758"/>
    <x v="2"/>
    <x v="970"/>
    <d v="2011-07-11T00:00:00"/>
    <s v="Standard Class"/>
    <s v="JL-15835"/>
    <s v="John Lee"/>
    <x v="0"/>
    <x v="0"/>
    <x v="10"/>
    <x v="9"/>
    <n v="19120"/>
    <x v="3"/>
    <s v="FUR-CH-10002880"/>
    <x v="0"/>
    <x v="1"/>
    <s v="Global High-Back Leather Tilter, Burgundy"/>
    <n v="172.18599999999998"/>
    <n v="2"/>
    <n v="0.3"/>
    <n v="-46.736200000000011"/>
  </r>
  <r>
    <n v="4399"/>
    <s v="US-2011-138758"/>
    <x v="2"/>
    <x v="970"/>
    <d v="2011-07-11T00:00:00"/>
    <s v="Standard Class"/>
    <s v="JL-15835"/>
    <s v="John Lee"/>
    <x v="0"/>
    <x v="0"/>
    <x v="10"/>
    <x v="9"/>
    <n v="19120"/>
    <x v="3"/>
    <s v="FUR-FU-10003039"/>
    <x v="0"/>
    <x v="5"/>
    <s v="Howard Miller 11-1/2&quot; Diameter Grantwood Wall Clock"/>
    <n v="69.00800000000001"/>
    <n v="2"/>
    <n v="0.2"/>
    <n v="12.0764"/>
  </r>
  <r>
    <n v="4400"/>
    <s v="CA-2013-131737"/>
    <x v="0"/>
    <x v="716"/>
    <d v="2013-03-18T00:00:00"/>
    <s v="Same Day"/>
    <s v="GZ-14470"/>
    <s v="Gary Zandusky"/>
    <x v="0"/>
    <x v="0"/>
    <x v="29"/>
    <x v="39"/>
    <n v="21044"/>
    <x v="3"/>
    <s v="OFF-EN-10003055"/>
    <x v="1"/>
    <x v="12"/>
    <s v="Blue String-Tie &amp; Button Interoffice Envelopes, 10 x 13"/>
    <n v="199.89999999999998"/>
    <n v="5"/>
    <n v="0"/>
    <n v="89.954999999999984"/>
  </r>
  <r>
    <n v="4401"/>
    <s v="CA-2013-131737"/>
    <x v="0"/>
    <x v="716"/>
    <d v="2013-03-18T00:00:00"/>
    <s v="Same Day"/>
    <s v="GZ-14470"/>
    <s v="Gary Zandusky"/>
    <x v="0"/>
    <x v="0"/>
    <x v="29"/>
    <x v="39"/>
    <n v="21044"/>
    <x v="3"/>
    <s v="OFF-AP-10002945"/>
    <x v="1"/>
    <x v="9"/>
    <s v="Honeywell Enviracaire Portable HEPA Air Cleaner for 17' x 22' Room"/>
    <n v="901.94999999999993"/>
    <n v="3"/>
    <n v="0"/>
    <n v="297.64349999999996"/>
  </r>
  <r>
    <n v="4402"/>
    <s v="CA-2013-131737"/>
    <x v="0"/>
    <x v="716"/>
    <d v="2013-03-18T00:00:00"/>
    <s v="Same Day"/>
    <s v="GZ-14470"/>
    <s v="Gary Zandusky"/>
    <x v="0"/>
    <x v="0"/>
    <x v="29"/>
    <x v="39"/>
    <n v="21044"/>
    <x v="3"/>
    <s v="FUR-FU-10004306"/>
    <x v="0"/>
    <x v="5"/>
    <s v="Electrix Halogen Magnifier Lamp"/>
    <n v="971.5"/>
    <n v="5"/>
    <n v="0"/>
    <n v="252.59"/>
  </r>
  <r>
    <n v="4403"/>
    <s v="CA-2013-114538"/>
    <x v="0"/>
    <x v="482"/>
    <d v="2013-12-28T00:00:00"/>
    <s v="First Class"/>
    <s v="RC-19825"/>
    <s v="Roy Collins"/>
    <x v="0"/>
    <x v="0"/>
    <x v="77"/>
    <x v="22"/>
    <n v="80906"/>
    <x v="1"/>
    <s v="OFF-AR-10002445"/>
    <x v="1"/>
    <x v="6"/>
    <s v="SANFORD Major Accent Highlighters"/>
    <n v="11.328000000000001"/>
    <n v="2"/>
    <n v="0.2"/>
    <n v="2.5488000000000004"/>
  </r>
  <r>
    <n v="4404"/>
    <s v="CA-2011-127936"/>
    <x v="2"/>
    <x v="814"/>
    <d v="2011-09-04T00:00:00"/>
    <s v="First Class"/>
    <s v="CL-12565"/>
    <s v="Clay Ludtke"/>
    <x v="0"/>
    <x v="0"/>
    <x v="20"/>
    <x v="15"/>
    <n v="10009"/>
    <x v="3"/>
    <s v="OFF-AR-10002445"/>
    <x v="1"/>
    <x v="6"/>
    <s v="SANFORD Major Accent Highlighters"/>
    <n v="21.240000000000002"/>
    <n v="3"/>
    <n v="0"/>
    <n v="8.071200000000001"/>
  </r>
  <r>
    <n v="4405"/>
    <s v="CA-2012-164336"/>
    <x v="1"/>
    <x v="761"/>
    <d v="2012-07-10T00:00:00"/>
    <s v="Standard Class"/>
    <s v="MW-18220"/>
    <s v="Mitch Webber"/>
    <x v="0"/>
    <x v="0"/>
    <x v="10"/>
    <x v="9"/>
    <n v="19140"/>
    <x v="3"/>
    <s v="TEC-AC-10002345"/>
    <x v="2"/>
    <x v="11"/>
    <s v="HP Standard 104 key PS/2 Keyboard"/>
    <n v="34.800000000000004"/>
    <n v="3"/>
    <n v="0.2"/>
    <n v="2.1749999999999989"/>
  </r>
  <r>
    <n v="4406"/>
    <s v="CA-2012-164336"/>
    <x v="1"/>
    <x v="761"/>
    <d v="2012-07-10T00:00:00"/>
    <s v="Standard Class"/>
    <s v="MW-18220"/>
    <s v="Mitch Webber"/>
    <x v="0"/>
    <x v="0"/>
    <x v="10"/>
    <x v="9"/>
    <n v="19140"/>
    <x v="3"/>
    <s v="OFF-ST-10001558"/>
    <x v="1"/>
    <x v="4"/>
    <s v="Acco Perma 4000 Stacking Storage Drawers"/>
    <n v="38.975999999999999"/>
    <n v="3"/>
    <n v="0.2"/>
    <n v="-2.4359999999999999"/>
  </r>
  <r>
    <n v="4407"/>
    <s v="CA-2013-100041"/>
    <x v="0"/>
    <x v="73"/>
    <d v="2013-11-26T00:00:00"/>
    <s v="Standard Class"/>
    <s v="BF-10975"/>
    <s v="Barbara Fisher"/>
    <x v="1"/>
    <x v="0"/>
    <x v="38"/>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x v="0"/>
    <x v="38"/>
    <x v="14"/>
    <n v="47201"/>
    <x v="2"/>
    <s v="OFF-PA-10000418"/>
    <x v="1"/>
    <x v="10"/>
    <s v="Xerox 189"/>
    <n v="314.54999999999995"/>
    <n v="3"/>
    <n v="0"/>
    <n v="150.98399999999998"/>
  </r>
  <r>
    <n v="4409"/>
    <s v="CA-2013-100041"/>
    <x v="0"/>
    <x v="73"/>
    <d v="2013-11-26T00:00:00"/>
    <s v="Standard Class"/>
    <s v="BF-10975"/>
    <s v="Barbara Fisher"/>
    <x v="1"/>
    <x v="0"/>
    <x v="38"/>
    <x v="14"/>
    <n v="47201"/>
    <x v="2"/>
    <s v="OFF-BI-10000343"/>
    <x v="1"/>
    <x v="8"/>
    <s v="Pressboard Covers with Storage Hooks, 9 1/2&quot; x 11&quot;, Light Blue"/>
    <n v="4.91"/>
    <n v="1"/>
    <n v="0"/>
    <n v="2.3077000000000001"/>
  </r>
  <r>
    <n v="4410"/>
    <s v="US-2011-154879"/>
    <x v="2"/>
    <x v="457"/>
    <d v="2011-05-11T00:00:00"/>
    <s v="Standard Class"/>
    <s v="SN-20710"/>
    <s v="Steve Nguyen"/>
    <x v="2"/>
    <x v="0"/>
    <x v="1"/>
    <x v="1"/>
    <n v="90004"/>
    <x v="1"/>
    <s v="OFF-LA-10004425"/>
    <x v="1"/>
    <x v="2"/>
    <s v="Staples"/>
    <n v="5.78"/>
    <n v="2"/>
    <n v="0"/>
    <n v="2.7166000000000001"/>
  </r>
  <r>
    <n v="4411"/>
    <s v="US-2011-154879"/>
    <x v="2"/>
    <x v="457"/>
    <d v="2011-05-11T00:00:00"/>
    <s v="Standard Class"/>
    <s v="SN-20710"/>
    <s v="Steve Nguyen"/>
    <x v="2"/>
    <x v="0"/>
    <x v="1"/>
    <x v="1"/>
    <n v="90004"/>
    <x v="1"/>
    <s v="OFF-AR-10001897"/>
    <x v="1"/>
    <x v="6"/>
    <s v="Model L Table or Wall-Mount Pencil Sharpener"/>
    <n v="107.94"/>
    <n v="6"/>
    <n v="0"/>
    <n v="30.223200000000002"/>
  </r>
  <r>
    <n v="4412"/>
    <s v="CA-2011-130624"/>
    <x v="2"/>
    <x v="261"/>
    <d v="2011-06-24T00:00:00"/>
    <s v="First Class"/>
    <s v="TB-21280"/>
    <s v="Toby Braunhardt"/>
    <x v="0"/>
    <x v="0"/>
    <x v="20"/>
    <x v="15"/>
    <n v="10024"/>
    <x v="3"/>
    <s v="OFF-PA-10003883"/>
    <x v="1"/>
    <x v="10"/>
    <s v="Message Book, Phone, Wirebound Standard Line Memo, 2 3/4&quot; X 5&quot;"/>
    <n v="19.649999999999999"/>
    <n v="3"/>
    <n v="0"/>
    <n v="9.0389999999999997"/>
  </r>
  <r>
    <n v="4413"/>
    <s v="CA-2011-130624"/>
    <x v="2"/>
    <x v="261"/>
    <d v="2011-06-24T00:00:00"/>
    <s v="First Class"/>
    <s v="TB-21280"/>
    <s v="Toby Braunhardt"/>
    <x v="0"/>
    <x v="0"/>
    <x v="20"/>
    <x v="15"/>
    <n v="10024"/>
    <x v="3"/>
    <s v="TEC-PH-10003963"/>
    <x v="2"/>
    <x v="7"/>
    <s v="GE 2-Jack Phone Line Splitter"/>
    <n v="617.97"/>
    <n v="3"/>
    <n v="0"/>
    <n v="160.6722"/>
  </r>
  <r>
    <n v="4414"/>
    <s v="CA-2011-130624"/>
    <x v="2"/>
    <x v="261"/>
    <d v="2011-06-24T00:00:00"/>
    <s v="First Class"/>
    <s v="TB-21280"/>
    <s v="Toby Braunhardt"/>
    <x v="0"/>
    <x v="0"/>
    <x v="20"/>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x v="0"/>
    <x v="104"/>
    <x v="31"/>
    <n v="1841"/>
    <x v="3"/>
    <s v="OFF-BI-10003925"/>
    <x v="1"/>
    <x v="8"/>
    <s v="Fellowes PB300 Plastic Comb Binding Machine"/>
    <n v="387.99"/>
    <n v="1"/>
    <n v="0"/>
    <n v="182.3553"/>
  </r>
  <r>
    <n v="4416"/>
    <s v="CA-2011-153983"/>
    <x v="2"/>
    <x v="503"/>
    <d v="2011-12-06T00:00:00"/>
    <s v="Standard Class"/>
    <s v="AH-10210"/>
    <s v="Alan Hwang"/>
    <x v="0"/>
    <x v="0"/>
    <x v="8"/>
    <x v="1"/>
    <n v="94122"/>
    <x v="1"/>
    <s v="TEC-PH-10004586"/>
    <x v="2"/>
    <x v="7"/>
    <s v="Wilson SignalBoost 841262 DB PRO Amplifier Kit"/>
    <n v="575.91999999999996"/>
    <n v="2"/>
    <n v="0.2"/>
    <n v="71.989999999999981"/>
  </r>
  <r>
    <n v="4417"/>
    <s v="CA-2011-153983"/>
    <x v="2"/>
    <x v="503"/>
    <d v="2011-12-06T00:00:00"/>
    <s v="Standard Class"/>
    <s v="AH-10210"/>
    <s v="Alan Hwang"/>
    <x v="0"/>
    <x v="0"/>
    <x v="8"/>
    <x v="1"/>
    <n v="94122"/>
    <x v="1"/>
    <s v="OFF-FA-10003495"/>
    <x v="1"/>
    <x v="13"/>
    <s v="Staples"/>
    <n v="30.4"/>
    <n v="5"/>
    <n v="0"/>
    <n v="15.2"/>
  </r>
  <r>
    <n v="4418"/>
    <s v="CA-2014-112900"/>
    <x v="3"/>
    <x v="359"/>
    <d v="2014-04-13T00:00:00"/>
    <s v="Second Class"/>
    <s v="KL-16645"/>
    <s v="Ken Lonsdale"/>
    <x v="0"/>
    <x v="0"/>
    <x v="66"/>
    <x v="12"/>
    <n v="48205"/>
    <x v="2"/>
    <s v="OFF-BI-10002867"/>
    <x v="1"/>
    <x v="8"/>
    <s v="GBC Recycled Regency Composition Covers"/>
    <n v="478.24"/>
    <n v="8"/>
    <n v="0"/>
    <n v="219.99039999999997"/>
  </r>
  <r>
    <n v="4419"/>
    <s v="CA-2011-160157"/>
    <x v="2"/>
    <x v="414"/>
    <d v="2011-12-27T00:00:00"/>
    <s v="Standard Class"/>
    <s v="MH-17455"/>
    <s v="Mark Hamilton"/>
    <x v="0"/>
    <x v="0"/>
    <x v="57"/>
    <x v="24"/>
    <n v="45011"/>
    <x v="3"/>
    <s v="FUR-FU-10003773"/>
    <x v="0"/>
    <x v="5"/>
    <s v="Eldon Cleatmat Plus Chair Mats for High Pile Carpets"/>
    <n v="190.84800000000001"/>
    <n v="3"/>
    <n v="0.2"/>
    <n v="-21.470400000000026"/>
  </r>
  <r>
    <n v="4420"/>
    <s v="CA-2011-139633"/>
    <x v="2"/>
    <x v="506"/>
    <d v="2011-12-24T00:00:00"/>
    <s v="Standard Class"/>
    <s v="EC-14050"/>
    <s v="Erin Creighton"/>
    <x v="0"/>
    <x v="0"/>
    <x v="38"/>
    <x v="24"/>
    <n v="43229"/>
    <x v="3"/>
    <s v="OFF-BI-10002954"/>
    <x v="1"/>
    <x v="8"/>
    <s v="Newell 3-Hole Punched Plastic Slotted Magazine Holders for Binders"/>
    <n v="5.4840000000000009"/>
    <n v="4"/>
    <n v="0.7"/>
    <n v="-4.0215999999999994"/>
  </r>
  <r>
    <n v="4421"/>
    <s v="CA-2012-163090"/>
    <x v="1"/>
    <x v="972"/>
    <d v="2012-11-21T00:00:00"/>
    <s v="Second Class"/>
    <s v="GH-14665"/>
    <s v="Greg Hansen"/>
    <x v="0"/>
    <x v="0"/>
    <x v="22"/>
    <x v="10"/>
    <n v="60610"/>
    <x v="2"/>
    <s v="OFF-SU-10002537"/>
    <x v="1"/>
    <x v="14"/>
    <s v="Acme Box Cutter Scissors"/>
    <n v="40.92"/>
    <n v="5"/>
    <n v="0.2"/>
    <n v="3.0690000000000026"/>
  </r>
  <r>
    <n v="4422"/>
    <s v="CA-2011-117016"/>
    <x v="2"/>
    <x v="530"/>
    <d v="2011-03-09T00:00:00"/>
    <s v="Standard Class"/>
    <s v="SC-20095"/>
    <s v="Sanjit Chand"/>
    <x v="0"/>
    <x v="0"/>
    <x v="405"/>
    <x v="2"/>
    <n v="33063"/>
    <x v="0"/>
    <s v="OFF-AR-10001374"/>
    <x v="1"/>
    <x v="6"/>
    <s v="BIC Brite Liner Highlighters, Chisel Tip"/>
    <n v="15.552000000000003"/>
    <n v="3"/>
    <n v="0.2"/>
    <n v="2.3327999999999989"/>
  </r>
  <r>
    <n v="4423"/>
    <s v="CA-2014-159464"/>
    <x v="3"/>
    <x v="796"/>
    <d v="2014-05-20T00:00:00"/>
    <s v="First Class"/>
    <s v="TB-21355"/>
    <s v="Todd Boyes"/>
    <x v="1"/>
    <x v="0"/>
    <x v="406"/>
    <x v="32"/>
    <n v="30328"/>
    <x v="0"/>
    <s v="OFF-AP-10001492"/>
    <x v="1"/>
    <x v="9"/>
    <s v="Acco Six-Outlet Power Strip, 4' Cord Length"/>
    <n v="17.239999999999998"/>
    <n v="2"/>
    <n v="0"/>
    <n v="4.4824000000000002"/>
  </r>
  <r>
    <n v="4424"/>
    <s v="CA-2014-159464"/>
    <x v="3"/>
    <x v="796"/>
    <d v="2014-05-20T00:00:00"/>
    <s v="First Class"/>
    <s v="TB-21355"/>
    <s v="Todd Boyes"/>
    <x v="1"/>
    <x v="0"/>
    <x v="406"/>
    <x v="32"/>
    <n v="30328"/>
    <x v="0"/>
    <s v="FUR-BO-10003546"/>
    <x v="0"/>
    <x v="0"/>
    <s v="Hon 4-Shelf Metal Bookcases"/>
    <n v="302.94"/>
    <n v="3"/>
    <n v="0"/>
    <n v="75.735000000000014"/>
  </r>
  <r>
    <n v="4425"/>
    <s v="CA-2014-159464"/>
    <x v="3"/>
    <x v="796"/>
    <d v="2014-05-20T00:00:00"/>
    <s v="First Class"/>
    <s v="TB-21355"/>
    <s v="Todd Boyes"/>
    <x v="1"/>
    <x v="0"/>
    <x v="406"/>
    <x v="32"/>
    <n v="30328"/>
    <x v="0"/>
    <s v="TEC-PH-10002185"/>
    <x v="2"/>
    <x v="7"/>
    <s v="QVS USB Car Charger 2-Port 2.1Amp for iPod/iPhone/iPad/iPad 2/iPad 3"/>
    <n v="34.75"/>
    <n v="5"/>
    <n v="0"/>
    <n v="15.637499999999999"/>
  </r>
  <r>
    <n v="4426"/>
    <s v="CA-2014-159464"/>
    <x v="3"/>
    <x v="796"/>
    <d v="2014-05-20T00:00:00"/>
    <s v="First Class"/>
    <s v="TB-21355"/>
    <s v="Todd Boyes"/>
    <x v="1"/>
    <x v="0"/>
    <x v="406"/>
    <x v="32"/>
    <n v="30328"/>
    <x v="0"/>
    <s v="OFF-BI-10000315"/>
    <x v="1"/>
    <x v="8"/>
    <s v="Poly Designer Cover &amp; Back"/>
    <n v="113.94"/>
    <n v="6"/>
    <n v="0"/>
    <n v="54.691199999999995"/>
  </r>
  <r>
    <n v="4427"/>
    <s v="CA-2014-159464"/>
    <x v="3"/>
    <x v="796"/>
    <d v="2014-05-20T00:00:00"/>
    <s v="First Class"/>
    <s v="TB-21355"/>
    <s v="Todd Boyes"/>
    <x v="1"/>
    <x v="0"/>
    <x v="406"/>
    <x v="32"/>
    <n v="30328"/>
    <x v="0"/>
    <s v="TEC-PH-10002350"/>
    <x v="2"/>
    <x v="7"/>
    <s v="Apple EarPods with Remote and Mic"/>
    <n v="55.98"/>
    <n v="2"/>
    <n v="0"/>
    <n v="15.674399999999999"/>
  </r>
  <r>
    <n v="4428"/>
    <s v="US-2014-103226"/>
    <x v="3"/>
    <x v="585"/>
    <d v="2014-09-29T00:00:00"/>
    <s v="Standard Class"/>
    <s v="DW-13195"/>
    <s v="David Wiener"/>
    <x v="1"/>
    <x v="0"/>
    <x v="305"/>
    <x v="27"/>
    <n v="87105"/>
    <x v="1"/>
    <s v="OFF-PA-10002666"/>
    <x v="1"/>
    <x v="10"/>
    <s v="Southworth 25% Cotton Linen-Finish Paper &amp; Envelopes"/>
    <n v="27.18"/>
    <n v="3"/>
    <n v="0"/>
    <n v="12.231"/>
  </r>
  <r>
    <n v="4429"/>
    <s v="CA-2014-119452"/>
    <x v="3"/>
    <x v="708"/>
    <d v="2014-03-28T00:00:00"/>
    <s v="Standard Class"/>
    <s v="CL-12565"/>
    <s v="Clay Ludtke"/>
    <x v="0"/>
    <x v="0"/>
    <x v="251"/>
    <x v="26"/>
    <n v="74133"/>
    <x v="2"/>
    <s v="FUR-CH-10004495"/>
    <x v="0"/>
    <x v="1"/>
    <s v="Global Leather and Oak Executive Chair, Black"/>
    <n v="1805.88"/>
    <n v="6"/>
    <n v="0"/>
    <n v="523.70519999999988"/>
  </r>
  <r>
    <n v="4430"/>
    <s v="CA-2014-147725"/>
    <x v="3"/>
    <x v="32"/>
    <d v="2014-09-15T00:00:00"/>
    <s v="Same Day"/>
    <s v="LT-17110"/>
    <s v="Liz Thompson"/>
    <x v="0"/>
    <x v="0"/>
    <x v="334"/>
    <x v="30"/>
    <n v="7050"/>
    <x v="3"/>
    <s v="OFF-AR-10001725"/>
    <x v="1"/>
    <x v="6"/>
    <s v="Boston Home &amp; Office Model 2000 Electric Pencil Sharpeners"/>
    <n v="70.949999999999989"/>
    <n v="3"/>
    <n v="0"/>
    <n v="18.447000000000003"/>
  </r>
  <r>
    <n v="4431"/>
    <s v="CA-2013-168893"/>
    <x v="0"/>
    <x v="54"/>
    <d v="2013-11-09T00:00:00"/>
    <s v="Second Class"/>
    <s v="AP-10915"/>
    <s v="Arthur Prichep"/>
    <x v="0"/>
    <x v="0"/>
    <x v="0"/>
    <x v="0"/>
    <n v="42420"/>
    <x v="0"/>
    <s v="OFF-FA-10002280"/>
    <x v="1"/>
    <x v="13"/>
    <s v="Advantus Plastic Paper Clips"/>
    <n v="20"/>
    <n v="4"/>
    <n v="0"/>
    <n v="9.6"/>
  </r>
  <r>
    <n v="4432"/>
    <s v="CA-2013-168893"/>
    <x v="0"/>
    <x v="54"/>
    <d v="2013-11-09T00:00:00"/>
    <s v="Second Class"/>
    <s v="AP-10915"/>
    <s v="Arthur Prichep"/>
    <x v="0"/>
    <x v="0"/>
    <x v="0"/>
    <x v="0"/>
    <n v="42420"/>
    <x v="0"/>
    <s v="OFF-AR-10001770"/>
    <x v="1"/>
    <x v="6"/>
    <s v="Economy #2 Pencils"/>
    <n v="7.98"/>
    <n v="3"/>
    <n v="0"/>
    <n v="2.0747999999999998"/>
  </r>
  <r>
    <n v="4433"/>
    <s v="CA-2013-168893"/>
    <x v="0"/>
    <x v="54"/>
    <d v="2013-11-09T00:00:00"/>
    <s v="Second Class"/>
    <s v="AP-10915"/>
    <s v="Arthur Prichep"/>
    <x v="0"/>
    <x v="0"/>
    <x v="0"/>
    <x v="0"/>
    <n v="42420"/>
    <x v="0"/>
    <s v="FUR-FU-10002885"/>
    <x v="0"/>
    <x v="5"/>
    <s v="Magna Visual Magnetic Picture Hangers"/>
    <n v="24.1"/>
    <n v="5"/>
    <n v="0"/>
    <n v="9.1580000000000013"/>
  </r>
  <r>
    <n v="4434"/>
    <s v="CA-2013-168893"/>
    <x v="0"/>
    <x v="54"/>
    <d v="2013-11-09T00:00:00"/>
    <s v="Second Class"/>
    <s v="AP-10915"/>
    <s v="Arthur Prichep"/>
    <x v="0"/>
    <x v="0"/>
    <x v="0"/>
    <x v="0"/>
    <n v="42420"/>
    <x v="0"/>
    <s v="OFF-AR-10003772"/>
    <x v="1"/>
    <x v="6"/>
    <s v="Boston 16750 Black Compact Battery Pencil Sharpener"/>
    <n v="8.75"/>
    <n v="1"/>
    <n v="0"/>
    <n v="2.6249999999999991"/>
  </r>
  <r>
    <n v="4435"/>
    <s v="CA-2013-168893"/>
    <x v="0"/>
    <x v="54"/>
    <d v="2013-11-09T00:00:00"/>
    <s v="Second Class"/>
    <s v="AP-10915"/>
    <s v="Arthur Prichep"/>
    <x v="0"/>
    <x v="0"/>
    <x v="0"/>
    <x v="0"/>
    <n v="42420"/>
    <x v="0"/>
    <s v="FUR-TA-10003392"/>
    <x v="0"/>
    <x v="3"/>
    <s v="Global Adaptabilities Conference Tables"/>
    <n v="842.94"/>
    <n v="3"/>
    <n v="0"/>
    <n v="160.15860000000001"/>
  </r>
  <r>
    <n v="4436"/>
    <s v="CA-2013-163398"/>
    <x v="0"/>
    <x v="973"/>
    <d v="2013-05-09T00:00:00"/>
    <s v="Standard Class"/>
    <s v="CB-12415"/>
    <s v="Christy Brittain"/>
    <x v="0"/>
    <x v="0"/>
    <x v="22"/>
    <x v="10"/>
    <n v="60653"/>
    <x v="2"/>
    <s v="OFF-BI-10000014"/>
    <x v="1"/>
    <x v="8"/>
    <s v="Heavy-Duty E-Z-D Binders"/>
    <n v="2.1819999999999995"/>
    <n v="1"/>
    <n v="0.8"/>
    <n v="-3.6002999999999998"/>
  </r>
  <r>
    <n v="4437"/>
    <s v="CA-2013-163398"/>
    <x v="0"/>
    <x v="973"/>
    <d v="2013-05-09T00:00:00"/>
    <s v="Standard Class"/>
    <s v="CB-12415"/>
    <s v="Christy Brittain"/>
    <x v="0"/>
    <x v="0"/>
    <x v="22"/>
    <x v="10"/>
    <n v="60653"/>
    <x v="2"/>
    <s v="OFF-AR-10003217"/>
    <x v="1"/>
    <x v="6"/>
    <s v="Newell 316"/>
    <n v="27.384"/>
    <n v="7"/>
    <n v="0.2"/>
    <n v="2.7384000000000022"/>
  </r>
  <r>
    <n v="4438"/>
    <s v="CA-2013-163398"/>
    <x v="0"/>
    <x v="973"/>
    <d v="2013-05-09T00:00:00"/>
    <s v="Standard Class"/>
    <s v="CB-12415"/>
    <s v="Christy Brittain"/>
    <x v="0"/>
    <x v="0"/>
    <x v="22"/>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x v="0"/>
    <x v="396"/>
    <x v="5"/>
    <n v="77642"/>
    <x v="2"/>
    <s v="OFF-PA-10001972"/>
    <x v="1"/>
    <x v="10"/>
    <s v="Xerox 214"/>
    <n v="10.368000000000002"/>
    <n v="2"/>
    <n v="0.2"/>
    <n v="3.6288"/>
  </r>
  <r>
    <n v="4440"/>
    <s v="CA-2013-162726"/>
    <x v="0"/>
    <x v="797"/>
    <d v="2014-01-03T00:00:00"/>
    <s v="Standard Class"/>
    <s v="MT-17815"/>
    <s v="Meg Tillman"/>
    <x v="0"/>
    <x v="0"/>
    <x v="396"/>
    <x v="5"/>
    <n v="77642"/>
    <x v="2"/>
    <s v="OFF-PA-10004041"/>
    <x v="1"/>
    <x v="10"/>
    <s v="It's Hot Message Books with Stickers, 2 3/4&quot; x 5&quot;"/>
    <n v="23.680000000000003"/>
    <n v="4"/>
    <n v="0.2"/>
    <n v="7.3999999999999995"/>
  </r>
  <r>
    <n v="4441"/>
    <s v="US-2013-111290"/>
    <x v="0"/>
    <x v="405"/>
    <d v="2013-07-27T00:00:00"/>
    <s v="Standard Class"/>
    <s v="DK-13375"/>
    <s v="Dennis Kane"/>
    <x v="0"/>
    <x v="0"/>
    <x v="17"/>
    <x v="12"/>
    <n v="48185"/>
    <x v="2"/>
    <s v="TEC-AC-10004975"/>
    <x v="2"/>
    <x v="11"/>
    <s v="Plantronics Audio 995 Wireless Stereo Headset"/>
    <n v="109.95"/>
    <n v="1"/>
    <n v="0"/>
    <n v="36.283500000000004"/>
  </r>
  <r>
    <n v="4442"/>
    <s v="US-2013-111290"/>
    <x v="0"/>
    <x v="405"/>
    <d v="2013-07-27T00:00:00"/>
    <s v="Standard Class"/>
    <s v="DK-13375"/>
    <s v="Dennis Kane"/>
    <x v="0"/>
    <x v="0"/>
    <x v="17"/>
    <x v="12"/>
    <n v="48185"/>
    <x v="2"/>
    <s v="OFF-ST-10001932"/>
    <x v="1"/>
    <x v="4"/>
    <s v="Fellowes Staxonsteel Drawer Files"/>
    <n v="965.84999999999991"/>
    <n v="5"/>
    <n v="0"/>
    <n v="135.21900000000002"/>
  </r>
  <r>
    <n v="4443"/>
    <s v="US-2013-111290"/>
    <x v="0"/>
    <x v="405"/>
    <d v="2013-07-27T00:00:00"/>
    <s v="Standard Class"/>
    <s v="DK-13375"/>
    <s v="Dennis Kane"/>
    <x v="0"/>
    <x v="0"/>
    <x v="17"/>
    <x v="12"/>
    <n v="48185"/>
    <x v="2"/>
    <s v="OFF-AR-10001761"/>
    <x v="1"/>
    <x v="6"/>
    <s v="Avery Hi-Liter Smear-Safe Highlighters"/>
    <n v="29.2"/>
    <n v="5"/>
    <n v="0"/>
    <n v="10.511999999999999"/>
  </r>
  <r>
    <n v="4444"/>
    <s v="US-2013-111290"/>
    <x v="0"/>
    <x v="405"/>
    <d v="2013-07-27T00:00:00"/>
    <s v="Standard Class"/>
    <s v="DK-13375"/>
    <s v="Dennis Kane"/>
    <x v="0"/>
    <x v="0"/>
    <x v="17"/>
    <x v="12"/>
    <n v="48185"/>
    <x v="2"/>
    <s v="OFF-PA-10002262"/>
    <x v="1"/>
    <x v="10"/>
    <s v="Xerox 192"/>
    <n v="32.400000000000006"/>
    <n v="5"/>
    <n v="0"/>
    <n v="15.552000000000001"/>
  </r>
  <r>
    <n v="4445"/>
    <s v="US-2011-147704"/>
    <x v="2"/>
    <x v="912"/>
    <d v="2011-11-21T00:00:00"/>
    <s v="Standard Class"/>
    <s v="SR-20740"/>
    <s v="Steven Roelle"/>
    <x v="2"/>
    <x v="0"/>
    <x v="41"/>
    <x v="14"/>
    <n v="47401"/>
    <x v="2"/>
    <s v="OFF-EN-10004483"/>
    <x v="1"/>
    <x v="12"/>
    <s v="#10 White Business Envelopes,4 1/8 x 9 1/2"/>
    <n v="78.349999999999994"/>
    <n v="5"/>
    <n v="0"/>
    <n v="36.824499999999993"/>
  </r>
  <r>
    <n v="4446"/>
    <s v="US-2011-147704"/>
    <x v="2"/>
    <x v="912"/>
    <d v="2011-11-21T00:00:00"/>
    <s v="Standard Class"/>
    <s v="SR-20740"/>
    <s v="Steven Roelle"/>
    <x v="2"/>
    <x v="0"/>
    <x v="41"/>
    <x v="14"/>
    <n v="47401"/>
    <x v="2"/>
    <s v="OFF-PA-10003270"/>
    <x v="1"/>
    <x v="10"/>
    <s v="Xerox 1954"/>
    <n v="31.68"/>
    <n v="6"/>
    <n v="0"/>
    <n v="14.256"/>
  </r>
  <r>
    <n v="4447"/>
    <s v="US-2011-147704"/>
    <x v="2"/>
    <x v="912"/>
    <d v="2011-11-21T00:00:00"/>
    <s v="Standard Class"/>
    <s v="SR-20740"/>
    <s v="Steven Roelle"/>
    <x v="2"/>
    <x v="0"/>
    <x v="41"/>
    <x v="14"/>
    <n v="47401"/>
    <x v="2"/>
    <s v="OFF-BI-10001634"/>
    <x v="1"/>
    <x v="8"/>
    <s v="Wilson Jones Active Use Binders"/>
    <n v="29.12"/>
    <n v="4"/>
    <n v="0"/>
    <n v="14.268800000000001"/>
  </r>
  <r>
    <n v="4448"/>
    <s v="US-2011-147704"/>
    <x v="2"/>
    <x v="912"/>
    <d v="2011-11-21T00:00:00"/>
    <s v="Standard Class"/>
    <s v="SR-20740"/>
    <s v="Steven Roelle"/>
    <x v="2"/>
    <x v="0"/>
    <x v="41"/>
    <x v="14"/>
    <n v="47401"/>
    <x v="2"/>
    <s v="OFF-ST-10000675"/>
    <x v="1"/>
    <x v="4"/>
    <s v="File Shuttle II and Handi-File, Black"/>
    <n v="169.45"/>
    <n v="5"/>
    <n v="0"/>
    <n v="42.362499999999997"/>
  </r>
  <r>
    <n v="4449"/>
    <s v="CA-2012-121965"/>
    <x v="1"/>
    <x v="974"/>
    <d v="2012-06-23T00:00:00"/>
    <s v="Standard Class"/>
    <s v="LH-17155"/>
    <s v="Logan Haushalter"/>
    <x v="0"/>
    <x v="0"/>
    <x v="1"/>
    <x v="1"/>
    <n v="90032"/>
    <x v="1"/>
    <s v="FUR-FU-10000732"/>
    <x v="0"/>
    <x v="5"/>
    <s v="Eldon 200 Class Desk Accessories"/>
    <n v="12.56"/>
    <n v="2"/>
    <n v="0"/>
    <n v="4.0191999999999997"/>
  </r>
  <r>
    <n v="4450"/>
    <s v="CA-2012-121965"/>
    <x v="1"/>
    <x v="974"/>
    <d v="2012-06-23T00:00:00"/>
    <s v="Standard Class"/>
    <s v="LH-17155"/>
    <s v="Logan Haushalter"/>
    <x v="0"/>
    <x v="0"/>
    <x v="1"/>
    <x v="1"/>
    <n v="90032"/>
    <x v="1"/>
    <s v="OFF-PA-10004355"/>
    <x v="1"/>
    <x v="10"/>
    <s v="Xerox 231"/>
    <n v="6.48"/>
    <n v="1"/>
    <n v="0"/>
    <n v="3.1104000000000003"/>
  </r>
  <r>
    <n v="4451"/>
    <s v="CA-2012-121965"/>
    <x v="1"/>
    <x v="974"/>
    <d v="2012-06-23T00:00:00"/>
    <s v="Standard Class"/>
    <s v="LH-17155"/>
    <s v="Logan Haushalter"/>
    <x v="0"/>
    <x v="0"/>
    <x v="1"/>
    <x v="1"/>
    <n v="90032"/>
    <x v="1"/>
    <s v="OFF-EN-10000056"/>
    <x v="1"/>
    <x v="12"/>
    <s v="Cameo Buff Policy Envelopes"/>
    <n v="186.69"/>
    <n v="3"/>
    <n v="0"/>
    <n v="87.744299999999981"/>
  </r>
  <r>
    <n v="4452"/>
    <s v="CA-2013-147137"/>
    <x v="0"/>
    <x v="975"/>
    <d v="2013-07-07T00:00:00"/>
    <s v="First Class"/>
    <s v="AA-10645"/>
    <s v="Anna Andreadi"/>
    <x v="0"/>
    <x v="0"/>
    <x v="8"/>
    <x v="1"/>
    <n v="94109"/>
    <x v="1"/>
    <s v="FUR-FU-10000221"/>
    <x v="0"/>
    <x v="5"/>
    <s v="Master Caster Door Stop, Brown"/>
    <n v="25.4"/>
    <n v="5"/>
    <n v="0"/>
    <n v="8.6359999999999992"/>
  </r>
  <r>
    <n v="4453"/>
    <s v="CA-2013-147137"/>
    <x v="0"/>
    <x v="975"/>
    <d v="2013-07-07T00:00:00"/>
    <s v="First Class"/>
    <s v="AA-10645"/>
    <s v="Anna Andreadi"/>
    <x v="0"/>
    <x v="0"/>
    <x v="8"/>
    <x v="1"/>
    <n v="94109"/>
    <x v="1"/>
    <s v="OFF-EN-10003567"/>
    <x v="1"/>
    <x v="12"/>
    <s v="Inter-Office Recycled Envelopes, Brown Kraft, Button-String,10&quot; x 13&quot; , 100/Box"/>
    <n v="43.96"/>
    <n v="2"/>
    <n v="0"/>
    <n v="20.661200000000001"/>
  </r>
  <r>
    <n v="4454"/>
    <s v="CA-2013-147137"/>
    <x v="0"/>
    <x v="975"/>
    <d v="2013-07-07T00:00:00"/>
    <s v="First Class"/>
    <s v="AA-10645"/>
    <s v="Anna Andreadi"/>
    <x v="0"/>
    <x v="0"/>
    <x v="8"/>
    <x v="1"/>
    <n v="94109"/>
    <x v="1"/>
    <s v="FUR-BO-10001811"/>
    <x v="0"/>
    <x v="0"/>
    <s v="Atlantic Metals Mobile 5-Shelf Bookcases, Custom Colors"/>
    <n v="1279.165"/>
    <n v="5"/>
    <n v="0.15"/>
    <n v="225.73499999999993"/>
  </r>
  <r>
    <n v="4455"/>
    <s v="CA-2013-147137"/>
    <x v="0"/>
    <x v="975"/>
    <d v="2013-07-07T00:00:00"/>
    <s v="First Class"/>
    <s v="AA-10645"/>
    <s v="Anna Andreadi"/>
    <x v="0"/>
    <x v="0"/>
    <x v="8"/>
    <x v="1"/>
    <n v="94109"/>
    <x v="1"/>
    <s v="OFF-ST-10002486"/>
    <x v="1"/>
    <x v="4"/>
    <s v="Eldon Shelf Savers Cubes and Bins"/>
    <n v="27.92"/>
    <n v="4"/>
    <n v="0"/>
    <n v="0.5583999999999989"/>
  </r>
  <r>
    <n v="4456"/>
    <s v="US-2012-146745"/>
    <x v="1"/>
    <x v="37"/>
    <d v="2012-09-08T00:00:00"/>
    <s v="Standard Class"/>
    <s v="AS-10630"/>
    <s v="Ann Steele"/>
    <x v="2"/>
    <x v="0"/>
    <x v="8"/>
    <x v="1"/>
    <n v="94110"/>
    <x v="1"/>
    <s v="FUR-CH-10002372"/>
    <x v="0"/>
    <x v="1"/>
    <s v="Office Star - Ergonomically Designed Knee Chair"/>
    <n v="129.56800000000001"/>
    <n v="2"/>
    <n v="0.2"/>
    <n v="-12.956799999999994"/>
  </r>
  <r>
    <n v="4457"/>
    <s v="US-2012-146745"/>
    <x v="1"/>
    <x v="37"/>
    <d v="2012-09-08T00:00:00"/>
    <s v="Standard Class"/>
    <s v="AS-10630"/>
    <s v="Ann Steele"/>
    <x v="2"/>
    <x v="0"/>
    <x v="8"/>
    <x v="1"/>
    <n v="94110"/>
    <x v="1"/>
    <s v="OFF-BI-10003274"/>
    <x v="1"/>
    <x v="8"/>
    <s v="Avery Durable Slant Ring Binders, No Labels"/>
    <n v="6.3680000000000003"/>
    <n v="2"/>
    <n v="0.2"/>
    <n v="2.1492"/>
  </r>
  <r>
    <n v="4458"/>
    <s v="CA-2014-115175"/>
    <x v="3"/>
    <x v="783"/>
    <d v="2014-08-13T00:00:00"/>
    <s v="Standard Class"/>
    <s v="MC-17575"/>
    <s v="Matt Collins"/>
    <x v="0"/>
    <x v="0"/>
    <x v="49"/>
    <x v="1"/>
    <n v="95123"/>
    <x v="1"/>
    <s v="OFF-PA-10001878"/>
    <x v="1"/>
    <x v="10"/>
    <s v="Xerox 1891"/>
    <n v="244.54999999999998"/>
    <n v="5"/>
    <n v="0"/>
    <n v="114.93849999999998"/>
  </r>
  <r>
    <n v="4459"/>
    <s v="CA-2014-105851"/>
    <x v="3"/>
    <x v="677"/>
    <d v="2014-03-21T00:00:00"/>
    <s v="Standard Class"/>
    <s v="SE-20110"/>
    <s v="Sanjit Engle"/>
    <x v="0"/>
    <x v="0"/>
    <x v="60"/>
    <x v="22"/>
    <n v="80219"/>
    <x v="1"/>
    <s v="OFF-SU-10002881"/>
    <x v="1"/>
    <x v="14"/>
    <s v="Martin Yale Chadless Opener Electric Letter Opener"/>
    <n v="1332.4960000000001"/>
    <n v="2"/>
    <n v="0.2"/>
    <n v="-299.8116"/>
  </r>
  <r>
    <n v="4460"/>
    <s v="US-2014-125717"/>
    <x v="3"/>
    <x v="394"/>
    <d v="2014-10-02T00:00:00"/>
    <s v="First Class"/>
    <s v="DS-13030"/>
    <s v="Darrin Sayre"/>
    <x v="2"/>
    <x v="0"/>
    <x v="34"/>
    <x v="22"/>
    <n v="80013"/>
    <x v="1"/>
    <s v="FUR-FU-10001979"/>
    <x v="0"/>
    <x v="5"/>
    <s v="Dana Halogen Swing-Arm Architect Lamp"/>
    <n v="32.776000000000003"/>
    <n v="1"/>
    <n v="0.2"/>
    <n v="3.2776000000000014"/>
  </r>
  <r>
    <n v="4461"/>
    <s v="US-2014-125717"/>
    <x v="3"/>
    <x v="394"/>
    <d v="2014-10-02T00:00:00"/>
    <s v="First Class"/>
    <s v="DS-13030"/>
    <s v="Darrin Sayre"/>
    <x v="2"/>
    <x v="0"/>
    <x v="34"/>
    <x v="22"/>
    <n v="80013"/>
    <x v="1"/>
    <s v="OFF-ST-10001522"/>
    <x v="1"/>
    <x v="4"/>
    <s v="Gould Plastics 18-Pocket Panel Bin, 34w x 5-1/4d x 20-1/2h"/>
    <n v="147.184"/>
    <n v="2"/>
    <n v="0.2"/>
    <n v="-29.436800000000012"/>
  </r>
  <r>
    <n v="4462"/>
    <s v="US-2014-125717"/>
    <x v="3"/>
    <x v="394"/>
    <d v="2014-10-02T00:00:00"/>
    <s v="First Class"/>
    <s v="DS-13030"/>
    <s v="Darrin Sayre"/>
    <x v="2"/>
    <x v="0"/>
    <x v="34"/>
    <x v="22"/>
    <n v="80013"/>
    <x v="1"/>
    <s v="TEC-AC-10003657"/>
    <x v="2"/>
    <x v="11"/>
    <s v="Lenovo 17-Key USB Numeric Keypad"/>
    <n v="54.384000000000007"/>
    <n v="2"/>
    <n v="0.2"/>
    <n v="1.359599999999995"/>
  </r>
  <r>
    <n v="4463"/>
    <s v="US-2014-125717"/>
    <x v="3"/>
    <x v="394"/>
    <d v="2014-10-02T00:00:00"/>
    <s v="First Class"/>
    <s v="DS-13030"/>
    <s v="Darrin Sayre"/>
    <x v="2"/>
    <x v="0"/>
    <x v="34"/>
    <x v="22"/>
    <n v="80013"/>
    <x v="1"/>
    <s v="OFF-BI-10001718"/>
    <x v="1"/>
    <x v="8"/>
    <s v="GBC DocuBind P50 Personal Binding Machine"/>
    <n v="76.77600000000001"/>
    <n v="4"/>
    <n v="0.7"/>
    <n v="-58.861599999999981"/>
  </r>
  <r>
    <n v="4464"/>
    <s v="US-2014-125717"/>
    <x v="3"/>
    <x v="394"/>
    <d v="2014-10-02T00:00:00"/>
    <s v="First Class"/>
    <s v="DS-13030"/>
    <s v="Darrin Sayre"/>
    <x v="2"/>
    <x v="0"/>
    <x v="34"/>
    <x v="22"/>
    <n v="80013"/>
    <x v="1"/>
    <s v="OFF-PA-10003022"/>
    <x v="1"/>
    <x v="10"/>
    <s v="Xerox 1992"/>
    <n v="14.352000000000002"/>
    <n v="3"/>
    <n v="0.2"/>
    <n v="5.2026000000000003"/>
  </r>
  <r>
    <n v="4465"/>
    <s v="US-2014-125717"/>
    <x v="3"/>
    <x v="394"/>
    <d v="2014-10-02T00:00:00"/>
    <s v="First Class"/>
    <s v="DS-13030"/>
    <s v="Darrin Sayre"/>
    <x v="2"/>
    <x v="0"/>
    <x v="34"/>
    <x v="22"/>
    <n v="80013"/>
    <x v="1"/>
    <s v="OFF-AP-10000891"/>
    <x v="1"/>
    <x v="9"/>
    <s v="Kensington 7 Outlet MasterPiece HOMEOFFICE Power Control Center"/>
    <n v="209.79200000000003"/>
    <n v="2"/>
    <n v="0.2"/>
    <n v="26.22399999999999"/>
  </r>
  <r>
    <n v="4466"/>
    <s v="CA-2012-163895"/>
    <x v="1"/>
    <x v="976"/>
    <d v="2012-08-11T00:00:00"/>
    <s v="Standard Class"/>
    <s v="NS-18640"/>
    <s v="Noel Staavos"/>
    <x v="1"/>
    <x v="0"/>
    <x v="394"/>
    <x v="45"/>
    <n v="83704"/>
    <x v="1"/>
    <s v="OFF-BI-10004970"/>
    <x v="1"/>
    <x v="8"/>
    <s v="ACCOHIDE 3-Ring Binder, Blue, 1&quot;"/>
    <n v="3.3040000000000003"/>
    <n v="1"/>
    <n v="0.2"/>
    <n v="1.1151"/>
  </r>
  <r>
    <n v="4467"/>
    <s v="CA-2014-168641"/>
    <x v="3"/>
    <x v="221"/>
    <d v="2014-12-02T00:00:00"/>
    <s v="Standard Class"/>
    <s v="KA-16525"/>
    <s v="Kelly Andreada"/>
    <x v="0"/>
    <x v="0"/>
    <x v="20"/>
    <x v="15"/>
    <n v="10035"/>
    <x v="3"/>
    <s v="OFF-AR-10003759"/>
    <x v="1"/>
    <x v="6"/>
    <s v="Crayola Anti Dust Chalk, 12/Pack"/>
    <n v="16.38"/>
    <n v="9"/>
    <n v="0"/>
    <n v="7.3709999999999996"/>
  </r>
  <r>
    <n v="4468"/>
    <s v="CA-2014-168641"/>
    <x v="3"/>
    <x v="221"/>
    <d v="2014-12-02T00:00:00"/>
    <s v="Standard Class"/>
    <s v="KA-16525"/>
    <s v="Kelly Andreada"/>
    <x v="0"/>
    <x v="0"/>
    <x v="20"/>
    <x v="15"/>
    <n v="10035"/>
    <x v="3"/>
    <s v="OFF-EN-10003001"/>
    <x v="1"/>
    <x v="12"/>
    <s v="Ames Color-File Green Diamond Border X-ray Mailers"/>
    <n v="167.96"/>
    <n v="2"/>
    <n v="0"/>
    <n v="78.941199999999995"/>
  </r>
  <r>
    <n v="4469"/>
    <s v="CA-2014-168641"/>
    <x v="3"/>
    <x v="221"/>
    <d v="2014-12-02T00:00:00"/>
    <s v="Standard Class"/>
    <s v="KA-16525"/>
    <s v="Kelly Andreada"/>
    <x v="0"/>
    <x v="0"/>
    <x v="20"/>
    <x v="15"/>
    <n v="10035"/>
    <x v="3"/>
    <s v="FUR-BO-10000780"/>
    <x v="0"/>
    <x v="0"/>
    <s v="O'Sullivan Plantations 2-Door Library in Landvery Oak"/>
    <n v="321.56799999999998"/>
    <n v="2"/>
    <n v="0.2"/>
    <n v="-16.078399999999988"/>
  </r>
  <r>
    <n v="4470"/>
    <s v="CA-2014-168641"/>
    <x v="3"/>
    <x v="221"/>
    <d v="2014-12-02T00:00:00"/>
    <s v="Standard Class"/>
    <s v="KA-16525"/>
    <s v="Kelly Andreada"/>
    <x v="0"/>
    <x v="0"/>
    <x v="20"/>
    <x v="15"/>
    <n v="10035"/>
    <x v="3"/>
    <s v="OFF-PA-10001972"/>
    <x v="1"/>
    <x v="10"/>
    <s v="Xerox 214"/>
    <n v="12.96"/>
    <n v="2"/>
    <n v="0"/>
    <n v="6.2208000000000006"/>
  </r>
  <r>
    <n v="4471"/>
    <s v="CA-2014-156895"/>
    <x v="3"/>
    <x v="540"/>
    <d v="2014-05-13T00:00:00"/>
    <s v="Standard Class"/>
    <s v="DJ-13510"/>
    <s v="Don Jones"/>
    <x v="1"/>
    <x v="0"/>
    <x v="10"/>
    <x v="9"/>
    <n v="19140"/>
    <x v="3"/>
    <s v="FUR-CH-10003535"/>
    <x v="0"/>
    <x v="1"/>
    <s v="Global Armless Task Chair, Royal Blue"/>
    <n v="128.05799999999999"/>
    <n v="3"/>
    <n v="0.3"/>
    <n v="-23.782199999999996"/>
  </r>
  <r>
    <n v="4472"/>
    <s v="CA-2014-121300"/>
    <x v="3"/>
    <x v="365"/>
    <d v="2014-09-30T00:00:00"/>
    <s v="Same Day"/>
    <s v="MG-17680"/>
    <s v="Maureen Gastineau"/>
    <x v="2"/>
    <x v="0"/>
    <x v="407"/>
    <x v="24"/>
    <n v="44060"/>
    <x v="3"/>
    <s v="FUR-CH-10003774"/>
    <x v="0"/>
    <x v="1"/>
    <s v="Global Wood Trimmed Manager's Task Chair, Khaki"/>
    <n v="63.686"/>
    <n v="1"/>
    <n v="0.3"/>
    <n v="-15.466600000000003"/>
  </r>
  <r>
    <n v="4473"/>
    <s v="CA-2014-121300"/>
    <x v="3"/>
    <x v="365"/>
    <d v="2014-09-30T00:00:00"/>
    <s v="Same Day"/>
    <s v="MG-17680"/>
    <s v="Maureen Gastineau"/>
    <x v="2"/>
    <x v="0"/>
    <x v="407"/>
    <x v="24"/>
    <n v="44060"/>
    <x v="3"/>
    <s v="TEC-AC-10004571"/>
    <x v="2"/>
    <x v="11"/>
    <s v="Logitech G700s Rechargeable Gaming Mouse"/>
    <n v="239.976"/>
    <n v="3"/>
    <n v="0.2"/>
    <n v="65.993400000000008"/>
  </r>
  <r>
    <n v="4474"/>
    <s v="CA-2014-121300"/>
    <x v="3"/>
    <x v="365"/>
    <d v="2014-09-30T00:00:00"/>
    <s v="Same Day"/>
    <s v="MG-17680"/>
    <s v="Maureen Gastineau"/>
    <x v="2"/>
    <x v="0"/>
    <x v="407"/>
    <x v="24"/>
    <n v="44060"/>
    <x v="3"/>
    <s v="FUR-TA-10004442"/>
    <x v="0"/>
    <x v="3"/>
    <s v="Riverside Furniture Stanwyck Manor Table Series"/>
    <n v="344.22"/>
    <n v="2"/>
    <n v="0.4"/>
    <n v="-189.32100000000003"/>
  </r>
  <r>
    <n v="4475"/>
    <s v="CA-2014-121300"/>
    <x v="3"/>
    <x v="365"/>
    <d v="2014-09-30T00:00:00"/>
    <s v="Same Day"/>
    <s v="MG-17680"/>
    <s v="Maureen Gastineau"/>
    <x v="2"/>
    <x v="0"/>
    <x v="407"/>
    <x v="24"/>
    <n v="44060"/>
    <x v="3"/>
    <s v="OFF-PA-10002787"/>
    <x v="1"/>
    <x v="10"/>
    <s v="Xerox 227"/>
    <n v="15.552000000000003"/>
    <n v="3"/>
    <n v="0.2"/>
    <n v="5.4432"/>
  </r>
  <r>
    <n v="4476"/>
    <s v="CA-2014-121300"/>
    <x v="3"/>
    <x v="365"/>
    <d v="2014-09-30T00:00:00"/>
    <s v="Same Day"/>
    <s v="MG-17680"/>
    <s v="Maureen Gastineau"/>
    <x v="2"/>
    <x v="0"/>
    <x v="407"/>
    <x v="24"/>
    <n v="44060"/>
    <x v="3"/>
    <s v="FUR-FU-10004586"/>
    <x v="0"/>
    <x v="5"/>
    <s v="G.E. Longer-Life Indoor Recessed Floodlight Bulbs"/>
    <n v="21.248000000000001"/>
    <n v="4"/>
    <n v="0.2"/>
    <n v="7.436799999999999"/>
  </r>
  <r>
    <n v="4477"/>
    <s v="CA-2014-121300"/>
    <x v="3"/>
    <x v="365"/>
    <d v="2014-09-30T00:00:00"/>
    <s v="Same Day"/>
    <s v="MG-17680"/>
    <s v="Maureen Gastineau"/>
    <x v="2"/>
    <x v="0"/>
    <x v="407"/>
    <x v="24"/>
    <n v="44060"/>
    <x v="3"/>
    <s v="OFF-PA-10002606"/>
    <x v="1"/>
    <x v="10"/>
    <s v="Xerox 1928"/>
    <n v="8.4480000000000004"/>
    <n v="2"/>
    <n v="0.2"/>
    <n v="2.6399999999999997"/>
  </r>
  <r>
    <n v="4478"/>
    <s v="CA-2014-130211"/>
    <x v="3"/>
    <x v="760"/>
    <d v="2014-10-23T00:00:00"/>
    <s v="Same Day"/>
    <s v="BD-11620"/>
    <s v="Brian DeCherney"/>
    <x v="0"/>
    <x v="0"/>
    <x v="408"/>
    <x v="26"/>
    <n v="73505"/>
    <x v="2"/>
    <s v="OFF-ST-10000129"/>
    <x v="1"/>
    <x v="4"/>
    <s v="Fellowes Recycled Storage Drawers"/>
    <n v="333.09000000000003"/>
    <n v="3"/>
    <n v="0"/>
    <n v="23.316299999999984"/>
  </r>
  <r>
    <n v="4479"/>
    <s v="CA-2014-130211"/>
    <x v="3"/>
    <x v="760"/>
    <d v="2014-10-23T00:00:00"/>
    <s v="Same Day"/>
    <s v="BD-11620"/>
    <s v="Brian DeCherney"/>
    <x v="0"/>
    <x v="0"/>
    <x v="408"/>
    <x v="26"/>
    <n v="73505"/>
    <x v="2"/>
    <s v="FUR-TA-10003748"/>
    <x v="0"/>
    <x v="3"/>
    <s v="Bevis 36 x 72 Conference Tables"/>
    <n v="248.98"/>
    <n v="2"/>
    <n v="0"/>
    <n v="54.775599999999997"/>
  </r>
  <r>
    <n v="4480"/>
    <s v="CA-2011-147235"/>
    <x v="2"/>
    <x v="977"/>
    <d v="2011-03-28T00:00:00"/>
    <s v="Standard Class"/>
    <s v="CD-11920"/>
    <s v="Carlos Daly"/>
    <x v="0"/>
    <x v="0"/>
    <x v="20"/>
    <x v="15"/>
    <n v="10024"/>
    <x v="3"/>
    <s v="OFF-PA-10004948"/>
    <x v="1"/>
    <x v="10"/>
    <s v="Xerox 190"/>
    <n v="24.900000000000002"/>
    <n v="5"/>
    <n v="0"/>
    <n v="11.703000000000001"/>
  </r>
  <r>
    <n v="4481"/>
    <s v="CA-2013-109365"/>
    <x v="0"/>
    <x v="54"/>
    <d v="2013-11-09T00:00:00"/>
    <s v="Standard Class"/>
    <s v="XP-21865"/>
    <s v="Xylona Preis"/>
    <x v="0"/>
    <x v="0"/>
    <x v="1"/>
    <x v="1"/>
    <n v="90049"/>
    <x v="1"/>
    <s v="OFF-FA-10001561"/>
    <x v="1"/>
    <x v="13"/>
    <s v="Stockwell Push Pins"/>
    <n v="15.260000000000002"/>
    <n v="7"/>
    <n v="0"/>
    <n v="5.0358000000000001"/>
  </r>
  <r>
    <n v="4482"/>
    <s v="CA-2013-109365"/>
    <x v="0"/>
    <x v="54"/>
    <d v="2013-11-09T00:00:00"/>
    <s v="Standard Class"/>
    <s v="XP-21865"/>
    <s v="Xylona Preis"/>
    <x v="0"/>
    <x v="0"/>
    <x v="1"/>
    <x v="1"/>
    <n v="90049"/>
    <x v="1"/>
    <s v="OFF-AP-10002998"/>
    <x v="1"/>
    <x v="9"/>
    <s v="Holmes 99% HEPA Air Purifier"/>
    <n v="43.32"/>
    <n v="2"/>
    <n v="0"/>
    <n v="14.295599999999997"/>
  </r>
  <r>
    <n v="4483"/>
    <s v="CA-2013-109365"/>
    <x v="0"/>
    <x v="54"/>
    <d v="2013-11-09T00:00:00"/>
    <s v="Standard Class"/>
    <s v="XP-21865"/>
    <s v="Xylona Preis"/>
    <x v="0"/>
    <x v="0"/>
    <x v="1"/>
    <x v="1"/>
    <n v="90049"/>
    <x v="1"/>
    <s v="OFF-BI-10003981"/>
    <x v="1"/>
    <x v="8"/>
    <s v="Avery Durable Plastic 1&quot; Binders"/>
    <n v="43.584000000000003"/>
    <n v="12"/>
    <n v="0.2"/>
    <n v="15.799199999999999"/>
  </r>
  <r>
    <n v="4484"/>
    <s v="CA-2013-109365"/>
    <x v="0"/>
    <x v="54"/>
    <d v="2013-11-09T00:00:00"/>
    <s v="Standard Class"/>
    <s v="XP-21865"/>
    <s v="Xylona Preis"/>
    <x v="0"/>
    <x v="0"/>
    <x v="1"/>
    <x v="1"/>
    <n v="90049"/>
    <x v="1"/>
    <s v="OFF-PA-10001725"/>
    <x v="1"/>
    <x v="10"/>
    <s v="Xerox 1892"/>
    <n v="116.28"/>
    <n v="3"/>
    <n v="0"/>
    <n v="56.977199999999996"/>
  </r>
  <r>
    <n v="4485"/>
    <s v="CA-2013-109365"/>
    <x v="0"/>
    <x v="54"/>
    <d v="2013-11-09T00:00:00"/>
    <s v="Standard Class"/>
    <s v="XP-21865"/>
    <s v="Xylona Preis"/>
    <x v="0"/>
    <x v="0"/>
    <x v="1"/>
    <x v="1"/>
    <n v="90049"/>
    <x v="1"/>
    <s v="OFF-BI-10002071"/>
    <x v="1"/>
    <x v="8"/>
    <s v="Fellowes Black Plastic Comb Bindings"/>
    <n v="9.2959999999999994"/>
    <n v="2"/>
    <n v="0.2"/>
    <n v="3.0211999999999994"/>
  </r>
  <r>
    <n v="4486"/>
    <s v="CA-2013-109365"/>
    <x v="0"/>
    <x v="54"/>
    <d v="2013-11-09T00:00:00"/>
    <s v="Standard Class"/>
    <s v="XP-21865"/>
    <s v="Xylona Preis"/>
    <x v="0"/>
    <x v="0"/>
    <x v="1"/>
    <x v="1"/>
    <n v="90049"/>
    <x v="1"/>
    <s v="OFF-PA-10000477"/>
    <x v="1"/>
    <x v="10"/>
    <s v="Xerox 22"/>
    <n v="19.440000000000001"/>
    <n v="3"/>
    <n v="0"/>
    <n v="9.3312000000000008"/>
  </r>
  <r>
    <n v="4487"/>
    <s v="CA-2013-109365"/>
    <x v="0"/>
    <x v="54"/>
    <d v="2013-11-09T00:00:00"/>
    <s v="Standard Class"/>
    <s v="XP-21865"/>
    <s v="Xylona Preis"/>
    <x v="0"/>
    <x v="0"/>
    <x v="1"/>
    <x v="1"/>
    <n v="90049"/>
    <x v="1"/>
    <s v="OFF-PA-10004359"/>
    <x v="1"/>
    <x v="10"/>
    <s v="Multicolor Computer Printout Paper"/>
    <n v="314.54999999999995"/>
    <n v="3"/>
    <n v="0"/>
    <n v="150.98399999999998"/>
  </r>
  <r>
    <n v="4488"/>
    <s v="CA-2012-162621"/>
    <x v="1"/>
    <x v="577"/>
    <d v="2012-09-11T00:00:00"/>
    <s v="Standard Class"/>
    <s v="CA-12055"/>
    <s v="Cathy Armstrong"/>
    <x v="2"/>
    <x v="0"/>
    <x v="12"/>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x v="0"/>
    <x v="12"/>
    <x v="5"/>
    <n v="77036"/>
    <x v="2"/>
    <s v="OFF-SU-10003567"/>
    <x v="1"/>
    <x v="14"/>
    <s v="Stiletto Hand Letter Openers"/>
    <n v="69.12"/>
    <n v="9"/>
    <n v="0.2"/>
    <n v="-14.687999999999999"/>
  </r>
  <r>
    <n v="4490"/>
    <s v="CA-2012-162621"/>
    <x v="1"/>
    <x v="577"/>
    <d v="2012-09-11T00:00:00"/>
    <s v="Standard Class"/>
    <s v="CA-12055"/>
    <s v="Cathy Armstrong"/>
    <x v="2"/>
    <x v="0"/>
    <x v="12"/>
    <x v="5"/>
    <n v="77036"/>
    <x v="2"/>
    <s v="OFF-BI-10003708"/>
    <x v="1"/>
    <x v="8"/>
    <s v="Acco Four Pocket Poly Ring Binder with Label Holder, Smoke, 1&quot;"/>
    <n v="4.4699999999999989"/>
    <n v="3"/>
    <n v="0.8"/>
    <n v="-7.8225000000000016"/>
  </r>
  <r>
    <n v="4491"/>
    <s v="CA-2014-105921"/>
    <x v="3"/>
    <x v="718"/>
    <d v="2014-08-22T00:00:00"/>
    <s v="Standard Class"/>
    <s v="JM-15250"/>
    <s v="Janet Martin"/>
    <x v="0"/>
    <x v="0"/>
    <x v="1"/>
    <x v="1"/>
    <n v="90032"/>
    <x v="1"/>
    <s v="FUR-TA-10001095"/>
    <x v="0"/>
    <x v="3"/>
    <s v="Chromcraft Round Conference Tables"/>
    <n v="418.29599999999994"/>
    <n v="3"/>
    <n v="0.2"/>
    <n v="5.2287000000000035"/>
  </r>
  <r>
    <n v="4492"/>
    <s v="CA-2011-150798"/>
    <x v="2"/>
    <x v="588"/>
    <d v="2011-12-03T00:00:00"/>
    <s v="Second Class"/>
    <s v="JK-15730"/>
    <s v="Joe Kamberova"/>
    <x v="0"/>
    <x v="0"/>
    <x v="38"/>
    <x v="24"/>
    <n v="43229"/>
    <x v="3"/>
    <s v="TEC-CO-10001571"/>
    <x v="2"/>
    <x v="16"/>
    <s v="Sharp 1540cs Digital Laser Copier"/>
    <n v="659.98799999999994"/>
    <n v="2"/>
    <n v="0.4"/>
    <n v="109.99799999999999"/>
  </r>
  <r>
    <n v="4493"/>
    <s v="CA-2011-150798"/>
    <x v="2"/>
    <x v="588"/>
    <d v="2011-12-03T00:00:00"/>
    <s v="Second Class"/>
    <s v="JK-15730"/>
    <s v="Joe Kamberova"/>
    <x v="0"/>
    <x v="0"/>
    <x v="38"/>
    <x v="24"/>
    <n v="43229"/>
    <x v="3"/>
    <s v="FUR-FU-10000221"/>
    <x v="0"/>
    <x v="5"/>
    <s v="Master Caster Door Stop, Brown"/>
    <n v="8.1280000000000001"/>
    <n v="2"/>
    <n v="0.2"/>
    <n v="1.4223999999999997"/>
  </r>
  <r>
    <n v="4494"/>
    <s v="CA-2011-150798"/>
    <x v="2"/>
    <x v="588"/>
    <d v="2011-12-03T00:00:00"/>
    <s v="Second Class"/>
    <s v="JK-15730"/>
    <s v="Joe Kamberova"/>
    <x v="0"/>
    <x v="0"/>
    <x v="38"/>
    <x v="24"/>
    <n v="43229"/>
    <x v="3"/>
    <s v="OFF-PA-10001972"/>
    <x v="1"/>
    <x v="10"/>
    <s v="Xerox 214"/>
    <n v="36.288000000000011"/>
    <n v="7"/>
    <n v="0.2"/>
    <n v="12.700800000000001"/>
  </r>
  <r>
    <n v="4495"/>
    <s v="CA-2011-150798"/>
    <x v="2"/>
    <x v="588"/>
    <d v="2011-12-03T00:00:00"/>
    <s v="Second Class"/>
    <s v="JK-15730"/>
    <s v="Joe Kamberova"/>
    <x v="0"/>
    <x v="0"/>
    <x v="38"/>
    <x v="24"/>
    <n v="43229"/>
    <x v="3"/>
    <s v="FUR-CH-10000015"/>
    <x v="0"/>
    <x v="1"/>
    <s v="Hon Multipurpose Stacking Arm Chairs"/>
    <n v="909.7199999999998"/>
    <n v="6"/>
    <n v="0.3"/>
    <n v="-51.983999999999924"/>
  </r>
  <r>
    <n v="4496"/>
    <s v="CA-2014-112753"/>
    <x v="3"/>
    <x v="978"/>
    <d v="2014-06-24T00:00:00"/>
    <s v="Standard Class"/>
    <s v="CC-12670"/>
    <s v="Craig Carreira"/>
    <x v="0"/>
    <x v="0"/>
    <x v="1"/>
    <x v="1"/>
    <n v="90032"/>
    <x v="1"/>
    <s v="FUR-BO-10004015"/>
    <x v="0"/>
    <x v="0"/>
    <s v="Bush Andora Bookcase, Maple/Graphite Gray Finish"/>
    <n v="917.92349999999988"/>
    <n v="9"/>
    <n v="0.15"/>
    <n v="75.593699999999899"/>
  </r>
  <r>
    <n v="4497"/>
    <s v="CA-2014-112753"/>
    <x v="3"/>
    <x v="978"/>
    <d v="2014-06-24T00:00:00"/>
    <s v="Standard Class"/>
    <s v="CC-12670"/>
    <s v="Craig Carreira"/>
    <x v="0"/>
    <x v="0"/>
    <x v="1"/>
    <x v="1"/>
    <n v="90032"/>
    <x v="1"/>
    <s v="OFF-PA-10002036"/>
    <x v="1"/>
    <x v="10"/>
    <s v="Xerox 1930"/>
    <n v="38.880000000000003"/>
    <n v="6"/>
    <n v="0"/>
    <n v="19.051200000000001"/>
  </r>
  <r>
    <n v="4498"/>
    <s v="CA-2014-155075"/>
    <x v="3"/>
    <x v="574"/>
    <d v="2014-12-10T00:00:00"/>
    <s v="Standard Class"/>
    <s v="GW-14605"/>
    <s v="Giulietta Weimer"/>
    <x v="0"/>
    <x v="0"/>
    <x v="10"/>
    <x v="9"/>
    <n v="19140"/>
    <x v="3"/>
    <s v="OFF-BI-10003650"/>
    <x v="1"/>
    <x v="8"/>
    <s v="GBC DocuBind 300 Electric Binding Machine"/>
    <n v="631.17600000000016"/>
    <n v="4"/>
    <n v="0.7"/>
    <n v="-462.86239999999998"/>
  </r>
  <r>
    <n v="4499"/>
    <s v="CA-2011-103401"/>
    <x v="2"/>
    <x v="871"/>
    <d v="2011-11-26T00:00:00"/>
    <s v="Standard Class"/>
    <s v="GR-14560"/>
    <s v="Georgia Rosenberg"/>
    <x v="1"/>
    <x v="0"/>
    <x v="8"/>
    <x v="1"/>
    <n v="94110"/>
    <x v="1"/>
    <s v="OFF-PA-10003309"/>
    <x v="1"/>
    <x v="10"/>
    <s v="Xerox 211"/>
    <n v="12.96"/>
    <n v="2"/>
    <n v="0"/>
    <n v="6.2208000000000006"/>
  </r>
  <r>
    <n v="4500"/>
    <s v="CA-2013-124814"/>
    <x v="0"/>
    <x v="342"/>
    <d v="2013-04-17T00:00:00"/>
    <s v="Standard Class"/>
    <s v="FM-14215"/>
    <s v="Filia McAdams"/>
    <x v="1"/>
    <x v="0"/>
    <x v="329"/>
    <x v="1"/>
    <n v="93309"/>
    <x v="1"/>
    <s v="OFF-PA-10002787"/>
    <x v="1"/>
    <x v="10"/>
    <s v="Xerox 227"/>
    <n v="12.96"/>
    <n v="2"/>
    <n v="0"/>
    <n v="6.2208000000000006"/>
  </r>
  <r>
    <n v="4501"/>
    <s v="CA-2013-124814"/>
    <x v="0"/>
    <x v="342"/>
    <d v="2013-04-17T00:00:00"/>
    <s v="Standard Class"/>
    <s v="FM-14215"/>
    <s v="Filia McAdams"/>
    <x v="1"/>
    <x v="0"/>
    <x v="329"/>
    <x v="1"/>
    <n v="93309"/>
    <x v="1"/>
    <s v="OFF-BI-10000174"/>
    <x v="1"/>
    <x v="8"/>
    <s v="Wilson Jones Clip &amp; Carry Folder Binder Tool for Ring Binders, Clear"/>
    <n v="23.2"/>
    <n v="5"/>
    <n v="0.2"/>
    <n v="8.1199999999999974"/>
  </r>
  <r>
    <n v="4502"/>
    <s v="CA-2011-116757"/>
    <x v="2"/>
    <x v="479"/>
    <d v="2011-07-04T00:00:00"/>
    <s v="Standard Class"/>
    <s v="MS-17980"/>
    <s v="Michael Stewart"/>
    <x v="1"/>
    <x v="0"/>
    <x v="12"/>
    <x v="5"/>
    <n v="77095"/>
    <x v="2"/>
    <s v="OFF-PA-10002005"/>
    <x v="1"/>
    <x v="10"/>
    <s v="Xerox 225"/>
    <n v="25.920000000000005"/>
    <n v="5"/>
    <n v="0.2"/>
    <n v="9.0719999999999992"/>
  </r>
  <r>
    <n v="4503"/>
    <s v="CA-2011-116757"/>
    <x v="2"/>
    <x v="479"/>
    <d v="2011-07-04T00:00:00"/>
    <s v="Standard Class"/>
    <s v="MS-17980"/>
    <s v="Michael Stewart"/>
    <x v="1"/>
    <x v="0"/>
    <x v="12"/>
    <x v="5"/>
    <n v="77095"/>
    <x v="2"/>
    <s v="OFF-FA-10002815"/>
    <x v="1"/>
    <x v="13"/>
    <s v="Staples"/>
    <n v="21.312000000000005"/>
    <n v="6"/>
    <n v="0.2"/>
    <n v="7.1928000000000001"/>
  </r>
  <r>
    <n v="4504"/>
    <s v="US-2011-138247"/>
    <x v="2"/>
    <x v="163"/>
    <d v="2011-12-29T00:00:00"/>
    <s v="Standard Class"/>
    <s v="BF-11170"/>
    <s v="Ben Ferrer"/>
    <x v="2"/>
    <x v="0"/>
    <x v="1"/>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x v="0"/>
    <x v="1"/>
    <x v="1"/>
    <n v="90045"/>
    <x v="1"/>
    <s v="OFF-AP-10000828"/>
    <x v="1"/>
    <x v="9"/>
    <s v="Avanti 4.4 Cu. Ft. Refrigerator"/>
    <n v="361.96"/>
    <n v="2"/>
    <n v="0"/>
    <n v="101.34879999999998"/>
  </r>
  <r>
    <n v="4506"/>
    <s v="US-2011-138247"/>
    <x v="2"/>
    <x v="163"/>
    <d v="2011-12-29T00:00:00"/>
    <s v="Standard Class"/>
    <s v="BF-11170"/>
    <s v="Ben Ferrer"/>
    <x v="2"/>
    <x v="0"/>
    <x v="1"/>
    <x v="1"/>
    <n v="90045"/>
    <x v="1"/>
    <s v="TEC-AC-10004708"/>
    <x v="2"/>
    <x v="11"/>
    <s v="Sony 32GB Class 10 Micro SDHC R40 Memory Card"/>
    <n v="62.849999999999994"/>
    <n v="3"/>
    <n v="0"/>
    <n v="13.198499999999999"/>
  </r>
  <r>
    <n v="4507"/>
    <s v="US-2011-138247"/>
    <x v="2"/>
    <x v="163"/>
    <d v="2011-12-29T00:00:00"/>
    <s v="Standard Class"/>
    <s v="BF-11170"/>
    <s v="Ben Ferrer"/>
    <x v="2"/>
    <x v="0"/>
    <x v="1"/>
    <x v="1"/>
    <n v="90045"/>
    <x v="1"/>
    <s v="TEC-PH-10001530"/>
    <x v="2"/>
    <x v="7"/>
    <s v="Cisco Unified IP Phone 7945G VoIP phone"/>
    <n v="818.37600000000009"/>
    <n v="3"/>
    <n v="0.2"/>
    <n v="51.148499999999984"/>
  </r>
  <r>
    <n v="4508"/>
    <s v="US-2011-138247"/>
    <x v="2"/>
    <x v="163"/>
    <d v="2011-12-29T00:00:00"/>
    <s v="Standard Class"/>
    <s v="BF-11170"/>
    <s v="Ben Ferrer"/>
    <x v="2"/>
    <x v="0"/>
    <x v="1"/>
    <x v="1"/>
    <n v="90045"/>
    <x v="1"/>
    <s v="OFF-ST-10002301"/>
    <x v="1"/>
    <x v="4"/>
    <s v="Tennsco Commercial Shelving"/>
    <n v="20.34"/>
    <n v="1"/>
    <n v="0"/>
    <n v="0.20339999999999847"/>
  </r>
  <r>
    <n v="4509"/>
    <s v="US-2011-138247"/>
    <x v="2"/>
    <x v="163"/>
    <d v="2011-12-29T00:00:00"/>
    <s v="Standard Class"/>
    <s v="BF-11170"/>
    <s v="Ben Ferrer"/>
    <x v="2"/>
    <x v="0"/>
    <x v="1"/>
    <x v="1"/>
    <n v="90045"/>
    <x v="1"/>
    <s v="FUR-FU-10002554"/>
    <x v="0"/>
    <x v="5"/>
    <s v="Westinghouse Floor Lamp with Metal Mesh Shade, Black"/>
    <n v="23.99"/>
    <n v="1"/>
    <n v="0"/>
    <n v="5.5176999999999978"/>
  </r>
  <r>
    <n v="4510"/>
    <s v="CA-2014-167003"/>
    <x v="3"/>
    <x v="979"/>
    <d v="2014-05-30T00:00:00"/>
    <s v="Standard Class"/>
    <s v="VS-21820"/>
    <s v="Vivek Sundaresam"/>
    <x v="0"/>
    <x v="0"/>
    <x v="1"/>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x v="0"/>
    <x v="24"/>
    <x v="25"/>
    <n v="65807"/>
    <x v="2"/>
    <s v="FUR-FU-10001085"/>
    <x v="0"/>
    <x v="5"/>
    <s v="3M Polarizing Light Filter Sleeves"/>
    <n v="37.299999999999997"/>
    <n v="2"/>
    <n v="0"/>
    <n v="17.157999999999998"/>
  </r>
  <r>
    <n v="4512"/>
    <s v="CA-2013-119935"/>
    <x v="0"/>
    <x v="338"/>
    <d v="2013-11-15T00:00:00"/>
    <s v="Standard Class"/>
    <s v="KM-16225"/>
    <s v="Kalyca Meade"/>
    <x v="1"/>
    <x v="0"/>
    <x v="24"/>
    <x v="25"/>
    <n v="65807"/>
    <x v="2"/>
    <s v="OFF-BI-10001597"/>
    <x v="1"/>
    <x v="8"/>
    <s v="Wilson Jones Ledger-Size, Piano-Hinge Binder, 2&quot;, Blue"/>
    <n v="81.96"/>
    <n v="2"/>
    <n v="0"/>
    <n v="39.340799999999994"/>
  </r>
  <r>
    <n v="4513"/>
    <s v="CA-2013-118969"/>
    <x v="0"/>
    <x v="824"/>
    <d v="2013-10-04T00:00:00"/>
    <s v="First Class"/>
    <s v="LP-17095"/>
    <s v="Liz Preis"/>
    <x v="0"/>
    <x v="0"/>
    <x v="42"/>
    <x v="16"/>
    <n v="85023"/>
    <x v="1"/>
    <s v="OFF-BI-10002429"/>
    <x v="1"/>
    <x v="8"/>
    <s v="Premier Elliptical Ring Binder, Black"/>
    <n v="54.792000000000009"/>
    <n v="6"/>
    <n v="0.7"/>
    <n v="-40.180799999999991"/>
  </r>
  <r>
    <n v="4514"/>
    <s v="CA-2013-145240"/>
    <x v="0"/>
    <x v="47"/>
    <d v="2013-09-09T00:00:00"/>
    <s v="First Class"/>
    <s v="BG-11740"/>
    <s v="Bruce Geld"/>
    <x v="0"/>
    <x v="0"/>
    <x v="12"/>
    <x v="5"/>
    <n v="77070"/>
    <x v="2"/>
    <s v="OFF-ST-10001590"/>
    <x v="1"/>
    <x v="4"/>
    <s v="Tenex Personal Project File with Scoop Front Design, Black"/>
    <n v="10.784000000000001"/>
    <n v="1"/>
    <n v="0.2"/>
    <n v="0.8087999999999993"/>
  </r>
  <r>
    <n v="4515"/>
    <s v="CA-2013-120873"/>
    <x v="0"/>
    <x v="189"/>
    <d v="2013-11-02T00:00:00"/>
    <s v="Second Class"/>
    <s v="BW-11200"/>
    <s v="Ben Wallace"/>
    <x v="0"/>
    <x v="0"/>
    <x v="409"/>
    <x v="17"/>
    <n v="23666"/>
    <x v="0"/>
    <s v="FUR-CH-10000847"/>
    <x v="0"/>
    <x v="1"/>
    <s v="Global Executive Mid-Back Manager's Chair"/>
    <n v="290.98"/>
    <n v="1"/>
    <n v="0"/>
    <n v="75.654799999999994"/>
  </r>
  <r>
    <n v="4516"/>
    <s v="US-2014-111920"/>
    <x v="3"/>
    <x v="760"/>
    <d v="2014-10-27T00:00:00"/>
    <s v="Standard Class"/>
    <s v="PS-18970"/>
    <s v="Paul Stevenson"/>
    <x v="2"/>
    <x v="0"/>
    <x v="251"/>
    <x v="26"/>
    <n v="74133"/>
    <x v="2"/>
    <s v="OFF-AR-10003179"/>
    <x v="1"/>
    <x v="6"/>
    <s v="Dixon Ticonderoga Core-Lock Colored Pencils"/>
    <n v="36.44"/>
    <n v="4"/>
    <n v="0"/>
    <n v="12.025199999999998"/>
  </r>
  <r>
    <n v="4517"/>
    <s v="US-2013-128678"/>
    <x v="0"/>
    <x v="306"/>
    <d v="2013-09-21T00:00:00"/>
    <s v="Standard Class"/>
    <s v="RB-19570"/>
    <s v="Rob Beeghly"/>
    <x v="0"/>
    <x v="0"/>
    <x v="4"/>
    <x v="4"/>
    <n v="98105"/>
    <x v="1"/>
    <s v="OFF-PA-10000807"/>
    <x v="1"/>
    <x v="10"/>
    <s v="TOPS &quot;Important Message&quot; Pads, Canary, 4-1/4 x 5-1/2, 50 Sheets per Pad"/>
    <n v="21.400000000000002"/>
    <n v="5"/>
    <n v="0"/>
    <n v="10.058"/>
  </r>
  <r>
    <n v="4518"/>
    <s v="US-2013-128678"/>
    <x v="0"/>
    <x v="306"/>
    <d v="2013-09-21T00:00:00"/>
    <s v="Standard Class"/>
    <s v="RB-19570"/>
    <s v="Rob Beeghly"/>
    <x v="0"/>
    <x v="0"/>
    <x v="4"/>
    <x v="4"/>
    <n v="98105"/>
    <x v="1"/>
    <s v="OFF-BI-10002103"/>
    <x v="1"/>
    <x v="8"/>
    <s v="Cardinal Slant-D Ring Binder, Heavy Gauge Vinyl"/>
    <n v="48.664000000000001"/>
    <n v="7"/>
    <n v="0.2"/>
    <n v="15.815799999999999"/>
  </r>
  <r>
    <n v="4519"/>
    <s v="CA-2013-101385"/>
    <x v="0"/>
    <x v="477"/>
    <d v="2013-10-02T00:00:00"/>
    <s v="Standard Class"/>
    <s v="JW-16075"/>
    <s v="Julia West"/>
    <x v="0"/>
    <x v="0"/>
    <x v="8"/>
    <x v="1"/>
    <n v="94109"/>
    <x v="1"/>
    <s v="OFF-AR-10004441"/>
    <x v="1"/>
    <x v="6"/>
    <s v="BIC Brite Liner Highlighters"/>
    <n v="16.559999999999999"/>
    <n v="4"/>
    <n v="0"/>
    <n v="6.9551999999999996"/>
  </r>
  <r>
    <n v="4520"/>
    <s v="CA-2014-107167"/>
    <x v="3"/>
    <x v="193"/>
    <d v="2014-06-15T00:00:00"/>
    <s v="Standard Class"/>
    <s v="ND-18460"/>
    <s v="Neil Ducich"/>
    <x v="1"/>
    <x v="0"/>
    <x v="108"/>
    <x v="2"/>
    <n v="32216"/>
    <x v="0"/>
    <s v="OFF-ST-10003805"/>
    <x v="1"/>
    <x v="4"/>
    <s v="24 Capacity Maxi Data Binder Racks, Pearl"/>
    <n v="1347.5200000000002"/>
    <n v="8"/>
    <n v="0.2"/>
    <n v="84.219999999999857"/>
  </r>
  <r>
    <n v="4521"/>
    <s v="CA-2011-109491"/>
    <x v="2"/>
    <x v="980"/>
    <d v="2011-02-27T00:00:00"/>
    <s v="Standard Class"/>
    <s v="LC-16930"/>
    <s v="Linda Cazamias"/>
    <x v="1"/>
    <x v="0"/>
    <x v="102"/>
    <x v="14"/>
    <n v="47374"/>
    <x v="2"/>
    <s v="TEC-AC-10001284"/>
    <x v="2"/>
    <x v="11"/>
    <s v="Enermax Briskie RF Wireless Keyboard and Mouse Combo"/>
    <n v="62.31"/>
    <n v="3"/>
    <n v="0"/>
    <n v="22.4316"/>
  </r>
  <r>
    <n v="4522"/>
    <s v="CA-2011-109491"/>
    <x v="2"/>
    <x v="980"/>
    <d v="2011-02-27T00:00:00"/>
    <s v="Standard Class"/>
    <s v="LC-16930"/>
    <s v="Linda Cazamias"/>
    <x v="1"/>
    <x v="0"/>
    <x v="102"/>
    <x v="14"/>
    <n v="47374"/>
    <x v="2"/>
    <s v="FUR-FU-10000221"/>
    <x v="0"/>
    <x v="5"/>
    <s v="Master Caster Door Stop, Brown"/>
    <n v="20.32"/>
    <n v="4"/>
    <n v="0"/>
    <n v="6.9087999999999994"/>
  </r>
  <r>
    <n v="4523"/>
    <s v="CA-2014-105445"/>
    <x v="3"/>
    <x v="297"/>
    <d v="2014-02-26T00:00:00"/>
    <s v="Second Class"/>
    <s v="BP-11095"/>
    <s v="Bart Pistole"/>
    <x v="1"/>
    <x v="0"/>
    <x v="103"/>
    <x v="22"/>
    <n v="80027"/>
    <x v="1"/>
    <s v="OFF-FA-10001229"/>
    <x v="1"/>
    <x v="13"/>
    <s v="Staples"/>
    <n v="9.4320000000000004"/>
    <n v="3"/>
    <n v="0.2"/>
    <n v="3.065399999999999"/>
  </r>
  <r>
    <n v="4524"/>
    <s v="CA-2011-107454"/>
    <x v="2"/>
    <x v="981"/>
    <d v="2011-11-06T00:00:00"/>
    <s v="Standard Class"/>
    <s v="RD-19720"/>
    <s v="Roger Demir"/>
    <x v="0"/>
    <x v="0"/>
    <x v="20"/>
    <x v="15"/>
    <n v="10024"/>
    <x v="3"/>
    <s v="OFF-LA-10001569"/>
    <x v="1"/>
    <x v="2"/>
    <s v="Avery 499"/>
    <n v="34.86"/>
    <n v="7"/>
    <n v="0"/>
    <n v="16.035599999999999"/>
  </r>
  <r>
    <n v="4525"/>
    <s v="CA-2011-107454"/>
    <x v="2"/>
    <x v="981"/>
    <d v="2011-11-06T00:00:00"/>
    <s v="Standard Class"/>
    <s v="RD-19720"/>
    <s v="Roger Demir"/>
    <x v="0"/>
    <x v="0"/>
    <x v="20"/>
    <x v="15"/>
    <n v="10024"/>
    <x v="3"/>
    <s v="FUR-FU-10004018"/>
    <x v="0"/>
    <x v="5"/>
    <s v="Tensor Computer Mounted Lamp"/>
    <n v="89.34"/>
    <n v="6"/>
    <n v="0"/>
    <n v="24.121800000000004"/>
  </r>
  <r>
    <n v="4526"/>
    <s v="US-2014-105046"/>
    <x v="3"/>
    <x v="729"/>
    <d v="2014-07-24T00:00:00"/>
    <s v="Standard Class"/>
    <s v="BE-11335"/>
    <s v="Bill Eplett"/>
    <x v="2"/>
    <x v="0"/>
    <x v="410"/>
    <x v="15"/>
    <n v="13440"/>
    <x v="3"/>
    <s v="TEC-PH-10004536"/>
    <x v="2"/>
    <x v="7"/>
    <s v="Avaya 5420 Digital phone"/>
    <n v="269.98"/>
    <n v="2"/>
    <n v="0"/>
    <n v="67.495000000000005"/>
  </r>
  <r>
    <n v="4527"/>
    <s v="US-2014-105046"/>
    <x v="3"/>
    <x v="729"/>
    <d v="2014-07-24T00:00:00"/>
    <s v="Standard Class"/>
    <s v="BE-11335"/>
    <s v="Bill Eplett"/>
    <x v="2"/>
    <x v="0"/>
    <x v="410"/>
    <x v="15"/>
    <n v="13440"/>
    <x v="3"/>
    <s v="OFF-PA-10004353"/>
    <x v="1"/>
    <x v="10"/>
    <s v="Southworth 25% Cotton Premium Laser Paper and Envelopes"/>
    <n v="99.9"/>
    <n v="5"/>
    <n v="0"/>
    <n v="47.952000000000005"/>
  </r>
  <r>
    <n v="4528"/>
    <s v="US-2014-105046"/>
    <x v="3"/>
    <x v="729"/>
    <d v="2014-07-24T00:00:00"/>
    <s v="Standard Class"/>
    <s v="BE-11335"/>
    <s v="Bill Eplett"/>
    <x v="2"/>
    <x v="0"/>
    <x v="410"/>
    <x v="15"/>
    <n v="13440"/>
    <x v="3"/>
    <s v="FUR-FU-10004848"/>
    <x v="0"/>
    <x v="5"/>
    <s v="DAX Solid Wood Frames"/>
    <n v="39.08"/>
    <n v="4"/>
    <n v="0"/>
    <n v="14.459599999999998"/>
  </r>
  <r>
    <n v="4529"/>
    <s v="CA-2014-152856"/>
    <x v="3"/>
    <x v="565"/>
    <d v="2014-09-11T00:00:00"/>
    <s v="Second Class"/>
    <s v="RS-19765"/>
    <s v="Roland Schwarz"/>
    <x v="1"/>
    <x v="0"/>
    <x v="292"/>
    <x v="24"/>
    <n v="43302"/>
    <x v="3"/>
    <s v="TEC-AC-10004864"/>
    <x v="2"/>
    <x v="11"/>
    <s v="Memorex Micro Travel Drive 32 GB"/>
    <n v="116.83199999999999"/>
    <n v="4"/>
    <n v="0.2"/>
    <n v="33.589200000000005"/>
  </r>
  <r>
    <n v="4530"/>
    <s v="CA-2013-134691"/>
    <x v="0"/>
    <x v="696"/>
    <d v="2013-11-19T00:00:00"/>
    <s v="Standard Class"/>
    <s v="KC-16540"/>
    <s v="Kelly Collister"/>
    <x v="0"/>
    <x v="0"/>
    <x v="12"/>
    <x v="5"/>
    <n v="77041"/>
    <x v="2"/>
    <s v="OFF-BI-10002393"/>
    <x v="1"/>
    <x v="8"/>
    <s v="Binder Posts"/>
    <n v="2.2959999999999994"/>
    <n v="2"/>
    <n v="0.8"/>
    <n v="-3.9032000000000009"/>
  </r>
  <r>
    <n v="4531"/>
    <s v="CA-2013-118759"/>
    <x v="0"/>
    <x v="696"/>
    <d v="2013-11-18T00:00:00"/>
    <s v="First Class"/>
    <s v="MB-17305"/>
    <s v="Maria Bertelson"/>
    <x v="0"/>
    <x v="0"/>
    <x v="20"/>
    <x v="15"/>
    <n v="10009"/>
    <x v="3"/>
    <s v="FUR-CH-10002335"/>
    <x v="0"/>
    <x v="1"/>
    <s v="Hon GuestStacker Chair"/>
    <n v="408.00599999999997"/>
    <n v="2"/>
    <n v="0.1"/>
    <n v="72.534400000000005"/>
  </r>
  <r>
    <n v="4532"/>
    <s v="CA-2013-118759"/>
    <x v="0"/>
    <x v="696"/>
    <d v="2013-11-18T00:00:00"/>
    <s v="First Class"/>
    <s v="MB-17305"/>
    <s v="Maria Bertelson"/>
    <x v="0"/>
    <x v="0"/>
    <x v="20"/>
    <x v="15"/>
    <n v="10009"/>
    <x v="3"/>
    <s v="OFF-ST-10001590"/>
    <x v="1"/>
    <x v="4"/>
    <s v="Tenex Personal Project File with Scoop Front Design, Black"/>
    <n v="40.44"/>
    <n v="3"/>
    <n v="0"/>
    <n v="10.514399999999998"/>
  </r>
  <r>
    <n v="4533"/>
    <s v="CA-2011-140403"/>
    <x v="2"/>
    <x v="982"/>
    <d v="2011-10-10T00:00:00"/>
    <s v="Same Day"/>
    <s v="TN-21040"/>
    <s v="Tanja Norvell"/>
    <x v="2"/>
    <x v="0"/>
    <x v="286"/>
    <x v="1"/>
    <n v="95336"/>
    <x v="1"/>
    <s v="FUR-CH-10002774"/>
    <x v="0"/>
    <x v="1"/>
    <s v="Global Deluxe Stacking Chair, Gray"/>
    <n v="122.352"/>
    <n v="3"/>
    <n v="0.2"/>
    <n v="13.764599999999994"/>
  </r>
  <r>
    <n v="4534"/>
    <s v="CA-2011-140403"/>
    <x v="2"/>
    <x v="982"/>
    <d v="2011-10-10T00:00:00"/>
    <s v="Same Day"/>
    <s v="TN-21040"/>
    <s v="Tanja Norvell"/>
    <x v="2"/>
    <x v="0"/>
    <x v="286"/>
    <x v="1"/>
    <n v="95336"/>
    <x v="1"/>
    <s v="OFF-EN-10001219"/>
    <x v="1"/>
    <x v="12"/>
    <s v="#10- 4 1/8&quot; x 9 1/2&quot; Security-Tint Envelopes"/>
    <n v="15.28"/>
    <n v="2"/>
    <n v="0"/>
    <n v="7.4871999999999996"/>
  </r>
  <r>
    <n v="4535"/>
    <s v="CA-2012-163104"/>
    <x v="1"/>
    <x v="531"/>
    <d v="2012-03-26T00:00:00"/>
    <s v="Standard Class"/>
    <s v="MC-18130"/>
    <s v="Mike Caudle"/>
    <x v="1"/>
    <x v="0"/>
    <x v="1"/>
    <x v="1"/>
    <n v="90004"/>
    <x v="1"/>
    <s v="OFF-PA-10001947"/>
    <x v="1"/>
    <x v="10"/>
    <s v="Xerox 1974"/>
    <n v="11.96"/>
    <n v="2"/>
    <n v="0"/>
    <n v="5.8604000000000003"/>
  </r>
  <r>
    <n v="4536"/>
    <s v="CA-2014-138464"/>
    <x v="3"/>
    <x v="141"/>
    <d v="2014-07-13T00:00:00"/>
    <s v="Standard Class"/>
    <s v="VF-21715"/>
    <s v="Vicky Freymann"/>
    <x v="2"/>
    <x v="0"/>
    <x v="4"/>
    <x v="4"/>
    <n v="98115"/>
    <x v="1"/>
    <s v="FUR-FU-10003142"/>
    <x v="0"/>
    <x v="5"/>
    <s v="Master Big Foot Doorstop, Beige"/>
    <n v="15.84"/>
    <n v="3"/>
    <n v="0"/>
    <n v="4.9103999999999992"/>
  </r>
  <r>
    <n v="4537"/>
    <s v="CA-2014-138464"/>
    <x v="3"/>
    <x v="141"/>
    <d v="2014-07-13T00:00:00"/>
    <s v="Standard Class"/>
    <s v="VF-21715"/>
    <s v="Vicky Freymann"/>
    <x v="2"/>
    <x v="0"/>
    <x v="4"/>
    <x v="4"/>
    <n v="98115"/>
    <x v="1"/>
    <s v="OFF-BI-10001543"/>
    <x v="1"/>
    <x v="8"/>
    <s v="GBC VeloBinder Manual Binding System"/>
    <n v="86.376000000000005"/>
    <n v="3"/>
    <n v="0.2"/>
    <n v="30.231600000000007"/>
  </r>
  <r>
    <n v="4538"/>
    <s v="CA-2014-138464"/>
    <x v="3"/>
    <x v="141"/>
    <d v="2014-07-13T00:00:00"/>
    <s v="Standard Class"/>
    <s v="VF-21715"/>
    <s v="Vicky Freymann"/>
    <x v="2"/>
    <x v="0"/>
    <x v="4"/>
    <x v="4"/>
    <n v="98115"/>
    <x v="1"/>
    <s v="OFF-AR-10003560"/>
    <x v="1"/>
    <x v="6"/>
    <s v="Zebra Zazzle Fluorescent Highlighters"/>
    <n v="18.240000000000002"/>
    <n v="3"/>
    <n v="0"/>
    <n v="6.2015999999999991"/>
  </r>
  <r>
    <n v="4539"/>
    <s v="CA-2014-138464"/>
    <x v="3"/>
    <x v="141"/>
    <d v="2014-07-13T00:00:00"/>
    <s v="Standard Class"/>
    <s v="VF-21715"/>
    <s v="Vicky Freymann"/>
    <x v="2"/>
    <x v="0"/>
    <x v="4"/>
    <x v="4"/>
    <n v="98115"/>
    <x v="1"/>
    <s v="OFF-AR-10004757"/>
    <x v="1"/>
    <x v="6"/>
    <s v="Crayola Colored Pencils"/>
    <n v="13.12"/>
    <n v="4"/>
    <n v="0"/>
    <n v="4.3295999999999992"/>
  </r>
  <r>
    <n v="4540"/>
    <s v="CA-2012-104129"/>
    <x v="1"/>
    <x v="914"/>
    <d v="2012-03-02T00:00:00"/>
    <s v="Standard Class"/>
    <s v="ES-14080"/>
    <s v="Erin Smith"/>
    <x v="1"/>
    <x v="0"/>
    <x v="205"/>
    <x v="34"/>
    <n v="2908"/>
    <x v="3"/>
    <s v="TEC-PH-10003800"/>
    <x v="2"/>
    <x v="7"/>
    <s v="i.Sound Portable Power - 8000 mAh"/>
    <n v="105.98"/>
    <n v="2"/>
    <n v="0"/>
    <n v="1.0597999999999956"/>
  </r>
  <r>
    <n v="4541"/>
    <s v="CA-2012-104129"/>
    <x v="1"/>
    <x v="914"/>
    <d v="2012-03-02T00:00:00"/>
    <s v="Standard Class"/>
    <s v="ES-14080"/>
    <s v="Erin Smith"/>
    <x v="1"/>
    <x v="0"/>
    <x v="205"/>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x v="0"/>
    <x v="22"/>
    <x v="10"/>
    <n v="60653"/>
    <x v="2"/>
    <s v="OFF-BI-10000756"/>
    <x v="1"/>
    <x v="8"/>
    <s v="Storex DuraTech Recycled Plastic Frosted Binders"/>
    <n v="5.9359999999999991"/>
    <n v="7"/>
    <n v="0.8"/>
    <n v="-8.9040000000000035"/>
  </r>
  <r>
    <n v="4543"/>
    <s v="CA-2014-113474"/>
    <x v="3"/>
    <x v="983"/>
    <d v="2014-04-01T00:00:00"/>
    <s v="First Class"/>
    <s v="TM-21490"/>
    <s v="Tony Molinari"/>
    <x v="0"/>
    <x v="0"/>
    <x v="268"/>
    <x v="26"/>
    <n v="73120"/>
    <x v="2"/>
    <s v="OFF-EN-10004206"/>
    <x v="1"/>
    <x v="12"/>
    <s v="Multimedia Mailers"/>
    <n v="325.86"/>
    <n v="2"/>
    <n v="0"/>
    <n v="149.8956"/>
  </r>
  <r>
    <n v="4544"/>
    <s v="CA-2012-126557"/>
    <x v="1"/>
    <x v="984"/>
    <d v="2012-07-17T00:00:00"/>
    <s v="Second Class"/>
    <s v="RL-19615"/>
    <s v="Rob Lucas"/>
    <x v="0"/>
    <x v="0"/>
    <x v="22"/>
    <x v="10"/>
    <n v="60610"/>
    <x v="2"/>
    <s v="FUR-CH-10004477"/>
    <x v="0"/>
    <x v="1"/>
    <s v="Global Push Button Manager's Chair, Indigo"/>
    <n v="383.60699999999997"/>
    <n v="9"/>
    <n v="0.3"/>
    <n v="-5.4801000000000215"/>
  </r>
  <r>
    <n v="4545"/>
    <s v="CA-2012-126557"/>
    <x v="1"/>
    <x v="984"/>
    <d v="2012-07-17T00:00:00"/>
    <s v="Second Class"/>
    <s v="RL-19615"/>
    <s v="Rob Lucas"/>
    <x v="0"/>
    <x v="0"/>
    <x v="22"/>
    <x v="10"/>
    <n v="60610"/>
    <x v="2"/>
    <s v="TEC-PH-10003505"/>
    <x v="2"/>
    <x v="7"/>
    <s v="Geemarc AmpliPOWER60"/>
    <n v="148.47999999999999"/>
    <n v="2"/>
    <n v="0.2"/>
    <n v="16.703999999999986"/>
  </r>
  <r>
    <n v="4546"/>
    <s v="CA-2012-126557"/>
    <x v="1"/>
    <x v="984"/>
    <d v="2012-07-17T00:00:00"/>
    <s v="Second Class"/>
    <s v="RL-19615"/>
    <s v="Rob Lucas"/>
    <x v="0"/>
    <x v="0"/>
    <x v="22"/>
    <x v="10"/>
    <n v="60610"/>
    <x v="2"/>
    <s v="TEC-PH-10000526"/>
    <x v="2"/>
    <x v="7"/>
    <s v="Vtech CS6719"/>
    <n v="537.54399999999998"/>
    <n v="7"/>
    <n v="0.2"/>
    <n v="53.754400000000004"/>
  </r>
  <r>
    <n v="4547"/>
    <s v="CA-2012-126557"/>
    <x v="1"/>
    <x v="984"/>
    <d v="2012-07-17T00:00:00"/>
    <s v="Second Class"/>
    <s v="RL-19615"/>
    <s v="Rob Lucas"/>
    <x v="0"/>
    <x v="0"/>
    <x v="22"/>
    <x v="10"/>
    <n v="60610"/>
    <x v="2"/>
    <s v="OFF-BI-10003314"/>
    <x v="1"/>
    <x v="8"/>
    <s v="Tuff Stuff Recycled Round Ring Binders"/>
    <n v="1.9279999999999997"/>
    <n v="2"/>
    <n v="0.8"/>
    <n v="-2.9884000000000004"/>
  </r>
  <r>
    <n v="4548"/>
    <s v="CA-2012-126557"/>
    <x v="1"/>
    <x v="984"/>
    <d v="2012-07-17T00:00:00"/>
    <s v="Second Class"/>
    <s v="RL-19615"/>
    <s v="Rob Lucas"/>
    <x v="0"/>
    <x v="0"/>
    <x v="22"/>
    <x v="10"/>
    <n v="60610"/>
    <x v="2"/>
    <s v="OFF-AR-10003190"/>
    <x v="1"/>
    <x v="6"/>
    <s v="Newell 32"/>
    <n v="6.911999999999999"/>
    <n v="3"/>
    <n v="0.2"/>
    <n v="0.69120000000000026"/>
  </r>
  <r>
    <n v="4549"/>
    <s v="CA-2012-126557"/>
    <x v="1"/>
    <x v="984"/>
    <d v="2012-07-17T00:00:00"/>
    <s v="Second Class"/>
    <s v="RL-19615"/>
    <s v="Rob Lucas"/>
    <x v="0"/>
    <x v="0"/>
    <x v="22"/>
    <x v="10"/>
    <n v="60610"/>
    <x v="2"/>
    <s v="FUR-FU-10001861"/>
    <x v="0"/>
    <x v="5"/>
    <s v="Floodlight Indoor Halogen Bulbs, 1 Bulb per Pack, 60 Watts"/>
    <n v="7.76"/>
    <n v="1"/>
    <n v="0.6"/>
    <n v="-2.1340000000000003"/>
  </r>
  <r>
    <n v="4550"/>
    <s v="CA-2012-126557"/>
    <x v="1"/>
    <x v="984"/>
    <d v="2012-07-17T00:00:00"/>
    <s v="Second Class"/>
    <s v="RL-19615"/>
    <s v="Rob Lucas"/>
    <x v="0"/>
    <x v="0"/>
    <x v="22"/>
    <x v="10"/>
    <n v="60610"/>
    <x v="2"/>
    <s v="TEC-PH-10003963"/>
    <x v="2"/>
    <x v="7"/>
    <s v="GE 2-Jack Phone Line Splitter"/>
    <n v="659.16800000000012"/>
    <n v="4"/>
    <n v="0.2"/>
    <n v="49.437599999999975"/>
  </r>
  <r>
    <n v="4551"/>
    <s v="US-2014-107636"/>
    <x v="3"/>
    <x v="504"/>
    <d v="2014-05-03T00:00:00"/>
    <s v="First Class"/>
    <s v="NM-18520"/>
    <s v="Neoma Murray"/>
    <x v="0"/>
    <x v="0"/>
    <x v="91"/>
    <x v="29"/>
    <n v="6040"/>
    <x v="3"/>
    <s v="OFF-LA-10003388"/>
    <x v="1"/>
    <x v="2"/>
    <s v="Avery 5"/>
    <n v="5.76"/>
    <n v="2"/>
    <n v="0"/>
    <n v="2.8224"/>
  </r>
  <r>
    <n v="4552"/>
    <s v="US-2011-165862"/>
    <x v="2"/>
    <x v="985"/>
    <d v="2011-07-17T00:00:00"/>
    <s v="Standard Class"/>
    <s v="GK-14620"/>
    <s v="Grace Kelly"/>
    <x v="1"/>
    <x v="0"/>
    <x v="1"/>
    <x v="1"/>
    <n v="90049"/>
    <x v="1"/>
    <s v="FUR-TA-10002855"/>
    <x v="0"/>
    <x v="3"/>
    <s v="Bevis Round Conference Table Top &amp; Single Column Base"/>
    <n v="351.21600000000001"/>
    <n v="3"/>
    <n v="0.2"/>
    <n v="4.3901999999999788"/>
  </r>
  <r>
    <n v="4553"/>
    <s v="US-2011-106334"/>
    <x v="2"/>
    <x v="422"/>
    <d v="2012-01-02T00:00:00"/>
    <s v="Standard Class"/>
    <s v="JF-15490"/>
    <s v="Jeremy Farry"/>
    <x v="0"/>
    <x v="0"/>
    <x v="8"/>
    <x v="1"/>
    <n v="94122"/>
    <x v="1"/>
    <s v="FUR-CH-10004886"/>
    <x v="0"/>
    <x v="1"/>
    <s v="Bevis Steel Folding Chairs"/>
    <n v="230.28000000000003"/>
    <n v="3"/>
    <n v="0.2"/>
    <n v="23.027999999999992"/>
  </r>
  <r>
    <n v="4554"/>
    <s v="US-2011-106334"/>
    <x v="2"/>
    <x v="422"/>
    <d v="2012-01-02T00:00:00"/>
    <s v="Standard Class"/>
    <s v="JF-15490"/>
    <s v="Jeremy Farry"/>
    <x v="0"/>
    <x v="0"/>
    <x v="8"/>
    <x v="1"/>
    <n v="94122"/>
    <x v="1"/>
    <s v="OFF-PA-10003657"/>
    <x v="1"/>
    <x v="10"/>
    <s v="Xerox 1927"/>
    <n v="12.84"/>
    <n v="3"/>
    <n v="0"/>
    <n v="5.7779999999999987"/>
  </r>
  <r>
    <n v="4555"/>
    <s v="CA-2013-101448"/>
    <x v="0"/>
    <x v="535"/>
    <d v="2013-03-02T00:00:00"/>
    <s v="Second Class"/>
    <s v="EB-13930"/>
    <s v="Eric Barreto"/>
    <x v="0"/>
    <x v="0"/>
    <x v="411"/>
    <x v="6"/>
    <n v="54601"/>
    <x v="2"/>
    <s v="OFF-BI-10004738"/>
    <x v="1"/>
    <x v="8"/>
    <s v="Flexible Leather- Look Classic Collection Ring Binder"/>
    <n v="56.820000000000007"/>
    <n v="3"/>
    <n v="0"/>
    <n v="28.410000000000004"/>
  </r>
  <r>
    <n v="4556"/>
    <s v="CA-2012-130218"/>
    <x v="1"/>
    <x v="391"/>
    <d v="2012-03-26T00:00:00"/>
    <s v="First Class"/>
    <s v="SG-20470"/>
    <s v="Sheri Gordon"/>
    <x v="0"/>
    <x v="0"/>
    <x v="159"/>
    <x v="20"/>
    <n v="29501"/>
    <x v="0"/>
    <s v="OFF-FA-10003112"/>
    <x v="1"/>
    <x v="13"/>
    <s v="Staples"/>
    <n v="31.56"/>
    <n v="4"/>
    <n v="0"/>
    <n v="14.201999999999998"/>
  </r>
  <r>
    <n v="4557"/>
    <s v="CA-2012-130218"/>
    <x v="1"/>
    <x v="391"/>
    <d v="2012-03-26T00:00:00"/>
    <s v="First Class"/>
    <s v="SG-20470"/>
    <s v="Sheri Gordon"/>
    <x v="0"/>
    <x v="0"/>
    <x v="159"/>
    <x v="20"/>
    <n v="29501"/>
    <x v="0"/>
    <s v="OFF-ST-10002486"/>
    <x v="1"/>
    <x v="4"/>
    <s v="Eldon Shelf Savers Cubes and Bins"/>
    <n v="27.92"/>
    <n v="4"/>
    <n v="0"/>
    <n v="0.5583999999999989"/>
  </r>
  <r>
    <n v="4558"/>
    <s v="US-2014-117331"/>
    <x v="3"/>
    <x v="208"/>
    <d v="2014-10-29T00:00:00"/>
    <s v="Standard Class"/>
    <s v="ND-18370"/>
    <s v="Natalie DeCherney"/>
    <x v="0"/>
    <x v="0"/>
    <x v="220"/>
    <x v="16"/>
    <n v="85301"/>
    <x v="1"/>
    <s v="OFF-BI-10003984"/>
    <x v="1"/>
    <x v="8"/>
    <s v="Lock-Up Easel 'Spel-Binder'"/>
    <n v="8.5590000000000011"/>
    <n v="1"/>
    <n v="0.7"/>
    <n v="-6.5618999999999996"/>
  </r>
  <r>
    <n v="4559"/>
    <s v="CA-2011-127383"/>
    <x v="2"/>
    <x v="520"/>
    <d v="2012-01-05T00:00:00"/>
    <s v="Standard Class"/>
    <s v="CM-11815"/>
    <s v="Candace McMahon"/>
    <x v="1"/>
    <x v="0"/>
    <x v="236"/>
    <x v="5"/>
    <n v="79907"/>
    <x v="2"/>
    <s v="OFF-EN-10004773"/>
    <x v="1"/>
    <x v="12"/>
    <s v="Staples"/>
    <n v="49.568000000000005"/>
    <n v="2"/>
    <n v="0.2"/>
    <n v="17.968399999999995"/>
  </r>
  <r>
    <n v="4560"/>
    <s v="CA-2011-110219"/>
    <x v="2"/>
    <x v="952"/>
    <d v="2011-05-08T00:00:00"/>
    <s v="First Class"/>
    <s v="EB-13870"/>
    <s v="Emily Burns"/>
    <x v="0"/>
    <x v="0"/>
    <x v="52"/>
    <x v="5"/>
    <n v="78207"/>
    <x v="2"/>
    <s v="FUR-CH-10001146"/>
    <x v="0"/>
    <x v="1"/>
    <s v="Global Value Mid-Back Manager's Chair, Gray"/>
    <n v="127.869"/>
    <n v="3"/>
    <n v="0.3"/>
    <n v="-9.1335000000000122"/>
  </r>
  <r>
    <n v="4561"/>
    <s v="CA-2012-118871"/>
    <x v="1"/>
    <x v="784"/>
    <d v="2012-12-09T00:00:00"/>
    <s v="Second Class"/>
    <s v="HM-14860"/>
    <s v="Harry Marie"/>
    <x v="1"/>
    <x v="0"/>
    <x v="1"/>
    <x v="1"/>
    <n v="90049"/>
    <x v="1"/>
    <s v="OFF-EN-10003296"/>
    <x v="1"/>
    <x v="12"/>
    <s v="Tyvek Side-Opening Peel &amp; Seel Expanding Envelopes"/>
    <n v="271.44"/>
    <n v="3"/>
    <n v="0"/>
    <n v="122.148"/>
  </r>
  <r>
    <n v="4562"/>
    <s v="CA-2012-118871"/>
    <x v="1"/>
    <x v="784"/>
    <d v="2012-12-09T00:00:00"/>
    <s v="Second Class"/>
    <s v="HM-14860"/>
    <s v="Harry Marie"/>
    <x v="1"/>
    <x v="0"/>
    <x v="1"/>
    <x v="1"/>
    <n v="90049"/>
    <x v="1"/>
    <s v="TEC-PH-10000193"/>
    <x v="2"/>
    <x v="7"/>
    <s v="Jensen SMPS-640 - speaker phone"/>
    <n v="110.352"/>
    <n v="3"/>
    <n v="0.2"/>
    <n v="8.2763999999999953"/>
  </r>
  <r>
    <n v="4563"/>
    <s v="CA-2012-118871"/>
    <x v="1"/>
    <x v="784"/>
    <d v="2012-12-09T00:00:00"/>
    <s v="Second Class"/>
    <s v="HM-14860"/>
    <s v="Harry Marie"/>
    <x v="1"/>
    <x v="0"/>
    <x v="1"/>
    <x v="1"/>
    <n v="90049"/>
    <x v="1"/>
    <s v="FUR-FU-10002111"/>
    <x v="0"/>
    <x v="5"/>
    <s v="Master Caster Door Stop, Large Brown"/>
    <n v="36.4"/>
    <n v="5"/>
    <n v="0"/>
    <n v="13.832000000000001"/>
  </r>
  <r>
    <n v="4564"/>
    <s v="CA-2014-129490"/>
    <x v="3"/>
    <x v="986"/>
    <d v="2014-10-01T00:00:00"/>
    <s v="Standard Class"/>
    <s v="SJ-20125"/>
    <s v="Sanjit Jacobs"/>
    <x v="2"/>
    <x v="0"/>
    <x v="388"/>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x v="0"/>
    <x v="123"/>
    <x v="16"/>
    <n v="85204"/>
    <x v="1"/>
    <s v="OFF-ST-10004950"/>
    <x v="1"/>
    <x v="4"/>
    <s v="Acco Perma 3000 Stacking Storage Drawers"/>
    <n v="100.70400000000001"/>
    <n v="6"/>
    <n v="0.2"/>
    <n v="-1.2588000000000008"/>
  </r>
  <r>
    <n v="4566"/>
    <s v="US-2014-149510"/>
    <x v="3"/>
    <x v="734"/>
    <d v="2014-12-11T00:00:00"/>
    <s v="Standard Class"/>
    <s v="MC-17575"/>
    <s v="Matt Collins"/>
    <x v="0"/>
    <x v="0"/>
    <x v="115"/>
    <x v="3"/>
    <n v="28314"/>
    <x v="0"/>
    <s v="OFF-AP-10002350"/>
    <x v="1"/>
    <x v="9"/>
    <s v="Belkin F9H710-06 7 Outlet SurgeMaster Surge Protector"/>
    <n v="45.216000000000001"/>
    <n v="3"/>
    <n v="0.2"/>
    <n v="4.5215999999999994"/>
  </r>
  <r>
    <n v="4567"/>
    <s v="US-2014-149510"/>
    <x v="3"/>
    <x v="734"/>
    <d v="2014-12-11T00:00:00"/>
    <s v="Standard Class"/>
    <s v="MC-17575"/>
    <s v="Matt Collins"/>
    <x v="0"/>
    <x v="0"/>
    <x v="115"/>
    <x v="3"/>
    <n v="28314"/>
    <x v="0"/>
    <s v="OFF-BI-10004233"/>
    <x v="1"/>
    <x v="8"/>
    <s v="GBC Pre-Punched Binding Paper, Plastic, White, 8-1/2&quot; x 11&quot;"/>
    <n v="28.782000000000004"/>
    <n v="6"/>
    <n v="0.7"/>
    <n v="-21.1068"/>
  </r>
  <r>
    <n v="4568"/>
    <s v="US-2014-149510"/>
    <x v="3"/>
    <x v="734"/>
    <d v="2014-12-11T00:00:00"/>
    <s v="Standard Class"/>
    <s v="MC-17575"/>
    <s v="Matt Collins"/>
    <x v="0"/>
    <x v="0"/>
    <x v="115"/>
    <x v="3"/>
    <n v="28314"/>
    <x v="0"/>
    <s v="OFF-PA-10001892"/>
    <x v="1"/>
    <x v="10"/>
    <s v="Rediform Wirebound &quot;Phone Memo&quot; Message Book, 11 x 5-3/4"/>
    <n v="24.448"/>
    <n v="4"/>
    <n v="0.2"/>
    <n v="8.8623999999999992"/>
  </r>
  <r>
    <n v="4569"/>
    <s v="CA-2012-111990"/>
    <x v="1"/>
    <x v="627"/>
    <d v="2012-11-13T00:00:00"/>
    <s v="Standard Class"/>
    <s v="DB-13660"/>
    <s v="Duane Benoit"/>
    <x v="0"/>
    <x v="0"/>
    <x v="12"/>
    <x v="5"/>
    <n v="77095"/>
    <x v="2"/>
    <s v="OFF-BI-10003291"/>
    <x v="1"/>
    <x v="8"/>
    <s v="Wilson Jones Leather-Like Binders with DublLock Round Rings"/>
    <n v="10.475999999999999"/>
    <n v="6"/>
    <n v="0.8"/>
    <n v="-17.285400000000006"/>
  </r>
  <r>
    <n v="4570"/>
    <s v="CA-2011-169460"/>
    <x v="2"/>
    <x v="987"/>
    <d v="2011-04-21T00:00:00"/>
    <s v="Second Class"/>
    <s v="NF-18595"/>
    <s v="Nicole Fjeld"/>
    <x v="2"/>
    <x v="0"/>
    <x v="49"/>
    <x v="1"/>
    <n v="95123"/>
    <x v="1"/>
    <s v="FUR-FU-10004017"/>
    <x v="0"/>
    <x v="5"/>
    <s v="Executive Impressions 13&quot; Chairman Wall Clock"/>
    <n v="76.14"/>
    <n v="3"/>
    <n v="0"/>
    <n v="26.648999999999997"/>
  </r>
  <r>
    <n v="4571"/>
    <s v="US-2012-152128"/>
    <x v="1"/>
    <x v="442"/>
    <d v="2012-05-27T00:00:00"/>
    <s v="Second Class"/>
    <s v="NM-18445"/>
    <s v="Nathan Mautz"/>
    <x v="2"/>
    <x v="0"/>
    <x v="391"/>
    <x v="41"/>
    <n v="67212"/>
    <x v="2"/>
    <s v="OFF-AR-10002445"/>
    <x v="1"/>
    <x v="6"/>
    <s v="SANFORD Major Accent Highlighters"/>
    <n v="21.240000000000002"/>
    <n v="3"/>
    <n v="0"/>
    <n v="8.071200000000001"/>
  </r>
  <r>
    <n v="4572"/>
    <s v="US-2012-152128"/>
    <x v="1"/>
    <x v="442"/>
    <d v="2012-05-27T00:00:00"/>
    <s v="Second Class"/>
    <s v="NM-18445"/>
    <s v="Nathan Mautz"/>
    <x v="2"/>
    <x v="0"/>
    <x v="391"/>
    <x v="41"/>
    <n v="67212"/>
    <x v="2"/>
    <s v="OFF-BI-10001718"/>
    <x v="1"/>
    <x v="8"/>
    <s v="GBC DocuBind P50 Personal Binding Machine"/>
    <n v="127.96"/>
    <n v="2"/>
    <n v="0"/>
    <n v="60.141199999999998"/>
  </r>
  <r>
    <n v="4573"/>
    <s v="CA-2014-126662"/>
    <x v="3"/>
    <x v="729"/>
    <d v="2014-07-22T00:00:00"/>
    <s v="Standard Class"/>
    <s v="AB-10255"/>
    <s v="Alejandro Ballentine"/>
    <x v="2"/>
    <x v="0"/>
    <x v="1"/>
    <x v="1"/>
    <n v="90036"/>
    <x v="1"/>
    <s v="TEC-CO-10004202"/>
    <x v="2"/>
    <x v="16"/>
    <s v="Brother DCP1000 Digital 3 in 1 Multifunction Machine"/>
    <n v="479.98400000000004"/>
    <n v="2"/>
    <n v="0.2"/>
    <n v="89.996999999999986"/>
  </r>
  <r>
    <n v="4574"/>
    <s v="CA-2013-139395"/>
    <x v="0"/>
    <x v="939"/>
    <d v="2013-12-19T00:00:00"/>
    <s v="Standard Class"/>
    <s v="MG-17650"/>
    <s v="Matthew Grinstein"/>
    <x v="2"/>
    <x v="0"/>
    <x v="25"/>
    <x v="12"/>
    <n v="49201"/>
    <x v="2"/>
    <s v="TEC-PH-10002103"/>
    <x v="2"/>
    <x v="7"/>
    <s v="Jabra SPEAK 410"/>
    <n v="657.93"/>
    <n v="7"/>
    <n v="0"/>
    <n v="184.22039999999998"/>
  </r>
  <r>
    <n v="4575"/>
    <s v="CA-2013-139395"/>
    <x v="0"/>
    <x v="939"/>
    <d v="2013-12-19T00:00:00"/>
    <s v="Standard Class"/>
    <s v="MG-17650"/>
    <s v="Matthew Grinstein"/>
    <x v="2"/>
    <x v="0"/>
    <x v="25"/>
    <x v="12"/>
    <n v="49201"/>
    <x v="2"/>
    <s v="FUR-FU-10003724"/>
    <x v="0"/>
    <x v="5"/>
    <s v="Westinghouse Clip-On Gooseneck Lamps"/>
    <n v="33.479999999999997"/>
    <n v="4"/>
    <n v="0"/>
    <n v="8.7047999999999988"/>
  </r>
  <r>
    <n v="4576"/>
    <s v="CA-2013-139395"/>
    <x v="0"/>
    <x v="939"/>
    <d v="2013-12-19T00:00:00"/>
    <s v="Standard Class"/>
    <s v="MG-17650"/>
    <s v="Matthew Grinstein"/>
    <x v="2"/>
    <x v="0"/>
    <x v="25"/>
    <x v="12"/>
    <n v="49201"/>
    <x v="2"/>
    <s v="OFF-AR-10003732"/>
    <x v="1"/>
    <x v="6"/>
    <s v="Newell 333"/>
    <n v="13.899999999999999"/>
    <n v="5"/>
    <n v="0"/>
    <n v="3.6139999999999994"/>
  </r>
  <r>
    <n v="4577"/>
    <s v="CA-2013-139395"/>
    <x v="0"/>
    <x v="939"/>
    <d v="2013-12-19T00:00:00"/>
    <s v="Standard Class"/>
    <s v="MG-17650"/>
    <s v="Matthew Grinstein"/>
    <x v="2"/>
    <x v="0"/>
    <x v="25"/>
    <x v="12"/>
    <n v="49201"/>
    <x v="2"/>
    <s v="OFF-ST-10000885"/>
    <x v="1"/>
    <x v="4"/>
    <s v="Fellowes Desktop Hanging File Manager"/>
    <n v="26.86"/>
    <n v="2"/>
    <n v="0"/>
    <n v="6.7149999999999999"/>
  </r>
  <r>
    <n v="4578"/>
    <s v="US-2011-121734"/>
    <x v="2"/>
    <x v="909"/>
    <d v="2011-04-16T00:00:00"/>
    <s v="Standard Class"/>
    <s v="SE-20110"/>
    <s v="Sanjit Engle"/>
    <x v="0"/>
    <x v="0"/>
    <x v="412"/>
    <x v="45"/>
    <n v="83501"/>
    <x v="1"/>
    <s v="OFF-BI-10004817"/>
    <x v="1"/>
    <x v="8"/>
    <s v="GBC Personal VeloBind Strips"/>
    <n v="9.5840000000000014"/>
    <n v="1"/>
    <n v="0.2"/>
    <n v="3.3543999999999996"/>
  </r>
  <r>
    <n v="4579"/>
    <s v="CA-2012-110947"/>
    <x v="1"/>
    <x v="988"/>
    <d v="2012-06-15T00:00:00"/>
    <s v="Standard Class"/>
    <s v="AG-10765"/>
    <s v="Anthony Garverick"/>
    <x v="2"/>
    <x v="0"/>
    <x v="409"/>
    <x v="17"/>
    <n v="23666"/>
    <x v="0"/>
    <s v="OFF-BI-10001670"/>
    <x v="1"/>
    <x v="8"/>
    <s v="Vinyl Sectional Post Binders"/>
    <n v="113.10000000000001"/>
    <n v="3"/>
    <n v="0"/>
    <n v="56.550000000000004"/>
  </r>
  <r>
    <n v="4580"/>
    <s v="US-2011-150126"/>
    <x v="2"/>
    <x v="923"/>
    <d v="2011-08-02T00:00:00"/>
    <s v="Standard Class"/>
    <s v="AS-10045"/>
    <s v="Aaron Smayling"/>
    <x v="1"/>
    <x v="0"/>
    <x v="20"/>
    <x v="15"/>
    <n v="10035"/>
    <x v="3"/>
    <s v="OFF-PA-10002709"/>
    <x v="1"/>
    <x v="10"/>
    <s v="Xerox 1956"/>
    <n v="65.78"/>
    <n v="11"/>
    <n v="0"/>
    <n v="32.232199999999999"/>
  </r>
  <r>
    <n v="4581"/>
    <s v="CA-2012-164427"/>
    <x v="1"/>
    <x v="374"/>
    <d v="2012-08-06T00:00:00"/>
    <s v="Standard Class"/>
    <s v="AR-10405"/>
    <s v="Allen Rosenblatt"/>
    <x v="1"/>
    <x v="0"/>
    <x v="413"/>
    <x v="35"/>
    <n v="39401"/>
    <x v="0"/>
    <s v="TEC-AC-10004469"/>
    <x v="2"/>
    <x v="11"/>
    <s v="Microsoft Sculpt Comfort Mouse"/>
    <n v="239.70000000000002"/>
    <n v="6"/>
    <n v="0"/>
    <n v="105.46800000000002"/>
  </r>
  <r>
    <n v="4582"/>
    <s v="CA-2013-120250"/>
    <x v="0"/>
    <x v="251"/>
    <d v="2013-09-23T00:00:00"/>
    <s v="First Class"/>
    <s v="AP-10720"/>
    <s v="Anne Pryor"/>
    <x v="2"/>
    <x v="0"/>
    <x v="10"/>
    <x v="9"/>
    <n v="19140"/>
    <x v="3"/>
    <s v="FUR-FU-10003424"/>
    <x v="0"/>
    <x v="5"/>
    <s v="Nu-Dell Oak Frame"/>
    <n v="25.632000000000001"/>
    <n v="3"/>
    <n v="0.2"/>
    <n v="3.8447999999999967"/>
  </r>
  <r>
    <n v="4583"/>
    <s v="CA-2013-121993"/>
    <x v="0"/>
    <x v="224"/>
    <d v="2013-06-13T00:00:00"/>
    <s v="First Class"/>
    <s v="JB-16000"/>
    <s v="Joy Bell-"/>
    <x v="0"/>
    <x v="0"/>
    <x v="10"/>
    <x v="9"/>
    <n v="19140"/>
    <x v="3"/>
    <s v="OFF-LA-10003720"/>
    <x v="1"/>
    <x v="2"/>
    <s v="Avery 487"/>
    <n v="23.616"/>
    <n v="8"/>
    <n v="0.2"/>
    <n v="7.9703999999999997"/>
  </r>
  <r>
    <n v="4584"/>
    <s v="US-2013-100405"/>
    <x v="0"/>
    <x v="370"/>
    <d v="2013-08-29T00:00:00"/>
    <s v="Second Class"/>
    <s v="TS-21430"/>
    <s v="Tom Stivers"/>
    <x v="1"/>
    <x v="0"/>
    <x v="1"/>
    <x v="1"/>
    <n v="90045"/>
    <x v="1"/>
    <s v="OFF-AR-10000390"/>
    <x v="1"/>
    <x v="6"/>
    <s v="Newell Chalk Holder"/>
    <n v="8.26"/>
    <n v="2"/>
    <n v="0"/>
    <n v="3.7995999999999999"/>
  </r>
  <r>
    <n v="4585"/>
    <s v="US-2014-163790"/>
    <x v="3"/>
    <x v="808"/>
    <d v="2014-11-05T00:00:00"/>
    <s v="Second Class"/>
    <s v="NL-18310"/>
    <s v="Nancy Lomonaco"/>
    <x v="2"/>
    <x v="0"/>
    <x v="414"/>
    <x v="1"/>
    <n v="94526"/>
    <x v="1"/>
    <s v="OFF-EN-10001335"/>
    <x v="1"/>
    <x v="12"/>
    <s v="White Business Envelopes with Contemporary Seam, Recycled White Business Envelopes"/>
    <n v="76.58"/>
    <n v="7"/>
    <n v="0"/>
    <n v="38.29"/>
  </r>
  <r>
    <n v="4586"/>
    <s v="US-2014-163790"/>
    <x v="3"/>
    <x v="808"/>
    <d v="2014-11-05T00:00:00"/>
    <s v="Second Class"/>
    <s v="NL-18310"/>
    <s v="Nancy Lomonaco"/>
    <x v="2"/>
    <x v="0"/>
    <x v="414"/>
    <x v="1"/>
    <n v="94526"/>
    <x v="1"/>
    <s v="OFF-AR-10003469"/>
    <x v="1"/>
    <x v="6"/>
    <s v="Nontoxic Chalk"/>
    <n v="8.8000000000000007"/>
    <n v="5"/>
    <n v="0"/>
    <n v="4.2240000000000002"/>
  </r>
  <r>
    <n v="4587"/>
    <s v="US-2014-163790"/>
    <x v="3"/>
    <x v="808"/>
    <d v="2014-11-05T00:00:00"/>
    <s v="Second Class"/>
    <s v="NL-18310"/>
    <s v="Nancy Lomonaco"/>
    <x v="2"/>
    <x v="0"/>
    <x v="414"/>
    <x v="1"/>
    <n v="94526"/>
    <x v="1"/>
    <s v="OFF-BI-10003718"/>
    <x v="1"/>
    <x v="8"/>
    <s v="GBC Therma-A-Bind 250T Electric Binding System"/>
    <n v="590.35199999999998"/>
    <n v="6"/>
    <n v="0.2"/>
    <n v="206.62319999999997"/>
  </r>
  <r>
    <n v="4588"/>
    <s v="US-2014-163790"/>
    <x v="3"/>
    <x v="808"/>
    <d v="2014-11-05T00:00:00"/>
    <s v="Second Class"/>
    <s v="NL-18310"/>
    <s v="Nancy Lomonaco"/>
    <x v="2"/>
    <x v="0"/>
    <x v="414"/>
    <x v="1"/>
    <n v="94526"/>
    <x v="1"/>
    <s v="OFF-FA-10004838"/>
    <x v="1"/>
    <x v="13"/>
    <s v="Super Bands, 12/Pack"/>
    <n v="5.58"/>
    <n v="3"/>
    <n v="0"/>
    <n v="0.16740000000000022"/>
  </r>
  <r>
    <n v="4589"/>
    <s v="US-2014-163790"/>
    <x v="3"/>
    <x v="808"/>
    <d v="2014-11-05T00:00:00"/>
    <s v="Second Class"/>
    <s v="NL-18310"/>
    <s v="Nancy Lomonaco"/>
    <x v="2"/>
    <x v="0"/>
    <x v="414"/>
    <x v="1"/>
    <n v="94526"/>
    <x v="1"/>
    <s v="FUR-FU-10002508"/>
    <x v="0"/>
    <x v="5"/>
    <s v="Document Clip Frames"/>
    <n v="25.02"/>
    <n v="3"/>
    <n v="0"/>
    <n v="10.508400000000002"/>
  </r>
  <r>
    <n v="4590"/>
    <s v="US-2014-163790"/>
    <x v="3"/>
    <x v="808"/>
    <d v="2014-11-05T00:00:00"/>
    <s v="Second Class"/>
    <s v="NL-18310"/>
    <s v="Nancy Lomonaco"/>
    <x v="2"/>
    <x v="0"/>
    <x v="414"/>
    <x v="1"/>
    <n v="94526"/>
    <x v="1"/>
    <s v="OFF-ST-10001511"/>
    <x v="1"/>
    <x v="4"/>
    <s v="Space Solutions Commercial Steel Shelving"/>
    <n v="452.55000000000007"/>
    <n v="7"/>
    <n v="0"/>
    <n v="22.627499999999962"/>
  </r>
  <r>
    <n v="4591"/>
    <s v="CA-2013-129868"/>
    <x v="0"/>
    <x v="482"/>
    <d v="2014-01-01T00:00:00"/>
    <s v="Standard Class"/>
    <s v="MC-18130"/>
    <s v="Mike Caudle"/>
    <x v="1"/>
    <x v="0"/>
    <x v="1"/>
    <x v="1"/>
    <n v="90004"/>
    <x v="1"/>
    <s v="OFF-SU-10000952"/>
    <x v="1"/>
    <x v="14"/>
    <s v="Fiskars Home &amp; Office Scissors"/>
    <n v="17.760000000000002"/>
    <n v="2"/>
    <n v="0"/>
    <n v="4.9728000000000012"/>
  </r>
  <r>
    <n v="4592"/>
    <s v="CA-2013-129868"/>
    <x v="0"/>
    <x v="482"/>
    <d v="2014-01-01T00:00:00"/>
    <s v="Standard Class"/>
    <s v="MC-18130"/>
    <s v="Mike Caudle"/>
    <x v="1"/>
    <x v="0"/>
    <x v="1"/>
    <x v="1"/>
    <n v="90004"/>
    <x v="1"/>
    <s v="TEC-PH-10002275"/>
    <x v="2"/>
    <x v="7"/>
    <s v="Mitel 5320 IP Phone VoIP phone"/>
    <n v="302.38400000000001"/>
    <n v="2"/>
    <n v="0.2"/>
    <n v="30.238400000000013"/>
  </r>
  <r>
    <n v="4593"/>
    <s v="CA-2013-129868"/>
    <x v="0"/>
    <x v="482"/>
    <d v="2014-01-01T00:00:00"/>
    <s v="Standard Class"/>
    <s v="MC-18130"/>
    <s v="Mike Caudle"/>
    <x v="1"/>
    <x v="0"/>
    <x v="1"/>
    <x v="1"/>
    <n v="90004"/>
    <x v="1"/>
    <s v="FUR-CH-10003535"/>
    <x v="0"/>
    <x v="1"/>
    <s v="Global Armless Task Chair, Royal Blue"/>
    <n v="146.352"/>
    <n v="3"/>
    <n v="0.2"/>
    <n v="-5.4882000000000062"/>
  </r>
  <r>
    <n v="4594"/>
    <s v="CA-2013-129868"/>
    <x v="0"/>
    <x v="482"/>
    <d v="2014-01-01T00:00:00"/>
    <s v="Standard Class"/>
    <s v="MC-18130"/>
    <s v="Mike Caudle"/>
    <x v="1"/>
    <x v="0"/>
    <x v="1"/>
    <x v="1"/>
    <n v="90004"/>
    <x v="1"/>
    <s v="OFF-AP-10004052"/>
    <x v="1"/>
    <x v="9"/>
    <s v="Hoover Replacement Belts For Soft Guard &amp; Commercial Ltweight Upright Vacs, 2/Pk"/>
    <n v="7.9"/>
    <n v="2"/>
    <n v="0"/>
    <n v="2.0540000000000003"/>
  </r>
  <r>
    <n v="4595"/>
    <s v="CA-2013-129868"/>
    <x v="0"/>
    <x v="482"/>
    <d v="2014-01-01T00:00:00"/>
    <s v="Standard Class"/>
    <s v="MC-18130"/>
    <s v="Mike Caudle"/>
    <x v="1"/>
    <x v="0"/>
    <x v="1"/>
    <x v="1"/>
    <n v="90004"/>
    <x v="1"/>
    <s v="FUR-TA-10003473"/>
    <x v="0"/>
    <x v="3"/>
    <s v="Bretford Rectangular Conference Table Tops"/>
    <n v="902.71199999999999"/>
    <n v="3"/>
    <n v="0.2"/>
    <n v="33.851700000000051"/>
  </r>
  <r>
    <n v="4596"/>
    <s v="CA-2013-129868"/>
    <x v="0"/>
    <x v="482"/>
    <d v="2014-01-01T00:00:00"/>
    <s v="Standard Class"/>
    <s v="MC-18130"/>
    <s v="Mike Caudle"/>
    <x v="1"/>
    <x v="0"/>
    <x v="1"/>
    <x v="1"/>
    <n v="90004"/>
    <x v="1"/>
    <s v="OFF-AR-10001897"/>
    <x v="1"/>
    <x v="6"/>
    <s v="Model L Table or Wall-Mount Pencil Sharpener"/>
    <n v="53.97"/>
    <n v="3"/>
    <n v="0"/>
    <n v="15.111600000000001"/>
  </r>
  <r>
    <n v="4597"/>
    <s v="CA-2013-140564"/>
    <x v="0"/>
    <x v="5"/>
    <d v="2013-12-11T00:00:00"/>
    <s v="Second Class"/>
    <s v="TC-21475"/>
    <s v="Tony Chapman"/>
    <x v="2"/>
    <x v="0"/>
    <x v="176"/>
    <x v="40"/>
    <n v="20016"/>
    <x v="3"/>
    <s v="OFF-AR-10000034"/>
    <x v="1"/>
    <x v="6"/>
    <s v="BIC Brite Liner Grip Highlighters, Assorted, 5/Pack"/>
    <n v="33.92"/>
    <n v="8"/>
    <n v="0"/>
    <n v="13.2288"/>
  </r>
  <r>
    <n v="4598"/>
    <s v="US-2014-169502"/>
    <x v="3"/>
    <x v="735"/>
    <d v="2014-09-02T00:00:00"/>
    <s v="Standard Class"/>
    <s v="MG-17650"/>
    <s v="Matthew Grinstein"/>
    <x v="2"/>
    <x v="0"/>
    <x v="158"/>
    <x v="6"/>
    <n v="53209"/>
    <x v="2"/>
    <s v="OFF-SU-10004115"/>
    <x v="1"/>
    <x v="14"/>
    <s v="Acme Stainless Steel Office Snips"/>
    <n v="21.81"/>
    <n v="3"/>
    <n v="0"/>
    <n v="5.8887000000000009"/>
  </r>
  <r>
    <n v="4599"/>
    <s v="US-2014-169502"/>
    <x v="3"/>
    <x v="735"/>
    <d v="2014-09-02T00:00:00"/>
    <s v="Standard Class"/>
    <s v="MG-17650"/>
    <s v="Matthew Grinstein"/>
    <x v="2"/>
    <x v="0"/>
    <x v="158"/>
    <x v="6"/>
    <n v="53209"/>
    <x v="2"/>
    <s v="OFF-AP-10001947"/>
    <x v="1"/>
    <x v="9"/>
    <s v="Acco 6 Outlet Guardian Premium Plus Surge Suppressor"/>
    <n v="91.6"/>
    <n v="5"/>
    <n v="0"/>
    <n v="26.563999999999997"/>
  </r>
  <r>
    <n v="4600"/>
    <s v="CA-2012-146948"/>
    <x v="1"/>
    <x v="747"/>
    <d v="2012-07-20T00:00:00"/>
    <s v="Standard Class"/>
    <s v="MG-17890"/>
    <s v="Michael Granlund"/>
    <x v="2"/>
    <x v="0"/>
    <x v="248"/>
    <x v="39"/>
    <n v="21215"/>
    <x v="3"/>
    <s v="FUR-CH-10004853"/>
    <x v="0"/>
    <x v="1"/>
    <s v="Global Manager's Adjustable Task Chair, Storm"/>
    <n v="150.97999999999999"/>
    <n v="1"/>
    <n v="0"/>
    <n v="43.784199999999984"/>
  </r>
  <r>
    <n v="4601"/>
    <s v="CA-2012-146948"/>
    <x v="1"/>
    <x v="747"/>
    <d v="2012-07-20T00:00:00"/>
    <s v="Standard Class"/>
    <s v="MG-17890"/>
    <s v="Michael Granlund"/>
    <x v="2"/>
    <x v="0"/>
    <x v="248"/>
    <x v="39"/>
    <n v="21215"/>
    <x v="3"/>
    <s v="OFF-EN-10000483"/>
    <x v="1"/>
    <x v="12"/>
    <s v="White Envelopes, White Envelopes with Clear Poly Window"/>
    <n v="137.25"/>
    <n v="9"/>
    <n v="0"/>
    <n v="63.134999999999991"/>
  </r>
  <r>
    <n v="4602"/>
    <s v="CA-2012-146948"/>
    <x v="1"/>
    <x v="747"/>
    <d v="2012-07-20T00:00:00"/>
    <s v="Standard Class"/>
    <s v="MG-17890"/>
    <s v="Michael Granlund"/>
    <x v="2"/>
    <x v="0"/>
    <x v="248"/>
    <x v="39"/>
    <n v="21215"/>
    <x v="3"/>
    <s v="OFF-FA-10001332"/>
    <x v="1"/>
    <x v="13"/>
    <s v="Acco Banker's Clasps, 5 3/4&quot;-Long"/>
    <n v="11.52"/>
    <n v="4"/>
    <n v="0"/>
    <n v="5.4143999999999997"/>
  </r>
  <r>
    <n v="4603"/>
    <s v="US-2012-113327"/>
    <x v="1"/>
    <x v="989"/>
    <d v="2012-05-29T00:00:00"/>
    <s v="Second Class"/>
    <s v="BF-11170"/>
    <s v="Ben Ferrer"/>
    <x v="2"/>
    <x v="0"/>
    <x v="108"/>
    <x v="3"/>
    <n v="28540"/>
    <x v="0"/>
    <s v="OFF-PA-10003790"/>
    <x v="1"/>
    <x v="10"/>
    <s v="Xerox 1991"/>
    <n v="18.272000000000002"/>
    <n v="1"/>
    <n v="0.2"/>
    <n v="5.9383999999999988"/>
  </r>
  <r>
    <n v="4604"/>
    <s v="US-2012-113327"/>
    <x v="1"/>
    <x v="989"/>
    <d v="2012-05-29T00:00:00"/>
    <s v="Second Class"/>
    <s v="BF-11170"/>
    <s v="Ben Ferrer"/>
    <x v="2"/>
    <x v="0"/>
    <x v="108"/>
    <x v="3"/>
    <n v="28540"/>
    <x v="0"/>
    <s v="OFF-PA-10003134"/>
    <x v="1"/>
    <x v="10"/>
    <s v="Xerox 1937"/>
    <n v="153.72800000000001"/>
    <n v="4"/>
    <n v="0.2"/>
    <n v="53.804799999999986"/>
  </r>
  <r>
    <n v="4605"/>
    <s v="US-2012-113327"/>
    <x v="1"/>
    <x v="989"/>
    <d v="2012-05-29T00:00:00"/>
    <s v="Second Class"/>
    <s v="BF-11170"/>
    <s v="Ben Ferrer"/>
    <x v="2"/>
    <x v="0"/>
    <x v="108"/>
    <x v="3"/>
    <n v="28540"/>
    <x v="0"/>
    <s v="OFF-EN-10004459"/>
    <x v="1"/>
    <x v="12"/>
    <s v="Security-Tint Envelopes"/>
    <n v="12.224"/>
    <n v="2"/>
    <n v="0.2"/>
    <n v="4.4311999999999996"/>
  </r>
  <r>
    <n v="4606"/>
    <s v="US-2012-113327"/>
    <x v="1"/>
    <x v="989"/>
    <d v="2012-05-29T00:00:00"/>
    <s v="Second Class"/>
    <s v="BF-11170"/>
    <s v="Ben Ferrer"/>
    <x v="2"/>
    <x v="0"/>
    <x v="108"/>
    <x v="3"/>
    <n v="28540"/>
    <x v="0"/>
    <s v="TEC-AC-10003628"/>
    <x v="2"/>
    <x v="11"/>
    <s v="Logitech 910-002974 M325 Wireless Mouse for Web Scrolling"/>
    <n v="167.94400000000002"/>
    <n v="7"/>
    <n v="0.2"/>
    <n v="50.383200000000016"/>
  </r>
  <r>
    <n v="4607"/>
    <s v="CA-2012-135020"/>
    <x v="1"/>
    <x v="71"/>
    <d v="2012-06-02T00:00:00"/>
    <s v="Standard Class"/>
    <s v="MS-17770"/>
    <s v="Maxwell Schwartz"/>
    <x v="0"/>
    <x v="0"/>
    <x v="30"/>
    <x v="15"/>
    <n v="14609"/>
    <x v="3"/>
    <s v="TEC-PH-10004093"/>
    <x v="2"/>
    <x v="7"/>
    <s v="Panasonic Kx-TS550"/>
    <n v="45.99"/>
    <n v="1"/>
    <n v="0"/>
    <n v="13.3371"/>
  </r>
  <r>
    <n v="4608"/>
    <s v="CA-2012-135020"/>
    <x v="1"/>
    <x v="71"/>
    <d v="2012-06-02T00:00:00"/>
    <s v="Standard Class"/>
    <s v="MS-17770"/>
    <s v="Maxwell Schwartz"/>
    <x v="0"/>
    <x v="0"/>
    <x v="30"/>
    <x v="15"/>
    <n v="14609"/>
    <x v="3"/>
    <s v="OFF-ST-10001490"/>
    <x v="1"/>
    <x v="4"/>
    <s v="Hot File 7-Pocket, Floor Stand"/>
    <n v="535.41"/>
    <n v="3"/>
    <n v="0"/>
    <n v="160.62299999999993"/>
  </r>
  <r>
    <n v="4609"/>
    <s v="CA-2012-135020"/>
    <x v="1"/>
    <x v="71"/>
    <d v="2012-06-02T00:00:00"/>
    <s v="Standard Class"/>
    <s v="MS-17770"/>
    <s v="Maxwell Schwartz"/>
    <x v="0"/>
    <x v="0"/>
    <x v="30"/>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x v="0"/>
    <x v="30"/>
    <x v="15"/>
    <n v="14609"/>
    <x v="3"/>
    <s v="OFF-PA-10004255"/>
    <x v="1"/>
    <x v="10"/>
    <s v="Xerox 219"/>
    <n v="45.36"/>
    <n v="7"/>
    <n v="0"/>
    <n v="21.772800000000004"/>
  </r>
  <r>
    <n v="4611"/>
    <s v="US-2014-141852"/>
    <x v="3"/>
    <x v="45"/>
    <d v="2014-11-15T00:00:00"/>
    <s v="Standard Class"/>
    <s v="JE-15745"/>
    <s v="Joel Eaton"/>
    <x v="0"/>
    <x v="0"/>
    <x v="147"/>
    <x v="1"/>
    <n v="92054"/>
    <x v="1"/>
    <s v="FUR-FU-10000023"/>
    <x v="0"/>
    <x v="5"/>
    <s v="Eldon Wave Desk Accessories"/>
    <n v="47.12"/>
    <n v="8"/>
    <n v="0"/>
    <n v="20.732800000000001"/>
  </r>
  <r>
    <n v="4612"/>
    <s v="CA-2013-109407"/>
    <x v="0"/>
    <x v="990"/>
    <d v="2013-01-26T00:00:00"/>
    <s v="Second Class"/>
    <s v="HG-14965"/>
    <s v="Henry Goldwyn"/>
    <x v="1"/>
    <x v="0"/>
    <x v="200"/>
    <x v="35"/>
    <n v="39503"/>
    <x v="0"/>
    <s v="OFF-BI-10000285"/>
    <x v="1"/>
    <x v="8"/>
    <s v="XtraLife ClearVue Slant-D Ring Binders by Cardinal"/>
    <n v="31.36"/>
    <n v="4"/>
    <n v="0"/>
    <n v="15.68"/>
  </r>
  <r>
    <n v="4613"/>
    <s v="US-2014-165953"/>
    <x v="3"/>
    <x v="413"/>
    <d v="2014-01-07T00:00:00"/>
    <s v="Standard Class"/>
    <s v="EP-13915"/>
    <s v="Emily Phan"/>
    <x v="0"/>
    <x v="0"/>
    <x v="108"/>
    <x v="2"/>
    <n v="32216"/>
    <x v="0"/>
    <s v="OFF-AR-10000588"/>
    <x v="1"/>
    <x v="6"/>
    <s v="Newell 345"/>
    <n v="47.616"/>
    <n v="3"/>
    <n v="0.2"/>
    <n v="3.571200000000001"/>
  </r>
  <r>
    <n v="4614"/>
    <s v="US-2014-165953"/>
    <x v="3"/>
    <x v="413"/>
    <d v="2014-01-07T00:00:00"/>
    <s v="Standard Class"/>
    <s v="EP-13915"/>
    <s v="Emily Phan"/>
    <x v="0"/>
    <x v="0"/>
    <x v="108"/>
    <x v="2"/>
    <n v="32216"/>
    <x v="0"/>
    <s v="OFF-PA-10002250"/>
    <x v="1"/>
    <x v="10"/>
    <s v="Things To Do Today Pad"/>
    <n v="23.480000000000004"/>
    <n v="5"/>
    <n v="0.2"/>
    <n v="8.218"/>
  </r>
  <r>
    <n v="4615"/>
    <s v="CA-2013-144540"/>
    <x v="0"/>
    <x v="64"/>
    <d v="2013-09-11T00:00:00"/>
    <s v="Standard Class"/>
    <s v="GH-14410"/>
    <s v="Gary Hansen"/>
    <x v="2"/>
    <x v="0"/>
    <x v="12"/>
    <x v="5"/>
    <n v="77070"/>
    <x v="2"/>
    <s v="OFF-AP-10002457"/>
    <x v="1"/>
    <x v="9"/>
    <s v="Eureka The Boss Plus 12-Amp Hard Box Upright Vacuum, Red"/>
    <n v="62.789999999999992"/>
    <n v="3"/>
    <n v="0.8"/>
    <n v="-166.39350000000002"/>
  </r>
  <r>
    <n v="4616"/>
    <s v="CA-2013-144540"/>
    <x v="0"/>
    <x v="64"/>
    <d v="2013-09-11T00:00:00"/>
    <s v="Standard Class"/>
    <s v="GH-14410"/>
    <s v="Gary Hansen"/>
    <x v="2"/>
    <x v="0"/>
    <x v="12"/>
    <x v="5"/>
    <n v="77070"/>
    <x v="2"/>
    <s v="OFF-FA-10002763"/>
    <x v="1"/>
    <x v="13"/>
    <s v="Advantus Map Pennant Flags and Round Head Tacks"/>
    <n v="28.44"/>
    <n v="9"/>
    <n v="0.2"/>
    <n v="4.2659999999999973"/>
  </r>
  <r>
    <n v="4617"/>
    <s v="CA-2012-159863"/>
    <x v="1"/>
    <x v="406"/>
    <d v="2012-09-07T00:00:00"/>
    <s v="Second Class"/>
    <s v="DS-13180"/>
    <s v="David Smith"/>
    <x v="1"/>
    <x v="0"/>
    <x v="12"/>
    <x v="5"/>
    <n v="77095"/>
    <x v="2"/>
    <s v="TEC-AC-10000109"/>
    <x v="2"/>
    <x v="11"/>
    <s v="Sony Micro Vault Click 16 GB USB 2.0 Flash Drive"/>
    <n v="134.376"/>
    <n v="3"/>
    <n v="0.2"/>
    <n v="6.7188000000000088"/>
  </r>
  <r>
    <n v="4618"/>
    <s v="CA-2012-117800"/>
    <x v="1"/>
    <x v="481"/>
    <d v="2012-09-26T00:00:00"/>
    <s v="Standard Class"/>
    <s v="TH-21550"/>
    <s v="Tracy Hopkins"/>
    <x v="2"/>
    <x v="0"/>
    <x v="231"/>
    <x v="31"/>
    <n v="2149"/>
    <x v="3"/>
    <s v="TEC-PH-10002415"/>
    <x v="2"/>
    <x v="7"/>
    <s v="Polycom VoiceStation 500 Conference phone"/>
    <n v="589.9"/>
    <n v="2"/>
    <n v="0"/>
    <n v="147.47500000000002"/>
  </r>
  <r>
    <n v="4619"/>
    <s v="CA-2012-117800"/>
    <x v="1"/>
    <x v="481"/>
    <d v="2012-09-26T00:00:00"/>
    <s v="Standard Class"/>
    <s v="TH-21550"/>
    <s v="Tracy Hopkins"/>
    <x v="2"/>
    <x v="0"/>
    <x v="231"/>
    <x v="31"/>
    <n v="2149"/>
    <x v="3"/>
    <s v="FUR-CH-10000785"/>
    <x v="0"/>
    <x v="1"/>
    <s v="Global Ergonomic Managers Chair"/>
    <n v="542.93999999999994"/>
    <n v="3"/>
    <n v="0"/>
    <n v="141.1644"/>
  </r>
  <r>
    <n v="4620"/>
    <s v="CA-2014-145219"/>
    <x v="3"/>
    <x v="165"/>
    <d v="2014-12-26T00:00:00"/>
    <s v="First Class"/>
    <s v="RM-19675"/>
    <s v="Robert Marley"/>
    <x v="2"/>
    <x v="0"/>
    <x v="1"/>
    <x v="1"/>
    <n v="90049"/>
    <x v="1"/>
    <s v="TEC-CO-10001449"/>
    <x v="2"/>
    <x v="16"/>
    <s v="Hewlett Packard LaserJet 3310 Copier"/>
    <n v="2879.9520000000002"/>
    <n v="6"/>
    <n v="0.2"/>
    <n v="1007.9831999999999"/>
  </r>
  <r>
    <n v="4621"/>
    <s v="CA-2014-145219"/>
    <x v="3"/>
    <x v="165"/>
    <d v="2014-12-26T00:00:00"/>
    <s v="First Class"/>
    <s v="RM-19675"/>
    <s v="Robert Marley"/>
    <x v="2"/>
    <x v="0"/>
    <x v="1"/>
    <x v="1"/>
    <n v="90049"/>
    <x v="1"/>
    <s v="OFF-BI-10001670"/>
    <x v="1"/>
    <x v="8"/>
    <s v="Vinyl Sectional Post Binders"/>
    <n v="90.480000000000018"/>
    <n v="3"/>
    <n v="0.2"/>
    <n v="33.93"/>
  </r>
  <r>
    <n v="4622"/>
    <s v="CA-2012-161214"/>
    <x v="1"/>
    <x v="348"/>
    <d v="2012-10-08T00:00:00"/>
    <s v="Second Class"/>
    <s v="SF-20965"/>
    <s v="Sylvia Foulston"/>
    <x v="1"/>
    <x v="0"/>
    <x v="40"/>
    <x v="13"/>
    <n v="19805"/>
    <x v="3"/>
    <s v="OFF-ST-10001328"/>
    <x v="1"/>
    <x v="4"/>
    <s v="Personal Filing Tote with Lid, Black/Gray"/>
    <n v="77.55"/>
    <n v="5"/>
    <n v="0"/>
    <n v="21.714000000000002"/>
  </r>
  <r>
    <n v="4623"/>
    <s v="CA-2014-147228"/>
    <x v="3"/>
    <x v="428"/>
    <d v="2014-09-15T00:00:00"/>
    <s v="Standard Class"/>
    <s v="SO-20335"/>
    <s v="Sean O'Donnell"/>
    <x v="0"/>
    <x v="0"/>
    <x v="29"/>
    <x v="18"/>
    <n v="38401"/>
    <x v="0"/>
    <s v="OFF-SU-10001225"/>
    <x v="1"/>
    <x v="14"/>
    <s v="Staples"/>
    <n v="8.8320000000000007"/>
    <n v="3"/>
    <n v="0.2"/>
    <n v="-1.9872000000000005"/>
  </r>
  <r>
    <n v="4624"/>
    <s v="CA-2014-147228"/>
    <x v="3"/>
    <x v="428"/>
    <d v="2014-09-15T00:00:00"/>
    <s v="Standard Class"/>
    <s v="SO-20335"/>
    <s v="Sean O'Donnell"/>
    <x v="0"/>
    <x v="0"/>
    <x v="29"/>
    <x v="18"/>
    <n v="38401"/>
    <x v="0"/>
    <s v="OFF-PA-10000357"/>
    <x v="1"/>
    <x v="10"/>
    <s v="Xerox 1888"/>
    <n v="177.536"/>
    <n v="4"/>
    <n v="0.2"/>
    <n v="62.137599999999992"/>
  </r>
  <r>
    <n v="4625"/>
    <s v="CA-2014-147228"/>
    <x v="3"/>
    <x v="428"/>
    <d v="2014-09-15T00:00:00"/>
    <s v="Standard Class"/>
    <s v="SO-20335"/>
    <s v="Sean O'Donnell"/>
    <x v="0"/>
    <x v="0"/>
    <x v="29"/>
    <x v="18"/>
    <n v="38401"/>
    <x v="0"/>
    <s v="OFF-ST-10000046"/>
    <x v="1"/>
    <x v="4"/>
    <s v="Fellowes Super Stor/Drawer Files"/>
    <n v="258.48"/>
    <n v="2"/>
    <n v="0.2"/>
    <n v="-3.2309999999999945"/>
  </r>
  <r>
    <n v="4626"/>
    <s v="CA-2014-147228"/>
    <x v="3"/>
    <x v="428"/>
    <d v="2014-09-15T00:00:00"/>
    <s v="Standard Class"/>
    <s v="SO-20335"/>
    <s v="Sean O'Donnell"/>
    <x v="0"/>
    <x v="0"/>
    <x v="29"/>
    <x v="18"/>
    <n v="38401"/>
    <x v="0"/>
    <s v="FUR-FU-10000023"/>
    <x v="0"/>
    <x v="5"/>
    <s v="Eldon Wave Desk Accessories"/>
    <n v="14.135999999999999"/>
    <n v="3"/>
    <n v="0.2"/>
    <n v="4.240800000000001"/>
  </r>
  <r>
    <n v="4627"/>
    <s v="CA-2013-101336"/>
    <x v="0"/>
    <x v="373"/>
    <d v="2013-11-19T00:00:00"/>
    <s v="Standard Class"/>
    <s v="CK-12760"/>
    <s v="Cyma Kinney"/>
    <x v="1"/>
    <x v="0"/>
    <x v="20"/>
    <x v="15"/>
    <n v="10011"/>
    <x v="3"/>
    <s v="OFF-ST-10003455"/>
    <x v="1"/>
    <x v="4"/>
    <s v="Tenex File Box, Personal Filing Tote with Lid, Black"/>
    <n v="77.55"/>
    <n v="5"/>
    <n v="0"/>
    <n v="20.163000000000004"/>
  </r>
  <r>
    <n v="4628"/>
    <s v="CA-2013-101336"/>
    <x v="0"/>
    <x v="373"/>
    <d v="2013-11-19T00:00:00"/>
    <s v="Standard Class"/>
    <s v="CK-12760"/>
    <s v="Cyma Kinney"/>
    <x v="1"/>
    <x v="0"/>
    <x v="20"/>
    <x v="15"/>
    <n v="10011"/>
    <x v="3"/>
    <s v="OFF-ST-10000876"/>
    <x v="1"/>
    <x v="4"/>
    <s v="Eldon Simplefile Box Office"/>
    <n v="24.88"/>
    <n v="2"/>
    <n v="0"/>
    <n v="6.9664000000000001"/>
  </r>
  <r>
    <n v="4629"/>
    <s v="CA-2013-101336"/>
    <x v="0"/>
    <x v="373"/>
    <d v="2013-11-19T00:00:00"/>
    <s v="Standard Class"/>
    <s v="CK-12760"/>
    <s v="Cyma Kinney"/>
    <x v="1"/>
    <x v="0"/>
    <x v="20"/>
    <x v="15"/>
    <n v="10011"/>
    <x v="3"/>
    <s v="OFF-AR-10003582"/>
    <x v="1"/>
    <x v="6"/>
    <s v="Boston Electric Pencil Sharpener, Model 1818, Charcoal Black"/>
    <n v="140.75"/>
    <n v="5"/>
    <n v="0"/>
    <n v="39.410000000000011"/>
  </r>
  <r>
    <n v="4630"/>
    <s v="CA-2013-101336"/>
    <x v="0"/>
    <x v="373"/>
    <d v="2013-11-19T00:00:00"/>
    <s v="Standard Class"/>
    <s v="CK-12760"/>
    <s v="Cyma Kinney"/>
    <x v="1"/>
    <x v="0"/>
    <x v="20"/>
    <x v="15"/>
    <n v="10011"/>
    <x v="3"/>
    <s v="OFF-ST-10004258"/>
    <x v="1"/>
    <x v="4"/>
    <s v="Portable Personal File Box"/>
    <n v="36.630000000000003"/>
    <n v="3"/>
    <n v="0"/>
    <n v="9.8901000000000039"/>
  </r>
  <r>
    <n v="4631"/>
    <s v="US-2012-126235"/>
    <x v="1"/>
    <x v="52"/>
    <d v="2012-10-15T00:00:00"/>
    <s v="Same Day"/>
    <s v="GA-14725"/>
    <s v="Guy Armstrong"/>
    <x v="0"/>
    <x v="0"/>
    <x v="340"/>
    <x v="12"/>
    <n v="48858"/>
    <x v="2"/>
    <s v="FUR-FU-10000719"/>
    <x v="0"/>
    <x v="5"/>
    <s v="DAX Cubicle Frames, 8-1/2 x 11"/>
    <n v="17.14"/>
    <n v="2"/>
    <n v="0"/>
    <n v="6.1704000000000008"/>
  </r>
  <r>
    <n v="4632"/>
    <s v="CA-2014-168396"/>
    <x v="3"/>
    <x v="646"/>
    <d v="2014-08-09T00:00:00"/>
    <s v="Second Class"/>
    <s v="BD-11725"/>
    <s v="Bruce Degenhardt"/>
    <x v="0"/>
    <x v="0"/>
    <x v="8"/>
    <x v="1"/>
    <n v="94122"/>
    <x v="1"/>
    <s v="OFF-LA-10001297"/>
    <x v="1"/>
    <x v="2"/>
    <s v="Avery 473"/>
    <n v="51.75"/>
    <n v="5"/>
    <n v="0"/>
    <n v="24.84"/>
  </r>
  <r>
    <n v="4633"/>
    <s v="CA-2014-168396"/>
    <x v="3"/>
    <x v="646"/>
    <d v="2014-08-09T00:00:00"/>
    <s v="Second Class"/>
    <s v="BD-11725"/>
    <s v="Bruce Degenhardt"/>
    <x v="0"/>
    <x v="0"/>
    <x v="8"/>
    <x v="1"/>
    <n v="94122"/>
    <x v="1"/>
    <s v="FUR-FU-10000723"/>
    <x v="0"/>
    <x v="5"/>
    <s v="Deflect-o EconoMat Studded, No Bevel Mat for Low Pile Carpeting"/>
    <n v="123.96000000000001"/>
    <n v="3"/>
    <n v="0"/>
    <n v="11.156400000000005"/>
  </r>
  <r>
    <n v="4634"/>
    <s v="CA-2012-130456"/>
    <x v="1"/>
    <x v="291"/>
    <d v="2012-08-26T00:00:00"/>
    <s v="Standard Class"/>
    <s v="DS-13180"/>
    <s v="David Smith"/>
    <x v="1"/>
    <x v="0"/>
    <x v="8"/>
    <x v="1"/>
    <n v="94122"/>
    <x v="1"/>
    <s v="FUR-BO-10003893"/>
    <x v="0"/>
    <x v="0"/>
    <s v="Sauder Camden County Collection Library"/>
    <n v="586.39800000000002"/>
    <n v="6"/>
    <n v="0.15"/>
    <n v="34.493999999999971"/>
  </r>
  <r>
    <n v="4635"/>
    <s v="CA-2012-130456"/>
    <x v="1"/>
    <x v="291"/>
    <d v="2012-08-26T00:00:00"/>
    <s v="Standard Class"/>
    <s v="DS-13180"/>
    <s v="David Smith"/>
    <x v="1"/>
    <x v="0"/>
    <x v="8"/>
    <x v="1"/>
    <n v="94122"/>
    <x v="1"/>
    <s v="OFF-ST-10000736"/>
    <x v="1"/>
    <x v="4"/>
    <s v="Carina Double Wide Media Storage Towers in Natural &amp; Black"/>
    <n v="80.98"/>
    <n v="1"/>
    <n v="0"/>
    <n v="3.2391999999999967"/>
  </r>
  <r>
    <n v="4636"/>
    <s v="CA-2014-116288"/>
    <x v="3"/>
    <x v="846"/>
    <d v="2014-03-18T00:00:00"/>
    <s v="Standard Class"/>
    <s v="BS-11380"/>
    <s v="Bill Stewart"/>
    <x v="1"/>
    <x v="0"/>
    <x v="8"/>
    <x v="1"/>
    <n v="94122"/>
    <x v="1"/>
    <s v="OFF-ST-10000736"/>
    <x v="1"/>
    <x v="4"/>
    <s v="Carina Double Wide Media Storage Towers in Natural &amp; Black"/>
    <n v="242.94"/>
    <n v="3"/>
    <n v="0"/>
    <n v="9.7175999999999902"/>
  </r>
  <r>
    <n v="4637"/>
    <s v="CA-2014-168228"/>
    <x v="3"/>
    <x v="842"/>
    <d v="2014-04-30T00:00:00"/>
    <s v="First Class"/>
    <s v="AP-10915"/>
    <s v="Arthur Prichep"/>
    <x v="0"/>
    <x v="0"/>
    <x v="1"/>
    <x v="1"/>
    <n v="90045"/>
    <x v="1"/>
    <s v="OFF-AR-10003373"/>
    <x v="1"/>
    <x v="6"/>
    <s v="Boston School Pro Electric Pencil Sharpener, 1670"/>
    <n v="123.92"/>
    <n v="4"/>
    <n v="0"/>
    <n v="33.458399999999997"/>
  </r>
  <r>
    <n v="4638"/>
    <s v="CA-2014-168228"/>
    <x v="3"/>
    <x v="842"/>
    <d v="2014-04-30T00:00:00"/>
    <s v="First Class"/>
    <s v="AP-10915"/>
    <s v="Arthur Prichep"/>
    <x v="0"/>
    <x v="0"/>
    <x v="1"/>
    <x v="1"/>
    <n v="90045"/>
    <x v="1"/>
    <s v="OFF-AR-10000390"/>
    <x v="1"/>
    <x v="6"/>
    <s v="Newell Chalk Holder"/>
    <n v="12.39"/>
    <n v="3"/>
    <n v="0"/>
    <n v="5.6993999999999998"/>
  </r>
  <r>
    <n v="4639"/>
    <s v="CA-2014-168228"/>
    <x v="3"/>
    <x v="842"/>
    <d v="2014-04-30T00:00:00"/>
    <s v="First Class"/>
    <s v="AP-10915"/>
    <s v="Arthur Prichep"/>
    <x v="0"/>
    <x v="0"/>
    <x v="1"/>
    <x v="1"/>
    <n v="90045"/>
    <x v="1"/>
    <s v="OFF-AR-10001725"/>
    <x v="1"/>
    <x v="6"/>
    <s v="Boston Home &amp; Office Model 2000 Electric Pencil Sharpeners"/>
    <n v="47.3"/>
    <n v="2"/>
    <n v="0"/>
    <n v="12.298000000000002"/>
  </r>
  <r>
    <n v="4640"/>
    <s v="CA-2013-102162"/>
    <x v="0"/>
    <x v="108"/>
    <d v="2013-09-17T00:00:00"/>
    <s v="Standard Class"/>
    <s v="JF-15565"/>
    <s v="Jill Fjeld"/>
    <x v="0"/>
    <x v="0"/>
    <x v="311"/>
    <x v="17"/>
    <n v="23602"/>
    <x v="0"/>
    <s v="TEC-CO-10001943"/>
    <x v="2"/>
    <x v="16"/>
    <s v="Canon PC-428 Personal Copier"/>
    <n v="1599.92"/>
    <n v="8"/>
    <n v="0"/>
    <n v="751.9624"/>
  </r>
  <r>
    <n v="4641"/>
    <s v="CA-2013-102162"/>
    <x v="0"/>
    <x v="108"/>
    <d v="2013-09-17T00:00:00"/>
    <s v="Standard Class"/>
    <s v="JF-15565"/>
    <s v="Jill Fjeld"/>
    <x v="0"/>
    <x v="0"/>
    <x v="311"/>
    <x v="17"/>
    <n v="23602"/>
    <x v="0"/>
    <s v="OFF-EN-10002312"/>
    <x v="1"/>
    <x v="12"/>
    <s v="#10 Self-Seal White Envelopes"/>
    <n v="11.09"/>
    <n v="1"/>
    <n v="0"/>
    <n v="5.4340999999999999"/>
  </r>
  <r>
    <n v="4642"/>
    <s v="CA-2014-130141"/>
    <x v="3"/>
    <x v="760"/>
    <d v="2014-10-25T00:00:00"/>
    <s v="Second Class"/>
    <s v="HA-14905"/>
    <s v="Helen Abelman"/>
    <x v="0"/>
    <x v="0"/>
    <x v="299"/>
    <x v="22"/>
    <n v="80525"/>
    <x v="1"/>
    <s v="OFF-BI-10000831"/>
    <x v="1"/>
    <x v="8"/>
    <s v="Storex Flexible Poly Binders with Double Pockets"/>
    <n v="3.1680000000000006"/>
    <n v="4"/>
    <n v="0.7"/>
    <n v="-2.5343999999999998"/>
  </r>
  <r>
    <n v="4643"/>
    <s v="CA-2014-130141"/>
    <x v="3"/>
    <x v="760"/>
    <d v="2014-10-25T00:00:00"/>
    <s v="Second Class"/>
    <s v="HA-14905"/>
    <s v="Helen Abelman"/>
    <x v="0"/>
    <x v="0"/>
    <x v="299"/>
    <x v="22"/>
    <n v="80525"/>
    <x v="1"/>
    <s v="FUR-CH-10000749"/>
    <x v="0"/>
    <x v="1"/>
    <s v="Office Star - Ergonomic Mid Back Chair with 2-Way Adjustable Arms"/>
    <n v="579.13599999999997"/>
    <n v="4"/>
    <n v="0.2"/>
    <n v="-28.95679999999993"/>
  </r>
  <r>
    <n v="4644"/>
    <s v="CA-2012-147501"/>
    <x v="1"/>
    <x v="991"/>
    <d v="2012-08-06T00:00:00"/>
    <s v="Standard Class"/>
    <s v="Co-12640"/>
    <s v="Corey-Lock"/>
    <x v="0"/>
    <x v="0"/>
    <x v="4"/>
    <x v="4"/>
    <n v="98105"/>
    <x v="1"/>
    <s v="OFF-BI-10002003"/>
    <x v="1"/>
    <x v="8"/>
    <s v="Ibico Presentation Index for Binding Systems"/>
    <n v="6.3680000000000003"/>
    <n v="2"/>
    <n v="0.2"/>
    <n v="2.1492"/>
  </r>
  <r>
    <n v="4645"/>
    <s v="CA-2012-147501"/>
    <x v="1"/>
    <x v="991"/>
    <d v="2012-08-06T00:00:00"/>
    <s v="Standard Class"/>
    <s v="Co-12640"/>
    <s v="Corey-Lock"/>
    <x v="0"/>
    <x v="0"/>
    <x v="4"/>
    <x v="4"/>
    <n v="98105"/>
    <x v="1"/>
    <s v="TEC-MA-10001972"/>
    <x v="2"/>
    <x v="15"/>
    <s v="Okidata C331dn Printer"/>
    <n v="558.4"/>
    <n v="2"/>
    <n v="0.2"/>
    <n v="41.880000000000024"/>
  </r>
  <r>
    <n v="4646"/>
    <s v="CA-2013-143910"/>
    <x v="0"/>
    <x v="399"/>
    <d v="2013-08-17T00:00:00"/>
    <s v="Standard Class"/>
    <s v="BC-11125"/>
    <s v="Becky Castell"/>
    <x v="2"/>
    <x v="0"/>
    <x v="20"/>
    <x v="15"/>
    <n v="10011"/>
    <x v="3"/>
    <s v="FUR-CH-10000225"/>
    <x v="0"/>
    <x v="1"/>
    <s v="Global Geo Office Task Chair, Gray"/>
    <n v="145.76400000000001"/>
    <n v="2"/>
    <n v="0.1"/>
    <n v="-8.0980000000000167"/>
  </r>
  <r>
    <n v="4647"/>
    <s v="CA-2011-146885"/>
    <x v="2"/>
    <x v="992"/>
    <d v="2011-06-05T00:00:00"/>
    <s v="Standard Class"/>
    <s v="EB-13840"/>
    <s v="Ellis Ballard"/>
    <x v="1"/>
    <x v="0"/>
    <x v="102"/>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x v="0"/>
    <x v="20"/>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x v="0"/>
    <x v="4"/>
    <x v="4"/>
    <n v="98103"/>
    <x v="1"/>
    <s v="OFF-PA-10003228"/>
    <x v="1"/>
    <x v="10"/>
    <s v="Xerox 1917"/>
    <n v="440.18999999999994"/>
    <n v="9"/>
    <n v="0"/>
    <n v="206.88929999999996"/>
  </r>
  <r>
    <n v="4650"/>
    <s v="CA-2014-129357"/>
    <x v="3"/>
    <x v="304"/>
    <d v="2014-05-20T00:00:00"/>
    <s v="Standard Class"/>
    <s v="KB-16585"/>
    <s v="Ken Black"/>
    <x v="1"/>
    <x v="0"/>
    <x v="4"/>
    <x v="4"/>
    <n v="98103"/>
    <x v="1"/>
    <s v="OFF-SU-10004498"/>
    <x v="1"/>
    <x v="14"/>
    <s v="Martin-Yale Premier Letter Opener"/>
    <n v="64.400000000000006"/>
    <n v="5"/>
    <n v="0"/>
    <n v="1.9320000000000004"/>
  </r>
  <r>
    <n v="4651"/>
    <s v="CA-2014-150987"/>
    <x v="3"/>
    <x v="798"/>
    <d v="2014-04-13T00:00:00"/>
    <s v="Standard Class"/>
    <s v="AH-10120"/>
    <s v="Adrian Hane"/>
    <x v="2"/>
    <x v="0"/>
    <x v="8"/>
    <x v="1"/>
    <n v="94110"/>
    <x v="1"/>
    <s v="OFF-PA-10001878"/>
    <x v="1"/>
    <x v="10"/>
    <s v="Xerox 1891"/>
    <n v="244.54999999999998"/>
    <n v="5"/>
    <n v="0"/>
    <n v="114.93849999999998"/>
  </r>
  <r>
    <n v="4652"/>
    <s v="CA-2014-150987"/>
    <x v="3"/>
    <x v="798"/>
    <d v="2014-04-13T00:00:00"/>
    <s v="Standard Class"/>
    <s v="AH-10120"/>
    <s v="Adrian Hane"/>
    <x v="2"/>
    <x v="0"/>
    <x v="8"/>
    <x v="1"/>
    <n v="94110"/>
    <x v="1"/>
    <s v="OFF-PA-10002923"/>
    <x v="1"/>
    <x v="10"/>
    <s v="Xerox 1942"/>
    <n v="195.76"/>
    <n v="4"/>
    <n v="0"/>
    <n v="97.88"/>
  </r>
  <r>
    <n v="4653"/>
    <s v="CA-2014-132647"/>
    <x v="3"/>
    <x v="922"/>
    <d v="2014-02-24T00:00:00"/>
    <s v="Standard Class"/>
    <s v="GH-14410"/>
    <s v="Gary Hansen"/>
    <x v="2"/>
    <x v="0"/>
    <x v="275"/>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x v="0"/>
    <x v="275"/>
    <x v="30"/>
    <n v="8861"/>
    <x v="3"/>
    <s v="OFF-ST-10003123"/>
    <x v="1"/>
    <x v="4"/>
    <s v="Fellowes Bases and Tops For Staxonsteel/High-Stak Systems"/>
    <n v="166.45"/>
    <n v="5"/>
    <n v="0"/>
    <n v="39.947999999999993"/>
  </r>
  <r>
    <n v="4655"/>
    <s v="CA-2014-159107"/>
    <x v="3"/>
    <x v="92"/>
    <d v="2014-06-27T00:00:00"/>
    <s v="Second Class"/>
    <s v="KT-16480"/>
    <s v="Kean Thornton"/>
    <x v="0"/>
    <x v="0"/>
    <x v="8"/>
    <x v="1"/>
    <n v="94110"/>
    <x v="1"/>
    <s v="OFF-FA-10001332"/>
    <x v="1"/>
    <x v="13"/>
    <s v="Acco Banker's Clasps, 5 3/4&quot;-Long"/>
    <n v="2.88"/>
    <n v="1"/>
    <n v="0"/>
    <n v="1.3535999999999999"/>
  </r>
  <r>
    <n v="4656"/>
    <s v="CA-2011-160738"/>
    <x v="2"/>
    <x v="952"/>
    <d v="2011-05-10T00:00:00"/>
    <s v="Standard Class"/>
    <s v="KH-16330"/>
    <s v="Katharine Harms"/>
    <x v="1"/>
    <x v="0"/>
    <x v="210"/>
    <x v="10"/>
    <n v="61032"/>
    <x v="2"/>
    <s v="OFF-ST-10003442"/>
    <x v="1"/>
    <x v="4"/>
    <s v="Eldon Portable Mobile Manager"/>
    <n v="45.248000000000005"/>
    <n v="2"/>
    <n v="0.2"/>
    <n v="3.9591999999999992"/>
  </r>
  <r>
    <n v="4657"/>
    <s v="CA-2012-112130"/>
    <x v="1"/>
    <x v="910"/>
    <d v="2012-05-07T00:00:00"/>
    <s v="Standard Class"/>
    <s v="SV-20785"/>
    <s v="Stewart Visinsky"/>
    <x v="0"/>
    <x v="0"/>
    <x v="10"/>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x v="0"/>
    <x v="10"/>
    <x v="9"/>
    <n v="19140"/>
    <x v="3"/>
    <s v="OFF-AP-10003266"/>
    <x v="1"/>
    <x v="9"/>
    <s v="Holmes Replacement Filter for HEPA Air Cleaner, Large Room"/>
    <n v="23.696000000000002"/>
    <n v="2"/>
    <n v="0.2"/>
    <n v="6.5164"/>
  </r>
  <r>
    <n v="4659"/>
    <s v="CA-2012-112130"/>
    <x v="1"/>
    <x v="910"/>
    <d v="2012-05-07T00:00:00"/>
    <s v="Standard Class"/>
    <s v="SV-20785"/>
    <s v="Stewart Visinsky"/>
    <x v="0"/>
    <x v="0"/>
    <x v="10"/>
    <x v="9"/>
    <n v="19140"/>
    <x v="3"/>
    <s v="OFF-PA-10002230"/>
    <x v="1"/>
    <x v="10"/>
    <s v="Xerox 1897"/>
    <n v="7.9680000000000009"/>
    <n v="2"/>
    <n v="0.2"/>
    <n v="2.8884000000000007"/>
  </r>
  <r>
    <n v="4660"/>
    <s v="CA-2012-112130"/>
    <x v="1"/>
    <x v="910"/>
    <d v="2012-05-07T00:00:00"/>
    <s v="Standard Class"/>
    <s v="SV-20785"/>
    <s v="Stewart Visinsky"/>
    <x v="0"/>
    <x v="0"/>
    <x v="10"/>
    <x v="9"/>
    <n v="19140"/>
    <x v="3"/>
    <s v="OFF-AP-10003622"/>
    <x v="1"/>
    <x v="9"/>
    <s v="Bravo II Megaboss 12-Amp Hard Body Upright, Replacement Belts, 2 Belts per Pack"/>
    <n v="18.2"/>
    <n v="7"/>
    <n v="0.2"/>
    <n v="2.0474999999999994"/>
  </r>
  <r>
    <n v="4661"/>
    <s v="CA-2012-112130"/>
    <x v="1"/>
    <x v="910"/>
    <d v="2012-05-07T00:00:00"/>
    <s v="Standard Class"/>
    <s v="SV-20785"/>
    <s v="Stewart Visinsky"/>
    <x v="0"/>
    <x v="0"/>
    <x v="10"/>
    <x v="9"/>
    <n v="19140"/>
    <x v="3"/>
    <s v="TEC-AC-10001542"/>
    <x v="2"/>
    <x v="11"/>
    <s v="SanDisk Cruzer 16 GB USB Flash Drive"/>
    <n v="27.552000000000003"/>
    <n v="3"/>
    <n v="0.2"/>
    <n v="-0.3444000000000047"/>
  </r>
  <r>
    <n v="4662"/>
    <s v="CA-2012-112130"/>
    <x v="1"/>
    <x v="910"/>
    <d v="2012-05-07T00:00:00"/>
    <s v="Standard Class"/>
    <s v="SV-20785"/>
    <s v="Stewart Visinsky"/>
    <x v="0"/>
    <x v="0"/>
    <x v="10"/>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x v="0"/>
    <x v="10"/>
    <x v="9"/>
    <n v="19140"/>
    <x v="3"/>
    <s v="OFF-ST-10000563"/>
    <x v="1"/>
    <x v="4"/>
    <s v="Fellowes Bankers Box Stor/Drawer Steel Plus"/>
    <n v="76.75200000000001"/>
    <n v="3"/>
    <n v="0.2"/>
    <n v="-9.5940000000000012"/>
  </r>
  <r>
    <n v="4664"/>
    <s v="CA-2013-111409"/>
    <x v="0"/>
    <x v="31"/>
    <d v="2013-09-23T00:00:00"/>
    <s v="Standard Class"/>
    <s v="PO-18850"/>
    <s v="Patrick O'Brill"/>
    <x v="0"/>
    <x v="0"/>
    <x v="108"/>
    <x v="2"/>
    <n v="32216"/>
    <x v="0"/>
    <s v="OFF-LA-10002787"/>
    <x v="1"/>
    <x v="2"/>
    <s v="Avery 480"/>
    <n v="3"/>
    <n v="1"/>
    <n v="0.2"/>
    <n v="1.0499999999999998"/>
  </r>
  <r>
    <n v="4665"/>
    <s v="CA-2013-116232"/>
    <x v="0"/>
    <x v="897"/>
    <d v="2013-09-27T00:00:00"/>
    <s v="Standard Class"/>
    <s v="AC-10450"/>
    <s v="Amy Cox"/>
    <x v="0"/>
    <x v="0"/>
    <x v="95"/>
    <x v="2"/>
    <n v="33024"/>
    <x v="0"/>
    <s v="OFF-BI-10004022"/>
    <x v="1"/>
    <x v="8"/>
    <s v="Acco Suede Grain Vinyl Round Ring Binder"/>
    <n v="7.5060000000000002"/>
    <n v="9"/>
    <n v="0.7"/>
    <n v="-6.0047999999999977"/>
  </r>
  <r>
    <n v="4666"/>
    <s v="CA-2013-116232"/>
    <x v="0"/>
    <x v="897"/>
    <d v="2013-09-27T00:00:00"/>
    <s v="Standard Class"/>
    <s v="AC-10450"/>
    <s v="Amy Cox"/>
    <x v="0"/>
    <x v="0"/>
    <x v="95"/>
    <x v="2"/>
    <n v="33024"/>
    <x v="0"/>
    <s v="OFF-LA-10001158"/>
    <x v="1"/>
    <x v="2"/>
    <s v="Avery Address/Shipping Labels for Typewriters, 4&quot; x 2&quot;"/>
    <n v="16.559999999999999"/>
    <n v="2"/>
    <n v="0.2"/>
    <n v="5.7960000000000003"/>
  </r>
  <r>
    <n v="4667"/>
    <s v="CA-2013-116547"/>
    <x v="0"/>
    <x v="994"/>
    <d v="2013-01-17T00:00:00"/>
    <s v="Standard Class"/>
    <s v="KB-16585"/>
    <s v="Ken Black"/>
    <x v="1"/>
    <x v="0"/>
    <x v="4"/>
    <x v="4"/>
    <n v="98115"/>
    <x v="1"/>
    <s v="FUR-FU-10000076"/>
    <x v="0"/>
    <x v="5"/>
    <s v="24-Hour Round Wall Clock"/>
    <n v="79.92"/>
    <n v="4"/>
    <n v="0"/>
    <n v="34.365600000000008"/>
  </r>
  <r>
    <n v="4668"/>
    <s v="CA-2013-116547"/>
    <x v="0"/>
    <x v="994"/>
    <d v="2013-01-17T00:00:00"/>
    <s v="Standard Class"/>
    <s v="KB-16585"/>
    <s v="Ken Black"/>
    <x v="1"/>
    <x v="0"/>
    <x v="4"/>
    <x v="4"/>
    <n v="98115"/>
    <x v="1"/>
    <s v="TEC-AC-10002335"/>
    <x v="2"/>
    <x v="11"/>
    <s v="Logitech Media Keyboard K200"/>
    <n v="69.98"/>
    <n v="2"/>
    <n v="0"/>
    <n v="13.296199999999999"/>
  </r>
  <r>
    <n v="4669"/>
    <s v="US-2014-133200"/>
    <x v="3"/>
    <x v="636"/>
    <d v="2014-05-12T00:00:00"/>
    <s v="Standard Class"/>
    <s v="DB-13555"/>
    <s v="Dorothy Badders"/>
    <x v="1"/>
    <x v="0"/>
    <x v="5"/>
    <x v="5"/>
    <n v="76106"/>
    <x v="2"/>
    <s v="OFF-BI-10002827"/>
    <x v="1"/>
    <x v="8"/>
    <s v="Avery Durable Poly Binders"/>
    <n v="11.059999999999999"/>
    <n v="10"/>
    <n v="0.8"/>
    <n v="-18.802"/>
  </r>
  <r>
    <n v="4670"/>
    <s v="US-2014-133200"/>
    <x v="3"/>
    <x v="636"/>
    <d v="2014-05-12T00:00:00"/>
    <s v="Standard Class"/>
    <s v="DB-13555"/>
    <s v="Dorothy Badders"/>
    <x v="1"/>
    <x v="0"/>
    <x v="5"/>
    <x v="5"/>
    <n v="76106"/>
    <x v="2"/>
    <s v="FUR-BO-10001601"/>
    <x v="0"/>
    <x v="0"/>
    <s v="Sauder Mission Library with Doors, Fruitwood Finish"/>
    <n v="623.46479999999997"/>
    <n v="7"/>
    <n v="0.32"/>
    <n v="-119.19180000000006"/>
  </r>
  <r>
    <n v="4671"/>
    <s v="US-2014-133200"/>
    <x v="3"/>
    <x v="636"/>
    <d v="2014-05-12T00:00:00"/>
    <s v="Standard Class"/>
    <s v="DB-13555"/>
    <s v="Dorothy Badders"/>
    <x v="1"/>
    <x v="0"/>
    <x v="5"/>
    <x v="5"/>
    <n v="76106"/>
    <x v="2"/>
    <s v="OFF-ST-10001932"/>
    <x v="1"/>
    <x v="4"/>
    <s v="Fellowes Staxonsteel Drawer Files"/>
    <n v="772.68000000000006"/>
    <n v="5"/>
    <n v="0.2"/>
    <n v="-57.950999999999993"/>
  </r>
  <r>
    <n v="4672"/>
    <s v="CA-2013-133550"/>
    <x v="0"/>
    <x v="995"/>
    <d v="2013-08-07T00:00:00"/>
    <s v="Standard Class"/>
    <s v="KL-16645"/>
    <s v="Ken Lonsdale"/>
    <x v="0"/>
    <x v="0"/>
    <x v="66"/>
    <x v="12"/>
    <n v="48205"/>
    <x v="2"/>
    <s v="OFF-AP-10001005"/>
    <x v="1"/>
    <x v="9"/>
    <s v="Honeywell Quietcare HEPA Air Cleaner"/>
    <n v="283.14000000000004"/>
    <n v="4"/>
    <n v="0.1"/>
    <n v="72.357999999999976"/>
  </r>
  <r>
    <n v="4673"/>
    <s v="CA-2013-133550"/>
    <x v="0"/>
    <x v="995"/>
    <d v="2013-08-07T00:00:00"/>
    <s v="Standard Class"/>
    <s v="KL-16645"/>
    <s v="Ken Lonsdale"/>
    <x v="0"/>
    <x v="0"/>
    <x v="66"/>
    <x v="12"/>
    <n v="48205"/>
    <x v="2"/>
    <s v="TEC-PH-10004042"/>
    <x v="2"/>
    <x v="7"/>
    <s v="ClearOne Communications CHAT 70 OC Speaker Phone"/>
    <n v="635.96"/>
    <n v="4"/>
    <n v="0"/>
    <n v="165.34960000000001"/>
  </r>
  <r>
    <n v="4674"/>
    <s v="CA-2013-133550"/>
    <x v="0"/>
    <x v="995"/>
    <d v="2013-08-07T00:00:00"/>
    <s v="Standard Class"/>
    <s v="KL-16645"/>
    <s v="Ken Lonsdale"/>
    <x v="0"/>
    <x v="0"/>
    <x v="66"/>
    <x v="12"/>
    <n v="48205"/>
    <x v="2"/>
    <s v="TEC-PH-10001079"/>
    <x v="2"/>
    <x v="7"/>
    <s v="Polycom SoundPoint Pro SE-225 Corded phone"/>
    <n v="118.99"/>
    <n v="1"/>
    <n v="0"/>
    <n v="33.3172"/>
  </r>
  <r>
    <n v="4675"/>
    <s v="CA-2013-133550"/>
    <x v="0"/>
    <x v="995"/>
    <d v="2013-08-07T00:00:00"/>
    <s v="Standard Class"/>
    <s v="KL-16645"/>
    <s v="Ken Lonsdale"/>
    <x v="0"/>
    <x v="0"/>
    <x v="66"/>
    <x v="12"/>
    <n v="48205"/>
    <x v="2"/>
    <s v="FUR-FU-10002918"/>
    <x v="0"/>
    <x v="5"/>
    <s v="Eldon ClusterMat Chair Mat with Cordless Antistatic Protection"/>
    <n v="272.94"/>
    <n v="3"/>
    <n v="0"/>
    <n v="30.023400000000009"/>
  </r>
  <r>
    <n v="4676"/>
    <s v="CA-2014-139416"/>
    <x v="3"/>
    <x v="996"/>
    <d v="2014-03-30T00:00:00"/>
    <s v="Second Class"/>
    <s v="AG-10270"/>
    <s v="Alejandro Grove"/>
    <x v="0"/>
    <x v="0"/>
    <x v="10"/>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x v="0"/>
    <x v="415"/>
    <x v="7"/>
    <n v="84321"/>
    <x v="1"/>
    <s v="OFF-BI-10001617"/>
    <x v="1"/>
    <x v="8"/>
    <s v="GBC Wire Binding Combs"/>
    <n v="33.088000000000001"/>
    <n v="4"/>
    <n v="0.2"/>
    <n v="11.167199999999999"/>
  </r>
  <r>
    <n v="4678"/>
    <s v="CA-2011-114510"/>
    <x v="2"/>
    <x v="619"/>
    <d v="2011-03-19T00:00:00"/>
    <s v="Standard Class"/>
    <s v="JF-15295"/>
    <s v="Jason Fortune-"/>
    <x v="0"/>
    <x v="0"/>
    <x v="415"/>
    <x v="7"/>
    <n v="84321"/>
    <x v="1"/>
    <s v="OFF-ST-10000736"/>
    <x v="1"/>
    <x v="4"/>
    <s v="Carina Double Wide Media Storage Towers in Natural &amp; Black"/>
    <n v="80.98"/>
    <n v="1"/>
    <n v="0"/>
    <n v="3.2391999999999967"/>
  </r>
  <r>
    <n v="4679"/>
    <s v="CA-2011-114510"/>
    <x v="2"/>
    <x v="619"/>
    <d v="2011-03-19T00:00:00"/>
    <s v="Standard Class"/>
    <s v="JF-15295"/>
    <s v="Jason Fortune-"/>
    <x v="0"/>
    <x v="0"/>
    <x v="415"/>
    <x v="7"/>
    <n v="84321"/>
    <x v="1"/>
    <s v="TEC-AC-10004877"/>
    <x v="2"/>
    <x v="11"/>
    <s v="Imation 30456 USB Flash Drive 8GB"/>
    <n v="82.800000000000011"/>
    <n v="12"/>
    <n v="0"/>
    <n v="6.6239999999999952"/>
  </r>
  <r>
    <n v="4680"/>
    <s v="CA-2011-114510"/>
    <x v="2"/>
    <x v="619"/>
    <d v="2011-03-19T00:00:00"/>
    <s v="Standard Class"/>
    <s v="JF-15295"/>
    <s v="Jason Fortune-"/>
    <x v="0"/>
    <x v="0"/>
    <x v="415"/>
    <x v="7"/>
    <n v="84321"/>
    <x v="1"/>
    <s v="OFF-ST-10003221"/>
    <x v="1"/>
    <x v="4"/>
    <s v="Staples"/>
    <n v="21.36"/>
    <n v="2"/>
    <n v="0"/>
    <n v="5.7672000000000008"/>
  </r>
  <r>
    <n v="4681"/>
    <s v="CA-2011-114510"/>
    <x v="2"/>
    <x v="619"/>
    <d v="2011-03-19T00:00:00"/>
    <s v="Standard Class"/>
    <s v="JF-15295"/>
    <s v="Jason Fortune-"/>
    <x v="0"/>
    <x v="0"/>
    <x v="415"/>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x v="0"/>
    <x v="109"/>
    <x v="15"/>
    <n v="13021"/>
    <x v="3"/>
    <s v="OFF-FA-10000936"/>
    <x v="1"/>
    <x v="13"/>
    <s v="Acco Hot Clips Clips to Go"/>
    <n v="29.61"/>
    <n v="9"/>
    <n v="0"/>
    <n v="13.324499999999999"/>
  </r>
  <r>
    <n v="4683"/>
    <s v="CA-2013-127698"/>
    <x v="0"/>
    <x v="49"/>
    <d v="2013-12-02T00:00:00"/>
    <s v="Same Day"/>
    <s v="MV-18190"/>
    <s v="Mike Vittorini"/>
    <x v="0"/>
    <x v="0"/>
    <x v="253"/>
    <x v="3"/>
    <n v="27604"/>
    <x v="0"/>
    <s v="TEC-PH-10003811"/>
    <x v="2"/>
    <x v="7"/>
    <s v="Jabra Supreme Plus Driver Edition Headset"/>
    <n v="863.928"/>
    <n v="9"/>
    <n v="0.2"/>
    <n v="86.392799999999994"/>
  </r>
  <r>
    <n v="4684"/>
    <s v="CA-2013-159912"/>
    <x v="0"/>
    <x v="48"/>
    <d v="2013-09-04T00:00:00"/>
    <s v="Standard Class"/>
    <s v="GB-14530"/>
    <s v="George Bell"/>
    <x v="1"/>
    <x v="0"/>
    <x v="10"/>
    <x v="9"/>
    <n v="19120"/>
    <x v="3"/>
    <s v="FUR-TA-10004152"/>
    <x v="0"/>
    <x v="3"/>
    <s v="Barricks 18&quot; x 48&quot; Non-Folding Utility Table with Bottom Storage Shelf"/>
    <n v="241.92"/>
    <n v="4"/>
    <n v="0.4"/>
    <n v="-56.448000000000008"/>
  </r>
  <r>
    <n v="4685"/>
    <s v="CA-2013-159912"/>
    <x v="0"/>
    <x v="48"/>
    <d v="2013-09-04T00:00:00"/>
    <s v="Standard Class"/>
    <s v="GB-14530"/>
    <s v="George Bell"/>
    <x v="1"/>
    <x v="0"/>
    <x v="10"/>
    <x v="9"/>
    <n v="19120"/>
    <x v="3"/>
    <s v="FUR-BO-10002853"/>
    <x v="0"/>
    <x v="0"/>
    <s v="O'Sullivan 5-Shelf Heavy-Duty Bookcases"/>
    <n v="163.88"/>
    <n v="4"/>
    <n v="0.5"/>
    <n v="-81.94"/>
  </r>
  <r>
    <n v="4686"/>
    <s v="CA-2013-159912"/>
    <x v="0"/>
    <x v="48"/>
    <d v="2013-09-04T00:00:00"/>
    <s v="Standard Class"/>
    <s v="GB-14530"/>
    <s v="George Bell"/>
    <x v="1"/>
    <x v="0"/>
    <x v="10"/>
    <x v="9"/>
    <n v="19120"/>
    <x v="3"/>
    <s v="OFF-BI-10002071"/>
    <x v="1"/>
    <x v="8"/>
    <s v="Fellowes Black Plastic Comb Bindings"/>
    <n v="3.4860000000000002"/>
    <n v="2"/>
    <n v="0.7"/>
    <n v="-2.7887999999999993"/>
  </r>
  <r>
    <n v="4687"/>
    <s v="CA-2013-159912"/>
    <x v="0"/>
    <x v="48"/>
    <d v="2013-09-04T00:00:00"/>
    <s v="Standard Class"/>
    <s v="GB-14530"/>
    <s v="George Bell"/>
    <x v="1"/>
    <x v="0"/>
    <x v="10"/>
    <x v="9"/>
    <n v="19120"/>
    <x v="3"/>
    <s v="OFF-FA-10000053"/>
    <x v="1"/>
    <x v="13"/>
    <s v="Revere Boxed Rubber Bands by Revere"/>
    <n v="10.584"/>
    <n v="7"/>
    <n v="0.2"/>
    <n v="-2.3813999999999993"/>
  </r>
  <r>
    <n v="4688"/>
    <s v="CA-2013-101987"/>
    <x v="0"/>
    <x v="890"/>
    <d v="2013-07-01T00:00:00"/>
    <s v="Standard Class"/>
    <s v="HL-15040"/>
    <s v="Hunter Lopez"/>
    <x v="0"/>
    <x v="0"/>
    <x v="102"/>
    <x v="14"/>
    <n v="47374"/>
    <x v="2"/>
    <s v="TEC-PH-10001305"/>
    <x v="2"/>
    <x v="7"/>
    <s v="Panasonic KX TS208W Corded phone"/>
    <n v="440.91"/>
    <n v="9"/>
    <n v="0"/>
    <n v="123.45480000000005"/>
  </r>
  <r>
    <n v="4689"/>
    <s v="US-2014-154851"/>
    <x v="3"/>
    <x v="983"/>
    <d v="2014-04-04T00:00:00"/>
    <s v="Standard Class"/>
    <s v="BP-11155"/>
    <s v="Becky Pak"/>
    <x v="0"/>
    <x v="0"/>
    <x v="152"/>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x v="0"/>
    <x v="93"/>
    <x v="16"/>
    <n v="85705"/>
    <x v="1"/>
    <s v="FUR-FU-10001876"/>
    <x v="0"/>
    <x v="5"/>
    <s v="Computer Room Manger, 14&quot;"/>
    <n v="51.967999999999996"/>
    <n v="2"/>
    <n v="0.2"/>
    <n v="10.393599999999998"/>
  </r>
  <r>
    <n v="4691"/>
    <s v="CA-2011-138681"/>
    <x v="2"/>
    <x v="414"/>
    <d v="2011-12-22T00:00:00"/>
    <s v="First Class"/>
    <s v="CT-11995"/>
    <s v="Carol Triggs"/>
    <x v="0"/>
    <x v="0"/>
    <x v="93"/>
    <x v="16"/>
    <n v="85705"/>
    <x v="1"/>
    <s v="TEC-AC-10003628"/>
    <x v="2"/>
    <x v="11"/>
    <s v="Logitech 910-002974 M325 Wireless Mouse for Web Scrolling"/>
    <n v="71.975999999999999"/>
    <n v="3"/>
    <n v="0.2"/>
    <n v="21.592800000000011"/>
  </r>
  <r>
    <n v="4692"/>
    <s v="CA-2011-138681"/>
    <x v="2"/>
    <x v="414"/>
    <d v="2011-12-22T00:00:00"/>
    <s v="First Class"/>
    <s v="CT-11995"/>
    <s v="Carol Triggs"/>
    <x v="0"/>
    <x v="0"/>
    <x v="93"/>
    <x v="16"/>
    <n v="85705"/>
    <x v="1"/>
    <s v="FUR-CH-10004860"/>
    <x v="0"/>
    <x v="1"/>
    <s v="Global Low Back Tilter Chair"/>
    <n v="242.35200000000003"/>
    <n v="3"/>
    <n v="0.2"/>
    <n v="-42.411600000000035"/>
  </r>
  <r>
    <n v="4693"/>
    <s v="CA-2011-138681"/>
    <x v="2"/>
    <x v="414"/>
    <d v="2011-12-22T00:00:00"/>
    <s v="First Class"/>
    <s v="CT-11995"/>
    <s v="Carol Triggs"/>
    <x v="0"/>
    <x v="0"/>
    <x v="93"/>
    <x v="16"/>
    <n v="85705"/>
    <x v="1"/>
    <s v="OFF-PA-10000357"/>
    <x v="1"/>
    <x v="10"/>
    <s v="Xerox 1888"/>
    <n v="221.92000000000002"/>
    <n v="5"/>
    <n v="0.2"/>
    <n v="77.671999999999983"/>
  </r>
  <r>
    <n v="4694"/>
    <s v="CA-2011-138681"/>
    <x v="2"/>
    <x v="414"/>
    <d v="2011-12-22T00:00:00"/>
    <s v="First Class"/>
    <s v="CT-11995"/>
    <s v="Carol Triggs"/>
    <x v="0"/>
    <x v="0"/>
    <x v="93"/>
    <x v="16"/>
    <n v="85705"/>
    <x v="1"/>
    <s v="OFF-PA-10003270"/>
    <x v="1"/>
    <x v="10"/>
    <s v="Xerox 1954"/>
    <n v="8.4480000000000004"/>
    <n v="2"/>
    <n v="0.2"/>
    <n v="2.6399999999999997"/>
  </r>
  <r>
    <n v="4695"/>
    <s v="US-2012-138121"/>
    <x v="1"/>
    <x v="997"/>
    <d v="2012-12-17T00:00:00"/>
    <s v="Same Day"/>
    <s v="JL-15835"/>
    <s v="John Lee"/>
    <x v="0"/>
    <x v="0"/>
    <x v="66"/>
    <x v="12"/>
    <n v="48205"/>
    <x v="2"/>
    <s v="OFF-BI-10000320"/>
    <x v="1"/>
    <x v="8"/>
    <s v="GBC Plastic Binding Combs"/>
    <n v="29.52"/>
    <n v="4"/>
    <n v="0"/>
    <n v="14.4648"/>
  </r>
  <r>
    <n v="4696"/>
    <s v="US-2012-138121"/>
    <x v="1"/>
    <x v="997"/>
    <d v="2012-12-17T00:00:00"/>
    <s v="Same Day"/>
    <s v="JL-15835"/>
    <s v="John Lee"/>
    <x v="0"/>
    <x v="0"/>
    <x v="66"/>
    <x v="12"/>
    <n v="48205"/>
    <x v="2"/>
    <s v="FUR-CH-10003846"/>
    <x v="0"/>
    <x v="1"/>
    <s v="Hon Valutask Swivel Chairs"/>
    <n v="302.94"/>
    <n v="3"/>
    <n v="0"/>
    <n v="48.470400000000012"/>
  </r>
  <r>
    <n v="4697"/>
    <s v="US-2012-138121"/>
    <x v="1"/>
    <x v="997"/>
    <d v="2012-12-17T00:00:00"/>
    <s v="Same Day"/>
    <s v="JL-15835"/>
    <s v="John Lee"/>
    <x v="0"/>
    <x v="0"/>
    <x v="66"/>
    <x v="12"/>
    <n v="48205"/>
    <x v="2"/>
    <s v="FUR-CH-10004875"/>
    <x v="0"/>
    <x v="1"/>
    <s v="Harbour Creations 67200 Series Stacking Chairs"/>
    <n v="142.36000000000001"/>
    <n v="2"/>
    <n v="0"/>
    <n v="38.437200000000004"/>
  </r>
  <r>
    <n v="4698"/>
    <s v="US-2012-138121"/>
    <x v="1"/>
    <x v="997"/>
    <d v="2012-12-17T00:00:00"/>
    <s v="Same Day"/>
    <s v="JL-15835"/>
    <s v="John Lee"/>
    <x v="0"/>
    <x v="0"/>
    <x v="66"/>
    <x v="12"/>
    <n v="48205"/>
    <x v="2"/>
    <s v="FUR-CH-10003817"/>
    <x v="0"/>
    <x v="1"/>
    <s v="Global Value Steno Chair, Gray"/>
    <n v="546.66"/>
    <n v="9"/>
    <n v="0"/>
    <n v="136.66500000000002"/>
  </r>
  <r>
    <n v="4699"/>
    <s v="US-2012-138121"/>
    <x v="1"/>
    <x v="997"/>
    <d v="2012-12-17T00:00:00"/>
    <s v="Same Day"/>
    <s v="JL-15835"/>
    <s v="John Lee"/>
    <x v="0"/>
    <x v="0"/>
    <x v="66"/>
    <x v="12"/>
    <n v="48205"/>
    <x v="2"/>
    <s v="FUR-FU-10002116"/>
    <x v="0"/>
    <x v="5"/>
    <s v="Tenex Carpeted, Granite-Look or Clear Contemporary Contour Shape Chair Mats"/>
    <n v="212.13"/>
    <n v="3"/>
    <n v="0"/>
    <n v="14.849099999999979"/>
  </r>
  <r>
    <n v="4700"/>
    <s v="CA-2014-140298"/>
    <x v="3"/>
    <x v="943"/>
    <d v="2014-05-18T00:00:00"/>
    <s v="Standard Class"/>
    <s v="JK-16120"/>
    <s v="Julie Kriz"/>
    <x v="2"/>
    <x v="0"/>
    <x v="89"/>
    <x v="5"/>
    <n v="78745"/>
    <x v="2"/>
    <s v="OFF-AR-10003481"/>
    <x v="1"/>
    <x v="6"/>
    <s v="Newell 348"/>
    <n v="5.2480000000000002"/>
    <n v="2"/>
    <n v="0.2"/>
    <n v="0.59039999999999915"/>
  </r>
  <r>
    <n v="4701"/>
    <s v="CA-2014-140298"/>
    <x v="3"/>
    <x v="943"/>
    <d v="2014-05-18T00:00:00"/>
    <s v="Standard Class"/>
    <s v="JK-16120"/>
    <s v="Julie Kriz"/>
    <x v="2"/>
    <x v="0"/>
    <x v="89"/>
    <x v="5"/>
    <n v="78745"/>
    <x v="2"/>
    <s v="OFF-ST-10004180"/>
    <x v="1"/>
    <x v="4"/>
    <s v="Safco Commercial Shelving"/>
    <n v="74.415999999999997"/>
    <n v="2"/>
    <n v="0.2"/>
    <n v="-14.883200000000002"/>
  </r>
  <r>
    <n v="4702"/>
    <s v="CA-2014-140298"/>
    <x v="3"/>
    <x v="943"/>
    <d v="2014-05-18T00:00:00"/>
    <s v="Standard Class"/>
    <s v="JK-16120"/>
    <s v="Julie Kriz"/>
    <x v="2"/>
    <x v="0"/>
    <x v="89"/>
    <x v="5"/>
    <n v="78745"/>
    <x v="2"/>
    <s v="OFF-PA-10003657"/>
    <x v="1"/>
    <x v="10"/>
    <s v="Xerox 1927"/>
    <n v="6.8480000000000008"/>
    <n v="2"/>
    <n v="0.2"/>
    <n v="2.1399999999999992"/>
  </r>
  <r>
    <n v="4703"/>
    <s v="CA-2014-140298"/>
    <x v="3"/>
    <x v="943"/>
    <d v="2014-05-18T00:00:00"/>
    <s v="Standard Class"/>
    <s v="JK-16120"/>
    <s v="Julie Kriz"/>
    <x v="2"/>
    <x v="0"/>
    <x v="89"/>
    <x v="5"/>
    <n v="78745"/>
    <x v="2"/>
    <s v="FUR-FU-10001967"/>
    <x v="0"/>
    <x v="5"/>
    <s v="Telescoping Adjustable Floor Lamp"/>
    <n v="7.9959999999999996"/>
    <n v="1"/>
    <n v="0.6"/>
    <n v="-6.9964999999999993"/>
  </r>
  <r>
    <n v="4704"/>
    <s v="CA-2013-166240"/>
    <x v="0"/>
    <x v="890"/>
    <d v="2013-06-29T00:00:00"/>
    <s v="Standard Class"/>
    <s v="DH-13075"/>
    <s v="Dave Hallsten"/>
    <x v="1"/>
    <x v="0"/>
    <x v="12"/>
    <x v="5"/>
    <n v="77095"/>
    <x v="2"/>
    <s v="OFF-AP-10002082"/>
    <x v="1"/>
    <x v="9"/>
    <s v="Holmes HEPA Air Purifier"/>
    <n v="8.711999999999998"/>
    <n v="2"/>
    <n v="0.8"/>
    <n v="-19.602000000000007"/>
  </r>
  <r>
    <n v="4705"/>
    <s v="CA-2013-158435"/>
    <x v="0"/>
    <x v="624"/>
    <d v="2013-05-19T00:00:00"/>
    <s v="First Class"/>
    <s v="AG-10900"/>
    <s v="Arthur Gainer"/>
    <x v="0"/>
    <x v="0"/>
    <x v="416"/>
    <x v="29"/>
    <n v="6708"/>
    <x v="3"/>
    <s v="OFF-SU-10000381"/>
    <x v="1"/>
    <x v="14"/>
    <s v="Acme Forged Steel Scissors with Black Enamel Handles"/>
    <n v="65.17"/>
    <n v="7"/>
    <n v="0"/>
    <n v="18.899299999999997"/>
  </r>
  <r>
    <n v="4706"/>
    <s v="CA-2013-158435"/>
    <x v="0"/>
    <x v="624"/>
    <d v="2013-05-19T00:00:00"/>
    <s v="First Class"/>
    <s v="AG-10900"/>
    <s v="Arthur Gainer"/>
    <x v="0"/>
    <x v="0"/>
    <x v="416"/>
    <x v="29"/>
    <n v="6708"/>
    <x v="3"/>
    <s v="OFF-LA-10002475"/>
    <x v="1"/>
    <x v="2"/>
    <s v="Avery 519"/>
    <n v="14.62"/>
    <n v="2"/>
    <n v="0"/>
    <n v="6.8713999999999995"/>
  </r>
  <r>
    <n v="4707"/>
    <s v="CA-2013-158435"/>
    <x v="0"/>
    <x v="624"/>
    <d v="2013-05-19T00:00:00"/>
    <s v="First Class"/>
    <s v="AG-10900"/>
    <s v="Arthur Gainer"/>
    <x v="0"/>
    <x v="0"/>
    <x v="416"/>
    <x v="29"/>
    <n v="6708"/>
    <x v="3"/>
    <s v="FUR-FU-10003975"/>
    <x v="0"/>
    <x v="5"/>
    <s v="Eldon Advantage Chair Mats for Low to Medium Pile Carpets"/>
    <n v="173.24"/>
    <n v="4"/>
    <n v="0"/>
    <n v="17.323999999999984"/>
  </r>
  <r>
    <n v="4708"/>
    <s v="CA-2014-138149"/>
    <x v="3"/>
    <x v="222"/>
    <d v="2014-07-01T00:00:00"/>
    <s v="First Class"/>
    <s v="WB-21850"/>
    <s v="William Brown"/>
    <x v="0"/>
    <x v="0"/>
    <x v="1"/>
    <x v="1"/>
    <n v="90049"/>
    <x v="1"/>
    <s v="OFF-BI-10003091"/>
    <x v="1"/>
    <x v="8"/>
    <s v="GBC DocuBind TL200 Manual Binding Machine"/>
    <n v="895.92"/>
    <n v="5"/>
    <n v="0.2"/>
    <n v="302.37299999999993"/>
  </r>
  <r>
    <n v="4709"/>
    <s v="CA-2014-138149"/>
    <x v="3"/>
    <x v="222"/>
    <d v="2014-07-01T00:00:00"/>
    <s v="First Class"/>
    <s v="WB-21850"/>
    <s v="William Brown"/>
    <x v="0"/>
    <x v="0"/>
    <x v="1"/>
    <x v="1"/>
    <n v="90049"/>
    <x v="1"/>
    <s v="OFF-ST-10002974"/>
    <x v="1"/>
    <x v="4"/>
    <s v="Trav-L-File Heavy-Duty Shuttle II, Black"/>
    <n v="130.71"/>
    <n v="3"/>
    <n v="0"/>
    <n v="39.212999999999994"/>
  </r>
  <r>
    <n v="4710"/>
    <s v="CA-2014-138149"/>
    <x v="3"/>
    <x v="222"/>
    <d v="2014-07-01T00:00:00"/>
    <s v="First Class"/>
    <s v="WB-21850"/>
    <s v="William Brown"/>
    <x v="0"/>
    <x v="0"/>
    <x v="1"/>
    <x v="1"/>
    <n v="90049"/>
    <x v="1"/>
    <s v="OFF-AR-10000255"/>
    <x v="1"/>
    <x v="6"/>
    <s v="Newell 328"/>
    <n v="11.68"/>
    <n v="2"/>
    <n v="0"/>
    <n v="3.0367999999999995"/>
  </r>
  <r>
    <n v="4711"/>
    <s v="CA-2014-138149"/>
    <x v="3"/>
    <x v="222"/>
    <d v="2014-07-01T00:00:00"/>
    <s v="First Class"/>
    <s v="WB-21850"/>
    <s v="William Brown"/>
    <x v="0"/>
    <x v="0"/>
    <x v="1"/>
    <x v="1"/>
    <n v="90049"/>
    <x v="1"/>
    <s v="TEC-AC-10001284"/>
    <x v="2"/>
    <x v="11"/>
    <s v="Enermax Briskie RF Wireless Keyboard and Mouse Combo"/>
    <n v="62.31"/>
    <n v="3"/>
    <n v="0"/>
    <n v="22.4316"/>
  </r>
  <r>
    <n v="4712"/>
    <s v="CA-2011-112403"/>
    <x v="2"/>
    <x v="691"/>
    <d v="2011-03-31T00:00:00"/>
    <s v="Same Day"/>
    <s v="JO-15280"/>
    <s v="Jas O'Carroll"/>
    <x v="0"/>
    <x v="0"/>
    <x v="10"/>
    <x v="9"/>
    <n v="19120"/>
    <x v="3"/>
    <s v="OFF-BI-10003529"/>
    <x v="1"/>
    <x v="8"/>
    <s v="Avery Round Ring Poly Binders"/>
    <n v="0.85200000000000009"/>
    <n v="1"/>
    <n v="0.7"/>
    <n v="-0.59639999999999982"/>
  </r>
  <r>
    <n v="4713"/>
    <s v="CA-2011-108273"/>
    <x v="2"/>
    <x v="757"/>
    <d v="2011-12-21T00:00:00"/>
    <s v="Standard Class"/>
    <s v="EJ-13720"/>
    <s v="Ed Jacobs"/>
    <x v="0"/>
    <x v="0"/>
    <x v="114"/>
    <x v="5"/>
    <n v="77340"/>
    <x v="2"/>
    <s v="OFF-PA-10000029"/>
    <x v="1"/>
    <x v="10"/>
    <s v="Xerox 224"/>
    <n v="36.288000000000011"/>
    <n v="7"/>
    <n v="0.2"/>
    <n v="12.700800000000001"/>
  </r>
  <r>
    <n v="4714"/>
    <s v="CA-2011-108273"/>
    <x v="2"/>
    <x v="757"/>
    <d v="2011-12-21T00:00:00"/>
    <s v="Standard Class"/>
    <s v="EJ-13720"/>
    <s v="Ed Jacobs"/>
    <x v="0"/>
    <x v="0"/>
    <x v="114"/>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x v="0"/>
    <x v="32"/>
    <x v="21"/>
    <n v="97206"/>
    <x v="1"/>
    <s v="TEC-PH-10002200"/>
    <x v="2"/>
    <x v="7"/>
    <s v="Aastra 6757i CT Wireless VoIP phone"/>
    <n v="344.70400000000001"/>
    <n v="2"/>
    <n v="0.2"/>
    <n v="38.779199999999989"/>
  </r>
  <r>
    <n v="4716"/>
    <s v="US-2012-122910"/>
    <x v="1"/>
    <x v="793"/>
    <d v="2012-05-16T00:00:00"/>
    <s v="Standard Class"/>
    <s v="LT-16765"/>
    <s v="Larry Tron"/>
    <x v="0"/>
    <x v="0"/>
    <x v="103"/>
    <x v="22"/>
    <n v="80027"/>
    <x v="1"/>
    <s v="TEC-PH-10000441"/>
    <x v="2"/>
    <x v="7"/>
    <s v="VTech DS6151"/>
    <n v="201.584"/>
    <n v="2"/>
    <n v="0.2"/>
    <n v="20.158400000000015"/>
  </r>
  <r>
    <n v="4717"/>
    <s v="CA-2014-143126"/>
    <x v="3"/>
    <x v="734"/>
    <d v="2014-12-08T00:00:00"/>
    <s v="Second Class"/>
    <s v="CM-12655"/>
    <s v="Corinna Mitchell"/>
    <x v="2"/>
    <x v="0"/>
    <x v="4"/>
    <x v="4"/>
    <n v="98115"/>
    <x v="1"/>
    <s v="FUR-TA-10002958"/>
    <x v="0"/>
    <x v="3"/>
    <s v="Bevis Oval Conference Table, Walnut"/>
    <n v="521.96"/>
    <n v="2"/>
    <n v="0"/>
    <n v="88.733199999999954"/>
  </r>
  <r>
    <n v="4718"/>
    <s v="CA-2012-129042"/>
    <x v="1"/>
    <x v="295"/>
    <d v="2012-12-17T00:00:00"/>
    <s v="Standard Class"/>
    <s v="EM-13960"/>
    <s v="Eric Murdock"/>
    <x v="0"/>
    <x v="0"/>
    <x v="248"/>
    <x v="39"/>
    <n v="21215"/>
    <x v="3"/>
    <s v="OFF-AR-10001662"/>
    <x v="1"/>
    <x v="6"/>
    <s v="Rogers Handheld Barrel Pencil Sharpener"/>
    <n v="8.2200000000000006"/>
    <n v="3"/>
    <n v="0"/>
    <n v="2.2194000000000007"/>
  </r>
  <r>
    <n v="4719"/>
    <s v="CA-2012-109736"/>
    <x v="1"/>
    <x v="998"/>
    <d v="2012-10-11T00:00:00"/>
    <s v="First Class"/>
    <s v="DJ-13420"/>
    <s v="Denny Joy"/>
    <x v="1"/>
    <x v="0"/>
    <x v="8"/>
    <x v="1"/>
    <n v="94109"/>
    <x v="1"/>
    <s v="OFF-PA-10004101"/>
    <x v="1"/>
    <x v="10"/>
    <s v="Xerox 1894"/>
    <n v="45.36"/>
    <n v="7"/>
    <n v="0"/>
    <n v="21.772800000000004"/>
  </r>
  <r>
    <n v="4720"/>
    <s v="CA-2012-142601"/>
    <x v="1"/>
    <x v="24"/>
    <d v="2012-04-20T00:00:00"/>
    <s v="Second Class"/>
    <s v="DE-13255"/>
    <s v="Deanra Eno"/>
    <x v="2"/>
    <x v="0"/>
    <x v="1"/>
    <x v="1"/>
    <n v="90004"/>
    <x v="1"/>
    <s v="OFF-ST-10002756"/>
    <x v="1"/>
    <x v="4"/>
    <s v="Tennsco Stur-D-Stor Boltless Shelving, 5 Shelves, 24&quot; Deep, Sand"/>
    <n v="947.17000000000007"/>
    <n v="7"/>
    <n v="0"/>
    <n v="9.4717000000000837"/>
  </r>
  <r>
    <n v="4721"/>
    <s v="CA-2012-142601"/>
    <x v="1"/>
    <x v="24"/>
    <d v="2012-04-20T00:00:00"/>
    <s v="Second Class"/>
    <s v="DE-13255"/>
    <s v="Deanra Eno"/>
    <x v="2"/>
    <x v="0"/>
    <x v="1"/>
    <x v="1"/>
    <n v="90004"/>
    <x v="1"/>
    <s v="OFF-PA-10000483"/>
    <x v="1"/>
    <x v="10"/>
    <s v="Xerox 19"/>
    <n v="61.96"/>
    <n v="2"/>
    <n v="0"/>
    <n v="27.881999999999998"/>
  </r>
  <r>
    <n v="4722"/>
    <s v="CA-2011-106229"/>
    <x v="2"/>
    <x v="159"/>
    <d v="2011-06-11T00:00:00"/>
    <s v="Second Class"/>
    <s v="NR-18550"/>
    <s v="Nick Radford"/>
    <x v="0"/>
    <x v="0"/>
    <x v="34"/>
    <x v="10"/>
    <n v="60505"/>
    <x v="2"/>
    <s v="FUR-TA-10002041"/>
    <x v="0"/>
    <x v="3"/>
    <s v="Bevis Round Conference Table Top, X-Base"/>
    <n v="268.935"/>
    <n v="3"/>
    <n v="0.5"/>
    <n v="-209.76929999999999"/>
  </r>
  <r>
    <n v="4723"/>
    <s v="US-2014-135230"/>
    <x v="3"/>
    <x v="853"/>
    <d v="2014-09-08T00:00:00"/>
    <s v="Standard Class"/>
    <s v="CK-12325"/>
    <s v="Christine Kargatis"/>
    <x v="2"/>
    <x v="0"/>
    <x v="4"/>
    <x v="4"/>
    <n v="98103"/>
    <x v="1"/>
    <s v="OFF-AR-10001166"/>
    <x v="1"/>
    <x v="6"/>
    <s v="Staples"/>
    <n v="7.58"/>
    <n v="1"/>
    <n v="0"/>
    <n v="2.9561999999999999"/>
  </r>
  <r>
    <n v="4724"/>
    <s v="CA-2013-159653"/>
    <x v="0"/>
    <x v="730"/>
    <d v="2013-05-23T00:00:00"/>
    <s v="Same Day"/>
    <s v="JF-15490"/>
    <s v="Jeremy Farry"/>
    <x v="0"/>
    <x v="0"/>
    <x v="417"/>
    <x v="32"/>
    <n v="30605"/>
    <x v="0"/>
    <s v="OFF-LA-10004345"/>
    <x v="1"/>
    <x v="2"/>
    <s v="Avery 493"/>
    <n v="14.73"/>
    <n v="3"/>
    <n v="0"/>
    <n v="7.2176999999999998"/>
  </r>
  <r>
    <n v="4725"/>
    <s v="CA-2013-131968"/>
    <x v="0"/>
    <x v="583"/>
    <d v="2013-11-16T00:00:00"/>
    <s v="Standard Class"/>
    <s v="LB-16795"/>
    <s v="Laurel Beltran"/>
    <x v="2"/>
    <x v="0"/>
    <x v="264"/>
    <x v="2"/>
    <n v="32712"/>
    <x v="0"/>
    <s v="OFF-BI-10002852"/>
    <x v="1"/>
    <x v="8"/>
    <s v="Ibico Standard Transparent Covers"/>
    <n v="9.8880000000000017"/>
    <n v="2"/>
    <n v="0.7"/>
    <n v="-6.921599999999998"/>
  </r>
  <r>
    <n v="4726"/>
    <s v="CA-2013-131968"/>
    <x v="0"/>
    <x v="583"/>
    <d v="2013-11-16T00:00:00"/>
    <s v="Standard Class"/>
    <s v="LB-16795"/>
    <s v="Laurel Beltran"/>
    <x v="2"/>
    <x v="0"/>
    <x v="264"/>
    <x v="2"/>
    <n v="32712"/>
    <x v="0"/>
    <s v="OFF-AP-10001058"/>
    <x v="1"/>
    <x v="9"/>
    <s v="Sanyo 2.5 Cubic Foot Mid-Size Office Refrigerators"/>
    <n v="671.5440000000001"/>
    <n v="3"/>
    <n v="0.2"/>
    <n v="50.36579999999995"/>
  </r>
  <r>
    <n v="4727"/>
    <s v="CA-2011-119151"/>
    <x v="2"/>
    <x v="641"/>
    <d v="2011-11-29T00:00:00"/>
    <s v="Second Class"/>
    <s v="MP-18175"/>
    <s v="Mike Pelletier"/>
    <x v="2"/>
    <x v="0"/>
    <x v="20"/>
    <x v="15"/>
    <n v="10009"/>
    <x v="3"/>
    <s v="OFF-ST-10003470"/>
    <x v="1"/>
    <x v="4"/>
    <s v="Tennsco Snap-Together Open Shelving Units, Starter Sets and Add-On Units"/>
    <n v="1117.92"/>
    <n v="4"/>
    <n v="0"/>
    <n v="55.895999999999958"/>
  </r>
  <r>
    <n v="4728"/>
    <s v="CA-2011-119151"/>
    <x v="2"/>
    <x v="641"/>
    <d v="2011-11-29T00:00:00"/>
    <s v="Second Class"/>
    <s v="MP-18175"/>
    <s v="Mike Pelletier"/>
    <x v="2"/>
    <x v="0"/>
    <x v="20"/>
    <x v="15"/>
    <n v="10009"/>
    <x v="3"/>
    <s v="FUR-BO-10003159"/>
    <x v="0"/>
    <x v="0"/>
    <s v="Sauder Camden County Collection Libraries, Planked Cherry Finish"/>
    <n v="275.952"/>
    <n v="3"/>
    <n v="0.2"/>
    <n v="-37.943400000000025"/>
  </r>
  <r>
    <n v="4729"/>
    <s v="CA-2011-123323"/>
    <x v="2"/>
    <x v="845"/>
    <d v="2011-11-12T00:00:00"/>
    <s v="Standard Class"/>
    <s v="LH-16900"/>
    <s v="Lena Hernandez"/>
    <x v="0"/>
    <x v="0"/>
    <x v="8"/>
    <x v="1"/>
    <n v="94110"/>
    <x v="1"/>
    <s v="OFF-BI-10003684"/>
    <x v="1"/>
    <x v="8"/>
    <s v="Wilson Jones Legal Size Ring Binders"/>
    <n v="123.14399999999999"/>
    <n v="7"/>
    <n v="0.2"/>
    <n v="46.178999999999988"/>
  </r>
  <r>
    <n v="4730"/>
    <s v="CA-2013-124681"/>
    <x v="0"/>
    <x v="427"/>
    <d v="2013-07-24T00:00:00"/>
    <s v="Second Class"/>
    <s v="SV-20935"/>
    <s v="Susan Vittorini"/>
    <x v="0"/>
    <x v="0"/>
    <x v="61"/>
    <x v="5"/>
    <n v="75217"/>
    <x v="2"/>
    <s v="TEC-AC-10000487"/>
    <x v="2"/>
    <x v="11"/>
    <s v="SanDisk Cruzer 4 GB USB Flash Drive"/>
    <n v="15.576000000000001"/>
    <n v="3"/>
    <n v="0.2"/>
    <n v="3.3098999999999998"/>
  </r>
  <r>
    <n v="4731"/>
    <s v="US-2012-103996"/>
    <x v="1"/>
    <x v="368"/>
    <d v="2012-03-31T00:00:00"/>
    <s v="Second Class"/>
    <s v="RB-19435"/>
    <s v="Richard Bierner"/>
    <x v="0"/>
    <x v="0"/>
    <x v="70"/>
    <x v="1"/>
    <n v="92105"/>
    <x v="1"/>
    <s v="OFF-PA-10001736"/>
    <x v="1"/>
    <x v="10"/>
    <s v="Xerox 1880"/>
    <n v="212.64"/>
    <n v="6"/>
    <n v="0"/>
    <n v="99.940799999999982"/>
  </r>
  <r>
    <n v="4732"/>
    <s v="US-2012-103996"/>
    <x v="1"/>
    <x v="368"/>
    <d v="2012-03-31T00:00:00"/>
    <s v="Second Class"/>
    <s v="RB-19435"/>
    <s v="Richard Bierner"/>
    <x v="0"/>
    <x v="0"/>
    <x v="70"/>
    <x v="1"/>
    <n v="92105"/>
    <x v="1"/>
    <s v="OFF-PA-10001609"/>
    <x v="1"/>
    <x v="10"/>
    <s v="Tops Wirebound Message Log Books"/>
    <n v="9.870000000000001"/>
    <n v="3"/>
    <n v="0"/>
    <n v="4.5401999999999996"/>
  </r>
  <r>
    <n v="4733"/>
    <s v="US-2012-103996"/>
    <x v="1"/>
    <x v="368"/>
    <d v="2012-03-31T00:00:00"/>
    <s v="Second Class"/>
    <s v="RB-19435"/>
    <s v="Richard Bierner"/>
    <x v="0"/>
    <x v="0"/>
    <x v="70"/>
    <x v="1"/>
    <n v="92105"/>
    <x v="1"/>
    <s v="TEC-AC-10003116"/>
    <x v="2"/>
    <x v="11"/>
    <s v="Memorex Froggy Flash Drive 8 GB"/>
    <n v="53.25"/>
    <n v="3"/>
    <n v="0"/>
    <n v="20.767499999999998"/>
  </r>
  <r>
    <n v="4734"/>
    <s v="US-2012-103996"/>
    <x v="1"/>
    <x v="368"/>
    <d v="2012-03-31T00:00:00"/>
    <s v="Second Class"/>
    <s v="RB-19435"/>
    <s v="Richard Bierner"/>
    <x v="0"/>
    <x v="0"/>
    <x v="70"/>
    <x v="1"/>
    <n v="92105"/>
    <x v="1"/>
    <s v="FUR-FU-10004586"/>
    <x v="0"/>
    <x v="5"/>
    <s v="G.E. Longer-Life Indoor Recessed Floodlight Bulbs"/>
    <n v="19.919999999999998"/>
    <n v="3"/>
    <n v="0"/>
    <n v="9.5615999999999985"/>
  </r>
  <r>
    <n v="4735"/>
    <s v="CA-2013-120530"/>
    <x v="0"/>
    <x v="281"/>
    <d v="2013-04-13T00:00:00"/>
    <s v="Standard Class"/>
    <s v="Dl-13600"/>
    <s v="Dorris liebe"/>
    <x v="1"/>
    <x v="0"/>
    <x v="20"/>
    <x v="15"/>
    <n v="10035"/>
    <x v="3"/>
    <s v="FUR-CH-10000454"/>
    <x v="0"/>
    <x v="1"/>
    <s v="Hon Deluxe Fabric Upholstered Stacking Chairs, Rounded Back"/>
    <n v="658.74599999999998"/>
    <n v="3"/>
    <n v="0.1"/>
    <n v="146.38799999999998"/>
  </r>
  <r>
    <n v="4736"/>
    <s v="CA-2012-155054"/>
    <x v="1"/>
    <x v="385"/>
    <d v="2012-06-19T00:00:00"/>
    <s v="Standard Class"/>
    <s v="PS-19045"/>
    <s v="Penelope Sewall"/>
    <x v="2"/>
    <x v="0"/>
    <x v="412"/>
    <x v="43"/>
    <n v="4240"/>
    <x v="3"/>
    <s v="OFF-BI-10004970"/>
    <x v="1"/>
    <x v="8"/>
    <s v="ACCOHIDE 3-Ring Binder, Blue, 1&quot;"/>
    <n v="8.26"/>
    <n v="2"/>
    <n v="0"/>
    <n v="3.8822000000000001"/>
  </r>
  <r>
    <n v="4737"/>
    <s v="CA-2012-155054"/>
    <x v="1"/>
    <x v="385"/>
    <d v="2012-06-19T00:00:00"/>
    <s v="Standard Class"/>
    <s v="PS-19045"/>
    <s v="Penelope Sewall"/>
    <x v="2"/>
    <x v="0"/>
    <x v="412"/>
    <x v="43"/>
    <n v="4240"/>
    <x v="3"/>
    <s v="OFF-BI-10002824"/>
    <x v="1"/>
    <x v="8"/>
    <s v="Recycled Easel Ring Binders"/>
    <n v="29.84"/>
    <n v="2"/>
    <n v="0"/>
    <n v="13.427999999999997"/>
  </r>
  <r>
    <n v="4738"/>
    <s v="CA-2012-155054"/>
    <x v="1"/>
    <x v="385"/>
    <d v="2012-06-19T00:00:00"/>
    <s v="Standard Class"/>
    <s v="PS-19045"/>
    <s v="Penelope Sewall"/>
    <x v="2"/>
    <x v="0"/>
    <x v="412"/>
    <x v="43"/>
    <n v="4240"/>
    <x v="3"/>
    <s v="TEC-AC-10003657"/>
    <x v="2"/>
    <x v="11"/>
    <s v="Lenovo 17-Key USB Numeric Keypad"/>
    <n v="67.98"/>
    <n v="2"/>
    <n v="0"/>
    <n v="14.955599999999997"/>
  </r>
  <r>
    <n v="4739"/>
    <s v="CA-2012-105725"/>
    <x v="1"/>
    <x v="954"/>
    <d v="2012-02-24T00:00:00"/>
    <s v="Standard Class"/>
    <s v="GT-14755"/>
    <s v="Guy Thornton"/>
    <x v="0"/>
    <x v="0"/>
    <x v="85"/>
    <x v="1"/>
    <n v="90805"/>
    <x v="1"/>
    <s v="OFF-LA-10003510"/>
    <x v="1"/>
    <x v="2"/>
    <s v="Avery 4027 File Folder Labels for Dot Matrix Printers, 5000 Labels per Box, White"/>
    <n v="61.06"/>
    <n v="2"/>
    <n v="0"/>
    <n v="28.087600000000002"/>
  </r>
  <r>
    <n v="4740"/>
    <s v="CA-2012-105725"/>
    <x v="1"/>
    <x v="954"/>
    <d v="2012-02-24T00:00:00"/>
    <s v="Standard Class"/>
    <s v="GT-14755"/>
    <s v="Guy Thornton"/>
    <x v="0"/>
    <x v="0"/>
    <x v="85"/>
    <x v="1"/>
    <n v="90805"/>
    <x v="1"/>
    <s v="FUR-TA-10001676"/>
    <x v="0"/>
    <x v="3"/>
    <s v="Hon 61000 Series Interactive Training Tables"/>
    <n v="35.544000000000004"/>
    <n v="1"/>
    <n v="0.2"/>
    <n v="-0.88860000000000205"/>
  </r>
  <r>
    <n v="4741"/>
    <s v="CA-2014-164364"/>
    <x v="3"/>
    <x v="105"/>
    <d v="2014-11-17T00:00:00"/>
    <s v="Standard Class"/>
    <s v="CS-12355"/>
    <s v="Christine Sundaresam"/>
    <x v="0"/>
    <x v="0"/>
    <x v="4"/>
    <x v="4"/>
    <n v="98115"/>
    <x v="1"/>
    <s v="OFF-LA-10004853"/>
    <x v="1"/>
    <x v="2"/>
    <s v="Avery 483"/>
    <n v="9.9600000000000009"/>
    <n v="2"/>
    <n v="0"/>
    <n v="4.5815999999999999"/>
  </r>
  <r>
    <n v="4742"/>
    <s v="CA-2014-164364"/>
    <x v="3"/>
    <x v="105"/>
    <d v="2014-11-17T00:00:00"/>
    <s v="Standard Class"/>
    <s v="CS-12355"/>
    <s v="Christine Sundaresam"/>
    <x v="0"/>
    <x v="0"/>
    <x v="4"/>
    <x v="4"/>
    <n v="98115"/>
    <x v="1"/>
    <s v="OFF-AR-10000315"/>
    <x v="1"/>
    <x v="6"/>
    <s v="Dixon Ticonderoga Maple Cedar Pencil, #2"/>
    <n v="9.2099999999999991"/>
    <n v="3"/>
    <n v="0"/>
    <n v="2.3025000000000002"/>
  </r>
  <r>
    <n v="4743"/>
    <s v="CA-2014-164364"/>
    <x v="3"/>
    <x v="105"/>
    <d v="2014-11-17T00:00:00"/>
    <s v="Standard Class"/>
    <s v="CS-12355"/>
    <s v="Christine Sundaresam"/>
    <x v="0"/>
    <x v="0"/>
    <x v="4"/>
    <x v="4"/>
    <n v="98115"/>
    <x v="1"/>
    <s v="OFF-SU-10000381"/>
    <x v="1"/>
    <x v="14"/>
    <s v="Acme Forged Steel Scissors with Black Enamel Handles"/>
    <n v="27.93"/>
    <n v="3"/>
    <n v="0"/>
    <n v="8.0996999999999986"/>
  </r>
  <r>
    <n v="4744"/>
    <s v="CA-2014-168123"/>
    <x v="3"/>
    <x v="916"/>
    <d v="2014-03-06T00:00:00"/>
    <s v="Same Day"/>
    <s v="JD-16060"/>
    <s v="Julia Dunbar"/>
    <x v="0"/>
    <x v="0"/>
    <x v="30"/>
    <x v="11"/>
    <n v="55901"/>
    <x v="2"/>
    <s v="OFF-FA-10002763"/>
    <x v="1"/>
    <x v="13"/>
    <s v="Advantus Map Pennant Flags and Round Head Tacks"/>
    <n v="7.9"/>
    <n v="2"/>
    <n v="0"/>
    <n v="2.5279999999999996"/>
  </r>
  <r>
    <n v="4745"/>
    <s v="CA-2014-168123"/>
    <x v="3"/>
    <x v="916"/>
    <d v="2014-03-06T00:00:00"/>
    <s v="Same Day"/>
    <s v="JD-16060"/>
    <s v="Julia Dunbar"/>
    <x v="0"/>
    <x v="0"/>
    <x v="30"/>
    <x v="11"/>
    <n v="55901"/>
    <x v="2"/>
    <s v="OFF-ST-10000877"/>
    <x v="1"/>
    <x v="4"/>
    <s v="Recycled Steel Personal File for Standard File Folders"/>
    <n v="221.16"/>
    <n v="4"/>
    <n v="0"/>
    <n v="57.501599999999996"/>
  </r>
  <r>
    <n v="4746"/>
    <s v="CA-2014-168123"/>
    <x v="3"/>
    <x v="916"/>
    <d v="2014-03-06T00:00:00"/>
    <s v="Same Day"/>
    <s v="JD-16060"/>
    <s v="Julia Dunbar"/>
    <x v="0"/>
    <x v="0"/>
    <x v="30"/>
    <x v="11"/>
    <n v="55901"/>
    <x v="2"/>
    <s v="OFF-BI-10001071"/>
    <x v="1"/>
    <x v="8"/>
    <s v="GBC ProClick Punch Binding System"/>
    <n v="127.96"/>
    <n v="2"/>
    <n v="0"/>
    <n v="62.700400000000002"/>
  </r>
  <r>
    <n v="4747"/>
    <s v="CA-2014-168123"/>
    <x v="3"/>
    <x v="916"/>
    <d v="2014-03-06T00:00:00"/>
    <s v="Same Day"/>
    <s v="JD-16060"/>
    <s v="Julia Dunbar"/>
    <x v="0"/>
    <x v="0"/>
    <x v="30"/>
    <x v="11"/>
    <n v="55901"/>
    <x v="2"/>
    <s v="OFF-BI-10001097"/>
    <x v="1"/>
    <x v="8"/>
    <s v="Avery Hole Reinforcements"/>
    <n v="18.690000000000001"/>
    <n v="3"/>
    <n v="0"/>
    <n v="9.158100000000001"/>
  </r>
  <r>
    <n v="4748"/>
    <s v="CA-2013-120005"/>
    <x v="0"/>
    <x v="840"/>
    <d v="2013-03-04T00:00:00"/>
    <s v="Same Day"/>
    <s v="TS-21160"/>
    <s v="Theresa Swint"/>
    <x v="1"/>
    <x v="0"/>
    <x v="8"/>
    <x v="1"/>
    <n v="94110"/>
    <x v="1"/>
    <s v="OFF-SU-10004782"/>
    <x v="1"/>
    <x v="14"/>
    <s v="Elite 5&quot; Scissors"/>
    <n v="25.349999999999998"/>
    <n v="3"/>
    <n v="0"/>
    <n v="7.6049999999999978"/>
  </r>
  <r>
    <n v="4749"/>
    <s v="CA-2013-120005"/>
    <x v="0"/>
    <x v="840"/>
    <d v="2013-03-04T00:00:00"/>
    <s v="Same Day"/>
    <s v="TS-21160"/>
    <s v="Theresa Swint"/>
    <x v="1"/>
    <x v="0"/>
    <x v="8"/>
    <x v="1"/>
    <n v="94110"/>
    <x v="1"/>
    <s v="FUR-FU-10000672"/>
    <x v="0"/>
    <x v="5"/>
    <s v="Executive Impressions 10&quot; Spectator Wall Clock"/>
    <n v="35.28"/>
    <n v="3"/>
    <n v="0"/>
    <n v="11.995199999999997"/>
  </r>
  <r>
    <n v="4750"/>
    <s v="CA-2013-123526"/>
    <x v="0"/>
    <x v="435"/>
    <d v="2013-12-26T00:00:00"/>
    <s v="First Class"/>
    <s v="BV-11245"/>
    <s v="Benjamin Venier"/>
    <x v="1"/>
    <x v="0"/>
    <x v="4"/>
    <x v="4"/>
    <n v="98103"/>
    <x v="1"/>
    <s v="OFF-PA-10002986"/>
    <x v="1"/>
    <x v="10"/>
    <s v="Xerox 1898"/>
    <n v="33.4"/>
    <n v="5"/>
    <n v="0"/>
    <n v="16.032"/>
  </r>
  <r>
    <n v="4751"/>
    <s v="CA-2013-127649"/>
    <x v="0"/>
    <x v="877"/>
    <d v="2013-10-10T00:00:00"/>
    <s v="First Class"/>
    <s v="DL-13495"/>
    <s v="Dionis Lloyd"/>
    <x v="1"/>
    <x v="0"/>
    <x v="258"/>
    <x v="4"/>
    <n v="99207"/>
    <x v="1"/>
    <s v="TEC-MA-10001972"/>
    <x v="2"/>
    <x v="15"/>
    <s v="Okidata C331dn Printer"/>
    <n v="837.59999999999991"/>
    <n v="3"/>
    <n v="0.2"/>
    <n v="62.82000000000005"/>
  </r>
  <r>
    <n v="4752"/>
    <s v="CA-2013-159989"/>
    <x v="0"/>
    <x v="10"/>
    <d v="2013-12-14T00:00:00"/>
    <s v="Standard Class"/>
    <s v="EB-13870"/>
    <s v="Emily Burns"/>
    <x v="0"/>
    <x v="0"/>
    <x v="47"/>
    <x v="18"/>
    <n v="37064"/>
    <x v="0"/>
    <s v="TEC-PH-10000169"/>
    <x v="2"/>
    <x v="7"/>
    <s v="ARKON Windshield Dashboard Air Vent Car Mount Holder"/>
    <n v="40.68"/>
    <n v="3"/>
    <n v="0.2"/>
    <n v="-9.153000000000004"/>
  </r>
  <r>
    <n v="4753"/>
    <s v="CA-2014-103499"/>
    <x v="3"/>
    <x v="225"/>
    <d v="2014-11-25T00:00:00"/>
    <s v="Standard Class"/>
    <s v="ES-14020"/>
    <s v="Erica Smith"/>
    <x v="0"/>
    <x v="0"/>
    <x v="25"/>
    <x v="18"/>
    <n v="38301"/>
    <x v="0"/>
    <s v="FUR-CH-10001482"/>
    <x v="0"/>
    <x v="1"/>
    <s v="Office Star - Mesh Screen back chair with Vinyl seat"/>
    <n v="209.56799999999998"/>
    <n v="2"/>
    <n v="0.2"/>
    <n v="-23.576400000000007"/>
  </r>
  <r>
    <n v="4754"/>
    <s v="US-2012-167220"/>
    <x v="1"/>
    <x v="295"/>
    <d v="2012-12-16T00:00:00"/>
    <s v="Standard Class"/>
    <s v="JB-15925"/>
    <s v="Joni Blumstein"/>
    <x v="0"/>
    <x v="0"/>
    <x v="89"/>
    <x v="5"/>
    <n v="78745"/>
    <x v="2"/>
    <s v="TEC-AC-10002018"/>
    <x v="2"/>
    <x v="11"/>
    <s v="AmazonBasics 3-Button USB Wired Mouse"/>
    <n v="22.368000000000002"/>
    <n v="4"/>
    <n v="0.2"/>
    <n v="6.4308000000000014"/>
  </r>
  <r>
    <n v="4755"/>
    <s v="CA-2014-126354"/>
    <x v="3"/>
    <x v="447"/>
    <d v="2014-02-09T00:00:00"/>
    <s v="Standard Class"/>
    <s v="SC-20380"/>
    <s v="Shahid Collister"/>
    <x v="0"/>
    <x v="0"/>
    <x v="95"/>
    <x v="2"/>
    <n v="33024"/>
    <x v="0"/>
    <s v="OFF-BI-10000301"/>
    <x v="1"/>
    <x v="8"/>
    <s v="GBC Instant Report Kit"/>
    <n v="3.8820000000000006"/>
    <n v="2"/>
    <n v="0.7"/>
    <n v="-2.5880000000000001"/>
  </r>
  <r>
    <n v="4756"/>
    <s v="CA-2014-126354"/>
    <x v="3"/>
    <x v="447"/>
    <d v="2014-02-09T00:00:00"/>
    <s v="Standard Class"/>
    <s v="SC-20380"/>
    <s v="Shahid Collister"/>
    <x v="0"/>
    <x v="0"/>
    <x v="95"/>
    <x v="2"/>
    <n v="33024"/>
    <x v="0"/>
    <s v="OFF-PA-10004381"/>
    <x v="1"/>
    <x v="10"/>
    <s v="14-7/8 x 11 Blue Bar Computer Printout Paper"/>
    <n v="115.29600000000001"/>
    <n v="3"/>
    <n v="0.2"/>
    <n v="40.353599999999986"/>
  </r>
  <r>
    <n v="4757"/>
    <s v="CA-2014-169817"/>
    <x v="3"/>
    <x v="296"/>
    <d v="2014-09-26T00:00:00"/>
    <s v="Standard Class"/>
    <s v="EB-13870"/>
    <s v="Emily Burns"/>
    <x v="0"/>
    <x v="0"/>
    <x v="10"/>
    <x v="9"/>
    <n v="19143"/>
    <x v="3"/>
    <s v="OFF-BI-10004141"/>
    <x v="1"/>
    <x v="8"/>
    <s v="Insertable Tab Indexes For Data Binders"/>
    <n v="1.9080000000000004"/>
    <n v="2"/>
    <n v="0.7"/>
    <n v="-1.5264000000000002"/>
  </r>
  <r>
    <n v="4758"/>
    <s v="US-2014-144582"/>
    <x v="3"/>
    <x v="504"/>
    <d v="2014-05-06T00:00:00"/>
    <s v="Standard Class"/>
    <s v="TC-21475"/>
    <s v="Tony Chapman"/>
    <x v="2"/>
    <x v="0"/>
    <x v="414"/>
    <x v="10"/>
    <n v="61832"/>
    <x v="2"/>
    <s v="OFF-BI-10001575"/>
    <x v="1"/>
    <x v="8"/>
    <s v="GBC Linen Binding Covers"/>
    <n v="43.371999999999993"/>
    <n v="7"/>
    <n v="0.8"/>
    <n v="-69.395200000000031"/>
  </r>
  <r>
    <n v="4759"/>
    <s v="CA-2011-121573"/>
    <x v="2"/>
    <x v="935"/>
    <d v="2011-11-07T00:00:00"/>
    <s v="Standard Class"/>
    <s v="SG-20605"/>
    <s v="Speros Goranitis"/>
    <x v="0"/>
    <x v="0"/>
    <x v="20"/>
    <x v="15"/>
    <n v="10009"/>
    <x v="3"/>
    <s v="TEC-PH-10000984"/>
    <x v="2"/>
    <x v="7"/>
    <s v="Panasonic KX-TG9471B"/>
    <n v="783.96"/>
    <n v="4"/>
    <n v="0"/>
    <n v="219.50880000000006"/>
  </r>
  <r>
    <n v="4760"/>
    <s v="CA-2011-121573"/>
    <x v="2"/>
    <x v="935"/>
    <d v="2011-11-07T00:00:00"/>
    <s v="Standard Class"/>
    <s v="SG-20605"/>
    <s v="Speros Goranitis"/>
    <x v="0"/>
    <x v="0"/>
    <x v="20"/>
    <x v="15"/>
    <n v="10009"/>
    <x v="3"/>
    <s v="OFF-BI-10000666"/>
    <x v="1"/>
    <x v="8"/>
    <s v="Surelock Post Binders"/>
    <n v="48.896000000000001"/>
    <n v="2"/>
    <n v="0.2"/>
    <n v="18.335999999999999"/>
  </r>
  <r>
    <n v="4761"/>
    <s v="CA-2011-121573"/>
    <x v="2"/>
    <x v="935"/>
    <d v="2011-11-07T00:00:00"/>
    <s v="Standard Class"/>
    <s v="SG-20605"/>
    <s v="Speros Goranitis"/>
    <x v="0"/>
    <x v="0"/>
    <x v="20"/>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x v="0"/>
    <x v="38"/>
    <x v="24"/>
    <n v="43229"/>
    <x v="3"/>
    <s v="OFF-LA-10003720"/>
    <x v="1"/>
    <x v="2"/>
    <s v="Avery 487"/>
    <n v="5.9039999999999999"/>
    <n v="2"/>
    <n v="0.2"/>
    <n v="1.9925999999999999"/>
  </r>
  <r>
    <n v="4763"/>
    <s v="CA-2013-117660"/>
    <x v="0"/>
    <x v="945"/>
    <d v="2014-01-05T00:00:00"/>
    <s v="Standard Class"/>
    <s v="BM-11785"/>
    <s v="Bryan Mills"/>
    <x v="0"/>
    <x v="0"/>
    <x v="38"/>
    <x v="24"/>
    <n v="43229"/>
    <x v="3"/>
    <s v="OFF-SU-10001664"/>
    <x v="1"/>
    <x v="14"/>
    <s v="Acme Office Executive Series Stainless Steel Trimmers"/>
    <n v="13.712000000000002"/>
    <n v="2"/>
    <n v="0.2"/>
    <n v="1.0284"/>
  </r>
  <r>
    <n v="4764"/>
    <s v="CA-2011-112851"/>
    <x v="2"/>
    <x v="328"/>
    <d v="2011-09-21T00:00:00"/>
    <s v="Standard Class"/>
    <s v="NR-18550"/>
    <s v="Nick Radford"/>
    <x v="0"/>
    <x v="0"/>
    <x v="374"/>
    <x v="1"/>
    <n v="91911"/>
    <x v="1"/>
    <s v="OFF-EN-10001453"/>
    <x v="1"/>
    <x v="12"/>
    <s v="Tyvek Interoffice Envelopes, 9 1/2&quot; x 12 1/2&quot;, 100/Box"/>
    <n v="182.94"/>
    <n v="3"/>
    <n v="0"/>
    <n v="85.981799999999993"/>
  </r>
  <r>
    <n v="4765"/>
    <s v="CA-2014-123701"/>
    <x v="3"/>
    <x v="221"/>
    <d v="2014-11-28T00:00:00"/>
    <s v="First Class"/>
    <s v="PG-18820"/>
    <s v="Patrick Gardner"/>
    <x v="0"/>
    <x v="0"/>
    <x v="8"/>
    <x v="1"/>
    <n v="94110"/>
    <x v="1"/>
    <s v="OFF-AR-10001860"/>
    <x v="1"/>
    <x v="6"/>
    <s v="BIC Liqua Brite Liner"/>
    <n v="27.76"/>
    <n v="4"/>
    <n v="0"/>
    <n v="9.9936000000000007"/>
  </r>
  <r>
    <n v="4766"/>
    <s v="CA-2012-118227"/>
    <x v="1"/>
    <x v="999"/>
    <d v="2012-04-28T00:00:00"/>
    <s v="Standard Class"/>
    <s v="DB-13270"/>
    <s v="Deborah Brumfield"/>
    <x v="2"/>
    <x v="0"/>
    <x v="20"/>
    <x v="15"/>
    <n v="10009"/>
    <x v="3"/>
    <s v="OFF-AR-10001044"/>
    <x v="1"/>
    <x v="6"/>
    <s v="BOSTON Ranger #55 Pencil Sharpener, Black"/>
    <n v="25.99"/>
    <n v="1"/>
    <n v="0"/>
    <n v="7.5370999999999988"/>
  </r>
  <r>
    <n v="4767"/>
    <s v="CA-2012-123155"/>
    <x v="1"/>
    <x v="1000"/>
    <d v="2012-03-12T00:00:00"/>
    <s v="First Class"/>
    <s v="NS-18640"/>
    <s v="Noel Staavos"/>
    <x v="1"/>
    <x v="0"/>
    <x v="52"/>
    <x v="5"/>
    <n v="78207"/>
    <x v="2"/>
    <s v="TEC-AC-10002473"/>
    <x v="2"/>
    <x v="11"/>
    <s v="Maxell 4.7GB DVD-R"/>
    <n v="113.52000000000001"/>
    <n v="5"/>
    <n v="0.2"/>
    <n v="29.798999999999999"/>
  </r>
  <r>
    <n v="4768"/>
    <s v="CA-2012-123155"/>
    <x v="1"/>
    <x v="1000"/>
    <d v="2012-03-12T00:00:00"/>
    <s v="First Class"/>
    <s v="NS-18640"/>
    <s v="Noel Staavos"/>
    <x v="1"/>
    <x v="0"/>
    <x v="52"/>
    <x v="5"/>
    <n v="78207"/>
    <x v="2"/>
    <s v="TEC-PH-10001809"/>
    <x v="2"/>
    <x v="7"/>
    <s v="Panasonic KX T7736-B Digital phone"/>
    <n v="359.88"/>
    <n v="3"/>
    <n v="0.2"/>
    <n v="22.492499999999993"/>
  </r>
  <r>
    <n v="4769"/>
    <s v="CA-2014-158883"/>
    <x v="3"/>
    <x v="455"/>
    <d v="2014-06-04T00:00:00"/>
    <s v="Same Day"/>
    <s v="CS-11860"/>
    <s v="Cari Schnelling"/>
    <x v="0"/>
    <x v="0"/>
    <x v="108"/>
    <x v="3"/>
    <n v="28540"/>
    <x v="0"/>
    <s v="OFF-PA-10004733"/>
    <x v="1"/>
    <x v="10"/>
    <s v="Things To Do Today Spiral Book"/>
    <n v="25.344000000000001"/>
    <n v="4"/>
    <n v="0.2"/>
    <n v="9.1871999999999989"/>
  </r>
  <r>
    <n v="4770"/>
    <s v="US-2013-114888"/>
    <x v="0"/>
    <x v="251"/>
    <d v="2013-09-25T00:00:00"/>
    <s v="Second Class"/>
    <s v="CC-12430"/>
    <s v="Chuck Clark"/>
    <x v="2"/>
    <x v="0"/>
    <x v="8"/>
    <x v="1"/>
    <n v="94109"/>
    <x v="1"/>
    <s v="OFF-BI-10003355"/>
    <x v="1"/>
    <x v="8"/>
    <s v="Cardinal Holdit Business Card Pockets"/>
    <n v="11.952000000000002"/>
    <n v="3"/>
    <n v="0.2"/>
    <n v="4.1832000000000003"/>
  </r>
  <r>
    <n v="4771"/>
    <s v="US-2013-114888"/>
    <x v="0"/>
    <x v="251"/>
    <d v="2013-09-25T00:00:00"/>
    <s v="Second Class"/>
    <s v="CC-12430"/>
    <s v="Chuck Clark"/>
    <x v="2"/>
    <x v="0"/>
    <x v="8"/>
    <x v="1"/>
    <n v="94109"/>
    <x v="1"/>
    <s v="OFF-SU-10001212"/>
    <x v="1"/>
    <x v="14"/>
    <s v="Kleencut Forged Office Shears by Acme United Corporation"/>
    <n v="6.24"/>
    <n v="3"/>
    <n v="0"/>
    <n v="1.8719999999999997"/>
  </r>
  <r>
    <n v="4772"/>
    <s v="US-2011-167262"/>
    <x v="2"/>
    <x v="656"/>
    <d v="2011-11-03T00:00:00"/>
    <s v="Second Class"/>
    <s v="AC-10450"/>
    <s v="Amy Cox"/>
    <x v="0"/>
    <x v="0"/>
    <x v="418"/>
    <x v="16"/>
    <n v="85323"/>
    <x v="1"/>
    <s v="TEC-PH-10000486"/>
    <x v="2"/>
    <x v="7"/>
    <s v="Plantronics HL10 Handset Lifter"/>
    <n v="742.33600000000001"/>
    <n v="8"/>
    <n v="0.2"/>
    <n v="83.512799999999913"/>
  </r>
  <r>
    <n v="4773"/>
    <s v="CA-2014-119746"/>
    <x v="3"/>
    <x v="51"/>
    <d v="2014-11-28T00:00:00"/>
    <s v="Standard Class"/>
    <s v="CM-12385"/>
    <s v="Christopher Martinez"/>
    <x v="0"/>
    <x v="0"/>
    <x v="22"/>
    <x v="10"/>
    <n v="60610"/>
    <x v="2"/>
    <s v="FUR-FU-10004909"/>
    <x v="0"/>
    <x v="5"/>
    <s v="Contemporary Wood/Metal Frame"/>
    <n v="6.4640000000000004"/>
    <n v="1"/>
    <n v="0.6"/>
    <n v="-4.0400000000000009"/>
  </r>
  <r>
    <n v="4774"/>
    <s v="CA-2014-119746"/>
    <x v="3"/>
    <x v="51"/>
    <d v="2014-11-28T00:00:00"/>
    <s v="Standard Class"/>
    <s v="CM-12385"/>
    <s v="Christopher Martinez"/>
    <x v="0"/>
    <x v="0"/>
    <x v="22"/>
    <x v="10"/>
    <n v="60610"/>
    <x v="2"/>
    <s v="OFF-LA-10001613"/>
    <x v="1"/>
    <x v="2"/>
    <s v="Avery File Folder Labels"/>
    <n v="11.52"/>
    <n v="5"/>
    <n v="0.2"/>
    <n v="4.1760000000000002"/>
  </r>
  <r>
    <n v="4775"/>
    <s v="CA-2014-119746"/>
    <x v="3"/>
    <x v="51"/>
    <d v="2014-11-28T00:00:00"/>
    <s v="Standard Class"/>
    <s v="CM-12385"/>
    <s v="Christopher Martinez"/>
    <x v="0"/>
    <x v="0"/>
    <x v="22"/>
    <x v="10"/>
    <n v="60610"/>
    <x v="2"/>
    <s v="TEC-PH-10004447"/>
    <x v="2"/>
    <x v="7"/>
    <s v="Toshiba IPT2010-SD IP Telephone"/>
    <n v="222.38400000000001"/>
    <n v="2"/>
    <n v="0.2"/>
    <n v="16.678799999999995"/>
  </r>
  <r>
    <n v="4776"/>
    <s v="CA-2014-108091"/>
    <x v="3"/>
    <x v="673"/>
    <d v="2014-11-22T00:00:00"/>
    <s v="Standard Class"/>
    <s v="EK-13795"/>
    <s v="Eileen Kiefer"/>
    <x v="2"/>
    <x v="0"/>
    <x v="194"/>
    <x v="1"/>
    <n v="92025"/>
    <x v="1"/>
    <s v="OFF-AR-10000255"/>
    <x v="1"/>
    <x v="6"/>
    <s v="Newell 328"/>
    <n v="23.36"/>
    <n v="4"/>
    <n v="0"/>
    <n v="6.073599999999999"/>
  </r>
  <r>
    <n v="4777"/>
    <s v="CA-2013-101630"/>
    <x v="0"/>
    <x v="317"/>
    <d v="2013-02-23T00:00:00"/>
    <s v="Second Class"/>
    <s v="CK-12760"/>
    <s v="Cyma Kinney"/>
    <x v="1"/>
    <x v="0"/>
    <x v="85"/>
    <x v="15"/>
    <n v="11561"/>
    <x v="3"/>
    <s v="OFF-LA-10004425"/>
    <x v="1"/>
    <x v="2"/>
    <s v="Staples"/>
    <n v="8.67"/>
    <n v="3"/>
    <n v="0"/>
    <n v="4.0749000000000004"/>
  </r>
  <r>
    <n v="4778"/>
    <s v="CA-2013-101630"/>
    <x v="0"/>
    <x v="317"/>
    <d v="2013-02-23T00:00:00"/>
    <s v="Second Class"/>
    <s v="CK-12760"/>
    <s v="Cyma Kinney"/>
    <x v="1"/>
    <x v="0"/>
    <x v="85"/>
    <x v="15"/>
    <n v="11561"/>
    <x v="3"/>
    <s v="OFF-SU-10001664"/>
    <x v="1"/>
    <x v="14"/>
    <s v="Acme Office Executive Series Stainless Steel Trimmers"/>
    <n v="25.71"/>
    <n v="3"/>
    <n v="0"/>
    <n v="6.6846000000000005"/>
  </r>
  <r>
    <n v="4779"/>
    <s v="CA-2014-132346"/>
    <x v="3"/>
    <x v="659"/>
    <d v="2014-11-12T00:00:00"/>
    <s v="Standard Class"/>
    <s v="PK-19075"/>
    <s v="Pete Kriz"/>
    <x v="0"/>
    <x v="0"/>
    <x v="46"/>
    <x v="13"/>
    <n v="19711"/>
    <x v="3"/>
    <s v="OFF-AP-10000696"/>
    <x v="1"/>
    <x v="9"/>
    <s v="Holmes Odor Grabber"/>
    <n v="100.94"/>
    <n v="7"/>
    <n v="0"/>
    <n v="33.310199999999995"/>
  </r>
  <r>
    <n v="4780"/>
    <s v="CA-2011-150301"/>
    <x v="2"/>
    <x v="1001"/>
    <d v="2011-07-10T00:00:00"/>
    <s v="First Class"/>
    <s v="MH-18025"/>
    <s v="Michelle Huthwaite"/>
    <x v="0"/>
    <x v="0"/>
    <x v="198"/>
    <x v="15"/>
    <n v="14215"/>
    <x v="3"/>
    <s v="FUR-CH-10002647"/>
    <x v="0"/>
    <x v="1"/>
    <s v="Situations Contoured Folding Chairs, 4/Set"/>
    <n v="63.882000000000005"/>
    <n v="1"/>
    <n v="0.1"/>
    <n v="10.647000000000004"/>
  </r>
  <r>
    <n v="4781"/>
    <s v="CA-2011-159310"/>
    <x v="2"/>
    <x v="845"/>
    <d v="2011-11-12T00:00:00"/>
    <s v="Standard Class"/>
    <s v="SC-20725"/>
    <s v="Steven Cartwright"/>
    <x v="0"/>
    <x v="0"/>
    <x v="12"/>
    <x v="5"/>
    <n v="77070"/>
    <x v="2"/>
    <s v="FUR-CH-10002758"/>
    <x v="0"/>
    <x v="1"/>
    <s v="Hon Deluxe Fabric Upholstered Stacking Chairs, Squared Back"/>
    <n v="683.14399999999989"/>
    <n v="4"/>
    <n v="0.3"/>
    <n v="0"/>
  </r>
  <r>
    <n v="4782"/>
    <s v="CA-2011-159310"/>
    <x v="2"/>
    <x v="845"/>
    <d v="2011-11-12T00:00:00"/>
    <s v="Standard Class"/>
    <s v="SC-20725"/>
    <s v="Steven Cartwright"/>
    <x v="0"/>
    <x v="0"/>
    <x v="12"/>
    <x v="5"/>
    <n v="77070"/>
    <x v="2"/>
    <s v="OFF-BI-10000201"/>
    <x v="1"/>
    <x v="8"/>
    <s v="Avery Triangle Shaped Sheet Lifters, Black, 2/Pack"/>
    <n v="1.4759999999999995"/>
    <n v="3"/>
    <n v="0.8"/>
    <n v="-2.214"/>
  </r>
  <r>
    <n v="4783"/>
    <s v="CA-2011-159310"/>
    <x v="2"/>
    <x v="845"/>
    <d v="2011-11-12T00:00:00"/>
    <s v="Standard Class"/>
    <s v="SC-20725"/>
    <s v="Steven Cartwright"/>
    <x v="0"/>
    <x v="0"/>
    <x v="12"/>
    <x v="5"/>
    <n v="77070"/>
    <x v="2"/>
    <s v="OFF-SU-10004115"/>
    <x v="1"/>
    <x v="14"/>
    <s v="Acme Stainless Steel Office Snips"/>
    <n v="40.711999999999996"/>
    <n v="7"/>
    <n v="0.2"/>
    <n v="3.5623000000000022"/>
  </r>
  <r>
    <n v="4784"/>
    <s v="US-2014-147984"/>
    <x v="3"/>
    <x v="480"/>
    <d v="2014-02-02T00:00:00"/>
    <s v="Standard Class"/>
    <s v="GB-14575"/>
    <s v="Giulietta Baptist"/>
    <x v="0"/>
    <x v="0"/>
    <x v="391"/>
    <x v="41"/>
    <n v="67212"/>
    <x v="2"/>
    <s v="OFF-PA-10000806"/>
    <x v="1"/>
    <x v="10"/>
    <s v="Xerox 1934"/>
    <n v="279.89999999999998"/>
    <n v="5"/>
    <n v="0"/>
    <n v="137.15100000000001"/>
  </r>
  <r>
    <n v="4785"/>
    <s v="CA-2012-104346"/>
    <x v="1"/>
    <x v="555"/>
    <d v="2012-12-16T00:00:00"/>
    <s v="Standard Class"/>
    <s v="IM-15070"/>
    <s v="Irene Maddox"/>
    <x v="0"/>
    <x v="0"/>
    <x v="77"/>
    <x v="22"/>
    <n v="80906"/>
    <x v="1"/>
    <s v="OFF-AR-10001473"/>
    <x v="1"/>
    <x v="6"/>
    <s v="Newell 313"/>
    <n v="13.120000000000001"/>
    <n v="5"/>
    <n v="0.2"/>
    <n v="1.1480000000000006"/>
  </r>
  <r>
    <n v="4786"/>
    <s v="CA-2012-104346"/>
    <x v="1"/>
    <x v="555"/>
    <d v="2012-12-16T00:00:00"/>
    <s v="Standard Class"/>
    <s v="IM-15070"/>
    <s v="Irene Maddox"/>
    <x v="0"/>
    <x v="0"/>
    <x v="77"/>
    <x v="22"/>
    <n v="80906"/>
    <x v="1"/>
    <s v="FUR-BO-10003450"/>
    <x v="0"/>
    <x v="0"/>
    <s v="Bush Westfield Collection Bookcases, Dark Cherry Finish"/>
    <n v="69.576000000000008"/>
    <n v="4"/>
    <n v="0.7"/>
    <n v="-143.79040000000001"/>
  </r>
  <r>
    <n v="4787"/>
    <s v="CA-2012-104346"/>
    <x v="1"/>
    <x v="555"/>
    <d v="2012-12-16T00:00:00"/>
    <s v="Standard Class"/>
    <s v="IM-15070"/>
    <s v="Irene Maddox"/>
    <x v="0"/>
    <x v="0"/>
    <x v="77"/>
    <x v="22"/>
    <n v="80906"/>
    <x v="1"/>
    <s v="OFF-AR-10001545"/>
    <x v="1"/>
    <x v="6"/>
    <s v="Newell 326"/>
    <n v="4.2240000000000002"/>
    <n v="3"/>
    <n v="0.2"/>
    <n v="0.47519999999999984"/>
  </r>
  <r>
    <n v="4788"/>
    <s v="CA-2012-104346"/>
    <x v="1"/>
    <x v="555"/>
    <d v="2012-12-16T00:00:00"/>
    <s v="Standard Class"/>
    <s v="IM-15070"/>
    <s v="Irene Maddox"/>
    <x v="0"/>
    <x v="0"/>
    <x v="77"/>
    <x v="22"/>
    <n v="80906"/>
    <x v="1"/>
    <s v="TEC-AC-10004396"/>
    <x v="2"/>
    <x v="11"/>
    <s v="Logitech Keyboard K120"/>
    <n v="58.08"/>
    <n v="4"/>
    <n v="0.2"/>
    <n v="-6.5339999999999954"/>
  </r>
  <r>
    <n v="4789"/>
    <s v="CA-2012-104346"/>
    <x v="1"/>
    <x v="555"/>
    <d v="2012-12-16T00:00:00"/>
    <s v="Standard Class"/>
    <s v="IM-15070"/>
    <s v="Irene Maddox"/>
    <x v="0"/>
    <x v="0"/>
    <x v="77"/>
    <x v="22"/>
    <n v="80906"/>
    <x v="1"/>
    <s v="FUR-FU-10002456"/>
    <x v="0"/>
    <x v="5"/>
    <s v="Master Caster Door Stop, Large Neon Orange"/>
    <n v="52.416000000000004"/>
    <n v="9"/>
    <n v="0.2"/>
    <n v="15.069600000000007"/>
  </r>
  <r>
    <n v="4790"/>
    <s v="CA-2012-104346"/>
    <x v="1"/>
    <x v="555"/>
    <d v="2012-12-16T00:00:00"/>
    <s v="Standard Class"/>
    <s v="IM-15070"/>
    <s v="Irene Maddox"/>
    <x v="0"/>
    <x v="0"/>
    <x v="77"/>
    <x v="22"/>
    <n v="80906"/>
    <x v="1"/>
    <s v="FUR-FU-10001473"/>
    <x v="0"/>
    <x v="5"/>
    <s v="DAX Wood Document Frame"/>
    <n v="54.920000000000009"/>
    <n v="5"/>
    <n v="0.2"/>
    <n v="10.983999999999996"/>
  </r>
  <r>
    <n v="4791"/>
    <s v="CA-2012-104346"/>
    <x v="1"/>
    <x v="555"/>
    <d v="2012-12-16T00:00:00"/>
    <s v="Standard Class"/>
    <s v="IM-15070"/>
    <s v="Irene Maddox"/>
    <x v="0"/>
    <x v="0"/>
    <x v="77"/>
    <x v="22"/>
    <n v="80906"/>
    <x v="1"/>
    <s v="FUR-TA-10000849"/>
    <x v="0"/>
    <x v="3"/>
    <s v="Bevis Rectangular Conference Tables"/>
    <n v="364.95"/>
    <n v="5"/>
    <n v="0.5"/>
    <n v="-248.16599999999994"/>
  </r>
  <r>
    <n v="4792"/>
    <s v="CA-2012-104346"/>
    <x v="1"/>
    <x v="555"/>
    <d v="2012-12-16T00:00:00"/>
    <s v="Standard Class"/>
    <s v="IM-15070"/>
    <s v="Irene Maddox"/>
    <x v="0"/>
    <x v="0"/>
    <x v="77"/>
    <x v="22"/>
    <n v="80906"/>
    <x v="1"/>
    <s v="OFF-PA-10001166"/>
    <x v="1"/>
    <x v="10"/>
    <s v="Xerox 1932"/>
    <n v="85.055999999999997"/>
    <n v="3"/>
    <n v="0.2"/>
    <n v="28.706399999999991"/>
  </r>
  <r>
    <n v="4793"/>
    <s v="CA-2012-104346"/>
    <x v="1"/>
    <x v="555"/>
    <d v="2012-12-16T00:00:00"/>
    <s v="Standard Class"/>
    <s v="IM-15070"/>
    <s v="Irene Maddox"/>
    <x v="0"/>
    <x v="0"/>
    <x v="77"/>
    <x v="22"/>
    <n v="80906"/>
    <x v="1"/>
    <s v="OFF-PA-10003256"/>
    <x v="1"/>
    <x v="10"/>
    <s v="Avery Personal Creations Heavyweight Cards"/>
    <n v="27.695999999999998"/>
    <n v="3"/>
    <n v="0.2"/>
    <n v="9.6935999999999964"/>
  </r>
  <r>
    <n v="4794"/>
    <s v="US-2012-141684"/>
    <x v="1"/>
    <x v="685"/>
    <d v="2012-07-04T00:00:00"/>
    <s v="Standard Class"/>
    <s v="MM-18055"/>
    <s v="Michelle Moray"/>
    <x v="0"/>
    <x v="0"/>
    <x v="20"/>
    <x v="15"/>
    <n v="10011"/>
    <x v="3"/>
    <s v="OFF-PA-10002870"/>
    <x v="1"/>
    <x v="10"/>
    <s v="Ampad Phone Message Book, Recycled, 400 Message Capacity, 5 ¾” x 11”"/>
    <n v="24.96"/>
    <n v="4"/>
    <n v="0"/>
    <n v="11.231999999999999"/>
  </r>
  <r>
    <n v="4795"/>
    <s v="CA-2012-144722"/>
    <x v="1"/>
    <x v="199"/>
    <d v="2012-03-23T00:00:00"/>
    <s v="Standard Class"/>
    <s v="MF-18250"/>
    <s v="Monica Federle"/>
    <x v="1"/>
    <x v="0"/>
    <x v="1"/>
    <x v="1"/>
    <n v="90036"/>
    <x v="1"/>
    <s v="FUR-FU-10001215"/>
    <x v="0"/>
    <x v="5"/>
    <s v="Howard Miller 11-1/2&quot; Diameter Brentwood Wall Clock"/>
    <n v="43.13"/>
    <n v="1"/>
    <n v="0"/>
    <n v="18.114600000000003"/>
  </r>
  <r>
    <n v="4796"/>
    <s v="CA-2012-120516"/>
    <x v="1"/>
    <x v="863"/>
    <d v="2012-08-17T00:00:00"/>
    <s v="Standard Class"/>
    <s v="CK-12595"/>
    <s v="Clytie Kelty"/>
    <x v="0"/>
    <x v="0"/>
    <x v="419"/>
    <x v="32"/>
    <n v="30062"/>
    <x v="0"/>
    <s v="OFF-BI-10004187"/>
    <x v="1"/>
    <x v="8"/>
    <s v="Staples"/>
    <n v="5.64"/>
    <n v="3"/>
    <n v="0"/>
    <n v="2.7071999999999994"/>
  </r>
  <r>
    <n v="4797"/>
    <s v="US-2013-148901"/>
    <x v="0"/>
    <x v="675"/>
    <d v="2013-05-20T00:00:00"/>
    <s v="Standard Class"/>
    <s v="MK-17905"/>
    <s v="Michael Kennedy"/>
    <x v="1"/>
    <x v="0"/>
    <x v="108"/>
    <x v="2"/>
    <n v="32216"/>
    <x v="0"/>
    <s v="OFF-BI-10001718"/>
    <x v="1"/>
    <x v="8"/>
    <s v="GBC DocuBind P50 Personal Binding Machine"/>
    <n v="57.582000000000008"/>
    <n v="3"/>
    <n v="0.7"/>
    <n v="-44.146199999999979"/>
  </r>
  <r>
    <n v="4798"/>
    <s v="US-2013-148901"/>
    <x v="0"/>
    <x v="675"/>
    <d v="2013-05-20T00:00:00"/>
    <s v="Standard Class"/>
    <s v="MK-17905"/>
    <s v="Michael Kennedy"/>
    <x v="1"/>
    <x v="0"/>
    <x v="108"/>
    <x v="2"/>
    <n v="32216"/>
    <x v="0"/>
    <s v="OFF-PA-10004983"/>
    <x v="1"/>
    <x v="10"/>
    <s v="Xerox 23"/>
    <n v="31.104000000000006"/>
    <n v="6"/>
    <n v="0.2"/>
    <n v="10.8864"/>
  </r>
  <r>
    <n v="4799"/>
    <s v="US-2013-148901"/>
    <x v="0"/>
    <x v="675"/>
    <d v="2013-05-20T00:00:00"/>
    <s v="Standard Class"/>
    <s v="MK-17905"/>
    <s v="Michael Kennedy"/>
    <x v="1"/>
    <x v="0"/>
    <x v="108"/>
    <x v="2"/>
    <n v="32216"/>
    <x v="0"/>
    <s v="FUR-FU-10002396"/>
    <x v="0"/>
    <x v="5"/>
    <s v="DAX Copper Panel Document Frame, 5 x 7 Size"/>
    <n v="30.192"/>
    <n v="3"/>
    <n v="0.2"/>
    <n v="8.3028000000000031"/>
  </r>
  <r>
    <n v="4800"/>
    <s v="US-2013-148901"/>
    <x v="0"/>
    <x v="675"/>
    <d v="2013-05-20T00:00:00"/>
    <s v="Standard Class"/>
    <s v="MK-17905"/>
    <s v="Michael Kennedy"/>
    <x v="1"/>
    <x v="0"/>
    <x v="108"/>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x v="0"/>
    <x v="108"/>
    <x v="2"/>
    <n v="32216"/>
    <x v="0"/>
    <s v="OFF-AR-10002467"/>
    <x v="1"/>
    <x v="6"/>
    <s v="Dixon Ticonderoga Pencils"/>
    <n v="4.7679999999999998"/>
    <n v="2"/>
    <n v="0.2"/>
    <n v="0.41720000000000046"/>
  </r>
  <r>
    <n v="4802"/>
    <s v="US-2013-148901"/>
    <x v="0"/>
    <x v="675"/>
    <d v="2013-05-20T00:00:00"/>
    <s v="Standard Class"/>
    <s v="MK-17905"/>
    <s v="Michael Kennedy"/>
    <x v="1"/>
    <x v="0"/>
    <x v="108"/>
    <x v="2"/>
    <n v="32216"/>
    <x v="0"/>
    <s v="OFF-BI-10004002"/>
    <x v="1"/>
    <x v="8"/>
    <s v="Wilson Jones International Size A4 Ring Binders"/>
    <n v="10.380000000000003"/>
    <n v="2"/>
    <n v="0.7"/>
    <n v="-7.6119999999999983"/>
  </r>
  <r>
    <n v="4803"/>
    <s v="US-2013-148901"/>
    <x v="0"/>
    <x v="675"/>
    <d v="2013-05-20T00:00:00"/>
    <s v="Standard Class"/>
    <s v="MK-17905"/>
    <s v="Michael Kennedy"/>
    <x v="1"/>
    <x v="0"/>
    <x v="108"/>
    <x v="2"/>
    <n v="32216"/>
    <x v="0"/>
    <s v="OFF-BI-10002309"/>
    <x v="1"/>
    <x v="8"/>
    <s v="Avery Heavy-Duty EZD  Binder With Locking Rings"/>
    <n v="13.392000000000003"/>
    <n v="8"/>
    <n v="0.7"/>
    <n v="-9.8207999999999984"/>
  </r>
  <r>
    <n v="4804"/>
    <s v="CA-2014-136364"/>
    <x v="3"/>
    <x v="1002"/>
    <d v="2014-07-18T00:00:00"/>
    <s v="Second Class"/>
    <s v="MH-17455"/>
    <s v="Mark Hamilton"/>
    <x v="0"/>
    <x v="0"/>
    <x v="10"/>
    <x v="9"/>
    <n v="19140"/>
    <x v="3"/>
    <s v="TEC-PH-10003885"/>
    <x v="2"/>
    <x v="7"/>
    <s v="Cisco SPA508G"/>
    <n v="39.593999999999994"/>
    <n v="1"/>
    <n v="0.4"/>
    <n v="-7.2589000000000041"/>
  </r>
  <r>
    <n v="4805"/>
    <s v="CA-2014-136364"/>
    <x v="3"/>
    <x v="1002"/>
    <d v="2014-07-18T00:00:00"/>
    <s v="Second Class"/>
    <s v="MH-17455"/>
    <s v="Mark Hamilton"/>
    <x v="0"/>
    <x v="0"/>
    <x v="10"/>
    <x v="9"/>
    <n v="19140"/>
    <x v="3"/>
    <s v="FUR-FU-10002501"/>
    <x v="0"/>
    <x v="5"/>
    <s v="Nu-Dell Executive Frame"/>
    <n v="91.00800000000001"/>
    <n v="9"/>
    <n v="0.2"/>
    <n v="19.339199999999998"/>
  </r>
  <r>
    <n v="4806"/>
    <s v="CA-2012-137708"/>
    <x v="1"/>
    <x v="6"/>
    <d v="2012-11-25T00:00:00"/>
    <s v="Second Class"/>
    <s v="NG-18430"/>
    <s v="Nathan Gelder"/>
    <x v="0"/>
    <x v="0"/>
    <x v="1"/>
    <x v="1"/>
    <n v="90008"/>
    <x v="1"/>
    <s v="OFF-PA-10000176"/>
    <x v="1"/>
    <x v="10"/>
    <s v="Xerox 1887"/>
    <n v="37.94"/>
    <n v="2"/>
    <n v="0"/>
    <n v="18.211199999999998"/>
  </r>
  <r>
    <n v="4807"/>
    <s v="CA-2012-137708"/>
    <x v="1"/>
    <x v="6"/>
    <d v="2012-11-25T00:00:00"/>
    <s v="Second Class"/>
    <s v="NG-18430"/>
    <s v="Nathan Gelder"/>
    <x v="0"/>
    <x v="0"/>
    <x v="1"/>
    <x v="1"/>
    <n v="90008"/>
    <x v="1"/>
    <s v="OFF-PA-10000327"/>
    <x v="1"/>
    <x v="10"/>
    <s v="Xerox 1971"/>
    <n v="42.800000000000004"/>
    <n v="10"/>
    <n v="0"/>
    <n v="19.259999999999998"/>
  </r>
  <r>
    <n v="4808"/>
    <s v="CA-2012-137708"/>
    <x v="1"/>
    <x v="6"/>
    <d v="2012-11-25T00:00:00"/>
    <s v="Second Class"/>
    <s v="NG-18430"/>
    <s v="Nathan Gelder"/>
    <x v="0"/>
    <x v="0"/>
    <x v="1"/>
    <x v="1"/>
    <n v="90008"/>
    <x v="1"/>
    <s v="OFF-ST-10004634"/>
    <x v="1"/>
    <x v="4"/>
    <s v="Personal Folder Holder, Ebony"/>
    <n v="33.630000000000003"/>
    <n v="3"/>
    <n v="0"/>
    <n v="10.088999999999999"/>
  </r>
  <r>
    <n v="4809"/>
    <s v="CA-2011-149055"/>
    <x v="2"/>
    <x v="533"/>
    <d v="2011-11-28T00:00:00"/>
    <s v="Standard Class"/>
    <s v="PB-19210"/>
    <s v="Phillip Breyer"/>
    <x v="1"/>
    <x v="0"/>
    <x v="10"/>
    <x v="9"/>
    <n v="19134"/>
    <x v="3"/>
    <s v="OFF-EN-10003040"/>
    <x v="1"/>
    <x v="12"/>
    <s v="Quality Park Security Envelopes"/>
    <n v="62.808000000000007"/>
    <n v="3"/>
    <n v="0.2"/>
    <n v="21.197700000000001"/>
  </r>
  <r>
    <n v="4810"/>
    <s v="CA-2012-151589"/>
    <x v="1"/>
    <x v="17"/>
    <d v="2012-12-30T00:00:00"/>
    <s v="First Class"/>
    <s v="RE-19450"/>
    <s v="Richard Eichhorn"/>
    <x v="0"/>
    <x v="0"/>
    <x v="342"/>
    <x v="6"/>
    <n v="54703"/>
    <x v="2"/>
    <s v="OFF-PA-10003228"/>
    <x v="1"/>
    <x v="10"/>
    <s v="Xerox 1917"/>
    <n v="195.64"/>
    <n v="4"/>
    <n v="0"/>
    <n v="91.950799999999987"/>
  </r>
  <r>
    <n v="4811"/>
    <s v="CA-2012-151589"/>
    <x v="1"/>
    <x v="17"/>
    <d v="2012-12-30T00:00:00"/>
    <s v="First Class"/>
    <s v="RE-19450"/>
    <s v="Richard Eichhorn"/>
    <x v="0"/>
    <x v="0"/>
    <x v="342"/>
    <x v="6"/>
    <n v="54703"/>
    <x v="2"/>
    <s v="TEC-PH-10004345"/>
    <x v="2"/>
    <x v="7"/>
    <s v="Cisco SPA 502G IP Phone"/>
    <n v="239.9"/>
    <n v="2"/>
    <n v="0"/>
    <n v="71.97"/>
  </r>
  <r>
    <n v="4812"/>
    <s v="CA-2013-121370"/>
    <x v="0"/>
    <x v="696"/>
    <d v="2013-11-20T00:00:00"/>
    <s v="Second Class"/>
    <s v="EB-14110"/>
    <s v="Eugene Barchas"/>
    <x v="0"/>
    <x v="0"/>
    <x v="10"/>
    <x v="9"/>
    <n v="19134"/>
    <x v="3"/>
    <s v="FUR-CH-10000785"/>
    <x v="0"/>
    <x v="1"/>
    <s v="Global Ergonomic Managers Chair"/>
    <n v="380.05799999999994"/>
    <n v="3"/>
    <n v="0.3"/>
    <n v="-21.717600000000004"/>
  </r>
  <r>
    <n v="4813"/>
    <s v="CA-2013-121370"/>
    <x v="0"/>
    <x v="696"/>
    <d v="2013-11-20T00:00:00"/>
    <s v="Second Class"/>
    <s v="EB-14110"/>
    <s v="Eugene Barchas"/>
    <x v="0"/>
    <x v="0"/>
    <x v="10"/>
    <x v="9"/>
    <n v="19134"/>
    <x v="3"/>
    <s v="TEC-CO-10004115"/>
    <x v="2"/>
    <x v="16"/>
    <s v="Sharp AL-1530CS Digital Copier"/>
    <n v="1199.9759999999999"/>
    <n v="4"/>
    <n v="0.4"/>
    <n v="179.99639999999999"/>
  </r>
  <r>
    <n v="4814"/>
    <s v="CA-2013-121370"/>
    <x v="0"/>
    <x v="696"/>
    <d v="2013-11-20T00:00:00"/>
    <s v="Second Class"/>
    <s v="EB-14110"/>
    <s v="Eugene Barchas"/>
    <x v="0"/>
    <x v="0"/>
    <x v="10"/>
    <x v="9"/>
    <n v="19134"/>
    <x v="3"/>
    <s v="FUR-FU-10002813"/>
    <x v="0"/>
    <x v="5"/>
    <s v="DAX Contemporary Wood Frame with Silver Metal Mat, Desktop, 11 x 14 Size"/>
    <n v="48.576000000000001"/>
    <n v="3"/>
    <n v="0.2"/>
    <n v="9.7151999999999941"/>
  </r>
  <r>
    <n v="4815"/>
    <s v="CA-2013-111696"/>
    <x v="0"/>
    <x v="541"/>
    <d v="2013-05-11T00:00:00"/>
    <s v="First Class"/>
    <s v="TB-21625"/>
    <s v="Trudy Brown"/>
    <x v="0"/>
    <x v="0"/>
    <x v="1"/>
    <x v="1"/>
    <n v="90004"/>
    <x v="1"/>
    <s v="OFF-PA-10002751"/>
    <x v="1"/>
    <x v="10"/>
    <s v="Xerox 1920"/>
    <n v="17.940000000000001"/>
    <n v="3"/>
    <n v="0"/>
    <n v="8.0730000000000004"/>
  </r>
  <r>
    <n v="4816"/>
    <s v="CA-2011-139598"/>
    <x v="2"/>
    <x v="58"/>
    <d v="2011-12-31T00:00:00"/>
    <s v="Standard Class"/>
    <s v="MG-17695"/>
    <s v="Maureen Gnade"/>
    <x v="0"/>
    <x v="0"/>
    <x v="10"/>
    <x v="9"/>
    <n v="19134"/>
    <x v="3"/>
    <s v="OFF-PA-10004569"/>
    <x v="1"/>
    <x v="10"/>
    <s v="Wirebound Message Books, Two 4 1/4&quot; x 5&quot; Forms per Page"/>
    <n v="18.264000000000003"/>
    <n v="3"/>
    <n v="0.2"/>
    <n v="6.1640999999999995"/>
  </r>
  <r>
    <n v="4817"/>
    <s v="CA-2011-139598"/>
    <x v="2"/>
    <x v="58"/>
    <d v="2011-12-31T00:00:00"/>
    <s v="Standard Class"/>
    <s v="MG-17695"/>
    <s v="Maureen Gnade"/>
    <x v="0"/>
    <x v="0"/>
    <x v="10"/>
    <x v="9"/>
    <n v="19134"/>
    <x v="3"/>
    <s v="OFF-AP-10002998"/>
    <x v="1"/>
    <x v="9"/>
    <s v="Holmes 99% HEPA Air Purifier"/>
    <n v="34.655999999999999"/>
    <n v="2"/>
    <n v="0.2"/>
    <n v="5.6315999999999971"/>
  </r>
  <r>
    <n v="4818"/>
    <s v="CA-2011-139598"/>
    <x v="2"/>
    <x v="58"/>
    <d v="2011-12-31T00:00:00"/>
    <s v="Standard Class"/>
    <s v="MG-17695"/>
    <s v="Maureen Gnade"/>
    <x v="0"/>
    <x v="0"/>
    <x v="10"/>
    <x v="9"/>
    <n v="19134"/>
    <x v="3"/>
    <s v="OFF-AP-10003287"/>
    <x v="1"/>
    <x v="9"/>
    <s v="Tripp Lite TLP810NET Broadband Surge for Modem/Fax"/>
    <n v="81.552000000000007"/>
    <n v="2"/>
    <n v="0.2"/>
    <n v="8.1551999999999971"/>
  </r>
  <r>
    <n v="4819"/>
    <s v="CA-2011-139598"/>
    <x v="2"/>
    <x v="58"/>
    <d v="2011-12-31T00:00:00"/>
    <s v="Standard Class"/>
    <s v="MG-17695"/>
    <s v="Maureen Gnade"/>
    <x v="0"/>
    <x v="0"/>
    <x v="10"/>
    <x v="9"/>
    <n v="19134"/>
    <x v="3"/>
    <s v="OFF-ST-10001370"/>
    <x v="1"/>
    <x v="4"/>
    <s v="Sensible Storage WireTech Storage Systems"/>
    <n v="227.13600000000002"/>
    <n v="4"/>
    <n v="0.2"/>
    <n v="-42.588000000000036"/>
  </r>
  <r>
    <n v="4820"/>
    <s v="CA-2014-117436"/>
    <x v="3"/>
    <x v="110"/>
    <d v="2014-06-15T00:00:00"/>
    <s v="Standard Class"/>
    <s v="LW-17125"/>
    <s v="Liz Willingham"/>
    <x v="0"/>
    <x v="0"/>
    <x v="165"/>
    <x v="29"/>
    <n v="6360"/>
    <x v="3"/>
    <s v="OFF-BI-10004040"/>
    <x v="1"/>
    <x v="8"/>
    <s v="Wilson Jones Impact Binders"/>
    <n v="10.36"/>
    <n v="2"/>
    <n v="0"/>
    <n v="5.0763999999999996"/>
  </r>
  <r>
    <n v="4821"/>
    <s v="CA-2012-140025"/>
    <x v="1"/>
    <x v="1003"/>
    <d v="2012-04-11T00:00:00"/>
    <s v="Standard Class"/>
    <s v="PF-19120"/>
    <s v="Peter Fuller"/>
    <x v="0"/>
    <x v="0"/>
    <x v="52"/>
    <x v="5"/>
    <n v="78207"/>
    <x v="2"/>
    <s v="OFF-AP-10002651"/>
    <x v="1"/>
    <x v="9"/>
    <s v="Hoover Upright Vacuum With Dirt Cup"/>
    <n v="463.24799999999988"/>
    <n v="8"/>
    <n v="0.8"/>
    <n v="-1181.2824000000003"/>
  </r>
  <r>
    <n v="4822"/>
    <s v="CA-2012-140025"/>
    <x v="1"/>
    <x v="1003"/>
    <d v="2012-04-11T00:00:00"/>
    <s v="Standard Class"/>
    <s v="PF-19120"/>
    <s v="Peter Fuller"/>
    <x v="0"/>
    <x v="0"/>
    <x v="52"/>
    <x v="5"/>
    <n v="78207"/>
    <x v="2"/>
    <s v="TEC-AC-10002402"/>
    <x v="2"/>
    <x v="11"/>
    <s v="Razer Kraken PRO Over Ear PC and Music Headset"/>
    <n v="383.952"/>
    <n v="6"/>
    <n v="0.2"/>
    <n v="47.993999999999971"/>
  </r>
  <r>
    <n v="4823"/>
    <s v="CA-2013-134222"/>
    <x v="0"/>
    <x v="212"/>
    <d v="2013-07-12T00:00:00"/>
    <s v="Same Day"/>
    <s v="NZ-18565"/>
    <s v="Nick Zandusky"/>
    <x v="2"/>
    <x v="0"/>
    <x v="420"/>
    <x v="16"/>
    <n v="85364"/>
    <x v="1"/>
    <s v="OFF-BI-10001658"/>
    <x v="1"/>
    <x v="8"/>
    <s v="GBC Standard Therm-A-Bind Covers"/>
    <n v="44.856000000000009"/>
    <n v="6"/>
    <n v="0.7"/>
    <n v="-35.884799999999984"/>
  </r>
  <r>
    <n v="4824"/>
    <s v="CA-2013-140018"/>
    <x v="0"/>
    <x v="831"/>
    <d v="2013-11-27T00:00:00"/>
    <s v="Standard Class"/>
    <s v="CK-12205"/>
    <s v="Chloris Kastensmidt"/>
    <x v="0"/>
    <x v="0"/>
    <x v="38"/>
    <x v="24"/>
    <n v="43229"/>
    <x v="3"/>
    <s v="TEC-MA-10000752"/>
    <x v="2"/>
    <x v="15"/>
    <s v="Texas Instrument TI-15 Fraction Calculator"/>
    <n v="30.345000000000006"/>
    <n v="7"/>
    <n v="0.7"/>
    <n v="-24.275999999999996"/>
  </r>
  <r>
    <n v="4825"/>
    <s v="CA-2013-140018"/>
    <x v="0"/>
    <x v="831"/>
    <d v="2013-11-27T00:00:00"/>
    <s v="Standard Class"/>
    <s v="CK-12205"/>
    <s v="Chloris Kastensmidt"/>
    <x v="0"/>
    <x v="0"/>
    <x v="38"/>
    <x v="24"/>
    <n v="43229"/>
    <x v="3"/>
    <s v="FUR-CH-10003817"/>
    <x v="0"/>
    <x v="1"/>
    <s v="Global Value Steno Chair, Gray"/>
    <n v="127.554"/>
    <n v="3"/>
    <n v="0.3"/>
    <n v="-9.1109999999999971"/>
  </r>
  <r>
    <n v="4826"/>
    <s v="CA-2013-140018"/>
    <x v="0"/>
    <x v="831"/>
    <d v="2013-11-27T00:00:00"/>
    <s v="Standard Class"/>
    <s v="CK-12205"/>
    <s v="Chloris Kastensmidt"/>
    <x v="0"/>
    <x v="0"/>
    <x v="38"/>
    <x v="24"/>
    <n v="43229"/>
    <x v="3"/>
    <s v="FUR-FU-10001876"/>
    <x v="0"/>
    <x v="5"/>
    <s v="Computer Room Manger, 14&quot;"/>
    <n v="77.951999999999998"/>
    <n v="3"/>
    <n v="0.2"/>
    <n v="15.590399999999995"/>
  </r>
  <r>
    <n v="4827"/>
    <s v="US-2014-136707"/>
    <x v="3"/>
    <x v="105"/>
    <d v="2014-11-16T00:00:00"/>
    <s v="First Class"/>
    <s v="JE-15610"/>
    <s v="Jim Epp"/>
    <x v="1"/>
    <x v="0"/>
    <x v="1"/>
    <x v="1"/>
    <n v="90036"/>
    <x v="1"/>
    <s v="OFF-BI-10003460"/>
    <x v="1"/>
    <x v="8"/>
    <s v="Acco 3-Hole Punch"/>
    <n v="14.016"/>
    <n v="4"/>
    <n v="0.2"/>
    <n v="4.9055999999999997"/>
  </r>
  <r>
    <n v="4828"/>
    <s v="CA-2011-152562"/>
    <x v="2"/>
    <x v="301"/>
    <d v="2011-11-08T00:00:00"/>
    <s v="Standard Class"/>
    <s v="JO-15145"/>
    <s v="Jack O'Briant"/>
    <x v="1"/>
    <x v="0"/>
    <x v="102"/>
    <x v="0"/>
    <n v="40475"/>
    <x v="0"/>
    <s v="OFF-ST-10000464"/>
    <x v="1"/>
    <x v="4"/>
    <s v="Multi-Use Personal File Cart and Caster Set, Three Stacking Bins"/>
    <n v="69.52"/>
    <n v="2"/>
    <n v="0"/>
    <n v="19.465600000000002"/>
  </r>
  <r>
    <n v="4829"/>
    <s v="CA-2011-152562"/>
    <x v="2"/>
    <x v="301"/>
    <d v="2011-11-08T00:00:00"/>
    <s v="Standard Class"/>
    <s v="JO-15145"/>
    <s v="Jack O'Briant"/>
    <x v="1"/>
    <x v="0"/>
    <x v="102"/>
    <x v="0"/>
    <n v="40475"/>
    <x v="0"/>
    <s v="OFF-AR-10001919"/>
    <x v="1"/>
    <x v="6"/>
    <s v="OIC #2 Pencils, Medium Soft"/>
    <n v="5.64"/>
    <n v="3"/>
    <n v="0"/>
    <n v="1.6355999999999997"/>
  </r>
  <r>
    <n v="4830"/>
    <s v="CA-2013-152408"/>
    <x v="0"/>
    <x v="666"/>
    <d v="2013-05-22T00:00:00"/>
    <s v="Standard Class"/>
    <s v="TT-21220"/>
    <s v="Thomas Thornton"/>
    <x v="0"/>
    <x v="0"/>
    <x v="20"/>
    <x v="15"/>
    <n v="10035"/>
    <x v="3"/>
    <s v="OFF-BI-10002393"/>
    <x v="1"/>
    <x v="8"/>
    <s v="Binder Posts"/>
    <n v="13.776000000000002"/>
    <n v="3"/>
    <n v="0.2"/>
    <n v="4.4771999999999998"/>
  </r>
  <r>
    <n v="4831"/>
    <s v="CA-2011-120278"/>
    <x v="2"/>
    <x v="845"/>
    <d v="2011-11-12T00:00:00"/>
    <s v="Standard Class"/>
    <s v="MS-17365"/>
    <s v="Maribeth Schnelling"/>
    <x v="0"/>
    <x v="0"/>
    <x v="421"/>
    <x v="6"/>
    <n v="54401"/>
    <x v="2"/>
    <s v="OFF-AP-10001293"/>
    <x v="1"/>
    <x v="9"/>
    <s v="Belkin 8 Outlet Surge Protector"/>
    <n v="245.88"/>
    <n v="6"/>
    <n v="0"/>
    <n v="68.846399999999988"/>
  </r>
  <r>
    <n v="4832"/>
    <s v="CA-2011-120278"/>
    <x v="2"/>
    <x v="845"/>
    <d v="2011-11-12T00:00:00"/>
    <s v="Standard Class"/>
    <s v="MS-17365"/>
    <s v="Maribeth Schnelling"/>
    <x v="0"/>
    <x v="0"/>
    <x v="421"/>
    <x v="6"/>
    <n v="54401"/>
    <x v="2"/>
    <s v="OFF-ST-10004258"/>
    <x v="1"/>
    <x v="4"/>
    <s v="Portable Personal File Box"/>
    <n v="36.630000000000003"/>
    <n v="3"/>
    <n v="0"/>
    <n v="9.8901000000000039"/>
  </r>
  <r>
    <n v="4833"/>
    <s v="CA-2011-120278"/>
    <x v="2"/>
    <x v="845"/>
    <d v="2011-11-12T00:00:00"/>
    <s v="Standard Class"/>
    <s v="MS-17365"/>
    <s v="Maribeth Schnelling"/>
    <x v="0"/>
    <x v="0"/>
    <x v="421"/>
    <x v="6"/>
    <n v="54401"/>
    <x v="2"/>
    <s v="OFF-ST-10002214"/>
    <x v="1"/>
    <x v="4"/>
    <s v="X-Rack File for Hanging Folders"/>
    <n v="22.58"/>
    <n v="2"/>
    <n v="0"/>
    <n v="5.8707999999999991"/>
  </r>
  <r>
    <n v="4834"/>
    <s v="CA-2011-120278"/>
    <x v="2"/>
    <x v="845"/>
    <d v="2011-11-12T00:00:00"/>
    <s v="Standard Class"/>
    <s v="MS-17365"/>
    <s v="Maribeth Schnelling"/>
    <x v="0"/>
    <x v="0"/>
    <x v="421"/>
    <x v="6"/>
    <n v="54401"/>
    <x v="2"/>
    <s v="OFF-BI-10004970"/>
    <x v="1"/>
    <x v="8"/>
    <s v="ACCOHIDE 3-Ring Binder, Blue, 1&quot;"/>
    <n v="12.39"/>
    <n v="3"/>
    <n v="0"/>
    <n v="5.8232999999999997"/>
  </r>
  <r>
    <n v="4835"/>
    <s v="CA-2014-167661"/>
    <x v="3"/>
    <x v="361"/>
    <d v="2014-10-11T00:00:00"/>
    <s v="Standard Class"/>
    <s v="MP-18175"/>
    <s v="Mike Pelletier"/>
    <x v="2"/>
    <x v="0"/>
    <x v="8"/>
    <x v="1"/>
    <n v="94110"/>
    <x v="1"/>
    <s v="OFF-BI-10002571"/>
    <x v="1"/>
    <x v="8"/>
    <s v="Avery Framed View Binder, EZD Ring (Locking), Navy, 1 1/2&quot;"/>
    <n v="39.92"/>
    <n v="5"/>
    <n v="0.2"/>
    <n v="13.472999999999999"/>
  </r>
  <r>
    <n v="4836"/>
    <s v="CA-2014-167661"/>
    <x v="3"/>
    <x v="361"/>
    <d v="2014-10-11T00:00:00"/>
    <s v="Standard Class"/>
    <s v="MP-18175"/>
    <s v="Mike Pelletier"/>
    <x v="2"/>
    <x v="0"/>
    <x v="8"/>
    <x v="1"/>
    <n v="94110"/>
    <x v="1"/>
    <s v="OFF-PA-10002581"/>
    <x v="1"/>
    <x v="10"/>
    <s v="Xerox 1951"/>
    <n v="61.96"/>
    <n v="2"/>
    <n v="0"/>
    <n v="27.881999999999998"/>
  </r>
  <r>
    <n v="4837"/>
    <s v="CA-2014-167661"/>
    <x v="3"/>
    <x v="361"/>
    <d v="2014-10-11T00:00:00"/>
    <s v="Standard Class"/>
    <s v="MP-18175"/>
    <s v="Mike Pelletier"/>
    <x v="2"/>
    <x v="0"/>
    <x v="8"/>
    <x v="1"/>
    <n v="94110"/>
    <x v="1"/>
    <s v="OFF-BI-10001097"/>
    <x v="1"/>
    <x v="8"/>
    <s v="Avery Hole Reinforcements"/>
    <n v="19.936000000000003"/>
    <n v="4"/>
    <n v="0.2"/>
    <n v="7.2267999999999999"/>
  </r>
  <r>
    <n v="4838"/>
    <s v="CA-2014-106831"/>
    <x v="3"/>
    <x v="702"/>
    <d v="2014-06-04T00:00:00"/>
    <s v="First Class"/>
    <s v="FH-14350"/>
    <s v="Fred Harton"/>
    <x v="0"/>
    <x v="0"/>
    <x v="65"/>
    <x v="24"/>
    <n v="43017"/>
    <x v="3"/>
    <s v="OFF-BI-10003429"/>
    <x v="1"/>
    <x v="8"/>
    <s v="Cardinal HOLDit! Binder Insert Strips,Extra Strips"/>
    <n v="3.7980000000000005"/>
    <n v="2"/>
    <n v="0.7"/>
    <n v="-2.6585999999999999"/>
  </r>
  <r>
    <n v="4839"/>
    <s v="CA-2014-106831"/>
    <x v="3"/>
    <x v="702"/>
    <d v="2014-06-04T00:00:00"/>
    <s v="First Class"/>
    <s v="FH-14350"/>
    <s v="Fred Harton"/>
    <x v="0"/>
    <x v="0"/>
    <x v="65"/>
    <x v="24"/>
    <n v="43017"/>
    <x v="3"/>
    <s v="OFF-PA-10000682"/>
    <x v="1"/>
    <x v="10"/>
    <s v="Xerox 1924"/>
    <n v="27.744000000000003"/>
    <n v="6"/>
    <n v="0.2"/>
    <n v="10.057200000000002"/>
  </r>
  <r>
    <n v="4840"/>
    <s v="CA-2014-106831"/>
    <x v="3"/>
    <x v="702"/>
    <d v="2014-06-04T00:00:00"/>
    <s v="First Class"/>
    <s v="FH-14350"/>
    <s v="Fred Harton"/>
    <x v="0"/>
    <x v="0"/>
    <x v="65"/>
    <x v="24"/>
    <n v="43017"/>
    <x v="3"/>
    <s v="TEC-PH-10001700"/>
    <x v="2"/>
    <x v="7"/>
    <s v="Panasonic KX-TG6844B Expandable Digital Cordless Telephone"/>
    <n v="158.37599999999998"/>
    <n v="4"/>
    <n v="0.4"/>
    <n v="-34.314799999999991"/>
  </r>
  <r>
    <n v="4841"/>
    <s v="CA-2014-154123"/>
    <x v="3"/>
    <x v="225"/>
    <d v="2014-11-26T00:00:00"/>
    <s v="Standard Class"/>
    <s v="SC-20050"/>
    <s v="Sample Company A"/>
    <x v="2"/>
    <x v="0"/>
    <x v="0"/>
    <x v="0"/>
    <n v="42420"/>
    <x v="0"/>
    <s v="FUR-FU-10000629"/>
    <x v="0"/>
    <x v="5"/>
    <s v="9-3/4 Diameter Round Wall Clock"/>
    <n v="27.58"/>
    <n v="2"/>
    <n v="0"/>
    <n v="11.583600000000001"/>
  </r>
  <r>
    <n v="4842"/>
    <s v="CA-2013-136049"/>
    <x v="0"/>
    <x v="443"/>
    <d v="2013-12-29T00:00:00"/>
    <s v="Standard Class"/>
    <s v="NM-18520"/>
    <s v="Neoma Murray"/>
    <x v="0"/>
    <x v="0"/>
    <x v="256"/>
    <x v="24"/>
    <n v="43402"/>
    <x v="3"/>
    <s v="OFF-BI-10001267"/>
    <x v="1"/>
    <x v="8"/>
    <s v="Universal Recycled Hanging Pressboard Report Binders, Letter Size"/>
    <n v="5.5530000000000008"/>
    <n v="3"/>
    <n v="0.7"/>
    <n v="-4.0722000000000023"/>
  </r>
  <r>
    <n v="4843"/>
    <s v="CA-2014-118402"/>
    <x v="3"/>
    <x v="365"/>
    <d v="2014-10-05T00:00:00"/>
    <s v="Standard Class"/>
    <s v="JO-15280"/>
    <s v="Jas O'Carroll"/>
    <x v="0"/>
    <x v="0"/>
    <x v="26"/>
    <x v="18"/>
    <n v="38109"/>
    <x v="0"/>
    <s v="OFF-ST-10001418"/>
    <x v="1"/>
    <x v="4"/>
    <s v="Carina Media Storage Towers in Natural &amp; Black"/>
    <n v="243.92"/>
    <n v="5"/>
    <n v="0.2"/>
    <n v="-54.881999999999998"/>
  </r>
  <r>
    <n v="4844"/>
    <s v="US-2013-139388"/>
    <x v="0"/>
    <x v="77"/>
    <d v="2013-11-10T00:00:00"/>
    <s v="First Class"/>
    <s v="CC-12475"/>
    <s v="Cindy Chapman"/>
    <x v="0"/>
    <x v="0"/>
    <x v="80"/>
    <x v="30"/>
    <n v="8701"/>
    <x v="3"/>
    <s v="OFF-FA-10004968"/>
    <x v="1"/>
    <x v="13"/>
    <s v="Rubber Band Ball"/>
    <n v="14.96"/>
    <n v="4"/>
    <n v="0"/>
    <n v="0.2992000000000008"/>
  </r>
  <r>
    <n v="4845"/>
    <s v="US-2011-128685"/>
    <x v="2"/>
    <x v="527"/>
    <d v="2011-04-05T00:00:00"/>
    <s v="First Class"/>
    <s v="MZ-17515"/>
    <s v="Mary Zewe"/>
    <x v="1"/>
    <x v="0"/>
    <x v="1"/>
    <x v="1"/>
    <n v="90008"/>
    <x v="1"/>
    <s v="OFF-BI-10004140"/>
    <x v="1"/>
    <x v="8"/>
    <s v="Avery Non-Stick Binders"/>
    <n v="7.1840000000000011"/>
    <n v="2"/>
    <n v="0.2"/>
    <n v="2.2449999999999992"/>
  </r>
  <r>
    <n v="4846"/>
    <s v="CA-2012-124044"/>
    <x v="1"/>
    <x v="862"/>
    <d v="2012-07-26T00:00:00"/>
    <s v="Second Class"/>
    <s v="MS-17830"/>
    <s v="Melanie Seite"/>
    <x v="0"/>
    <x v="0"/>
    <x v="30"/>
    <x v="15"/>
    <n v="14609"/>
    <x v="3"/>
    <s v="OFF-BI-10003460"/>
    <x v="1"/>
    <x v="8"/>
    <s v="Acco 3-Hole Punch"/>
    <n v="10.512"/>
    <n v="3"/>
    <n v="0.2"/>
    <n v="3.6791999999999998"/>
  </r>
  <r>
    <n v="4847"/>
    <s v="CA-2011-164469"/>
    <x v="2"/>
    <x v="402"/>
    <d v="2011-06-27T00:00:00"/>
    <s v="Second Class"/>
    <s v="GK-14620"/>
    <s v="Grace Kelly"/>
    <x v="1"/>
    <x v="0"/>
    <x v="127"/>
    <x v="21"/>
    <n v="97301"/>
    <x v="1"/>
    <s v="TEC-PH-10002115"/>
    <x v="2"/>
    <x v="7"/>
    <s v="Plantronics 81402"/>
    <n v="263.96000000000004"/>
    <n v="5"/>
    <n v="0.2"/>
    <n v="19.796999999999997"/>
  </r>
  <r>
    <n v="4848"/>
    <s v="CA-2011-164469"/>
    <x v="2"/>
    <x v="402"/>
    <d v="2011-06-27T00:00:00"/>
    <s v="Second Class"/>
    <s v="GK-14620"/>
    <s v="Grace Kelly"/>
    <x v="1"/>
    <x v="0"/>
    <x v="127"/>
    <x v="21"/>
    <n v="97301"/>
    <x v="1"/>
    <s v="OFF-AR-10003478"/>
    <x v="1"/>
    <x v="6"/>
    <s v="Avery Hi-Liter EverBold Pen Style Fluorescent Highlighters, 4/Pack"/>
    <n v="71.632000000000005"/>
    <n v="11"/>
    <n v="0.2"/>
    <n v="17.908000000000001"/>
  </r>
  <r>
    <n v="4849"/>
    <s v="CA-2011-164469"/>
    <x v="2"/>
    <x v="402"/>
    <d v="2011-06-27T00:00:00"/>
    <s v="Second Class"/>
    <s v="GK-14620"/>
    <s v="Grace Kelly"/>
    <x v="1"/>
    <x v="0"/>
    <x v="127"/>
    <x v="21"/>
    <n v="97301"/>
    <x v="1"/>
    <s v="OFF-AR-10000475"/>
    <x v="1"/>
    <x v="6"/>
    <s v="Hunt BOSTON Vista Battery-Operated Pencil Sharpener, Black"/>
    <n v="9.3280000000000012"/>
    <n v="1"/>
    <n v="0.2"/>
    <n v="0.8162000000000007"/>
  </r>
  <r>
    <n v="4850"/>
    <s v="CA-2011-107818"/>
    <x v="2"/>
    <x v="78"/>
    <d v="2011-09-14T00:00:00"/>
    <s v="Standard Class"/>
    <s v="MC-17275"/>
    <s v="Marc Crier"/>
    <x v="0"/>
    <x v="0"/>
    <x v="422"/>
    <x v="4"/>
    <n v="99301"/>
    <x v="1"/>
    <s v="OFF-AR-10003045"/>
    <x v="1"/>
    <x v="6"/>
    <s v="Prang Colored Pencils"/>
    <n v="5.88"/>
    <n v="2"/>
    <n v="0"/>
    <n v="2.6459999999999999"/>
  </r>
  <r>
    <n v="4851"/>
    <s v="CA-2011-107818"/>
    <x v="2"/>
    <x v="78"/>
    <d v="2011-09-14T00:00:00"/>
    <s v="Standard Class"/>
    <s v="MC-17275"/>
    <s v="Marc Crier"/>
    <x v="0"/>
    <x v="0"/>
    <x v="422"/>
    <x v="4"/>
    <n v="99301"/>
    <x v="1"/>
    <s v="FUR-CH-10000454"/>
    <x v="0"/>
    <x v="1"/>
    <s v="Hon Deluxe Fabric Upholstered Stacking Chairs, Rounded Back"/>
    <n v="975.92"/>
    <n v="5"/>
    <n v="0.2"/>
    <n v="121.98999999999992"/>
  </r>
  <r>
    <n v="4852"/>
    <s v="CA-2011-107818"/>
    <x v="2"/>
    <x v="78"/>
    <d v="2011-09-14T00:00:00"/>
    <s v="Standard Class"/>
    <s v="MC-17275"/>
    <s v="Marc Crier"/>
    <x v="0"/>
    <x v="0"/>
    <x v="422"/>
    <x v="4"/>
    <n v="99301"/>
    <x v="1"/>
    <s v="OFF-AR-10000380"/>
    <x v="1"/>
    <x v="6"/>
    <s v="Hunt PowerHouse Electric Pencil Sharpener, Blue"/>
    <n v="303.83999999999997"/>
    <n v="8"/>
    <n v="0"/>
    <n v="91.151999999999958"/>
  </r>
  <r>
    <n v="4853"/>
    <s v="CA-2011-107818"/>
    <x v="2"/>
    <x v="78"/>
    <d v="2011-09-14T00:00:00"/>
    <s v="Standard Class"/>
    <s v="MC-17275"/>
    <s v="Marc Crier"/>
    <x v="0"/>
    <x v="0"/>
    <x v="422"/>
    <x v="4"/>
    <n v="99301"/>
    <x v="1"/>
    <s v="OFF-ST-10000736"/>
    <x v="1"/>
    <x v="4"/>
    <s v="Carina Double Wide Media Storage Towers in Natural &amp; Black"/>
    <n v="485.88"/>
    <n v="6"/>
    <n v="0"/>
    <n v="19.43519999999998"/>
  </r>
  <r>
    <n v="4854"/>
    <s v="CA-2011-113320"/>
    <x v="2"/>
    <x v="432"/>
    <d v="2011-12-15T00:00:00"/>
    <s v="Second Class"/>
    <s v="LH-17155"/>
    <s v="Logan Haushalter"/>
    <x v="0"/>
    <x v="0"/>
    <x v="182"/>
    <x v="1"/>
    <n v="94601"/>
    <x v="1"/>
    <s v="FUR-FU-10004270"/>
    <x v="0"/>
    <x v="5"/>
    <s v="Eldon Image Series Desk Accessories, Burgundy"/>
    <n v="12.54"/>
    <n v="3"/>
    <n v="0"/>
    <n v="4.5144000000000002"/>
  </r>
  <r>
    <n v="4855"/>
    <s v="CA-2011-113320"/>
    <x v="2"/>
    <x v="432"/>
    <d v="2011-12-15T00:00:00"/>
    <s v="Second Class"/>
    <s v="LH-17155"/>
    <s v="Logan Haushalter"/>
    <x v="0"/>
    <x v="0"/>
    <x v="182"/>
    <x v="1"/>
    <n v="94601"/>
    <x v="1"/>
    <s v="OFF-ST-10000617"/>
    <x v="1"/>
    <x v="4"/>
    <s v="Woodgrain Magazine Files by Perma"/>
    <n v="8.94"/>
    <n v="3"/>
    <n v="0"/>
    <n v="0.62579999999999902"/>
  </r>
  <r>
    <n v="4856"/>
    <s v="CA-2011-113320"/>
    <x v="2"/>
    <x v="432"/>
    <d v="2011-12-15T00:00:00"/>
    <s v="Second Class"/>
    <s v="LH-17155"/>
    <s v="Logan Haushalter"/>
    <x v="0"/>
    <x v="0"/>
    <x v="182"/>
    <x v="1"/>
    <n v="94601"/>
    <x v="1"/>
    <s v="FUR-FU-10001706"/>
    <x v="0"/>
    <x v="5"/>
    <s v="Longer-Life Soft White Bulbs"/>
    <n v="9.24"/>
    <n v="3"/>
    <n v="0"/>
    <n v="4.4352"/>
  </r>
  <r>
    <n v="4857"/>
    <s v="CA-2012-137526"/>
    <x v="1"/>
    <x v="1004"/>
    <d v="2012-01-17T00:00:00"/>
    <s v="Standard Class"/>
    <s v="PB-19150"/>
    <s v="Philip Brown"/>
    <x v="0"/>
    <x v="0"/>
    <x v="1"/>
    <x v="1"/>
    <n v="90004"/>
    <x v="1"/>
    <s v="OFF-BI-10003364"/>
    <x v="1"/>
    <x v="8"/>
    <s v="Binding Machine Supplies"/>
    <n v="70.00800000000001"/>
    <n v="3"/>
    <n v="0.2"/>
    <n v="24.502800000000001"/>
  </r>
  <r>
    <n v="4858"/>
    <s v="CA-2012-137526"/>
    <x v="1"/>
    <x v="1004"/>
    <d v="2012-01-17T00:00:00"/>
    <s v="Standard Class"/>
    <s v="PB-19150"/>
    <s v="Philip Brown"/>
    <x v="0"/>
    <x v="0"/>
    <x v="1"/>
    <x v="1"/>
    <n v="90004"/>
    <x v="1"/>
    <s v="FUR-FU-10001861"/>
    <x v="0"/>
    <x v="5"/>
    <s v="Floodlight Indoor Halogen Bulbs, 1 Bulb per Pack, 60 Watts"/>
    <n v="77.599999999999994"/>
    <n v="4"/>
    <n v="0"/>
    <n v="38.023999999999994"/>
  </r>
  <r>
    <n v="4859"/>
    <s v="CA-2012-137526"/>
    <x v="1"/>
    <x v="1004"/>
    <d v="2012-01-17T00:00:00"/>
    <s v="Standard Class"/>
    <s v="PB-19150"/>
    <s v="Philip Brown"/>
    <x v="0"/>
    <x v="0"/>
    <x v="1"/>
    <x v="1"/>
    <n v="90004"/>
    <x v="1"/>
    <s v="FUR-FU-10004845"/>
    <x v="0"/>
    <x v="5"/>
    <s v="Deflect-o EconoMat Nonstudded, No Bevel Mat"/>
    <n v="464.84999999999997"/>
    <n v="9"/>
    <n v="0"/>
    <n v="92.969999999999985"/>
  </r>
  <r>
    <n v="4860"/>
    <s v="CA-2014-136063"/>
    <x v="3"/>
    <x v="934"/>
    <d v="2014-12-20T00:00:00"/>
    <s v="Standard Class"/>
    <s v="SS-20140"/>
    <s v="Saphhira Shifley"/>
    <x v="1"/>
    <x v="0"/>
    <x v="423"/>
    <x v="10"/>
    <n v="60302"/>
    <x v="2"/>
    <s v="OFF-AR-10000823"/>
    <x v="1"/>
    <x v="6"/>
    <s v="Newell 307"/>
    <n v="10.192000000000002"/>
    <n v="7"/>
    <n v="0.2"/>
    <n v="1.0192000000000001"/>
  </r>
  <r>
    <n v="4861"/>
    <s v="CA-2013-101546"/>
    <x v="0"/>
    <x v="122"/>
    <d v="2013-12-25T00:00:00"/>
    <s v="Standard Class"/>
    <s v="GK-14620"/>
    <s v="Grace Kelly"/>
    <x v="1"/>
    <x v="0"/>
    <x v="73"/>
    <x v="30"/>
    <n v="7960"/>
    <x v="3"/>
    <s v="OFF-BI-10001359"/>
    <x v="1"/>
    <x v="8"/>
    <s v="GBC DocuBind TL300 Electric Binding System"/>
    <n v="1793.98"/>
    <n v="2"/>
    <n v="0"/>
    <n v="843.17059999999992"/>
  </r>
  <r>
    <n v="4862"/>
    <s v="CA-2011-138940"/>
    <x v="2"/>
    <x v="909"/>
    <d v="2011-04-16T00:00:00"/>
    <s v="Second Class"/>
    <s v="GM-14455"/>
    <s v="Gary Mitchum"/>
    <x v="2"/>
    <x v="0"/>
    <x v="89"/>
    <x v="5"/>
    <n v="78745"/>
    <x v="2"/>
    <s v="TEC-PH-10001835"/>
    <x v="2"/>
    <x v="7"/>
    <s v="Jawbone JAMBOX Wireless Bluetooth Speaker"/>
    <n v="758.35200000000009"/>
    <n v="6"/>
    <n v="0.2"/>
    <n v="265.42320000000001"/>
  </r>
  <r>
    <n v="4863"/>
    <s v="CA-2013-125164"/>
    <x v="0"/>
    <x v="338"/>
    <d v="2013-11-15T00:00:00"/>
    <s v="Standard Class"/>
    <s v="SH-19975"/>
    <s v="Sally Hughsby"/>
    <x v="1"/>
    <x v="0"/>
    <x v="20"/>
    <x v="15"/>
    <n v="10011"/>
    <x v="3"/>
    <s v="OFF-BI-10001191"/>
    <x v="1"/>
    <x v="8"/>
    <s v="Canvas Sectional Post Binders"/>
    <n v="20.368000000000002"/>
    <n v="1"/>
    <n v="0.2"/>
    <n v="7.3834"/>
  </r>
  <r>
    <n v="4864"/>
    <s v="CA-2013-125164"/>
    <x v="0"/>
    <x v="338"/>
    <d v="2013-11-15T00:00:00"/>
    <s v="Standard Class"/>
    <s v="SH-19975"/>
    <s v="Sally Hughsby"/>
    <x v="1"/>
    <x v="0"/>
    <x v="20"/>
    <x v="15"/>
    <n v="10011"/>
    <x v="3"/>
    <s v="OFF-BI-10003982"/>
    <x v="1"/>
    <x v="8"/>
    <s v="Wilson Jones Century Plastic Molded Ring Binders"/>
    <n v="49.847999999999999"/>
    <n v="3"/>
    <n v="0.2"/>
    <n v="16.823699999999999"/>
  </r>
  <r>
    <n v="4865"/>
    <s v="CA-2014-163531"/>
    <x v="3"/>
    <x v="335"/>
    <d v="2014-07-01T00:00:00"/>
    <s v="Standard Class"/>
    <s v="SC-20725"/>
    <s v="Steven Cartwright"/>
    <x v="0"/>
    <x v="0"/>
    <x v="20"/>
    <x v="15"/>
    <n v="10024"/>
    <x v="3"/>
    <s v="TEC-PH-10001425"/>
    <x v="2"/>
    <x v="7"/>
    <s v="Mophie Juice Pack Helium for iPhone"/>
    <n v="239.96999999999997"/>
    <n v="3"/>
    <n v="0"/>
    <n v="67.191599999999994"/>
  </r>
  <r>
    <n v="4866"/>
    <s v="CA-2014-122490"/>
    <x v="3"/>
    <x v="38"/>
    <d v="2014-11-19T00:00:00"/>
    <s v="Standard Class"/>
    <s v="TT-21070"/>
    <s v="Ted Trevino"/>
    <x v="0"/>
    <x v="0"/>
    <x v="4"/>
    <x v="4"/>
    <n v="98103"/>
    <x v="1"/>
    <s v="FUR-CH-10001215"/>
    <x v="0"/>
    <x v="1"/>
    <s v="Global Troy Executive Leather Low-Back Tilter"/>
    <n v="2404.7040000000002"/>
    <n v="6"/>
    <n v="0.2"/>
    <n v="150.29399999999998"/>
  </r>
  <r>
    <n v="4867"/>
    <s v="CA-2014-122490"/>
    <x v="3"/>
    <x v="38"/>
    <d v="2014-11-19T00:00:00"/>
    <s v="Standard Class"/>
    <s v="TT-21070"/>
    <s v="Ted Trevino"/>
    <x v="0"/>
    <x v="0"/>
    <x v="4"/>
    <x v="4"/>
    <n v="98103"/>
    <x v="1"/>
    <s v="OFF-BI-10001718"/>
    <x v="1"/>
    <x v="8"/>
    <s v="GBC DocuBind P50 Personal Binding Machine"/>
    <n v="563.024"/>
    <n v="11"/>
    <n v="0.2"/>
    <n v="190.02059999999997"/>
  </r>
  <r>
    <n v="4868"/>
    <s v="CA-2014-122490"/>
    <x v="3"/>
    <x v="38"/>
    <d v="2014-11-19T00:00:00"/>
    <s v="Standard Class"/>
    <s v="TT-21070"/>
    <s v="Ted Trevino"/>
    <x v="0"/>
    <x v="0"/>
    <x v="4"/>
    <x v="4"/>
    <n v="98103"/>
    <x v="1"/>
    <s v="OFF-ST-10000991"/>
    <x v="1"/>
    <x v="4"/>
    <s v="Space Solutions HD Industrial Steel Shelving."/>
    <n v="344.90999999999997"/>
    <n v="3"/>
    <n v="0"/>
    <n v="10.347300000000004"/>
  </r>
  <r>
    <n v="4869"/>
    <s v="CA-2014-122490"/>
    <x v="3"/>
    <x v="38"/>
    <d v="2014-11-19T00:00:00"/>
    <s v="Standard Class"/>
    <s v="TT-21070"/>
    <s v="Ted Trevino"/>
    <x v="0"/>
    <x v="0"/>
    <x v="4"/>
    <x v="4"/>
    <n v="98103"/>
    <x v="1"/>
    <s v="OFF-LA-10001613"/>
    <x v="1"/>
    <x v="2"/>
    <s v="Avery File Folder Labels"/>
    <n v="8.64"/>
    <n v="3"/>
    <n v="0"/>
    <n v="4.2336"/>
  </r>
  <r>
    <n v="4870"/>
    <s v="CA-2014-131366"/>
    <x v="3"/>
    <x v="221"/>
    <d v="2014-11-30T00:00:00"/>
    <s v="Standard Class"/>
    <s v="SC-20440"/>
    <s v="Shaun Chance"/>
    <x v="1"/>
    <x v="0"/>
    <x v="152"/>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x v="0"/>
    <x v="152"/>
    <x v="9"/>
    <n v="17602"/>
    <x v="3"/>
    <s v="OFF-PA-10000675"/>
    <x v="1"/>
    <x v="10"/>
    <s v="Xerox 1919"/>
    <n v="229.54400000000001"/>
    <n v="7"/>
    <n v="0.2"/>
    <n v="83.209699999999998"/>
  </r>
  <r>
    <n v="4872"/>
    <s v="CA-2014-164042"/>
    <x v="3"/>
    <x v="979"/>
    <d v="2014-05-28T00:00:00"/>
    <s v="Standard Class"/>
    <s v="KL-16645"/>
    <s v="Ken Lonsdale"/>
    <x v="0"/>
    <x v="0"/>
    <x v="12"/>
    <x v="5"/>
    <n v="77095"/>
    <x v="2"/>
    <s v="OFF-FA-10000840"/>
    <x v="1"/>
    <x v="13"/>
    <s v="OIC Thumb-Tacks"/>
    <n v="1.8239999999999998"/>
    <n v="2"/>
    <n v="0.2"/>
    <n v="0.61559999999999993"/>
  </r>
  <r>
    <n v="4873"/>
    <s v="CA-2014-164042"/>
    <x v="3"/>
    <x v="979"/>
    <d v="2014-05-28T00:00:00"/>
    <s v="Standard Class"/>
    <s v="KL-16645"/>
    <s v="Ken Lonsdale"/>
    <x v="0"/>
    <x v="0"/>
    <x v="12"/>
    <x v="5"/>
    <n v="77095"/>
    <x v="2"/>
    <s v="OFF-AP-10001947"/>
    <x v="1"/>
    <x v="9"/>
    <s v="Acco 6 Outlet Guardian Premium Plus Surge Suppressor"/>
    <n v="18.319999999999997"/>
    <n v="5"/>
    <n v="0.8"/>
    <n v="-46.716000000000008"/>
  </r>
  <r>
    <n v="4874"/>
    <s v="CA-2014-164042"/>
    <x v="3"/>
    <x v="979"/>
    <d v="2014-05-28T00:00:00"/>
    <s v="Standard Class"/>
    <s v="KL-16645"/>
    <s v="Ken Lonsdale"/>
    <x v="0"/>
    <x v="0"/>
    <x v="12"/>
    <x v="5"/>
    <n v="77095"/>
    <x v="2"/>
    <s v="OFF-ST-10002301"/>
    <x v="1"/>
    <x v="4"/>
    <s v="Tennsco Commercial Shelving"/>
    <n v="48.816000000000003"/>
    <n v="3"/>
    <n v="0.2"/>
    <n v="-11.593800000000005"/>
  </r>
  <r>
    <n v="4875"/>
    <s v="CA-2014-164042"/>
    <x v="3"/>
    <x v="979"/>
    <d v="2014-05-28T00:00:00"/>
    <s v="Standard Class"/>
    <s v="KL-16645"/>
    <s v="Ken Lonsdale"/>
    <x v="0"/>
    <x v="0"/>
    <x v="12"/>
    <x v="5"/>
    <n v="77095"/>
    <x v="2"/>
    <s v="OFF-BI-10001922"/>
    <x v="1"/>
    <x v="8"/>
    <s v="Storex Dura Pro Binders"/>
    <n v="1.1879999999999997"/>
    <n v="1"/>
    <n v="0.8"/>
    <n v="-1.9602000000000008"/>
  </r>
  <r>
    <n v="4876"/>
    <s v="CA-2011-132864"/>
    <x v="2"/>
    <x v="266"/>
    <d v="2011-12-07T00:00:00"/>
    <s v="Standard Class"/>
    <s v="KN-16390"/>
    <s v="Katherine Nockton"/>
    <x v="1"/>
    <x v="0"/>
    <x v="38"/>
    <x v="24"/>
    <n v="43229"/>
    <x v="3"/>
    <s v="TEC-AC-10001267"/>
    <x v="2"/>
    <x v="11"/>
    <s v="Imation 32GB Pocket Pro USB 3.0 Flash Drive - 32 GB - Black - 1 P ..."/>
    <n v="119.80000000000001"/>
    <n v="5"/>
    <n v="0.2"/>
    <n v="29.950000000000003"/>
  </r>
  <r>
    <n v="4877"/>
    <s v="US-2011-155817"/>
    <x v="2"/>
    <x v="462"/>
    <d v="2011-10-09T00:00:00"/>
    <s v="Standard Class"/>
    <s v="SL-20155"/>
    <s v="Sara Luxemburg"/>
    <x v="2"/>
    <x v="0"/>
    <x v="28"/>
    <x v="3"/>
    <n v="27707"/>
    <x v="0"/>
    <s v="OFF-ST-10000532"/>
    <x v="1"/>
    <x v="4"/>
    <s v="Advantus Rolling Drawer Organizers"/>
    <n v="61.567999999999998"/>
    <n v="2"/>
    <n v="0.2"/>
    <n v="4.6175999999999995"/>
  </r>
  <r>
    <n v="4878"/>
    <s v="US-2011-155817"/>
    <x v="2"/>
    <x v="462"/>
    <d v="2011-10-09T00:00:00"/>
    <s v="Standard Class"/>
    <s v="SL-20155"/>
    <s v="Sara Luxemburg"/>
    <x v="2"/>
    <x v="0"/>
    <x v="28"/>
    <x v="3"/>
    <n v="27707"/>
    <x v="0"/>
    <s v="OFF-AR-10002335"/>
    <x v="1"/>
    <x v="6"/>
    <s v="DIXON Oriole Pencils"/>
    <n v="6.1920000000000002"/>
    <n v="3"/>
    <n v="0.2"/>
    <n v="0.46440000000000037"/>
  </r>
  <r>
    <n v="4879"/>
    <s v="US-2013-131891"/>
    <x v="0"/>
    <x v="875"/>
    <d v="2013-08-01T00:00:00"/>
    <s v="First Class"/>
    <s v="PW-19240"/>
    <s v="Pierre Wener"/>
    <x v="0"/>
    <x v="0"/>
    <x v="424"/>
    <x v="2"/>
    <n v="32503"/>
    <x v="0"/>
    <s v="OFF-BI-10000201"/>
    <x v="1"/>
    <x v="8"/>
    <s v="Avery Triangle Shaped Sheet Lifters, Black, 2/Pack"/>
    <n v="2.2140000000000004"/>
    <n v="3"/>
    <n v="0.7"/>
    <n v="-1.4760000000000004"/>
  </r>
  <r>
    <n v="4880"/>
    <s v="CA-2014-143567"/>
    <x v="3"/>
    <x v="808"/>
    <d v="2014-11-06T00:00:00"/>
    <s v="Second Class"/>
    <s v="TB-21175"/>
    <s v="Thomas Boland"/>
    <x v="1"/>
    <x v="0"/>
    <x v="0"/>
    <x v="0"/>
    <n v="42420"/>
    <x v="0"/>
    <s v="OFF-EN-10004846"/>
    <x v="1"/>
    <x v="12"/>
    <s v="Letter or Legal Size Expandable Poly String Tie Envelopes"/>
    <n v="5.32"/>
    <n v="2"/>
    <n v="0"/>
    <n v="2.6068000000000002"/>
  </r>
  <r>
    <n v="4881"/>
    <s v="CA-2014-143567"/>
    <x v="3"/>
    <x v="808"/>
    <d v="2014-11-06T00:00:00"/>
    <s v="Second Class"/>
    <s v="TB-21175"/>
    <s v="Thomas Boland"/>
    <x v="1"/>
    <x v="0"/>
    <x v="0"/>
    <x v="0"/>
    <n v="42420"/>
    <x v="0"/>
    <s v="FUR-CH-10000454"/>
    <x v="0"/>
    <x v="1"/>
    <s v="Hon Deluxe Fabric Upholstered Stacking Chairs, Rounded Back"/>
    <n v="975.92"/>
    <n v="4"/>
    <n v="0"/>
    <n v="292.77599999999995"/>
  </r>
  <r>
    <n v="4882"/>
    <s v="CA-2014-143567"/>
    <x v="3"/>
    <x v="808"/>
    <d v="2014-11-06T00:00:00"/>
    <s v="Second Class"/>
    <s v="TB-21175"/>
    <s v="Thomas Boland"/>
    <x v="1"/>
    <x v="0"/>
    <x v="0"/>
    <x v="0"/>
    <n v="42420"/>
    <x v="0"/>
    <s v="TEC-AC-10004145"/>
    <x v="2"/>
    <x v="11"/>
    <s v="Logitech diNovo Edge Keyboard"/>
    <n v="2249.91"/>
    <n v="9"/>
    <n v="0"/>
    <n v="517.47930000000008"/>
  </r>
  <r>
    <n v="4883"/>
    <s v="CA-2014-143567"/>
    <x v="3"/>
    <x v="808"/>
    <d v="2014-11-06T00:00:00"/>
    <s v="Second Class"/>
    <s v="TB-21175"/>
    <s v="Thomas Boland"/>
    <x v="1"/>
    <x v="0"/>
    <x v="0"/>
    <x v="0"/>
    <n v="42420"/>
    <x v="0"/>
    <s v="OFF-ST-10001580"/>
    <x v="1"/>
    <x v="4"/>
    <s v="Super Decoflex Portable Personal File"/>
    <n v="59.92"/>
    <n v="4"/>
    <n v="0"/>
    <n v="16.7776"/>
  </r>
  <r>
    <n v="4884"/>
    <s v="CA-2014-104080"/>
    <x v="3"/>
    <x v="144"/>
    <d v="2014-03-16T00:00:00"/>
    <s v="Standard Class"/>
    <s v="AH-10210"/>
    <s v="Alan Hwang"/>
    <x v="0"/>
    <x v="0"/>
    <x v="125"/>
    <x v="1"/>
    <n v="92804"/>
    <x v="1"/>
    <s v="OFF-BI-10003876"/>
    <x v="1"/>
    <x v="8"/>
    <s v="Green Canvas Binder for 8-1/2&quot; x 14&quot; Sheets"/>
    <n v="171.20000000000002"/>
    <n v="5"/>
    <n v="0.2"/>
    <n v="64.199999999999989"/>
  </r>
  <r>
    <n v="4885"/>
    <s v="CA-2014-104080"/>
    <x v="3"/>
    <x v="144"/>
    <d v="2014-03-16T00:00:00"/>
    <s v="Standard Class"/>
    <s v="AH-10210"/>
    <s v="Alan Hwang"/>
    <x v="0"/>
    <x v="0"/>
    <x v="125"/>
    <x v="1"/>
    <n v="92804"/>
    <x v="1"/>
    <s v="OFF-AR-10001972"/>
    <x v="1"/>
    <x v="6"/>
    <s v="Newell 323"/>
    <n v="3.36"/>
    <n v="2"/>
    <n v="0"/>
    <n v="0.87360000000000015"/>
  </r>
  <r>
    <n v="4886"/>
    <s v="CA-2011-151379"/>
    <x v="2"/>
    <x v="757"/>
    <d v="2011-12-20T00:00:00"/>
    <s v="Standard Class"/>
    <s v="SC-20695"/>
    <s v="Steve Chapman"/>
    <x v="1"/>
    <x v="0"/>
    <x v="66"/>
    <x v="12"/>
    <n v="48227"/>
    <x v="2"/>
    <s v="OFF-PA-10000595"/>
    <x v="1"/>
    <x v="10"/>
    <s v="Xerox 1929"/>
    <n v="114.2"/>
    <n v="5"/>
    <n v="0"/>
    <n v="52.531999999999996"/>
  </r>
  <r>
    <n v="4887"/>
    <s v="CA-2013-163167"/>
    <x v="0"/>
    <x v="85"/>
    <d v="2013-12-02T00:00:00"/>
    <s v="Second Class"/>
    <s v="RF-19345"/>
    <s v="Randy Ferguson"/>
    <x v="1"/>
    <x v="0"/>
    <x v="419"/>
    <x v="32"/>
    <n v="30062"/>
    <x v="0"/>
    <s v="FUR-CH-10004477"/>
    <x v="0"/>
    <x v="1"/>
    <s v="Global Push Button Manager's Chair, Indigo"/>
    <n v="182.67000000000002"/>
    <n v="3"/>
    <n v="0"/>
    <n v="52.974299999999992"/>
  </r>
  <r>
    <n v="4888"/>
    <s v="CA-2013-163167"/>
    <x v="0"/>
    <x v="85"/>
    <d v="2013-12-02T00:00:00"/>
    <s v="Second Class"/>
    <s v="RF-19345"/>
    <s v="Randy Ferguson"/>
    <x v="1"/>
    <x v="0"/>
    <x v="419"/>
    <x v="32"/>
    <n v="30062"/>
    <x v="0"/>
    <s v="TEC-AC-10003441"/>
    <x v="2"/>
    <x v="11"/>
    <s v="Kingston Digital DataTraveler 32GB USB 2.0"/>
    <n v="101.69999999999999"/>
    <n v="6"/>
    <n v="0"/>
    <n v="6.1019999999999968"/>
  </r>
  <r>
    <n v="4889"/>
    <s v="CA-2013-163167"/>
    <x v="0"/>
    <x v="85"/>
    <d v="2013-12-02T00:00:00"/>
    <s v="Second Class"/>
    <s v="RF-19345"/>
    <s v="Randy Ferguson"/>
    <x v="1"/>
    <x v="0"/>
    <x v="419"/>
    <x v="32"/>
    <n v="30062"/>
    <x v="0"/>
    <s v="OFF-ST-10004459"/>
    <x v="1"/>
    <x v="4"/>
    <s v="Tennsco Single-Tier Lockers"/>
    <n v="1126.02"/>
    <n v="3"/>
    <n v="0"/>
    <n v="56.300999999999988"/>
  </r>
  <r>
    <n v="4890"/>
    <s v="CA-2013-163167"/>
    <x v="0"/>
    <x v="85"/>
    <d v="2013-12-02T00:00:00"/>
    <s v="Second Class"/>
    <s v="RF-19345"/>
    <s v="Randy Ferguson"/>
    <x v="1"/>
    <x v="0"/>
    <x v="419"/>
    <x v="32"/>
    <n v="30062"/>
    <x v="0"/>
    <s v="OFF-ST-10003805"/>
    <x v="1"/>
    <x v="4"/>
    <s v="24 Capacity Maxi Data Binder Racks, Pearl"/>
    <n v="1263.3000000000002"/>
    <n v="6"/>
    <n v="0"/>
    <n v="315.82499999999993"/>
  </r>
  <r>
    <n v="4891"/>
    <s v="CA-2013-135776"/>
    <x v="0"/>
    <x v="443"/>
    <d v="2013-12-31T00:00:00"/>
    <s v="Standard Class"/>
    <s v="EH-13765"/>
    <s v="Edward Hooks"/>
    <x v="1"/>
    <x v="0"/>
    <x v="4"/>
    <x v="4"/>
    <n v="98103"/>
    <x v="1"/>
    <s v="OFF-AR-10001246"/>
    <x v="1"/>
    <x v="6"/>
    <s v="Newell 317"/>
    <n v="8.82"/>
    <n v="3"/>
    <n v="0"/>
    <n v="2.5577999999999994"/>
  </r>
  <r>
    <n v="4892"/>
    <s v="CA-2013-135776"/>
    <x v="0"/>
    <x v="443"/>
    <d v="2013-12-31T00:00:00"/>
    <s v="Standard Class"/>
    <s v="EH-13765"/>
    <s v="Edward Hooks"/>
    <x v="1"/>
    <x v="0"/>
    <x v="4"/>
    <x v="4"/>
    <n v="98103"/>
    <x v="1"/>
    <s v="OFF-PA-10001295"/>
    <x v="1"/>
    <x v="10"/>
    <s v="Computer Printout Paper with Letter-Trim Perforations"/>
    <n v="37.94"/>
    <n v="2"/>
    <n v="0"/>
    <n v="18.211199999999998"/>
  </r>
  <r>
    <n v="4893"/>
    <s v="CA-2013-135776"/>
    <x v="0"/>
    <x v="443"/>
    <d v="2013-12-31T00:00:00"/>
    <s v="Standard Class"/>
    <s v="EH-13765"/>
    <s v="Edward Hooks"/>
    <x v="1"/>
    <x v="0"/>
    <x v="4"/>
    <x v="4"/>
    <n v="98103"/>
    <x v="1"/>
    <s v="OFF-AR-10001231"/>
    <x v="1"/>
    <x v="6"/>
    <s v="Sanford EarthWrite Recycled Pencils, Medium Soft, #2"/>
    <n v="4.2"/>
    <n v="2"/>
    <n v="0"/>
    <n v="1.1760000000000002"/>
  </r>
  <r>
    <n v="4894"/>
    <s v="CA-2013-135776"/>
    <x v="0"/>
    <x v="443"/>
    <d v="2013-12-31T00:00:00"/>
    <s v="Standard Class"/>
    <s v="EH-13765"/>
    <s v="Edward Hooks"/>
    <x v="1"/>
    <x v="0"/>
    <x v="4"/>
    <x v="4"/>
    <n v="98103"/>
    <x v="1"/>
    <s v="OFF-ST-10002743"/>
    <x v="1"/>
    <x v="4"/>
    <s v="SAFCO Boltless Steel Shelving"/>
    <n v="227.28"/>
    <n v="2"/>
    <n v="0"/>
    <n v="2.2727999999999895"/>
  </r>
  <r>
    <n v="4895"/>
    <s v="CA-2013-135776"/>
    <x v="0"/>
    <x v="443"/>
    <d v="2013-12-31T00:00:00"/>
    <s v="Standard Class"/>
    <s v="EH-13765"/>
    <s v="Edward Hooks"/>
    <x v="1"/>
    <x v="0"/>
    <x v="4"/>
    <x v="4"/>
    <n v="98103"/>
    <x v="1"/>
    <s v="OFF-PA-10004327"/>
    <x v="1"/>
    <x v="10"/>
    <s v="Xerox 1911"/>
    <n v="47.9"/>
    <n v="1"/>
    <n v="0"/>
    <n v="22.991999999999997"/>
  </r>
  <r>
    <n v="4896"/>
    <s v="CA-2013-135776"/>
    <x v="0"/>
    <x v="443"/>
    <d v="2013-12-31T00:00:00"/>
    <s v="Standard Class"/>
    <s v="EH-13765"/>
    <s v="Edward Hooks"/>
    <x v="1"/>
    <x v="0"/>
    <x v="4"/>
    <x v="4"/>
    <n v="98103"/>
    <x v="1"/>
    <s v="OFF-EN-10004773"/>
    <x v="1"/>
    <x v="12"/>
    <s v="Staples"/>
    <n v="61.96"/>
    <n v="2"/>
    <n v="0"/>
    <n v="30.360399999999998"/>
  </r>
  <r>
    <n v="4897"/>
    <s v="CA-2013-135776"/>
    <x v="0"/>
    <x v="443"/>
    <d v="2013-12-31T00:00:00"/>
    <s v="Standard Class"/>
    <s v="EH-13765"/>
    <s v="Edward Hooks"/>
    <x v="1"/>
    <x v="0"/>
    <x v="4"/>
    <x v="4"/>
    <n v="98103"/>
    <x v="1"/>
    <s v="OFF-ST-10003470"/>
    <x v="1"/>
    <x v="4"/>
    <s v="Tennsco Snap-Together Open Shelving Units, Starter Sets and Add-On Units"/>
    <n v="1117.92"/>
    <n v="4"/>
    <n v="0"/>
    <n v="55.895999999999958"/>
  </r>
  <r>
    <n v="4898"/>
    <s v="US-2011-122021"/>
    <x v="2"/>
    <x v="771"/>
    <d v="2011-10-17T00:00:00"/>
    <s v="First Class"/>
    <s v="AC-10660"/>
    <s v="Anna Chung"/>
    <x v="0"/>
    <x v="0"/>
    <x v="215"/>
    <x v="24"/>
    <n v="44134"/>
    <x v="3"/>
    <s v="FUR-CH-10003761"/>
    <x v="0"/>
    <x v="1"/>
    <s v="Global Italian Leather Office Chair"/>
    <n v="183.37199999999999"/>
    <n v="2"/>
    <n v="0.3"/>
    <n v="-7.8588000000000022"/>
  </r>
  <r>
    <n v="4899"/>
    <s v="US-2011-122021"/>
    <x v="2"/>
    <x v="771"/>
    <d v="2011-10-17T00:00:00"/>
    <s v="First Class"/>
    <s v="AC-10660"/>
    <s v="Anna Chung"/>
    <x v="0"/>
    <x v="0"/>
    <x v="215"/>
    <x v="24"/>
    <n v="44134"/>
    <x v="3"/>
    <s v="OFF-PA-10002230"/>
    <x v="1"/>
    <x v="10"/>
    <s v="Xerox 1897"/>
    <n v="7.9680000000000009"/>
    <n v="2"/>
    <n v="0.2"/>
    <n v="2.8884000000000007"/>
  </r>
  <r>
    <n v="4900"/>
    <s v="CA-2013-130484"/>
    <x v="0"/>
    <x v="250"/>
    <d v="2013-08-28T00:00:00"/>
    <s v="Standard Class"/>
    <s v="SG-20470"/>
    <s v="Sheri Gordon"/>
    <x v="0"/>
    <x v="0"/>
    <x v="345"/>
    <x v="21"/>
    <n v="97030"/>
    <x v="1"/>
    <s v="OFF-BI-10000088"/>
    <x v="1"/>
    <x v="8"/>
    <s v="GBC Imprintable Covers"/>
    <n v="26.352000000000004"/>
    <n v="8"/>
    <n v="0.7"/>
    <n v="-18.446399999999997"/>
  </r>
  <r>
    <n v="4901"/>
    <s v="CA-2014-120936"/>
    <x v="3"/>
    <x v="94"/>
    <d v="2014-12-22T00:00:00"/>
    <s v="Standard Class"/>
    <s v="CA-12310"/>
    <s v="Christine Abelman"/>
    <x v="1"/>
    <x v="0"/>
    <x v="125"/>
    <x v="1"/>
    <n v="92804"/>
    <x v="1"/>
    <s v="OFF-ST-10001526"/>
    <x v="1"/>
    <x v="4"/>
    <s v="Iceberg Mobile Mega Data/Printer Cart "/>
    <n v="481.32"/>
    <n v="4"/>
    <n v="0"/>
    <n v="125.14319999999998"/>
  </r>
  <r>
    <n v="4902"/>
    <s v="CA-2014-120936"/>
    <x v="3"/>
    <x v="94"/>
    <d v="2014-12-22T00:00:00"/>
    <s v="Standard Class"/>
    <s v="CA-12310"/>
    <s v="Christine Abelman"/>
    <x v="1"/>
    <x v="0"/>
    <x v="125"/>
    <x v="1"/>
    <n v="92804"/>
    <x v="1"/>
    <s v="OFF-SU-10002557"/>
    <x v="1"/>
    <x v="14"/>
    <s v="Fiskars Spring-Action Scissors"/>
    <n v="13.98"/>
    <n v="1"/>
    <n v="0"/>
    <n v="3.6348000000000003"/>
  </r>
  <r>
    <n v="4903"/>
    <s v="CA-2014-110884"/>
    <x v="3"/>
    <x v="469"/>
    <d v="2014-03-13T00:00:00"/>
    <s v="Standard Class"/>
    <s v="SH-20395"/>
    <s v="Shahid Hopkins"/>
    <x v="0"/>
    <x v="0"/>
    <x v="20"/>
    <x v="15"/>
    <n v="10035"/>
    <x v="3"/>
    <s v="OFF-BI-10003669"/>
    <x v="1"/>
    <x v="8"/>
    <s v="3M Organizer Strips"/>
    <n v="25.92"/>
    <n v="6"/>
    <n v="0.2"/>
    <n v="9.0719999999999992"/>
  </r>
  <r>
    <n v="4904"/>
    <s v="CA-2014-110884"/>
    <x v="3"/>
    <x v="469"/>
    <d v="2014-03-13T00:00:00"/>
    <s v="Standard Class"/>
    <s v="SH-20395"/>
    <s v="Shahid Hopkins"/>
    <x v="0"/>
    <x v="0"/>
    <x v="20"/>
    <x v="15"/>
    <n v="10035"/>
    <x v="3"/>
    <s v="OFF-LA-10003510"/>
    <x v="1"/>
    <x v="2"/>
    <s v="Avery 4027 File Folder Labels for Dot Matrix Printers, 5000 Labels per Box, White"/>
    <n v="91.59"/>
    <n v="3"/>
    <n v="0"/>
    <n v="42.131399999999999"/>
  </r>
  <r>
    <n v="4905"/>
    <s v="US-2011-161613"/>
    <x v="2"/>
    <x v="588"/>
    <d v="2011-12-03T00:00:00"/>
    <s v="Second Class"/>
    <s v="MC-17605"/>
    <s v="Matt Connell"/>
    <x v="1"/>
    <x v="0"/>
    <x v="12"/>
    <x v="5"/>
    <n v="77070"/>
    <x v="2"/>
    <s v="FUR-CH-10003746"/>
    <x v="0"/>
    <x v="1"/>
    <s v="Hon 4070 Series Pagoda Round Back Stacking Chairs"/>
    <n v="674.05799999999999"/>
    <n v="3"/>
    <n v="0.3"/>
    <n v="-19.258800000000008"/>
  </r>
  <r>
    <n v="4906"/>
    <s v="US-2011-146353"/>
    <x v="2"/>
    <x v="1005"/>
    <d v="2011-10-16T00:00:00"/>
    <s v="Second Class"/>
    <s v="JE-15610"/>
    <s v="Jim Epp"/>
    <x v="1"/>
    <x v="0"/>
    <x v="3"/>
    <x v="38"/>
    <n v="3301"/>
    <x v="3"/>
    <s v="OFF-BI-10003476"/>
    <x v="1"/>
    <x v="8"/>
    <s v="Avery Metallic Poly Binders"/>
    <n v="22.92"/>
    <n v="4"/>
    <n v="0"/>
    <n v="11.0016"/>
  </r>
  <r>
    <n v="4907"/>
    <s v="US-2011-146353"/>
    <x v="2"/>
    <x v="1005"/>
    <d v="2011-10-16T00:00:00"/>
    <s v="Second Class"/>
    <s v="JE-15610"/>
    <s v="Jim Epp"/>
    <x v="1"/>
    <x v="0"/>
    <x v="3"/>
    <x v="38"/>
    <n v="3301"/>
    <x v="3"/>
    <s v="OFF-ST-10001469"/>
    <x v="1"/>
    <x v="4"/>
    <s v="Fellowes Bankers Box Recycled Super Stor/Drawer"/>
    <n v="269.89999999999998"/>
    <n v="5"/>
    <n v="0"/>
    <n v="16.193999999999988"/>
  </r>
  <r>
    <n v="4908"/>
    <s v="CA-2011-133809"/>
    <x v="2"/>
    <x v="728"/>
    <d v="2011-11-23T00:00:00"/>
    <s v="Second Class"/>
    <s v="MS-17530"/>
    <s v="MaryBeth Skach"/>
    <x v="0"/>
    <x v="0"/>
    <x v="54"/>
    <x v="24"/>
    <n v="45014"/>
    <x v="3"/>
    <s v="OFF-BI-10001757"/>
    <x v="1"/>
    <x v="8"/>
    <s v="Pressboard Hanging Data Binders for Unburst Sheets"/>
    <n v="11.808000000000002"/>
    <n v="8"/>
    <n v="0.7"/>
    <n v="-8.659200000000002"/>
  </r>
  <r>
    <n v="4909"/>
    <s v="CA-2011-133809"/>
    <x v="2"/>
    <x v="728"/>
    <d v="2011-11-23T00:00:00"/>
    <s v="Second Class"/>
    <s v="MS-17530"/>
    <s v="MaryBeth Skach"/>
    <x v="0"/>
    <x v="0"/>
    <x v="54"/>
    <x v="24"/>
    <n v="45014"/>
    <x v="3"/>
    <s v="TEC-PH-10004875"/>
    <x v="2"/>
    <x v="7"/>
    <s v="PNY Rapid USB Car Charger - Black"/>
    <n v="9.5879999999999992"/>
    <n v="2"/>
    <n v="0.4"/>
    <n v="-2.0773999999999999"/>
  </r>
  <r>
    <n v="4910"/>
    <s v="CA-2014-127306"/>
    <x v="3"/>
    <x v="424"/>
    <d v="2014-01-19T00:00:00"/>
    <s v="Standard Class"/>
    <s v="BH-11710"/>
    <s v="Brosina Hoffman"/>
    <x v="0"/>
    <x v="0"/>
    <x v="271"/>
    <x v="18"/>
    <n v="37604"/>
    <x v="0"/>
    <s v="OFF-EN-10001219"/>
    <x v="1"/>
    <x v="12"/>
    <s v="#10- 4 1/8&quot; x 9 1/2&quot; Security-Tint Envelopes"/>
    <n v="18.335999999999999"/>
    <n v="3"/>
    <n v="0.2"/>
    <n v="6.6467999999999989"/>
  </r>
  <r>
    <n v="4911"/>
    <s v="CA-2014-127306"/>
    <x v="3"/>
    <x v="424"/>
    <d v="2014-01-19T00:00:00"/>
    <s v="Standard Class"/>
    <s v="BH-11710"/>
    <s v="Brosina Hoffman"/>
    <x v="0"/>
    <x v="0"/>
    <x v="271"/>
    <x v="18"/>
    <n v="37604"/>
    <x v="0"/>
    <s v="OFF-PA-10000019"/>
    <x v="1"/>
    <x v="10"/>
    <s v="Xerox 1931"/>
    <n v="36.288000000000011"/>
    <n v="7"/>
    <n v="0.2"/>
    <n v="12.700800000000001"/>
  </r>
  <r>
    <n v="4912"/>
    <s v="CA-2014-127306"/>
    <x v="3"/>
    <x v="424"/>
    <d v="2014-01-19T00:00:00"/>
    <s v="Standard Class"/>
    <s v="BH-11710"/>
    <s v="Brosina Hoffman"/>
    <x v="0"/>
    <x v="0"/>
    <x v="271"/>
    <x v="18"/>
    <n v="37604"/>
    <x v="0"/>
    <s v="TEC-PH-10001924"/>
    <x v="2"/>
    <x v="7"/>
    <s v="iHome FM Clock Radio with Lightning Dock"/>
    <n v="111.98399999999999"/>
    <n v="2"/>
    <n v="0.2"/>
    <n v="6.9990000000000059"/>
  </r>
  <r>
    <n v="4913"/>
    <s v="CA-2014-127306"/>
    <x v="3"/>
    <x v="424"/>
    <d v="2014-01-19T00:00:00"/>
    <s v="Standard Class"/>
    <s v="BH-11710"/>
    <s v="Brosina Hoffman"/>
    <x v="0"/>
    <x v="0"/>
    <x v="271"/>
    <x v="18"/>
    <n v="37604"/>
    <x v="0"/>
    <s v="OFF-BI-10002003"/>
    <x v="1"/>
    <x v="8"/>
    <s v="Ibico Presentation Index for Binding Systems"/>
    <n v="5.9700000000000006"/>
    <n v="5"/>
    <n v="0.7"/>
    <n v="-4.577"/>
  </r>
  <r>
    <n v="4914"/>
    <s v="CA-2014-127306"/>
    <x v="3"/>
    <x v="424"/>
    <d v="2014-01-19T00:00:00"/>
    <s v="Standard Class"/>
    <s v="BH-11710"/>
    <s v="Brosina Hoffman"/>
    <x v="0"/>
    <x v="0"/>
    <x v="271"/>
    <x v="18"/>
    <n v="37604"/>
    <x v="0"/>
    <s v="OFF-BI-10003727"/>
    <x v="1"/>
    <x v="8"/>
    <s v="Avery Durable Slant Ring Binders With Label Holder"/>
    <n v="2.508"/>
    <n v="2"/>
    <n v="0.7"/>
    <n v="-1.8391999999999999"/>
  </r>
  <r>
    <n v="4915"/>
    <s v="CA-2012-161830"/>
    <x v="1"/>
    <x v="496"/>
    <d v="2012-09-26T00:00:00"/>
    <s v="Second Class"/>
    <s v="ME-17725"/>
    <s v="Max Engle"/>
    <x v="0"/>
    <x v="0"/>
    <x v="4"/>
    <x v="4"/>
    <n v="98105"/>
    <x v="1"/>
    <s v="OFF-AR-10004042"/>
    <x v="1"/>
    <x v="6"/>
    <s v="BOSTON Model 1800 Electric Pencil Sharpeners, Putty/Woodgrain"/>
    <n v="35.96"/>
    <n v="2"/>
    <n v="0"/>
    <n v="10.428399999999996"/>
  </r>
  <r>
    <n v="4916"/>
    <s v="CA-2012-161830"/>
    <x v="1"/>
    <x v="496"/>
    <d v="2012-09-26T00:00:00"/>
    <s v="Second Class"/>
    <s v="ME-17725"/>
    <s v="Max Engle"/>
    <x v="0"/>
    <x v="0"/>
    <x v="4"/>
    <x v="4"/>
    <n v="98105"/>
    <x v="1"/>
    <s v="OFF-BI-10001097"/>
    <x v="1"/>
    <x v="8"/>
    <s v="Avery Hole Reinforcements"/>
    <n v="14.952000000000002"/>
    <n v="3"/>
    <n v="0.2"/>
    <n v="5.4201000000000006"/>
  </r>
  <r>
    <n v="4917"/>
    <s v="CA-2014-163125"/>
    <x v="3"/>
    <x v="449"/>
    <d v="2014-10-12T00:00:00"/>
    <s v="Second Class"/>
    <s v="MB-17305"/>
    <s v="Maria Bertelson"/>
    <x v="0"/>
    <x v="0"/>
    <x v="425"/>
    <x v="5"/>
    <n v="77573"/>
    <x v="2"/>
    <s v="OFF-AR-10004344"/>
    <x v="1"/>
    <x v="6"/>
    <s v="Bulldog Vacuum Base Pencil Sharpener"/>
    <n v="67.144000000000005"/>
    <n v="7"/>
    <n v="0.2"/>
    <n v="5.8750999999999962"/>
  </r>
  <r>
    <n v="4918"/>
    <s v="CA-2014-163125"/>
    <x v="3"/>
    <x v="449"/>
    <d v="2014-10-12T00:00:00"/>
    <s v="Second Class"/>
    <s v="MB-17305"/>
    <s v="Maria Bertelson"/>
    <x v="0"/>
    <x v="0"/>
    <x v="425"/>
    <x v="5"/>
    <n v="77573"/>
    <x v="2"/>
    <s v="FUR-CH-10001802"/>
    <x v="0"/>
    <x v="1"/>
    <s v="Hon Every-Day Chair Series Swivel Task Chairs"/>
    <n v="254.05799999999999"/>
    <n v="3"/>
    <n v="0.3"/>
    <n v="-32.664599999999993"/>
  </r>
  <r>
    <n v="4919"/>
    <s v="CA-2013-160304"/>
    <x v="0"/>
    <x v="1006"/>
    <d v="2013-01-07T00:00:00"/>
    <s v="Standard Class"/>
    <s v="BM-11575"/>
    <s v="Brendan Murry"/>
    <x v="1"/>
    <x v="0"/>
    <x v="426"/>
    <x v="39"/>
    <n v="20877"/>
    <x v="3"/>
    <s v="FUR-BO-10004709"/>
    <x v="0"/>
    <x v="0"/>
    <s v="Bush Westfield Collection Bookcases, Medium Cherry Finish"/>
    <n v="173.94"/>
    <n v="3"/>
    <n v="0"/>
    <n v="38.266800000000003"/>
  </r>
  <r>
    <n v="4920"/>
    <s v="CA-2013-160304"/>
    <x v="0"/>
    <x v="1006"/>
    <d v="2013-01-07T00:00:00"/>
    <s v="Standard Class"/>
    <s v="BM-11575"/>
    <s v="Brendan Murry"/>
    <x v="1"/>
    <x v="0"/>
    <x v="426"/>
    <x v="39"/>
    <n v="20877"/>
    <x v="3"/>
    <s v="TEC-PH-10000455"/>
    <x v="2"/>
    <x v="7"/>
    <s v="GE 30522EE2"/>
    <n v="231.98"/>
    <n v="2"/>
    <n v="0"/>
    <n v="67.274199999999979"/>
  </r>
  <r>
    <n v="4921"/>
    <s v="CA-2014-101728"/>
    <x v="3"/>
    <x v="971"/>
    <d v="2014-08-24T00:00:00"/>
    <s v="Standard Class"/>
    <s v="SC-20575"/>
    <s v="Sonia Cooley"/>
    <x v="0"/>
    <x v="0"/>
    <x v="22"/>
    <x v="10"/>
    <n v="60653"/>
    <x v="2"/>
    <s v="OFF-BI-10002393"/>
    <x v="1"/>
    <x v="8"/>
    <s v="Binder Posts"/>
    <n v="2.2959999999999994"/>
    <n v="2"/>
    <n v="0.8"/>
    <n v="-3.9032000000000009"/>
  </r>
  <r>
    <n v="4922"/>
    <s v="CA-2014-114055"/>
    <x v="3"/>
    <x v="53"/>
    <d v="2014-12-30T00:00:00"/>
    <s v="Second Class"/>
    <s v="MH-18115"/>
    <s v="Mick Hernandez"/>
    <x v="2"/>
    <x v="0"/>
    <x v="114"/>
    <x v="19"/>
    <n v="35810"/>
    <x v="0"/>
    <s v="OFF-PA-10004381"/>
    <x v="1"/>
    <x v="10"/>
    <s v="14-7/8 x 11 Blue Bar Computer Printout Paper"/>
    <n v="96.08"/>
    <n v="2"/>
    <n v="0"/>
    <n v="46.118399999999994"/>
  </r>
  <r>
    <n v="4923"/>
    <s v="CA-2014-114055"/>
    <x v="3"/>
    <x v="53"/>
    <d v="2014-12-30T00:00:00"/>
    <s v="Second Class"/>
    <s v="MH-18115"/>
    <s v="Mick Hernandez"/>
    <x v="2"/>
    <x v="0"/>
    <x v="114"/>
    <x v="19"/>
    <n v="35810"/>
    <x v="0"/>
    <s v="OFF-FA-10003059"/>
    <x v="1"/>
    <x v="13"/>
    <s v="Assorted Color Push Pins"/>
    <n v="3.62"/>
    <n v="2"/>
    <n v="0"/>
    <n v="1.1945999999999999"/>
  </r>
  <r>
    <n v="4924"/>
    <s v="CA-2014-114055"/>
    <x v="3"/>
    <x v="53"/>
    <d v="2014-12-30T00:00:00"/>
    <s v="Second Class"/>
    <s v="MH-18115"/>
    <s v="Mick Hernandez"/>
    <x v="2"/>
    <x v="0"/>
    <x v="114"/>
    <x v="19"/>
    <n v="35810"/>
    <x v="0"/>
    <s v="OFF-PA-10000994"/>
    <x v="1"/>
    <x v="10"/>
    <s v="Xerox 1915"/>
    <n v="629.09999999999991"/>
    <n v="6"/>
    <n v="0"/>
    <n v="301.96799999999996"/>
  </r>
  <r>
    <n v="4925"/>
    <s v="CA-2014-114055"/>
    <x v="3"/>
    <x v="53"/>
    <d v="2014-12-30T00:00:00"/>
    <s v="Second Class"/>
    <s v="MH-18115"/>
    <s v="Mick Hernandez"/>
    <x v="2"/>
    <x v="0"/>
    <x v="114"/>
    <x v="19"/>
    <n v="35810"/>
    <x v="0"/>
    <s v="TEC-PH-10002890"/>
    <x v="2"/>
    <x v="7"/>
    <s v="AT&amp;T 17929 Lendline Telephone"/>
    <n v="90.48"/>
    <n v="2"/>
    <n v="0"/>
    <n v="23.524799999999999"/>
  </r>
  <r>
    <n v="4926"/>
    <s v="CA-2014-126438"/>
    <x v="3"/>
    <x v="18"/>
    <d v="2014-09-14T00:00:00"/>
    <s v="First Class"/>
    <s v="AR-10345"/>
    <s v="Alex Russell"/>
    <x v="1"/>
    <x v="0"/>
    <x v="104"/>
    <x v="31"/>
    <n v="1841"/>
    <x v="3"/>
    <s v="OFF-AR-10003338"/>
    <x v="1"/>
    <x v="6"/>
    <s v="Eberhard Faber 3 1/2&quot; Golf Pencils"/>
    <n v="14.88"/>
    <n v="2"/>
    <n v="0"/>
    <n v="3.7200000000000006"/>
  </r>
  <r>
    <n v="4927"/>
    <s v="CA-2014-117653"/>
    <x v="3"/>
    <x v="15"/>
    <d v="2014-10-24T00:00:00"/>
    <s v="Standard Class"/>
    <s v="MO-17500"/>
    <s v="Mary O'Rourke"/>
    <x v="0"/>
    <x v="0"/>
    <x v="22"/>
    <x v="10"/>
    <n v="60623"/>
    <x v="2"/>
    <s v="FUR-TA-10003008"/>
    <x v="0"/>
    <x v="3"/>
    <s v="Lesro Round Back Collection Coffee Table, End Table"/>
    <n v="91.275000000000006"/>
    <n v="1"/>
    <n v="0.5"/>
    <n v="-67.543499999999995"/>
  </r>
  <r>
    <n v="4928"/>
    <s v="CA-2014-143245"/>
    <x v="3"/>
    <x v="96"/>
    <d v="2014-12-07T00:00:00"/>
    <s v="Standard Class"/>
    <s v="AD-10180"/>
    <s v="Alan Dominguez"/>
    <x v="2"/>
    <x v="0"/>
    <x v="54"/>
    <x v="29"/>
    <n v="6824"/>
    <x v="3"/>
    <s v="OFF-PA-10001972"/>
    <x v="1"/>
    <x v="10"/>
    <s v="Xerox 214"/>
    <n v="19.440000000000001"/>
    <n v="3"/>
    <n v="0"/>
    <n v="9.3312000000000008"/>
  </r>
  <r>
    <n v="4929"/>
    <s v="CA-2014-143245"/>
    <x v="3"/>
    <x v="96"/>
    <d v="2014-12-07T00:00:00"/>
    <s v="Standard Class"/>
    <s v="AD-10180"/>
    <s v="Alan Dominguez"/>
    <x v="2"/>
    <x v="0"/>
    <x v="54"/>
    <x v="29"/>
    <n v="6824"/>
    <x v="3"/>
    <s v="FUR-CH-10000155"/>
    <x v="0"/>
    <x v="1"/>
    <s v="Global Comet Stacking Armless Chair"/>
    <n v="897.15000000000009"/>
    <n v="3"/>
    <n v="0"/>
    <n v="251.20200000000003"/>
  </r>
  <r>
    <n v="4930"/>
    <s v="US-2011-138828"/>
    <x v="2"/>
    <x v="814"/>
    <d v="2011-09-03T00:00:00"/>
    <s v="First Class"/>
    <s v="KD-16345"/>
    <s v="Katherine Ducich"/>
    <x v="0"/>
    <x v="0"/>
    <x v="20"/>
    <x v="15"/>
    <n v="10009"/>
    <x v="3"/>
    <s v="OFF-AR-10000658"/>
    <x v="1"/>
    <x v="6"/>
    <s v="Newell 324"/>
    <n v="57.75"/>
    <n v="5"/>
    <n v="0"/>
    <n v="16.170000000000002"/>
  </r>
  <r>
    <n v="4931"/>
    <s v="US-2011-138828"/>
    <x v="2"/>
    <x v="814"/>
    <d v="2011-09-03T00:00:00"/>
    <s v="First Class"/>
    <s v="KD-16345"/>
    <s v="Katherine Ducich"/>
    <x v="0"/>
    <x v="0"/>
    <x v="20"/>
    <x v="15"/>
    <n v="10009"/>
    <x v="3"/>
    <s v="OFF-PA-10000349"/>
    <x v="1"/>
    <x v="10"/>
    <s v="Staples"/>
    <n v="14.940000000000001"/>
    <n v="3"/>
    <n v="0"/>
    <n v="7.0218000000000007"/>
  </r>
  <r>
    <n v="4932"/>
    <s v="CA-2014-143651"/>
    <x v="3"/>
    <x v="613"/>
    <d v="2014-03-31T00:00:00"/>
    <s v="Standard Class"/>
    <s v="FM-14215"/>
    <s v="Filia McAdams"/>
    <x v="1"/>
    <x v="0"/>
    <x v="4"/>
    <x v="4"/>
    <n v="98103"/>
    <x v="1"/>
    <s v="OFF-AR-10001446"/>
    <x v="1"/>
    <x v="6"/>
    <s v="Newell 309"/>
    <n v="23.1"/>
    <n v="2"/>
    <n v="0"/>
    <n v="6.93"/>
  </r>
  <r>
    <n v="4933"/>
    <s v="CA-2012-106978"/>
    <x v="1"/>
    <x v="694"/>
    <d v="2012-10-04T00:00:00"/>
    <s v="Standard Class"/>
    <s v="ZC-21910"/>
    <s v="Zuschuss Carroll"/>
    <x v="0"/>
    <x v="0"/>
    <x v="34"/>
    <x v="22"/>
    <n v="80013"/>
    <x v="1"/>
    <s v="OFF-EN-10004483"/>
    <x v="1"/>
    <x v="12"/>
    <s v="#10 White Business Envelopes,4 1/8 x 9 1/2"/>
    <n v="12.536000000000001"/>
    <n v="1"/>
    <n v="0.2"/>
    <n v="4.2308999999999983"/>
  </r>
  <r>
    <n v="4934"/>
    <s v="CA-2012-106978"/>
    <x v="1"/>
    <x v="694"/>
    <d v="2012-10-04T00:00:00"/>
    <s v="Standard Class"/>
    <s v="ZC-21910"/>
    <s v="Zuschuss Carroll"/>
    <x v="0"/>
    <x v="0"/>
    <x v="34"/>
    <x v="22"/>
    <n v="80013"/>
    <x v="1"/>
    <s v="OFF-BI-10002012"/>
    <x v="1"/>
    <x v="8"/>
    <s v="Wilson Jones Easy Flow II Sheet Lifters"/>
    <n v="1.0800000000000003"/>
    <n v="2"/>
    <n v="0.7"/>
    <n v="-0.79200000000000004"/>
  </r>
  <r>
    <n v="4935"/>
    <s v="CA-2012-106978"/>
    <x v="1"/>
    <x v="694"/>
    <d v="2012-10-04T00:00:00"/>
    <s v="Standard Class"/>
    <s v="ZC-21910"/>
    <s v="Zuschuss Carroll"/>
    <x v="0"/>
    <x v="0"/>
    <x v="34"/>
    <x v="22"/>
    <n v="80013"/>
    <x v="1"/>
    <s v="OFF-FA-10003021"/>
    <x v="1"/>
    <x v="13"/>
    <s v="Staples"/>
    <n v="4.5120000000000005"/>
    <n v="3"/>
    <n v="0.2"/>
    <n v="0.84599999999999964"/>
  </r>
  <r>
    <n v="4936"/>
    <s v="CA-2012-155124"/>
    <x v="1"/>
    <x v="1007"/>
    <d v="2012-03-21T00:00:00"/>
    <s v="Standard Class"/>
    <s v="KS-16300"/>
    <s v="Karen Seio"/>
    <x v="1"/>
    <x v="0"/>
    <x v="427"/>
    <x v="7"/>
    <n v="84043"/>
    <x v="1"/>
    <s v="TEC-PH-10003356"/>
    <x v="2"/>
    <x v="7"/>
    <s v="SmartStand Mobile Device Holder, Assorted Colors"/>
    <n v="16.776000000000003"/>
    <n v="3"/>
    <n v="0.2"/>
    <n v="1.6776"/>
  </r>
  <r>
    <n v="4937"/>
    <s v="CA-2014-150931"/>
    <x v="3"/>
    <x v="1008"/>
    <d v="2014-01-14T00:00:00"/>
    <s v="Standard Class"/>
    <s v="DP-13390"/>
    <s v="Dennis Pardue"/>
    <x v="2"/>
    <x v="0"/>
    <x v="428"/>
    <x v="19"/>
    <n v="35401"/>
    <x v="0"/>
    <s v="OFF-BI-10004728"/>
    <x v="1"/>
    <x v="8"/>
    <s v="Wilson Jones Turn Tabs Binder Tool for Ring Binders"/>
    <n v="33.74"/>
    <n v="7"/>
    <n v="0"/>
    <n v="15.5204"/>
  </r>
  <r>
    <n v="4938"/>
    <s v="CA-2011-157147"/>
    <x v="2"/>
    <x v="286"/>
    <d v="2011-01-19T00:00:00"/>
    <s v="Standard Class"/>
    <s v="BD-11605"/>
    <s v="Brian Dahlen"/>
    <x v="0"/>
    <x v="0"/>
    <x v="8"/>
    <x v="1"/>
    <n v="94109"/>
    <x v="1"/>
    <s v="OFF-ST-10000078"/>
    <x v="1"/>
    <x v="4"/>
    <s v="Tennsco 6- and 18-Compartment Lockers"/>
    <n v="1325.8500000000001"/>
    <n v="5"/>
    <n v="0"/>
    <n v="238.65299999999991"/>
  </r>
  <r>
    <n v="4939"/>
    <s v="CA-2011-157147"/>
    <x v="2"/>
    <x v="286"/>
    <d v="2011-01-19T00:00:00"/>
    <s v="Standard Class"/>
    <s v="BD-11605"/>
    <s v="Brian Dahlen"/>
    <x v="0"/>
    <x v="0"/>
    <x v="8"/>
    <x v="1"/>
    <n v="94109"/>
    <x v="1"/>
    <s v="FUR-BO-10003034"/>
    <x v="0"/>
    <x v="0"/>
    <s v="O'Sullivan Elevations Bookcase, Cherry Finish"/>
    <n v="333.99899999999997"/>
    <n v="3"/>
    <n v="0.15"/>
    <n v="3.9294000000000082"/>
  </r>
  <r>
    <n v="4940"/>
    <s v="CA-2011-157147"/>
    <x v="2"/>
    <x v="286"/>
    <d v="2011-01-19T00:00:00"/>
    <s v="Standard Class"/>
    <s v="BD-11605"/>
    <s v="Brian Dahlen"/>
    <x v="0"/>
    <x v="0"/>
    <x v="8"/>
    <x v="1"/>
    <n v="94109"/>
    <x v="1"/>
    <s v="OFF-AR-10003514"/>
    <x v="1"/>
    <x v="6"/>
    <s v="4009 Highlighters by Sanford"/>
    <n v="19.899999999999999"/>
    <n v="5"/>
    <n v="0"/>
    <n v="6.5669999999999984"/>
  </r>
  <r>
    <n v="4941"/>
    <s v="CA-2012-156482"/>
    <x v="1"/>
    <x v="525"/>
    <d v="2012-02-13T00:00:00"/>
    <s v="Standard Class"/>
    <s v="IL-15100"/>
    <s v="Ivan Liston"/>
    <x v="0"/>
    <x v="0"/>
    <x v="40"/>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x v="0"/>
    <x v="40"/>
    <x v="13"/>
    <n v="19805"/>
    <x v="3"/>
    <s v="FUR-BO-10002598"/>
    <x v="0"/>
    <x v="0"/>
    <s v="Hon Metal Bookcases, Putty"/>
    <n v="283.92"/>
    <n v="4"/>
    <n v="0"/>
    <n v="82.336799999999982"/>
  </r>
  <r>
    <n v="4943"/>
    <s v="CA-2012-156482"/>
    <x v="1"/>
    <x v="525"/>
    <d v="2012-02-13T00:00:00"/>
    <s v="Standard Class"/>
    <s v="IL-15100"/>
    <s v="Ivan Liston"/>
    <x v="0"/>
    <x v="0"/>
    <x v="40"/>
    <x v="13"/>
    <n v="19805"/>
    <x v="3"/>
    <s v="OFF-AR-10001022"/>
    <x v="1"/>
    <x v="6"/>
    <s v="SANFORD Liquid Accent Tank-Style Highlighters"/>
    <n v="5.68"/>
    <n v="2"/>
    <n v="0"/>
    <n v="1.7607999999999997"/>
  </r>
  <r>
    <n v="4944"/>
    <s v="CA-2014-106782"/>
    <x v="3"/>
    <x v="202"/>
    <d v="2014-12-28T00:00:00"/>
    <s v="Standard Class"/>
    <s v="LP-17095"/>
    <s v="Liz Preis"/>
    <x v="0"/>
    <x v="0"/>
    <x v="240"/>
    <x v="14"/>
    <n v="47905"/>
    <x v="2"/>
    <s v="OFF-ST-10004459"/>
    <x v="1"/>
    <x v="4"/>
    <s v="Tennsco Single-Tier Lockers"/>
    <n v="375.34"/>
    <n v="1"/>
    <n v="0"/>
    <n v="18.766999999999996"/>
  </r>
  <r>
    <n v="4945"/>
    <s v="CA-2013-151372"/>
    <x v="0"/>
    <x v="64"/>
    <d v="2013-09-07T00:00:00"/>
    <s v="First Class"/>
    <s v="JH-15985"/>
    <s v="Joseph Holt"/>
    <x v="0"/>
    <x v="0"/>
    <x v="332"/>
    <x v="1"/>
    <n v="90278"/>
    <x v="1"/>
    <s v="OFF-PA-10004381"/>
    <x v="1"/>
    <x v="10"/>
    <s v="14-7/8 x 11 Blue Bar Computer Printout Paper"/>
    <n v="96.08"/>
    <n v="2"/>
    <n v="0"/>
    <n v="46.118399999999994"/>
  </r>
  <r>
    <n v="4946"/>
    <s v="CA-2013-151372"/>
    <x v="0"/>
    <x v="64"/>
    <d v="2013-09-07T00:00:00"/>
    <s v="First Class"/>
    <s v="JH-15985"/>
    <s v="Joseph Holt"/>
    <x v="0"/>
    <x v="0"/>
    <x v="332"/>
    <x v="1"/>
    <n v="90278"/>
    <x v="1"/>
    <s v="OFF-BI-10000050"/>
    <x v="1"/>
    <x v="8"/>
    <s v="Angle-D Binders with Locking Rings, Label Holders"/>
    <n v="11.68"/>
    <n v="2"/>
    <n v="0.2"/>
    <n v="3.9419999999999993"/>
  </r>
  <r>
    <n v="4947"/>
    <s v="CA-2013-151372"/>
    <x v="0"/>
    <x v="64"/>
    <d v="2013-09-07T00:00:00"/>
    <s v="First Class"/>
    <s v="JH-15985"/>
    <s v="Joseph Holt"/>
    <x v="0"/>
    <x v="0"/>
    <x v="332"/>
    <x v="1"/>
    <n v="90278"/>
    <x v="1"/>
    <s v="OFF-FA-10000304"/>
    <x v="1"/>
    <x v="13"/>
    <s v="Advantus Push Pins"/>
    <n v="4.3600000000000003"/>
    <n v="2"/>
    <n v="0"/>
    <n v="1.7876000000000003"/>
  </r>
  <r>
    <n v="4948"/>
    <s v="CA-2011-102085"/>
    <x v="2"/>
    <x v="777"/>
    <d v="2011-10-09T00:00:00"/>
    <s v="Standard Class"/>
    <s v="JD-16015"/>
    <s v="Joy Daniels"/>
    <x v="0"/>
    <x v="0"/>
    <x v="4"/>
    <x v="4"/>
    <n v="98115"/>
    <x v="1"/>
    <s v="OFF-LA-10002475"/>
    <x v="1"/>
    <x v="2"/>
    <s v="Avery 519"/>
    <n v="29.24"/>
    <n v="4"/>
    <n v="0"/>
    <n v="13.742799999999999"/>
  </r>
  <r>
    <n v="4949"/>
    <s v="CA-2014-107125"/>
    <x v="3"/>
    <x v="344"/>
    <d v="2014-12-03T00:00:00"/>
    <s v="Standard Class"/>
    <s v="BD-11320"/>
    <s v="Bill Donatelli"/>
    <x v="0"/>
    <x v="0"/>
    <x v="1"/>
    <x v="1"/>
    <n v="90045"/>
    <x v="1"/>
    <s v="OFF-BI-10001989"/>
    <x v="1"/>
    <x v="8"/>
    <s v="Premium Transparent Presentation Covers by GBC"/>
    <n v="117.48800000000001"/>
    <n v="7"/>
    <n v="0.2"/>
    <n v="41.120799999999988"/>
  </r>
  <r>
    <n v="4950"/>
    <s v="CA-2014-107125"/>
    <x v="3"/>
    <x v="344"/>
    <d v="2014-12-03T00:00:00"/>
    <s v="Standard Class"/>
    <s v="BD-11320"/>
    <s v="Bill Donatelli"/>
    <x v="0"/>
    <x v="0"/>
    <x v="1"/>
    <x v="1"/>
    <n v="90045"/>
    <x v="1"/>
    <s v="FUR-FU-10000732"/>
    <x v="0"/>
    <x v="5"/>
    <s v="Eldon 200 Class Desk Accessories"/>
    <n v="18.84"/>
    <n v="3"/>
    <n v="0"/>
    <n v="6.0287999999999995"/>
  </r>
  <r>
    <n v="4951"/>
    <s v="CA-2013-125815"/>
    <x v="0"/>
    <x v="99"/>
    <d v="2013-11-02T00:00:00"/>
    <s v="Second Class"/>
    <s v="DL-13330"/>
    <s v="Denise Leinenbach"/>
    <x v="0"/>
    <x v="0"/>
    <x v="20"/>
    <x v="15"/>
    <n v="10009"/>
    <x v="3"/>
    <s v="OFF-AR-10004441"/>
    <x v="1"/>
    <x v="6"/>
    <s v="BIC Brite Liner Highlighters"/>
    <n v="12.419999999999998"/>
    <n v="3"/>
    <n v="0"/>
    <n v="5.2164000000000001"/>
  </r>
  <r>
    <n v="4952"/>
    <s v="CA-2012-144190"/>
    <x v="1"/>
    <x v="988"/>
    <d v="2012-06-13T00:00:00"/>
    <s v="Standard Class"/>
    <s v="NC-18415"/>
    <s v="Nathan Cano"/>
    <x v="0"/>
    <x v="0"/>
    <x v="195"/>
    <x v="12"/>
    <n v="48073"/>
    <x v="2"/>
    <s v="OFF-PA-10000304"/>
    <x v="1"/>
    <x v="10"/>
    <s v="Xerox 1995"/>
    <n v="12.96"/>
    <n v="2"/>
    <n v="0"/>
    <n v="6.2208000000000006"/>
  </r>
  <r>
    <n v="4953"/>
    <s v="CA-2014-117926"/>
    <x v="3"/>
    <x v="166"/>
    <d v="2014-12-13T00:00:00"/>
    <s v="Second Class"/>
    <s v="AS-10225"/>
    <s v="Alan Schoenberger"/>
    <x v="1"/>
    <x v="0"/>
    <x v="8"/>
    <x v="1"/>
    <n v="94109"/>
    <x v="1"/>
    <s v="OFF-AP-10002670"/>
    <x v="1"/>
    <x v="9"/>
    <s v="Belkin 8-Outlet Premiere SurgeMaster II Surge Protectors"/>
    <n v="69.48"/>
    <n v="1"/>
    <n v="0"/>
    <n v="20.843999999999994"/>
  </r>
  <r>
    <n v="4954"/>
    <s v="CA-2012-153906"/>
    <x v="1"/>
    <x v="199"/>
    <d v="2012-03-20T00:00:00"/>
    <s v="Standard Class"/>
    <s v="MS-17980"/>
    <s v="Michael Stewart"/>
    <x v="1"/>
    <x v="0"/>
    <x v="20"/>
    <x v="15"/>
    <n v="10009"/>
    <x v="3"/>
    <s v="TEC-PH-10001527"/>
    <x v="2"/>
    <x v="7"/>
    <s v="Plantronics MX500i Earset"/>
    <n v="85.9"/>
    <n v="2"/>
    <n v="0"/>
    <n v="2.5769999999999982"/>
  </r>
  <r>
    <n v="4955"/>
    <s v="CA-2011-160262"/>
    <x v="2"/>
    <x v="3"/>
    <d v="2011-06-13T00:00:00"/>
    <s v="Second Class"/>
    <s v="TS-21205"/>
    <s v="Thomas Seio"/>
    <x v="1"/>
    <x v="0"/>
    <x v="226"/>
    <x v="33"/>
    <n v="89031"/>
    <x v="1"/>
    <s v="OFF-AR-10002335"/>
    <x v="1"/>
    <x v="6"/>
    <s v="DIXON Oriole Pencils"/>
    <n v="18.060000000000002"/>
    <n v="7"/>
    <n v="0"/>
    <n v="4.6956000000000007"/>
  </r>
  <r>
    <n v="4956"/>
    <s v="CA-2011-160262"/>
    <x v="2"/>
    <x v="3"/>
    <d v="2011-06-13T00:00:00"/>
    <s v="Second Class"/>
    <s v="TS-21205"/>
    <s v="Thomas Seio"/>
    <x v="1"/>
    <x v="0"/>
    <x v="226"/>
    <x v="33"/>
    <n v="89031"/>
    <x v="1"/>
    <s v="OFF-PA-10003641"/>
    <x v="1"/>
    <x v="10"/>
    <s v="Xerox 1909"/>
    <n v="79.14"/>
    <n v="3"/>
    <n v="0"/>
    <n v="36.404399999999995"/>
  </r>
  <r>
    <n v="4957"/>
    <s v="CA-2011-160262"/>
    <x v="2"/>
    <x v="3"/>
    <d v="2011-06-13T00:00:00"/>
    <s v="Second Class"/>
    <s v="TS-21205"/>
    <s v="Thomas Seio"/>
    <x v="1"/>
    <x v="0"/>
    <x v="226"/>
    <x v="33"/>
    <n v="89031"/>
    <x v="1"/>
    <s v="FUR-FU-10002685"/>
    <x v="0"/>
    <x v="5"/>
    <s v="Executive Impressions 13-1/2&quot; Indoor/Outdoor Wall Clock"/>
    <n v="37.4"/>
    <n v="2"/>
    <n v="0"/>
    <n v="14.212"/>
  </r>
  <r>
    <n v="4958"/>
    <s v="CA-2012-127607"/>
    <x v="1"/>
    <x v="305"/>
    <d v="2012-03-26T00:00:00"/>
    <s v="Standard Class"/>
    <s v="JK-15730"/>
    <s v="Joe Kamberova"/>
    <x v="0"/>
    <x v="0"/>
    <x v="238"/>
    <x v="5"/>
    <n v="75007"/>
    <x v="2"/>
    <s v="OFF-BI-10001308"/>
    <x v="1"/>
    <x v="8"/>
    <s v="GBC Standard Plastic Binding Systems' Combs"/>
    <n v="2.5119999999999996"/>
    <n v="2"/>
    <n v="0.8"/>
    <n v="-4.3960000000000026"/>
  </r>
  <r>
    <n v="4959"/>
    <s v="CA-2012-127607"/>
    <x v="1"/>
    <x v="305"/>
    <d v="2012-03-26T00:00:00"/>
    <s v="Standard Class"/>
    <s v="JK-15730"/>
    <s v="Joe Kamberova"/>
    <x v="0"/>
    <x v="0"/>
    <x v="238"/>
    <x v="5"/>
    <n v="75007"/>
    <x v="2"/>
    <s v="OFF-FA-10003485"/>
    <x v="1"/>
    <x v="13"/>
    <s v="Staples"/>
    <n v="18.864000000000001"/>
    <n v="9"/>
    <n v="0.2"/>
    <n v="6.1307999999999998"/>
  </r>
  <r>
    <n v="4960"/>
    <s v="CA-2013-166226"/>
    <x v="0"/>
    <x v="741"/>
    <d v="2013-11-23T00:00:00"/>
    <s v="Standard Class"/>
    <s v="TC-21535"/>
    <s v="Tracy Collins"/>
    <x v="2"/>
    <x v="0"/>
    <x v="1"/>
    <x v="1"/>
    <n v="90008"/>
    <x v="1"/>
    <s v="TEC-PH-10003357"/>
    <x v="2"/>
    <x v="7"/>
    <s v="Grandstream GXP2100 Mainstream Business Phone"/>
    <n v="61.192"/>
    <n v="1"/>
    <n v="0.2"/>
    <n v="6.1192000000000011"/>
  </r>
  <r>
    <n v="4961"/>
    <s v="CA-2013-166226"/>
    <x v="0"/>
    <x v="741"/>
    <d v="2013-11-23T00:00:00"/>
    <s v="Standard Class"/>
    <s v="TC-21535"/>
    <s v="Tracy Collins"/>
    <x v="2"/>
    <x v="0"/>
    <x v="1"/>
    <x v="1"/>
    <n v="90008"/>
    <x v="1"/>
    <s v="OFF-AP-10002867"/>
    <x v="1"/>
    <x v="9"/>
    <s v="Fellowes Command Center 5-outlet power strip"/>
    <n v="67.84"/>
    <n v="1"/>
    <n v="0"/>
    <n v="18.316800000000001"/>
  </r>
  <r>
    <n v="4962"/>
    <s v="CA-2011-156587"/>
    <x v="2"/>
    <x v="1009"/>
    <d v="2011-03-08T00:00:00"/>
    <s v="First Class"/>
    <s v="AB-10015"/>
    <s v="Aaron Bergman"/>
    <x v="0"/>
    <x v="0"/>
    <x v="4"/>
    <x v="4"/>
    <n v="98103"/>
    <x v="1"/>
    <s v="FUR-CH-10004477"/>
    <x v="0"/>
    <x v="1"/>
    <s v="Global Push Button Manager's Chair, Indigo"/>
    <n v="48.712000000000003"/>
    <n v="1"/>
    <n v="0.2"/>
    <n v="5.4800999999999966"/>
  </r>
  <r>
    <n v="4963"/>
    <s v="CA-2011-156587"/>
    <x v="2"/>
    <x v="1009"/>
    <d v="2011-03-08T00:00:00"/>
    <s v="First Class"/>
    <s v="AB-10015"/>
    <s v="Aaron Bergman"/>
    <x v="0"/>
    <x v="0"/>
    <x v="4"/>
    <x v="4"/>
    <n v="98103"/>
    <x v="1"/>
    <s v="OFF-AR-10001427"/>
    <x v="1"/>
    <x v="6"/>
    <s v="Newell 330"/>
    <n v="17.940000000000001"/>
    <n v="3"/>
    <n v="0"/>
    <n v="4.6644000000000005"/>
  </r>
  <r>
    <n v="4964"/>
    <s v="CA-2011-156587"/>
    <x v="2"/>
    <x v="1009"/>
    <d v="2011-03-08T00:00:00"/>
    <s v="First Class"/>
    <s v="AB-10015"/>
    <s v="Aaron Bergman"/>
    <x v="0"/>
    <x v="0"/>
    <x v="4"/>
    <x v="4"/>
    <n v="98103"/>
    <x v="1"/>
    <s v="OFF-ST-10002344"/>
    <x v="1"/>
    <x v="4"/>
    <s v="Carina 42&quot;Hx23 3/4&quot;W Media Storage Unit"/>
    <n v="242.94"/>
    <n v="3"/>
    <n v="0"/>
    <n v="4.8588000000000164"/>
  </r>
  <r>
    <n v="4965"/>
    <s v="CA-2013-141180"/>
    <x v="0"/>
    <x v="666"/>
    <d v="2013-05-20T00:00:00"/>
    <s v="Second Class"/>
    <s v="DP-13000"/>
    <s v="Darren Powers"/>
    <x v="0"/>
    <x v="0"/>
    <x v="2"/>
    <x v="2"/>
    <n v="33311"/>
    <x v="0"/>
    <s v="OFF-BI-10000301"/>
    <x v="1"/>
    <x v="8"/>
    <s v="GBC Instant Report Kit"/>
    <n v="7.7640000000000011"/>
    <n v="4"/>
    <n v="0.7"/>
    <n v="-5.1760000000000002"/>
  </r>
  <r>
    <n v="4966"/>
    <s v="CA-2012-109708"/>
    <x v="1"/>
    <x v="442"/>
    <d v="2012-05-28T00:00:00"/>
    <s v="Second Class"/>
    <s v="CY-12745"/>
    <s v="Craig Yedwab"/>
    <x v="1"/>
    <x v="0"/>
    <x v="29"/>
    <x v="18"/>
    <n v="38401"/>
    <x v="0"/>
    <s v="TEC-PH-10001944"/>
    <x v="2"/>
    <x v="7"/>
    <s v="Wi-Ex zBoost YX540 Cellular Phone Signal Booster"/>
    <n v="467.03999999999996"/>
    <n v="4"/>
    <n v="0.2"/>
    <n v="58.379999999999939"/>
  </r>
  <r>
    <n v="4967"/>
    <s v="CA-2012-122406"/>
    <x v="1"/>
    <x v="991"/>
    <d v="2012-08-05T00:00:00"/>
    <s v="Second Class"/>
    <s v="BE-11455"/>
    <s v="Brad Eason"/>
    <x v="2"/>
    <x v="0"/>
    <x v="205"/>
    <x v="34"/>
    <n v="2908"/>
    <x v="3"/>
    <s v="TEC-PH-10001527"/>
    <x v="2"/>
    <x v="7"/>
    <s v="Plantronics MX500i Earset"/>
    <n v="128.85000000000002"/>
    <n v="3"/>
    <n v="0"/>
    <n v="3.8654999999999973"/>
  </r>
  <r>
    <n v="4968"/>
    <s v="CA-2012-122406"/>
    <x v="1"/>
    <x v="991"/>
    <d v="2012-08-05T00:00:00"/>
    <s v="Second Class"/>
    <s v="BE-11455"/>
    <s v="Brad Eason"/>
    <x v="2"/>
    <x v="0"/>
    <x v="205"/>
    <x v="34"/>
    <n v="2908"/>
    <x v="3"/>
    <s v="OFF-PA-10001307"/>
    <x v="1"/>
    <x v="10"/>
    <s v="Important Message Pads, 50 4-1/4 x 5-1/2 Forms per Pad"/>
    <n v="8.4"/>
    <n v="2"/>
    <n v="0"/>
    <n v="4.1159999999999997"/>
  </r>
  <r>
    <n v="4969"/>
    <s v="CA-2012-122406"/>
    <x v="1"/>
    <x v="991"/>
    <d v="2012-08-05T00:00:00"/>
    <s v="Second Class"/>
    <s v="BE-11455"/>
    <s v="Brad Eason"/>
    <x v="2"/>
    <x v="0"/>
    <x v="205"/>
    <x v="34"/>
    <n v="2908"/>
    <x v="3"/>
    <s v="TEC-AC-10004571"/>
    <x v="2"/>
    <x v="11"/>
    <s v="Logitech G700s Rechargeable Gaming Mouse"/>
    <n v="199.98"/>
    <n v="2"/>
    <n v="0"/>
    <n v="83.991600000000005"/>
  </r>
  <r>
    <n v="4970"/>
    <s v="CA-2012-122406"/>
    <x v="1"/>
    <x v="991"/>
    <d v="2012-08-05T00:00:00"/>
    <s v="Second Class"/>
    <s v="BE-11455"/>
    <s v="Brad Eason"/>
    <x v="2"/>
    <x v="0"/>
    <x v="205"/>
    <x v="34"/>
    <n v="2908"/>
    <x v="3"/>
    <s v="FUR-CH-10001973"/>
    <x v="0"/>
    <x v="1"/>
    <s v="Office Star Flex Back Scooter Chair with White Frame"/>
    <n v="110.98"/>
    <n v="1"/>
    <n v="0"/>
    <n v="15.537199999999999"/>
  </r>
  <r>
    <n v="4971"/>
    <s v="US-2013-153815"/>
    <x v="0"/>
    <x v="61"/>
    <d v="2013-11-10T00:00:00"/>
    <s v="First Class"/>
    <s v="KL-16555"/>
    <s v="Kelly Lampkin"/>
    <x v="1"/>
    <x v="0"/>
    <x v="108"/>
    <x v="2"/>
    <n v="32216"/>
    <x v="0"/>
    <s v="FUR-CH-10000513"/>
    <x v="0"/>
    <x v="1"/>
    <s v="High-Back Leather Manager's Chair"/>
    <n v="207.98400000000004"/>
    <n v="2"/>
    <n v="0.2"/>
    <n v="-28.597800000000007"/>
  </r>
  <r>
    <n v="4972"/>
    <s v="US-2013-153815"/>
    <x v="0"/>
    <x v="61"/>
    <d v="2013-11-10T00:00:00"/>
    <s v="First Class"/>
    <s v="KL-16555"/>
    <s v="Kelly Lampkin"/>
    <x v="1"/>
    <x v="0"/>
    <x v="108"/>
    <x v="2"/>
    <n v="32216"/>
    <x v="0"/>
    <s v="OFF-PA-10002421"/>
    <x v="1"/>
    <x v="10"/>
    <s v="Embossed Ink Jet Note Cards"/>
    <n v="36.112000000000002"/>
    <n v="2"/>
    <n v="0.2"/>
    <n v="12.639200000000001"/>
  </r>
  <r>
    <n v="4973"/>
    <s v="US-2013-153815"/>
    <x v="0"/>
    <x v="61"/>
    <d v="2013-11-10T00:00:00"/>
    <s v="First Class"/>
    <s v="KL-16555"/>
    <s v="Kelly Lampkin"/>
    <x v="1"/>
    <x v="0"/>
    <x v="108"/>
    <x v="2"/>
    <n v="32216"/>
    <x v="0"/>
    <s v="FUR-FU-10004090"/>
    <x v="0"/>
    <x v="5"/>
    <s v="Executive Impressions 14&quot; Contract Wall Clock"/>
    <n v="35.568000000000005"/>
    <n v="2"/>
    <n v="0.2"/>
    <n v="5.7797999999999963"/>
  </r>
  <r>
    <n v="4974"/>
    <s v="US-2013-153815"/>
    <x v="0"/>
    <x v="61"/>
    <d v="2013-11-10T00:00:00"/>
    <s v="First Class"/>
    <s v="KL-16555"/>
    <s v="Kelly Lampkin"/>
    <x v="1"/>
    <x v="0"/>
    <x v="108"/>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x v="0"/>
    <x v="147"/>
    <x v="1"/>
    <n v="92054"/>
    <x v="1"/>
    <s v="OFF-PA-10002246"/>
    <x v="1"/>
    <x v="10"/>
    <s v="Wirebound Four 2-3/4 x 5 Forms per Page, 400 Sets per Book"/>
    <n v="12.9"/>
    <n v="2"/>
    <n v="0"/>
    <n v="6.3209999999999997"/>
  </r>
  <r>
    <n v="4976"/>
    <s v="CA-2012-142202"/>
    <x v="1"/>
    <x v="227"/>
    <d v="2012-09-23T00:00:00"/>
    <s v="Second Class"/>
    <s v="JR-16210"/>
    <s v="Justin Ritter"/>
    <x v="1"/>
    <x v="0"/>
    <x v="108"/>
    <x v="2"/>
    <n v="32216"/>
    <x v="0"/>
    <s v="TEC-AC-10003198"/>
    <x v="2"/>
    <x v="11"/>
    <s v="Enermax Acrylux Wireless Keyboard"/>
    <n v="717.12000000000012"/>
    <n v="9"/>
    <n v="0.2"/>
    <n v="152.38799999999992"/>
  </r>
  <r>
    <n v="4977"/>
    <s v="CA-2012-165050"/>
    <x v="1"/>
    <x v="214"/>
    <d v="2012-12-09T00:00:00"/>
    <s v="First Class"/>
    <s v="AH-10210"/>
    <s v="Alan Hwang"/>
    <x v="0"/>
    <x v="0"/>
    <x v="20"/>
    <x v="15"/>
    <n v="10024"/>
    <x v="3"/>
    <s v="OFF-BI-10001031"/>
    <x v="1"/>
    <x v="8"/>
    <s v="Pressboard Data Binders by Wilson Jones"/>
    <n v="21.36"/>
    <n v="5"/>
    <n v="0.2"/>
    <n v="7.2089999999999996"/>
  </r>
  <r>
    <n v="4978"/>
    <s v="CA-2012-165050"/>
    <x v="1"/>
    <x v="214"/>
    <d v="2012-12-09T00:00:00"/>
    <s v="First Class"/>
    <s v="AH-10210"/>
    <s v="Alan Hwang"/>
    <x v="0"/>
    <x v="0"/>
    <x v="20"/>
    <x v="15"/>
    <n v="10024"/>
    <x v="3"/>
    <s v="OFF-BI-10003727"/>
    <x v="1"/>
    <x v="8"/>
    <s v="Avery Durable Slant Ring Binders With Label Holder"/>
    <n v="6.6879999999999997"/>
    <n v="2"/>
    <n v="0.2"/>
    <n v="2.3407999999999998"/>
  </r>
  <r>
    <n v="4979"/>
    <s v="CA-2012-165050"/>
    <x v="1"/>
    <x v="214"/>
    <d v="2012-12-09T00:00:00"/>
    <s v="First Class"/>
    <s v="AH-10210"/>
    <s v="Alan Hwang"/>
    <x v="0"/>
    <x v="0"/>
    <x v="20"/>
    <x v="15"/>
    <n v="10024"/>
    <x v="3"/>
    <s v="TEC-PH-10001336"/>
    <x v="2"/>
    <x v="7"/>
    <s v="Digium D40 VoIP phone"/>
    <n v="773.94"/>
    <n v="6"/>
    <n v="0"/>
    <n v="224.4426"/>
  </r>
  <r>
    <n v="4980"/>
    <s v="US-2013-131114"/>
    <x v="0"/>
    <x v="10"/>
    <d v="2013-12-14T00:00:00"/>
    <s v="Second Class"/>
    <s v="RW-19630"/>
    <s v="Rob Williams"/>
    <x v="1"/>
    <x v="0"/>
    <x v="22"/>
    <x v="10"/>
    <n v="60610"/>
    <x v="2"/>
    <s v="OFF-SU-10001664"/>
    <x v="1"/>
    <x v="14"/>
    <s v="Acme Office Executive Series Stainless Steel Trimmers"/>
    <n v="20.568000000000001"/>
    <n v="3"/>
    <n v="0.2"/>
    <n v="1.5426000000000002"/>
  </r>
  <r>
    <n v="4981"/>
    <s v="US-2013-131114"/>
    <x v="0"/>
    <x v="10"/>
    <d v="2013-12-14T00:00:00"/>
    <s v="Second Class"/>
    <s v="RW-19630"/>
    <s v="Rob Williams"/>
    <x v="1"/>
    <x v="0"/>
    <x v="22"/>
    <x v="10"/>
    <n v="60610"/>
    <x v="2"/>
    <s v="OFF-AP-10003971"/>
    <x v="1"/>
    <x v="9"/>
    <s v="Belkin 6 Outlet Metallic Surge Strip"/>
    <n v="4.355999999999999"/>
    <n v="2"/>
    <n v="0.8"/>
    <n v="-11.761200000000002"/>
  </r>
  <r>
    <n v="4982"/>
    <s v="US-2013-131114"/>
    <x v="0"/>
    <x v="10"/>
    <d v="2013-12-14T00:00:00"/>
    <s v="Second Class"/>
    <s v="RW-19630"/>
    <s v="Rob Williams"/>
    <x v="1"/>
    <x v="0"/>
    <x v="22"/>
    <x v="10"/>
    <n v="60610"/>
    <x v="2"/>
    <s v="TEC-AC-10000199"/>
    <x v="2"/>
    <x v="11"/>
    <s v="Kingston Digital DataTraveler 8GB USB 2.0"/>
    <n v="19.040000000000003"/>
    <n v="4"/>
    <n v="0.2"/>
    <n v="-1.4279999999999999"/>
  </r>
  <r>
    <n v="4983"/>
    <s v="CA-2011-160066"/>
    <x v="2"/>
    <x v="912"/>
    <d v="2011-11-22T00:00:00"/>
    <s v="Standard Class"/>
    <s v="AH-10075"/>
    <s v="Adam Hart"/>
    <x v="1"/>
    <x v="0"/>
    <x v="101"/>
    <x v="1"/>
    <n v="92646"/>
    <x v="1"/>
    <s v="OFF-LA-10001045"/>
    <x v="1"/>
    <x v="2"/>
    <s v="Permanent Self-Adhesive File Folder Labels for Typewriters by Universal"/>
    <n v="5.22"/>
    <n v="2"/>
    <n v="0"/>
    <n v="2.4011999999999998"/>
  </r>
  <r>
    <n v="4984"/>
    <s v="CA-2013-109925"/>
    <x v="0"/>
    <x v="61"/>
    <d v="2013-11-11T00:00:00"/>
    <s v="Second Class"/>
    <s v="IM-15070"/>
    <s v="Irene Maddox"/>
    <x v="0"/>
    <x v="0"/>
    <x v="70"/>
    <x v="1"/>
    <n v="92105"/>
    <x v="1"/>
    <s v="OFF-ST-10003442"/>
    <x v="1"/>
    <x v="4"/>
    <s v="Eldon Portable Mobile Manager"/>
    <n v="84.84"/>
    <n v="3"/>
    <n v="0"/>
    <n v="22.9068"/>
  </r>
  <r>
    <n v="4985"/>
    <s v="CA-2012-160696"/>
    <x v="1"/>
    <x v="684"/>
    <d v="2012-09-10T00:00:00"/>
    <s v="Standard Class"/>
    <s v="CK-12760"/>
    <s v="Cyma Kinney"/>
    <x v="1"/>
    <x v="0"/>
    <x v="316"/>
    <x v="18"/>
    <n v="37211"/>
    <x v="0"/>
    <s v="OFF-FA-10003059"/>
    <x v="1"/>
    <x v="13"/>
    <s v="Assorted Color Push Pins"/>
    <n v="7.2400000000000011"/>
    <n v="5"/>
    <n v="0.2"/>
    <n v="1.1764999999999992"/>
  </r>
  <r>
    <n v="4986"/>
    <s v="CA-2011-125171"/>
    <x v="2"/>
    <x v="1010"/>
    <d v="2011-09-03T00:00:00"/>
    <s v="Same Day"/>
    <s v="AG-10390"/>
    <s v="Allen Goldenen"/>
    <x v="0"/>
    <x v="0"/>
    <x v="20"/>
    <x v="15"/>
    <n v="10009"/>
    <x v="3"/>
    <s v="OFF-LA-10001175"/>
    <x v="1"/>
    <x v="2"/>
    <s v="Avery 514"/>
    <n v="14.399999999999999"/>
    <n v="5"/>
    <n v="0"/>
    <n v="7.056"/>
  </r>
  <r>
    <n v="4987"/>
    <s v="CA-2013-149279"/>
    <x v="0"/>
    <x v="423"/>
    <d v="2013-04-29T00:00:00"/>
    <s v="Standard Class"/>
    <s v="CL-12700"/>
    <s v="Craig Leslie"/>
    <x v="2"/>
    <x v="0"/>
    <x v="77"/>
    <x v="22"/>
    <n v="80906"/>
    <x v="1"/>
    <s v="OFF-PA-10003441"/>
    <x v="1"/>
    <x v="10"/>
    <s v="Xerox 226"/>
    <n v="15.552000000000003"/>
    <n v="3"/>
    <n v="0.2"/>
    <n v="5.4432"/>
  </r>
  <r>
    <n v="4988"/>
    <s v="CA-2013-149279"/>
    <x v="0"/>
    <x v="423"/>
    <d v="2013-04-29T00:00:00"/>
    <s v="Standard Class"/>
    <s v="CL-12700"/>
    <s v="Craig Leslie"/>
    <x v="2"/>
    <x v="0"/>
    <x v="77"/>
    <x v="22"/>
    <n v="80906"/>
    <x v="1"/>
    <s v="FUR-CH-10004287"/>
    <x v="0"/>
    <x v="1"/>
    <s v="SAFCO Arco Folding Chair"/>
    <n v="1325.76"/>
    <n v="6"/>
    <n v="0.2"/>
    <n v="149.14799999999991"/>
  </r>
  <r>
    <n v="4989"/>
    <s v="CA-2013-149279"/>
    <x v="0"/>
    <x v="423"/>
    <d v="2013-04-29T00:00:00"/>
    <s v="Standard Class"/>
    <s v="CL-12700"/>
    <s v="Craig Leslie"/>
    <x v="2"/>
    <x v="0"/>
    <x v="77"/>
    <x v="22"/>
    <n v="80906"/>
    <x v="1"/>
    <s v="OFF-BI-10004040"/>
    <x v="1"/>
    <x v="8"/>
    <s v="Wilson Jones Impact Binders"/>
    <n v="3.1080000000000001"/>
    <n v="2"/>
    <n v="0.7"/>
    <n v="-2.1755999999999993"/>
  </r>
  <r>
    <n v="4990"/>
    <s v="CA-2014-107321"/>
    <x v="3"/>
    <x v="515"/>
    <d v="2014-09-05T00:00:00"/>
    <s v="Standard Class"/>
    <s v="AW-10930"/>
    <s v="Arthur Wiediger"/>
    <x v="2"/>
    <x v="0"/>
    <x v="8"/>
    <x v="1"/>
    <n v="94110"/>
    <x v="1"/>
    <s v="OFF-BI-10004022"/>
    <x v="1"/>
    <x v="8"/>
    <s v="Acco Suede Grain Vinyl Round Ring Binder"/>
    <n v="6.6719999999999988"/>
    <n v="3"/>
    <n v="0.2"/>
    <n v="2.1683999999999997"/>
  </r>
  <r>
    <n v="4991"/>
    <s v="CA-2014-107321"/>
    <x v="3"/>
    <x v="515"/>
    <d v="2014-09-05T00:00:00"/>
    <s v="Standard Class"/>
    <s v="AW-10930"/>
    <s v="Arthur Wiediger"/>
    <x v="2"/>
    <x v="0"/>
    <x v="8"/>
    <x v="1"/>
    <n v="94110"/>
    <x v="1"/>
    <s v="TEC-PH-10002200"/>
    <x v="2"/>
    <x v="7"/>
    <s v="Aastra 6757i CT Wireless VoIP phone"/>
    <n v="689.40800000000002"/>
    <n v="4"/>
    <n v="0.2"/>
    <n v="77.558399999999978"/>
  </r>
  <r>
    <n v="4992"/>
    <s v="US-2014-122714"/>
    <x v="3"/>
    <x v="226"/>
    <d v="2014-12-14T00:00:00"/>
    <s v="Standard Class"/>
    <s v="HG-14965"/>
    <s v="Henry Goldwyn"/>
    <x v="1"/>
    <x v="0"/>
    <x v="22"/>
    <x v="10"/>
    <n v="60653"/>
    <x v="2"/>
    <s v="OFF-BI-10001120"/>
    <x v="1"/>
    <x v="8"/>
    <s v="Ibico EPK-21 Electric Binding System"/>
    <n v="1889.9899999999998"/>
    <n v="5"/>
    <n v="0.8"/>
    <n v="-2929.4845000000005"/>
  </r>
  <r>
    <n v="4993"/>
    <s v="CA-2012-153038"/>
    <x v="1"/>
    <x v="217"/>
    <d v="2012-12-25T00:00:00"/>
    <s v="Standard Class"/>
    <s v="RB-19645"/>
    <s v="Robert Barroso"/>
    <x v="1"/>
    <x v="0"/>
    <x v="26"/>
    <x v="18"/>
    <n v="38109"/>
    <x v="0"/>
    <s v="OFF-EN-10000461"/>
    <x v="1"/>
    <x v="12"/>
    <s v="#10- 4 1/8&quot; x 9 1/2&quot; Recycled Envelopes"/>
    <n v="55.936000000000007"/>
    <n v="8"/>
    <n v="0.2"/>
    <n v="18.878399999999999"/>
  </r>
  <r>
    <n v="4994"/>
    <s v="CA-2012-153038"/>
    <x v="1"/>
    <x v="217"/>
    <d v="2012-12-25T00:00:00"/>
    <s v="Standard Class"/>
    <s v="RB-19645"/>
    <s v="Robert Barroso"/>
    <x v="1"/>
    <x v="0"/>
    <x v="26"/>
    <x v="18"/>
    <n v="38109"/>
    <x v="0"/>
    <s v="OFF-LA-10004008"/>
    <x v="1"/>
    <x v="2"/>
    <s v="Avery 507"/>
    <n v="18.431999999999999"/>
    <n v="8"/>
    <n v="0.2"/>
    <n v="5.9903999999999984"/>
  </r>
  <r>
    <n v="4995"/>
    <s v="CA-2012-153038"/>
    <x v="1"/>
    <x v="217"/>
    <d v="2012-12-25T00:00:00"/>
    <s v="Standard Class"/>
    <s v="RB-19645"/>
    <s v="Robert Barroso"/>
    <x v="1"/>
    <x v="0"/>
    <x v="26"/>
    <x v="18"/>
    <n v="38109"/>
    <x v="0"/>
    <s v="FUR-FU-10000221"/>
    <x v="0"/>
    <x v="5"/>
    <s v="Master Caster Door Stop, Brown"/>
    <n v="20.32"/>
    <n v="5"/>
    <n v="0.2"/>
    <n v="3.5559999999999992"/>
  </r>
  <r>
    <n v="4996"/>
    <s v="CA-2011-132227"/>
    <x v="2"/>
    <x v="130"/>
    <d v="2011-11-10T00:00:00"/>
    <s v="Standard Class"/>
    <s v="SZ-20035"/>
    <s v="Sam Zeldin"/>
    <x v="2"/>
    <x v="0"/>
    <x v="20"/>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x v="0"/>
    <x v="253"/>
    <x v="3"/>
    <n v="27604"/>
    <x v="0"/>
    <s v="OFF-AP-10000390"/>
    <x v="1"/>
    <x v="9"/>
    <s v="Euro Pro Shark Stick Mini Vacuum"/>
    <n v="48.783999999999999"/>
    <n v="1"/>
    <n v="0.2"/>
    <n v="3.6587999999999976"/>
  </r>
  <r>
    <n v="4998"/>
    <s v="CA-2014-155824"/>
    <x v="3"/>
    <x v="434"/>
    <d v="2014-03-16T00:00:00"/>
    <s v="Standard Class"/>
    <s v="KS-16300"/>
    <s v="Karen Seio"/>
    <x v="1"/>
    <x v="0"/>
    <x v="253"/>
    <x v="3"/>
    <n v="27604"/>
    <x v="0"/>
    <s v="OFF-BI-10000014"/>
    <x v="1"/>
    <x v="8"/>
    <s v="Heavy-Duty E-Z-D Binders"/>
    <n v="13.092000000000002"/>
    <n v="4"/>
    <n v="0.7"/>
    <n v="-10.037199999999999"/>
  </r>
  <r>
    <n v="4999"/>
    <s v="CA-2013-129238"/>
    <x v="0"/>
    <x v="1011"/>
    <d v="2013-02-04T00:00:00"/>
    <s v="Standard Class"/>
    <s v="SC-20050"/>
    <s v="Sample Company A"/>
    <x v="2"/>
    <x v="0"/>
    <x v="1"/>
    <x v="1"/>
    <n v="90045"/>
    <x v="1"/>
    <s v="TEC-PH-10004120"/>
    <x v="2"/>
    <x v="7"/>
    <s v="AT&amp;T 1080 Phone"/>
    <n v="109.59200000000001"/>
    <n v="1"/>
    <n v="0.2"/>
    <n v="8.2194000000000003"/>
  </r>
  <r>
    <n v="5000"/>
    <s v="CA-2013-129238"/>
    <x v="0"/>
    <x v="1011"/>
    <d v="2013-02-04T00:00:00"/>
    <s v="Standard Class"/>
    <s v="SC-20050"/>
    <s v="Sample Company A"/>
    <x v="2"/>
    <x v="0"/>
    <x v="1"/>
    <x v="1"/>
    <n v="90045"/>
    <x v="1"/>
    <s v="OFF-PA-10002764"/>
    <x v="1"/>
    <x v="10"/>
    <s v="Staples"/>
    <n v="56.7"/>
    <n v="5"/>
    <n v="0"/>
    <n v="27.782999999999998"/>
  </r>
  <r>
    <n v="5001"/>
    <s v="CA-2014-159688"/>
    <x v="3"/>
    <x v="917"/>
    <d v="2014-05-13T00:00:00"/>
    <s v="Standard Class"/>
    <s v="AB-10060"/>
    <s v="Adam Bellavance"/>
    <x v="2"/>
    <x v="0"/>
    <x v="1"/>
    <x v="1"/>
    <n v="90004"/>
    <x v="1"/>
    <s v="TEC-AC-10000736"/>
    <x v="2"/>
    <x v="11"/>
    <s v="Logitech G600 MMO Gaming Mouse"/>
    <n v="79.989999999999995"/>
    <n v="1"/>
    <n v="0"/>
    <n v="28.796399999999998"/>
  </r>
  <r>
    <n v="5002"/>
    <s v="CA-2013-136126"/>
    <x v="0"/>
    <x v="1012"/>
    <d v="2013-05-25T00:00:00"/>
    <s v="Same Day"/>
    <s v="EH-14125"/>
    <s v="Eugene Hildebrand"/>
    <x v="2"/>
    <x v="0"/>
    <x v="311"/>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x v="0"/>
    <x v="311"/>
    <x v="17"/>
    <n v="23602"/>
    <x v="0"/>
    <s v="OFF-PA-10004327"/>
    <x v="1"/>
    <x v="10"/>
    <s v="Xerox 1911"/>
    <n v="191.6"/>
    <n v="4"/>
    <n v="0"/>
    <n v="91.967999999999989"/>
  </r>
  <r>
    <n v="5004"/>
    <s v="CA-2013-155033"/>
    <x v="0"/>
    <x v="877"/>
    <d v="2013-10-13T00:00:00"/>
    <s v="Standard Class"/>
    <s v="CC-12475"/>
    <s v="Cindy Chapman"/>
    <x v="0"/>
    <x v="0"/>
    <x v="1"/>
    <x v="1"/>
    <n v="90032"/>
    <x v="1"/>
    <s v="OFF-PA-10000143"/>
    <x v="1"/>
    <x v="10"/>
    <s v="Astroparche Fine Business Paper"/>
    <n v="10.56"/>
    <n v="2"/>
    <n v="0"/>
    <n v="5.0688000000000004"/>
  </r>
  <r>
    <n v="5005"/>
    <s v="CA-2011-156006"/>
    <x v="2"/>
    <x v="1013"/>
    <d v="2011-05-02T00:00:00"/>
    <s v="Second Class"/>
    <s v="TM-21010"/>
    <s v="Tamara Manning"/>
    <x v="0"/>
    <x v="0"/>
    <x v="25"/>
    <x v="35"/>
    <n v="39212"/>
    <x v="0"/>
    <s v="TEC-AC-10002550"/>
    <x v="2"/>
    <x v="11"/>
    <s v="Maxell 4.7GB DVD-RW 3/Pack"/>
    <n v="47.79"/>
    <n v="3"/>
    <n v="0"/>
    <n v="16.2486"/>
  </r>
  <r>
    <n v="5006"/>
    <s v="CA-2012-158659"/>
    <x v="1"/>
    <x v="113"/>
    <d v="2012-11-14T00:00:00"/>
    <s v="Second Class"/>
    <s v="SC-20695"/>
    <s v="Steve Chapman"/>
    <x v="1"/>
    <x v="0"/>
    <x v="102"/>
    <x v="14"/>
    <n v="47374"/>
    <x v="2"/>
    <s v="OFF-ST-10003306"/>
    <x v="1"/>
    <x v="4"/>
    <s v="Letter Size Cart"/>
    <n v="714.30000000000007"/>
    <n v="5"/>
    <n v="0"/>
    <n v="207.14699999999993"/>
  </r>
  <r>
    <n v="5007"/>
    <s v="CA-2012-169796"/>
    <x v="1"/>
    <x v="529"/>
    <d v="2012-11-14T00:00:00"/>
    <s v="Standard Class"/>
    <s v="Dp-13240"/>
    <s v="Dean percer"/>
    <x v="2"/>
    <x v="0"/>
    <x v="20"/>
    <x v="15"/>
    <n v="10035"/>
    <x v="3"/>
    <s v="TEC-MA-10000045"/>
    <x v="2"/>
    <x v="15"/>
    <s v="Zebra ZM400 Thermal Label Printer"/>
    <n v="2321.9"/>
    <n v="2"/>
    <n v="0"/>
    <n v="1114.5119999999999"/>
  </r>
  <r>
    <n v="5008"/>
    <s v="CA-2012-169796"/>
    <x v="1"/>
    <x v="529"/>
    <d v="2012-11-14T00:00:00"/>
    <s v="Standard Class"/>
    <s v="Dp-13240"/>
    <s v="Dean percer"/>
    <x v="2"/>
    <x v="0"/>
    <x v="20"/>
    <x v="15"/>
    <n v="10035"/>
    <x v="3"/>
    <s v="OFF-ST-10001505"/>
    <x v="1"/>
    <x v="4"/>
    <s v="Perma STOR-ALL Hanging File Box, 13 1/8&quot;W x 12 1/4&quot;D x 10 1/2&quot;H"/>
    <n v="17.940000000000001"/>
    <n v="3"/>
    <n v="0"/>
    <n v="3.0497999999999985"/>
  </r>
  <r>
    <n v="5009"/>
    <s v="CA-2012-102876"/>
    <x v="1"/>
    <x v="67"/>
    <d v="2012-09-14T00:00:00"/>
    <s v="Standard Class"/>
    <s v="LR-17035"/>
    <s v="Lisa Ryan"/>
    <x v="1"/>
    <x v="0"/>
    <x v="10"/>
    <x v="9"/>
    <n v="19134"/>
    <x v="3"/>
    <s v="OFF-BI-10004781"/>
    <x v="1"/>
    <x v="8"/>
    <s v="GBC Wire Binding Strips"/>
    <n v="9.5220000000000002"/>
    <n v="1"/>
    <n v="0.7"/>
    <n v="-6.9827999999999975"/>
  </r>
  <r>
    <n v="5010"/>
    <s v="CA-2012-102876"/>
    <x v="1"/>
    <x v="67"/>
    <d v="2012-09-14T00:00:00"/>
    <s v="Standard Class"/>
    <s v="LR-17035"/>
    <s v="Lisa Ryan"/>
    <x v="1"/>
    <x v="0"/>
    <x v="10"/>
    <x v="9"/>
    <n v="19134"/>
    <x v="3"/>
    <s v="TEC-PH-10002680"/>
    <x v="2"/>
    <x v="7"/>
    <s v="Samsung Galaxy Note 3"/>
    <n v="791.96399999999994"/>
    <n v="6"/>
    <n v="0.4"/>
    <n v="-131.9940000000002"/>
  </r>
  <r>
    <n v="5011"/>
    <s v="CA-2012-102876"/>
    <x v="1"/>
    <x v="67"/>
    <d v="2012-09-14T00:00:00"/>
    <s v="Standard Class"/>
    <s v="LR-17035"/>
    <s v="Lisa Ryan"/>
    <x v="1"/>
    <x v="0"/>
    <x v="10"/>
    <x v="9"/>
    <n v="19134"/>
    <x v="3"/>
    <s v="OFF-BI-10000848"/>
    <x v="1"/>
    <x v="8"/>
    <s v="Angle-D Ring Binders"/>
    <n v="4.9230000000000009"/>
    <n v="3"/>
    <n v="0.7"/>
    <n v="-3.9383999999999997"/>
  </r>
  <r>
    <n v="5012"/>
    <s v="US-2014-139647"/>
    <x v="3"/>
    <x v="943"/>
    <d v="2014-05-14T00:00:00"/>
    <s v="First Class"/>
    <s v="TS-21370"/>
    <s v="Todd Sumrall"/>
    <x v="1"/>
    <x v="0"/>
    <x v="42"/>
    <x v="16"/>
    <n v="85023"/>
    <x v="1"/>
    <s v="FUR-BO-10004467"/>
    <x v="0"/>
    <x v="0"/>
    <s v="Bestar Classic Bookcase"/>
    <n v="209.97900000000001"/>
    <n v="7"/>
    <n v="0.7"/>
    <n v="-356.96429999999998"/>
  </r>
  <r>
    <n v="5013"/>
    <s v="US-2014-160465"/>
    <x v="3"/>
    <x v="246"/>
    <d v="2014-07-27T00:00:00"/>
    <s v="Standard Class"/>
    <s v="SW-20350"/>
    <s v="Sean Wendt"/>
    <x v="2"/>
    <x v="0"/>
    <x v="138"/>
    <x v="24"/>
    <n v="44105"/>
    <x v="3"/>
    <s v="OFF-BI-10001670"/>
    <x v="1"/>
    <x v="8"/>
    <s v="Vinyl Sectional Post Binders"/>
    <n v="33.930000000000007"/>
    <n v="3"/>
    <n v="0.7"/>
    <n v="-22.619999999999997"/>
  </r>
  <r>
    <n v="5014"/>
    <s v="US-2014-160465"/>
    <x v="3"/>
    <x v="246"/>
    <d v="2014-07-27T00:00:00"/>
    <s v="Standard Class"/>
    <s v="SW-20350"/>
    <s v="Sean Wendt"/>
    <x v="2"/>
    <x v="0"/>
    <x v="138"/>
    <x v="24"/>
    <n v="44105"/>
    <x v="3"/>
    <s v="OFF-ST-10000136"/>
    <x v="1"/>
    <x v="4"/>
    <s v="Letter Size File"/>
    <n v="222.32000000000005"/>
    <n v="7"/>
    <n v="0.2"/>
    <n v="25.010999999999967"/>
  </r>
  <r>
    <n v="5015"/>
    <s v="US-2014-160465"/>
    <x v="3"/>
    <x v="246"/>
    <d v="2014-07-27T00:00:00"/>
    <s v="Standard Class"/>
    <s v="SW-20350"/>
    <s v="Sean Wendt"/>
    <x v="2"/>
    <x v="0"/>
    <x v="138"/>
    <x v="24"/>
    <n v="44105"/>
    <x v="3"/>
    <s v="TEC-PH-10004522"/>
    <x v="2"/>
    <x v="7"/>
    <s v="Dexim XPower Skin Super-Thin Power Case for iPhone 5 - Black"/>
    <n v="210.56400000000002"/>
    <n v="6"/>
    <n v="0.4"/>
    <n v="-52.640999999999991"/>
  </r>
  <r>
    <n v="5016"/>
    <s v="CA-2011-153850"/>
    <x v="2"/>
    <x v="156"/>
    <d v="2011-11-29T00:00:00"/>
    <s v="Standard Class"/>
    <s v="TH-21100"/>
    <s v="Thea Hendricks"/>
    <x v="0"/>
    <x v="0"/>
    <x v="167"/>
    <x v="24"/>
    <n v="43615"/>
    <x v="3"/>
    <s v="FUR-FU-10002960"/>
    <x v="0"/>
    <x v="5"/>
    <s v="Eldon 200 Class Desk Accessories, Burgundy"/>
    <n v="35.168000000000006"/>
    <n v="7"/>
    <n v="0.2"/>
    <n v="9.6712000000000025"/>
  </r>
  <r>
    <n v="5017"/>
    <s v="CA-2011-153850"/>
    <x v="2"/>
    <x v="156"/>
    <d v="2011-11-29T00:00:00"/>
    <s v="Standard Class"/>
    <s v="TH-21100"/>
    <s v="Thea Hendricks"/>
    <x v="0"/>
    <x v="0"/>
    <x v="167"/>
    <x v="24"/>
    <n v="43615"/>
    <x v="3"/>
    <s v="TEC-PH-10002584"/>
    <x v="2"/>
    <x v="7"/>
    <s v="Samsung Galaxy S4"/>
    <n v="1502.376"/>
    <n v="4"/>
    <n v="0.4"/>
    <n v="-250.39600000000019"/>
  </r>
  <r>
    <n v="5018"/>
    <s v="CA-2011-127558"/>
    <x v="2"/>
    <x v="647"/>
    <d v="2011-11-18T00:00:00"/>
    <s v="First Class"/>
    <s v="SS-20410"/>
    <s v="Shahid Shariari"/>
    <x v="0"/>
    <x v="0"/>
    <x v="1"/>
    <x v="1"/>
    <n v="90008"/>
    <x v="1"/>
    <s v="FUR-FU-10002505"/>
    <x v="0"/>
    <x v="5"/>
    <s v="Eldon 100 Class Desk Accessories"/>
    <n v="10.11"/>
    <n v="3"/>
    <n v="0"/>
    <n v="3.2351999999999994"/>
  </r>
  <r>
    <n v="5019"/>
    <s v="CA-2011-127558"/>
    <x v="2"/>
    <x v="647"/>
    <d v="2011-11-18T00:00:00"/>
    <s v="First Class"/>
    <s v="SS-20410"/>
    <s v="Shahid Shariari"/>
    <x v="0"/>
    <x v="0"/>
    <x v="1"/>
    <x v="1"/>
    <n v="90008"/>
    <x v="1"/>
    <s v="TEC-AC-10003832"/>
    <x v="2"/>
    <x v="11"/>
    <s v="Logitech P710e Mobile Speakerphone"/>
    <n v="772.47"/>
    <n v="3"/>
    <n v="0"/>
    <n v="146.76929999999993"/>
  </r>
  <r>
    <n v="5020"/>
    <s v="CA-2011-127558"/>
    <x v="2"/>
    <x v="647"/>
    <d v="2011-11-18T00:00:00"/>
    <s v="First Class"/>
    <s v="SS-20410"/>
    <s v="Shahid Shariari"/>
    <x v="0"/>
    <x v="0"/>
    <x v="1"/>
    <x v="1"/>
    <n v="90008"/>
    <x v="1"/>
    <s v="OFF-SU-10002537"/>
    <x v="1"/>
    <x v="14"/>
    <s v="Acme Box Cutter Scissors"/>
    <n v="20.46"/>
    <n v="2"/>
    <n v="0"/>
    <n v="5.3196000000000012"/>
  </r>
  <r>
    <n v="5021"/>
    <s v="CA-2014-136511"/>
    <x v="3"/>
    <x v="721"/>
    <d v="2014-03-26T00:00:00"/>
    <s v="Second Class"/>
    <s v="MZ-17515"/>
    <s v="Mary Zewe"/>
    <x v="1"/>
    <x v="0"/>
    <x v="20"/>
    <x v="15"/>
    <n v="10011"/>
    <x v="3"/>
    <s v="OFF-SU-10003505"/>
    <x v="1"/>
    <x v="14"/>
    <s v="Premier Electric Letter Opener"/>
    <n v="347.58"/>
    <n v="3"/>
    <n v="0"/>
    <n v="17.378999999999976"/>
  </r>
  <r>
    <n v="5022"/>
    <s v="CA-2013-133795"/>
    <x v="0"/>
    <x v="122"/>
    <d v="2013-12-25T00:00:00"/>
    <s v="Standard Class"/>
    <s v="JE-15475"/>
    <s v="Jeremy Ellison"/>
    <x v="0"/>
    <x v="0"/>
    <x v="70"/>
    <x v="1"/>
    <n v="92037"/>
    <x v="1"/>
    <s v="TEC-AC-10001465"/>
    <x v="2"/>
    <x v="11"/>
    <s v="SanDisk Cruzer 64 GB USB Flash Drive"/>
    <n v="72.64"/>
    <n v="2"/>
    <n v="0"/>
    <n v="21.791999999999994"/>
  </r>
  <r>
    <n v="5023"/>
    <s v="CA-2013-133795"/>
    <x v="0"/>
    <x v="122"/>
    <d v="2013-12-25T00:00:00"/>
    <s v="Standard Class"/>
    <s v="JE-15475"/>
    <s v="Jeremy Ellison"/>
    <x v="0"/>
    <x v="0"/>
    <x v="70"/>
    <x v="1"/>
    <n v="92037"/>
    <x v="1"/>
    <s v="TEC-AC-10003832"/>
    <x v="2"/>
    <x v="11"/>
    <s v="Logitech P710e Mobile Speakerphone"/>
    <n v="772.47"/>
    <n v="3"/>
    <n v="0"/>
    <n v="146.76929999999993"/>
  </r>
  <r>
    <n v="5024"/>
    <s v="CA-2013-133795"/>
    <x v="0"/>
    <x v="122"/>
    <d v="2013-12-25T00:00:00"/>
    <s v="Standard Class"/>
    <s v="JE-15475"/>
    <s v="Jeremy Ellison"/>
    <x v="0"/>
    <x v="0"/>
    <x v="70"/>
    <x v="1"/>
    <n v="92037"/>
    <x v="1"/>
    <s v="FUR-FU-10003731"/>
    <x v="0"/>
    <x v="5"/>
    <s v="Eldon Expressions Wood and Plastic Desk Accessories, Oak"/>
    <n v="39.92"/>
    <n v="4"/>
    <n v="0"/>
    <n v="11.177600000000002"/>
  </r>
  <r>
    <n v="5025"/>
    <s v="US-2014-130953"/>
    <x v="3"/>
    <x v="570"/>
    <d v="2014-08-04T00:00:00"/>
    <s v="Standard Class"/>
    <s v="RF-19735"/>
    <s v="Roland Fjeld"/>
    <x v="0"/>
    <x v="0"/>
    <x v="268"/>
    <x v="26"/>
    <n v="73120"/>
    <x v="2"/>
    <s v="OFF-BI-10004828"/>
    <x v="1"/>
    <x v="8"/>
    <s v="GBC Poly Designer Binding Covers"/>
    <n v="33.479999999999997"/>
    <n v="2"/>
    <n v="0"/>
    <n v="16.405199999999997"/>
  </r>
  <r>
    <n v="5026"/>
    <s v="US-2014-130953"/>
    <x v="3"/>
    <x v="570"/>
    <d v="2014-08-04T00:00:00"/>
    <s v="Standard Class"/>
    <s v="RF-19735"/>
    <s v="Roland Fjeld"/>
    <x v="0"/>
    <x v="0"/>
    <x v="268"/>
    <x v="26"/>
    <n v="73120"/>
    <x v="2"/>
    <s v="TEC-PH-10003012"/>
    <x v="2"/>
    <x v="7"/>
    <s v="Nortel Meridian M3904 Professional Digital phone"/>
    <n v="461.97"/>
    <n v="3"/>
    <n v="0"/>
    <n v="133.97129999999996"/>
  </r>
  <r>
    <n v="5027"/>
    <s v="US-2014-130953"/>
    <x v="3"/>
    <x v="570"/>
    <d v="2014-08-04T00:00:00"/>
    <s v="Standard Class"/>
    <s v="RF-19735"/>
    <s v="Roland Fjeld"/>
    <x v="0"/>
    <x v="0"/>
    <x v="268"/>
    <x v="26"/>
    <n v="73120"/>
    <x v="2"/>
    <s v="OFF-AP-10002311"/>
    <x v="1"/>
    <x v="9"/>
    <s v="Holmes Replacement Filter for HEPA Air Cleaner, Very Large Room, HEPA Filter"/>
    <n v="137.62"/>
    <n v="2"/>
    <n v="0"/>
    <n v="60.552800000000005"/>
  </r>
  <r>
    <n v="5028"/>
    <s v="US-2014-130953"/>
    <x v="3"/>
    <x v="570"/>
    <d v="2014-08-04T00:00:00"/>
    <s v="Standard Class"/>
    <s v="RF-19735"/>
    <s v="Roland Fjeld"/>
    <x v="0"/>
    <x v="0"/>
    <x v="268"/>
    <x v="26"/>
    <n v="73120"/>
    <x v="2"/>
    <s v="FUR-CH-10004626"/>
    <x v="0"/>
    <x v="1"/>
    <s v="Office Star Flex Back Scooter Chair with Aluminum Finish Frame"/>
    <n v="302.67"/>
    <n v="3"/>
    <n v="0"/>
    <n v="72.640799999999999"/>
  </r>
  <r>
    <n v="5029"/>
    <s v="CA-2011-151792"/>
    <x v="2"/>
    <x v="814"/>
    <d v="2011-09-07T00:00:00"/>
    <s v="Second Class"/>
    <s v="CV-12295"/>
    <s v="Christina VanderZanden"/>
    <x v="0"/>
    <x v="0"/>
    <x v="22"/>
    <x v="10"/>
    <n v="60653"/>
    <x v="2"/>
    <s v="TEC-AC-10001606"/>
    <x v="2"/>
    <x v="11"/>
    <s v="Logitech Wireless Performance Mouse MX for PC and Mac"/>
    <n v="239.976"/>
    <n v="3"/>
    <n v="0.2"/>
    <n v="53.994600000000005"/>
  </r>
  <r>
    <n v="5030"/>
    <s v="CA-2014-139304"/>
    <x v="3"/>
    <x v="926"/>
    <d v="2014-02-03T00:00:00"/>
    <s v="Standard Class"/>
    <s v="VG-21790"/>
    <s v="Vivek Gonzalez"/>
    <x v="0"/>
    <x v="0"/>
    <x v="8"/>
    <x v="1"/>
    <n v="94109"/>
    <x v="1"/>
    <s v="OFF-AR-10001216"/>
    <x v="1"/>
    <x v="6"/>
    <s v="Newell 339"/>
    <n v="8.34"/>
    <n v="3"/>
    <n v="0"/>
    <n v="2.1683999999999997"/>
  </r>
  <r>
    <n v="5031"/>
    <s v="CA-2014-139304"/>
    <x v="3"/>
    <x v="926"/>
    <d v="2014-02-03T00:00:00"/>
    <s v="Standard Class"/>
    <s v="VG-21790"/>
    <s v="Vivek Gonzalez"/>
    <x v="0"/>
    <x v="0"/>
    <x v="8"/>
    <x v="1"/>
    <n v="94109"/>
    <x v="1"/>
    <s v="OFF-SU-10001664"/>
    <x v="1"/>
    <x v="14"/>
    <s v="Acme Office Executive Series Stainless Steel Trimmers"/>
    <n v="8.57"/>
    <n v="1"/>
    <n v="0"/>
    <n v="2.2282000000000002"/>
  </r>
  <r>
    <n v="5032"/>
    <s v="CA-2014-139304"/>
    <x v="3"/>
    <x v="926"/>
    <d v="2014-02-03T00:00:00"/>
    <s v="Standard Class"/>
    <s v="VG-21790"/>
    <s v="Vivek Gonzalez"/>
    <x v="0"/>
    <x v="0"/>
    <x v="8"/>
    <x v="1"/>
    <n v="94109"/>
    <x v="1"/>
    <s v="OFF-BI-10002498"/>
    <x v="1"/>
    <x v="8"/>
    <s v="Clear Mylar Reinforcing Strips"/>
    <n v="119.61600000000001"/>
    <n v="8"/>
    <n v="0.2"/>
    <n v="40.370399999999997"/>
  </r>
  <r>
    <n v="5033"/>
    <s v="CA-2013-155166"/>
    <x v="0"/>
    <x v="482"/>
    <d v="2014-01-03T00:00:00"/>
    <s v="Standard Class"/>
    <s v="BB-11545"/>
    <s v="Brenda Bowman"/>
    <x v="1"/>
    <x v="0"/>
    <x v="219"/>
    <x v="30"/>
    <n v="8360"/>
    <x v="3"/>
    <s v="FUR-CH-10003968"/>
    <x v="0"/>
    <x v="1"/>
    <s v="Novimex Turbo Task Chair"/>
    <n v="212.94"/>
    <n v="3"/>
    <n v="0"/>
    <n v="25.552800000000005"/>
  </r>
  <r>
    <n v="5034"/>
    <s v="CA-2013-155166"/>
    <x v="0"/>
    <x v="482"/>
    <d v="2014-01-03T00:00:00"/>
    <s v="Standard Class"/>
    <s v="BB-11545"/>
    <s v="Brenda Bowman"/>
    <x v="1"/>
    <x v="0"/>
    <x v="219"/>
    <x v="30"/>
    <n v="8360"/>
    <x v="3"/>
    <s v="OFF-AP-10002765"/>
    <x v="1"/>
    <x v="9"/>
    <s v="Fellowes Advanced Computer Series Surge Protectors"/>
    <n v="26.49"/>
    <n v="1"/>
    <n v="0"/>
    <n v="7.4172000000000011"/>
  </r>
  <r>
    <n v="5035"/>
    <s v="CA-2012-103954"/>
    <x v="1"/>
    <x v="101"/>
    <d v="2012-08-13T00:00:00"/>
    <s v="Second Class"/>
    <s v="HR-14770"/>
    <s v="Hallie Redmond"/>
    <x v="2"/>
    <x v="0"/>
    <x v="158"/>
    <x v="6"/>
    <n v="53209"/>
    <x v="2"/>
    <s v="FUR-BO-10004690"/>
    <x v="0"/>
    <x v="0"/>
    <s v="O'Sullivan Cherrywood Estates Traditional Barrister Bookcase"/>
    <n v="687.4"/>
    <n v="5"/>
    <n v="0"/>
    <n v="48.117999999999981"/>
  </r>
  <r>
    <n v="5036"/>
    <s v="CA-2011-169803"/>
    <x v="2"/>
    <x v="322"/>
    <d v="2011-04-12T00:00:00"/>
    <s v="Standard Class"/>
    <s v="SC-20260"/>
    <s v="Scott Cohen"/>
    <x v="1"/>
    <x v="0"/>
    <x v="4"/>
    <x v="4"/>
    <n v="98115"/>
    <x v="1"/>
    <s v="FUR-TA-10000688"/>
    <x v="0"/>
    <x v="3"/>
    <s v="Chromcraft Bull-Nose Wood Round Conference Table Top, Wood Base"/>
    <n v="653.54999999999995"/>
    <n v="3"/>
    <n v="0"/>
    <n v="111.10349999999994"/>
  </r>
  <r>
    <n v="5037"/>
    <s v="CA-2011-169803"/>
    <x v="2"/>
    <x v="322"/>
    <d v="2011-04-12T00:00:00"/>
    <s v="Standard Class"/>
    <s v="SC-20260"/>
    <s v="Scott Cohen"/>
    <x v="1"/>
    <x v="0"/>
    <x v="4"/>
    <x v="4"/>
    <n v="98115"/>
    <x v="1"/>
    <s v="TEC-AC-10003441"/>
    <x v="2"/>
    <x v="11"/>
    <s v="Kingston Digital DataTraveler 32GB USB 2.0"/>
    <n v="33.9"/>
    <n v="2"/>
    <n v="0"/>
    <n v="2.0339999999999989"/>
  </r>
  <r>
    <n v="5038"/>
    <s v="CA-2014-141719"/>
    <x v="3"/>
    <x v="701"/>
    <d v="2014-11-22T00:00:00"/>
    <s v="Second Class"/>
    <s v="EG-13900"/>
    <s v="Emily Grady"/>
    <x v="0"/>
    <x v="0"/>
    <x v="14"/>
    <x v="10"/>
    <n v="60540"/>
    <x v="2"/>
    <s v="TEC-AC-10003610"/>
    <x v="2"/>
    <x v="11"/>
    <s v="Logitech Illuminated - Keyboard"/>
    <n v="239.96000000000004"/>
    <n v="5"/>
    <n v="0.2"/>
    <n v="83.98599999999999"/>
  </r>
  <r>
    <n v="5039"/>
    <s v="CA-2012-136469"/>
    <x v="1"/>
    <x v="655"/>
    <d v="2012-07-12T00:00:00"/>
    <s v="First Class"/>
    <s v="TS-21370"/>
    <s v="Todd Sumrall"/>
    <x v="1"/>
    <x v="0"/>
    <x v="40"/>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x v="0"/>
    <x v="40"/>
    <x v="13"/>
    <n v="19805"/>
    <x v="3"/>
    <s v="TEC-PH-10001817"/>
    <x v="2"/>
    <x v="7"/>
    <s v="Wilson Electronics DB Pro Signal Booster"/>
    <n v="716"/>
    <n v="2"/>
    <n v="0"/>
    <n v="193.32000000000005"/>
  </r>
  <r>
    <n v="5041"/>
    <s v="CA-2012-136469"/>
    <x v="1"/>
    <x v="655"/>
    <d v="2012-07-12T00:00:00"/>
    <s v="First Class"/>
    <s v="TS-21370"/>
    <s v="Todd Sumrall"/>
    <x v="1"/>
    <x v="0"/>
    <x v="40"/>
    <x v="13"/>
    <n v="19805"/>
    <x v="3"/>
    <s v="OFF-BI-10004492"/>
    <x v="1"/>
    <x v="8"/>
    <s v="Tuf-Vin Binders"/>
    <n v="221.06"/>
    <n v="7"/>
    <n v="0"/>
    <n v="103.89819999999997"/>
  </r>
  <r>
    <n v="5042"/>
    <s v="CA-2013-158694"/>
    <x v="0"/>
    <x v="338"/>
    <d v="2013-11-14T00:00:00"/>
    <s v="Second Class"/>
    <s v="AI-10855"/>
    <s v="Arianne Irving"/>
    <x v="0"/>
    <x v="0"/>
    <x v="1"/>
    <x v="1"/>
    <n v="90036"/>
    <x v="1"/>
    <s v="OFF-PA-10002421"/>
    <x v="1"/>
    <x v="10"/>
    <s v="Embossed Ink Jet Note Cards"/>
    <n v="67.710000000000008"/>
    <n v="3"/>
    <n v="0"/>
    <n v="32.500799999999998"/>
  </r>
  <r>
    <n v="5043"/>
    <s v="CA-2013-158694"/>
    <x v="0"/>
    <x v="338"/>
    <d v="2013-11-14T00:00:00"/>
    <s v="Second Class"/>
    <s v="AI-10855"/>
    <s v="Arianne Irving"/>
    <x v="0"/>
    <x v="0"/>
    <x v="1"/>
    <x v="1"/>
    <n v="90036"/>
    <x v="1"/>
    <s v="OFF-AP-10000055"/>
    <x v="1"/>
    <x v="9"/>
    <s v="Belkin F9S820V06 8 Outlet Surge"/>
    <n v="129.91999999999999"/>
    <n v="4"/>
    <n v="0"/>
    <n v="38.975999999999985"/>
  </r>
  <r>
    <n v="5044"/>
    <s v="CA-2013-158694"/>
    <x v="0"/>
    <x v="338"/>
    <d v="2013-11-14T00:00:00"/>
    <s v="Second Class"/>
    <s v="AI-10855"/>
    <s v="Arianne Irving"/>
    <x v="0"/>
    <x v="0"/>
    <x v="1"/>
    <x v="1"/>
    <n v="90036"/>
    <x v="1"/>
    <s v="FUR-FU-10000965"/>
    <x v="0"/>
    <x v="5"/>
    <s v="Howard Miller 11-1/2&quot; Diameter Ridgewood Wall Clock"/>
    <n v="467.46"/>
    <n v="9"/>
    <n v="0"/>
    <n v="191.65860000000001"/>
  </r>
  <r>
    <n v="5045"/>
    <s v="CA-2013-158694"/>
    <x v="0"/>
    <x v="338"/>
    <d v="2013-11-14T00:00:00"/>
    <s v="Second Class"/>
    <s v="AI-10855"/>
    <s v="Arianne Irving"/>
    <x v="0"/>
    <x v="0"/>
    <x v="1"/>
    <x v="1"/>
    <n v="90036"/>
    <x v="1"/>
    <s v="OFF-PA-10001363"/>
    <x v="1"/>
    <x v="10"/>
    <s v="Xerox 1933"/>
    <n v="61.4"/>
    <n v="5"/>
    <n v="0"/>
    <n v="28.857999999999997"/>
  </r>
  <r>
    <n v="5046"/>
    <s v="CA-2013-158694"/>
    <x v="0"/>
    <x v="338"/>
    <d v="2013-11-14T00:00:00"/>
    <s v="Second Class"/>
    <s v="AI-10855"/>
    <s v="Arianne Irving"/>
    <x v="0"/>
    <x v="0"/>
    <x v="1"/>
    <x v="1"/>
    <n v="90036"/>
    <x v="1"/>
    <s v="OFF-ST-10001496"/>
    <x v="1"/>
    <x v="4"/>
    <s v="Standard Rollaway File with Lock"/>
    <n v="720.76"/>
    <n v="4"/>
    <n v="0"/>
    <n v="187.39760000000001"/>
  </r>
  <r>
    <n v="5047"/>
    <s v="CA-2013-158694"/>
    <x v="0"/>
    <x v="338"/>
    <d v="2013-11-14T00:00:00"/>
    <s v="Second Class"/>
    <s v="AI-10855"/>
    <s v="Arianne Irving"/>
    <x v="0"/>
    <x v="0"/>
    <x v="1"/>
    <x v="1"/>
    <n v="90036"/>
    <x v="1"/>
    <s v="OFF-BI-10004656"/>
    <x v="1"/>
    <x v="8"/>
    <s v="Peel &amp; Stick Add-On Corner Pockets"/>
    <n v="5.1840000000000011"/>
    <n v="3"/>
    <n v="0.2"/>
    <n v="1.8143999999999996"/>
  </r>
  <r>
    <n v="5048"/>
    <s v="CA-2013-158694"/>
    <x v="0"/>
    <x v="338"/>
    <d v="2013-11-14T00:00:00"/>
    <s v="Second Class"/>
    <s v="AI-10855"/>
    <s v="Arianne Irving"/>
    <x v="0"/>
    <x v="0"/>
    <x v="1"/>
    <x v="1"/>
    <n v="90036"/>
    <x v="1"/>
    <s v="OFF-AR-10001227"/>
    <x v="1"/>
    <x v="6"/>
    <s v="Newell 338"/>
    <n v="14.7"/>
    <n v="5"/>
    <n v="0"/>
    <n v="3.9690000000000003"/>
  </r>
  <r>
    <n v="5049"/>
    <s v="US-2011-104759"/>
    <x v="2"/>
    <x v="691"/>
    <d v="2011-04-04T00:00:00"/>
    <s v="Standard Class"/>
    <s v="DD-13570"/>
    <s v="Dorothy Dickinson"/>
    <x v="0"/>
    <x v="0"/>
    <x v="22"/>
    <x v="10"/>
    <n v="60610"/>
    <x v="2"/>
    <s v="OFF-BI-10002071"/>
    <x v="1"/>
    <x v="8"/>
    <s v="Fellowes Black Plastic Comb Bindings"/>
    <n v="8.1339999999999986"/>
    <n v="7"/>
    <n v="0.8"/>
    <n v="-13.827800000000003"/>
  </r>
  <r>
    <n v="5050"/>
    <s v="US-2011-104759"/>
    <x v="2"/>
    <x v="691"/>
    <d v="2011-04-04T00:00:00"/>
    <s v="Standard Class"/>
    <s v="DD-13570"/>
    <s v="Dorothy Dickinson"/>
    <x v="0"/>
    <x v="0"/>
    <x v="22"/>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x v="0"/>
    <x v="96"/>
    <x v="4"/>
    <n v="98198"/>
    <x v="1"/>
    <s v="OFF-PA-10001776"/>
    <x v="1"/>
    <x v="10"/>
    <s v="Wirebound Message Books, Four 2 3/4&quot; x 5&quot; Forms per Page, 600 Sets per Book"/>
    <n v="18.54"/>
    <n v="2"/>
    <n v="0"/>
    <n v="8.7137999999999991"/>
  </r>
  <r>
    <n v="5052"/>
    <s v="CA-2012-134922"/>
    <x v="1"/>
    <x v="209"/>
    <d v="2012-11-11T00:00:00"/>
    <s v="Standard Class"/>
    <s v="KB-16240"/>
    <s v="Karen Bern"/>
    <x v="1"/>
    <x v="0"/>
    <x v="10"/>
    <x v="9"/>
    <n v="19140"/>
    <x v="3"/>
    <s v="OFF-EN-10000483"/>
    <x v="1"/>
    <x v="12"/>
    <s v="White Envelopes, White Envelopes with Clear Poly Window"/>
    <n v="24.400000000000002"/>
    <n v="2"/>
    <n v="0.2"/>
    <n v="7.9299999999999971"/>
  </r>
  <r>
    <n v="5053"/>
    <s v="US-2014-120607"/>
    <x v="3"/>
    <x v="240"/>
    <d v="2014-05-20T00:00:00"/>
    <s v="Same Day"/>
    <s v="JC-15775"/>
    <s v="John Castell"/>
    <x v="0"/>
    <x v="0"/>
    <x v="118"/>
    <x v="32"/>
    <n v="30318"/>
    <x v="0"/>
    <s v="OFF-PA-10003129"/>
    <x v="1"/>
    <x v="10"/>
    <s v="Tops White Computer Printout Paper"/>
    <n v="195.64"/>
    <n v="4"/>
    <n v="0"/>
    <n v="91.950799999999987"/>
  </r>
  <r>
    <n v="5054"/>
    <s v="CA-2012-141243"/>
    <x v="1"/>
    <x v="928"/>
    <d v="2012-01-08T00:00:00"/>
    <s v="Second Class"/>
    <s v="AH-10465"/>
    <s v="Amy Hunt"/>
    <x v="0"/>
    <x v="0"/>
    <x v="61"/>
    <x v="5"/>
    <n v="75217"/>
    <x v="2"/>
    <s v="TEC-AC-10003198"/>
    <x v="2"/>
    <x v="11"/>
    <s v="Enermax Acrylux Wireless Keyboard"/>
    <n v="398.40000000000003"/>
    <n v="5"/>
    <n v="0.2"/>
    <n v="84.659999999999982"/>
  </r>
  <r>
    <n v="5055"/>
    <s v="CA-2012-141243"/>
    <x v="1"/>
    <x v="928"/>
    <d v="2012-01-08T00:00:00"/>
    <s v="Second Class"/>
    <s v="AH-10465"/>
    <s v="Amy Hunt"/>
    <x v="0"/>
    <x v="0"/>
    <x v="61"/>
    <x v="5"/>
    <n v="75217"/>
    <x v="2"/>
    <s v="OFF-AR-10001246"/>
    <x v="1"/>
    <x v="6"/>
    <s v="Newell 317"/>
    <n v="7.0559999999999992"/>
    <n v="3"/>
    <n v="0.2"/>
    <n v="0.79379999999999962"/>
  </r>
  <r>
    <n v="5056"/>
    <s v="CA-2012-141243"/>
    <x v="1"/>
    <x v="928"/>
    <d v="2012-01-08T00:00:00"/>
    <s v="Second Class"/>
    <s v="AH-10465"/>
    <s v="Amy Hunt"/>
    <x v="0"/>
    <x v="0"/>
    <x v="61"/>
    <x v="5"/>
    <n v="75217"/>
    <x v="2"/>
    <s v="FUR-BO-10003272"/>
    <x v="0"/>
    <x v="0"/>
    <s v="O'Sullivan Living Dimensions 5-Shelf Bookcases"/>
    <n v="1352.3975999999998"/>
    <n v="9"/>
    <n v="0.32"/>
    <n v="-437.5404000000002"/>
  </r>
  <r>
    <n v="5057"/>
    <s v="CA-2012-162166"/>
    <x v="1"/>
    <x v="1014"/>
    <d v="2012-09-11T00:00:00"/>
    <s v="First Class"/>
    <s v="NM-18520"/>
    <s v="Neoma Murray"/>
    <x v="0"/>
    <x v="0"/>
    <x v="429"/>
    <x v="1"/>
    <n v="92553"/>
    <x v="1"/>
    <s v="OFF-PA-10002606"/>
    <x v="1"/>
    <x v="10"/>
    <s v="Xerox 1928"/>
    <n v="26.400000000000002"/>
    <n v="5"/>
    <n v="0"/>
    <n v="11.879999999999999"/>
  </r>
  <r>
    <n v="5058"/>
    <s v="CA-2012-162166"/>
    <x v="1"/>
    <x v="1014"/>
    <d v="2012-09-11T00:00:00"/>
    <s v="First Class"/>
    <s v="NM-18520"/>
    <s v="Neoma Murray"/>
    <x v="0"/>
    <x v="0"/>
    <x v="429"/>
    <x v="1"/>
    <n v="92553"/>
    <x v="1"/>
    <s v="OFF-ST-10002486"/>
    <x v="1"/>
    <x v="4"/>
    <s v="Eldon Shelf Savers Cubes and Bins"/>
    <n v="41.88"/>
    <n v="6"/>
    <n v="0"/>
    <n v="0.83759999999999835"/>
  </r>
  <r>
    <n v="5059"/>
    <s v="CA-2013-120796"/>
    <x v="0"/>
    <x v="1015"/>
    <d v="2013-04-08T00:00:00"/>
    <s v="Standard Class"/>
    <s v="CS-11950"/>
    <s v="Carlos Soltero"/>
    <x v="0"/>
    <x v="0"/>
    <x v="10"/>
    <x v="9"/>
    <n v="19140"/>
    <x v="3"/>
    <s v="OFF-BI-10004330"/>
    <x v="1"/>
    <x v="8"/>
    <s v="GBC Velobind Prepunched Cover Sets, Regency Series"/>
    <n v="99.846000000000004"/>
    <n v="9"/>
    <n v="0.7"/>
    <n v="-83.204999999999984"/>
  </r>
  <r>
    <n v="5060"/>
    <s v="CA-2013-109722"/>
    <x v="0"/>
    <x v="5"/>
    <d v="2013-12-08T00:00:00"/>
    <s v="Second Class"/>
    <s v="TP-21130"/>
    <s v="Theone Pippenger"/>
    <x v="0"/>
    <x v="0"/>
    <x v="430"/>
    <x v="0"/>
    <n v="40324"/>
    <x v="0"/>
    <s v="TEC-PH-10000560"/>
    <x v="2"/>
    <x v="7"/>
    <s v="Samsung Galaxy S III - 16GB - pebble blue (T-Mobile)"/>
    <n v="699.98"/>
    <n v="2"/>
    <n v="0"/>
    <n v="195.99440000000004"/>
  </r>
  <r>
    <n v="5061"/>
    <s v="CA-2013-109722"/>
    <x v="0"/>
    <x v="5"/>
    <d v="2013-12-08T00:00:00"/>
    <s v="Second Class"/>
    <s v="TP-21130"/>
    <s v="Theone Pippenger"/>
    <x v="0"/>
    <x v="0"/>
    <x v="430"/>
    <x v="0"/>
    <n v="40324"/>
    <x v="0"/>
    <s v="OFF-ST-10000060"/>
    <x v="1"/>
    <x v="4"/>
    <s v="Fellowes Bankers Box Staxonsteel Drawer File/Stacking System"/>
    <n v="584.82000000000005"/>
    <n v="9"/>
    <n v="0"/>
    <n v="70.178400000000025"/>
  </r>
  <r>
    <n v="5062"/>
    <s v="CA-2012-136798"/>
    <x v="1"/>
    <x v="412"/>
    <d v="2012-05-12T00:00:00"/>
    <s v="Standard Class"/>
    <s v="DL-12925"/>
    <s v="Daniel Lacy"/>
    <x v="0"/>
    <x v="0"/>
    <x v="31"/>
    <x v="11"/>
    <n v="55407"/>
    <x v="2"/>
    <s v="OFF-BI-10003684"/>
    <x v="1"/>
    <x v="8"/>
    <s v="Wilson Jones Legal Size Ring Binders"/>
    <n v="43.98"/>
    <n v="2"/>
    <n v="0"/>
    <n v="21.99"/>
  </r>
  <r>
    <n v="5063"/>
    <s v="CA-2012-136798"/>
    <x v="1"/>
    <x v="412"/>
    <d v="2012-05-12T00:00:00"/>
    <s v="Standard Class"/>
    <s v="DL-12925"/>
    <s v="Daniel Lacy"/>
    <x v="0"/>
    <x v="0"/>
    <x v="31"/>
    <x v="11"/>
    <n v="55407"/>
    <x v="2"/>
    <s v="TEC-PH-10000441"/>
    <x v="2"/>
    <x v="7"/>
    <s v="VTech DS6151"/>
    <n v="377.96999999999997"/>
    <n v="3"/>
    <n v="0"/>
    <n v="105.83160000000002"/>
  </r>
  <r>
    <n v="5064"/>
    <s v="CA-2012-136798"/>
    <x v="1"/>
    <x v="412"/>
    <d v="2012-05-12T00:00:00"/>
    <s v="Standard Class"/>
    <s v="DL-12925"/>
    <s v="Daniel Lacy"/>
    <x v="0"/>
    <x v="0"/>
    <x v="31"/>
    <x v="11"/>
    <n v="55407"/>
    <x v="2"/>
    <s v="FUR-FU-10000723"/>
    <x v="0"/>
    <x v="5"/>
    <s v="Deflect-o EconoMat Studded, No Bevel Mat for Low Pile Carpeting"/>
    <n v="123.96000000000001"/>
    <n v="3"/>
    <n v="0"/>
    <n v="11.156400000000005"/>
  </r>
  <r>
    <n v="5065"/>
    <s v="CA-2014-122196"/>
    <x v="3"/>
    <x v="585"/>
    <d v="2014-09-25T00:00:00"/>
    <s v="First Class"/>
    <s v="CA-12265"/>
    <s v="Christina Anderson"/>
    <x v="0"/>
    <x v="0"/>
    <x v="40"/>
    <x v="13"/>
    <n v="19805"/>
    <x v="3"/>
    <s v="TEC-PH-10004977"/>
    <x v="2"/>
    <x v="7"/>
    <s v="GE 30524EE4"/>
    <n v="391.98"/>
    <n v="2"/>
    <n v="0"/>
    <n v="113.67419999999998"/>
  </r>
  <r>
    <n v="5066"/>
    <s v="CA-2014-142090"/>
    <x v="3"/>
    <x v="329"/>
    <d v="2014-12-08T00:00:00"/>
    <s v="Standard Class"/>
    <s v="SC-20380"/>
    <s v="Shahid Collister"/>
    <x v="0"/>
    <x v="0"/>
    <x v="140"/>
    <x v="3"/>
    <n v="27217"/>
    <x v="0"/>
    <s v="TEC-AC-10002001"/>
    <x v="2"/>
    <x v="11"/>
    <s v="Logitech Wireless Gaming Headset G930"/>
    <n v="383.97600000000006"/>
    <n v="3"/>
    <n v="0.2"/>
    <n v="81.59490000000001"/>
  </r>
  <r>
    <n v="5067"/>
    <s v="CA-2014-142090"/>
    <x v="3"/>
    <x v="329"/>
    <d v="2014-12-08T00:00:00"/>
    <s v="Standard Class"/>
    <s v="SC-20380"/>
    <s v="Shahid Collister"/>
    <x v="0"/>
    <x v="0"/>
    <x v="140"/>
    <x v="3"/>
    <n v="27217"/>
    <x v="0"/>
    <s v="FUR-TA-10001889"/>
    <x v="0"/>
    <x v="3"/>
    <s v="Bush Advantage Collection Racetrack Conference Table"/>
    <n v="1781.6819999999998"/>
    <n v="7"/>
    <n v="0.4"/>
    <n v="-653.28340000000003"/>
  </r>
  <r>
    <n v="5068"/>
    <s v="CA-2014-160934"/>
    <x v="3"/>
    <x v="787"/>
    <d v="2014-01-20T00:00:00"/>
    <s v="Standard Class"/>
    <s v="TT-21460"/>
    <s v="Tonja Turnell"/>
    <x v="2"/>
    <x v="0"/>
    <x v="1"/>
    <x v="1"/>
    <n v="90008"/>
    <x v="1"/>
    <s v="OFF-AR-10003504"/>
    <x v="1"/>
    <x v="6"/>
    <s v="Newell 347"/>
    <n v="21.400000000000002"/>
    <n v="5"/>
    <n v="0"/>
    <n v="6.2059999999999977"/>
  </r>
  <r>
    <n v="5069"/>
    <s v="CA-2011-124478"/>
    <x v="2"/>
    <x v="233"/>
    <d v="2011-08-12T00:00:00"/>
    <s v="Standard Class"/>
    <s v="MA-17560"/>
    <s v="Matt Abelman"/>
    <x v="2"/>
    <x v="0"/>
    <x v="149"/>
    <x v="12"/>
    <n v="48183"/>
    <x v="2"/>
    <s v="TEC-CO-10001571"/>
    <x v="2"/>
    <x v="16"/>
    <s v="Sharp 1540cs Digital Laser Copier"/>
    <n v="549.99"/>
    <n v="1"/>
    <n v="0"/>
    <n v="274.995"/>
  </r>
  <r>
    <n v="5070"/>
    <s v="CA-2011-124478"/>
    <x v="2"/>
    <x v="233"/>
    <d v="2011-08-12T00:00:00"/>
    <s v="Standard Class"/>
    <s v="MA-17560"/>
    <s v="Matt Abelman"/>
    <x v="2"/>
    <x v="0"/>
    <x v="149"/>
    <x v="12"/>
    <n v="48183"/>
    <x v="2"/>
    <s v="OFF-AP-10002495"/>
    <x v="1"/>
    <x v="9"/>
    <s v="Acco Smartsocket Table Surge Protector, 6 Color-Coded Adapter Outlets"/>
    <n v="167.535"/>
    <n v="3"/>
    <n v="0.1"/>
    <n v="37.229999999999983"/>
  </r>
  <r>
    <n v="5071"/>
    <s v="CA-2011-124478"/>
    <x v="2"/>
    <x v="233"/>
    <d v="2011-08-12T00:00:00"/>
    <s v="Standard Class"/>
    <s v="MA-17560"/>
    <s v="Matt Abelman"/>
    <x v="2"/>
    <x v="0"/>
    <x v="149"/>
    <x v="12"/>
    <n v="48183"/>
    <x v="2"/>
    <s v="OFF-EN-10002500"/>
    <x v="1"/>
    <x v="12"/>
    <s v="Globe Weis Peel &amp; Seel First Class Envelopes"/>
    <n v="38.339999999999996"/>
    <n v="3"/>
    <n v="0"/>
    <n v="17.253"/>
  </r>
  <r>
    <n v="5072"/>
    <s v="CA-2011-124478"/>
    <x v="2"/>
    <x v="233"/>
    <d v="2011-08-12T00:00:00"/>
    <s v="Standard Class"/>
    <s v="MA-17560"/>
    <s v="Matt Abelman"/>
    <x v="2"/>
    <x v="0"/>
    <x v="149"/>
    <x v="12"/>
    <n v="48183"/>
    <x v="2"/>
    <s v="FUR-FU-10002088"/>
    <x v="0"/>
    <x v="5"/>
    <s v="Nu-Dell Float Frame 11 x 14 1/2"/>
    <n v="53.88"/>
    <n v="6"/>
    <n v="0"/>
    <n v="22.629600000000003"/>
  </r>
  <r>
    <n v="5073"/>
    <s v="CA-2011-124478"/>
    <x v="2"/>
    <x v="233"/>
    <d v="2011-08-12T00:00:00"/>
    <s v="Standard Class"/>
    <s v="MA-17560"/>
    <s v="Matt Abelman"/>
    <x v="2"/>
    <x v="0"/>
    <x v="149"/>
    <x v="12"/>
    <n v="48183"/>
    <x v="2"/>
    <s v="TEC-PH-10001128"/>
    <x v="2"/>
    <x v="7"/>
    <s v="Motorola Droid Maxx"/>
    <n v="299.98"/>
    <n v="2"/>
    <n v="0"/>
    <n v="83.994400000000013"/>
  </r>
  <r>
    <n v="5074"/>
    <s v="CA-2012-145485"/>
    <x v="1"/>
    <x v="599"/>
    <d v="2012-11-05T00:00:00"/>
    <s v="Same Day"/>
    <s v="JM-16195"/>
    <s v="Justin MacKendrick"/>
    <x v="0"/>
    <x v="0"/>
    <x v="8"/>
    <x v="1"/>
    <n v="94109"/>
    <x v="1"/>
    <s v="OFF-ST-10000649"/>
    <x v="1"/>
    <x v="4"/>
    <s v="Hanging Personal Folder File"/>
    <n v="62.8"/>
    <n v="4"/>
    <n v="0"/>
    <n v="15.700000000000003"/>
  </r>
  <r>
    <n v="5075"/>
    <s v="CA-2014-151071"/>
    <x v="3"/>
    <x v="1016"/>
    <d v="2014-04-30T00:00:00"/>
    <s v="Second Class"/>
    <s v="MB-18085"/>
    <s v="Mick Brown"/>
    <x v="0"/>
    <x v="0"/>
    <x v="1"/>
    <x v="1"/>
    <n v="90049"/>
    <x v="1"/>
    <s v="OFF-BI-10002103"/>
    <x v="1"/>
    <x v="8"/>
    <s v="Cardinal Slant-D Ring Binder, Heavy Gauge Vinyl"/>
    <n v="13.904"/>
    <n v="2"/>
    <n v="0.2"/>
    <n v="4.5187999999999997"/>
  </r>
  <r>
    <n v="5076"/>
    <s v="CA-2011-134572"/>
    <x v="2"/>
    <x v="1017"/>
    <d v="2011-04-22T00:00:00"/>
    <s v="Second Class"/>
    <s v="SV-20365"/>
    <s v="Seth Vernon"/>
    <x v="0"/>
    <x v="0"/>
    <x v="12"/>
    <x v="5"/>
    <n v="77070"/>
    <x v="2"/>
    <s v="FUR-TA-10001705"/>
    <x v="0"/>
    <x v="3"/>
    <s v="Bush Advantage Collection Round Conference Table"/>
    <n v="744.09999999999991"/>
    <n v="5"/>
    <n v="0.3"/>
    <n v="-95.670000000000044"/>
  </r>
  <r>
    <n v="5077"/>
    <s v="CA-2011-134572"/>
    <x v="2"/>
    <x v="1017"/>
    <d v="2011-04-22T00:00:00"/>
    <s v="Second Class"/>
    <s v="SV-20365"/>
    <s v="Seth Vernon"/>
    <x v="0"/>
    <x v="0"/>
    <x v="12"/>
    <x v="5"/>
    <n v="77070"/>
    <x v="2"/>
    <s v="OFF-ST-10004634"/>
    <x v="1"/>
    <x v="4"/>
    <s v="Personal Folder Holder, Ebony"/>
    <n v="44.840000000000011"/>
    <n v="5"/>
    <n v="0.2"/>
    <n v="5.6049999999999951"/>
  </r>
  <r>
    <n v="5078"/>
    <s v="CA-2011-134572"/>
    <x v="2"/>
    <x v="1017"/>
    <d v="2011-04-22T00:00:00"/>
    <s v="Second Class"/>
    <s v="SV-20365"/>
    <s v="Seth Vernon"/>
    <x v="0"/>
    <x v="0"/>
    <x v="12"/>
    <x v="5"/>
    <n v="77070"/>
    <x v="2"/>
    <s v="FUR-TA-10004442"/>
    <x v="0"/>
    <x v="3"/>
    <s v="Riverside Furniture Stanwyck Manor Table Series"/>
    <n v="401.59000000000003"/>
    <n v="2"/>
    <n v="0.3"/>
    <n v="-131.95100000000002"/>
  </r>
  <r>
    <n v="5079"/>
    <s v="CA-2014-143217"/>
    <x v="3"/>
    <x v="343"/>
    <d v="2014-11-18T00:00:00"/>
    <s v="Standard Class"/>
    <s v="CG-12040"/>
    <s v="Catherine Glotzbach"/>
    <x v="2"/>
    <x v="0"/>
    <x v="158"/>
    <x v="6"/>
    <n v="53209"/>
    <x v="2"/>
    <s v="OFF-BI-10002949"/>
    <x v="1"/>
    <x v="8"/>
    <s v="Prestige Round Ring Binders"/>
    <n v="18.240000000000002"/>
    <n v="3"/>
    <n v="0"/>
    <n v="8.5727999999999991"/>
  </r>
  <r>
    <n v="5080"/>
    <s v="US-2014-133312"/>
    <x v="3"/>
    <x v="920"/>
    <d v="2014-11-30T00:00:00"/>
    <s v="Standard Class"/>
    <s v="BD-11500"/>
    <s v="Bradley Drucker"/>
    <x v="0"/>
    <x v="0"/>
    <x v="8"/>
    <x v="1"/>
    <n v="94122"/>
    <x v="1"/>
    <s v="FUR-BO-10002213"/>
    <x v="0"/>
    <x v="0"/>
    <s v="Sauder Forest Hills Library, Woodland Oak Finish"/>
    <n v="359.49899999999997"/>
    <n v="3"/>
    <n v="0.15"/>
    <n v="-29.605799999999981"/>
  </r>
  <r>
    <n v="5081"/>
    <s v="US-2014-133312"/>
    <x v="3"/>
    <x v="920"/>
    <d v="2014-11-30T00:00:00"/>
    <s v="Standard Class"/>
    <s v="BD-11500"/>
    <s v="Bradley Drucker"/>
    <x v="0"/>
    <x v="0"/>
    <x v="8"/>
    <x v="1"/>
    <n v="94122"/>
    <x v="1"/>
    <s v="OFF-ST-10001325"/>
    <x v="1"/>
    <x v="4"/>
    <s v="Sterilite Officeware Hinged File Box"/>
    <n v="10.48"/>
    <n v="1"/>
    <n v="0"/>
    <n v="2.8296000000000001"/>
  </r>
  <r>
    <n v="5082"/>
    <s v="US-2012-137533"/>
    <x v="1"/>
    <x v="217"/>
    <d v="2012-12-18T00:00:00"/>
    <s v="Same Day"/>
    <s v="JK-15640"/>
    <s v="Jim Kriz"/>
    <x v="2"/>
    <x v="0"/>
    <x v="138"/>
    <x v="24"/>
    <n v="44105"/>
    <x v="3"/>
    <s v="OFF-PA-10003441"/>
    <x v="1"/>
    <x v="10"/>
    <s v="Xerox 226"/>
    <n v="20.736000000000004"/>
    <n v="4"/>
    <n v="0.2"/>
    <n v="7.2576000000000001"/>
  </r>
  <r>
    <n v="5083"/>
    <s v="CA-2013-155138"/>
    <x v="0"/>
    <x v="162"/>
    <d v="2013-09-13T00:00:00"/>
    <s v="Standard Class"/>
    <s v="JM-15580"/>
    <s v="Jill Matthias"/>
    <x v="0"/>
    <x v="0"/>
    <x v="53"/>
    <x v="3"/>
    <n v="28110"/>
    <x v="0"/>
    <s v="TEC-AC-10004209"/>
    <x v="2"/>
    <x v="11"/>
    <s v="Memorex Froggy Flash Drive 4 GB"/>
    <n v="35.167999999999999"/>
    <n v="4"/>
    <n v="0.2"/>
    <n v="8.3524000000000012"/>
  </r>
  <r>
    <n v="5084"/>
    <s v="CA-2013-155138"/>
    <x v="0"/>
    <x v="162"/>
    <d v="2013-09-13T00:00:00"/>
    <s v="Standard Class"/>
    <s v="JM-15580"/>
    <s v="Jill Matthias"/>
    <x v="0"/>
    <x v="0"/>
    <x v="53"/>
    <x v="3"/>
    <n v="28110"/>
    <x v="0"/>
    <s v="OFF-PA-10000501"/>
    <x v="1"/>
    <x v="10"/>
    <s v="Petty Cash Envelope"/>
    <n v="64.704000000000008"/>
    <n v="3"/>
    <n v="0.2"/>
    <n v="23.455199999999998"/>
  </r>
  <r>
    <n v="5085"/>
    <s v="CA-2013-108350"/>
    <x v="0"/>
    <x v="112"/>
    <d v="2013-06-10T00:00:00"/>
    <s v="Second Class"/>
    <s v="SC-20230"/>
    <s v="Scot Coram"/>
    <x v="1"/>
    <x v="0"/>
    <x v="90"/>
    <x v="31"/>
    <n v="1852"/>
    <x v="3"/>
    <s v="OFF-PA-10003656"/>
    <x v="1"/>
    <x v="10"/>
    <s v="Xerox 1935"/>
    <n v="105.52"/>
    <n v="4"/>
    <n v="0"/>
    <n v="48.539199999999994"/>
  </r>
  <r>
    <n v="5086"/>
    <s v="CA-2012-144302"/>
    <x v="1"/>
    <x v="974"/>
    <d v="2012-06-23T00:00:00"/>
    <s v="Standard Class"/>
    <s v="ME-17320"/>
    <s v="Maria Etezadi"/>
    <x v="2"/>
    <x v="0"/>
    <x v="61"/>
    <x v="5"/>
    <n v="75081"/>
    <x v="2"/>
    <s v="OFF-BI-10001107"/>
    <x v="1"/>
    <x v="8"/>
    <s v="GBC White Gloss Covers, Plain Front"/>
    <n v="5.7919999999999989"/>
    <n v="2"/>
    <n v="0.8"/>
    <n v="-9.5568000000000026"/>
  </r>
  <r>
    <n v="5087"/>
    <s v="CA-2012-109001"/>
    <x v="1"/>
    <x v="616"/>
    <d v="2012-03-09T00:00:00"/>
    <s v="Standard Class"/>
    <s v="KN-16390"/>
    <s v="Katherine Nockton"/>
    <x v="1"/>
    <x v="0"/>
    <x v="10"/>
    <x v="9"/>
    <n v="19120"/>
    <x v="3"/>
    <s v="TEC-PH-10000562"/>
    <x v="2"/>
    <x v="7"/>
    <s v="Samsung Convoy 3"/>
    <n v="466.15799999999996"/>
    <n v="7"/>
    <n v="0.4"/>
    <n v="-93.231599999999958"/>
  </r>
  <r>
    <n v="5088"/>
    <s v="CA-2012-109001"/>
    <x v="1"/>
    <x v="616"/>
    <d v="2012-03-09T00:00:00"/>
    <s v="Standard Class"/>
    <s v="KN-16390"/>
    <s v="Katherine Nockton"/>
    <x v="1"/>
    <x v="0"/>
    <x v="10"/>
    <x v="9"/>
    <n v="19120"/>
    <x v="3"/>
    <s v="TEC-AC-10001101"/>
    <x v="2"/>
    <x v="11"/>
    <s v="Sony 16GB Class 10 Micro SDHC R40 Memory Card"/>
    <n v="10.312000000000001"/>
    <n v="1"/>
    <n v="0.2"/>
    <n v="-1.2890000000000006"/>
  </r>
  <r>
    <n v="5089"/>
    <s v="CA-2012-109001"/>
    <x v="1"/>
    <x v="616"/>
    <d v="2012-03-09T00:00:00"/>
    <s v="Standard Class"/>
    <s v="KN-16390"/>
    <s v="Katherine Nockton"/>
    <x v="1"/>
    <x v="0"/>
    <x v="10"/>
    <x v="9"/>
    <n v="19120"/>
    <x v="3"/>
    <s v="OFF-BI-10003529"/>
    <x v="1"/>
    <x v="8"/>
    <s v="Avery Round Ring Poly Binders"/>
    <n v="2.556"/>
    <n v="3"/>
    <n v="0.7"/>
    <n v="-1.7892000000000001"/>
  </r>
  <r>
    <n v="5090"/>
    <s v="CA-2014-132738"/>
    <x v="3"/>
    <x v="1018"/>
    <d v="2014-08-08T00:00:00"/>
    <s v="First Class"/>
    <s v="HM-14860"/>
    <s v="Harry Marie"/>
    <x v="1"/>
    <x v="0"/>
    <x v="431"/>
    <x v="22"/>
    <n v="80538"/>
    <x v="1"/>
    <s v="OFF-PA-10001752"/>
    <x v="1"/>
    <x v="10"/>
    <s v="Hammermill CopyPlus Copy Paper (20Lb. and 84 Bright)"/>
    <n v="7.9680000000000009"/>
    <n v="2"/>
    <n v="0.2"/>
    <n v="2.8884000000000007"/>
  </r>
  <r>
    <n v="5091"/>
    <s v="CA-2014-132738"/>
    <x v="3"/>
    <x v="1018"/>
    <d v="2014-08-08T00:00:00"/>
    <s v="First Class"/>
    <s v="HM-14860"/>
    <s v="Harry Marie"/>
    <x v="1"/>
    <x v="0"/>
    <x v="431"/>
    <x v="22"/>
    <n v="80538"/>
    <x v="1"/>
    <s v="OFF-EN-10001141"/>
    <x v="1"/>
    <x v="12"/>
    <s v="Manila Recycled Extra-Heavyweight Clasp Envelopes, 6&quot; x 9&quot;"/>
    <n v="8.7840000000000007"/>
    <n v="1"/>
    <n v="0.2"/>
    <n v="3.1842000000000001"/>
  </r>
  <r>
    <n v="5092"/>
    <s v="CA-2014-156720"/>
    <x v="3"/>
    <x v="247"/>
    <d v="2015-01-04T00:00:00"/>
    <s v="Standard Class"/>
    <s v="JM-15580"/>
    <s v="Jill Matthias"/>
    <x v="0"/>
    <x v="0"/>
    <x v="431"/>
    <x v="22"/>
    <n v="80538"/>
    <x v="1"/>
    <s v="OFF-FA-10003472"/>
    <x v="1"/>
    <x v="13"/>
    <s v="Bagged Rubber Bands"/>
    <n v="3.024"/>
    <n v="3"/>
    <n v="0.2"/>
    <n v="-0.6048"/>
  </r>
  <r>
    <n v="5093"/>
    <s v="CA-2012-119102"/>
    <x v="1"/>
    <x v="293"/>
    <d v="2012-05-27T00:00:00"/>
    <s v="Standard Class"/>
    <s v="KH-16690"/>
    <s v="Kristen Hastings"/>
    <x v="1"/>
    <x v="0"/>
    <x v="383"/>
    <x v="34"/>
    <n v="2895"/>
    <x v="3"/>
    <s v="OFF-ST-10004507"/>
    <x v="1"/>
    <x v="4"/>
    <s v="Advantus Rolling Storage Box"/>
    <n v="51.449999999999996"/>
    <n v="3"/>
    <n v="0"/>
    <n v="13.891499999999999"/>
  </r>
  <r>
    <n v="5094"/>
    <s v="US-2011-140452"/>
    <x v="2"/>
    <x v="776"/>
    <d v="2011-12-10T00:00:00"/>
    <s v="Standard Class"/>
    <s v="BK-11260"/>
    <s v="Berenike Kampe"/>
    <x v="0"/>
    <x v="0"/>
    <x v="22"/>
    <x v="10"/>
    <n v="60610"/>
    <x v="2"/>
    <s v="OFF-AP-10004036"/>
    <x v="1"/>
    <x v="9"/>
    <s v="Bionaire 99.97% HEPA Air Cleaner"/>
    <n v="14.015999999999996"/>
    <n v="4"/>
    <n v="0.8"/>
    <n v="-31.536000000000001"/>
  </r>
  <r>
    <n v="5095"/>
    <s v="US-2011-140452"/>
    <x v="2"/>
    <x v="776"/>
    <d v="2011-12-10T00:00:00"/>
    <s v="Standard Class"/>
    <s v="BK-11260"/>
    <s v="Berenike Kampe"/>
    <x v="0"/>
    <x v="0"/>
    <x v="22"/>
    <x v="10"/>
    <n v="60610"/>
    <x v="2"/>
    <s v="FUR-TA-10004086"/>
    <x v="0"/>
    <x v="3"/>
    <s v="KI Adjustable-Height Table"/>
    <n v="214.95000000000002"/>
    <n v="5"/>
    <n v="0.5"/>
    <n v="-120.37200000000003"/>
  </r>
  <r>
    <n v="5096"/>
    <s v="US-2011-140452"/>
    <x v="2"/>
    <x v="776"/>
    <d v="2011-12-10T00:00:00"/>
    <s v="Standard Class"/>
    <s v="BK-11260"/>
    <s v="Berenike Kampe"/>
    <x v="0"/>
    <x v="0"/>
    <x v="22"/>
    <x v="10"/>
    <n v="60610"/>
    <x v="2"/>
    <s v="TEC-PH-10000307"/>
    <x v="2"/>
    <x v="7"/>
    <s v="Shocksock Galaxy S4 Armband"/>
    <n v="35.04"/>
    <n v="4"/>
    <n v="0.2"/>
    <n v="-7.0080000000000044"/>
  </r>
  <r>
    <n v="5097"/>
    <s v="US-2011-140452"/>
    <x v="2"/>
    <x v="776"/>
    <d v="2011-12-10T00:00:00"/>
    <s v="Standard Class"/>
    <s v="BK-11260"/>
    <s v="Berenike Kampe"/>
    <x v="0"/>
    <x v="0"/>
    <x v="22"/>
    <x v="10"/>
    <n v="60610"/>
    <x v="2"/>
    <s v="FUR-FU-10002088"/>
    <x v="0"/>
    <x v="5"/>
    <s v="Nu-Dell Float Frame 11 x 14 1/2"/>
    <n v="10.776000000000002"/>
    <n v="3"/>
    <n v="0.6"/>
    <n v="-4.8491999999999997"/>
  </r>
  <r>
    <n v="5098"/>
    <s v="US-2011-140452"/>
    <x v="2"/>
    <x v="776"/>
    <d v="2011-12-10T00:00:00"/>
    <s v="Standard Class"/>
    <s v="BK-11260"/>
    <s v="Berenike Kampe"/>
    <x v="0"/>
    <x v="0"/>
    <x v="22"/>
    <x v="10"/>
    <n v="60610"/>
    <x v="2"/>
    <s v="OFF-BI-10004965"/>
    <x v="1"/>
    <x v="8"/>
    <s v="Ibico Covers for Plastic or Wire Binding Elements"/>
    <n v="4.5999999999999988"/>
    <n v="2"/>
    <n v="0.8"/>
    <n v="-8.0500000000000025"/>
  </r>
  <r>
    <n v="5099"/>
    <s v="US-2011-140452"/>
    <x v="2"/>
    <x v="776"/>
    <d v="2011-12-10T00:00:00"/>
    <s v="Standard Class"/>
    <s v="BK-11260"/>
    <s v="Berenike Kampe"/>
    <x v="0"/>
    <x v="0"/>
    <x v="22"/>
    <x v="10"/>
    <n v="60610"/>
    <x v="2"/>
    <s v="OFF-ST-10002485"/>
    <x v="1"/>
    <x v="4"/>
    <s v="Rogers Deluxe File Chest"/>
    <n v="35.167999999999999"/>
    <n v="2"/>
    <n v="0.2"/>
    <n v="-8.3524000000000012"/>
  </r>
  <r>
    <n v="5100"/>
    <s v="CA-2012-141936"/>
    <x v="1"/>
    <x v="976"/>
    <d v="2012-08-12T00:00:00"/>
    <s v="Standard Class"/>
    <s v="PN-18775"/>
    <s v="Parhena Norris"/>
    <x v="2"/>
    <x v="0"/>
    <x v="329"/>
    <x v="1"/>
    <n v="93309"/>
    <x v="1"/>
    <s v="OFF-BI-10002194"/>
    <x v="1"/>
    <x v="8"/>
    <s v="Cardinal Hold-It CD Pocket"/>
    <n v="19.152000000000001"/>
    <n v="3"/>
    <n v="0.2"/>
    <n v="6.4638000000000009"/>
  </r>
  <r>
    <n v="5101"/>
    <s v="CA-2011-158442"/>
    <x v="2"/>
    <x v="461"/>
    <d v="2011-03-17T00:00:00"/>
    <s v="Same Day"/>
    <s v="AZ-10750"/>
    <s v="Annie Zypern"/>
    <x v="0"/>
    <x v="0"/>
    <x v="61"/>
    <x v="5"/>
    <n v="75217"/>
    <x v="2"/>
    <s v="OFF-AR-10003732"/>
    <x v="1"/>
    <x v="6"/>
    <s v="Newell 333"/>
    <n v="4.4479999999999995"/>
    <n v="2"/>
    <n v="0.2"/>
    <n v="0.3335999999999999"/>
  </r>
  <r>
    <n v="5102"/>
    <s v="CA-2011-158442"/>
    <x v="2"/>
    <x v="461"/>
    <d v="2011-03-17T00:00:00"/>
    <s v="Same Day"/>
    <s v="AZ-10750"/>
    <s v="Annie Zypern"/>
    <x v="0"/>
    <x v="0"/>
    <x v="61"/>
    <x v="5"/>
    <n v="75217"/>
    <x v="2"/>
    <s v="OFF-PA-10002195"/>
    <x v="1"/>
    <x v="10"/>
    <s v="Xerox 1966"/>
    <n v="5.1840000000000011"/>
    <n v="1"/>
    <n v="0.2"/>
    <n v="1.8792"/>
  </r>
  <r>
    <n v="5103"/>
    <s v="CA-2011-158442"/>
    <x v="2"/>
    <x v="461"/>
    <d v="2011-03-17T00:00:00"/>
    <s v="Same Day"/>
    <s v="AZ-10750"/>
    <s v="Annie Zypern"/>
    <x v="0"/>
    <x v="0"/>
    <x v="61"/>
    <x v="5"/>
    <n v="75217"/>
    <x v="2"/>
    <s v="OFF-PA-10002365"/>
    <x v="1"/>
    <x v="10"/>
    <s v="Xerox 1967"/>
    <n v="15.552000000000003"/>
    <n v="3"/>
    <n v="0.2"/>
    <n v="5.4432"/>
  </r>
  <r>
    <n v="5104"/>
    <s v="CA-2012-167374"/>
    <x v="1"/>
    <x v="514"/>
    <d v="2012-03-30T00:00:00"/>
    <s v="Second Class"/>
    <s v="GM-14500"/>
    <s v="Gene McClure"/>
    <x v="0"/>
    <x v="0"/>
    <x v="10"/>
    <x v="9"/>
    <n v="19140"/>
    <x v="3"/>
    <s v="OFF-PA-10001950"/>
    <x v="1"/>
    <x v="10"/>
    <s v="Southworth 25% Cotton Antique Laid Paper &amp; Envelopes"/>
    <n v="40.032000000000004"/>
    <n v="6"/>
    <n v="0.2"/>
    <n v="12.509999999999993"/>
  </r>
  <r>
    <n v="5105"/>
    <s v="CA-2012-167374"/>
    <x v="1"/>
    <x v="514"/>
    <d v="2012-03-30T00:00:00"/>
    <s v="Second Class"/>
    <s v="GM-14500"/>
    <s v="Gene McClure"/>
    <x v="0"/>
    <x v="0"/>
    <x v="10"/>
    <x v="9"/>
    <n v="19140"/>
    <x v="3"/>
    <s v="TEC-AC-10004633"/>
    <x v="2"/>
    <x v="11"/>
    <s v="Verbatim 25 GB 6x Blu-ray Single Layer Recordable Disc, 3/Pack"/>
    <n v="16.776000000000003"/>
    <n v="3"/>
    <n v="0.2"/>
    <n v="5.0327999999999999"/>
  </r>
  <r>
    <n v="5106"/>
    <s v="CA-2011-116568"/>
    <x v="2"/>
    <x v="637"/>
    <d v="2011-12-20T00:00:00"/>
    <s v="Standard Class"/>
    <s v="BM-11785"/>
    <s v="Bryan Mills"/>
    <x v="0"/>
    <x v="0"/>
    <x v="207"/>
    <x v="2"/>
    <n v="32725"/>
    <x v="0"/>
    <s v="FUR-CH-10002439"/>
    <x v="0"/>
    <x v="1"/>
    <s v="Iceberg Nesting Folding Chair, 19w x 6d x 43h"/>
    <n v="186.304"/>
    <n v="4"/>
    <n v="0.2"/>
    <n v="13.972799999999999"/>
  </r>
  <r>
    <n v="5107"/>
    <s v="CA-2012-147102"/>
    <x v="1"/>
    <x v="444"/>
    <d v="2012-09-26T00:00:00"/>
    <s v="Standard Class"/>
    <s v="NH-18610"/>
    <s v="Nicole Hansen"/>
    <x v="1"/>
    <x v="0"/>
    <x v="38"/>
    <x v="32"/>
    <n v="31907"/>
    <x v="0"/>
    <s v="TEC-AC-10000682"/>
    <x v="2"/>
    <x v="11"/>
    <s v="Kensington K72356US Mouse-in-a-Box USB Desktop Mouse"/>
    <n v="66.36"/>
    <n v="4"/>
    <n v="0"/>
    <n v="23.225999999999999"/>
  </r>
  <r>
    <n v="5108"/>
    <s v="CA-2014-132213"/>
    <x v="3"/>
    <x v="1016"/>
    <d v="2014-04-27T00:00:00"/>
    <s v="First Class"/>
    <s v="PN-18775"/>
    <s v="Parhena Norris"/>
    <x v="2"/>
    <x v="0"/>
    <x v="316"/>
    <x v="18"/>
    <n v="37211"/>
    <x v="0"/>
    <s v="OFF-AR-10004078"/>
    <x v="1"/>
    <x v="6"/>
    <s v="Newell 312"/>
    <n v="42.047999999999995"/>
    <n v="9"/>
    <n v="0.2"/>
    <n v="5.2559999999999985"/>
  </r>
  <r>
    <n v="5109"/>
    <s v="CA-2014-132213"/>
    <x v="3"/>
    <x v="1016"/>
    <d v="2014-04-27T00:00:00"/>
    <s v="First Class"/>
    <s v="PN-18775"/>
    <s v="Parhena Norris"/>
    <x v="2"/>
    <x v="0"/>
    <x v="316"/>
    <x v="18"/>
    <n v="37211"/>
    <x v="0"/>
    <s v="OFF-AR-10001958"/>
    <x v="1"/>
    <x v="6"/>
    <s v="Stanley Bostitch Contemporary Electric Pencil Sharpeners"/>
    <n v="67.92"/>
    <n v="5"/>
    <n v="0.2"/>
    <n v="6.7920000000000016"/>
  </r>
  <r>
    <n v="5110"/>
    <s v="CA-2011-138450"/>
    <x v="2"/>
    <x v="638"/>
    <d v="2011-10-22T00:00:00"/>
    <s v="Standard Class"/>
    <s v="EH-13765"/>
    <s v="Edward Hooks"/>
    <x v="1"/>
    <x v="0"/>
    <x v="10"/>
    <x v="9"/>
    <n v="19134"/>
    <x v="3"/>
    <s v="OFF-EN-10001335"/>
    <x v="1"/>
    <x v="12"/>
    <s v="White Business Envelopes with Contemporary Seam, Recycled White Business Envelopes"/>
    <n v="52.512"/>
    <n v="6"/>
    <n v="0.2"/>
    <n v="19.692"/>
  </r>
  <r>
    <n v="5111"/>
    <s v="CA-2011-138450"/>
    <x v="2"/>
    <x v="638"/>
    <d v="2011-10-22T00:00:00"/>
    <s v="Standard Class"/>
    <s v="EH-13765"/>
    <s v="Edward Hooks"/>
    <x v="1"/>
    <x v="0"/>
    <x v="10"/>
    <x v="9"/>
    <n v="19134"/>
    <x v="3"/>
    <s v="OFF-ST-10003479"/>
    <x v="1"/>
    <x v="4"/>
    <s v="Eldon Base for stackable storage shelf, platinum"/>
    <n v="186.91200000000001"/>
    <n v="6"/>
    <n v="0.2"/>
    <n v="-35.046000000000028"/>
  </r>
  <r>
    <n v="5112"/>
    <s v="CA-2011-138450"/>
    <x v="2"/>
    <x v="638"/>
    <d v="2011-10-22T00:00:00"/>
    <s v="Standard Class"/>
    <s v="EH-13765"/>
    <s v="Edward Hooks"/>
    <x v="1"/>
    <x v="0"/>
    <x v="10"/>
    <x v="9"/>
    <n v="19134"/>
    <x v="3"/>
    <s v="OFF-PA-10003016"/>
    <x v="1"/>
    <x v="10"/>
    <s v="Adams &quot;While You Were Out&quot; Message Pads"/>
    <n v="10.048000000000002"/>
    <n v="4"/>
    <n v="0.2"/>
    <n v="3.1399999999999988"/>
  </r>
  <r>
    <n v="5113"/>
    <s v="CA-2012-153073"/>
    <x v="1"/>
    <x v="50"/>
    <d v="2012-11-13T00:00:00"/>
    <s v="Same Day"/>
    <s v="HA-14905"/>
    <s v="Helen Abelman"/>
    <x v="0"/>
    <x v="0"/>
    <x v="22"/>
    <x v="10"/>
    <n v="60610"/>
    <x v="2"/>
    <s v="FUR-FU-10001025"/>
    <x v="0"/>
    <x v="5"/>
    <s v="Eldon Imàge Series Desk Accessories, Clear"/>
    <n v="17.496000000000002"/>
    <n v="9"/>
    <n v="0.6"/>
    <n v="-7.4357999999999969"/>
  </r>
  <r>
    <n v="5114"/>
    <s v="CA-2013-147970"/>
    <x v="0"/>
    <x v="1011"/>
    <d v="2013-02-02T00:00:00"/>
    <s v="Second Class"/>
    <s v="AB-10150"/>
    <s v="Aimee Bixby"/>
    <x v="0"/>
    <x v="0"/>
    <x v="61"/>
    <x v="5"/>
    <n v="75220"/>
    <x v="2"/>
    <s v="OFF-PA-10003936"/>
    <x v="1"/>
    <x v="10"/>
    <s v="Xerox 1994"/>
    <n v="15.552000000000003"/>
    <n v="3"/>
    <n v="0.2"/>
    <n v="5.4432"/>
  </r>
  <r>
    <n v="5115"/>
    <s v="CA-2013-150658"/>
    <x v="0"/>
    <x v="1019"/>
    <d v="2013-11-23T00:00:00"/>
    <s v="Standard Class"/>
    <s v="MS-17365"/>
    <s v="Maribeth Schnelling"/>
    <x v="0"/>
    <x v="0"/>
    <x v="51"/>
    <x v="27"/>
    <n v="88220"/>
    <x v="1"/>
    <s v="OFF-BI-10004140"/>
    <x v="1"/>
    <x v="8"/>
    <s v="Avery Non-Stick Binders"/>
    <n v="10.776000000000002"/>
    <n v="3"/>
    <n v="0.2"/>
    <n v="3.3674999999999984"/>
  </r>
  <r>
    <n v="5116"/>
    <s v="CA-2014-125640"/>
    <x v="3"/>
    <x v="800"/>
    <d v="2014-07-30T00:00:00"/>
    <s v="Standard Class"/>
    <s v="DD-13570"/>
    <s v="Dorothy Dickinson"/>
    <x v="0"/>
    <x v="0"/>
    <x v="10"/>
    <x v="9"/>
    <n v="19134"/>
    <x v="3"/>
    <s v="OFF-LA-10004178"/>
    <x v="1"/>
    <x v="2"/>
    <s v="Avery 491"/>
    <n v="3.3040000000000003"/>
    <n v="1"/>
    <n v="0.2"/>
    <n v="1.0737999999999999"/>
  </r>
  <r>
    <n v="5117"/>
    <s v="CA-2014-154137"/>
    <x v="3"/>
    <x v="343"/>
    <d v="2014-11-18T00:00:00"/>
    <s v="Standard Class"/>
    <s v="MT-17815"/>
    <s v="Meg Tillman"/>
    <x v="0"/>
    <x v="0"/>
    <x v="20"/>
    <x v="15"/>
    <n v="10009"/>
    <x v="3"/>
    <s v="OFF-ST-10003324"/>
    <x v="1"/>
    <x v="4"/>
    <s v="Belkin OmniView SE Rackmount Kit"/>
    <n v="35.479999999999997"/>
    <n v="1"/>
    <n v="0"/>
    <n v="0"/>
  </r>
  <r>
    <n v="5118"/>
    <s v="CA-2012-127173"/>
    <x v="1"/>
    <x v="120"/>
    <d v="2012-10-03T00:00:00"/>
    <s v="Standard Class"/>
    <s v="GM-14500"/>
    <s v="Gene McClure"/>
    <x v="0"/>
    <x v="0"/>
    <x v="147"/>
    <x v="15"/>
    <n v="11572"/>
    <x v="3"/>
    <s v="OFF-FA-10004854"/>
    <x v="1"/>
    <x v="13"/>
    <s v="Vinyl Coated Wire Paper Clips in Organizer Box, 800/Box"/>
    <n v="34.44"/>
    <n v="3"/>
    <n v="0"/>
    <n v="16.186799999999998"/>
  </r>
  <r>
    <n v="5119"/>
    <s v="CA-2012-127173"/>
    <x v="1"/>
    <x v="120"/>
    <d v="2012-10-03T00:00:00"/>
    <s v="Standard Class"/>
    <s v="GM-14500"/>
    <s v="Gene McClure"/>
    <x v="0"/>
    <x v="0"/>
    <x v="147"/>
    <x v="15"/>
    <n v="11572"/>
    <x v="3"/>
    <s v="TEC-MA-10002859"/>
    <x v="2"/>
    <x v="15"/>
    <s v="Ativa MDM8000 8-Sheet Micro-Cut Shredder"/>
    <n v="629.92999999999995"/>
    <n v="7"/>
    <n v="0"/>
    <n v="296.06709999999998"/>
  </r>
  <r>
    <n v="5120"/>
    <s v="CA-2012-127173"/>
    <x v="1"/>
    <x v="120"/>
    <d v="2012-10-03T00:00:00"/>
    <s v="Standard Class"/>
    <s v="GM-14500"/>
    <s v="Gene McClure"/>
    <x v="0"/>
    <x v="0"/>
    <x v="147"/>
    <x v="15"/>
    <n v="11572"/>
    <x v="3"/>
    <s v="OFF-BI-10000088"/>
    <x v="1"/>
    <x v="8"/>
    <s v="GBC Imprintable Covers"/>
    <n v="79.056000000000012"/>
    <n v="9"/>
    <n v="0.2"/>
    <n v="28.657800000000002"/>
  </r>
  <r>
    <n v="5121"/>
    <s v="CA-2011-149538"/>
    <x v="2"/>
    <x v="527"/>
    <d v="2011-04-08T00:00:00"/>
    <s v="Standard Class"/>
    <s v="KB-16585"/>
    <s v="Ken Black"/>
    <x v="1"/>
    <x v="0"/>
    <x v="240"/>
    <x v="28"/>
    <n v="70506"/>
    <x v="0"/>
    <s v="OFF-ST-10004180"/>
    <x v="1"/>
    <x v="4"/>
    <s v="Safco Commercial Shelving"/>
    <n v="232.54999999999998"/>
    <n v="5"/>
    <n v="0"/>
    <n v="9.3019999999999925"/>
  </r>
  <r>
    <n v="5122"/>
    <s v="CA-2011-149538"/>
    <x v="2"/>
    <x v="527"/>
    <d v="2011-04-08T00:00:00"/>
    <s v="Standard Class"/>
    <s v="KB-16585"/>
    <s v="Ken Black"/>
    <x v="1"/>
    <x v="0"/>
    <x v="240"/>
    <x v="28"/>
    <n v="70506"/>
    <x v="0"/>
    <s v="TEC-AC-10002926"/>
    <x v="2"/>
    <x v="11"/>
    <s v="Logitech Wireless Marathon Mouse M705"/>
    <n v="99.98"/>
    <n v="2"/>
    <n v="0"/>
    <n v="42.991400000000006"/>
  </r>
  <r>
    <n v="5123"/>
    <s v="CA-2011-149538"/>
    <x v="2"/>
    <x v="527"/>
    <d v="2011-04-08T00:00:00"/>
    <s v="Standard Class"/>
    <s v="KB-16585"/>
    <s v="Ken Black"/>
    <x v="1"/>
    <x v="0"/>
    <x v="240"/>
    <x v="28"/>
    <n v="70506"/>
    <x v="0"/>
    <s v="OFF-PA-10003797"/>
    <x v="1"/>
    <x v="10"/>
    <s v="Xerox 209"/>
    <n v="19.440000000000001"/>
    <n v="3"/>
    <n v="0"/>
    <n v="9.3312000000000008"/>
  </r>
  <r>
    <n v="5124"/>
    <s v="CA-2011-149538"/>
    <x v="2"/>
    <x v="527"/>
    <d v="2011-04-08T00:00:00"/>
    <s v="Standard Class"/>
    <s v="KB-16585"/>
    <s v="Ken Black"/>
    <x v="1"/>
    <x v="0"/>
    <x v="240"/>
    <x v="28"/>
    <n v="70506"/>
    <x v="0"/>
    <s v="OFF-PA-10002195"/>
    <x v="1"/>
    <x v="10"/>
    <s v="Xerox 1966"/>
    <n v="12.96"/>
    <n v="2"/>
    <n v="0"/>
    <n v="6.3504000000000005"/>
  </r>
  <r>
    <n v="5125"/>
    <s v="CA-2011-160766"/>
    <x v="2"/>
    <x v="80"/>
    <d v="2011-09-14T00:00:00"/>
    <s v="Same Day"/>
    <s v="DM-13015"/>
    <s v="Darrin Martin"/>
    <x v="0"/>
    <x v="0"/>
    <x v="20"/>
    <x v="15"/>
    <n v="10009"/>
    <x v="3"/>
    <s v="FUR-TA-10001039"/>
    <x v="0"/>
    <x v="3"/>
    <s v="KI Adjustable-Height Table"/>
    <n v="464.29200000000003"/>
    <n v="9"/>
    <n v="0.4"/>
    <n v="-108.33479999999997"/>
  </r>
  <r>
    <n v="5126"/>
    <s v="CA-2011-160766"/>
    <x v="2"/>
    <x v="80"/>
    <d v="2011-09-14T00:00:00"/>
    <s v="Same Day"/>
    <s v="DM-13015"/>
    <s v="Darrin Martin"/>
    <x v="0"/>
    <x v="0"/>
    <x v="20"/>
    <x v="15"/>
    <n v="10009"/>
    <x v="3"/>
    <s v="OFF-EN-10001099"/>
    <x v="1"/>
    <x v="12"/>
    <s v="Staples"/>
    <n v="68.459999999999994"/>
    <n v="7"/>
    <n v="0"/>
    <n v="31.491599999999995"/>
  </r>
  <r>
    <n v="5127"/>
    <s v="CA-2011-160766"/>
    <x v="2"/>
    <x v="80"/>
    <d v="2011-09-14T00:00:00"/>
    <s v="Same Day"/>
    <s v="DM-13015"/>
    <s v="Darrin Martin"/>
    <x v="0"/>
    <x v="0"/>
    <x v="20"/>
    <x v="15"/>
    <n v="10009"/>
    <x v="3"/>
    <s v="TEC-MA-10003979"/>
    <x v="2"/>
    <x v="15"/>
    <s v="Ativa V4110MDD Micro-Cut Shredder"/>
    <n v="2799.96"/>
    <n v="4"/>
    <n v="0"/>
    <n v="1371.9803999999999"/>
  </r>
  <r>
    <n v="5128"/>
    <s v="CA-2011-160766"/>
    <x v="2"/>
    <x v="80"/>
    <d v="2011-09-14T00:00:00"/>
    <s v="Same Day"/>
    <s v="DM-13015"/>
    <s v="Darrin Martin"/>
    <x v="0"/>
    <x v="0"/>
    <x v="20"/>
    <x v="15"/>
    <n v="10009"/>
    <x v="3"/>
    <s v="OFF-AP-10002945"/>
    <x v="1"/>
    <x v="9"/>
    <s v="Honeywell Enviracaire Portable HEPA Air Cleaner for 17' x 22' Room"/>
    <n v="601.29999999999995"/>
    <n v="2"/>
    <n v="0"/>
    <n v="198.42899999999997"/>
  </r>
  <r>
    <n v="5129"/>
    <s v="CA-2011-160766"/>
    <x v="2"/>
    <x v="80"/>
    <d v="2011-09-14T00:00:00"/>
    <s v="Same Day"/>
    <s v="DM-13015"/>
    <s v="Darrin Martin"/>
    <x v="0"/>
    <x v="0"/>
    <x v="20"/>
    <x v="15"/>
    <n v="10009"/>
    <x v="3"/>
    <s v="TEC-PH-10001536"/>
    <x v="2"/>
    <x v="7"/>
    <s v="Spigen Samsung Galaxy S5 Case Wallet"/>
    <n v="16.989999999999998"/>
    <n v="1"/>
    <n v="0"/>
    <n v="4.4173999999999989"/>
  </r>
  <r>
    <n v="5130"/>
    <s v="CA-2011-160766"/>
    <x v="2"/>
    <x v="80"/>
    <d v="2011-09-14T00:00:00"/>
    <s v="Same Day"/>
    <s v="DM-13015"/>
    <s v="Darrin Martin"/>
    <x v="0"/>
    <x v="0"/>
    <x v="20"/>
    <x v="15"/>
    <n v="10009"/>
    <x v="3"/>
    <s v="TEC-PH-10000526"/>
    <x v="2"/>
    <x v="7"/>
    <s v="Vtech CS6719"/>
    <n v="287.96999999999997"/>
    <n v="3"/>
    <n v="0"/>
    <n v="80.631600000000006"/>
  </r>
  <r>
    <n v="5131"/>
    <s v="CA-2011-160766"/>
    <x v="2"/>
    <x v="80"/>
    <d v="2011-09-14T00:00:00"/>
    <s v="Same Day"/>
    <s v="DM-13015"/>
    <s v="Darrin Martin"/>
    <x v="0"/>
    <x v="0"/>
    <x v="20"/>
    <x v="15"/>
    <n v="10009"/>
    <x v="3"/>
    <s v="OFF-PA-10000213"/>
    <x v="1"/>
    <x v="10"/>
    <s v="Xerox 198"/>
    <n v="44.820000000000007"/>
    <n v="9"/>
    <n v="0"/>
    <n v="21.065400000000004"/>
  </r>
  <r>
    <n v="5132"/>
    <s v="CA-2014-146626"/>
    <x v="3"/>
    <x v="614"/>
    <d v="2015-01-06T00:00:00"/>
    <s v="Standard Class"/>
    <s v="BP-11185"/>
    <s v="Ben Peterman"/>
    <x v="1"/>
    <x v="0"/>
    <x v="125"/>
    <x v="1"/>
    <n v="92804"/>
    <x v="1"/>
    <s v="FUR-FU-10002501"/>
    <x v="0"/>
    <x v="5"/>
    <s v="Nu-Dell Executive Frame"/>
    <n v="101.12"/>
    <n v="8"/>
    <n v="0"/>
    <n v="37.414400000000001"/>
  </r>
  <r>
    <n v="5133"/>
    <s v="CA-2012-123330"/>
    <x v="1"/>
    <x v="1020"/>
    <d v="2012-06-27T00:00:00"/>
    <s v="Standard Class"/>
    <s v="EP-13915"/>
    <s v="Emily Phan"/>
    <x v="0"/>
    <x v="0"/>
    <x v="207"/>
    <x v="2"/>
    <n v="32725"/>
    <x v="0"/>
    <s v="TEC-PH-10001819"/>
    <x v="2"/>
    <x v="7"/>
    <s v="Innergie mMini Combo Duo USB Travel Charging Kit"/>
    <n v="107.97600000000001"/>
    <n v="3"/>
    <n v="0.2"/>
    <n v="37.791599999999988"/>
  </r>
  <r>
    <n v="5134"/>
    <s v="CA-2014-155607"/>
    <x v="3"/>
    <x v="200"/>
    <d v="2014-12-01T00:00:00"/>
    <s v="Standard Class"/>
    <s v="FG-14260"/>
    <s v="Frank Gastineau"/>
    <x v="2"/>
    <x v="0"/>
    <x v="20"/>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x v="0"/>
    <x v="20"/>
    <x v="15"/>
    <n v="10009"/>
    <x v="3"/>
    <s v="OFF-BI-10003364"/>
    <x v="1"/>
    <x v="8"/>
    <s v="Binding Machine Supplies"/>
    <n v="93.344000000000008"/>
    <n v="4"/>
    <n v="0.2"/>
    <n v="32.670400000000001"/>
  </r>
  <r>
    <n v="5136"/>
    <s v="CA-2013-151323"/>
    <x v="0"/>
    <x v="248"/>
    <d v="2013-10-29T00:00:00"/>
    <s v="Standard Class"/>
    <s v="AB-10255"/>
    <s v="Alejandro Ballentine"/>
    <x v="2"/>
    <x v="0"/>
    <x v="4"/>
    <x v="4"/>
    <n v="98103"/>
    <x v="1"/>
    <s v="OFF-FA-10002983"/>
    <x v="1"/>
    <x v="13"/>
    <s v="Advantus SlideClip Paper Clips"/>
    <n v="17.05"/>
    <n v="5"/>
    <n v="0"/>
    <n v="8.1840000000000011"/>
  </r>
  <r>
    <n v="5137"/>
    <s v="CA-2012-146696"/>
    <x v="1"/>
    <x v="639"/>
    <d v="2012-12-19T00:00:00"/>
    <s v="Standard Class"/>
    <s v="RD-19480"/>
    <s v="Rick Duston"/>
    <x v="0"/>
    <x v="0"/>
    <x v="70"/>
    <x v="1"/>
    <n v="92105"/>
    <x v="1"/>
    <s v="OFF-BI-10002432"/>
    <x v="1"/>
    <x v="8"/>
    <s v="Wilson Jones Standard D-Ring Binders"/>
    <n v="8.0960000000000001"/>
    <n v="2"/>
    <n v="0.2"/>
    <n v="2.7323999999999993"/>
  </r>
  <r>
    <n v="5138"/>
    <s v="CA-2013-128972"/>
    <x v="0"/>
    <x v="373"/>
    <d v="2013-11-18T00:00:00"/>
    <s v="Standard Class"/>
    <s v="TS-21430"/>
    <s v="Tom Stivers"/>
    <x v="1"/>
    <x v="0"/>
    <x v="268"/>
    <x v="26"/>
    <n v="73120"/>
    <x v="2"/>
    <s v="FUR-FU-10003096"/>
    <x v="0"/>
    <x v="5"/>
    <s v="Master Giant Foot Doorstop, Safety Yellow"/>
    <n v="30.36"/>
    <n v="4"/>
    <n v="0"/>
    <n v="13.0548"/>
  </r>
  <r>
    <n v="5139"/>
    <s v="CA-2014-128335"/>
    <x v="3"/>
    <x v="365"/>
    <d v="2014-10-06T00:00:00"/>
    <s v="Standard Class"/>
    <s v="JA-15970"/>
    <s v="Joseph Airdo"/>
    <x v="0"/>
    <x v="0"/>
    <x v="145"/>
    <x v="15"/>
    <n v="10550"/>
    <x v="3"/>
    <s v="OFF-EN-10001539"/>
    <x v="1"/>
    <x v="12"/>
    <s v="Staples"/>
    <n v="23.34"/>
    <n v="3"/>
    <n v="0"/>
    <n v="10.969799999999999"/>
  </r>
  <r>
    <n v="5140"/>
    <s v="CA-2014-128335"/>
    <x v="3"/>
    <x v="365"/>
    <d v="2014-10-06T00:00:00"/>
    <s v="Standard Class"/>
    <s v="JA-15970"/>
    <s v="Joseph Airdo"/>
    <x v="0"/>
    <x v="0"/>
    <x v="145"/>
    <x v="15"/>
    <n v="10550"/>
    <x v="3"/>
    <s v="OFF-PA-10004996"/>
    <x v="1"/>
    <x v="10"/>
    <s v="Speediset Carbonless Redi-Letter 7&quot; x 8 1/2&quot;"/>
    <n v="51.550000000000004"/>
    <n v="5"/>
    <n v="0"/>
    <n v="24.2285"/>
  </r>
  <r>
    <n v="5141"/>
    <s v="CA-2012-154886"/>
    <x v="1"/>
    <x v="627"/>
    <d v="2012-11-12T00:00:00"/>
    <s v="Standard Class"/>
    <s v="SW-20455"/>
    <s v="Shaun Weien"/>
    <x v="0"/>
    <x v="0"/>
    <x v="8"/>
    <x v="1"/>
    <n v="94109"/>
    <x v="1"/>
    <s v="TEC-AC-10001956"/>
    <x v="2"/>
    <x v="11"/>
    <s v="Microsoft Arc Touch Mouse"/>
    <n v="119.9"/>
    <n v="2"/>
    <n v="0"/>
    <n v="43.164000000000001"/>
  </r>
  <r>
    <n v="5142"/>
    <s v="CA-2013-111213"/>
    <x v="0"/>
    <x v="178"/>
    <d v="2013-04-06T00:00:00"/>
    <s v="Standard Class"/>
    <s v="FP-14320"/>
    <s v="Frank Preis"/>
    <x v="0"/>
    <x v="0"/>
    <x v="20"/>
    <x v="15"/>
    <n v="10009"/>
    <x v="3"/>
    <s v="FUR-CH-10000454"/>
    <x v="0"/>
    <x v="1"/>
    <s v="Hon Deluxe Fabric Upholstered Stacking Chairs, Rounded Back"/>
    <n v="1317.492"/>
    <n v="6"/>
    <n v="0.1"/>
    <n v="292.77599999999995"/>
  </r>
  <r>
    <n v="5143"/>
    <s v="CA-2013-111213"/>
    <x v="0"/>
    <x v="178"/>
    <d v="2013-04-06T00:00:00"/>
    <s v="Standard Class"/>
    <s v="FP-14320"/>
    <s v="Frank Preis"/>
    <x v="0"/>
    <x v="0"/>
    <x v="20"/>
    <x v="15"/>
    <n v="10009"/>
    <x v="3"/>
    <s v="OFF-SU-10000946"/>
    <x v="1"/>
    <x v="14"/>
    <s v="Staples"/>
    <n v="63.84"/>
    <n v="8"/>
    <n v="0"/>
    <n v="18.513599999999997"/>
  </r>
  <r>
    <n v="5144"/>
    <s v="CA-2013-111213"/>
    <x v="0"/>
    <x v="178"/>
    <d v="2013-04-06T00:00:00"/>
    <s v="Standard Class"/>
    <s v="FP-14320"/>
    <s v="Frank Preis"/>
    <x v="0"/>
    <x v="0"/>
    <x v="20"/>
    <x v="15"/>
    <n v="10009"/>
    <x v="3"/>
    <s v="OFF-BI-10004140"/>
    <x v="1"/>
    <x v="8"/>
    <s v="Avery Non-Stick Binders"/>
    <n v="3.5920000000000005"/>
    <n v="1"/>
    <n v="0.2"/>
    <n v="1.1224999999999996"/>
  </r>
  <r>
    <n v="5145"/>
    <s v="CA-2014-161333"/>
    <x v="3"/>
    <x v="62"/>
    <d v="2014-02-08T00:00:00"/>
    <s v="Standard Class"/>
    <s v="JL-15835"/>
    <s v="John Lee"/>
    <x v="0"/>
    <x v="0"/>
    <x v="1"/>
    <x v="1"/>
    <n v="90045"/>
    <x v="1"/>
    <s v="FUR-FU-10003039"/>
    <x v="0"/>
    <x v="5"/>
    <s v="Howard Miller 11-1/2&quot; Diameter Grantwood Wall Clock"/>
    <n v="86.26"/>
    <n v="2"/>
    <n v="0"/>
    <n v="29.328400000000002"/>
  </r>
  <r>
    <n v="5146"/>
    <s v="CA-2014-161333"/>
    <x v="3"/>
    <x v="62"/>
    <d v="2014-02-08T00:00:00"/>
    <s v="Standard Class"/>
    <s v="JL-15835"/>
    <s v="John Lee"/>
    <x v="0"/>
    <x v="0"/>
    <x v="1"/>
    <x v="1"/>
    <n v="90045"/>
    <x v="1"/>
    <s v="OFF-ST-10000464"/>
    <x v="1"/>
    <x v="4"/>
    <s v="Multi-Use Personal File Cart and Caster Set, Three Stacking Bins"/>
    <n v="139.04"/>
    <n v="4"/>
    <n v="0"/>
    <n v="38.931200000000004"/>
  </r>
  <r>
    <n v="5147"/>
    <s v="CA-2014-161333"/>
    <x v="3"/>
    <x v="62"/>
    <d v="2014-02-08T00:00:00"/>
    <s v="Standard Class"/>
    <s v="JL-15835"/>
    <s v="John Lee"/>
    <x v="0"/>
    <x v="0"/>
    <x v="1"/>
    <x v="1"/>
    <n v="90045"/>
    <x v="1"/>
    <s v="OFF-AP-10000252"/>
    <x v="1"/>
    <x v="9"/>
    <s v="Harmony HEPA Quiet Air Purifiers"/>
    <n v="46.8"/>
    <n v="4"/>
    <n v="0"/>
    <n v="16.38"/>
  </r>
  <r>
    <n v="5148"/>
    <s v="CA-2014-128734"/>
    <x v="3"/>
    <x v="165"/>
    <d v="2015-01-01T00:00:00"/>
    <s v="Standard Class"/>
    <s v="JL-15175"/>
    <s v="James Lanier"/>
    <x v="2"/>
    <x v="0"/>
    <x v="432"/>
    <x v="16"/>
    <n v="85224"/>
    <x v="1"/>
    <s v="FUR-FU-10001731"/>
    <x v="0"/>
    <x v="5"/>
    <s v="Acrylic Self-Standing Desk Frames"/>
    <n v="8.5440000000000005"/>
    <n v="4"/>
    <n v="0.2"/>
    <n v="1.9223999999999997"/>
  </r>
  <r>
    <n v="5149"/>
    <s v="CA-2014-128734"/>
    <x v="3"/>
    <x v="165"/>
    <d v="2015-01-01T00:00:00"/>
    <s v="Standard Class"/>
    <s v="JL-15175"/>
    <s v="James Lanier"/>
    <x v="2"/>
    <x v="0"/>
    <x v="432"/>
    <x v="16"/>
    <n v="85224"/>
    <x v="1"/>
    <s v="FUR-CH-10001394"/>
    <x v="0"/>
    <x v="1"/>
    <s v="Global Leather Executive Chair"/>
    <n v="842.37600000000009"/>
    <n v="3"/>
    <n v="0.2"/>
    <n v="105.29699999999988"/>
  </r>
  <r>
    <n v="5150"/>
    <s v="CA-2011-141796"/>
    <x v="2"/>
    <x v="261"/>
    <d v="2011-06-21T00:00:00"/>
    <s v="Same Day"/>
    <s v="JG-15160"/>
    <s v="James Galang"/>
    <x v="0"/>
    <x v="0"/>
    <x v="85"/>
    <x v="15"/>
    <n v="11561"/>
    <x v="3"/>
    <s v="TEC-PH-10001578"/>
    <x v="2"/>
    <x v="7"/>
    <s v="Polycom SoundStation2 EX Conference phone"/>
    <n v="1214.8499999999999"/>
    <n v="3"/>
    <n v="0"/>
    <n v="352.30649999999997"/>
  </r>
  <r>
    <n v="5151"/>
    <s v="CA-2014-125101"/>
    <x v="3"/>
    <x v="904"/>
    <d v="2014-03-11T00:00:00"/>
    <s v="Second Class"/>
    <s v="SH-19975"/>
    <s v="Sally Hughsby"/>
    <x v="1"/>
    <x v="0"/>
    <x v="8"/>
    <x v="1"/>
    <n v="94109"/>
    <x v="1"/>
    <s v="OFF-ST-10000675"/>
    <x v="1"/>
    <x v="4"/>
    <s v="File Shuttle II and Handi-File, Black"/>
    <n v="67.78"/>
    <n v="2"/>
    <n v="0"/>
    <n v="16.945"/>
  </r>
  <r>
    <n v="5152"/>
    <s v="CA-2014-169929"/>
    <x v="3"/>
    <x v="145"/>
    <d v="2014-09-29T00:00:00"/>
    <s v="First Class"/>
    <s v="LS-17200"/>
    <s v="Luke Schmidt"/>
    <x v="1"/>
    <x v="0"/>
    <x v="433"/>
    <x v="37"/>
    <n v="59601"/>
    <x v="1"/>
    <s v="OFF-ST-10002352"/>
    <x v="1"/>
    <x v="4"/>
    <s v="Iris Project Case"/>
    <n v="39.900000000000006"/>
    <n v="5"/>
    <n v="0"/>
    <n v="10.373999999999999"/>
  </r>
  <r>
    <n v="5153"/>
    <s v="US-2011-121566"/>
    <x v="2"/>
    <x v="479"/>
    <d v="2011-07-06T00:00:00"/>
    <s v="Standard Class"/>
    <s v="CS-11860"/>
    <s v="Cari Schnelling"/>
    <x v="0"/>
    <x v="0"/>
    <x v="20"/>
    <x v="15"/>
    <n v="10011"/>
    <x v="3"/>
    <s v="OFF-BI-10004528"/>
    <x v="1"/>
    <x v="8"/>
    <s v="Cardinal Poly Pocket Divider Pockets for Ring Binders"/>
    <n v="2.6880000000000002"/>
    <n v="1"/>
    <n v="0.2"/>
    <n v="0.83999999999999975"/>
  </r>
  <r>
    <n v="5154"/>
    <s v="US-2011-121566"/>
    <x v="2"/>
    <x v="479"/>
    <d v="2011-07-06T00:00:00"/>
    <s v="Standard Class"/>
    <s v="CS-11860"/>
    <s v="Cari Schnelling"/>
    <x v="0"/>
    <x v="0"/>
    <x v="20"/>
    <x v="15"/>
    <n v="10011"/>
    <x v="3"/>
    <s v="OFF-AR-10001026"/>
    <x v="1"/>
    <x v="6"/>
    <s v="Sanford Uni-Blazer View Highlighters, Chisel Tip, Yellow"/>
    <n v="6.6000000000000005"/>
    <n v="3"/>
    <n v="0"/>
    <n v="2.9040000000000008"/>
  </r>
  <r>
    <n v="5155"/>
    <s v="US-2012-124219"/>
    <x v="1"/>
    <x v="976"/>
    <d v="2012-08-08T00:00:00"/>
    <s v="First Class"/>
    <s v="KW-16570"/>
    <s v="Kelly Williams"/>
    <x v="0"/>
    <x v="0"/>
    <x v="434"/>
    <x v="25"/>
    <n v="63122"/>
    <x v="2"/>
    <s v="OFF-BI-10002215"/>
    <x v="1"/>
    <x v="8"/>
    <s v="Wilson Jones Hanging View Binder, White, 1&quot;"/>
    <n v="28.4"/>
    <n v="4"/>
    <n v="0"/>
    <n v="13.063999999999998"/>
  </r>
  <r>
    <n v="5156"/>
    <s v="US-2012-124219"/>
    <x v="1"/>
    <x v="976"/>
    <d v="2012-08-08T00:00:00"/>
    <s v="First Class"/>
    <s v="KW-16570"/>
    <s v="Kelly Williams"/>
    <x v="0"/>
    <x v="0"/>
    <x v="434"/>
    <x v="25"/>
    <n v="63122"/>
    <x v="2"/>
    <s v="FUR-FU-10000305"/>
    <x v="0"/>
    <x v="5"/>
    <s v="Tenex V2T-RE Standard Weight Series Chair Mat, 45&quot; x 53&quot;, Lip 25&quot; x 12&quot;"/>
    <n v="212.94"/>
    <n v="3"/>
    <n v="0"/>
    <n v="34.070399999999999"/>
  </r>
  <r>
    <n v="5157"/>
    <s v="CA-2014-163006"/>
    <x v="3"/>
    <x v="160"/>
    <d v="2014-07-05T00:00:00"/>
    <s v="Second Class"/>
    <s v="GH-14410"/>
    <s v="Gary Hansen"/>
    <x v="2"/>
    <x v="0"/>
    <x v="22"/>
    <x v="10"/>
    <n v="60653"/>
    <x v="2"/>
    <s v="TEC-PH-10002584"/>
    <x v="2"/>
    <x v="7"/>
    <s v="Samsung Galaxy S4"/>
    <n v="1001.5840000000001"/>
    <n v="2"/>
    <n v="0.2"/>
    <n v="125.19799999999992"/>
  </r>
  <r>
    <n v="5158"/>
    <s v="CA-2014-163006"/>
    <x v="3"/>
    <x v="160"/>
    <d v="2014-07-05T00:00:00"/>
    <s v="Second Class"/>
    <s v="GH-14410"/>
    <s v="Gary Hansen"/>
    <x v="2"/>
    <x v="0"/>
    <x v="22"/>
    <x v="10"/>
    <n v="60653"/>
    <x v="2"/>
    <s v="FUR-CH-10000229"/>
    <x v="0"/>
    <x v="1"/>
    <s v="Global Enterprise Series Seating High-Back Swivel/Tilt Chairs"/>
    <n v="569.05799999999999"/>
    <n v="3"/>
    <n v="0.3"/>
    <n v="-178.84680000000006"/>
  </r>
  <r>
    <n v="5159"/>
    <s v="CA-2014-163006"/>
    <x v="3"/>
    <x v="160"/>
    <d v="2014-07-05T00:00:00"/>
    <s v="Second Class"/>
    <s v="GH-14410"/>
    <s v="Gary Hansen"/>
    <x v="2"/>
    <x v="0"/>
    <x v="22"/>
    <x v="10"/>
    <n v="60653"/>
    <x v="2"/>
    <s v="FUR-FU-10003799"/>
    <x v="0"/>
    <x v="5"/>
    <s v="Seth Thomas 13 1/2&quot; Wall Clock"/>
    <n v="14.224000000000002"/>
    <n v="2"/>
    <n v="0.6"/>
    <n v="-10.312400000000004"/>
  </r>
  <r>
    <n v="5160"/>
    <s v="CA-2012-156146"/>
    <x v="1"/>
    <x v="662"/>
    <d v="2012-10-30T00:00:00"/>
    <s v="Second Class"/>
    <s v="AG-10495"/>
    <s v="Andrew Gjertsen"/>
    <x v="1"/>
    <x v="0"/>
    <x v="97"/>
    <x v="16"/>
    <n v="85345"/>
    <x v="1"/>
    <s v="TEC-PH-10001700"/>
    <x v="2"/>
    <x v="7"/>
    <s v="Panasonic KX-TG6844B Expandable Digital Cordless Telephone"/>
    <n v="105.584"/>
    <n v="2"/>
    <n v="0.2"/>
    <n v="9.2386000000000053"/>
  </r>
  <r>
    <n v="5161"/>
    <s v="CA-2012-156146"/>
    <x v="1"/>
    <x v="662"/>
    <d v="2012-10-30T00:00:00"/>
    <s v="Second Class"/>
    <s v="AG-10495"/>
    <s v="Andrew Gjertsen"/>
    <x v="1"/>
    <x v="0"/>
    <x v="97"/>
    <x v="16"/>
    <n v="85345"/>
    <x v="1"/>
    <s v="TEC-PH-10001527"/>
    <x v="2"/>
    <x v="7"/>
    <s v="Plantronics MX500i Earset"/>
    <n v="68.720000000000013"/>
    <n v="2"/>
    <n v="0.2"/>
    <n v="-14.603000000000005"/>
  </r>
  <r>
    <n v="5162"/>
    <s v="CA-2011-111192"/>
    <x v="2"/>
    <x v="1021"/>
    <d v="2011-08-05T00:00:00"/>
    <s v="Standard Class"/>
    <s v="TS-21430"/>
    <s v="Tom Stivers"/>
    <x v="1"/>
    <x v="0"/>
    <x v="4"/>
    <x v="4"/>
    <n v="98103"/>
    <x v="1"/>
    <s v="FUR-BO-10002916"/>
    <x v="0"/>
    <x v="0"/>
    <s v="Rush Hierlooms Collection 1&quot; Thick Stackable Bookcases"/>
    <n v="1367.84"/>
    <n v="8"/>
    <n v="0"/>
    <n v="259.88959999999997"/>
  </r>
  <r>
    <n v="5163"/>
    <s v="CA-2013-115378"/>
    <x v="0"/>
    <x v="741"/>
    <d v="2013-11-24T00:00:00"/>
    <s v="Second Class"/>
    <s v="AJ-10945"/>
    <s v="Ashley Jarboe"/>
    <x v="0"/>
    <x v="0"/>
    <x v="79"/>
    <x v="12"/>
    <n v="48180"/>
    <x v="2"/>
    <s v="FUR-CH-10000863"/>
    <x v="0"/>
    <x v="1"/>
    <s v="Novimex Swivel Fabric Task Chair"/>
    <n v="301.95999999999998"/>
    <n v="2"/>
    <n v="0"/>
    <n v="33.215599999999995"/>
  </r>
  <r>
    <n v="5164"/>
    <s v="CA-2012-161627"/>
    <x v="1"/>
    <x v="380"/>
    <d v="2012-07-11T00:00:00"/>
    <s v="Standard Class"/>
    <s v="SJ-20215"/>
    <s v="Sarah Jordon"/>
    <x v="0"/>
    <x v="0"/>
    <x v="45"/>
    <x v="1"/>
    <n v="91104"/>
    <x v="1"/>
    <s v="FUR-CH-10003968"/>
    <x v="0"/>
    <x v="1"/>
    <s v="Novimex Turbo Task Chair"/>
    <n v="170.35200000000003"/>
    <n v="3"/>
    <n v="0.2"/>
    <n v="-17.035200000000003"/>
  </r>
  <r>
    <n v="5165"/>
    <s v="CA-2011-121006"/>
    <x v="2"/>
    <x v="849"/>
    <d v="2011-11-16T00:00:00"/>
    <s v="Standard Class"/>
    <s v="SC-20020"/>
    <s v="Sam Craven"/>
    <x v="0"/>
    <x v="0"/>
    <x v="297"/>
    <x v="12"/>
    <n v="48640"/>
    <x v="2"/>
    <s v="OFF-AR-10001149"/>
    <x v="1"/>
    <x v="6"/>
    <s v="Avery Hi-Liter Comfort Grip Fluorescent Highlighter, Yellow Ink"/>
    <n v="3.9"/>
    <n v="2"/>
    <n v="0"/>
    <n v="1.5209999999999999"/>
  </r>
  <r>
    <n v="5166"/>
    <s v="CA-2011-121006"/>
    <x v="2"/>
    <x v="849"/>
    <d v="2011-11-16T00:00:00"/>
    <s v="Standard Class"/>
    <s v="SC-20020"/>
    <s v="Sam Craven"/>
    <x v="0"/>
    <x v="0"/>
    <x v="297"/>
    <x v="12"/>
    <n v="48640"/>
    <x v="2"/>
    <s v="OFF-PA-10000130"/>
    <x v="1"/>
    <x v="10"/>
    <s v="Xerox 199"/>
    <n v="12.84"/>
    <n v="3"/>
    <n v="0"/>
    <n v="5.7779999999999987"/>
  </r>
  <r>
    <n v="5167"/>
    <s v="CA-2011-121006"/>
    <x v="2"/>
    <x v="849"/>
    <d v="2011-11-16T00:00:00"/>
    <s v="Standard Class"/>
    <s v="SC-20020"/>
    <s v="Sam Craven"/>
    <x v="0"/>
    <x v="0"/>
    <x v="297"/>
    <x v="12"/>
    <n v="48640"/>
    <x v="2"/>
    <s v="OFF-PA-10002479"/>
    <x v="1"/>
    <x v="10"/>
    <s v="Xerox 4200 Series MultiUse Premium Copy Paper (20Lb. and 84 Bright)"/>
    <n v="15.84"/>
    <n v="3"/>
    <n v="0"/>
    <n v="7.1280000000000001"/>
  </r>
  <r>
    <n v="5168"/>
    <s v="CA-2011-121006"/>
    <x v="2"/>
    <x v="849"/>
    <d v="2011-11-16T00:00:00"/>
    <s v="Standard Class"/>
    <s v="SC-20020"/>
    <s v="Sam Craven"/>
    <x v="0"/>
    <x v="0"/>
    <x v="297"/>
    <x v="12"/>
    <n v="48640"/>
    <x v="2"/>
    <s v="FUR-CH-10004997"/>
    <x v="0"/>
    <x v="1"/>
    <s v="Hon Every-Day Series Multi-Task Chairs"/>
    <n v="563.93999999999994"/>
    <n v="3"/>
    <n v="0"/>
    <n v="112.78800000000001"/>
  </r>
  <r>
    <n v="5169"/>
    <s v="CA-2011-121006"/>
    <x v="2"/>
    <x v="849"/>
    <d v="2011-11-16T00:00:00"/>
    <s v="Standard Class"/>
    <s v="SC-20020"/>
    <s v="Sam Craven"/>
    <x v="0"/>
    <x v="0"/>
    <x v="297"/>
    <x v="12"/>
    <n v="48640"/>
    <x v="2"/>
    <s v="OFF-ST-10004950"/>
    <x v="1"/>
    <x v="4"/>
    <s v="Acco Perma 3000 Stacking Storage Drawers"/>
    <n v="62.94"/>
    <n v="3"/>
    <n v="0"/>
    <n v="11.958600000000001"/>
  </r>
  <r>
    <n v="5170"/>
    <s v="CA-2011-121006"/>
    <x v="2"/>
    <x v="849"/>
    <d v="2011-11-16T00:00:00"/>
    <s v="Standard Class"/>
    <s v="SC-20020"/>
    <s v="Sam Craven"/>
    <x v="0"/>
    <x v="0"/>
    <x v="297"/>
    <x v="12"/>
    <n v="48640"/>
    <x v="2"/>
    <s v="OFF-ST-10001490"/>
    <x v="1"/>
    <x v="4"/>
    <s v="Hot File 7-Pocket, Floor Stand"/>
    <n v="535.41"/>
    <n v="3"/>
    <n v="0"/>
    <n v="160.62299999999993"/>
  </r>
  <r>
    <n v="5171"/>
    <s v="CA-2013-122903"/>
    <x v="0"/>
    <x v="1022"/>
    <d v="2013-05-30T00:00:00"/>
    <s v="Second Class"/>
    <s v="LA-16780"/>
    <s v="Laura Armstrong"/>
    <x v="1"/>
    <x v="0"/>
    <x v="66"/>
    <x v="12"/>
    <n v="48205"/>
    <x v="2"/>
    <s v="FUR-CH-10002024"/>
    <x v="0"/>
    <x v="1"/>
    <s v="HON 5400 Series Task Chairs for Big and Tall"/>
    <n v="3504.9"/>
    <n v="5"/>
    <n v="0"/>
    <n v="700.98000000000013"/>
  </r>
  <r>
    <n v="5172"/>
    <s v="CA-2013-122903"/>
    <x v="0"/>
    <x v="1022"/>
    <d v="2013-05-30T00:00:00"/>
    <s v="Second Class"/>
    <s v="LA-16780"/>
    <s v="Laura Armstrong"/>
    <x v="1"/>
    <x v="0"/>
    <x v="66"/>
    <x v="12"/>
    <n v="48205"/>
    <x v="2"/>
    <s v="OFF-PA-10001790"/>
    <x v="1"/>
    <x v="10"/>
    <s v="Xerox 1910"/>
    <n v="144.12"/>
    <n v="3"/>
    <n v="0"/>
    <n v="69.177599999999984"/>
  </r>
  <r>
    <n v="5173"/>
    <s v="CA-2013-122903"/>
    <x v="0"/>
    <x v="1022"/>
    <d v="2013-05-30T00:00:00"/>
    <s v="Second Class"/>
    <s v="LA-16780"/>
    <s v="Laura Armstrong"/>
    <x v="1"/>
    <x v="0"/>
    <x v="66"/>
    <x v="12"/>
    <n v="48205"/>
    <x v="2"/>
    <s v="OFF-PA-10000994"/>
    <x v="1"/>
    <x v="10"/>
    <s v="Xerox 1915"/>
    <n v="314.54999999999995"/>
    <n v="3"/>
    <n v="0"/>
    <n v="150.98399999999998"/>
  </r>
  <r>
    <n v="5174"/>
    <s v="CA-2012-107741"/>
    <x v="1"/>
    <x v="936"/>
    <d v="2012-03-10T00:00:00"/>
    <s v="First Class"/>
    <s v="FC-14335"/>
    <s v="Fred Chung"/>
    <x v="1"/>
    <x v="0"/>
    <x v="206"/>
    <x v="22"/>
    <n v="81001"/>
    <x v="1"/>
    <s v="OFF-AR-10002399"/>
    <x v="1"/>
    <x v="6"/>
    <s v="Dixon Prang Watercolor Pencils, 10-Color Set with Brush"/>
    <n v="3.4079999999999999"/>
    <n v="1"/>
    <n v="0.2"/>
    <n v="0.89459999999999995"/>
  </r>
  <r>
    <n v="5175"/>
    <s v="CA-2014-106432"/>
    <x v="3"/>
    <x v="15"/>
    <d v="2014-10-25T00:00:00"/>
    <s v="Standard Class"/>
    <s v="CA-12265"/>
    <s v="Christina Anderson"/>
    <x v="0"/>
    <x v="0"/>
    <x v="435"/>
    <x v="5"/>
    <n v="76706"/>
    <x v="2"/>
    <s v="OFF-BI-10002799"/>
    <x v="1"/>
    <x v="8"/>
    <s v="SlimView Poly Binder, 3/8&quot;"/>
    <n v="2.0719999999999996"/>
    <n v="2"/>
    <n v="0.8"/>
    <n v="-3.5224000000000011"/>
  </r>
  <r>
    <n v="5176"/>
    <s v="CA-2014-106432"/>
    <x v="3"/>
    <x v="15"/>
    <d v="2014-10-25T00:00:00"/>
    <s v="Standard Class"/>
    <s v="CA-12265"/>
    <s v="Christina Anderson"/>
    <x v="0"/>
    <x v="0"/>
    <x v="435"/>
    <x v="5"/>
    <n v="76706"/>
    <x v="2"/>
    <s v="FUR-BO-10004360"/>
    <x v="0"/>
    <x v="0"/>
    <s v="Rush Hierlooms Collection Rich Wood Bookcases"/>
    <n v="328.39919999999995"/>
    <n v="3"/>
    <n v="0.32"/>
    <n v="-91.758599999999973"/>
  </r>
  <r>
    <n v="5177"/>
    <s v="CA-2013-148908"/>
    <x v="0"/>
    <x v="732"/>
    <d v="2013-11-09T00:00:00"/>
    <s v="First Class"/>
    <s v="JH-15985"/>
    <s v="Joseph Holt"/>
    <x v="0"/>
    <x v="0"/>
    <x v="8"/>
    <x v="1"/>
    <n v="94109"/>
    <x v="1"/>
    <s v="OFF-BI-10002082"/>
    <x v="1"/>
    <x v="8"/>
    <s v="GBC Twin Loop Wire Binding Elements"/>
    <n v="53.248000000000005"/>
    <n v="2"/>
    <n v="0.2"/>
    <n v="19.968"/>
  </r>
  <r>
    <n v="5178"/>
    <s v="CA-2013-123015"/>
    <x v="0"/>
    <x v="482"/>
    <d v="2013-12-31T00:00:00"/>
    <s v="Standard Class"/>
    <s v="AJ-10795"/>
    <s v="Anthony Johnson"/>
    <x v="1"/>
    <x v="0"/>
    <x v="20"/>
    <x v="15"/>
    <n v="10024"/>
    <x v="3"/>
    <s v="OFF-BI-10004967"/>
    <x v="1"/>
    <x v="8"/>
    <s v="Round Ring Binders"/>
    <n v="4.9920000000000009"/>
    <n v="3"/>
    <n v="0.2"/>
    <n v="1.6848000000000001"/>
  </r>
  <r>
    <n v="5179"/>
    <s v="US-2012-120502"/>
    <x v="1"/>
    <x v="657"/>
    <d v="2012-04-19T00:00:00"/>
    <s v="Standard Class"/>
    <s v="BT-11395"/>
    <s v="Bill Tyler"/>
    <x v="1"/>
    <x v="0"/>
    <x v="1"/>
    <x v="1"/>
    <n v="90036"/>
    <x v="1"/>
    <s v="FUR-FU-10004973"/>
    <x v="0"/>
    <x v="5"/>
    <s v="Flat Face Poster Frame"/>
    <n v="37.68"/>
    <n v="2"/>
    <n v="0"/>
    <n v="15.825600000000001"/>
  </r>
  <r>
    <n v="5180"/>
    <s v="US-2012-120502"/>
    <x v="1"/>
    <x v="657"/>
    <d v="2012-04-19T00:00:00"/>
    <s v="Standard Class"/>
    <s v="BT-11395"/>
    <s v="Bill Tyler"/>
    <x v="1"/>
    <x v="0"/>
    <x v="1"/>
    <x v="1"/>
    <n v="90036"/>
    <x v="1"/>
    <s v="TEC-PH-10003645"/>
    <x v="2"/>
    <x v="7"/>
    <s v="Aastra 57i VoIP phone"/>
    <n v="258.57600000000002"/>
    <n v="2"/>
    <n v="0.2"/>
    <n v="19.393200000000007"/>
  </r>
  <r>
    <n v="5181"/>
    <s v="US-2012-120502"/>
    <x v="1"/>
    <x v="657"/>
    <d v="2012-04-19T00:00:00"/>
    <s v="Standard Class"/>
    <s v="BT-11395"/>
    <s v="Bill Tyler"/>
    <x v="1"/>
    <x v="0"/>
    <x v="1"/>
    <x v="1"/>
    <n v="90036"/>
    <x v="1"/>
    <s v="OFF-AP-10004980"/>
    <x v="1"/>
    <x v="9"/>
    <s v="3M Replacement Filter for Office Air Cleaner for 20' x 33' Room"/>
    <n v="75.84"/>
    <n v="2"/>
    <n v="0"/>
    <n v="29.577600000000004"/>
  </r>
  <r>
    <n v="5182"/>
    <s v="CA-2014-108749"/>
    <x v="3"/>
    <x v="510"/>
    <d v="2014-09-16T00:00:00"/>
    <s v="First Class"/>
    <s v="DJ-13510"/>
    <s v="Don Jones"/>
    <x v="1"/>
    <x v="0"/>
    <x v="383"/>
    <x v="34"/>
    <n v="2895"/>
    <x v="3"/>
    <s v="OFF-PA-10003797"/>
    <x v="1"/>
    <x v="10"/>
    <s v="Xerox 209"/>
    <n v="45.36"/>
    <n v="7"/>
    <n v="0"/>
    <n v="21.772800000000004"/>
  </r>
  <r>
    <n v="5183"/>
    <s v="CA-2014-108749"/>
    <x v="3"/>
    <x v="510"/>
    <d v="2014-09-16T00:00:00"/>
    <s v="First Class"/>
    <s v="DJ-13510"/>
    <s v="Don Jones"/>
    <x v="1"/>
    <x v="0"/>
    <x v="383"/>
    <x v="34"/>
    <n v="2895"/>
    <x v="3"/>
    <s v="OFF-BI-10003707"/>
    <x v="1"/>
    <x v="8"/>
    <s v="Aluminum Screw Posts"/>
    <n v="45.78"/>
    <n v="3"/>
    <n v="0"/>
    <n v="22.89"/>
  </r>
  <r>
    <n v="5184"/>
    <s v="CA-2014-163335"/>
    <x v="3"/>
    <x v="241"/>
    <d v="2014-09-28T00:00:00"/>
    <s v="First Class"/>
    <s v="AG-10675"/>
    <s v="Anna Gayman"/>
    <x v="0"/>
    <x v="0"/>
    <x v="38"/>
    <x v="32"/>
    <n v="31907"/>
    <x v="0"/>
    <s v="OFF-ST-10000885"/>
    <x v="1"/>
    <x v="4"/>
    <s v="Fellowes Desktop Hanging File Manager"/>
    <n v="40.29"/>
    <n v="3"/>
    <n v="0"/>
    <n v="10.0725"/>
  </r>
  <r>
    <n v="5185"/>
    <s v="CA-2014-163335"/>
    <x v="3"/>
    <x v="241"/>
    <d v="2014-09-28T00:00:00"/>
    <s v="First Class"/>
    <s v="AG-10675"/>
    <s v="Anna Gayman"/>
    <x v="0"/>
    <x v="0"/>
    <x v="38"/>
    <x v="32"/>
    <n v="31907"/>
    <x v="0"/>
    <s v="OFF-BI-10002827"/>
    <x v="1"/>
    <x v="8"/>
    <s v="Avery Durable Poly Binders"/>
    <n v="38.71"/>
    <n v="7"/>
    <n v="0"/>
    <n v="17.8066"/>
  </r>
  <r>
    <n v="5186"/>
    <s v="CA-2012-134719"/>
    <x v="1"/>
    <x v="998"/>
    <d v="2012-10-15T00:00:00"/>
    <s v="Standard Class"/>
    <s v="JD-15790"/>
    <s v="John Dryer"/>
    <x v="0"/>
    <x v="0"/>
    <x v="108"/>
    <x v="2"/>
    <n v="32216"/>
    <x v="0"/>
    <s v="OFF-ST-10004459"/>
    <x v="1"/>
    <x v="4"/>
    <s v="Tennsco Single-Tier Lockers"/>
    <n v="1801.6320000000001"/>
    <n v="6"/>
    <n v="0.2"/>
    <n v="-337.80600000000004"/>
  </r>
  <r>
    <n v="5187"/>
    <s v="US-2012-154389"/>
    <x v="1"/>
    <x v="154"/>
    <d v="2012-12-03T00:00:00"/>
    <s v="Standard Class"/>
    <s v="EH-14125"/>
    <s v="Eugene Hildebrand"/>
    <x v="2"/>
    <x v="0"/>
    <x v="10"/>
    <x v="9"/>
    <n v="19140"/>
    <x v="3"/>
    <s v="TEC-PH-10002789"/>
    <x v="2"/>
    <x v="7"/>
    <s v="LG Exalt"/>
    <n v="748.75200000000007"/>
    <n v="8"/>
    <n v="0.4"/>
    <n v="-162.22960000000006"/>
  </r>
  <r>
    <n v="5188"/>
    <s v="CA-2012-115567"/>
    <x v="1"/>
    <x v="1023"/>
    <d v="2012-09-18T00:00:00"/>
    <s v="Standard Class"/>
    <s v="ZC-21910"/>
    <s v="Zuschuss Carroll"/>
    <x v="0"/>
    <x v="0"/>
    <x v="38"/>
    <x v="14"/>
    <n v="47201"/>
    <x v="2"/>
    <s v="TEC-AC-10001314"/>
    <x v="2"/>
    <x v="11"/>
    <s v="Case Logic 2.4GHz Wireless Keyboard"/>
    <n v="199.96"/>
    <n v="4"/>
    <n v="0"/>
    <n v="15.996799999999979"/>
  </r>
  <r>
    <n v="5189"/>
    <s v="CA-2012-115567"/>
    <x v="1"/>
    <x v="1023"/>
    <d v="2012-09-18T00:00:00"/>
    <s v="Standard Class"/>
    <s v="ZC-21910"/>
    <s v="Zuschuss Carroll"/>
    <x v="0"/>
    <x v="0"/>
    <x v="38"/>
    <x v="14"/>
    <n v="47201"/>
    <x v="2"/>
    <s v="FUR-CH-10000015"/>
    <x v="0"/>
    <x v="1"/>
    <s v="Hon Multipurpose Stacking Arm Chairs"/>
    <n v="1516.2"/>
    <n v="7"/>
    <n v="0"/>
    <n v="394.21199999999999"/>
  </r>
  <r>
    <n v="5190"/>
    <s v="US-2014-136679"/>
    <x v="3"/>
    <x v="237"/>
    <d v="2014-11-19T00:00:00"/>
    <s v="Standard Class"/>
    <s v="XP-21865"/>
    <s v="Xylona Preis"/>
    <x v="0"/>
    <x v="0"/>
    <x v="45"/>
    <x v="5"/>
    <n v="77506"/>
    <x v="2"/>
    <s v="TEC-AC-10004855"/>
    <x v="2"/>
    <x v="11"/>
    <s v="V7 USB Numeric Keypad"/>
    <n v="167.95200000000003"/>
    <n v="6"/>
    <n v="0.2"/>
    <n v="-27.292200000000001"/>
  </r>
  <r>
    <n v="5191"/>
    <s v="US-2014-136679"/>
    <x v="3"/>
    <x v="237"/>
    <d v="2014-11-19T00:00:00"/>
    <s v="Standard Class"/>
    <s v="XP-21865"/>
    <s v="Xylona Preis"/>
    <x v="0"/>
    <x v="0"/>
    <x v="45"/>
    <x v="5"/>
    <n v="77506"/>
    <x v="2"/>
    <s v="OFF-AR-10003582"/>
    <x v="1"/>
    <x v="6"/>
    <s v="Boston Electric Pencil Sharpener, Model 1818, Charcoal Black"/>
    <n v="45.04"/>
    <n v="2"/>
    <n v="0.2"/>
    <n v="4.5040000000000031"/>
  </r>
  <r>
    <n v="5192"/>
    <s v="US-2014-141943"/>
    <x v="3"/>
    <x v="1024"/>
    <d v="2014-05-10T00:00:00"/>
    <s v="Standard Class"/>
    <s v="DK-12985"/>
    <s v="Darren Koutras"/>
    <x v="0"/>
    <x v="0"/>
    <x v="8"/>
    <x v="1"/>
    <n v="94122"/>
    <x v="1"/>
    <s v="OFF-EN-10003448"/>
    <x v="1"/>
    <x v="12"/>
    <s v="Peel &amp; Seel Recycled Catalog Envelopes, Brown"/>
    <n v="23.16"/>
    <n v="2"/>
    <n v="0"/>
    <n v="11.58"/>
  </r>
  <r>
    <n v="5193"/>
    <s v="CA-2011-101560"/>
    <x v="2"/>
    <x v="683"/>
    <d v="2011-12-01T00:00:00"/>
    <s v="Second Class"/>
    <s v="CS-12250"/>
    <s v="Chris Selesnick"/>
    <x v="1"/>
    <x v="0"/>
    <x v="29"/>
    <x v="20"/>
    <n v="29203"/>
    <x v="0"/>
    <s v="FUR-FU-10003773"/>
    <x v="0"/>
    <x v="5"/>
    <s v="Eldon Cleatmat Plus Chair Mats for High Pile Carpets"/>
    <n v="397.59999999999997"/>
    <n v="5"/>
    <n v="0"/>
    <n v="43.735999999999962"/>
  </r>
  <r>
    <n v="5194"/>
    <s v="CA-2011-101560"/>
    <x v="2"/>
    <x v="683"/>
    <d v="2011-12-01T00:00:00"/>
    <s v="Second Class"/>
    <s v="CS-12250"/>
    <s v="Chris Selesnick"/>
    <x v="1"/>
    <x v="0"/>
    <x v="29"/>
    <x v="20"/>
    <n v="29203"/>
    <x v="0"/>
    <s v="OFF-PA-10001363"/>
    <x v="1"/>
    <x v="10"/>
    <s v="Xerox 1933"/>
    <n v="85.96"/>
    <n v="7"/>
    <n v="0"/>
    <n v="40.401199999999996"/>
  </r>
  <r>
    <n v="5195"/>
    <s v="CA-2011-101560"/>
    <x v="2"/>
    <x v="683"/>
    <d v="2011-12-01T00:00:00"/>
    <s v="Second Class"/>
    <s v="CS-12250"/>
    <s v="Chris Selesnick"/>
    <x v="1"/>
    <x v="0"/>
    <x v="29"/>
    <x v="20"/>
    <n v="29203"/>
    <x v="0"/>
    <s v="OFF-AR-10004757"/>
    <x v="1"/>
    <x v="6"/>
    <s v="Crayola Colored Pencils"/>
    <n v="13.12"/>
    <n v="4"/>
    <n v="0"/>
    <n v="4.3295999999999992"/>
  </r>
  <r>
    <n v="5196"/>
    <s v="CA-2011-101560"/>
    <x v="2"/>
    <x v="683"/>
    <d v="2011-12-01T00:00:00"/>
    <s v="Second Class"/>
    <s v="CS-12250"/>
    <s v="Chris Selesnick"/>
    <x v="1"/>
    <x v="0"/>
    <x v="29"/>
    <x v="20"/>
    <n v="29203"/>
    <x v="0"/>
    <s v="OFF-BI-10000309"/>
    <x v="1"/>
    <x v="8"/>
    <s v="GBC Twin Loop Wire Binding Elements, 9/16&quot; Spine, Black"/>
    <n v="45.660000000000004"/>
    <n v="3"/>
    <n v="0"/>
    <n v="22.3734"/>
  </r>
  <r>
    <n v="5197"/>
    <s v="CA-2011-159709"/>
    <x v="2"/>
    <x v="1025"/>
    <d v="2011-05-15T00:00:00"/>
    <s v="Standard Class"/>
    <s v="AI-10855"/>
    <s v="Arianne Irving"/>
    <x v="0"/>
    <x v="0"/>
    <x v="239"/>
    <x v="4"/>
    <n v="98031"/>
    <x v="1"/>
    <s v="OFF-EN-10001434"/>
    <x v="1"/>
    <x v="12"/>
    <s v="Strathmore #10 Envelopes, Ultimate White"/>
    <n v="158.13"/>
    <n v="3"/>
    <n v="0"/>
    <n v="77.483699999999999"/>
  </r>
  <r>
    <n v="5198"/>
    <s v="CA-2011-159709"/>
    <x v="2"/>
    <x v="1025"/>
    <d v="2011-05-15T00:00:00"/>
    <s v="Standard Class"/>
    <s v="AI-10855"/>
    <s v="Arianne Irving"/>
    <x v="0"/>
    <x v="0"/>
    <x v="239"/>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x v="0"/>
    <x v="171"/>
    <x v="5"/>
    <n v="78664"/>
    <x v="2"/>
    <s v="OFF-SU-10000151"/>
    <x v="1"/>
    <x v="14"/>
    <s v="High Speed Automatic Electric Letter Opener"/>
    <n v="3930.0720000000001"/>
    <n v="3"/>
    <n v="0.2"/>
    <n v="-786.01440000000025"/>
  </r>
  <r>
    <n v="5200"/>
    <s v="CA-2013-103982"/>
    <x v="0"/>
    <x v="840"/>
    <d v="2013-03-09T00:00:00"/>
    <s v="Standard Class"/>
    <s v="AA-10315"/>
    <s v="Alex Avila"/>
    <x v="0"/>
    <x v="0"/>
    <x v="171"/>
    <x v="5"/>
    <n v="78664"/>
    <x v="2"/>
    <s v="OFF-FA-10001332"/>
    <x v="1"/>
    <x v="13"/>
    <s v="Acco Banker's Clasps, 5 3/4&quot;-Long"/>
    <n v="2.3039999999999998"/>
    <n v="1"/>
    <n v="0.2"/>
    <n v="0.77759999999999996"/>
  </r>
  <r>
    <n v="5201"/>
    <s v="CA-2013-103982"/>
    <x v="0"/>
    <x v="840"/>
    <d v="2013-03-09T00:00:00"/>
    <s v="Standard Class"/>
    <s v="AA-10315"/>
    <s v="Alex Avila"/>
    <x v="0"/>
    <x v="0"/>
    <x v="171"/>
    <x v="5"/>
    <n v="78664"/>
    <x v="2"/>
    <s v="TEC-PH-10000895"/>
    <x v="2"/>
    <x v="7"/>
    <s v="Polycom VVX 310 VoIP phone"/>
    <n v="431.97600000000006"/>
    <n v="3"/>
    <n v="0.2"/>
    <n v="32.398200000000017"/>
  </r>
  <r>
    <n v="5202"/>
    <s v="CA-2013-103982"/>
    <x v="0"/>
    <x v="840"/>
    <d v="2013-03-09T00:00:00"/>
    <s v="Standard Class"/>
    <s v="AA-10315"/>
    <s v="Alex Avila"/>
    <x v="0"/>
    <x v="0"/>
    <x v="171"/>
    <x v="5"/>
    <n v="78664"/>
    <x v="2"/>
    <s v="TEC-AC-10002857"/>
    <x v="2"/>
    <x v="11"/>
    <s v="Verbatim 25 GB 6x Blu-ray Single Layer Recordable Disc, 1/Pack"/>
    <n v="41.720000000000006"/>
    <n v="7"/>
    <n v="0.2"/>
    <n v="5.7364999999999977"/>
  </r>
  <r>
    <n v="5203"/>
    <s v="CA-2012-142454"/>
    <x v="1"/>
    <x v="762"/>
    <d v="2012-08-19T00:00:00"/>
    <s v="Standard Class"/>
    <s v="RE-19450"/>
    <s v="Richard Eichhorn"/>
    <x v="0"/>
    <x v="0"/>
    <x v="182"/>
    <x v="1"/>
    <n v="94601"/>
    <x v="1"/>
    <s v="FUR-FU-10004018"/>
    <x v="0"/>
    <x v="5"/>
    <s v="Tensor Computer Mounted Lamp"/>
    <n v="104.23"/>
    <n v="7"/>
    <n v="0"/>
    <n v="28.142100000000006"/>
  </r>
  <r>
    <n v="5204"/>
    <s v="CA-2012-142454"/>
    <x v="1"/>
    <x v="762"/>
    <d v="2012-08-19T00:00:00"/>
    <s v="Standard Class"/>
    <s v="RE-19450"/>
    <s v="Richard Eichhorn"/>
    <x v="0"/>
    <x v="0"/>
    <x v="182"/>
    <x v="1"/>
    <n v="94601"/>
    <x v="1"/>
    <s v="OFF-ST-10003638"/>
    <x v="1"/>
    <x v="4"/>
    <s v="Mobile Personal File Cube"/>
    <n v="70.260000000000005"/>
    <n v="3"/>
    <n v="0"/>
    <n v="18.970199999999998"/>
  </r>
  <r>
    <n v="5205"/>
    <s v="CA-2012-102015"/>
    <x v="1"/>
    <x v="811"/>
    <d v="2012-09-18T00:00:00"/>
    <s v="Standard Class"/>
    <s v="TM-21010"/>
    <s v="Tamara Manning"/>
    <x v="0"/>
    <x v="0"/>
    <x v="109"/>
    <x v="15"/>
    <n v="13021"/>
    <x v="3"/>
    <s v="OFF-AR-10004685"/>
    <x v="1"/>
    <x v="6"/>
    <s v="Binney &amp; Smith Crayola Metallic Colored Pencils, 8-Color Set"/>
    <n v="9.26"/>
    <n v="2"/>
    <n v="0"/>
    <n v="3.0557999999999996"/>
  </r>
  <r>
    <n v="5206"/>
    <s v="CA-2012-102015"/>
    <x v="1"/>
    <x v="811"/>
    <d v="2012-09-18T00:00:00"/>
    <s v="Standard Class"/>
    <s v="TM-21010"/>
    <s v="Tamara Manning"/>
    <x v="0"/>
    <x v="0"/>
    <x v="109"/>
    <x v="15"/>
    <n v="13021"/>
    <x v="3"/>
    <s v="OFF-ST-10001713"/>
    <x v="1"/>
    <x v="4"/>
    <s v="Gould Plastics 9-Pocket Panel Bin, 18-3/8w x 5-1/4d x 20-1/2h, Black"/>
    <n v="105.98"/>
    <n v="2"/>
    <n v="0"/>
    <n v="4.2391999999999967"/>
  </r>
  <r>
    <n v="5207"/>
    <s v="CA-2012-102015"/>
    <x v="1"/>
    <x v="811"/>
    <d v="2012-09-18T00:00:00"/>
    <s v="Standard Class"/>
    <s v="TM-21010"/>
    <s v="Tamara Manning"/>
    <x v="0"/>
    <x v="0"/>
    <x v="109"/>
    <x v="15"/>
    <n v="13021"/>
    <x v="3"/>
    <s v="OFF-FA-10000490"/>
    <x v="1"/>
    <x v="13"/>
    <s v="OIC Binder Clips, Mini, 1/4&quot; Capacity, Black"/>
    <n v="1.24"/>
    <n v="1"/>
    <n v="0"/>
    <n v="0.58279999999999998"/>
  </r>
  <r>
    <n v="5208"/>
    <s v="CA-2012-102015"/>
    <x v="1"/>
    <x v="811"/>
    <d v="2012-09-18T00:00:00"/>
    <s v="Standard Class"/>
    <s v="TM-21010"/>
    <s v="Tamara Manning"/>
    <x v="0"/>
    <x v="0"/>
    <x v="109"/>
    <x v="15"/>
    <n v="13021"/>
    <x v="3"/>
    <s v="OFF-LA-10002043"/>
    <x v="1"/>
    <x v="2"/>
    <s v="Avery 489"/>
    <n v="20.7"/>
    <n v="2"/>
    <n v="0"/>
    <n v="9.9359999999999999"/>
  </r>
  <r>
    <n v="5209"/>
    <s v="CA-2012-102015"/>
    <x v="1"/>
    <x v="811"/>
    <d v="2012-09-18T00:00:00"/>
    <s v="Standard Class"/>
    <s v="TM-21010"/>
    <s v="Tamara Manning"/>
    <x v="0"/>
    <x v="0"/>
    <x v="109"/>
    <x v="15"/>
    <n v="13021"/>
    <x v="3"/>
    <s v="OFF-PA-10002464"/>
    <x v="1"/>
    <x v="10"/>
    <s v="HP Office Recycled Paper (20Lb. and 87 Bright)"/>
    <n v="28.900000000000002"/>
    <n v="5"/>
    <n v="0"/>
    <n v="14.161000000000001"/>
  </r>
  <r>
    <n v="5210"/>
    <s v="CA-2012-102015"/>
    <x v="1"/>
    <x v="811"/>
    <d v="2012-09-18T00:00:00"/>
    <s v="Standard Class"/>
    <s v="TM-21010"/>
    <s v="Tamara Manning"/>
    <x v="0"/>
    <x v="0"/>
    <x v="109"/>
    <x v="15"/>
    <n v="13021"/>
    <x v="3"/>
    <s v="OFF-EN-10002504"/>
    <x v="1"/>
    <x v="12"/>
    <s v="Tyvek  Top-Opening Peel &amp; Seel Envelopes, Plain White"/>
    <n v="27.18"/>
    <n v="1"/>
    <n v="0"/>
    <n v="12.7746"/>
  </r>
  <r>
    <n v="5211"/>
    <s v="CA-2012-156755"/>
    <x v="1"/>
    <x v="1026"/>
    <d v="2012-01-18T00:00:00"/>
    <s v="Standard Class"/>
    <s v="YS-21880"/>
    <s v="Yana Sorensen"/>
    <x v="1"/>
    <x v="0"/>
    <x v="46"/>
    <x v="13"/>
    <n v="19711"/>
    <x v="3"/>
    <s v="OFF-ST-10002615"/>
    <x v="1"/>
    <x v="4"/>
    <s v="Dual Level, Single-Width Filing Carts"/>
    <n v="465.18"/>
    <n v="3"/>
    <n v="0"/>
    <n v="120.94680000000001"/>
  </r>
  <r>
    <n v="5212"/>
    <s v="CA-2012-130876"/>
    <x v="1"/>
    <x v="793"/>
    <d v="2012-05-16T00:00:00"/>
    <s v="Second Class"/>
    <s v="AZ-10750"/>
    <s v="Annie Zypern"/>
    <x v="0"/>
    <x v="0"/>
    <x v="20"/>
    <x v="15"/>
    <n v="10024"/>
    <x v="3"/>
    <s v="OFF-ST-10004258"/>
    <x v="1"/>
    <x v="4"/>
    <s v="Portable Personal File Box"/>
    <n v="36.630000000000003"/>
    <n v="3"/>
    <n v="0"/>
    <n v="9.8901000000000039"/>
  </r>
  <r>
    <n v="5213"/>
    <s v="CA-2013-145898"/>
    <x v="0"/>
    <x v="182"/>
    <d v="2013-09-27T00:00:00"/>
    <s v="Same Day"/>
    <s v="CM-12445"/>
    <s v="Chuck Magee"/>
    <x v="0"/>
    <x v="0"/>
    <x v="56"/>
    <x v="1"/>
    <n v="92374"/>
    <x v="1"/>
    <s v="OFF-ST-10004507"/>
    <x v="1"/>
    <x v="4"/>
    <s v="Advantus Rolling Storage Box"/>
    <n v="51.449999999999996"/>
    <n v="3"/>
    <n v="0"/>
    <n v="13.891499999999999"/>
  </r>
  <r>
    <n v="5214"/>
    <s v="CA-2013-145898"/>
    <x v="0"/>
    <x v="182"/>
    <d v="2013-09-27T00:00:00"/>
    <s v="Same Day"/>
    <s v="CM-12445"/>
    <s v="Chuck Magee"/>
    <x v="0"/>
    <x v="0"/>
    <x v="56"/>
    <x v="1"/>
    <n v="92374"/>
    <x v="1"/>
    <s v="OFF-LA-10000262"/>
    <x v="1"/>
    <x v="2"/>
    <s v="Avery 494"/>
    <n v="7.83"/>
    <n v="3"/>
    <n v="0"/>
    <n v="3.6017999999999999"/>
  </r>
  <r>
    <n v="5215"/>
    <s v="CA-2013-145898"/>
    <x v="0"/>
    <x v="182"/>
    <d v="2013-09-27T00:00:00"/>
    <s v="Same Day"/>
    <s v="CM-12445"/>
    <s v="Chuck Magee"/>
    <x v="0"/>
    <x v="0"/>
    <x v="56"/>
    <x v="1"/>
    <n v="92374"/>
    <x v="1"/>
    <s v="OFF-AR-10002445"/>
    <x v="1"/>
    <x v="6"/>
    <s v="SANFORD Major Accent Highlighters"/>
    <n v="35.4"/>
    <n v="5"/>
    <n v="0"/>
    <n v="13.452000000000002"/>
  </r>
  <r>
    <n v="5216"/>
    <s v="CA-2013-145898"/>
    <x v="0"/>
    <x v="182"/>
    <d v="2013-09-27T00:00:00"/>
    <s v="Same Day"/>
    <s v="CM-12445"/>
    <s v="Chuck Magee"/>
    <x v="0"/>
    <x v="0"/>
    <x v="56"/>
    <x v="1"/>
    <n v="92374"/>
    <x v="1"/>
    <s v="OFF-PA-10001667"/>
    <x v="1"/>
    <x v="10"/>
    <s v="Great White Multi-Use Recycled Paper (20Lb. and 84 Bright)"/>
    <n v="29.900000000000002"/>
    <n v="5"/>
    <n v="0"/>
    <n v="13.454999999999998"/>
  </r>
  <r>
    <n v="5217"/>
    <s v="US-2014-159562"/>
    <x v="3"/>
    <x v="428"/>
    <d v="2014-09-16T00:00:00"/>
    <s v="Standard Class"/>
    <s v="JB-16000"/>
    <s v="Joy Bell-"/>
    <x v="0"/>
    <x v="0"/>
    <x v="43"/>
    <x v="12"/>
    <n v="48066"/>
    <x v="2"/>
    <s v="OFF-EN-10000461"/>
    <x v="1"/>
    <x v="12"/>
    <s v="#10- 4 1/8&quot; x 9 1/2&quot; Recycled Envelopes"/>
    <n v="17.48"/>
    <n v="2"/>
    <n v="0"/>
    <n v="8.2156000000000002"/>
  </r>
  <r>
    <n v="5218"/>
    <s v="CA-2014-134635"/>
    <x v="3"/>
    <x v="4"/>
    <d v="2014-04-18T00:00:00"/>
    <s v="Second Class"/>
    <s v="NS-18640"/>
    <s v="Noel Staavos"/>
    <x v="1"/>
    <x v="0"/>
    <x v="1"/>
    <x v="1"/>
    <n v="90049"/>
    <x v="1"/>
    <s v="OFF-PA-10002254"/>
    <x v="1"/>
    <x v="10"/>
    <s v="Xerox 1883"/>
    <n v="79.14"/>
    <n v="3"/>
    <n v="0"/>
    <n v="36.404399999999995"/>
  </r>
  <r>
    <n v="5219"/>
    <s v="CA-2014-167080"/>
    <x v="3"/>
    <x v="193"/>
    <d v="2014-06-15T00:00:00"/>
    <s v="Standard Class"/>
    <s v="LC-16930"/>
    <s v="Linda Cazamias"/>
    <x v="1"/>
    <x v="0"/>
    <x v="20"/>
    <x v="15"/>
    <n v="10011"/>
    <x v="3"/>
    <s v="OFF-AR-10001868"/>
    <x v="1"/>
    <x v="6"/>
    <s v="Prang Dustless Chalk Sticks"/>
    <n v="8.4"/>
    <n v="5"/>
    <n v="0"/>
    <n v="4.2"/>
  </r>
  <r>
    <n v="5220"/>
    <s v="CA-2014-145653"/>
    <x v="3"/>
    <x v="853"/>
    <d v="2014-09-02T00:00:00"/>
    <s v="Same Day"/>
    <s v="CA-12775"/>
    <s v="Cynthia Arntzen"/>
    <x v="0"/>
    <x v="0"/>
    <x v="66"/>
    <x v="12"/>
    <n v="48205"/>
    <x v="2"/>
    <s v="FUR-CH-10004875"/>
    <x v="0"/>
    <x v="1"/>
    <s v="Harbour Creations 67200 Series Stacking Chairs"/>
    <n v="498.26000000000005"/>
    <n v="7"/>
    <n v="0"/>
    <n v="134.53020000000001"/>
  </r>
  <r>
    <n v="5221"/>
    <s v="CA-2011-140487"/>
    <x v="2"/>
    <x v="1027"/>
    <d v="2011-06-20T00:00:00"/>
    <s v="Standard Class"/>
    <s v="SR-20425"/>
    <s v="Sharelle Roach"/>
    <x v="2"/>
    <x v="0"/>
    <x v="66"/>
    <x v="12"/>
    <n v="48234"/>
    <x v="2"/>
    <s v="FUR-BO-10000711"/>
    <x v="0"/>
    <x v="0"/>
    <s v="Hon Metal Bookcases, Gray"/>
    <n v="212.94"/>
    <n v="3"/>
    <n v="0"/>
    <n v="57.4938"/>
  </r>
  <r>
    <n v="5222"/>
    <s v="CA-2014-117401"/>
    <x v="3"/>
    <x v="796"/>
    <d v="2014-05-23T00:00:00"/>
    <s v="Second Class"/>
    <s v="PP-18955"/>
    <s v="Paul Prost"/>
    <x v="2"/>
    <x v="0"/>
    <x v="24"/>
    <x v="25"/>
    <n v="65807"/>
    <x v="2"/>
    <s v="OFF-AP-10000938"/>
    <x v="1"/>
    <x v="9"/>
    <s v="Avanti 1.7 Cu. Ft. Refrigerator"/>
    <n v="706.86"/>
    <n v="7"/>
    <n v="0"/>
    <n v="197.92079999999999"/>
  </r>
  <r>
    <n v="5223"/>
    <s v="CA-2014-117401"/>
    <x v="3"/>
    <x v="796"/>
    <d v="2014-05-23T00:00:00"/>
    <s v="Second Class"/>
    <s v="PP-18955"/>
    <s v="Paul Prost"/>
    <x v="2"/>
    <x v="0"/>
    <x v="24"/>
    <x v="25"/>
    <n v="65807"/>
    <x v="2"/>
    <s v="TEC-PH-10003555"/>
    <x v="2"/>
    <x v="7"/>
    <s v="Motorola HK250 Universal Bluetooth Headset"/>
    <n v="114.94999999999999"/>
    <n v="5"/>
    <n v="0"/>
    <n v="2.2990000000000066"/>
  </r>
  <r>
    <n v="5224"/>
    <s v="CA-2014-117401"/>
    <x v="3"/>
    <x v="796"/>
    <d v="2014-05-23T00:00:00"/>
    <s v="Second Class"/>
    <s v="PP-18955"/>
    <s v="Paul Prost"/>
    <x v="2"/>
    <x v="0"/>
    <x v="24"/>
    <x v="25"/>
    <n v="65807"/>
    <x v="2"/>
    <s v="OFF-BI-10001267"/>
    <x v="1"/>
    <x v="8"/>
    <s v="Universal Recycled Hanging Pressboard Report Binders, Letter Size"/>
    <n v="43.19"/>
    <n v="7"/>
    <n v="0"/>
    <n v="20.731199999999998"/>
  </r>
  <r>
    <n v="5225"/>
    <s v="US-2014-109582"/>
    <x v="3"/>
    <x v="510"/>
    <d v="2014-09-18T00:00:00"/>
    <s v="Second Class"/>
    <s v="JM-15865"/>
    <s v="John Murray"/>
    <x v="0"/>
    <x v="0"/>
    <x v="1"/>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x v="0"/>
    <x v="20"/>
    <x v="15"/>
    <n v="10011"/>
    <x v="3"/>
    <s v="OFF-BI-10001553"/>
    <x v="1"/>
    <x v="8"/>
    <s v="SpineVue Locking Slant-D Ring Binders by Cardinal"/>
    <n v="36.56"/>
    <n v="5"/>
    <n v="0.2"/>
    <n v="12.795999999999999"/>
  </r>
  <r>
    <n v="5227"/>
    <s v="CA-2013-119865"/>
    <x v="0"/>
    <x v="1028"/>
    <d v="2013-06-27T00:00:00"/>
    <s v="Standard Class"/>
    <s v="AS-10090"/>
    <s v="Adam Shillingsburg"/>
    <x v="0"/>
    <x v="0"/>
    <x v="20"/>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x v="0"/>
    <x v="20"/>
    <x v="15"/>
    <n v="10011"/>
    <x v="3"/>
    <s v="FUR-BO-10003272"/>
    <x v="0"/>
    <x v="0"/>
    <s v="O'Sullivan Living Dimensions 5-Shelf Bookcases"/>
    <n v="353.56799999999998"/>
    <n v="2"/>
    <n v="0.2"/>
    <n v="-44.196000000000026"/>
  </r>
  <r>
    <n v="5229"/>
    <s v="US-2011-147648"/>
    <x v="2"/>
    <x v="35"/>
    <d v="2011-12-01T00:00:00"/>
    <s v="Standard Class"/>
    <s v="LS-16975"/>
    <s v="Lindsay Shagiari"/>
    <x v="2"/>
    <x v="0"/>
    <x v="8"/>
    <x v="1"/>
    <n v="94109"/>
    <x v="1"/>
    <s v="OFF-PA-10001033"/>
    <x v="1"/>
    <x v="10"/>
    <s v="Xerox 1893"/>
    <n v="81.98"/>
    <n v="2"/>
    <n v="0"/>
    <n v="40.170200000000001"/>
  </r>
  <r>
    <n v="5230"/>
    <s v="CA-2014-124436"/>
    <x v="3"/>
    <x v="498"/>
    <d v="2014-03-23T00:00:00"/>
    <s v="Second Class"/>
    <s v="SA-20830"/>
    <s v="Sue Ann Reed"/>
    <x v="0"/>
    <x v="0"/>
    <x v="201"/>
    <x v="1"/>
    <n v="93727"/>
    <x v="1"/>
    <s v="OFF-BI-10001553"/>
    <x v="1"/>
    <x v="8"/>
    <s v="SpineVue Locking Slant-D Ring Binders by Cardinal"/>
    <n v="14.624000000000002"/>
    <n v="2"/>
    <n v="0.2"/>
    <n v="5.1183999999999994"/>
  </r>
  <r>
    <n v="5231"/>
    <s v="CA-2014-124436"/>
    <x v="3"/>
    <x v="498"/>
    <d v="2014-03-23T00:00:00"/>
    <s v="Second Class"/>
    <s v="SA-20830"/>
    <s v="Sue Ann Reed"/>
    <x v="0"/>
    <x v="0"/>
    <x v="201"/>
    <x v="1"/>
    <n v="93727"/>
    <x v="1"/>
    <s v="FUR-TA-10001095"/>
    <x v="0"/>
    <x v="3"/>
    <s v="Chromcraft Round Conference Tables"/>
    <n v="697.16"/>
    <n v="5"/>
    <n v="0.2"/>
    <n v="8.7144999999999868"/>
  </r>
  <r>
    <n v="5232"/>
    <s v="CA-2014-124436"/>
    <x v="3"/>
    <x v="498"/>
    <d v="2014-03-23T00:00:00"/>
    <s v="Second Class"/>
    <s v="SA-20830"/>
    <s v="Sue Ann Reed"/>
    <x v="0"/>
    <x v="0"/>
    <x v="201"/>
    <x v="1"/>
    <n v="93727"/>
    <x v="1"/>
    <s v="FUR-FU-10001185"/>
    <x v="0"/>
    <x v="5"/>
    <s v="Advantus Employee of the Month Certificate Frame, 11 x 13-1/2"/>
    <n v="30.93"/>
    <n v="1"/>
    <n v="0"/>
    <n v="12.6813"/>
  </r>
  <r>
    <n v="5233"/>
    <s v="CA-2014-124436"/>
    <x v="3"/>
    <x v="498"/>
    <d v="2014-03-23T00:00:00"/>
    <s v="Second Class"/>
    <s v="SA-20830"/>
    <s v="Sue Ann Reed"/>
    <x v="0"/>
    <x v="0"/>
    <x v="201"/>
    <x v="1"/>
    <n v="93727"/>
    <x v="1"/>
    <s v="OFF-BI-10000343"/>
    <x v="1"/>
    <x v="8"/>
    <s v="Pressboard Covers with Storage Hooks, 9 1/2&quot; x 11&quot;, Light Blue"/>
    <n v="27.496000000000002"/>
    <n v="7"/>
    <n v="0.2"/>
    <n v="9.2798999999999996"/>
  </r>
  <r>
    <n v="5234"/>
    <s v="CA-2011-115084"/>
    <x v="2"/>
    <x v="638"/>
    <d v="2011-10-22T00:00:00"/>
    <s v="Standard Class"/>
    <s v="LS-17200"/>
    <s v="Luke Schmidt"/>
    <x v="1"/>
    <x v="0"/>
    <x v="379"/>
    <x v="36"/>
    <n v="71854"/>
    <x v="0"/>
    <s v="FUR-CH-10004626"/>
    <x v="0"/>
    <x v="1"/>
    <s v="Office Star Flex Back Scooter Chair with Aluminum Finish Frame"/>
    <n v="605.34"/>
    <n v="6"/>
    <n v="0"/>
    <n v="145.2816"/>
  </r>
  <r>
    <n v="5235"/>
    <s v="CA-2014-131037"/>
    <x v="3"/>
    <x v="1029"/>
    <d v="2014-08-24T00:00:00"/>
    <s v="First Class"/>
    <s v="TM-21490"/>
    <s v="Tony Molinari"/>
    <x v="0"/>
    <x v="0"/>
    <x v="8"/>
    <x v="1"/>
    <n v="94110"/>
    <x v="1"/>
    <s v="FUR-TA-10001768"/>
    <x v="0"/>
    <x v="3"/>
    <s v="Hon Racetrack Conference Tables"/>
    <n v="210.00800000000001"/>
    <n v="1"/>
    <n v="0.2"/>
    <n v="2.625099999999982"/>
  </r>
  <r>
    <n v="5236"/>
    <s v="CA-2013-111143"/>
    <x v="0"/>
    <x v="258"/>
    <d v="2013-11-23T00:00:00"/>
    <s v="First Class"/>
    <s v="TT-21265"/>
    <s v="Tim Taslimi"/>
    <x v="1"/>
    <x v="0"/>
    <x v="245"/>
    <x v="14"/>
    <n v="46203"/>
    <x v="2"/>
    <s v="OFF-AP-10001947"/>
    <x v="1"/>
    <x v="9"/>
    <s v="Acco 6 Outlet Guardian Premium Plus Surge Suppressor"/>
    <n v="54.96"/>
    <n v="3"/>
    <n v="0"/>
    <n v="15.938399999999998"/>
  </r>
  <r>
    <n v="5237"/>
    <s v="CA-2011-166744"/>
    <x v="2"/>
    <x v="59"/>
    <d v="2011-09-24T00:00:00"/>
    <s v="Standard Class"/>
    <s v="DN-13690"/>
    <s v="Duane Noonan"/>
    <x v="0"/>
    <x v="0"/>
    <x v="29"/>
    <x v="39"/>
    <n v="21044"/>
    <x v="3"/>
    <s v="FUR-FU-10004952"/>
    <x v="0"/>
    <x v="5"/>
    <s v="C-Line Cubicle Keepers Polyproplyene Holder w/Velcro Back, 8-1/2x11, 25/Bx"/>
    <n v="164.22"/>
    <n v="3"/>
    <n v="0"/>
    <n v="50.908200000000001"/>
  </r>
  <r>
    <n v="5238"/>
    <s v="CA-2011-166744"/>
    <x v="2"/>
    <x v="59"/>
    <d v="2011-09-24T00:00:00"/>
    <s v="Standard Class"/>
    <s v="DN-13690"/>
    <s v="Duane Noonan"/>
    <x v="0"/>
    <x v="0"/>
    <x v="29"/>
    <x v="39"/>
    <n v="21044"/>
    <x v="3"/>
    <s v="FUR-BO-10001337"/>
    <x v="0"/>
    <x v="0"/>
    <s v="O'Sullivan Living Dimensions 2-Shelf Bookcases"/>
    <n v="362.94"/>
    <n v="3"/>
    <n v="0"/>
    <n v="36.293999999999997"/>
  </r>
  <r>
    <n v="5239"/>
    <s v="CA-2011-166744"/>
    <x v="2"/>
    <x v="59"/>
    <d v="2011-09-24T00:00:00"/>
    <s v="Standard Class"/>
    <s v="DN-13690"/>
    <s v="Duane Noonan"/>
    <x v="0"/>
    <x v="0"/>
    <x v="29"/>
    <x v="39"/>
    <n v="21044"/>
    <x v="3"/>
    <s v="TEC-AC-10003628"/>
    <x v="2"/>
    <x v="11"/>
    <s v="Logitech 910-002974 M325 Wireless Mouse for Web Scrolling"/>
    <n v="59.98"/>
    <n v="2"/>
    <n v="0"/>
    <n v="26.391200000000005"/>
  </r>
  <r>
    <n v="5240"/>
    <s v="CA-2013-116561"/>
    <x v="0"/>
    <x v="108"/>
    <d v="2013-09-18T00:00:00"/>
    <s v="Standard Class"/>
    <s v="EB-14110"/>
    <s v="Eugene Barchas"/>
    <x v="0"/>
    <x v="0"/>
    <x v="49"/>
    <x v="1"/>
    <n v="95123"/>
    <x v="1"/>
    <s v="OFF-ST-10004186"/>
    <x v="1"/>
    <x v="4"/>
    <s v="Stur-D-Stor Shelving, Vertical 5-Shelf: 72&quot;H x 36&quot;W x 18 1/2&quot;D"/>
    <n v="332.94"/>
    <n v="3"/>
    <n v="0"/>
    <n v="6.6587999999999994"/>
  </r>
  <r>
    <n v="5241"/>
    <s v="CA-2013-116561"/>
    <x v="0"/>
    <x v="108"/>
    <d v="2013-09-18T00:00:00"/>
    <s v="Standard Class"/>
    <s v="EB-14110"/>
    <s v="Eugene Barchas"/>
    <x v="0"/>
    <x v="0"/>
    <x v="49"/>
    <x v="1"/>
    <n v="95123"/>
    <x v="1"/>
    <s v="OFF-BI-10001658"/>
    <x v="1"/>
    <x v="8"/>
    <s v="GBC Standard Therm-A-Bind Covers"/>
    <n v="39.872000000000007"/>
    <n v="2"/>
    <n v="0.2"/>
    <n v="12.958399999999999"/>
  </r>
  <r>
    <n v="5242"/>
    <s v="CA-2013-110730"/>
    <x v="0"/>
    <x v="713"/>
    <d v="2013-09-27T00:00:00"/>
    <s v="Second Class"/>
    <s v="CM-11815"/>
    <s v="Candace McMahon"/>
    <x v="1"/>
    <x v="0"/>
    <x v="4"/>
    <x v="4"/>
    <n v="98115"/>
    <x v="1"/>
    <s v="OFF-SU-10004737"/>
    <x v="1"/>
    <x v="14"/>
    <s v="Acme Design Stainless Steel Bent Scissors"/>
    <n v="13.68"/>
    <n v="2"/>
    <n v="0"/>
    <n v="3.6936"/>
  </r>
  <r>
    <n v="5243"/>
    <s v="CA-2014-146367"/>
    <x v="3"/>
    <x v="1018"/>
    <d v="2014-08-09T00:00:00"/>
    <s v="Standard Class"/>
    <s v="HM-14860"/>
    <s v="Harry Marie"/>
    <x v="1"/>
    <x v="0"/>
    <x v="238"/>
    <x v="5"/>
    <n v="75007"/>
    <x v="2"/>
    <s v="OFF-BI-10002827"/>
    <x v="1"/>
    <x v="8"/>
    <s v="Avery Durable Poly Binders"/>
    <n v="3.3179999999999996"/>
    <n v="3"/>
    <n v="0.8"/>
    <n v="-5.6406000000000018"/>
  </r>
  <r>
    <n v="5244"/>
    <s v="CA-2013-149454"/>
    <x v="0"/>
    <x v="197"/>
    <d v="2013-07-27T00:00:00"/>
    <s v="First Class"/>
    <s v="KM-16375"/>
    <s v="Katherine Murray"/>
    <x v="2"/>
    <x v="0"/>
    <x v="81"/>
    <x v="17"/>
    <n v="22204"/>
    <x v="0"/>
    <s v="OFF-BI-10003694"/>
    <x v="1"/>
    <x v="8"/>
    <s v="Avery 3 1/2&quot; Diskette Storage Pages, 10/Pack"/>
    <n v="10.44"/>
    <n v="1"/>
    <n v="0"/>
    <n v="4.8023999999999996"/>
  </r>
  <r>
    <n v="5245"/>
    <s v="CA-2013-156265"/>
    <x v="0"/>
    <x v="1030"/>
    <d v="2013-08-05T00:00:00"/>
    <s v="Second Class"/>
    <s v="BF-11020"/>
    <s v="Barry Französisch"/>
    <x v="1"/>
    <x v="0"/>
    <x v="1"/>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x v="0"/>
    <x v="1"/>
    <x v="1"/>
    <n v="90032"/>
    <x v="1"/>
    <s v="TEC-PH-10001918"/>
    <x v="2"/>
    <x v="7"/>
    <s v="Nortel Business Series Terminal T7208 Digital phone"/>
    <n v="333.57600000000002"/>
    <n v="3"/>
    <n v="0.2"/>
    <n v="33.357600000000019"/>
  </r>
  <r>
    <n v="5247"/>
    <s v="CA-2013-156265"/>
    <x v="0"/>
    <x v="1030"/>
    <d v="2013-08-05T00:00:00"/>
    <s v="Second Class"/>
    <s v="BF-11020"/>
    <s v="Barry Französisch"/>
    <x v="1"/>
    <x v="0"/>
    <x v="1"/>
    <x v="1"/>
    <n v="90032"/>
    <x v="1"/>
    <s v="OFF-BI-10000285"/>
    <x v="1"/>
    <x v="8"/>
    <s v="XtraLife ClearVue Slant-D Ring Binders by Cardinal"/>
    <n v="12.544"/>
    <n v="2"/>
    <n v="0.2"/>
    <n v="4.7039999999999997"/>
  </r>
  <r>
    <n v="5248"/>
    <s v="US-2012-168914"/>
    <x v="1"/>
    <x v="1031"/>
    <d v="2012-05-27T00:00:00"/>
    <s v="Standard Class"/>
    <s v="JE-15745"/>
    <s v="Joel Eaton"/>
    <x v="0"/>
    <x v="0"/>
    <x v="436"/>
    <x v="10"/>
    <n v="60423"/>
    <x v="2"/>
    <s v="OFF-AP-10000358"/>
    <x v="1"/>
    <x v="9"/>
    <s v="Fellowes Basic Home/Office Series Surge Protectors"/>
    <n v="20.767999999999997"/>
    <n v="8"/>
    <n v="0.8"/>
    <n v="-52.958400000000012"/>
  </r>
  <r>
    <n v="5249"/>
    <s v="US-2014-110989"/>
    <x v="3"/>
    <x v="132"/>
    <d v="2014-11-06T00:00:00"/>
    <s v="Second Class"/>
    <s v="EJ-14155"/>
    <s v="Eva Jacobs"/>
    <x v="0"/>
    <x v="0"/>
    <x v="4"/>
    <x v="4"/>
    <n v="98105"/>
    <x v="1"/>
    <s v="TEC-AC-10002345"/>
    <x v="2"/>
    <x v="11"/>
    <s v="HP Standard 104 key PS/2 Keyboard"/>
    <n v="43.5"/>
    <n v="3"/>
    <n v="0"/>
    <n v="10.875"/>
  </r>
  <r>
    <n v="5250"/>
    <s v="CA-2012-106215"/>
    <x v="1"/>
    <x v="392"/>
    <d v="2012-04-21T00:00:00"/>
    <s v="Standard Class"/>
    <s v="BN-11470"/>
    <s v="Brad Norvell"/>
    <x v="1"/>
    <x v="0"/>
    <x v="10"/>
    <x v="9"/>
    <n v="19143"/>
    <x v="3"/>
    <s v="OFF-FA-10001229"/>
    <x v="1"/>
    <x v="13"/>
    <s v="Staples"/>
    <n v="12.576000000000001"/>
    <n v="4"/>
    <n v="0.2"/>
    <n v="4.0871999999999993"/>
  </r>
  <r>
    <n v="5251"/>
    <s v="US-2013-169369"/>
    <x v="0"/>
    <x v="939"/>
    <d v="2013-12-19T00:00:00"/>
    <s v="Standard Class"/>
    <s v="EC-14050"/>
    <s v="Erin Creighton"/>
    <x v="0"/>
    <x v="0"/>
    <x v="38"/>
    <x v="32"/>
    <n v="31907"/>
    <x v="0"/>
    <s v="TEC-AC-10001314"/>
    <x v="2"/>
    <x v="11"/>
    <s v="Case Logic 2.4GHz Wireless Keyboard"/>
    <n v="249.95000000000002"/>
    <n v="5"/>
    <n v="0"/>
    <n v="19.995999999999974"/>
  </r>
  <r>
    <n v="5252"/>
    <s v="US-2013-169369"/>
    <x v="0"/>
    <x v="939"/>
    <d v="2013-12-19T00:00:00"/>
    <s v="Standard Class"/>
    <s v="EC-14050"/>
    <s v="Erin Creighton"/>
    <x v="0"/>
    <x v="0"/>
    <x v="38"/>
    <x v="32"/>
    <n v="31907"/>
    <x v="0"/>
    <s v="OFF-PA-10004438"/>
    <x v="1"/>
    <x v="10"/>
    <s v="Xerox 1907"/>
    <n v="49.12"/>
    <n v="4"/>
    <n v="0"/>
    <n v="23.086399999999998"/>
  </r>
  <r>
    <n v="5253"/>
    <s v="CA-2012-132318"/>
    <x v="1"/>
    <x v="628"/>
    <d v="2012-11-02T00:00:00"/>
    <s v="First Class"/>
    <s v="TT-21220"/>
    <s v="Thomas Thornton"/>
    <x v="0"/>
    <x v="0"/>
    <x v="173"/>
    <x v="17"/>
    <n v="23464"/>
    <x v="0"/>
    <s v="OFF-AP-10000026"/>
    <x v="1"/>
    <x v="9"/>
    <s v="Tripp Lite Isotel 6 Outlet Surge Protector with Fax/Modem Protection"/>
    <n v="182.91"/>
    <n v="3"/>
    <n v="0"/>
    <n v="53.043899999999979"/>
  </r>
  <r>
    <n v="5254"/>
    <s v="US-2011-131982"/>
    <x v="2"/>
    <x v="1009"/>
    <d v="2011-03-11T00:00:00"/>
    <s v="Second Class"/>
    <s v="NP-18685"/>
    <s v="Nora Pelletier"/>
    <x v="2"/>
    <x v="0"/>
    <x v="96"/>
    <x v="4"/>
    <n v="98198"/>
    <x v="1"/>
    <s v="OFF-BI-10004224"/>
    <x v="1"/>
    <x v="8"/>
    <s v="Catalog Binders with Expanding Posts"/>
    <n v="107.64800000000001"/>
    <n v="2"/>
    <n v="0.2"/>
    <n v="33.639999999999986"/>
  </r>
  <r>
    <n v="5255"/>
    <s v="CA-2012-125185"/>
    <x v="1"/>
    <x v="616"/>
    <d v="2012-03-07T00:00:00"/>
    <s v="Second Class"/>
    <s v="AH-10195"/>
    <s v="Alan Haines"/>
    <x v="1"/>
    <x v="0"/>
    <x v="437"/>
    <x v="9"/>
    <n v="18018"/>
    <x v="3"/>
    <s v="FUR-CH-10002647"/>
    <x v="0"/>
    <x v="1"/>
    <s v="Situations Contoured Folding Chairs, 4/Set"/>
    <n v="99.372"/>
    <n v="2"/>
    <n v="0.3"/>
    <n v="-7.0979999999999919"/>
  </r>
  <r>
    <n v="5256"/>
    <s v="CA-2012-125185"/>
    <x v="1"/>
    <x v="616"/>
    <d v="2012-03-07T00:00:00"/>
    <s v="Second Class"/>
    <s v="AH-10195"/>
    <s v="Alan Haines"/>
    <x v="1"/>
    <x v="0"/>
    <x v="437"/>
    <x v="9"/>
    <n v="18018"/>
    <x v="3"/>
    <s v="FUR-FU-10003247"/>
    <x v="0"/>
    <x v="5"/>
    <s v="36X48 HARDFLOOR CHAIRMAT"/>
    <n v="33.568000000000005"/>
    <n v="2"/>
    <n v="0.2"/>
    <n v="-5.4548000000000041"/>
  </r>
  <r>
    <n v="5257"/>
    <s v="CA-2013-130078"/>
    <x v="0"/>
    <x v="590"/>
    <d v="2013-08-15T00:00:00"/>
    <s v="Standard Class"/>
    <s v="CC-12145"/>
    <s v="Charles Crestani"/>
    <x v="0"/>
    <x v="0"/>
    <x v="268"/>
    <x v="26"/>
    <n v="73120"/>
    <x v="2"/>
    <s v="OFF-PA-10003270"/>
    <x v="1"/>
    <x v="10"/>
    <s v="Xerox 1954"/>
    <n v="10.56"/>
    <n v="2"/>
    <n v="0"/>
    <n v="4.7519999999999998"/>
  </r>
  <r>
    <n v="5258"/>
    <s v="US-2014-114034"/>
    <x v="3"/>
    <x v="1032"/>
    <d v="2014-01-09T00:00:00"/>
    <s v="Standard Class"/>
    <s v="DL-13315"/>
    <s v="Delfina Latchford"/>
    <x v="0"/>
    <x v="0"/>
    <x v="277"/>
    <x v="1"/>
    <n v="91730"/>
    <x v="1"/>
    <s v="OFF-PA-10004735"/>
    <x v="1"/>
    <x v="10"/>
    <s v="Xerox 1905"/>
    <n v="38.880000000000003"/>
    <n v="6"/>
    <n v="0"/>
    <n v="18.662400000000002"/>
  </r>
  <r>
    <n v="5259"/>
    <s v="US-2014-115595"/>
    <x v="3"/>
    <x v="449"/>
    <d v="2014-10-12T00:00:00"/>
    <s v="First Class"/>
    <s v="XP-21865"/>
    <s v="Xylona Preis"/>
    <x v="0"/>
    <x v="0"/>
    <x v="1"/>
    <x v="1"/>
    <n v="90032"/>
    <x v="1"/>
    <s v="OFF-PA-10001745"/>
    <x v="1"/>
    <x v="10"/>
    <s v="Wirebound Message Books, 2 7/8&quot; x 5&quot;, 3 Forms per Page"/>
    <n v="35.200000000000003"/>
    <n v="5"/>
    <n v="0"/>
    <n v="16.543999999999997"/>
  </r>
  <r>
    <n v="5260"/>
    <s v="CA-2014-158722"/>
    <x v="3"/>
    <x v="179"/>
    <d v="2014-10-27T00:00:00"/>
    <s v="Standard Class"/>
    <s v="MA-17560"/>
    <s v="Matt Abelman"/>
    <x v="2"/>
    <x v="0"/>
    <x v="10"/>
    <x v="9"/>
    <n v="19120"/>
    <x v="3"/>
    <s v="OFF-PA-10000176"/>
    <x v="1"/>
    <x v="10"/>
    <s v="Xerox 1887"/>
    <n v="45.527999999999999"/>
    <n v="3"/>
    <n v="0.2"/>
    <n v="15.934799999999997"/>
  </r>
  <r>
    <n v="5261"/>
    <s v="CA-2011-105165"/>
    <x v="2"/>
    <x v="557"/>
    <d v="2011-09-10T00:00:00"/>
    <s v="First Class"/>
    <s v="SZ-20035"/>
    <s v="Sam Zeldin"/>
    <x v="2"/>
    <x v="0"/>
    <x v="12"/>
    <x v="5"/>
    <n v="77036"/>
    <x v="2"/>
    <s v="TEC-PH-10000675"/>
    <x v="2"/>
    <x v="7"/>
    <s v="Panasonic KX TS3282B Corded phone"/>
    <n v="196.77600000000001"/>
    <n v="3"/>
    <n v="0.2"/>
    <n v="14.758199999999995"/>
  </r>
  <r>
    <n v="5262"/>
    <s v="CA-2011-105165"/>
    <x v="2"/>
    <x v="557"/>
    <d v="2011-09-10T00:00:00"/>
    <s v="First Class"/>
    <s v="SZ-20035"/>
    <s v="Sam Zeldin"/>
    <x v="2"/>
    <x v="0"/>
    <x v="12"/>
    <x v="5"/>
    <n v="77036"/>
    <x v="2"/>
    <s v="OFF-BI-10000050"/>
    <x v="1"/>
    <x v="8"/>
    <s v="Angle-D Binders with Locking Rings, Label Holders"/>
    <n v="2.9199999999999995"/>
    <n v="2"/>
    <n v="0.8"/>
    <n v="-4.8180000000000005"/>
  </r>
  <r>
    <n v="5263"/>
    <s v="CA-2011-105165"/>
    <x v="2"/>
    <x v="557"/>
    <d v="2011-09-10T00:00:00"/>
    <s v="First Class"/>
    <s v="SZ-20035"/>
    <s v="Sam Zeldin"/>
    <x v="2"/>
    <x v="0"/>
    <x v="12"/>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x v="0"/>
    <x v="12"/>
    <x v="5"/>
    <n v="77036"/>
    <x v="2"/>
    <s v="TEC-AC-10002718"/>
    <x v="2"/>
    <x v="11"/>
    <s v="Belkin Standard 104 key USB Keyboard"/>
    <n v="46.688000000000002"/>
    <n v="4"/>
    <n v="0.2"/>
    <n v="-2.9180000000000028"/>
  </r>
  <r>
    <n v="5265"/>
    <s v="CA-2011-105165"/>
    <x v="2"/>
    <x v="557"/>
    <d v="2011-09-10T00:00:00"/>
    <s v="First Class"/>
    <s v="SZ-20035"/>
    <s v="Sam Zeldin"/>
    <x v="2"/>
    <x v="0"/>
    <x v="12"/>
    <x v="5"/>
    <n v="77036"/>
    <x v="2"/>
    <s v="OFF-AR-10003179"/>
    <x v="1"/>
    <x v="6"/>
    <s v="Dixon Ticonderoga Core-Lock Colored Pencils"/>
    <n v="21.864000000000001"/>
    <n v="3"/>
    <n v="0.2"/>
    <n v="3.5528999999999984"/>
  </r>
  <r>
    <n v="5266"/>
    <s v="CA-2014-147452"/>
    <x v="3"/>
    <x v="1033"/>
    <d v="2014-10-04T00:00:00"/>
    <s v="First Class"/>
    <s v="CS-11845"/>
    <s v="Cari Sayre"/>
    <x v="1"/>
    <x v="0"/>
    <x v="4"/>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x v="0"/>
    <x v="4"/>
    <x v="4"/>
    <n v="98103"/>
    <x v="1"/>
    <s v="OFF-PA-10004039"/>
    <x v="1"/>
    <x v="10"/>
    <s v="Xerox 1882"/>
    <n v="167.94"/>
    <n v="3"/>
    <n v="0"/>
    <n v="82.290599999999998"/>
  </r>
  <r>
    <n v="5268"/>
    <s v="CA-2014-147452"/>
    <x v="3"/>
    <x v="1033"/>
    <d v="2014-10-04T00:00:00"/>
    <s v="First Class"/>
    <s v="CS-11845"/>
    <s v="Cari Sayre"/>
    <x v="1"/>
    <x v="0"/>
    <x v="4"/>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x v="0"/>
    <x v="181"/>
    <x v="15"/>
    <n v="10701"/>
    <x v="3"/>
    <s v="TEC-MA-10003173"/>
    <x v="2"/>
    <x v="15"/>
    <s v="Hewlett-Packard 300S Scientific Calculator"/>
    <n v="52.44"/>
    <n v="4"/>
    <n v="0"/>
    <n v="24.122399999999995"/>
  </r>
  <r>
    <n v="5270"/>
    <s v="CA-2014-144484"/>
    <x v="3"/>
    <x v="220"/>
    <d v="2014-09-12T00:00:00"/>
    <s v="Same Day"/>
    <s v="CB-12025"/>
    <s v="Cassandra Brandow"/>
    <x v="0"/>
    <x v="0"/>
    <x v="8"/>
    <x v="1"/>
    <n v="94110"/>
    <x v="1"/>
    <s v="FUR-FU-10000260"/>
    <x v="0"/>
    <x v="5"/>
    <s v="6&quot; Cubicle Wall Clock, Black"/>
    <n v="32.36"/>
    <n v="4"/>
    <n v="0"/>
    <n v="11.6496"/>
  </r>
  <r>
    <n v="5271"/>
    <s v="CA-2014-144484"/>
    <x v="3"/>
    <x v="220"/>
    <d v="2014-09-12T00:00:00"/>
    <s v="Same Day"/>
    <s v="CB-12025"/>
    <s v="Cassandra Brandow"/>
    <x v="0"/>
    <x v="0"/>
    <x v="8"/>
    <x v="1"/>
    <n v="94110"/>
    <x v="1"/>
    <s v="OFF-AP-10004487"/>
    <x v="1"/>
    <x v="9"/>
    <s v="Kensington 4 Outlet MasterPiece Compact Power Control Center"/>
    <n v="406.59999999999997"/>
    <n v="5"/>
    <n v="0"/>
    <n v="113.84799999999998"/>
  </r>
  <r>
    <n v="5272"/>
    <s v="CA-2014-125913"/>
    <x v="3"/>
    <x v="1034"/>
    <d v="2014-01-17T00:00:00"/>
    <s v="Same Day"/>
    <s v="JO-15145"/>
    <s v="Jack O'Briant"/>
    <x v="1"/>
    <x v="0"/>
    <x v="1"/>
    <x v="1"/>
    <n v="90008"/>
    <x v="1"/>
    <s v="FUR-FU-10001487"/>
    <x v="0"/>
    <x v="5"/>
    <s v="Eldon Expressions Wood and Plastic Desk Accessories, Cherry Wood"/>
    <n v="27.92"/>
    <n v="4"/>
    <n v="0"/>
    <n v="8.0967999999999982"/>
  </r>
  <r>
    <n v="5273"/>
    <s v="CA-2014-125913"/>
    <x v="3"/>
    <x v="1034"/>
    <d v="2014-01-17T00:00:00"/>
    <s v="Same Day"/>
    <s v="JO-15145"/>
    <s v="Jack O'Briant"/>
    <x v="1"/>
    <x v="0"/>
    <x v="1"/>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x v="0"/>
    <x v="100"/>
    <x v="2"/>
    <n v="33142"/>
    <x v="0"/>
    <s v="OFF-BI-10000145"/>
    <x v="1"/>
    <x v="8"/>
    <s v="Zipper Ring Binder Pockets"/>
    <n v="3.7440000000000007"/>
    <n v="4"/>
    <n v="0.7"/>
    <n v="-2.6207999999999991"/>
  </r>
  <r>
    <n v="5275"/>
    <s v="CA-2012-162887"/>
    <x v="1"/>
    <x v="209"/>
    <d v="2012-11-09T00:00:00"/>
    <s v="Second Class"/>
    <s v="SV-20785"/>
    <s v="Stewart Visinsky"/>
    <x v="0"/>
    <x v="0"/>
    <x v="140"/>
    <x v="42"/>
    <s v="05408"/>
    <x v="3"/>
    <s v="FUR-CH-10000595"/>
    <x v="0"/>
    <x v="1"/>
    <s v="Safco Contoured Stacking Chairs"/>
    <n v="715.2"/>
    <n v="3"/>
    <n v="0"/>
    <n v="178.79999999999998"/>
  </r>
  <r>
    <n v="5276"/>
    <s v="CA-2014-147333"/>
    <x v="3"/>
    <x v="817"/>
    <d v="2014-12-21T00:00:00"/>
    <s v="Standard Class"/>
    <s v="KL-16555"/>
    <s v="Kelly Lampkin"/>
    <x v="1"/>
    <x v="0"/>
    <x v="115"/>
    <x v="36"/>
    <n v="72701"/>
    <x v="0"/>
    <s v="TEC-AC-10004469"/>
    <x v="2"/>
    <x v="11"/>
    <s v="Microsoft Sculpt Comfort Mouse"/>
    <n v="159.80000000000001"/>
    <n v="4"/>
    <n v="0"/>
    <n v="70.312000000000012"/>
  </r>
  <r>
    <n v="5277"/>
    <s v="CA-2014-147333"/>
    <x v="3"/>
    <x v="817"/>
    <d v="2014-12-21T00:00:00"/>
    <s v="Standard Class"/>
    <s v="KL-16555"/>
    <s v="Kelly Lampkin"/>
    <x v="1"/>
    <x v="0"/>
    <x v="115"/>
    <x v="36"/>
    <n v="72701"/>
    <x v="0"/>
    <s v="TEC-AC-10003038"/>
    <x v="2"/>
    <x v="11"/>
    <s v="Kingston Digital DataTraveler 16GB USB 2.0"/>
    <n v="44.75"/>
    <n v="5"/>
    <n v="0"/>
    <n v="8.5024999999999942"/>
  </r>
  <r>
    <n v="5278"/>
    <s v="CA-2011-113859"/>
    <x v="2"/>
    <x v="103"/>
    <d v="2011-09-17T00:00:00"/>
    <s v="Standard Class"/>
    <s v="BC-11125"/>
    <s v="Becky Castell"/>
    <x v="2"/>
    <x v="0"/>
    <x v="372"/>
    <x v="5"/>
    <n v="79762"/>
    <x v="2"/>
    <s v="FUR-CH-10004698"/>
    <x v="0"/>
    <x v="1"/>
    <s v="Padded Folding Chairs, Black, 4/Carton"/>
    <n v="340.11599999999999"/>
    <n v="6"/>
    <n v="0.3"/>
    <n v="-9.717599999999976"/>
  </r>
  <r>
    <n v="5279"/>
    <s v="CA-2011-159681"/>
    <x v="2"/>
    <x v="1035"/>
    <d v="2011-12-13T00:00:00"/>
    <s v="Standard Class"/>
    <s v="PO-18850"/>
    <s v="Patrick O'Brill"/>
    <x v="0"/>
    <x v="0"/>
    <x v="173"/>
    <x v="17"/>
    <n v="23464"/>
    <x v="0"/>
    <s v="OFF-PA-10003641"/>
    <x v="1"/>
    <x v="10"/>
    <s v="Xerox 1909"/>
    <n v="105.52"/>
    <n v="4"/>
    <n v="0"/>
    <n v="48.539199999999994"/>
  </r>
  <r>
    <n v="5280"/>
    <s v="US-2014-104094"/>
    <x v="3"/>
    <x v="210"/>
    <d v="2014-09-12T00:00:00"/>
    <s v="Standard Class"/>
    <s v="AG-10675"/>
    <s v="Anna Gayman"/>
    <x v="0"/>
    <x v="0"/>
    <x v="158"/>
    <x v="6"/>
    <n v="53209"/>
    <x v="2"/>
    <s v="TEC-AC-10002134"/>
    <x v="2"/>
    <x v="11"/>
    <s v="Rosewill 107 Normal Keys USB Wired Standard Keyboard"/>
    <n v="13.48"/>
    <n v="1"/>
    <n v="0"/>
    <n v="1.8872"/>
  </r>
  <r>
    <n v="5281"/>
    <s v="CA-2014-152709"/>
    <x v="3"/>
    <x v="566"/>
    <d v="2014-10-13T00:00:00"/>
    <s v="Standard Class"/>
    <s v="DB-13210"/>
    <s v="Dean Braden"/>
    <x v="0"/>
    <x v="0"/>
    <x v="66"/>
    <x v="12"/>
    <n v="48234"/>
    <x v="2"/>
    <s v="OFF-ST-10001837"/>
    <x v="1"/>
    <x v="4"/>
    <s v="SAFCO Mobile Desk Side File, Wire Frame"/>
    <n v="85.52"/>
    <n v="2"/>
    <n v="0"/>
    <n v="22.235199999999999"/>
  </r>
  <r>
    <n v="5282"/>
    <s v="CA-2012-105158"/>
    <x v="1"/>
    <x v="577"/>
    <d v="2012-09-10T00:00:00"/>
    <s v="Standard Class"/>
    <s v="SP-20860"/>
    <s v="Sung Pak"/>
    <x v="1"/>
    <x v="0"/>
    <x v="30"/>
    <x v="11"/>
    <n v="55901"/>
    <x v="2"/>
    <s v="FUR-FU-10001706"/>
    <x v="0"/>
    <x v="5"/>
    <s v="Longer-Life Soft White Bulbs"/>
    <n v="6.16"/>
    <n v="2"/>
    <n v="0"/>
    <n v="2.9567999999999999"/>
  </r>
  <r>
    <n v="5283"/>
    <s v="CA-2012-105158"/>
    <x v="1"/>
    <x v="577"/>
    <d v="2012-09-10T00:00:00"/>
    <s v="Standard Class"/>
    <s v="SP-20860"/>
    <s v="Sung Pak"/>
    <x v="1"/>
    <x v="0"/>
    <x v="30"/>
    <x v="11"/>
    <n v="55901"/>
    <x v="2"/>
    <s v="OFF-PA-10001970"/>
    <x v="1"/>
    <x v="10"/>
    <s v="Xerox 1881"/>
    <n v="36.839999999999996"/>
    <n v="3"/>
    <n v="0"/>
    <n v="17.314799999999998"/>
  </r>
  <r>
    <n v="5284"/>
    <s v="CA-2011-133424"/>
    <x v="2"/>
    <x v="809"/>
    <d v="2011-04-04T00:00:00"/>
    <s v="Standard Class"/>
    <s v="Dl-13600"/>
    <s v="Dorris liebe"/>
    <x v="1"/>
    <x v="0"/>
    <x v="4"/>
    <x v="4"/>
    <n v="98105"/>
    <x v="1"/>
    <s v="OFF-ST-10002957"/>
    <x v="1"/>
    <x v="4"/>
    <s v="Sterilite Show Offs Storage Containers"/>
    <n v="15.84"/>
    <n v="3"/>
    <n v="0"/>
    <n v="0"/>
  </r>
  <r>
    <n v="5285"/>
    <s v="CA-2011-133424"/>
    <x v="2"/>
    <x v="809"/>
    <d v="2011-04-04T00:00:00"/>
    <s v="Standard Class"/>
    <s v="Dl-13600"/>
    <s v="Dorris liebe"/>
    <x v="1"/>
    <x v="0"/>
    <x v="4"/>
    <x v="4"/>
    <n v="98105"/>
    <x v="1"/>
    <s v="OFF-LA-10002312"/>
    <x v="1"/>
    <x v="2"/>
    <s v="Avery 490"/>
    <n v="44.400000000000006"/>
    <n v="3"/>
    <n v="0"/>
    <n v="22.200000000000003"/>
  </r>
  <r>
    <n v="5286"/>
    <s v="CA-2014-105991"/>
    <x v="3"/>
    <x v="1024"/>
    <d v="2014-05-07T00:00:00"/>
    <s v="First Class"/>
    <s v="LH-17020"/>
    <s v="Lisa Hazard"/>
    <x v="0"/>
    <x v="0"/>
    <x v="103"/>
    <x v="22"/>
    <n v="80027"/>
    <x v="1"/>
    <s v="OFF-EN-10002600"/>
    <x v="1"/>
    <x v="12"/>
    <s v="Redi-Strip #10 Envelopes, 4 1/8 x 9 1/2"/>
    <n v="21.240000000000002"/>
    <n v="9"/>
    <n v="0.2"/>
    <n v="7.4339999999999993"/>
  </r>
  <r>
    <n v="5287"/>
    <s v="CA-2014-105991"/>
    <x v="3"/>
    <x v="1024"/>
    <d v="2014-05-07T00:00:00"/>
    <s v="First Class"/>
    <s v="LH-17020"/>
    <s v="Lisa Hazard"/>
    <x v="0"/>
    <x v="0"/>
    <x v="103"/>
    <x v="22"/>
    <n v="80027"/>
    <x v="1"/>
    <s v="OFF-BI-10003274"/>
    <x v="1"/>
    <x v="8"/>
    <s v="Avery Durable Slant Ring Binders, No Labels"/>
    <n v="9.5520000000000014"/>
    <n v="8"/>
    <n v="0.7"/>
    <n v="-7.3231999999999999"/>
  </r>
  <r>
    <n v="5288"/>
    <s v="CA-2014-105991"/>
    <x v="3"/>
    <x v="1024"/>
    <d v="2014-05-07T00:00:00"/>
    <s v="First Class"/>
    <s v="LH-17020"/>
    <s v="Lisa Hazard"/>
    <x v="0"/>
    <x v="0"/>
    <x v="103"/>
    <x v="22"/>
    <n v="80027"/>
    <x v="1"/>
    <s v="FUR-BO-10004467"/>
    <x v="0"/>
    <x v="0"/>
    <s v="Bestar Classic Bookcase"/>
    <n v="89.991000000000014"/>
    <n v="3"/>
    <n v="0.7"/>
    <n v="-152.9847"/>
  </r>
  <r>
    <n v="5289"/>
    <s v="US-2014-136784"/>
    <x v="3"/>
    <x v="504"/>
    <d v="2014-05-06T00:00:00"/>
    <s v="Standard Class"/>
    <s v="AD-10180"/>
    <s v="Alan Dominguez"/>
    <x v="2"/>
    <x v="0"/>
    <x v="8"/>
    <x v="1"/>
    <n v="94122"/>
    <x v="1"/>
    <s v="OFF-PA-10000675"/>
    <x v="1"/>
    <x v="10"/>
    <s v="Xerox 1919"/>
    <n v="163.96"/>
    <n v="4"/>
    <n v="0"/>
    <n v="80.340400000000002"/>
  </r>
  <r>
    <n v="5290"/>
    <s v="CA-2011-146283"/>
    <x v="2"/>
    <x v="78"/>
    <d v="2011-09-15T00:00:00"/>
    <s v="Standard Class"/>
    <s v="KT-16465"/>
    <s v="Kean Takahito"/>
    <x v="0"/>
    <x v="0"/>
    <x v="12"/>
    <x v="5"/>
    <n v="77036"/>
    <x v="2"/>
    <s v="OFF-PA-10002259"/>
    <x v="1"/>
    <x v="10"/>
    <s v="Geographics Note Cards, Blank, White, 8 1/2&quot; x 11&quot;"/>
    <n v="17.904"/>
    <n v="2"/>
    <n v="0.2"/>
    <n v="6.2664"/>
  </r>
  <r>
    <n v="5291"/>
    <s v="CA-2011-146283"/>
    <x v="2"/>
    <x v="78"/>
    <d v="2011-09-15T00:00:00"/>
    <s v="Standard Class"/>
    <s v="KT-16465"/>
    <s v="Kean Takahito"/>
    <x v="0"/>
    <x v="0"/>
    <x v="12"/>
    <x v="5"/>
    <n v="77036"/>
    <x v="2"/>
    <s v="FUR-CH-10004287"/>
    <x v="0"/>
    <x v="1"/>
    <s v="SAFCO Arco Folding Chair"/>
    <n v="966.69999999999982"/>
    <n v="5"/>
    <n v="0.3"/>
    <n v="-13.810000000000116"/>
  </r>
  <r>
    <n v="5292"/>
    <s v="CA-2011-146283"/>
    <x v="2"/>
    <x v="78"/>
    <d v="2011-09-15T00:00:00"/>
    <s v="Standard Class"/>
    <s v="KT-16465"/>
    <s v="Kean Takahito"/>
    <x v="0"/>
    <x v="0"/>
    <x v="12"/>
    <x v="5"/>
    <n v="77036"/>
    <x v="2"/>
    <s v="OFF-PA-10000482"/>
    <x v="1"/>
    <x v="10"/>
    <s v="Snap-A-Way Black Print Carbonless Ruled Speed Letter, Triplicate"/>
    <n v="182.11199999999999"/>
    <n v="6"/>
    <n v="0.2"/>
    <n v="61.46279999999998"/>
  </r>
  <r>
    <n v="5293"/>
    <s v="CA-2014-151218"/>
    <x v="3"/>
    <x v="308"/>
    <d v="2014-06-24T00:00:00"/>
    <s v="First Class"/>
    <s v="PJ-19015"/>
    <s v="Pauline Johnson"/>
    <x v="0"/>
    <x v="0"/>
    <x v="100"/>
    <x v="2"/>
    <n v="33180"/>
    <x v="0"/>
    <s v="OFF-ST-10004835"/>
    <x v="1"/>
    <x v="4"/>
    <s v="Plastic Stacking Crates &amp; Casters"/>
    <n v="4.4640000000000004"/>
    <n v="1"/>
    <n v="0.2"/>
    <n v="0.33479999999999999"/>
  </r>
  <r>
    <n v="5294"/>
    <s v="CA-2012-111073"/>
    <x v="1"/>
    <x v="207"/>
    <d v="2012-12-30T00:00:00"/>
    <s v="Standard Class"/>
    <s v="MC-18100"/>
    <s v="Mick Crebagga"/>
    <x v="0"/>
    <x v="0"/>
    <x v="64"/>
    <x v="24"/>
    <n v="44256"/>
    <x v="3"/>
    <s v="FUR-TA-10004086"/>
    <x v="0"/>
    <x v="3"/>
    <s v="KI Adjustable-Height Table"/>
    <n v="51.588000000000001"/>
    <n v="1"/>
    <n v="0.4"/>
    <n v="-15.476400000000005"/>
  </r>
  <r>
    <n v="5295"/>
    <s v="CA-2014-144883"/>
    <x v="3"/>
    <x v="733"/>
    <d v="2014-08-20T00:00:00"/>
    <s v="Standard Class"/>
    <s v="BO-11350"/>
    <s v="Bill Overfelt"/>
    <x v="1"/>
    <x v="0"/>
    <x v="43"/>
    <x v="11"/>
    <n v="55113"/>
    <x v="2"/>
    <s v="OFF-LA-10000305"/>
    <x v="1"/>
    <x v="2"/>
    <s v="Avery 495"/>
    <n v="50.4"/>
    <n v="8"/>
    <n v="0"/>
    <n v="23.183999999999997"/>
  </r>
  <r>
    <n v="5296"/>
    <s v="CA-2014-142174"/>
    <x v="3"/>
    <x v="168"/>
    <d v="2014-03-10T00:00:00"/>
    <s v="Standard Class"/>
    <s v="DP-13000"/>
    <s v="Darren Powers"/>
    <x v="0"/>
    <x v="0"/>
    <x v="12"/>
    <x v="5"/>
    <n v="77041"/>
    <x v="2"/>
    <s v="OFF-PA-10000806"/>
    <x v="1"/>
    <x v="10"/>
    <s v="Xerox 1934"/>
    <n v="89.567999999999998"/>
    <n v="2"/>
    <n v="0.2"/>
    <n v="32.468400000000003"/>
  </r>
  <r>
    <n v="5297"/>
    <s v="CA-2014-108791"/>
    <x v="3"/>
    <x v="944"/>
    <d v="2014-08-01T00:00:00"/>
    <s v="Standard Class"/>
    <s v="TM-21490"/>
    <s v="Tony Molinari"/>
    <x v="0"/>
    <x v="0"/>
    <x v="181"/>
    <x v="15"/>
    <n v="10701"/>
    <x v="3"/>
    <s v="FUR-FU-10004018"/>
    <x v="0"/>
    <x v="5"/>
    <s v="Tensor Computer Mounted Lamp"/>
    <n v="14.89"/>
    <n v="1"/>
    <n v="0"/>
    <n v="4.0203000000000007"/>
  </r>
  <r>
    <n v="5298"/>
    <s v="CA-2014-108791"/>
    <x v="3"/>
    <x v="944"/>
    <d v="2014-08-01T00:00:00"/>
    <s v="Standard Class"/>
    <s v="TM-21490"/>
    <s v="Tony Molinari"/>
    <x v="0"/>
    <x v="0"/>
    <x v="181"/>
    <x v="15"/>
    <n v="10701"/>
    <x v="3"/>
    <s v="TEC-PH-10002660"/>
    <x v="2"/>
    <x v="7"/>
    <s v="Nortel Networks T7316 E Nt8 B27"/>
    <n v="543.91999999999996"/>
    <n v="8"/>
    <n v="0"/>
    <n v="135.98000000000002"/>
  </r>
  <r>
    <n v="5299"/>
    <s v="CA-2013-106656"/>
    <x v="0"/>
    <x v="713"/>
    <d v="2013-09-27T00:00:00"/>
    <s v="First Class"/>
    <s v="DV-13045"/>
    <s v="Darrin Van Huff"/>
    <x v="1"/>
    <x v="0"/>
    <x v="70"/>
    <x v="1"/>
    <n v="92037"/>
    <x v="1"/>
    <s v="OFF-EN-10001509"/>
    <x v="1"/>
    <x v="12"/>
    <s v="Poly String Tie Envelopes"/>
    <n v="4.08"/>
    <n v="2"/>
    <n v="0"/>
    <n v="1.9175999999999997"/>
  </r>
  <r>
    <n v="5300"/>
    <s v="CA-2013-106656"/>
    <x v="0"/>
    <x v="713"/>
    <d v="2013-09-27T00:00:00"/>
    <s v="First Class"/>
    <s v="DV-13045"/>
    <s v="Darrin Van Huff"/>
    <x v="1"/>
    <x v="0"/>
    <x v="70"/>
    <x v="1"/>
    <n v="92037"/>
    <x v="1"/>
    <s v="OFF-LA-10003148"/>
    <x v="1"/>
    <x v="2"/>
    <s v="Avery 51"/>
    <n v="18.899999999999999"/>
    <n v="3"/>
    <n v="0"/>
    <n v="8.6939999999999991"/>
  </r>
  <r>
    <n v="5301"/>
    <s v="CA-2013-113831"/>
    <x v="0"/>
    <x v="198"/>
    <d v="2013-06-04T00:00:00"/>
    <s v="Standard Class"/>
    <s v="AH-10690"/>
    <s v="Anna Häberlin"/>
    <x v="1"/>
    <x v="0"/>
    <x v="24"/>
    <x v="17"/>
    <n v="22153"/>
    <x v="0"/>
    <s v="FUR-TA-10002645"/>
    <x v="0"/>
    <x v="3"/>
    <s v="Hon Rectangular Conference Tables"/>
    <n v="2275.5"/>
    <n v="10"/>
    <n v="0"/>
    <n v="386.83499999999981"/>
  </r>
  <r>
    <n v="5302"/>
    <s v="CA-2013-113831"/>
    <x v="0"/>
    <x v="198"/>
    <d v="2013-06-04T00:00:00"/>
    <s v="Standard Class"/>
    <s v="AH-10690"/>
    <s v="Anna Häberlin"/>
    <x v="1"/>
    <x v="0"/>
    <x v="24"/>
    <x v="17"/>
    <n v="22153"/>
    <x v="0"/>
    <s v="TEC-AC-10003033"/>
    <x v="2"/>
    <x v="11"/>
    <s v="Plantronics CS510 - Over-the-Head monaural Wireless Headset System"/>
    <n v="1979.6999999999998"/>
    <n v="6"/>
    <n v="0"/>
    <n v="653.30099999999982"/>
  </r>
  <r>
    <n v="5303"/>
    <s v="CA-2013-113831"/>
    <x v="0"/>
    <x v="198"/>
    <d v="2013-06-04T00:00:00"/>
    <s v="Standard Class"/>
    <s v="AH-10690"/>
    <s v="Anna Häberlin"/>
    <x v="1"/>
    <x v="0"/>
    <x v="24"/>
    <x v="17"/>
    <n v="22153"/>
    <x v="0"/>
    <s v="OFF-LA-10001297"/>
    <x v="1"/>
    <x v="2"/>
    <s v="Avery 473"/>
    <n v="62.099999999999994"/>
    <n v="6"/>
    <n v="0"/>
    <n v="29.808"/>
  </r>
  <r>
    <n v="5304"/>
    <s v="US-2011-139500"/>
    <x v="2"/>
    <x v="912"/>
    <d v="2011-11-20T00:00:00"/>
    <s v="Standard Class"/>
    <s v="AB-10165"/>
    <s v="Alan Barnes"/>
    <x v="0"/>
    <x v="0"/>
    <x v="27"/>
    <x v="10"/>
    <n v="62521"/>
    <x v="2"/>
    <s v="FUR-CH-10002017"/>
    <x v="0"/>
    <x v="1"/>
    <s v="SAFCO Optional Arm Kit for Workspace Cribbage Stacking Chair"/>
    <n v="37.295999999999999"/>
    <n v="2"/>
    <n v="0.3"/>
    <n v="-1.0656000000000017"/>
  </r>
  <r>
    <n v="5305"/>
    <s v="US-2011-166310"/>
    <x v="2"/>
    <x v="158"/>
    <d v="2011-09-23T00:00:00"/>
    <s v="First Class"/>
    <s v="JS-15940"/>
    <s v="Joni Sundaresam"/>
    <x v="2"/>
    <x v="0"/>
    <x v="164"/>
    <x v="5"/>
    <n v="75043"/>
    <x v="2"/>
    <s v="FUR-FU-10001546"/>
    <x v="0"/>
    <x v="5"/>
    <s v="Dana Swing-Arm Lamps"/>
    <n v="8.5440000000000005"/>
    <n v="2"/>
    <n v="0.6"/>
    <n v="-7.4759999999999991"/>
  </r>
  <r>
    <n v="5306"/>
    <s v="US-2013-168410"/>
    <x v="0"/>
    <x v="823"/>
    <d v="2013-02-26T00:00:00"/>
    <s v="Standard Class"/>
    <s v="BV-11245"/>
    <s v="Benjamin Venier"/>
    <x v="1"/>
    <x v="0"/>
    <x v="147"/>
    <x v="15"/>
    <n v="11572"/>
    <x v="3"/>
    <s v="FUR-FU-10000629"/>
    <x v="0"/>
    <x v="5"/>
    <s v="9-3/4 Diameter Round Wall Clock"/>
    <n v="68.949999999999989"/>
    <n v="5"/>
    <n v="0"/>
    <n v="28.959000000000003"/>
  </r>
  <r>
    <n v="5307"/>
    <s v="US-2013-168410"/>
    <x v="0"/>
    <x v="823"/>
    <d v="2013-02-26T00:00:00"/>
    <s v="Standard Class"/>
    <s v="BV-11245"/>
    <s v="Benjamin Venier"/>
    <x v="1"/>
    <x v="0"/>
    <x v="147"/>
    <x v="15"/>
    <n v="11572"/>
    <x v="3"/>
    <s v="OFF-ST-10000036"/>
    <x v="1"/>
    <x v="4"/>
    <s v="Recycled Data-Pak for Archival Bound Computer Printouts, 12-1/2 x 12-1/2 x 16"/>
    <n v="296.37"/>
    <n v="3"/>
    <n v="0"/>
    <n v="80.019899999999993"/>
  </r>
  <r>
    <n v="5308"/>
    <s v="US-2013-168410"/>
    <x v="0"/>
    <x v="823"/>
    <d v="2013-02-26T00:00:00"/>
    <s v="Standard Class"/>
    <s v="BV-11245"/>
    <s v="Benjamin Venier"/>
    <x v="1"/>
    <x v="0"/>
    <x v="147"/>
    <x v="15"/>
    <n v="11572"/>
    <x v="3"/>
    <s v="TEC-PH-10002583"/>
    <x v="2"/>
    <x v="7"/>
    <s v="iOttie HLCRIO102 Car Mount"/>
    <n v="39.979999999999997"/>
    <n v="2"/>
    <n v="0"/>
    <n v="1.9989999999999952"/>
  </r>
  <r>
    <n v="5309"/>
    <s v="CA-2014-131254"/>
    <x v="3"/>
    <x v="123"/>
    <d v="2014-11-22T00:00:00"/>
    <s v="First Class"/>
    <s v="NC-18415"/>
    <s v="Nathan Cano"/>
    <x v="0"/>
    <x v="0"/>
    <x v="12"/>
    <x v="5"/>
    <n v="77095"/>
    <x v="2"/>
    <s v="FUR-CH-10003774"/>
    <x v="0"/>
    <x v="1"/>
    <s v="Global Wood Trimmed Manager's Task Chair, Khaki"/>
    <n v="191.05799999999999"/>
    <n v="3"/>
    <n v="0.3"/>
    <n v="-46.399800000000013"/>
  </r>
  <r>
    <n v="5310"/>
    <s v="CA-2014-131254"/>
    <x v="3"/>
    <x v="123"/>
    <d v="2014-11-22T00:00:00"/>
    <s v="First Class"/>
    <s v="NC-18415"/>
    <s v="Nathan Cano"/>
    <x v="0"/>
    <x v="0"/>
    <x v="12"/>
    <x v="5"/>
    <n v="77095"/>
    <x v="2"/>
    <s v="OFF-AR-10003876"/>
    <x v="1"/>
    <x v="6"/>
    <s v="Avery Hi-Liter GlideStik Fluorescent Highlighter, Yellow Ink"/>
    <n v="13.040000000000001"/>
    <n v="5"/>
    <n v="0.2"/>
    <n v="3.9120000000000004"/>
  </r>
  <r>
    <n v="5311"/>
    <s v="CA-2014-131254"/>
    <x v="3"/>
    <x v="123"/>
    <d v="2014-11-22T00:00:00"/>
    <s v="First Class"/>
    <s v="NC-18415"/>
    <s v="Nathan Cano"/>
    <x v="0"/>
    <x v="0"/>
    <x v="12"/>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x v="0"/>
    <x v="202"/>
    <x v="3"/>
    <n v="27834"/>
    <x v="0"/>
    <s v="OFF-LA-10004559"/>
    <x v="1"/>
    <x v="2"/>
    <s v="Avery 49"/>
    <n v="9.2159999999999993"/>
    <n v="4"/>
    <n v="0.2"/>
    <n v="3.3408000000000002"/>
  </r>
  <r>
    <n v="5313"/>
    <s v="CA-2013-123414"/>
    <x v="0"/>
    <x v="1036"/>
    <d v="2013-08-28T00:00:00"/>
    <s v="Standard Class"/>
    <s v="SU-20665"/>
    <s v="Stephanie Ulpright"/>
    <x v="2"/>
    <x v="0"/>
    <x v="202"/>
    <x v="3"/>
    <n v="27834"/>
    <x v="0"/>
    <s v="OFF-SU-10002573"/>
    <x v="1"/>
    <x v="14"/>
    <s v="Acme 10&quot; Easy Grip Assistive Scissors"/>
    <n v="28.048000000000002"/>
    <n v="2"/>
    <n v="0.2"/>
    <n v="3.5059999999999967"/>
  </r>
  <r>
    <n v="5314"/>
    <s v="CA-2014-137876"/>
    <x v="3"/>
    <x v="504"/>
    <d v="2014-05-06T00:00:00"/>
    <s v="Standard Class"/>
    <s v="DJ-13510"/>
    <s v="Don Jones"/>
    <x v="1"/>
    <x v="0"/>
    <x v="8"/>
    <x v="1"/>
    <n v="94110"/>
    <x v="1"/>
    <s v="FUR-FU-10000222"/>
    <x v="0"/>
    <x v="5"/>
    <s v="Seth Thomas 16&quot; Steel Case Clock"/>
    <n v="64.959999999999994"/>
    <n v="2"/>
    <n v="0"/>
    <n v="21.436799999999998"/>
  </r>
  <r>
    <n v="5315"/>
    <s v="CA-2014-137876"/>
    <x v="3"/>
    <x v="504"/>
    <d v="2014-05-06T00:00:00"/>
    <s v="Standard Class"/>
    <s v="DJ-13510"/>
    <s v="Don Jones"/>
    <x v="1"/>
    <x v="0"/>
    <x v="8"/>
    <x v="1"/>
    <n v="94110"/>
    <x v="1"/>
    <s v="OFF-EN-10001219"/>
    <x v="1"/>
    <x v="12"/>
    <s v="#10- 4 1/8&quot; x 9 1/2&quot; Security-Tint Envelopes"/>
    <n v="30.56"/>
    <n v="4"/>
    <n v="0"/>
    <n v="14.974399999999999"/>
  </r>
  <r>
    <n v="5316"/>
    <s v="CA-2013-154060"/>
    <x v="0"/>
    <x v="440"/>
    <d v="2013-05-09T00:00:00"/>
    <s v="Standard Class"/>
    <s v="DL-12865"/>
    <s v="Dan Lawera"/>
    <x v="0"/>
    <x v="0"/>
    <x v="247"/>
    <x v="3"/>
    <n v="27405"/>
    <x v="0"/>
    <s v="FUR-CH-10002304"/>
    <x v="0"/>
    <x v="1"/>
    <s v="Global Stack Chair without Arms, Black"/>
    <n v="187.05600000000001"/>
    <n v="9"/>
    <n v="0.2"/>
    <n v="11.69100000000001"/>
  </r>
  <r>
    <n v="5317"/>
    <s v="US-2014-162558"/>
    <x v="3"/>
    <x v="280"/>
    <d v="2014-10-06T00:00:00"/>
    <s v="First Class"/>
    <s v="Dp-13240"/>
    <s v="Dean percer"/>
    <x v="2"/>
    <x v="0"/>
    <x v="289"/>
    <x v="18"/>
    <n v="37918"/>
    <x v="0"/>
    <s v="FUR-FU-10002364"/>
    <x v="0"/>
    <x v="5"/>
    <s v="Eldon Expressions Wood Desk Accessories, Oak"/>
    <n v="11.808"/>
    <n v="2"/>
    <n v="0.2"/>
    <n v="1.3283999999999985"/>
  </r>
  <r>
    <n v="5318"/>
    <s v="US-2014-162558"/>
    <x v="3"/>
    <x v="280"/>
    <d v="2014-10-06T00:00:00"/>
    <s v="First Class"/>
    <s v="Dp-13240"/>
    <s v="Dean percer"/>
    <x v="2"/>
    <x v="0"/>
    <x v="289"/>
    <x v="18"/>
    <n v="37918"/>
    <x v="0"/>
    <s v="FUR-FU-10004864"/>
    <x v="0"/>
    <x v="5"/>
    <s v="Eldon 500 Class Desk Accessories"/>
    <n v="9.6560000000000006"/>
    <n v="1"/>
    <n v="0.2"/>
    <n v="1.5691000000000002"/>
  </r>
  <r>
    <n v="5319"/>
    <s v="US-2014-162558"/>
    <x v="3"/>
    <x v="280"/>
    <d v="2014-10-06T00:00:00"/>
    <s v="First Class"/>
    <s v="Dp-13240"/>
    <s v="Dean percer"/>
    <x v="2"/>
    <x v="0"/>
    <x v="289"/>
    <x v="18"/>
    <n v="37918"/>
    <x v="0"/>
    <s v="OFF-PA-10003172"/>
    <x v="1"/>
    <x v="10"/>
    <s v="Xerox 1996"/>
    <n v="20.736000000000004"/>
    <n v="4"/>
    <n v="0.2"/>
    <n v="7.2576000000000001"/>
  </r>
  <r>
    <n v="5320"/>
    <s v="US-2014-162558"/>
    <x v="3"/>
    <x v="280"/>
    <d v="2014-10-06T00:00:00"/>
    <s v="First Class"/>
    <s v="Dp-13240"/>
    <s v="Dean percer"/>
    <x v="2"/>
    <x v="0"/>
    <x v="289"/>
    <x v="18"/>
    <n v="37918"/>
    <x v="0"/>
    <s v="OFF-BI-10000977"/>
    <x v="1"/>
    <x v="8"/>
    <s v="Ibico Plastic Spiral Binding Combs"/>
    <n v="27.360000000000003"/>
    <n v="3"/>
    <n v="0.7"/>
    <n v="-21.887999999999991"/>
  </r>
  <r>
    <n v="5321"/>
    <s v="US-2014-162558"/>
    <x v="3"/>
    <x v="280"/>
    <d v="2014-10-06T00:00:00"/>
    <s v="First Class"/>
    <s v="Dp-13240"/>
    <s v="Dean percer"/>
    <x v="2"/>
    <x v="0"/>
    <x v="289"/>
    <x v="18"/>
    <n v="37918"/>
    <x v="0"/>
    <s v="FUR-TA-10000198"/>
    <x v="0"/>
    <x v="3"/>
    <s v="Chromcraft Bull-Nose Wood Oval Conference Tables &amp; Bases"/>
    <n v="2314.116"/>
    <n v="7"/>
    <n v="0.4"/>
    <n v="-1002.7836000000001"/>
  </r>
  <r>
    <n v="5322"/>
    <s v="US-2014-162558"/>
    <x v="3"/>
    <x v="280"/>
    <d v="2014-10-06T00:00:00"/>
    <s v="First Class"/>
    <s v="Dp-13240"/>
    <s v="Dean percer"/>
    <x v="2"/>
    <x v="0"/>
    <x v="289"/>
    <x v="18"/>
    <n v="37918"/>
    <x v="0"/>
    <s v="OFF-BI-10003984"/>
    <x v="1"/>
    <x v="8"/>
    <s v="Lock-Up Easel 'Spel-Binder'"/>
    <n v="34.236000000000004"/>
    <n v="4"/>
    <n v="0.7"/>
    <n v="-26.247599999999998"/>
  </r>
  <r>
    <n v="5323"/>
    <s v="US-2014-162558"/>
    <x v="3"/>
    <x v="280"/>
    <d v="2014-10-06T00:00:00"/>
    <s v="First Class"/>
    <s v="Dp-13240"/>
    <s v="Dean percer"/>
    <x v="2"/>
    <x v="0"/>
    <x v="289"/>
    <x v="18"/>
    <n v="37918"/>
    <x v="0"/>
    <s v="FUR-FU-10003691"/>
    <x v="0"/>
    <x v="5"/>
    <s v="Eldon Image Series Desk Accessories, Ebony"/>
    <n v="19.760000000000002"/>
    <n v="2"/>
    <n v="0.2"/>
    <n v="5.9279999999999999"/>
  </r>
  <r>
    <n v="5324"/>
    <s v="CA-2014-134439"/>
    <x v="3"/>
    <x v="65"/>
    <d v="2014-09-24T00:00:00"/>
    <s v="Second Class"/>
    <s v="TM-21010"/>
    <s v="Tamara Manning"/>
    <x v="0"/>
    <x v="0"/>
    <x v="438"/>
    <x v="8"/>
    <n v="68801"/>
    <x v="2"/>
    <s v="OFF-PA-10004082"/>
    <x v="1"/>
    <x v="10"/>
    <s v="Adams Telephone Message Book w/Frequently-Called Numbers Space, 400 Messages per Book"/>
    <n v="15.96"/>
    <n v="2"/>
    <n v="0"/>
    <n v="7.98"/>
  </r>
  <r>
    <n v="5325"/>
    <s v="CA-2012-119508"/>
    <x v="1"/>
    <x v="784"/>
    <d v="2012-12-09T00:00:00"/>
    <s v="Standard Class"/>
    <s v="TZ-21580"/>
    <s v="Tracy Zic"/>
    <x v="0"/>
    <x v="0"/>
    <x v="80"/>
    <x v="1"/>
    <n v="90712"/>
    <x v="1"/>
    <s v="OFF-AR-10003723"/>
    <x v="1"/>
    <x v="6"/>
    <s v="Avery Hi-Liter Fluorescent Desk Style Markers"/>
    <n v="16.899999999999999"/>
    <n v="5"/>
    <n v="0"/>
    <n v="6.2530000000000001"/>
  </r>
  <r>
    <n v="5326"/>
    <s v="CA-2012-119508"/>
    <x v="1"/>
    <x v="784"/>
    <d v="2012-12-09T00:00:00"/>
    <s v="Standard Class"/>
    <s v="TZ-21580"/>
    <s v="Tracy Zic"/>
    <x v="0"/>
    <x v="0"/>
    <x v="80"/>
    <x v="1"/>
    <n v="90712"/>
    <x v="1"/>
    <s v="FUR-FU-10004270"/>
    <x v="0"/>
    <x v="5"/>
    <s v="Eldon Image Series Desk Accessories, Burgundy"/>
    <n v="25.08"/>
    <n v="6"/>
    <n v="0"/>
    <n v="9.0288000000000004"/>
  </r>
  <r>
    <n v="5327"/>
    <s v="CA-2012-152681"/>
    <x v="1"/>
    <x v="184"/>
    <d v="2012-01-22T00:00:00"/>
    <s v="Standard Class"/>
    <s v="SC-20260"/>
    <s v="Scott Cohen"/>
    <x v="1"/>
    <x v="0"/>
    <x v="104"/>
    <x v="31"/>
    <n v="1841"/>
    <x v="3"/>
    <s v="OFF-AR-10003183"/>
    <x v="1"/>
    <x v="6"/>
    <s v="Avery Fluorescent Highlighter Four-Color Set"/>
    <n v="6.68"/>
    <n v="2"/>
    <n v="0"/>
    <n v="2.0039999999999996"/>
  </r>
  <r>
    <n v="5328"/>
    <s v="CA-2011-130813"/>
    <x v="2"/>
    <x v="1037"/>
    <d v="2011-01-09T00:00:00"/>
    <s v="Second Class"/>
    <s v="LS-17230"/>
    <s v="Lycoris Saunders"/>
    <x v="0"/>
    <x v="0"/>
    <x v="1"/>
    <x v="1"/>
    <n v="90049"/>
    <x v="1"/>
    <s v="OFF-PA-10002005"/>
    <x v="1"/>
    <x v="10"/>
    <s v="Xerox 225"/>
    <n v="19.440000000000001"/>
    <n v="3"/>
    <n v="0"/>
    <n v="9.3312000000000008"/>
  </r>
  <r>
    <n v="5329"/>
    <s v="CA-2012-120320"/>
    <x v="1"/>
    <x v="616"/>
    <d v="2012-03-09T00:00:00"/>
    <s v="Standard Class"/>
    <s v="MV-18190"/>
    <s v="Mike Vittorini"/>
    <x v="0"/>
    <x v="0"/>
    <x v="12"/>
    <x v="5"/>
    <n v="77036"/>
    <x v="2"/>
    <s v="TEC-PH-10000149"/>
    <x v="2"/>
    <x v="7"/>
    <s v="Cisco SPA525G2 IP Phone - Wireless"/>
    <n v="31.92"/>
    <n v="2"/>
    <n v="0.2"/>
    <n v="2.3939999999999984"/>
  </r>
  <r>
    <n v="5330"/>
    <s v="CA-2013-111941"/>
    <x v="0"/>
    <x v="591"/>
    <d v="2013-12-29T00:00:00"/>
    <s v="Second Class"/>
    <s v="BD-11620"/>
    <s v="Brian DeCherney"/>
    <x v="0"/>
    <x v="0"/>
    <x v="20"/>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x v="0"/>
    <x v="20"/>
    <x v="15"/>
    <n v="10011"/>
    <x v="3"/>
    <s v="FUR-FU-10004748"/>
    <x v="0"/>
    <x v="5"/>
    <s v="Howard Miller 16&quot; Diameter Gallery Wall Clock"/>
    <n v="63.94"/>
    <n v="1"/>
    <n v="0"/>
    <n v="24.936599999999999"/>
  </r>
  <r>
    <n v="5332"/>
    <s v="CA-2013-123120"/>
    <x v="0"/>
    <x v="913"/>
    <d v="2013-09-09T00:00:00"/>
    <s v="Standard Class"/>
    <s v="CV-12295"/>
    <s v="Christina VanderZanden"/>
    <x v="0"/>
    <x v="0"/>
    <x v="20"/>
    <x v="15"/>
    <n v="10011"/>
    <x v="3"/>
    <s v="OFF-BI-10001460"/>
    <x v="1"/>
    <x v="8"/>
    <s v="Plastic Binding Combs"/>
    <n v="60.600000000000009"/>
    <n v="5"/>
    <n v="0.2"/>
    <n v="20.452499999999997"/>
  </r>
  <r>
    <n v="5333"/>
    <s v="CA-2013-123120"/>
    <x v="0"/>
    <x v="913"/>
    <d v="2013-09-09T00:00:00"/>
    <s v="Standard Class"/>
    <s v="CV-12295"/>
    <s v="Christina VanderZanden"/>
    <x v="0"/>
    <x v="0"/>
    <x v="20"/>
    <x v="15"/>
    <n v="10011"/>
    <x v="3"/>
    <s v="OFF-SU-10002503"/>
    <x v="1"/>
    <x v="14"/>
    <s v="Acme Preferred Stainless Steel Scissors"/>
    <n v="22.72"/>
    <n v="4"/>
    <n v="0"/>
    <n v="6.5887999999999991"/>
  </r>
  <r>
    <n v="5334"/>
    <s v="CA-2011-103331"/>
    <x v="2"/>
    <x v="86"/>
    <d v="2011-09-01T00:00:00"/>
    <s v="Standard Class"/>
    <s v="KB-16315"/>
    <s v="Karl Braun"/>
    <x v="0"/>
    <x v="0"/>
    <x v="46"/>
    <x v="13"/>
    <n v="19711"/>
    <x v="3"/>
    <s v="FUR-FU-10001731"/>
    <x v="0"/>
    <x v="5"/>
    <s v="Acrylic Self-Standing Desk Frames"/>
    <n v="10.68"/>
    <n v="4"/>
    <n v="0"/>
    <n v="4.0583999999999998"/>
  </r>
  <r>
    <n v="5335"/>
    <s v="CA-2011-103331"/>
    <x v="2"/>
    <x v="86"/>
    <d v="2011-09-01T00:00:00"/>
    <s v="Standard Class"/>
    <s v="KB-16315"/>
    <s v="Karl Braun"/>
    <x v="0"/>
    <x v="0"/>
    <x v="46"/>
    <x v="13"/>
    <n v="19711"/>
    <x v="3"/>
    <s v="OFF-PA-10002160"/>
    <x v="1"/>
    <x v="10"/>
    <s v="Xerox 1978"/>
    <n v="17.34"/>
    <n v="3"/>
    <n v="0"/>
    <n v="8.4966000000000008"/>
  </r>
  <r>
    <n v="5336"/>
    <s v="CA-2011-103331"/>
    <x v="2"/>
    <x v="86"/>
    <d v="2011-09-01T00:00:00"/>
    <s v="Standard Class"/>
    <s v="KB-16315"/>
    <s v="Karl Braun"/>
    <x v="0"/>
    <x v="0"/>
    <x v="46"/>
    <x v="13"/>
    <n v="19711"/>
    <x v="3"/>
    <s v="OFF-PA-10002659"/>
    <x v="1"/>
    <x v="10"/>
    <s v="Avoid Verbal Orders Carbonless Minifold Book"/>
    <n v="3.38"/>
    <n v="1"/>
    <n v="0"/>
    <n v="1.5547999999999997"/>
  </r>
  <r>
    <n v="5337"/>
    <s v="CA-2012-169278"/>
    <x v="1"/>
    <x v="1031"/>
    <d v="2012-05-25T00:00:00"/>
    <s v="Standard Class"/>
    <s v="ME-18010"/>
    <s v="Michelle Ellison"/>
    <x v="1"/>
    <x v="0"/>
    <x v="4"/>
    <x v="4"/>
    <n v="98105"/>
    <x v="1"/>
    <s v="OFF-BI-10001636"/>
    <x v="1"/>
    <x v="8"/>
    <s v="Ibico Plastic and Wire Spiral Binding Combs"/>
    <n v="26.975999999999999"/>
    <n v="4"/>
    <n v="0.2"/>
    <n v="8.767199999999999"/>
  </r>
  <r>
    <n v="5338"/>
    <s v="CA-2014-111577"/>
    <x v="3"/>
    <x v="524"/>
    <d v="2014-10-22T00:00:00"/>
    <s v="Standard Class"/>
    <s v="AJ-10780"/>
    <s v="Anthony Jacobs"/>
    <x v="1"/>
    <x v="0"/>
    <x v="48"/>
    <x v="16"/>
    <n v="85254"/>
    <x v="1"/>
    <s v="OFF-PA-10000062"/>
    <x v="1"/>
    <x v="10"/>
    <s v="Green Bar Computer Printout Paper"/>
    <n v="307.77600000000001"/>
    <n v="7"/>
    <n v="0.2"/>
    <n v="111.5688"/>
  </r>
  <r>
    <n v="5339"/>
    <s v="CA-2012-146486"/>
    <x v="1"/>
    <x v="529"/>
    <d v="2012-11-14T00:00:00"/>
    <s v="Second Class"/>
    <s v="DV-13465"/>
    <s v="Dianna Vittorini"/>
    <x v="0"/>
    <x v="0"/>
    <x v="147"/>
    <x v="15"/>
    <n v="11572"/>
    <x v="3"/>
    <s v="OFF-ST-10002554"/>
    <x v="1"/>
    <x v="4"/>
    <s v="Tennsco Industrial Shelving"/>
    <n v="244.54999999999998"/>
    <n v="5"/>
    <n v="0"/>
    <n v="4.8910000000000053"/>
  </r>
  <r>
    <n v="5340"/>
    <s v="CA-2012-146486"/>
    <x v="1"/>
    <x v="529"/>
    <d v="2012-11-14T00:00:00"/>
    <s v="Second Class"/>
    <s v="DV-13465"/>
    <s v="Dianna Vittorini"/>
    <x v="0"/>
    <x v="0"/>
    <x v="147"/>
    <x v="15"/>
    <n v="11572"/>
    <x v="3"/>
    <s v="OFF-EN-10001509"/>
    <x v="1"/>
    <x v="12"/>
    <s v="Poly String Tie Envelopes"/>
    <n v="12.24"/>
    <n v="6"/>
    <n v="0"/>
    <n v="5.7527999999999988"/>
  </r>
  <r>
    <n v="5341"/>
    <s v="CA-2012-146486"/>
    <x v="1"/>
    <x v="529"/>
    <d v="2012-11-14T00:00:00"/>
    <s v="Second Class"/>
    <s v="DV-13465"/>
    <s v="Dianna Vittorini"/>
    <x v="0"/>
    <x v="0"/>
    <x v="147"/>
    <x v="15"/>
    <n v="11572"/>
    <x v="3"/>
    <s v="TEC-AC-10002018"/>
    <x v="2"/>
    <x v="11"/>
    <s v="AmazonBasics 3-Button USB Wired Mouse"/>
    <n v="13.98"/>
    <n v="2"/>
    <n v="0"/>
    <n v="6.011400000000001"/>
  </r>
  <r>
    <n v="5342"/>
    <s v="CA-2012-146486"/>
    <x v="1"/>
    <x v="529"/>
    <d v="2012-11-14T00:00:00"/>
    <s v="Second Class"/>
    <s v="DV-13465"/>
    <s v="Dianna Vittorini"/>
    <x v="0"/>
    <x v="0"/>
    <x v="147"/>
    <x v="15"/>
    <n v="11572"/>
    <x v="3"/>
    <s v="TEC-AC-10002637"/>
    <x v="2"/>
    <x v="11"/>
    <s v="Logitech VX Revolution Cordless Laser Mouse for Notebooks (Black)"/>
    <n v="899.95"/>
    <n v="5"/>
    <n v="0"/>
    <n v="53.996999999999957"/>
  </r>
  <r>
    <n v="5343"/>
    <s v="US-2011-168501"/>
    <x v="2"/>
    <x v="871"/>
    <d v="2011-11-27T00:00:00"/>
    <s v="Standard Class"/>
    <s v="JK-15325"/>
    <s v="Jason Klamczynski"/>
    <x v="1"/>
    <x v="0"/>
    <x v="61"/>
    <x v="5"/>
    <n v="75220"/>
    <x v="2"/>
    <s v="OFF-EN-10001509"/>
    <x v="1"/>
    <x v="12"/>
    <s v="Poly String Tie Envelopes"/>
    <n v="1.6320000000000001"/>
    <n v="1"/>
    <n v="0.2"/>
    <n v="0.55079999999999985"/>
  </r>
  <r>
    <n v="5344"/>
    <s v="US-2011-168501"/>
    <x v="2"/>
    <x v="871"/>
    <d v="2011-11-27T00:00:00"/>
    <s v="Standard Class"/>
    <s v="JK-15325"/>
    <s v="Jason Klamczynski"/>
    <x v="1"/>
    <x v="0"/>
    <x v="61"/>
    <x v="5"/>
    <n v="75220"/>
    <x v="2"/>
    <s v="TEC-PH-10004922"/>
    <x v="2"/>
    <x v="7"/>
    <s v="RCA Visys Integrated PBX 8-Line Router"/>
    <n v="267.95999999999998"/>
    <n v="5"/>
    <n v="0.2"/>
    <n v="16.747500000000016"/>
  </r>
  <r>
    <n v="5345"/>
    <s v="CA-2012-112053"/>
    <x v="1"/>
    <x v="2"/>
    <d v="2012-10-13T00:00:00"/>
    <s v="Second Class"/>
    <s v="SH-20395"/>
    <s v="Shahid Hopkins"/>
    <x v="0"/>
    <x v="0"/>
    <x v="30"/>
    <x v="15"/>
    <n v="14609"/>
    <x v="3"/>
    <s v="TEC-AC-10002550"/>
    <x v="2"/>
    <x v="11"/>
    <s v="Memorex 25GB 6X Branded Blu-Ray Recordable Disc, 30/Pack"/>
    <n v="31.95"/>
    <n v="1"/>
    <n v="0"/>
    <n v="2.2364999999999995"/>
  </r>
  <r>
    <n v="5346"/>
    <s v="CA-2014-108539"/>
    <x v="3"/>
    <x v="708"/>
    <d v="2014-03-24T00:00:00"/>
    <s v="Second Class"/>
    <s v="SC-20725"/>
    <s v="Steven Cartwright"/>
    <x v="0"/>
    <x v="0"/>
    <x v="1"/>
    <x v="1"/>
    <n v="90045"/>
    <x v="1"/>
    <s v="OFF-ST-10003208"/>
    <x v="1"/>
    <x v="4"/>
    <s v="Adjustable Depth Letter/Legal Cart"/>
    <n v="725.84"/>
    <n v="4"/>
    <n v="0"/>
    <n v="210.4935999999999"/>
  </r>
  <r>
    <n v="5347"/>
    <s v="CA-2014-108539"/>
    <x v="3"/>
    <x v="708"/>
    <d v="2014-03-24T00:00:00"/>
    <s v="Second Class"/>
    <s v="SC-20725"/>
    <s v="Steven Cartwright"/>
    <x v="0"/>
    <x v="0"/>
    <x v="1"/>
    <x v="1"/>
    <n v="90045"/>
    <x v="1"/>
    <s v="OFF-BI-10003981"/>
    <x v="1"/>
    <x v="8"/>
    <s v="Avery Durable Plastic 1&quot; Binders"/>
    <n v="10.896000000000001"/>
    <n v="3"/>
    <n v="0.2"/>
    <n v="3.9497999999999998"/>
  </r>
  <r>
    <n v="5348"/>
    <s v="CA-2014-108539"/>
    <x v="3"/>
    <x v="708"/>
    <d v="2014-03-24T00:00:00"/>
    <s v="Second Class"/>
    <s v="SC-20725"/>
    <s v="Steven Cartwright"/>
    <x v="0"/>
    <x v="0"/>
    <x v="1"/>
    <x v="1"/>
    <n v="90045"/>
    <x v="1"/>
    <s v="OFF-BI-10001031"/>
    <x v="1"/>
    <x v="8"/>
    <s v="Pressboard Data Binders by Wilson Jones"/>
    <n v="8.5440000000000005"/>
    <n v="2"/>
    <n v="0.2"/>
    <n v="2.8835999999999995"/>
  </r>
  <r>
    <n v="5349"/>
    <s v="CA-2012-149811"/>
    <x v="1"/>
    <x v="1038"/>
    <d v="2012-01-10T00:00:00"/>
    <s v="Standard Class"/>
    <s v="CS-12250"/>
    <s v="Chris Selesnick"/>
    <x v="1"/>
    <x v="0"/>
    <x v="439"/>
    <x v="11"/>
    <n v="55125"/>
    <x v="2"/>
    <s v="OFF-BI-10003676"/>
    <x v="1"/>
    <x v="8"/>
    <s v="GBC Standard Recycled Report Covers, Clear Plastic Sheets"/>
    <n v="32.339999999999996"/>
    <n v="3"/>
    <n v="0"/>
    <n v="15.523199999999999"/>
  </r>
  <r>
    <n v="5350"/>
    <s v="CA-2012-149811"/>
    <x v="1"/>
    <x v="1038"/>
    <d v="2012-01-10T00:00:00"/>
    <s v="Standard Class"/>
    <s v="CS-12250"/>
    <s v="Chris Selesnick"/>
    <x v="1"/>
    <x v="0"/>
    <x v="439"/>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x v="0"/>
    <x v="111"/>
    <x v="10"/>
    <n v="60068"/>
    <x v="2"/>
    <s v="OFF-PA-10001019"/>
    <x v="1"/>
    <x v="10"/>
    <s v="Xerox 1884"/>
    <n v="143.85600000000002"/>
    <n v="9"/>
    <n v="0.2"/>
    <n v="48.551399999999994"/>
  </r>
  <r>
    <n v="5352"/>
    <s v="CA-2013-123932"/>
    <x v="0"/>
    <x v="47"/>
    <d v="2013-09-13T00:00:00"/>
    <s v="Standard Class"/>
    <s v="YC-21895"/>
    <s v="Yoseph Carroll"/>
    <x v="1"/>
    <x v="0"/>
    <x v="61"/>
    <x v="5"/>
    <n v="75217"/>
    <x v="2"/>
    <s v="OFF-PA-10004665"/>
    <x v="1"/>
    <x v="10"/>
    <s v="Advantus Motivational Note Cards"/>
    <n v="41.92"/>
    <n v="4"/>
    <n v="0.2"/>
    <n v="15.195999999999998"/>
  </r>
  <r>
    <n v="5353"/>
    <s v="CA-2013-123932"/>
    <x v="0"/>
    <x v="47"/>
    <d v="2013-09-13T00:00:00"/>
    <s v="Standard Class"/>
    <s v="YC-21895"/>
    <s v="Yoseph Carroll"/>
    <x v="1"/>
    <x v="0"/>
    <x v="61"/>
    <x v="5"/>
    <n v="75217"/>
    <x v="2"/>
    <s v="TEC-PH-10002447"/>
    <x v="2"/>
    <x v="7"/>
    <s v="AT&amp;T CL83451 4-Handset Telephone"/>
    <n v="329.58400000000006"/>
    <n v="2"/>
    <n v="0.2"/>
    <n v="37.078199999999981"/>
  </r>
  <r>
    <n v="5354"/>
    <s v="US-2013-101616"/>
    <x v="0"/>
    <x v="323"/>
    <d v="2013-09-07T00:00:00"/>
    <s v="First Class"/>
    <s v="CY-12745"/>
    <s v="Craig Yedwab"/>
    <x v="1"/>
    <x v="0"/>
    <x v="53"/>
    <x v="28"/>
    <n v="71203"/>
    <x v="0"/>
    <s v="OFF-BI-10000014"/>
    <x v="1"/>
    <x v="8"/>
    <s v="Heavy-Duty E-Z-D Binders"/>
    <n v="87.28"/>
    <n v="8"/>
    <n v="0"/>
    <n v="41.021599999999999"/>
  </r>
  <r>
    <n v="5355"/>
    <s v="CA-2011-113768"/>
    <x v="2"/>
    <x v="8"/>
    <d v="2011-05-19T00:00:00"/>
    <s v="Standard Class"/>
    <s v="AH-10030"/>
    <s v="Aaron Hawkins"/>
    <x v="1"/>
    <x v="0"/>
    <x v="1"/>
    <x v="1"/>
    <n v="90004"/>
    <x v="1"/>
    <s v="FUR-CH-10002439"/>
    <x v="0"/>
    <x v="1"/>
    <s v="Iceberg Nesting Folding Chair, 19w x 6d x 43h"/>
    <n v="279.45600000000002"/>
    <n v="6"/>
    <n v="0.2"/>
    <n v="20.959199999999996"/>
  </r>
  <r>
    <n v="5356"/>
    <s v="CA-2011-113768"/>
    <x v="2"/>
    <x v="8"/>
    <d v="2011-05-19T00:00:00"/>
    <s v="Standard Class"/>
    <s v="AH-10030"/>
    <s v="Aaron Hawkins"/>
    <x v="1"/>
    <x v="0"/>
    <x v="1"/>
    <x v="1"/>
    <n v="90004"/>
    <x v="1"/>
    <s v="OFF-PA-10003063"/>
    <x v="1"/>
    <x v="10"/>
    <s v="EcoTones Memo Sheets"/>
    <n v="8"/>
    <n v="2"/>
    <n v="0"/>
    <n v="3.84"/>
  </r>
  <r>
    <n v="5357"/>
    <s v="CA-2013-138037"/>
    <x v="0"/>
    <x v="321"/>
    <d v="2013-10-04T00:00:00"/>
    <s v="Standard Class"/>
    <s v="AR-10540"/>
    <s v="Andy Reiter"/>
    <x v="0"/>
    <x v="0"/>
    <x v="8"/>
    <x v="1"/>
    <n v="94109"/>
    <x v="1"/>
    <s v="OFF-BI-10002982"/>
    <x v="1"/>
    <x v="8"/>
    <s v="Avery Self-Adhesive Photo Pockets for Polaroid Photos"/>
    <n v="27.240000000000002"/>
    <n v="5"/>
    <n v="0.2"/>
    <n v="9.5339999999999971"/>
  </r>
  <r>
    <n v="5358"/>
    <s v="CA-2011-150490"/>
    <x v="2"/>
    <x v="79"/>
    <d v="2011-08-11T00:00:00"/>
    <s v="Standard Class"/>
    <s v="SS-20590"/>
    <s v="Sonia Sunley"/>
    <x v="0"/>
    <x v="0"/>
    <x v="8"/>
    <x v="1"/>
    <n v="94122"/>
    <x v="1"/>
    <s v="TEC-AC-10004510"/>
    <x v="2"/>
    <x v="11"/>
    <s v="Logitech Desktop MK120 Mouse and keyboard Combo"/>
    <n v="16.36"/>
    <n v="1"/>
    <n v="0"/>
    <n v="1.6359999999999992"/>
  </r>
  <r>
    <n v="5359"/>
    <s v="CA-2011-150490"/>
    <x v="2"/>
    <x v="79"/>
    <d v="2011-08-11T00:00:00"/>
    <s v="Standard Class"/>
    <s v="SS-20590"/>
    <s v="Sonia Sunley"/>
    <x v="0"/>
    <x v="0"/>
    <x v="8"/>
    <x v="1"/>
    <n v="94122"/>
    <x v="1"/>
    <s v="OFF-ST-10000321"/>
    <x v="1"/>
    <x v="4"/>
    <s v="Akro Stacking Bins"/>
    <n v="15.78"/>
    <n v="2"/>
    <n v="0"/>
    <n v="0.63119999999999798"/>
  </r>
  <r>
    <n v="5360"/>
    <s v="CA-2011-150490"/>
    <x v="2"/>
    <x v="79"/>
    <d v="2011-08-11T00:00:00"/>
    <s v="Standard Class"/>
    <s v="SS-20590"/>
    <s v="Sonia Sunley"/>
    <x v="0"/>
    <x v="0"/>
    <x v="8"/>
    <x v="1"/>
    <n v="94122"/>
    <x v="1"/>
    <s v="OFF-AR-10004602"/>
    <x v="1"/>
    <x v="6"/>
    <s v="Boston KS Multi-Size Manual Pencil Sharpener"/>
    <n v="45.98"/>
    <n v="2"/>
    <n v="0"/>
    <n v="12.874400000000001"/>
  </r>
  <r>
    <n v="5361"/>
    <s v="US-2014-126060"/>
    <x v="3"/>
    <x v="349"/>
    <d v="2014-04-19T00:00:00"/>
    <s v="Standard Class"/>
    <s v="DW-13585"/>
    <s v="Dorothy Wardle"/>
    <x v="1"/>
    <x v="0"/>
    <x v="115"/>
    <x v="3"/>
    <n v="28314"/>
    <x v="0"/>
    <s v="FUR-BO-10003433"/>
    <x v="0"/>
    <x v="0"/>
    <s v="Sauder Cornerstone Collection Library"/>
    <n v="198.27200000000002"/>
    <n v="8"/>
    <n v="0.2"/>
    <n v="-32.219200000000022"/>
  </r>
  <r>
    <n v="5362"/>
    <s v="CA-2014-100951"/>
    <x v="3"/>
    <x v="255"/>
    <d v="2014-06-11T00:00:00"/>
    <s v="First Class"/>
    <s v="NC-18625"/>
    <s v="Noah Childs"/>
    <x v="1"/>
    <x v="0"/>
    <x v="61"/>
    <x v="5"/>
    <n v="75217"/>
    <x v="2"/>
    <s v="OFF-ST-10001496"/>
    <x v="1"/>
    <x v="4"/>
    <s v="Standard Rollaway File with Lock"/>
    <n v="720.7600000000001"/>
    <n v="5"/>
    <n v="0.2"/>
    <n v="54.056999999999988"/>
  </r>
  <r>
    <n v="5363"/>
    <s v="CA-2013-122014"/>
    <x v="0"/>
    <x v="723"/>
    <d v="2014-01-03T00:00:00"/>
    <s v="Standard Class"/>
    <s v="CD-11920"/>
    <s v="Carlos Daly"/>
    <x v="0"/>
    <x v="0"/>
    <x v="391"/>
    <x v="41"/>
    <n v="67212"/>
    <x v="2"/>
    <s v="FUR-FU-10000672"/>
    <x v="0"/>
    <x v="5"/>
    <s v="Executive Impressions 10&quot; Spectator Wall Clock"/>
    <n v="70.56"/>
    <n v="6"/>
    <n v="0"/>
    <n v="23.990399999999994"/>
  </r>
  <r>
    <n v="5364"/>
    <s v="CA-2013-122014"/>
    <x v="0"/>
    <x v="723"/>
    <d v="2014-01-03T00:00:00"/>
    <s v="Standard Class"/>
    <s v="CD-11920"/>
    <s v="Carlos Daly"/>
    <x v="0"/>
    <x v="0"/>
    <x v="391"/>
    <x v="41"/>
    <n v="67212"/>
    <x v="2"/>
    <s v="OFF-AP-10001293"/>
    <x v="1"/>
    <x v="9"/>
    <s v="Belkin 8 Outlet Surge Protector"/>
    <n v="81.96"/>
    <n v="2"/>
    <n v="0"/>
    <n v="22.948799999999999"/>
  </r>
  <r>
    <n v="5365"/>
    <s v="CA-2011-123477"/>
    <x v="2"/>
    <x v="1039"/>
    <d v="2011-01-22T00:00:00"/>
    <s v="Second Class"/>
    <s v="DW-13195"/>
    <s v="David Wiener"/>
    <x v="1"/>
    <x v="0"/>
    <x v="24"/>
    <x v="21"/>
    <n v="97477"/>
    <x v="1"/>
    <s v="OFF-AP-10000692"/>
    <x v="1"/>
    <x v="9"/>
    <s v="Fellowes Mighty 8 Compact Surge Protector"/>
    <n v="64.864000000000004"/>
    <n v="4"/>
    <n v="0.2"/>
    <n v="6.4864000000000033"/>
  </r>
  <r>
    <n v="5366"/>
    <s v="CA-2013-107790"/>
    <x v="0"/>
    <x v="73"/>
    <d v="2013-11-25T00:00:00"/>
    <s v="Standard Class"/>
    <s v="EH-13990"/>
    <s v="Erica Hackney"/>
    <x v="0"/>
    <x v="0"/>
    <x v="12"/>
    <x v="5"/>
    <n v="77041"/>
    <x v="2"/>
    <s v="TEC-PH-10004539"/>
    <x v="2"/>
    <x v="7"/>
    <s v="Wireless Extenders zBoost YX545 SOHO Signal Booster"/>
    <n v="151.19200000000001"/>
    <n v="1"/>
    <n v="0.2"/>
    <n v="13.229299999999995"/>
  </r>
  <r>
    <n v="5367"/>
    <s v="CA-2014-158071"/>
    <x v="3"/>
    <x v="193"/>
    <d v="2014-06-16T00:00:00"/>
    <s v="Standard Class"/>
    <s v="BD-11320"/>
    <s v="Bill Donatelli"/>
    <x v="0"/>
    <x v="0"/>
    <x v="4"/>
    <x v="4"/>
    <n v="98103"/>
    <x v="1"/>
    <s v="TEC-PH-10002923"/>
    <x v="2"/>
    <x v="7"/>
    <s v="Logitech B530 USB Headset - headset - Full size, Binaural"/>
    <n v="88.77600000000001"/>
    <n v="3"/>
    <n v="0.2"/>
    <n v="7.7679000000000009"/>
  </r>
  <r>
    <n v="5368"/>
    <s v="CA-2014-158071"/>
    <x v="3"/>
    <x v="193"/>
    <d v="2014-06-16T00:00:00"/>
    <s v="Standard Class"/>
    <s v="BD-11320"/>
    <s v="Bill Donatelli"/>
    <x v="0"/>
    <x v="0"/>
    <x v="4"/>
    <x v="4"/>
    <n v="98103"/>
    <x v="1"/>
    <s v="OFF-LA-10004689"/>
    <x v="1"/>
    <x v="2"/>
    <s v="Avery 512"/>
    <n v="11.56"/>
    <n v="4"/>
    <n v="0"/>
    <n v="5.4332000000000003"/>
  </r>
  <r>
    <n v="5369"/>
    <s v="CA-2014-158071"/>
    <x v="3"/>
    <x v="193"/>
    <d v="2014-06-16T00:00:00"/>
    <s v="Standard Class"/>
    <s v="BD-11320"/>
    <s v="Bill Donatelli"/>
    <x v="0"/>
    <x v="0"/>
    <x v="4"/>
    <x v="4"/>
    <n v="98103"/>
    <x v="1"/>
    <s v="OFF-ST-10001228"/>
    <x v="1"/>
    <x v="4"/>
    <s v="Personal File Boxes with Fold-Down Carry Handle"/>
    <n v="15.58"/>
    <n v="1"/>
    <n v="0"/>
    <n v="3.8949999999999996"/>
  </r>
  <r>
    <n v="5370"/>
    <s v="CA-2014-147403"/>
    <x v="3"/>
    <x v="18"/>
    <d v="2014-09-14T00:00:00"/>
    <s v="First Class"/>
    <s v="KH-16630"/>
    <s v="Ken Heidel"/>
    <x v="1"/>
    <x v="0"/>
    <x v="59"/>
    <x v="24"/>
    <n v="44312"/>
    <x v="3"/>
    <s v="OFF-PA-10003302"/>
    <x v="1"/>
    <x v="10"/>
    <s v="Xerox 1906"/>
    <n v="85.055999999999997"/>
    <n v="3"/>
    <n v="0.2"/>
    <n v="28.706399999999991"/>
  </r>
  <r>
    <n v="5371"/>
    <s v="US-2014-136721"/>
    <x v="3"/>
    <x v="798"/>
    <d v="2014-04-13T00:00:00"/>
    <s v="Standard Class"/>
    <s v="NH-18610"/>
    <s v="Nicole Hansen"/>
    <x v="1"/>
    <x v="0"/>
    <x v="423"/>
    <x v="12"/>
    <n v="48237"/>
    <x v="2"/>
    <s v="FUR-FU-10004665"/>
    <x v="0"/>
    <x v="5"/>
    <s v="3M Polarizing Task Lamp with Clamp Arm, Light Gray"/>
    <n v="273.95999999999998"/>
    <n v="2"/>
    <n v="0"/>
    <n v="71.229600000000005"/>
  </r>
  <r>
    <n v="5372"/>
    <s v="US-2014-136721"/>
    <x v="3"/>
    <x v="798"/>
    <d v="2014-04-13T00:00:00"/>
    <s v="Standard Class"/>
    <s v="NH-18610"/>
    <s v="Nicole Hansen"/>
    <x v="1"/>
    <x v="0"/>
    <x v="423"/>
    <x v="12"/>
    <n v="48237"/>
    <x v="2"/>
    <s v="FUR-FU-10004188"/>
    <x v="0"/>
    <x v="5"/>
    <s v="Luxo Professional Combination Clamp-On Lamps"/>
    <n v="306.89999999999998"/>
    <n v="3"/>
    <n v="0"/>
    <n v="79.793999999999997"/>
  </r>
  <r>
    <n v="5373"/>
    <s v="CA-2012-118738"/>
    <x v="1"/>
    <x v="1040"/>
    <d v="2012-10-30T00:00:00"/>
    <s v="Standard Class"/>
    <s v="AG-10495"/>
    <s v="Andrew Gjertsen"/>
    <x v="1"/>
    <x v="0"/>
    <x v="12"/>
    <x v="5"/>
    <n v="77041"/>
    <x v="2"/>
    <s v="OFF-PA-10003177"/>
    <x v="1"/>
    <x v="10"/>
    <s v="Xerox 1999"/>
    <n v="15.552000000000003"/>
    <n v="3"/>
    <n v="0.2"/>
    <n v="5.4432"/>
  </r>
  <r>
    <n v="5374"/>
    <s v="CA-2012-118738"/>
    <x v="1"/>
    <x v="1040"/>
    <d v="2012-10-30T00:00:00"/>
    <s v="Standard Class"/>
    <s v="AG-10495"/>
    <s v="Andrew Gjertsen"/>
    <x v="1"/>
    <x v="0"/>
    <x v="12"/>
    <x v="5"/>
    <n v="77041"/>
    <x v="2"/>
    <s v="FUR-TA-10002607"/>
    <x v="0"/>
    <x v="3"/>
    <s v="KI Conference Tables"/>
    <n v="347.36099999999999"/>
    <n v="7"/>
    <n v="0.3"/>
    <n v="-69.472199999999958"/>
  </r>
  <r>
    <n v="5375"/>
    <s v="CA-2012-118738"/>
    <x v="1"/>
    <x v="1040"/>
    <d v="2012-10-30T00:00:00"/>
    <s v="Standard Class"/>
    <s v="AG-10495"/>
    <s v="Andrew Gjertsen"/>
    <x v="1"/>
    <x v="0"/>
    <x v="12"/>
    <x v="5"/>
    <n v="77041"/>
    <x v="2"/>
    <s v="OFF-PA-10001166"/>
    <x v="1"/>
    <x v="10"/>
    <s v="Xerox 2"/>
    <n v="10.368000000000002"/>
    <n v="2"/>
    <n v="0.2"/>
    <n v="3.6288"/>
  </r>
  <r>
    <n v="5376"/>
    <s v="CA-2014-134152"/>
    <x v="3"/>
    <x v="837"/>
    <d v="2014-06-01T00:00:00"/>
    <s v="Standard Class"/>
    <s v="RP-19855"/>
    <s v="Roy Phan"/>
    <x v="1"/>
    <x v="0"/>
    <x v="4"/>
    <x v="4"/>
    <n v="98103"/>
    <x v="1"/>
    <s v="TEC-AC-10004510"/>
    <x v="2"/>
    <x v="11"/>
    <s v="Logitech Desktop MK120 Mouse and keyboard Combo"/>
    <n v="98.16"/>
    <n v="6"/>
    <n v="0"/>
    <n v="9.8159999999999954"/>
  </r>
  <r>
    <n v="5377"/>
    <s v="CA-2014-134152"/>
    <x v="3"/>
    <x v="837"/>
    <d v="2014-06-01T00:00:00"/>
    <s v="Standard Class"/>
    <s v="RP-19855"/>
    <s v="Roy Phan"/>
    <x v="1"/>
    <x v="0"/>
    <x v="4"/>
    <x v="4"/>
    <n v="98103"/>
    <x v="1"/>
    <s v="OFF-AR-10004062"/>
    <x v="1"/>
    <x v="6"/>
    <s v="Staples"/>
    <n v="31.44"/>
    <n v="3"/>
    <n v="0"/>
    <n v="7.86"/>
  </r>
  <r>
    <n v="5378"/>
    <s v="CA-2011-125542"/>
    <x v="2"/>
    <x v="29"/>
    <d v="2011-12-07T00:00:00"/>
    <s v="First Class"/>
    <s v="NB-18655"/>
    <s v="Nona Balk"/>
    <x v="1"/>
    <x v="0"/>
    <x v="10"/>
    <x v="9"/>
    <n v="19134"/>
    <x v="3"/>
    <s v="OFF-EN-10000056"/>
    <x v="1"/>
    <x v="12"/>
    <s v="Cameo Buff Policy Envelopes"/>
    <n v="348.488"/>
    <n v="7"/>
    <n v="0.2"/>
    <n v="117.61469999999996"/>
  </r>
  <r>
    <n v="5379"/>
    <s v="CA-2011-125542"/>
    <x v="2"/>
    <x v="29"/>
    <d v="2011-12-07T00:00:00"/>
    <s v="First Class"/>
    <s v="NB-18655"/>
    <s v="Nona Balk"/>
    <x v="1"/>
    <x v="0"/>
    <x v="10"/>
    <x v="9"/>
    <n v="19134"/>
    <x v="3"/>
    <s v="OFF-ST-10001469"/>
    <x v="1"/>
    <x v="4"/>
    <s v="Fellowes Bankers Box Recycled Super Stor/Drawer"/>
    <n v="172.73599999999999"/>
    <n v="4"/>
    <n v="0.2"/>
    <n v="-30.228800000000007"/>
  </r>
  <r>
    <n v="5380"/>
    <s v="CA-2013-136021"/>
    <x v="0"/>
    <x v="1041"/>
    <d v="2013-08-19T00:00:00"/>
    <s v="Standard Class"/>
    <s v="JM-15580"/>
    <s v="Jill Matthias"/>
    <x v="0"/>
    <x v="0"/>
    <x v="1"/>
    <x v="1"/>
    <n v="90045"/>
    <x v="1"/>
    <s v="OFF-PA-10000551"/>
    <x v="1"/>
    <x v="10"/>
    <s v="Array Memo Cubes"/>
    <n v="15.54"/>
    <n v="3"/>
    <n v="0"/>
    <n v="7.6145999999999994"/>
  </r>
  <r>
    <n v="5381"/>
    <s v="CA-2013-136021"/>
    <x v="0"/>
    <x v="1041"/>
    <d v="2013-08-19T00:00:00"/>
    <s v="Standard Class"/>
    <s v="JM-15580"/>
    <s v="Jill Matthias"/>
    <x v="0"/>
    <x v="0"/>
    <x v="1"/>
    <x v="1"/>
    <n v="90045"/>
    <x v="1"/>
    <s v="TEC-MA-10000423"/>
    <x v="2"/>
    <x v="15"/>
    <s v="Texas Instruments TI-34 Scientific Calculator"/>
    <n v="105.55199999999999"/>
    <n v="6"/>
    <n v="0.2"/>
    <n v="35.623799999999996"/>
  </r>
  <r>
    <n v="5382"/>
    <s v="CA-2013-149195"/>
    <x v="0"/>
    <x v="64"/>
    <d v="2013-09-08T00:00:00"/>
    <s v="Second Class"/>
    <s v="DM-13525"/>
    <s v="Don Miller"/>
    <x v="1"/>
    <x v="0"/>
    <x v="12"/>
    <x v="5"/>
    <n v="77070"/>
    <x v="2"/>
    <s v="OFF-PA-10001870"/>
    <x v="1"/>
    <x v="10"/>
    <s v="Xerox 202"/>
    <n v="25.920000000000005"/>
    <n v="5"/>
    <n v="0.2"/>
    <n v="9.0719999999999992"/>
  </r>
  <r>
    <n v="5383"/>
    <s v="CA-2013-149195"/>
    <x v="0"/>
    <x v="64"/>
    <d v="2013-09-08T00:00:00"/>
    <s v="Second Class"/>
    <s v="DM-13525"/>
    <s v="Don Miller"/>
    <x v="1"/>
    <x v="0"/>
    <x v="12"/>
    <x v="5"/>
    <n v="77070"/>
    <x v="2"/>
    <s v="OFF-FA-10001843"/>
    <x v="1"/>
    <x v="13"/>
    <s v="Staples"/>
    <n v="15.808000000000002"/>
    <n v="8"/>
    <n v="0.2"/>
    <n v="5.3352000000000004"/>
  </r>
  <r>
    <n v="5384"/>
    <s v="CA-2013-149195"/>
    <x v="0"/>
    <x v="64"/>
    <d v="2013-09-08T00:00:00"/>
    <s v="Second Class"/>
    <s v="DM-13525"/>
    <s v="Don Miller"/>
    <x v="1"/>
    <x v="0"/>
    <x v="12"/>
    <x v="5"/>
    <n v="77070"/>
    <x v="2"/>
    <s v="OFF-PA-10002036"/>
    <x v="1"/>
    <x v="10"/>
    <s v="Xerox 1930"/>
    <n v="10.368000000000002"/>
    <n v="2"/>
    <n v="0.2"/>
    <n v="3.7584"/>
  </r>
  <r>
    <n v="5385"/>
    <s v="CA-2014-161410"/>
    <x v="3"/>
    <x v="335"/>
    <d v="2014-07-04T00:00:00"/>
    <s v="Standard Class"/>
    <s v="CC-12220"/>
    <s v="Chris Cortes"/>
    <x v="0"/>
    <x v="0"/>
    <x v="10"/>
    <x v="9"/>
    <n v="19143"/>
    <x v="3"/>
    <s v="TEC-PH-10001760"/>
    <x v="2"/>
    <x v="7"/>
    <s v="Bose SoundLink Bluetooth Speaker"/>
    <n v="358.2"/>
    <n v="3"/>
    <n v="0.4"/>
    <n v="41.79000000000002"/>
  </r>
  <r>
    <n v="5386"/>
    <s v="CA-2014-161410"/>
    <x v="3"/>
    <x v="335"/>
    <d v="2014-07-04T00:00:00"/>
    <s v="Standard Class"/>
    <s v="CC-12220"/>
    <s v="Chris Cortes"/>
    <x v="0"/>
    <x v="0"/>
    <x v="10"/>
    <x v="9"/>
    <n v="19143"/>
    <x v="3"/>
    <s v="TEC-PH-10000673"/>
    <x v="2"/>
    <x v="7"/>
    <s v="Plantronics Voyager Pro HD - Bluetooth Headset"/>
    <n v="545.91599999999994"/>
    <n v="14"/>
    <n v="0.4"/>
    <n v="72.788800000000037"/>
  </r>
  <r>
    <n v="5387"/>
    <s v="CA-2014-152786"/>
    <x v="3"/>
    <x v="846"/>
    <d v="2014-03-18T00:00:00"/>
    <s v="Standard Class"/>
    <s v="GA-14725"/>
    <s v="Guy Armstrong"/>
    <x v="0"/>
    <x v="0"/>
    <x v="440"/>
    <x v="36"/>
    <n v="72756"/>
    <x v="0"/>
    <s v="OFF-BI-10000829"/>
    <x v="1"/>
    <x v="8"/>
    <s v="Avery Non-Stick Binders"/>
    <n v="40.410000000000004"/>
    <n v="9"/>
    <n v="0"/>
    <n v="18.5886"/>
  </r>
  <r>
    <n v="5388"/>
    <s v="CA-2014-164707"/>
    <x v="3"/>
    <x v="1042"/>
    <d v="2014-02-22T00:00:00"/>
    <s v="Second Class"/>
    <s v="CV-12805"/>
    <s v="Cynthia Voltz"/>
    <x v="1"/>
    <x v="0"/>
    <x v="1"/>
    <x v="1"/>
    <n v="90045"/>
    <x v="1"/>
    <s v="TEC-PH-10001924"/>
    <x v="2"/>
    <x v="7"/>
    <s v="iHome FM Clock Radio with Lightning Dock"/>
    <n v="167.976"/>
    <n v="3"/>
    <n v="0.2"/>
    <n v="10.498500000000007"/>
  </r>
  <r>
    <n v="5389"/>
    <s v="CA-2014-164707"/>
    <x v="3"/>
    <x v="1042"/>
    <d v="2014-02-22T00:00:00"/>
    <s v="Second Class"/>
    <s v="CV-12805"/>
    <s v="Cynthia Voltz"/>
    <x v="1"/>
    <x v="0"/>
    <x v="1"/>
    <x v="1"/>
    <n v="90045"/>
    <x v="1"/>
    <s v="TEC-AC-10004864"/>
    <x v="2"/>
    <x v="11"/>
    <s v="Memorex Micro Travel Drive 32 GB"/>
    <n v="109.53"/>
    <n v="3"/>
    <n v="0"/>
    <n v="47.097900000000003"/>
  </r>
  <r>
    <n v="5390"/>
    <s v="CA-2014-164707"/>
    <x v="3"/>
    <x v="1042"/>
    <d v="2014-02-22T00:00:00"/>
    <s v="Second Class"/>
    <s v="CV-12805"/>
    <s v="Cynthia Voltz"/>
    <x v="1"/>
    <x v="0"/>
    <x v="1"/>
    <x v="1"/>
    <n v="90045"/>
    <x v="1"/>
    <s v="OFF-LA-10004345"/>
    <x v="1"/>
    <x v="2"/>
    <s v="Avery 493"/>
    <n v="9.82"/>
    <n v="2"/>
    <n v="0"/>
    <n v="4.8117999999999999"/>
  </r>
  <r>
    <n v="5391"/>
    <s v="CA-2014-163874"/>
    <x v="3"/>
    <x v="468"/>
    <d v="2014-11-13T00:00:00"/>
    <s v="Second Class"/>
    <s v="NC-18535"/>
    <s v="Nick Crebassa"/>
    <x v="1"/>
    <x v="0"/>
    <x v="4"/>
    <x v="4"/>
    <n v="98105"/>
    <x v="1"/>
    <s v="OFF-BI-10000088"/>
    <x v="1"/>
    <x v="8"/>
    <s v="GBC Imprintable Covers"/>
    <n v="26.352000000000004"/>
    <n v="3"/>
    <n v="0.2"/>
    <n v="9.5525999999999982"/>
  </r>
  <r>
    <n v="5392"/>
    <s v="US-2011-123183"/>
    <x v="2"/>
    <x v="84"/>
    <d v="2011-11-25T00:00:00"/>
    <s v="Standard Class"/>
    <s v="GR-14560"/>
    <s v="Georgia Rosenberg"/>
    <x v="1"/>
    <x v="0"/>
    <x v="40"/>
    <x v="13"/>
    <n v="19805"/>
    <x v="3"/>
    <s v="OFF-LA-10002787"/>
    <x v="1"/>
    <x v="2"/>
    <s v="Avery 480"/>
    <n v="22.5"/>
    <n v="6"/>
    <n v="0"/>
    <n v="10.799999999999999"/>
  </r>
  <r>
    <n v="5393"/>
    <s v="US-2011-123183"/>
    <x v="2"/>
    <x v="84"/>
    <d v="2011-11-25T00:00:00"/>
    <s v="Standard Class"/>
    <s v="GR-14560"/>
    <s v="Georgia Rosenberg"/>
    <x v="1"/>
    <x v="0"/>
    <x v="40"/>
    <x v="13"/>
    <n v="19805"/>
    <x v="3"/>
    <s v="OFF-LA-10001569"/>
    <x v="1"/>
    <x v="2"/>
    <s v="Avery 499"/>
    <n v="9.9600000000000009"/>
    <n v="2"/>
    <n v="0"/>
    <n v="4.5815999999999999"/>
  </r>
  <r>
    <n v="5394"/>
    <s v="US-2011-123183"/>
    <x v="2"/>
    <x v="84"/>
    <d v="2011-11-25T00:00:00"/>
    <s v="Standard Class"/>
    <s v="GR-14560"/>
    <s v="Georgia Rosenberg"/>
    <x v="1"/>
    <x v="0"/>
    <x v="40"/>
    <x v="13"/>
    <n v="19805"/>
    <x v="3"/>
    <s v="OFF-BI-10002429"/>
    <x v="1"/>
    <x v="8"/>
    <s v="Premier Elliptical Ring Binder, Black"/>
    <n v="213.08"/>
    <n v="7"/>
    <n v="0"/>
    <n v="102.2784"/>
  </r>
  <r>
    <n v="5395"/>
    <s v="US-2011-123183"/>
    <x v="2"/>
    <x v="84"/>
    <d v="2011-11-25T00:00:00"/>
    <s v="Standard Class"/>
    <s v="GR-14560"/>
    <s v="Georgia Rosenberg"/>
    <x v="1"/>
    <x v="0"/>
    <x v="40"/>
    <x v="13"/>
    <n v="19805"/>
    <x v="3"/>
    <s v="FUR-BO-10000362"/>
    <x v="0"/>
    <x v="0"/>
    <s v="Sauder Inglewood Library Bookcases"/>
    <n v="1025.8799999999999"/>
    <n v="6"/>
    <n v="0"/>
    <n v="235.95240000000001"/>
  </r>
  <r>
    <n v="5396"/>
    <s v="CA-2011-104829"/>
    <x v="2"/>
    <x v="728"/>
    <d v="2011-11-21T00:00:00"/>
    <s v="Second Class"/>
    <s v="JG-15805"/>
    <s v="John Grady"/>
    <x v="1"/>
    <x v="0"/>
    <x v="212"/>
    <x v="7"/>
    <n v="84604"/>
    <x v="1"/>
    <s v="OFF-PA-10003016"/>
    <x v="1"/>
    <x v="10"/>
    <s v="Adams &quot;While You Were Out&quot; Message Pads"/>
    <n v="21.98"/>
    <n v="7"/>
    <n v="0"/>
    <n v="9.8909999999999982"/>
  </r>
  <r>
    <n v="5397"/>
    <s v="US-2013-147340"/>
    <x v="0"/>
    <x v="446"/>
    <d v="2013-09-25T00:00:00"/>
    <s v="Same Day"/>
    <s v="EB-13750"/>
    <s v="Edward Becker"/>
    <x v="1"/>
    <x v="0"/>
    <x v="8"/>
    <x v="1"/>
    <n v="94110"/>
    <x v="1"/>
    <s v="FUR-FU-10002501"/>
    <x v="0"/>
    <x v="5"/>
    <s v="Nu-Dell Executive Frame"/>
    <n v="63.2"/>
    <n v="5"/>
    <n v="0"/>
    <n v="23.384"/>
  </r>
  <r>
    <n v="5398"/>
    <s v="CA-2013-145492"/>
    <x v="0"/>
    <x v="73"/>
    <d v="2013-11-28T00:00:00"/>
    <s v="Standard Class"/>
    <s v="MC-17605"/>
    <s v="Matt Connell"/>
    <x v="1"/>
    <x v="0"/>
    <x v="1"/>
    <x v="1"/>
    <n v="90004"/>
    <x v="1"/>
    <s v="OFF-AP-10003622"/>
    <x v="1"/>
    <x v="9"/>
    <s v="Bravo II Megaboss 12-Amp Hard Body Upright, Replacement Belts, 2 Belts per Pack"/>
    <n v="39"/>
    <n v="12"/>
    <n v="0"/>
    <n v="11.309999999999999"/>
  </r>
  <r>
    <n v="5399"/>
    <s v="CA-2013-163202"/>
    <x v="0"/>
    <x v="720"/>
    <d v="2013-10-03T00:00:00"/>
    <s v="Standard Class"/>
    <s v="BM-11650"/>
    <s v="Brian Moss"/>
    <x v="1"/>
    <x v="0"/>
    <x v="152"/>
    <x v="24"/>
    <n v="43130"/>
    <x v="3"/>
    <s v="OFF-BI-10002764"/>
    <x v="1"/>
    <x v="8"/>
    <s v="Recycled Pressboard Report Cover with Reinforced Top Hinge"/>
    <n v="2.907"/>
    <n v="3"/>
    <n v="0.7"/>
    <n v="-2.0348999999999995"/>
  </r>
  <r>
    <n v="5400"/>
    <s v="CA-2013-117681"/>
    <x v="0"/>
    <x v="526"/>
    <d v="2013-04-15T00:00:00"/>
    <s v="Standard Class"/>
    <s v="HF-14995"/>
    <s v="Herbert Flentye"/>
    <x v="0"/>
    <x v="0"/>
    <x v="1"/>
    <x v="1"/>
    <n v="90004"/>
    <x v="1"/>
    <s v="FUR-BO-10001798"/>
    <x v="0"/>
    <x v="0"/>
    <s v="Bush Somerset Collection Bookcase"/>
    <n v="556.66499999999996"/>
    <n v="5"/>
    <n v="0.15"/>
    <n v="6.5490000000000208"/>
  </r>
  <r>
    <n v="5401"/>
    <s v="CA-2014-132262"/>
    <x v="3"/>
    <x v="296"/>
    <d v="2014-09-24T00:00:00"/>
    <s v="First Class"/>
    <s v="ML-18265"/>
    <s v="Muhammed Lee"/>
    <x v="0"/>
    <x v="0"/>
    <x v="4"/>
    <x v="4"/>
    <n v="98103"/>
    <x v="1"/>
    <s v="TEC-AC-10000158"/>
    <x v="2"/>
    <x v="11"/>
    <s v="Sony 64GB Class 10 Micro SDHC R40 Memory Card"/>
    <n v="71.98"/>
    <n v="2"/>
    <n v="0"/>
    <n v="15.1158"/>
  </r>
  <r>
    <n v="5402"/>
    <s v="CA-2014-132262"/>
    <x v="3"/>
    <x v="296"/>
    <d v="2014-09-24T00:00:00"/>
    <s v="First Class"/>
    <s v="ML-18265"/>
    <s v="Muhammed Lee"/>
    <x v="0"/>
    <x v="0"/>
    <x v="4"/>
    <x v="4"/>
    <n v="98103"/>
    <x v="1"/>
    <s v="TEC-AC-10000303"/>
    <x v="2"/>
    <x v="11"/>
    <s v="Logitech M510 Wireless Mouse"/>
    <n v="79.98"/>
    <n v="2"/>
    <n v="0"/>
    <n v="26.3934"/>
  </r>
  <r>
    <n v="5403"/>
    <s v="CA-2014-123043"/>
    <x v="3"/>
    <x v="1043"/>
    <d v="2014-08-30T00:00:00"/>
    <s v="Standard Class"/>
    <s v="AH-10195"/>
    <s v="Alan Haines"/>
    <x v="1"/>
    <x v="0"/>
    <x v="20"/>
    <x v="15"/>
    <n v="10024"/>
    <x v="3"/>
    <s v="OFF-BI-10003910"/>
    <x v="1"/>
    <x v="8"/>
    <s v="DXL Angle-View Binders with Locking Rings by Samsill"/>
    <n v="24.672000000000001"/>
    <n v="4"/>
    <n v="0.2"/>
    <n v="7.71"/>
  </r>
  <r>
    <n v="5404"/>
    <s v="CA-2014-123043"/>
    <x v="3"/>
    <x v="1043"/>
    <d v="2014-08-30T00:00:00"/>
    <s v="Standard Class"/>
    <s v="AH-10195"/>
    <s v="Alan Haines"/>
    <x v="1"/>
    <x v="0"/>
    <x v="20"/>
    <x v="15"/>
    <n v="10024"/>
    <x v="3"/>
    <s v="OFF-BI-10000138"/>
    <x v="1"/>
    <x v="8"/>
    <s v="Acco Translucent Poly Ring Binders"/>
    <n v="3.7439999999999998"/>
    <n v="1"/>
    <n v="0.2"/>
    <n v="1.3104"/>
  </r>
  <r>
    <n v="5405"/>
    <s v="US-2013-143280"/>
    <x v="0"/>
    <x v="712"/>
    <d v="2013-02-26T00:00:00"/>
    <s v="Standard Class"/>
    <s v="TZ-21580"/>
    <s v="Tracy Zic"/>
    <x v="0"/>
    <x v="0"/>
    <x v="1"/>
    <x v="1"/>
    <n v="90045"/>
    <x v="1"/>
    <s v="TEC-PH-10002398"/>
    <x v="2"/>
    <x v="7"/>
    <s v="AT&amp;T 1070 Corded Phone"/>
    <n v="445.96000000000004"/>
    <n v="5"/>
    <n v="0.2"/>
    <n v="55.744999999999948"/>
  </r>
  <r>
    <n v="5406"/>
    <s v="US-2013-143280"/>
    <x v="0"/>
    <x v="712"/>
    <d v="2013-02-26T00:00:00"/>
    <s v="Standard Class"/>
    <s v="TZ-21580"/>
    <s v="Tracy Zic"/>
    <x v="0"/>
    <x v="0"/>
    <x v="1"/>
    <x v="1"/>
    <n v="90045"/>
    <x v="1"/>
    <s v="TEC-AC-10003399"/>
    <x v="2"/>
    <x v="11"/>
    <s v="Memorex Mini Travel Drive 64 GB USB 2.0 Flash Drive"/>
    <n v="36.24"/>
    <n v="1"/>
    <n v="0"/>
    <n v="15.220800000000001"/>
  </r>
  <r>
    <n v="5407"/>
    <s v="US-2013-143280"/>
    <x v="0"/>
    <x v="712"/>
    <d v="2013-02-26T00:00:00"/>
    <s v="Standard Class"/>
    <s v="TZ-21580"/>
    <s v="Tracy Zic"/>
    <x v="0"/>
    <x v="0"/>
    <x v="1"/>
    <x v="1"/>
    <n v="90045"/>
    <x v="1"/>
    <s v="OFF-FA-10000992"/>
    <x v="1"/>
    <x v="13"/>
    <s v="Acco Clips to Go Binder Clips, 24 Clips in Two Sizes"/>
    <n v="10.649999999999999"/>
    <n v="3"/>
    <n v="0"/>
    <n v="5.0054999999999996"/>
  </r>
  <r>
    <n v="5408"/>
    <s v="CA-2014-108854"/>
    <x v="3"/>
    <x v="166"/>
    <d v="2014-12-15T00:00:00"/>
    <s v="Standard Class"/>
    <s v="DM-13345"/>
    <s v="Denise Monton"/>
    <x v="1"/>
    <x v="0"/>
    <x v="8"/>
    <x v="1"/>
    <n v="94109"/>
    <x v="1"/>
    <s v="OFF-PA-10003022"/>
    <x v="1"/>
    <x v="10"/>
    <s v="Standard Line “While You Were Out” Hardbound Telephone Message Book"/>
    <n v="87.92"/>
    <n v="4"/>
    <n v="0"/>
    <n v="40.443199999999997"/>
  </r>
  <r>
    <n v="5409"/>
    <s v="CA-2014-108854"/>
    <x v="3"/>
    <x v="166"/>
    <d v="2014-12-15T00:00:00"/>
    <s v="Standard Class"/>
    <s v="DM-13345"/>
    <s v="Denise Monton"/>
    <x v="1"/>
    <x v="0"/>
    <x v="8"/>
    <x v="1"/>
    <n v="94109"/>
    <x v="1"/>
    <s v="OFF-BI-10002854"/>
    <x v="1"/>
    <x v="8"/>
    <s v="Performers Binder/Pad Holder, Black"/>
    <n v="22.424000000000003"/>
    <n v="1"/>
    <n v="0.2"/>
    <n v="8.4089999999999989"/>
  </r>
  <r>
    <n v="5410"/>
    <s v="CA-2014-108854"/>
    <x v="3"/>
    <x v="166"/>
    <d v="2014-12-15T00:00:00"/>
    <s v="Standard Class"/>
    <s v="DM-13345"/>
    <s v="Denise Monton"/>
    <x v="1"/>
    <x v="0"/>
    <x v="8"/>
    <x v="1"/>
    <n v="94109"/>
    <x v="1"/>
    <s v="OFF-BI-10001670"/>
    <x v="1"/>
    <x v="8"/>
    <s v="Vinyl Sectional Post Binders"/>
    <n v="90.480000000000018"/>
    <n v="3"/>
    <n v="0.2"/>
    <n v="33.93"/>
  </r>
  <r>
    <n v="5411"/>
    <s v="CA-2014-108854"/>
    <x v="3"/>
    <x v="166"/>
    <d v="2014-12-15T00:00:00"/>
    <s v="Standard Class"/>
    <s v="DM-13345"/>
    <s v="Denise Monton"/>
    <x v="1"/>
    <x v="0"/>
    <x v="8"/>
    <x v="1"/>
    <n v="94109"/>
    <x v="1"/>
    <s v="OFF-ST-10001837"/>
    <x v="1"/>
    <x v="4"/>
    <s v="SAFCO Mobile Desk Side File, Wire Frame"/>
    <n v="42.76"/>
    <n v="1"/>
    <n v="0"/>
    <n v="11.117599999999999"/>
  </r>
  <r>
    <n v="5412"/>
    <s v="CA-2014-166856"/>
    <x v="3"/>
    <x v="65"/>
    <d v="2014-09-23T00:00:00"/>
    <s v="Standard Class"/>
    <s v="TS-21505"/>
    <s v="Tony Sayre"/>
    <x v="0"/>
    <x v="0"/>
    <x v="441"/>
    <x v="27"/>
    <n v="88101"/>
    <x v="1"/>
    <s v="OFF-BI-10002012"/>
    <x v="1"/>
    <x v="8"/>
    <s v="Wilson Jones Easy Flow II Sheet Lifters"/>
    <n v="10.080000000000002"/>
    <n v="7"/>
    <n v="0.2"/>
    <n v="3.5279999999999996"/>
  </r>
  <r>
    <n v="5413"/>
    <s v="CA-2014-166856"/>
    <x v="3"/>
    <x v="65"/>
    <d v="2014-09-23T00:00:00"/>
    <s v="Standard Class"/>
    <s v="TS-21505"/>
    <s v="Tony Sayre"/>
    <x v="0"/>
    <x v="0"/>
    <x v="441"/>
    <x v="27"/>
    <n v="88101"/>
    <x v="1"/>
    <s v="TEC-AC-10004992"/>
    <x v="2"/>
    <x v="11"/>
    <s v="Kingston Digital DataTraveler 64GB USB 2.0"/>
    <n v="101.34"/>
    <n v="3"/>
    <n v="0"/>
    <n v="8.1071999999999917"/>
  </r>
  <r>
    <n v="5414"/>
    <s v="CA-2013-153157"/>
    <x v="0"/>
    <x v="108"/>
    <d v="2013-09-15T00:00:00"/>
    <s v="First Class"/>
    <s v="TB-21625"/>
    <s v="Trudy Brown"/>
    <x v="0"/>
    <x v="0"/>
    <x v="391"/>
    <x v="41"/>
    <n v="67212"/>
    <x v="2"/>
    <s v="TEC-PH-10003171"/>
    <x v="2"/>
    <x v="7"/>
    <s v="Plantronics Encore H101 Dual Earpieces Headset"/>
    <n v="224.75"/>
    <n v="5"/>
    <n v="0"/>
    <n v="62.929999999999993"/>
  </r>
  <r>
    <n v="5415"/>
    <s v="US-2014-125647"/>
    <x v="3"/>
    <x v="397"/>
    <d v="2014-09-29T00:00:00"/>
    <s v="Standard Class"/>
    <s v="LC-16870"/>
    <s v="Lena Cacioppo"/>
    <x v="0"/>
    <x v="0"/>
    <x v="22"/>
    <x v="10"/>
    <n v="60653"/>
    <x v="2"/>
    <s v="OFF-AP-10000390"/>
    <x v="1"/>
    <x v="9"/>
    <s v="Euro Pro Shark Stick Mini Vacuum"/>
    <n v="73.175999999999974"/>
    <n v="6"/>
    <n v="0.8"/>
    <n v="-197.57520000000002"/>
  </r>
  <r>
    <n v="5416"/>
    <s v="US-2014-125647"/>
    <x v="3"/>
    <x v="397"/>
    <d v="2014-09-29T00:00:00"/>
    <s v="Standard Class"/>
    <s v="LC-16870"/>
    <s v="Lena Cacioppo"/>
    <x v="0"/>
    <x v="0"/>
    <x v="22"/>
    <x v="10"/>
    <n v="60653"/>
    <x v="2"/>
    <s v="OFF-PA-10004888"/>
    <x v="1"/>
    <x v="10"/>
    <s v="Xerox 217"/>
    <n v="20.736000000000004"/>
    <n v="4"/>
    <n v="0.2"/>
    <n v="7.2576000000000001"/>
  </r>
  <r>
    <n v="5417"/>
    <s v="US-2014-125647"/>
    <x v="3"/>
    <x v="397"/>
    <d v="2014-09-29T00:00:00"/>
    <s v="Standard Class"/>
    <s v="LC-16870"/>
    <s v="Lena Cacioppo"/>
    <x v="0"/>
    <x v="0"/>
    <x v="22"/>
    <x v="10"/>
    <n v="60653"/>
    <x v="2"/>
    <s v="TEC-PH-10004188"/>
    <x v="2"/>
    <x v="7"/>
    <s v="OtterBox Commuter Series Case - Samsung Galaxy S4"/>
    <n v="39.984000000000002"/>
    <n v="2"/>
    <n v="0.2"/>
    <n v="-8.9963999999999995"/>
  </r>
  <r>
    <n v="5418"/>
    <s v="CA-2011-132542"/>
    <x v="2"/>
    <x v="191"/>
    <d v="2011-10-08T00:00:00"/>
    <s v="Second Class"/>
    <s v="AM-10360"/>
    <s v="Alice McCarthy"/>
    <x v="1"/>
    <x v="0"/>
    <x v="155"/>
    <x v="8"/>
    <n v="68104"/>
    <x v="2"/>
    <s v="OFF-BI-10004099"/>
    <x v="1"/>
    <x v="8"/>
    <s v="GBC VeloBinder Strips"/>
    <n v="15.36"/>
    <n v="2"/>
    <n v="0"/>
    <n v="7.68"/>
  </r>
  <r>
    <n v="5419"/>
    <s v="CA-2012-110877"/>
    <x v="1"/>
    <x v="924"/>
    <d v="2012-10-26T00:00:00"/>
    <s v="First Class"/>
    <s v="JE-15715"/>
    <s v="Joe Elijah"/>
    <x v="0"/>
    <x v="0"/>
    <x v="12"/>
    <x v="5"/>
    <n v="77041"/>
    <x v="2"/>
    <s v="OFF-PA-10004621"/>
    <x v="1"/>
    <x v="10"/>
    <s v="Xerox 212"/>
    <n v="36.288000000000011"/>
    <n v="7"/>
    <n v="0.2"/>
    <n v="12.700800000000001"/>
  </r>
  <r>
    <n v="5420"/>
    <s v="CA-2012-110877"/>
    <x v="1"/>
    <x v="924"/>
    <d v="2012-10-26T00:00:00"/>
    <s v="First Class"/>
    <s v="JE-15715"/>
    <s v="Joe Elijah"/>
    <x v="0"/>
    <x v="0"/>
    <x v="12"/>
    <x v="5"/>
    <n v="77041"/>
    <x v="2"/>
    <s v="TEC-PH-10002103"/>
    <x v="2"/>
    <x v="7"/>
    <s v="Jabra SPEAK 410"/>
    <n v="150.38399999999999"/>
    <n v="2"/>
    <n v="0.2"/>
    <n v="15.038400000000003"/>
  </r>
  <r>
    <n v="5421"/>
    <s v="US-2013-151827"/>
    <x v="0"/>
    <x v="1044"/>
    <d v="2013-04-03T00:00:00"/>
    <s v="Second Class"/>
    <s v="CS-11950"/>
    <s v="Carlos Soltero"/>
    <x v="0"/>
    <x v="0"/>
    <x v="10"/>
    <x v="9"/>
    <n v="19134"/>
    <x v="3"/>
    <s v="TEC-PH-10002789"/>
    <x v="2"/>
    <x v="7"/>
    <s v="LG Exalt"/>
    <n v="280.78200000000004"/>
    <n v="3"/>
    <n v="0.4"/>
    <n v="-60.836100000000016"/>
  </r>
  <r>
    <n v="5422"/>
    <s v="US-2013-151827"/>
    <x v="0"/>
    <x v="1044"/>
    <d v="2013-04-03T00:00:00"/>
    <s v="Second Class"/>
    <s v="CS-11950"/>
    <s v="Carlos Soltero"/>
    <x v="0"/>
    <x v="0"/>
    <x v="10"/>
    <x v="9"/>
    <n v="19134"/>
    <x v="3"/>
    <s v="TEC-AC-10003289"/>
    <x v="2"/>
    <x v="11"/>
    <s v="Anker Ultra-Slim Mini Bluetooth 3.0 Wireless Keyboard"/>
    <n v="31.983999999999998"/>
    <n v="2"/>
    <n v="0.2"/>
    <n v="1.1993999999999998"/>
  </r>
  <r>
    <n v="5423"/>
    <s v="US-2013-163258"/>
    <x v="0"/>
    <x v="723"/>
    <d v="2014-01-03T00:00:00"/>
    <s v="Standard Class"/>
    <s v="PF-19225"/>
    <s v="Phillip Flathmann"/>
    <x v="0"/>
    <x v="0"/>
    <x v="1"/>
    <x v="1"/>
    <n v="90045"/>
    <x v="1"/>
    <s v="OFF-BI-10000138"/>
    <x v="1"/>
    <x v="8"/>
    <s v="Acco Translucent Poly Ring Binders"/>
    <n v="11.231999999999999"/>
    <n v="3"/>
    <n v="0.2"/>
    <n v="3.9312000000000005"/>
  </r>
  <r>
    <n v="5424"/>
    <s v="CA-2014-103009"/>
    <x v="3"/>
    <x v="132"/>
    <d v="2014-11-06T00:00:00"/>
    <s v="Second Class"/>
    <s v="PJ-18835"/>
    <s v="Patrick Jones"/>
    <x v="1"/>
    <x v="0"/>
    <x v="102"/>
    <x v="0"/>
    <n v="40475"/>
    <x v="0"/>
    <s v="OFF-PA-10001215"/>
    <x v="1"/>
    <x v="10"/>
    <s v="Xerox 1963"/>
    <n v="26.400000000000002"/>
    <n v="5"/>
    <n v="0"/>
    <n v="11.879999999999999"/>
  </r>
  <r>
    <n v="5425"/>
    <s v="US-2014-120649"/>
    <x v="3"/>
    <x v="176"/>
    <d v="2014-01-27T00:00:00"/>
    <s v="Standard Class"/>
    <s v="JF-15490"/>
    <s v="Jeremy Farry"/>
    <x v="0"/>
    <x v="0"/>
    <x v="416"/>
    <x v="29"/>
    <n v="6708"/>
    <x v="3"/>
    <s v="OFF-AR-10001545"/>
    <x v="1"/>
    <x v="6"/>
    <s v="Newell 326"/>
    <n v="3.52"/>
    <n v="2"/>
    <n v="0"/>
    <n v="1.0207999999999999"/>
  </r>
  <r>
    <n v="5426"/>
    <s v="CA-2013-153598"/>
    <x v="0"/>
    <x v="275"/>
    <d v="2013-12-07T00:00:00"/>
    <s v="First Class"/>
    <s v="NM-18520"/>
    <s v="Neoma Murray"/>
    <x v="0"/>
    <x v="0"/>
    <x v="1"/>
    <x v="1"/>
    <n v="90045"/>
    <x v="1"/>
    <s v="TEC-AC-10003870"/>
    <x v="2"/>
    <x v="11"/>
    <s v="Logitech Z-906 Speaker sys - home theater - 5.1-CH"/>
    <n v="1649.95"/>
    <n v="5"/>
    <n v="0"/>
    <n v="659.98"/>
  </r>
  <r>
    <n v="5427"/>
    <s v="CA-2013-153598"/>
    <x v="0"/>
    <x v="275"/>
    <d v="2013-12-07T00:00:00"/>
    <s v="First Class"/>
    <s v="NM-18520"/>
    <s v="Neoma Murray"/>
    <x v="0"/>
    <x v="0"/>
    <x v="1"/>
    <x v="1"/>
    <n v="90045"/>
    <x v="1"/>
    <s v="FUR-FU-10001085"/>
    <x v="0"/>
    <x v="5"/>
    <s v="3M Polarizing Light Filter Sleeves"/>
    <n v="111.89999999999999"/>
    <n v="6"/>
    <n v="0"/>
    <n v="51.47399999999999"/>
  </r>
  <r>
    <n v="5428"/>
    <s v="US-2013-108497"/>
    <x v="0"/>
    <x v="403"/>
    <d v="2013-06-15T00:00:00"/>
    <s v="Same Day"/>
    <s v="MH-17290"/>
    <s v="Marc Harrigan"/>
    <x v="2"/>
    <x v="0"/>
    <x v="1"/>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x v="0"/>
    <x v="8"/>
    <x v="1"/>
    <n v="94122"/>
    <x v="1"/>
    <s v="OFF-ST-10003455"/>
    <x v="1"/>
    <x v="4"/>
    <s v="Tenex File Box, Personal Filing Tote with Lid, Black"/>
    <n v="46.53"/>
    <n v="3"/>
    <n v="0"/>
    <n v="12.097800000000001"/>
  </r>
  <r>
    <n v="5430"/>
    <s v="CA-2011-136861"/>
    <x v="2"/>
    <x v="742"/>
    <d v="2011-09-07T00:00:00"/>
    <s v="First Class"/>
    <s v="PR-18880"/>
    <s v="Patrick Ryan"/>
    <x v="0"/>
    <x v="0"/>
    <x v="84"/>
    <x v="2"/>
    <n v="33710"/>
    <x v="0"/>
    <s v="FUR-FU-10001967"/>
    <x v="0"/>
    <x v="5"/>
    <s v="Telescoping Adjustable Floor Lamp"/>
    <n v="31.983999999999998"/>
    <n v="2"/>
    <n v="0.2"/>
    <n v="1.9989999999999979"/>
  </r>
  <r>
    <n v="5431"/>
    <s v="CA-2014-117422"/>
    <x v="3"/>
    <x v="208"/>
    <d v="2014-10-26T00:00:00"/>
    <s v="Standard Class"/>
    <s v="FC-14245"/>
    <s v="Frank Carlisle"/>
    <x v="2"/>
    <x v="0"/>
    <x v="80"/>
    <x v="24"/>
    <n v="44107"/>
    <x v="3"/>
    <s v="OFF-AP-10000938"/>
    <x v="1"/>
    <x v="9"/>
    <s v="Avanti 1.7 Cu. Ft. Refrigerator"/>
    <n v="161.56800000000001"/>
    <n v="2"/>
    <n v="0.2"/>
    <n v="16.156799999999997"/>
  </r>
  <r>
    <n v="5432"/>
    <s v="CA-2014-117422"/>
    <x v="3"/>
    <x v="208"/>
    <d v="2014-10-26T00:00:00"/>
    <s v="Standard Class"/>
    <s v="FC-14245"/>
    <s v="Frank Carlisle"/>
    <x v="2"/>
    <x v="0"/>
    <x v="80"/>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x v="0"/>
    <x v="80"/>
    <x v="24"/>
    <n v="44107"/>
    <x v="3"/>
    <s v="OFF-BI-10002799"/>
    <x v="1"/>
    <x v="8"/>
    <s v="SlimView Poly Binder, 3/8&quot;"/>
    <n v="6.2160000000000002"/>
    <n v="4"/>
    <n v="0.7"/>
    <n v="-4.9727999999999994"/>
  </r>
  <r>
    <n v="5434"/>
    <s v="CA-2014-129707"/>
    <x v="3"/>
    <x v="1016"/>
    <d v="2014-04-30T00:00:00"/>
    <s v="Standard Class"/>
    <s v="LH-16750"/>
    <s v="Larry Hughes"/>
    <x v="0"/>
    <x v="0"/>
    <x v="432"/>
    <x v="16"/>
    <n v="85224"/>
    <x v="1"/>
    <s v="OFF-AR-10000246"/>
    <x v="1"/>
    <x v="6"/>
    <s v="Newell 318"/>
    <n v="8.895999999999999"/>
    <n v="4"/>
    <n v="0.2"/>
    <n v="0.66719999999999979"/>
  </r>
  <r>
    <n v="5435"/>
    <s v="CA-2012-160171"/>
    <x v="1"/>
    <x v="324"/>
    <d v="2012-10-24T00:00:00"/>
    <s v="Standard Class"/>
    <s v="RM-19675"/>
    <s v="Robert Marley"/>
    <x v="2"/>
    <x v="0"/>
    <x v="1"/>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x v="0"/>
    <x v="1"/>
    <x v="1"/>
    <n v="90008"/>
    <x v="1"/>
    <s v="TEC-AC-10000892"/>
    <x v="2"/>
    <x v="11"/>
    <s v="NETGEAR N750 Dual Band Wi-Fi Gigabit Router"/>
    <n v="270"/>
    <n v="3"/>
    <n v="0"/>
    <n v="97.199999999999989"/>
  </r>
  <r>
    <n v="5437"/>
    <s v="CA-2011-103317"/>
    <x v="2"/>
    <x v="260"/>
    <d v="2011-07-08T00:00:00"/>
    <s v="First Class"/>
    <s v="DM-13525"/>
    <s v="Don Miller"/>
    <x v="1"/>
    <x v="0"/>
    <x v="144"/>
    <x v="2"/>
    <n v="32137"/>
    <x v="0"/>
    <s v="FUR-FU-10001591"/>
    <x v="0"/>
    <x v="5"/>
    <s v="Advantus Panel Wall Certificate Holder - 8.5x11"/>
    <n v="19.52"/>
    <n v="2"/>
    <n v="0.2"/>
    <n v="5.3680000000000012"/>
  </r>
  <r>
    <n v="5438"/>
    <s v="CA-2011-103317"/>
    <x v="2"/>
    <x v="260"/>
    <d v="2011-07-08T00:00:00"/>
    <s v="First Class"/>
    <s v="DM-13525"/>
    <s v="Don Miller"/>
    <x v="1"/>
    <x v="0"/>
    <x v="144"/>
    <x v="2"/>
    <n v="32137"/>
    <x v="0"/>
    <s v="OFF-BI-10001787"/>
    <x v="1"/>
    <x v="8"/>
    <s v="Wilson Jones Four-Pocket Poly Binders"/>
    <n v="9.8100000000000023"/>
    <n v="5"/>
    <n v="0.7"/>
    <n v="-6.8669999999999973"/>
  </r>
  <r>
    <n v="5439"/>
    <s v="CA-2011-103317"/>
    <x v="2"/>
    <x v="260"/>
    <d v="2011-07-08T00:00:00"/>
    <s v="First Class"/>
    <s v="DM-13525"/>
    <s v="Don Miller"/>
    <x v="1"/>
    <x v="0"/>
    <x v="144"/>
    <x v="2"/>
    <n v="32137"/>
    <x v="0"/>
    <s v="FUR-FU-10003192"/>
    <x v="0"/>
    <x v="5"/>
    <s v="Luxo Adjustable Task Clamp Lamp"/>
    <n v="213.21600000000001"/>
    <n v="3"/>
    <n v="0.2"/>
    <n v="15.991199999999992"/>
  </r>
  <r>
    <n v="5440"/>
    <s v="CA-2013-167115"/>
    <x v="0"/>
    <x v="958"/>
    <d v="2013-04-10T00:00:00"/>
    <s v="Standard Class"/>
    <s v="EH-14185"/>
    <s v="Evan Henry"/>
    <x v="0"/>
    <x v="0"/>
    <x v="20"/>
    <x v="15"/>
    <n v="10035"/>
    <x v="3"/>
    <s v="OFF-BI-10004600"/>
    <x v="1"/>
    <x v="8"/>
    <s v="Ibico Ibimaster 300 Manual Binding System"/>
    <n v="588.78399999999999"/>
    <n v="2"/>
    <n v="0.2"/>
    <n v="183.99499999999998"/>
  </r>
  <r>
    <n v="5441"/>
    <s v="US-2014-153633"/>
    <x v="3"/>
    <x v="38"/>
    <d v="2014-11-19T00:00:00"/>
    <s v="Second Class"/>
    <s v="TC-21295"/>
    <s v="Toby Carlisle"/>
    <x v="0"/>
    <x v="0"/>
    <x v="442"/>
    <x v="2"/>
    <n v="33458"/>
    <x v="0"/>
    <s v="OFF-AR-10002335"/>
    <x v="1"/>
    <x v="6"/>
    <s v="DIXON Oriole Pencils"/>
    <n v="2.0640000000000001"/>
    <n v="1"/>
    <n v="0.2"/>
    <n v="0.15480000000000005"/>
  </r>
  <r>
    <n v="5442"/>
    <s v="CA-2014-155929"/>
    <x v="3"/>
    <x v="428"/>
    <d v="2014-09-14T00:00:00"/>
    <s v="Standard Class"/>
    <s v="AI-10855"/>
    <s v="Arianne Irving"/>
    <x v="0"/>
    <x v="0"/>
    <x v="220"/>
    <x v="16"/>
    <n v="85301"/>
    <x v="1"/>
    <s v="OFF-PA-10000859"/>
    <x v="1"/>
    <x v="10"/>
    <s v="Unpadded Memo Slips"/>
    <n v="6.3680000000000003"/>
    <n v="2"/>
    <n v="0.2"/>
    <n v="2.3879999999999999"/>
  </r>
  <r>
    <n v="5443"/>
    <s v="CA-2012-148712"/>
    <x v="1"/>
    <x v="786"/>
    <d v="2012-04-23T00:00:00"/>
    <s v="Standard Class"/>
    <s v="JM-15535"/>
    <s v="Jessica Myrick"/>
    <x v="0"/>
    <x v="0"/>
    <x v="20"/>
    <x v="15"/>
    <n v="10035"/>
    <x v="3"/>
    <s v="TEC-AC-10003198"/>
    <x v="2"/>
    <x v="11"/>
    <s v="Enermax Acrylux Wireless Keyboard"/>
    <n v="99.6"/>
    <n v="1"/>
    <n v="0"/>
    <n v="36.851999999999997"/>
  </r>
  <r>
    <n v="5444"/>
    <s v="CA-2012-148712"/>
    <x v="1"/>
    <x v="786"/>
    <d v="2012-04-23T00:00:00"/>
    <s v="Standard Class"/>
    <s v="JM-15535"/>
    <s v="Jessica Myrick"/>
    <x v="0"/>
    <x v="0"/>
    <x v="20"/>
    <x v="15"/>
    <n v="10035"/>
    <x v="3"/>
    <s v="OFF-BI-10001900"/>
    <x v="1"/>
    <x v="8"/>
    <s v="DXL Angle-View Binders with Locking Rings, Black"/>
    <n v="62.296000000000006"/>
    <n v="13"/>
    <n v="0.2"/>
    <n v="21.024899999999999"/>
  </r>
  <r>
    <n v="5445"/>
    <s v="CA-2012-148712"/>
    <x v="1"/>
    <x v="786"/>
    <d v="2012-04-23T00:00:00"/>
    <s v="Standard Class"/>
    <s v="JM-15535"/>
    <s v="Jessica Myrick"/>
    <x v="0"/>
    <x v="0"/>
    <x v="20"/>
    <x v="15"/>
    <n v="10035"/>
    <x v="3"/>
    <s v="OFF-AR-10000614"/>
    <x v="1"/>
    <x v="6"/>
    <s v="Barrel Sharpener"/>
    <n v="10.709999999999999"/>
    <n v="3"/>
    <n v="0"/>
    <n v="2.7845999999999997"/>
  </r>
  <r>
    <n v="5446"/>
    <s v="CA-2013-128307"/>
    <x v="0"/>
    <x v="197"/>
    <d v="2013-07-30T00:00:00"/>
    <s v="Standard Class"/>
    <s v="BE-11335"/>
    <s v="Bill Eplett"/>
    <x v="2"/>
    <x v="0"/>
    <x v="12"/>
    <x v="5"/>
    <n v="77041"/>
    <x v="2"/>
    <s v="OFF-EN-10003040"/>
    <x v="1"/>
    <x v="12"/>
    <s v="Quality Park Security Envelopes"/>
    <n v="20.936000000000003"/>
    <n v="1"/>
    <n v="0.2"/>
    <n v="7.0659000000000001"/>
  </r>
  <r>
    <n v="5447"/>
    <s v="US-2013-127425"/>
    <x v="0"/>
    <x v="370"/>
    <d v="2013-09-01T00:00:00"/>
    <s v="Standard Class"/>
    <s v="DR-12880"/>
    <s v="Dan Reichenbach"/>
    <x v="1"/>
    <x v="0"/>
    <x v="20"/>
    <x v="15"/>
    <n v="10035"/>
    <x v="3"/>
    <s v="TEC-PH-10003442"/>
    <x v="2"/>
    <x v="7"/>
    <s v="Samsung Replacement EH64AVFWE Premium Headset"/>
    <n v="33"/>
    <n v="6"/>
    <n v="0"/>
    <n v="8.25"/>
  </r>
  <r>
    <n v="5448"/>
    <s v="US-2013-127425"/>
    <x v="0"/>
    <x v="370"/>
    <d v="2013-09-01T00:00:00"/>
    <s v="Standard Class"/>
    <s v="DR-12880"/>
    <s v="Dan Reichenbach"/>
    <x v="1"/>
    <x v="0"/>
    <x v="20"/>
    <x v="15"/>
    <n v="10035"/>
    <x v="3"/>
    <s v="TEC-AC-10002800"/>
    <x v="2"/>
    <x v="11"/>
    <s v="Plantronics Audio 478 Stereo USB Headset"/>
    <n v="249.95000000000002"/>
    <n v="5"/>
    <n v="0"/>
    <n v="87.482499999999987"/>
  </r>
  <r>
    <n v="5449"/>
    <s v="US-2011-119081"/>
    <x v="2"/>
    <x v="171"/>
    <d v="2011-09-19T00:00:00"/>
    <s v="Standard Class"/>
    <s v="TA-21385"/>
    <s v="Tom Ashbrook"/>
    <x v="2"/>
    <x v="0"/>
    <x v="250"/>
    <x v="41"/>
    <n v="66062"/>
    <x v="2"/>
    <s v="OFF-SU-10000157"/>
    <x v="1"/>
    <x v="14"/>
    <s v="Compact Automatic Electric Letter Opener"/>
    <n v="357.93"/>
    <n v="3"/>
    <n v="0"/>
    <n v="7.158600000000007"/>
  </r>
  <r>
    <n v="5450"/>
    <s v="US-2011-119081"/>
    <x v="2"/>
    <x v="171"/>
    <d v="2011-09-19T00:00:00"/>
    <s v="Standard Class"/>
    <s v="TA-21385"/>
    <s v="Tom Ashbrook"/>
    <x v="2"/>
    <x v="0"/>
    <x v="250"/>
    <x v="41"/>
    <n v="66062"/>
    <x v="2"/>
    <s v="TEC-AC-10001542"/>
    <x v="2"/>
    <x v="11"/>
    <s v="SanDisk Cruzer 16 GB USB Flash Drive"/>
    <n v="57.400000000000006"/>
    <n v="5"/>
    <n v="0"/>
    <n v="10.905999999999993"/>
  </r>
  <r>
    <n v="5451"/>
    <s v="US-2011-119081"/>
    <x v="2"/>
    <x v="171"/>
    <d v="2011-09-19T00:00:00"/>
    <s v="Standard Class"/>
    <s v="TA-21385"/>
    <s v="Tom Ashbrook"/>
    <x v="2"/>
    <x v="0"/>
    <x v="250"/>
    <x v="41"/>
    <n v="66062"/>
    <x v="2"/>
    <s v="OFF-BI-10004519"/>
    <x v="1"/>
    <x v="8"/>
    <s v="GBC DocuBind P100 Manual Binding Machine"/>
    <n v="331.96"/>
    <n v="2"/>
    <n v="0"/>
    <n v="149.38199999999998"/>
  </r>
  <r>
    <n v="5452"/>
    <s v="US-2011-119081"/>
    <x v="2"/>
    <x v="171"/>
    <d v="2011-09-19T00:00:00"/>
    <s v="Standard Class"/>
    <s v="TA-21385"/>
    <s v="Tom Ashbrook"/>
    <x v="2"/>
    <x v="0"/>
    <x v="250"/>
    <x v="41"/>
    <n v="66062"/>
    <x v="2"/>
    <s v="FUR-FU-10003464"/>
    <x v="0"/>
    <x v="5"/>
    <s v="Seth Thomas 8 1/2&quot; Cubicle Clock"/>
    <n v="40.56"/>
    <n v="2"/>
    <n v="0"/>
    <n v="12.979199999999999"/>
  </r>
  <r>
    <n v="5453"/>
    <s v="CA-2013-140613"/>
    <x v="0"/>
    <x v="405"/>
    <d v="2013-07-30T00:00:00"/>
    <s v="Standard Class"/>
    <s v="KN-16705"/>
    <s v="Kristina Nunn"/>
    <x v="2"/>
    <x v="0"/>
    <x v="306"/>
    <x v="33"/>
    <n v="89431"/>
    <x v="1"/>
    <s v="OFF-SU-10004261"/>
    <x v="1"/>
    <x v="14"/>
    <s v="Fiskars 8&quot; Scissors, 2/Pack"/>
    <n v="86.199999999999989"/>
    <n v="5"/>
    <n v="0"/>
    <n v="24.997999999999987"/>
  </r>
  <r>
    <n v="5454"/>
    <s v="US-2014-108700"/>
    <x v="3"/>
    <x v="240"/>
    <d v="2014-05-24T00:00:00"/>
    <s v="Standard Class"/>
    <s v="PJ-18835"/>
    <s v="Patrick Jones"/>
    <x v="1"/>
    <x v="0"/>
    <x v="179"/>
    <x v="10"/>
    <n v="61107"/>
    <x v="2"/>
    <s v="OFF-PA-10004733"/>
    <x v="1"/>
    <x v="10"/>
    <s v="Things To Do Today Spiral Book"/>
    <n v="38.016000000000005"/>
    <n v="6"/>
    <n v="0.2"/>
    <n v="13.780799999999996"/>
  </r>
  <r>
    <n v="5455"/>
    <s v="CA-2014-160962"/>
    <x v="3"/>
    <x v="1045"/>
    <d v="2014-05-03T00:00:00"/>
    <s v="Standard Class"/>
    <s v="MC-17605"/>
    <s v="Matt Connell"/>
    <x v="1"/>
    <x v="0"/>
    <x v="10"/>
    <x v="9"/>
    <n v="19143"/>
    <x v="3"/>
    <s v="OFF-ST-10001325"/>
    <x v="1"/>
    <x v="4"/>
    <s v="Sterilite Officeware Hinged File Box"/>
    <n v="8.3840000000000003"/>
    <n v="1"/>
    <n v="0.2"/>
    <n v="0.73360000000000003"/>
  </r>
  <r>
    <n v="5456"/>
    <s v="CA-2014-160962"/>
    <x v="3"/>
    <x v="1045"/>
    <d v="2014-05-03T00:00:00"/>
    <s v="Standard Class"/>
    <s v="MC-17605"/>
    <s v="Matt Connell"/>
    <x v="1"/>
    <x v="0"/>
    <x v="10"/>
    <x v="9"/>
    <n v="19143"/>
    <x v="3"/>
    <s v="OFF-AR-10003056"/>
    <x v="1"/>
    <x v="6"/>
    <s v="Newell 341"/>
    <n v="6.8480000000000008"/>
    <n v="2"/>
    <n v="0.2"/>
    <n v="0.77039999999999909"/>
  </r>
  <r>
    <n v="5457"/>
    <s v="CA-2014-130631"/>
    <x v="3"/>
    <x v="614"/>
    <d v="2015-01-03T00:00:00"/>
    <s v="Standard Class"/>
    <s v="BS-11755"/>
    <s v="Bruce Stewart"/>
    <x v="0"/>
    <x v="0"/>
    <x v="156"/>
    <x v="4"/>
    <n v="98026"/>
    <x v="1"/>
    <s v="OFF-FA-10000089"/>
    <x v="1"/>
    <x v="13"/>
    <s v="Acco Glide Clips"/>
    <n v="19.600000000000001"/>
    <n v="5"/>
    <n v="0"/>
    <n v="9.6039999999999992"/>
  </r>
  <r>
    <n v="5458"/>
    <s v="CA-2014-130631"/>
    <x v="3"/>
    <x v="614"/>
    <d v="2015-01-03T00:00:00"/>
    <s v="Standard Class"/>
    <s v="BS-11755"/>
    <s v="Bruce Stewart"/>
    <x v="0"/>
    <x v="0"/>
    <x v="156"/>
    <x v="4"/>
    <n v="98026"/>
    <x v="1"/>
    <s v="FUR-FU-10004093"/>
    <x v="0"/>
    <x v="5"/>
    <s v="Hand-Finished Solid Wood Document Frame"/>
    <n v="68.459999999999994"/>
    <n v="2"/>
    <n v="0"/>
    <n v="20.537999999999997"/>
  </r>
  <r>
    <n v="5459"/>
    <s v="CA-2014-116680"/>
    <x v="3"/>
    <x v="507"/>
    <d v="2014-09-07T00:00:00"/>
    <s v="Second Class"/>
    <s v="PK-19075"/>
    <s v="Pete Kriz"/>
    <x v="0"/>
    <x v="0"/>
    <x v="8"/>
    <x v="1"/>
    <n v="94122"/>
    <x v="1"/>
    <s v="OFF-BI-10004022"/>
    <x v="1"/>
    <x v="8"/>
    <s v="Acco Suede Grain Vinyl Round Ring Binder"/>
    <n v="13.343999999999998"/>
    <n v="6"/>
    <n v="0.2"/>
    <n v="4.3367999999999993"/>
  </r>
  <r>
    <n v="5460"/>
    <s v="CA-2014-116680"/>
    <x v="3"/>
    <x v="507"/>
    <d v="2014-09-07T00:00:00"/>
    <s v="Second Class"/>
    <s v="PK-19075"/>
    <s v="Pete Kriz"/>
    <x v="0"/>
    <x v="0"/>
    <x v="8"/>
    <x v="1"/>
    <n v="94122"/>
    <x v="1"/>
    <s v="FUR-TA-10001771"/>
    <x v="0"/>
    <x v="3"/>
    <s v="Bush Cubix Conference Tables, Fully Assembled"/>
    <n v="1478.2719999999999"/>
    <n v="8"/>
    <n v="0.2"/>
    <n v="92.392000000000053"/>
  </r>
  <r>
    <n v="5461"/>
    <s v="US-2011-107405"/>
    <x v="2"/>
    <x v="90"/>
    <d v="2011-03-25T00:00:00"/>
    <s v="Standard Class"/>
    <s v="TS-21205"/>
    <s v="Thomas Seio"/>
    <x v="1"/>
    <x v="0"/>
    <x v="153"/>
    <x v="3"/>
    <n v="28806"/>
    <x v="0"/>
    <s v="OFF-ST-10002301"/>
    <x v="1"/>
    <x v="4"/>
    <s v="Tennsco Commercial Shelving"/>
    <n v="16.272000000000002"/>
    <n v="1"/>
    <n v="0.2"/>
    <n v="-3.864600000000002"/>
  </r>
  <r>
    <n v="5462"/>
    <s v="CA-2014-101574"/>
    <x v="3"/>
    <x v="394"/>
    <d v="2014-10-05T00:00:00"/>
    <s v="Standard Class"/>
    <s v="BD-11725"/>
    <s v="Bruce Degenhardt"/>
    <x v="0"/>
    <x v="0"/>
    <x v="1"/>
    <x v="1"/>
    <n v="90032"/>
    <x v="1"/>
    <s v="FUR-FU-10001706"/>
    <x v="0"/>
    <x v="5"/>
    <s v="Longer-Life Soft White Bulbs"/>
    <n v="9.24"/>
    <n v="3"/>
    <n v="0"/>
    <n v="4.4352"/>
  </r>
  <r>
    <n v="5463"/>
    <s v="CA-2011-146591"/>
    <x v="2"/>
    <x v="1046"/>
    <d v="2011-01-21T00:00:00"/>
    <s v="First Class"/>
    <s v="TS-21340"/>
    <s v="Toby Swindell"/>
    <x v="0"/>
    <x v="0"/>
    <x v="48"/>
    <x v="16"/>
    <n v="85254"/>
    <x v="1"/>
    <s v="OFF-BI-10003676"/>
    <x v="1"/>
    <x v="8"/>
    <s v="GBC Standard Recycled Report Covers, Clear Plastic Sheets"/>
    <n v="32.340000000000003"/>
    <n v="10"/>
    <n v="0.7"/>
    <n v="-23.716000000000001"/>
  </r>
  <r>
    <n v="5464"/>
    <s v="CA-2011-146591"/>
    <x v="2"/>
    <x v="1046"/>
    <d v="2011-01-21T00:00:00"/>
    <s v="First Class"/>
    <s v="TS-21340"/>
    <s v="Toby Swindell"/>
    <x v="0"/>
    <x v="0"/>
    <x v="48"/>
    <x v="16"/>
    <n v="85254"/>
    <x v="1"/>
    <s v="OFF-PA-10000659"/>
    <x v="1"/>
    <x v="10"/>
    <s v="TOPS Carbonless Receipt Book, Four 2-3/4 x 7-1/4 Money Receipts per Page"/>
    <n v="56.064"/>
    <n v="4"/>
    <n v="0.2"/>
    <n v="19.622399999999999"/>
  </r>
  <r>
    <n v="5465"/>
    <s v="CA-2011-146591"/>
    <x v="2"/>
    <x v="1046"/>
    <d v="2011-01-21T00:00:00"/>
    <s v="First Class"/>
    <s v="TS-21340"/>
    <s v="Toby Swindell"/>
    <x v="0"/>
    <x v="0"/>
    <x v="48"/>
    <x v="16"/>
    <n v="85254"/>
    <x v="1"/>
    <s v="OFF-EN-10002504"/>
    <x v="1"/>
    <x v="12"/>
    <s v="Tyvek  Top-Opening Peel &amp; Seel Envelopes, Plain White"/>
    <n v="108.72"/>
    <n v="5"/>
    <n v="0.2"/>
    <n v="36.692999999999998"/>
  </r>
  <r>
    <n v="5466"/>
    <s v="CA-2011-146591"/>
    <x v="2"/>
    <x v="1046"/>
    <d v="2011-01-21T00:00:00"/>
    <s v="First Class"/>
    <s v="TS-21340"/>
    <s v="Toby Swindell"/>
    <x v="0"/>
    <x v="0"/>
    <x v="48"/>
    <x v="16"/>
    <n v="85254"/>
    <x v="1"/>
    <s v="FUR-BO-10001972"/>
    <x v="0"/>
    <x v="0"/>
    <s v="O'Sullivan 4-Shelf Bookcase in Odessa Pine"/>
    <n v="181.47000000000003"/>
    <n v="5"/>
    <n v="0.7"/>
    <n v="-320.59699999999998"/>
  </r>
  <r>
    <n v="5467"/>
    <s v="CA-2011-107706"/>
    <x v="2"/>
    <x v="1047"/>
    <d v="2011-02-20T00:00:00"/>
    <s v="Second Class"/>
    <s v="ST-20530"/>
    <s v="Shui Tom"/>
    <x v="0"/>
    <x v="0"/>
    <x v="12"/>
    <x v="5"/>
    <n v="77095"/>
    <x v="2"/>
    <s v="OFF-PA-10000466"/>
    <x v="1"/>
    <x v="10"/>
    <s v="Memo Book, 100 Message Capacity, 5 3/8” x 11”"/>
    <n v="16.176000000000002"/>
    <n v="3"/>
    <n v="0.2"/>
    <n v="6.0659999999999989"/>
  </r>
  <r>
    <n v="5468"/>
    <s v="CA-2013-122448"/>
    <x v="0"/>
    <x v="632"/>
    <d v="2013-06-15T00:00:00"/>
    <s v="Standard Class"/>
    <s v="DB-13210"/>
    <s v="Dean Braden"/>
    <x v="0"/>
    <x v="0"/>
    <x v="8"/>
    <x v="1"/>
    <n v="94109"/>
    <x v="1"/>
    <s v="FUR-CH-10002774"/>
    <x v="0"/>
    <x v="1"/>
    <s v="Global Deluxe Stacking Chair, Gray"/>
    <n v="122.352"/>
    <n v="3"/>
    <n v="0.2"/>
    <n v="13.764599999999994"/>
  </r>
  <r>
    <n v="5469"/>
    <s v="CA-2011-132451"/>
    <x v="2"/>
    <x v="467"/>
    <d v="2011-09-27T00:00:00"/>
    <s v="First Class"/>
    <s v="KF-16285"/>
    <s v="Karen Ferguson"/>
    <x v="2"/>
    <x v="0"/>
    <x v="70"/>
    <x v="1"/>
    <n v="92105"/>
    <x v="1"/>
    <s v="FUR-CH-10000454"/>
    <x v="0"/>
    <x v="1"/>
    <s v="Hon Deluxe Fabric Upholstered Stacking Chairs, Rounded Back"/>
    <n v="585.55200000000002"/>
    <n v="3"/>
    <n v="0.2"/>
    <n v="73.19399999999996"/>
  </r>
  <r>
    <n v="5470"/>
    <s v="CA-2011-132451"/>
    <x v="2"/>
    <x v="467"/>
    <d v="2011-09-27T00:00:00"/>
    <s v="First Class"/>
    <s v="KF-16285"/>
    <s v="Karen Ferguson"/>
    <x v="2"/>
    <x v="0"/>
    <x v="70"/>
    <x v="1"/>
    <n v="92105"/>
    <x v="1"/>
    <s v="OFF-PA-10004888"/>
    <x v="1"/>
    <x v="10"/>
    <s v="Xerox 217"/>
    <n v="19.440000000000001"/>
    <n v="3"/>
    <n v="0"/>
    <n v="9.3312000000000008"/>
  </r>
  <r>
    <n v="5471"/>
    <s v="CA-2013-158547"/>
    <x v="0"/>
    <x v="198"/>
    <d v="2013-06-05T00:00:00"/>
    <s v="Standard Class"/>
    <s v="JM-16195"/>
    <s v="Justin MacKendrick"/>
    <x v="0"/>
    <x v="0"/>
    <x v="57"/>
    <x v="24"/>
    <n v="45011"/>
    <x v="3"/>
    <s v="OFF-AP-10003842"/>
    <x v="1"/>
    <x v="9"/>
    <s v="Euro-Pro Shark Turbo Vacuum"/>
    <n v="123.92000000000002"/>
    <n v="5"/>
    <n v="0.2"/>
    <n v="9.2939999999999969"/>
  </r>
  <r>
    <n v="5472"/>
    <s v="CA-2014-116946"/>
    <x v="3"/>
    <x v="484"/>
    <d v="2014-12-24T00:00:00"/>
    <s v="Standard Class"/>
    <s v="TS-21505"/>
    <s v="Tony Sayre"/>
    <x v="0"/>
    <x v="0"/>
    <x v="117"/>
    <x v="22"/>
    <n v="80134"/>
    <x v="1"/>
    <s v="FUR-FU-10000320"/>
    <x v="0"/>
    <x v="5"/>
    <s v="OIC Stacking Trays"/>
    <n v="13.360000000000001"/>
    <n v="5"/>
    <n v="0.2"/>
    <n v="4.0080000000000009"/>
  </r>
  <r>
    <n v="5473"/>
    <s v="CA-2014-116946"/>
    <x v="3"/>
    <x v="484"/>
    <d v="2014-12-24T00:00:00"/>
    <s v="Standard Class"/>
    <s v="TS-21505"/>
    <s v="Tony Sayre"/>
    <x v="0"/>
    <x v="0"/>
    <x v="117"/>
    <x v="22"/>
    <n v="80134"/>
    <x v="1"/>
    <s v="OFF-ST-10002554"/>
    <x v="1"/>
    <x v="4"/>
    <s v="Tennsco Industrial Shelving"/>
    <n v="78.256"/>
    <n v="2"/>
    <n v="0.2"/>
    <n v="-17.607599999999998"/>
  </r>
  <r>
    <n v="5474"/>
    <s v="CA-2014-116946"/>
    <x v="3"/>
    <x v="484"/>
    <d v="2014-12-24T00:00:00"/>
    <s v="Standard Class"/>
    <s v="TS-21505"/>
    <s v="Tony Sayre"/>
    <x v="0"/>
    <x v="0"/>
    <x v="117"/>
    <x v="22"/>
    <n v="80134"/>
    <x v="1"/>
    <s v="FUR-BO-10000468"/>
    <x v="0"/>
    <x v="0"/>
    <s v="O'Sullivan 2-Shelf Heavy-Duty Bookcases"/>
    <n v="102.01800000000001"/>
    <n v="7"/>
    <n v="0.7"/>
    <n v="-183.6323999999999"/>
  </r>
  <r>
    <n v="5475"/>
    <s v="CA-2014-121741"/>
    <x v="3"/>
    <x v="377"/>
    <d v="2014-12-27T00:00:00"/>
    <s v="Same Day"/>
    <s v="YC-21895"/>
    <s v="Yoseph Carroll"/>
    <x v="1"/>
    <x v="0"/>
    <x v="9"/>
    <x v="8"/>
    <n v="68025"/>
    <x v="2"/>
    <s v="OFF-ST-10004459"/>
    <x v="1"/>
    <x v="4"/>
    <s v="Tennsco Single-Tier Lockers"/>
    <n v="750.68"/>
    <n v="2"/>
    <n v="0"/>
    <n v="37.533999999999992"/>
  </r>
  <r>
    <n v="5476"/>
    <s v="CA-2014-169691"/>
    <x v="3"/>
    <x v="140"/>
    <d v="2014-06-19T00:00:00"/>
    <s v="First Class"/>
    <s v="Dp-13240"/>
    <s v="Dean percer"/>
    <x v="2"/>
    <x v="0"/>
    <x v="349"/>
    <x v="11"/>
    <n v="55369"/>
    <x v="2"/>
    <s v="OFF-LA-10002312"/>
    <x v="1"/>
    <x v="2"/>
    <s v="Avery 490"/>
    <n v="44.400000000000006"/>
    <n v="3"/>
    <n v="0"/>
    <n v="22.200000000000003"/>
  </r>
  <r>
    <n v="5477"/>
    <s v="CA-2014-169691"/>
    <x v="3"/>
    <x v="140"/>
    <d v="2014-06-19T00:00:00"/>
    <s v="First Class"/>
    <s v="Dp-13240"/>
    <s v="Dean percer"/>
    <x v="2"/>
    <x v="0"/>
    <x v="349"/>
    <x v="11"/>
    <n v="55369"/>
    <x v="2"/>
    <s v="OFF-ST-10001291"/>
    <x v="1"/>
    <x v="4"/>
    <s v="Tenex Personal Self-Stacking Standard File Box, Black/Gray"/>
    <n v="84.55"/>
    <n v="5"/>
    <n v="0"/>
    <n v="22.828499999999998"/>
  </r>
  <r>
    <n v="5478"/>
    <s v="CA-2014-169691"/>
    <x v="3"/>
    <x v="140"/>
    <d v="2014-06-19T00:00:00"/>
    <s v="First Class"/>
    <s v="Dp-13240"/>
    <s v="Dean percer"/>
    <x v="2"/>
    <x v="0"/>
    <x v="349"/>
    <x v="11"/>
    <n v="55369"/>
    <x v="2"/>
    <s v="OFF-PA-10003022"/>
    <x v="1"/>
    <x v="10"/>
    <s v="Xerox 1992"/>
    <n v="17.940000000000001"/>
    <n v="3"/>
    <n v="0"/>
    <n v="8.7906000000000013"/>
  </r>
  <r>
    <n v="5479"/>
    <s v="CA-2013-121356"/>
    <x v="0"/>
    <x v="73"/>
    <d v="2013-11-25T00:00:00"/>
    <s v="Standard Class"/>
    <s v="SJ-20500"/>
    <s v="Shirley Jackson"/>
    <x v="0"/>
    <x v="0"/>
    <x v="46"/>
    <x v="13"/>
    <n v="19711"/>
    <x v="3"/>
    <s v="OFF-BI-10002133"/>
    <x v="1"/>
    <x v="8"/>
    <s v="Wilson Jones Elliptical Ring 3 1/2&quot; Capacity Binders, 800 sheets"/>
    <n v="128.39999999999998"/>
    <n v="3"/>
    <n v="0"/>
    <n v="62.915999999999997"/>
  </r>
  <r>
    <n v="5480"/>
    <s v="CA-2011-101770"/>
    <x v="2"/>
    <x v="691"/>
    <d v="2011-04-04T00:00:00"/>
    <s v="Standard Class"/>
    <s v="KB-16240"/>
    <s v="Karen Bern"/>
    <x v="1"/>
    <x v="0"/>
    <x v="100"/>
    <x v="2"/>
    <n v="33180"/>
    <x v="0"/>
    <s v="OFF-BI-10001097"/>
    <x v="1"/>
    <x v="8"/>
    <s v="Avery Hole Reinforcements"/>
    <n v="1.8690000000000004"/>
    <n v="1"/>
    <n v="0.7"/>
    <n v="-1.3082999999999996"/>
  </r>
  <r>
    <n v="5481"/>
    <s v="CA-2014-105487"/>
    <x v="3"/>
    <x v="1048"/>
    <d v="2014-10-15T00:00:00"/>
    <s v="Standard Class"/>
    <s v="CS-12250"/>
    <s v="Chris Selesnick"/>
    <x v="1"/>
    <x v="0"/>
    <x v="70"/>
    <x v="1"/>
    <n v="92105"/>
    <x v="1"/>
    <s v="TEC-PH-10001336"/>
    <x v="2"/>
    <x v="7"/>
    <s v="Digium D40 VoIP phone"/>
    <n v="103.19200000000001"/>
    <n v="1"/>
    <n v="0.2"/>
    <n v="11.609099999999998"/>
  </r>
  <r>
    <n v="5482"/>
    <s v="CA-2014-105487"/>
    <x v="3"/>
    <x v="1048"/>
    <d v="2014-10-15T00:00:00"/>
    <s v="Standard Class"/>
    <s v="CS-12250"/>
    <s v="Chris Selesnick"/>
    <x v="1"/>
    <x v="0"/>
    <x v="70"/>
    <x v="1"/>
    <n v="92105"/>
    <x v="1"/>
    <s v="TEC-AC-10002305"/>
    <x v="2"/>
    <x v="11"/>
    <s v="KeyTronic E03601U1 - Keyboard - Beige"/>
    <n v="36"/>
    <n v="2"/>
    <n v="0"/>
    <n v="6.4799999999999969"/>
  </r>
  <r>
    <n v="5483"/>
    <s v="CA-2014-105487"/>
    <x v="3"/>
    <x v="1048"/>
    <d v="2014-10-15T00:00:00"/>
    <s v="Standard Class"/>
    <s v="CS-12250"/>
    <s v="Chris Selesnick"/>
    <x v="1"/>
    <x v="0"/>
    <x v="70"/>
    <x v="1"/>
    <n v="92105"/>
    <x v="1"/>
    <s v="TEC-AC-10003610"/>
    <x v="2"/>
    <x v="11"/>
    <s v="Logitech Illuminated - Keyboard"/>
    <n v="239.96"/>
    <n v="4"/>
    <n v="0"/>
    <n v="115.1808"/>
  </r>
  <r>
    <n v="5484"/>
    <s v="CA-2014-105487"/>
    <x v="3"/>
    <x v="1048"/>
    <d v="2014-10-15T00:00:00"/>
    <s v="Standard Class"/>
    <s v="CS-12250"/>
    <s v="Chris Selesnick"/>
    <x v="1"/>
    <x v="0"/>
    <x v="70"/>
    <x v="1"/>
    <n v="92105"/>
    <x v="1"/>
    <s v="OFF-ST-10002301"/>
    <x v="1"/>
    <x v="4"/>
    <s v="Tennsco Commercial Shelving"/>
    <n v="40.68"/>
    <n v="2"/>
    <n v="0"/>
    <n v="0.40679999999999694"/>
  </r>
  <r>
    <n v="5485"/>
    <s v="CA-2014-148999"/>
    <x v="3"/>
    <x v="289"/>
    <d v="2014-02-05T00:00:00"/>
    <s v="Standard Class"/>
    <s v="EB-13870"/>
    <s v="Emily Burns"/>
    <x v="0"/>
    <x v="0"/>
    <x v="100"/>
    <x v="2"/>
    <n v="33142"/>
    <x v="0"/>
    <s v="FUR-CH-10002044"/>
    <x v="0"/>
    <x v="1"/>
    <s v="Office Star - Contemporary Task Swivel chair with 2-way adjustable arms, Plum"/>
    <n v="419.13599999999997"/>
    <n v="4"/>
    <n v="0.2"/>
    <n v="-68.1096"/>
  </r>
  <r>
    <n v="5486"/>
    <s v="CA-2011-107573"/>
    <x v="2"/>
    <x v="432"/>
    <d v="2011-12-17T00:00:00"/>
    <s v="Standard Class"/>
    <s v="PB-19150"/>
    <s v="Philip Brown"/>
    <x v="0"/>
    <x v="0"/>
    <x v="100"/>
    <x v="2"/>
    <n v="33178"/>
    <x v="0"/>
    <s v="OFF-EN-10001099"/>
    <x v="1"/>
    <x v="12"/>
    <s v="Staples"/>
    <n v="23.472000000000001"/>
    <n v="3"/>
    <n v="0.2"/>
    <n v="7.6283999999999974"/>
  </r>
  <r>
    <n v="5487"/>
    <s v="CA-2012-156608"/>
    <x v="1"/>
    <x v="1040"/>
    <d v="2012-10-29T00:00:00"/>
    <s v="Standard Class"/>
    <s v="MT-18070"/>
    <s v="Michelle Tran"/>
    <x v="2"/>
    <x v="0"/>
    <x v="52"/>
    <x v="5"/>
    <n v="78207"/>
    <x v="2"/>
    <s v="OFF-BI-10004140"/>
    <x v="1"/>
    <x v="8"/>
    <s v="Avery Non-Stick Binders"/>
    <n v="3.5919999999999992"/>
    <n v="4"/>
    <n v="0.8"/>
    <n v="-6.2860000000000031"/>
  </r>
  <r>
    <n v="5488"/>
    <s v="CA-2014-134495"/>
    <x v="3"/>
    <x v="719"/>
    <d v="2014-04-05T00:00:00"/>
    <s v="Second Class"/>
    <s v="BF-11020"/>
    <s v="Barry Französisch"/>
    <x v="1"/>
    <x v="0"/>
    <x v="108"/>
    <x v="2"/>
    <n v="32216"/>
    <x v="0"/>
    <s v="TEC-PH-10004897"/>
    <x v="2"/>
    <x v="7"/>
    <s v="Mediabridge Sport Armband iPhone 5s"/>
    <n v="23.976000000000003"/>
    <n v="3"/>
    <n v="0.2"/>
    <n v="-5.694300000000001"/>
  </r>
  <r>
    <n v="5489"/>
    <s v="CA-2014-134495"/>
    <x v="3"/>
    <x v="719"/>
    <d v="2014-04-05T00:00:00"/>
    <s v="Second Class"/>
    <s v="BF-11020"/>
    <s v="Barry Französisch"/>
    <x v="1"/>
    <x v="0"/>
    <x v="108"/>
    <x v="2"/>
    <n v="32216"/>
    <x v="0"/>
    <s v="OFF-LA-10000262"/>
    <x v="1"/>
    <x v="2"/>
    <s v="Avery 494"/>
    <n v="6.2640000000000002"/>
    <n v="3"/>
    <n v="0.2"/>
    <n v="2.0358000000000001"/>
  </r>
  <r>
    <n v="5490"/>
    <s v="CA-2014-134495"/>
    <x v="3"/>
    <x v="719"/>
    <d v="2014-04-05T00:00:00"/>
    <s v="Second Class"/>
    <s v="BF-11020"/>
    <s v="Barry Französisch"/>
    <x v="1"/>
    <x v="0"/>
    <x v="108"/>
    <x v="2"/>
    <n v="32216"/>
    <x v="0"/>
    <s v="OFF-AP-10002222"/>
    <x v="1"/>
    <x v="9"/>
    <s v="Staples"/>
    <n v="20.808"/>
    <n v="3"/>
    <n v="0.2"/>
    <n v="1.8207000000000013"/>
  </r>
  <r>
    <n v="5491"/>
    <s v="CA-2014-134495"/>
    <x v="3"/>
    <x v="719"/>
    <d v="2014-04-05T00:00:00"/>
    <s v="Second Class"/>
    <s v="BF-11020"/>
    <s v="Barry Französisch"/>
    <x v="1"/>
    <x v="0"/>
    <x v="108"/>
    <x v="2"/>
    <n v="32216"/>
    <x v="0"/>
    <s v="FUR-CH-10003774"/>
    <x v="0"/>
    <x v="1"/>
    <s v="Global Wood Trimmed Manager's Task Chair, Khaki"/>
    <n v="218.35200000000003"/>
    <n v="3"/>
    <n v="0.2"/>
    <n v="-19.105800000000016"/>
  </r>
  <r>
    <n v="5492"/>
    <s v="CA-2014-164098"/>
    <x v="3"/>
    <x v="795"/>
    <d v="2014-01-28T00:00:00"/>
    <s v="First Class"/>
    <s v="CG-12520"/>
    <s v="Claire Gute"/>
    <x v="0"/>
    <x v="0"/>
    <x v="12"/>
    <x v="5"/>
    <n v="77070"/>
    <x v="2"/>
    <s v="OFF-ST-10000615"/>
    <x v="1"/>
    <x v="4"/>
    <s v="SimpliFile Personal File, Black Granite, 15w x 6-15/16d x 11-1/4h"/>
    <n v="18.16"/>
    <n v="2"/>
    <n v="0.2"/>
    <n v="1.8160000000000016"/>
  </r>
  <r>
    <n v="5493"/>
    <s v="CA-2011-105249"/>
    <x v="2"/>
    <x v="683"/>
    <d v="2011-11-28T00:00:00"/>
    <s v="Same Day"/>
    <s v="DH-13675"/>
    <s v="Duane Huffman"/>
    <x v="2"/>
    <x v="0"/>
    <x v="8"/>
    <x v="1"/>
    <n v="94122"/>
    <x v="1"/>
    <s v="OFF-SU-10001225"/>
    <x v="1"/>
    <x v="14"/>
    <s v="Staples"/>
    <n v="7.36"/>
    <n v="2"/>
    <n v="0"/>
    <n v="0.14719999999999978"/>
  </r>
  <r>
    <n v="5494"/>
    <s v="CA-2011-105249"/>
    <x v="2"/>
    <x v="683"/>
    <d v="2011-11-28T00:00:00"/>
    <s v="Same Day"/>
    <s v="DH-13675"/>
    <s v="Duane Huffman"/>
    <x v="2"/>
    <x v="0"/>
    <x v="8"/>
    <x v="1"/>
    <n v="94122"/>
    <x v="1"/>
    <s v="OFF-LA-10002043"/>
    <x v="1"/>
    <x v="2"/>
    <s v="Avery 489"/>
    <n v="41.4"/>
    <n v="4"/>
    <n v="0"/>
    <n v="19.872"/>
  </r>
  <r>
    <n v="5495"/>
    <s v="CA-2011-105249"/>
    <x v="2"/>
    <x v="683"/>
    <d v="2011-11-28T00:00:00"/>
    <s v="Same Day"/>
    <s v="DH-13675"/>
    <s v="Duane Huffman"/>
    <x v="2"/>
    <x v="0"/>
    <x v="8"/>
    <x v="1"/>
    <n v="94122"/>
    <x v="1"/>
    <s v="FUR-BO-10000330"/>
    <x v="0"/>
    <x v="0"/>
    <s v="Sauder Camden County Barrister Bookcase, Planked Cherry Finish"/>
    <n v="411.33199999999999"/>
    <n v="4"/>
    <n v="0.15"/>
    <n v="-4.8391999999999769"/>
  </r>
  <r>
    <n v="5496"/>
    <s v="CA-2012-113523"/>
    <x v="1"/>
    <x v="406"/>
    <d v="2012-09-08T00:00:00"/>
    <s v="Standard Class"/>
    <s v="SC-20440"/>
    <s v="Shaun Chance"/>
    <x v="1"/>
    <x v="0"/>
    <x v="10"/>
    <x v="9"/>
    <n v="19140"/>
    <x v="3"/>
    <s v="OFF-BI-10001249"/>
    <x v="1"/>
    <x v="8"/>
    <s v="Avery Heavy-Duty EZD View Binder with Locking Rings"/>
    <n v="7.6560000000000006"/>
    <n v="4"/>
    <n v="0.7"/>
    <n v="-6.1247999999999987"/>
  </r>
  <r>
    <n v="5497"/>
    <s v="CA-2014-117821"/>
    <x v="3"/>
    <x v="492"/>
    <d v="2014-06-17T00:00:00"/>
    <s v="Standard Class"/>
    <s v="HG-15025"/>
    <s v="Hunter Glantz"/>
    <x v="0"/>
    <x v="0"/>
    <x v="292"/>
    <x v="24"/>
    <n v="43302"/>
    <x v="3"/>
    <s v="TEC-AC-10004469"/>
    <x v="2"/>
    <x v="11"/>
    <s v="Microsoft Sculpt Comfort Mouse"/>
    <n v="63.920000000000009"/>
    <n v="2"/>
    <n v="0.2"/>
    <n v="19.176000000000002"/>
  </r>
  <r>
    <n v="5498"/>
    <s v="CA-2014-164378"/>
    <x v="3"/>
    <x v="663"/>
    <d v="2014-07-19T00:00:00"/>
    <s v="Second Class"/>
    <s v="MM-18055"/>
    <s v="Michelle Moray"/>
    <x v="0"/>
    <x v="0"/>
    <x v="20"/>
    <x v="15"/>
    <n v="10024"/>
    <x v="3"/>
    <s v="OFF-AR-10001177"/>
    <x v="1"/>
    <x v="6"/>
    <s v="Newell 349"/>
    <n v="6.56"/>
    <n v="2"/>
    <n v="0"/>
    <n v="1.9023999999999992"/>
  </r>
  <r>
    <n v="5499"/>
    <s v="CA-2014-164378"/>
    <x v="3"/>
    <x v="663"/>
    <d v="2014-07-19T00:00:00"/>
    <s v="Second Class"/>
    <s v="MM-18055"/>
    <s v="Michelle Moray"/>
    <x v="0"/>
    <x v="0"/>
    <x v="20"/>
    <x v="15"/>
    <n v="10024"/>
    <x v="3"/>
    <s v="OFF-LA-10000634"/>
    <x v="1"/>
    <x v="2"/>
    <s v="Avery 509"/>
    <n v="7.83"/>
    <n v="3"/>
    <n v="0"/>
    <n v="3.6017999999999999"/>
  </r>
  <r>
    <n v="5500"/>
    <s v="CA-2014-164378"/>
    <x v="3"/>
    <x v="663"/>
    <d v="2014-07-19T00:00:00"/>
    <s v="Second Class"/>
    <s v="MM-18055"/>
    <s v="Michelle Moray"/>
    <x v="0"/>
    <x v="0"/>
    <x v="20"/>
    <x v="15"/>
    <n v="10024"/>
    <x v="3"/>
    <s v="TEC-AC-10004708"/>
    <x v="2"/>
    <x v="11"/>
    <s v="Sony 32GB Class 10 Micro SDHC R40 Memory Card"/>
    <n v="41.9"/>
    <n v="2"/>
    <n v="0"/>
    <n v="8.7989999999999995"/>
  </r>
  <r>
    <n v="5501"/>
    <s v="CA-2014-164378"/>
    <x v="3"/>
    <x v="663"/>
    <d v="2014-07-19T00:00:00"/>
    <s v="Second Class"/>
    <s v="MM-18055"/>
    <s v="Michelle Moray"/>
    <x v="0"/>
    <x v="0"/>
    <x v="20"/>
    <x v="15"/>
    <n v="10024"/>
    <x v="3"/>
    <s v="FUR-CH-10002084"/>
    <x v="0"/>
    <x v="1"/>
    <s v="Hon Mobius Operator's Chair"/>
    <n v="664.14599999999996"/>
    <n v="6"/>
    <n v="0.1"/>
    <n v="88.552800000000005"/>
  </r>
  <r>
    <n v="5502"/>
    <s v="CA-2014-164378"/>
    <x v="3"/>
    <x v="663"/>
    <d v="2014-07-19T00:00:00"/>
    <s v="Second Class"/>
    <s v="MM-18055"/>
    <s v="Michelle Moray"/>
    <x v="0"/>
    <x v="0"/>
    <x v="20"/>
    <x v="15"/>
    <n v="10024"/>
    <x v="3"/>
    <s v="OFF-PA-10004519"/>
    <x v="1"/>
    <x v="10"/>
    <s v="Spiral Phone Message Books with Labels by Adams"/>
    <n v="8.9600000000000009"/>
    <n v="2"/>
    <n v="0"/>
    <n v="4.3904000000000005"/>
  </r>
  <r>
    <n v="5503"/>
    <s v="CA-2014-127782"/>
    <x v="3"/>
    <x v="808"/>
    <d v="2014-11-07T00:00:00"/>
    <s v="Standard Class"/>
    <s v="TH-21115"/>
    <s v="Thea Hudgings"/>
    <x v="1"/>
    <x v="0"/>
    <x v="10"/>
    <x v="9"/>
    <n v="19140"/>
    <x v="3"/>
    <s v="FUR-FU-10001847"/>
    <x v="0"/>
    <x v="5"/>
    <s v="Eldon Image Series Black Desk Accessories"/>
    <n v="3.3119999999999998"/>
    <n v="1"/>
    <n v="0.2"/>
    <n v="0.66239999999999977"/>
  </r>
  <r>
    <n v="5504"/>
    <s v="CA-2014-127782"/>
    <x v="3"/>
    <x v="808"/>
    <d v="2014-11-07T00:00:00"/>
    <s v="Standard Class"/>
    <s v="TH-21115"/>
    <s v="Thea Hudgings"/>
    <x v="1"/>
    <x v="0"/>
    <x v="10"/>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x v="0"/>
    <x v="10"/>
    <x v="9"/>
    <n v="19140"/>
    <x v="3"/>
    <s v="OFF-EN-10003845"/>
    <x v="1"/>
    <x v="12"/>
    <s v="Colored Envelopes"/>
    <n v="8.8559999999999999"/>
    <n v="3"/>
    <n v="0.2"/>
    <n v="2.8781999999999992"/>
  </r>
  <r>
    <n v="5506"/>
    <s v="CA-2014-127782"/>
    <x v="3"/>
    <x v="808"/>
    <d v="2014-11-07T00:00:00"/>
    <s v="Standard Class"/>
    <s v="TH-21115"/>
    <s v="Thea Hudgings"/>
    <x v="1"/>
    <x v="0"/>
    <x v="10"/>
    <x v="9"/>
    <n v="19140"/>
    <x v="3"/>
    <s v="TEC-PH-10001817"/>
    <x v="2"/>
    <x v="7"/>
    <s v="Wilson Electronics DB Pro Signal Booster"/>
    <n v="859.19999999999993"/>
    <n v="4"/>
    <n v="0.4"/>
    <n v="-186.15999999999997"/>
  </r>
  <r>
    <n v="5507"/>
    <s v="US-2013-162026"/>
    <x v="0"/>
    <x v="750"/>
    <d v="2013-10-09T00:00:00"/>
    <s v="Same Day"/>
    <s v="JE-15745"/>
    <s v="Joel Eaton"/>
    <x v="0"/>
    <x v="0"/>
    <x v="1"/>
    <x v="1"/>
    <n v="90036"/>
    <x v="1"/>
    <s v="OFF-PA-10000167"/>
    <x v="1"/>
    <x v="10"/>
    <s v="Xerox 1925"/>
    <n v="61.96"/>
    <n v="2"/>
    <n v="0"/>
    <n v="27.881999999999998"/>
  </r>
  <r>
    <n v="5508"/>
    <s v="CA-2013-150000"/>
    <x v="0"/>
    <x v="143"/>
    <d v="2013-04-15T00:00:00"/>
    <s v="Standard Class"/>
    <s v="PG-18820"/>
    <s v="Patrick Gardner"/>
    <x v="0"/>
    <x v="0"/>
    <x v="214"/>
    <x v="32"/>
    <n v="30080"/>
    <x v="0"/>
    <s v="OFF-EN-10002973"/>
    <x v="1"/>
    <x v="12"/>
    <s v="Ampad #10 Peel &amp; Seel Holiday Envelopes"/>
    <n v="17.920000000000002"/>
    <n v="4"/>
    <n v="0"/>
    <n v="8.6016000000000012"/>
  </r>
  <r>
    <n v="5509"/>
    <s v="CA-2012-168529"/>
    <x v="1"/>
    <x v="1049"/>
    <d v="2012-10-12T00:00:00"/>
    <s v="Standard Class"/>
    <s v="MB-17305"/>
    <s v="Maria Bertelson"/>
    <x v="0"/>
    <x v="0"/>
    <x v="8"/>
    <x v="1"/>
    <n v="94122"/>
    <x v="1"/>
    <s v="FUR-FU-10001588"/>
    <x v="0"/>
    <x v="5"/>
    <s v="Deflect-o SuperTray Unbreakable Stackable Tray, Letter, Black"/>
    <n v="145.9"/>
    <n v="5"/>
    <n v="0"/>
    <n v="62.736999999999995"/>
  </r>
  <r>
    <n v="5510"/>
    <s v="US-2014-152569"/>
    <x v="3"/>
    <x v="356"/>
    <d v="2014-05-21T00:00:00"/>
    <s v="Standard Class"/>
    <s v="JD-16015"/>
    <s v="Joy Daniels"/>
    <x v="0"/>
    <x v="0"/>
    <x v="22"/>
    <x v="10"/>
    <n v="60653"/>
    <x v="2"/>
    <s v="OFF-PA-10001736"/>
    <x v="1"/>
    <x v="10"/>
    <s v="Xerox 1880"/>
    <n v="56.704000000000001"/>
    <n v="2"/>
    <n v="0.2"/>
    <n v="19.137599999999992"/>
  </r>
  <r>
    <n v="5511"/>
    <s v="US-2014-152569"/>
    <x v="3"/>
    <x v="356"/>
    <d v="2014-05-21T00:00:00"/>
    <s v="Standard Class"/>
    <s v="JD-16015"/>
    <s v="Joy Daniels"/>
    <x v="0"/>
    <x v="0"/>
    <x v="22"/>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x v="0"/>
    <x v="261"/>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x v="0"/>
    <x v="261"/>
    <x v="21"/>
    <n v="97504"/>
    <x v="1"/>
    <s v="OFF-PA-10000069"/>
    <x v="1"/>
    <x v="10"/>
    <s v="TOPS 4 x 6 Fluorescent Color Memo Sheets, 500 Sheets per Pack"/>
    <n v="22.776000000000003"/>
    <n v="3"/>
    <n v="0.2"/>
    <n v="7.6868999999999996"/>
  </r>
  <r>
    <n v="5514"/>
    <s v="CA-2012-103177"/>
    <x v="1"/>
    <x v="1051"/>
    <d v="2012-06-01T00:00:00"/>
    <s v="First Class"/>
    <s v="EN-13780"/>
    <s v="Edward Nazzal"/>
    <x v="0"/>
    <x v="0"/>
    <x v="20"/>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x v="0"/>
    <x v="20"/>
    <x v="15"/>
    <n v="10009"/>
    <x v="3"/>
    <s v="OFF-AP-10004540"/>
    <x v="1"/>
    <x v="9"/>
    <s v="Eureka The Boss Lite 10-Amp Upright Vacuum, Blue"/>
    <n v="160.32"/>
    <n v="2"/>
    <n v="0"/>
    <n v="44.889600000000002"/>
  </r>
  <r>
    <n v="5516"/>
    <s v="CA-2012-103177"/>
    <x v="1"/>
    <x v="1051"/>
    <d v="2012-06-01T00:00:00"/>
    <s v="First Class"/>
    <s v="EN-13780"/>
    <s v="Edward Nazzal"/>
    <x v="0"/>
    <x v="0"/>
    <x v="20"/>
    <x v="15"/>
    <n v="10009"/>
    <x v="3"/>
    <s v="TEC-PH-10001527"/>
    <x v="2"/>
    <x v="7"/>
    <s v="Plantronics MX500i Earset"/>
    <n v="128.85000000000002"/>
    <n v="3"/>
    <n v="0"/>
    <n v="3.8654999999999973"/>
  </r>
  <r>
    <n v="5517"/>
    <s v="US-2013-138408"/>
    <x v="0"/>
    <x v="741"/>
    <d v="2013-11-22T00:00:00"/>
    <s v="Second Class"/>
    <s v="KC-16255"/>
    <s v="Karen Carlisle"/>
    <x v="1"/>
    <x v="0"/>
    <x v="114"/>
    <x v="19"/>
    <n v="35810"/>
    <x v="0"/>
    <s v="TEC-AC-10003870"/>
    <x v="2"/>
    <x v="11"/>
    <s v="Logitech Z-906 Speaker sys - home theater - 5.1-CH"/>
    <n v="1319.96"/>
    <n v="4"/>
    <n v="0"/>
    <n v="527.98400000000004"/>
  </r>
  <r>
    <n v="5518"/>
    <s v="CA-2014-117667"/>
    <x v="3"/>
    <x v="769"/>
    <d v="2014-12-10T00:00:00"/>
    <s v="Standard Class"/>
    <s v="MS-17980"/>
    <s v="Michael Stewart"/>
    <x v="1"/>
    <x v="0"/>
    <x v="10"/>
    <x v="9"/>
    <n v="19134"/>
    <x v="3"/>
    <s v="FUR-CH-10004540"/>
    <x v="0"/>
    <x v="1"/>
    <s v="Global Chrome Stack Chair"/>
    <n v="239.95999999999998"/>
    <n v="10"/>
    <n v="0.3"/>
    <n v="-10.283999999999992"/>
  </r>
  <r>
    <n v="5519"/>
    <s v="CA-2014-117667"/>
    <x v="3"/>
    <x v="769"/>
    <d v="2014-12-10T00:00:00"/>
    <s v="Standard Class"/>
    <s v="MS-17980"/>
    <s v="Michael Stewart"/>
    <x v="1"/>
    <x v="0"/>
    <x v="10"/>
    <x v="9"/>
    <n v="19134"/>
    <x v="3"/>
    <s v="FUR-FU-10004093"/>
    <x v="0"/>
    <x v="5"/>
    <s v="Hand-Finished Solid Wood Document Frame"/>
    <n v="54.768000000000001"/>
    <n v="2"/>
    <n v="0.2"/>
    <n v="6.8459999999999965"/>
  </r>
  <r>
    <n v="5520"/>
    <s v="CA-2014-117667"/>
    <x v="3"/>
    <x v="769"/>
    <d v="2014-12-10T00:00:00"/>
    <s v="Standard Class"/>
    <s v="MS-17980"/>
    <s v="Michael Stewart"/>
    <x v="1"/>
    <x v="0"/>
    <x v="10"/>
    <x v="9"/>
    <n v="19134"/>
    <x v="3"/>
    <s v="OFF-AR-10000716"/>
    <x v="1"/>
    <x v="6"/>
    <s v="DIXON Ticonderoga Erasable Checking Pencils"/>
    <n v="13.392000000000001"/>
    <n v="3"/>
    <n v="0.2"/>
    <n v="3.1806000000000005"/>
  </r>
  <r>
    <n v="5521"/>
    <s v="CA-2014-117667"/>
    <x v="3"/>
    <x v="769"/>
    <d v="2014-12-10T00:00:00"/>
    <s v="Standard Class"/>
    <s v="MS-17980"/>
    <s v="Michael Stewart"/>
    <x v="1"/>
    <x v="0"/>
    <x v="10"/>
    <x v="9"/>
    <n v="19134"/>
    <x v="3"/>
    <s v="OFF-PA-10002709"/>
    <x v="1"/>
    <x v="10"/>
    <s v="Xerox 1956"/>
    <n v="23.92"/>
    <n v="5"/>
    <n v="0.2"/>
    <n v="8.6709999999999994"/>
  </r>
  <r>
    <n v="5522"/>
    <s v="CA-2014-117667"/>
    <x v="3"/>
    <x v="769"/>
    <d v="2014-12-10T00:00:00"/>
    <s v="Standard Class"/>
    <s v="MS-17980"/>
    <s v="Michael Stewart"/>
    <x v="1"/>
    <x v="0"/>
    <x v="10"/>
    <x v="9"/>
    <n v="19134"/>
    <x v="3"/>
    <s v="TEC-AC-10000580"/>
    <x v="2"/>
    <x v="11"/>
    <s v="Logitech G13 Programmable Gameboard with LCD Display"/>
    <n v="255.96799999999999"/>
    <n v="4"/>
    <n v="0.2"/>
    <n v="-28.796399999999984"/>
  </r>
  <r>
    <n v="5523"/>
    <s v="CA-2013-110982"/>
    <x v="0"/>
    <x v="410"/>
    <d v="2013-06-08T00:00:00"/>
    <s v="First Class"/>
    <s v="CK-12205"/>
    <s v="Chloris Kastensmidt"/>
    <x v="0"/>
    <x v="0"/>
    <x v="68"/>
    <x v="1"/>
    <n v="95051"/>
    <x v="1"/>
    <s v="OFF-BI-10000829"/>
    <x v="1"/>
    <x v="8"/>
    <s v="Avery Non-Stick Binders"/>
    <n v="21.552000000000003"/>
    <n v="6"/>
    <n v="0.2"/>
    <n v="7.0043999999999977"/>
  </r>
  <r>
    <n v="5524"/>
    <s v="CA-2013-110982"/>
    <x v="0"/>
    <x v="410"/>
    <d v="2013-06-08T00:00:00"/>
    <s v="First Class"/>
    <s v="CK-12205"/>
    <s v="Chloris Kastensmidt"/>
    <x v="0"/>
    <x v="0"/>
    <x v="68"/>
    <x v="1"/>
    <n v="95051"/>
    <x v="1"/>
    <s v="OFF-AP-10004859"/>
    <x v="1"/>
    <x v="9"/>
    <s v="Acco 6 Outlet Guardian Premium Surge Suppressor"/>
    <n v="58.24"/>
    <n v="4"/>
    <n v="0"/>
    <n v="15.724800000000002"/>
  </r>
  <r>
    <n v="5525"/>
    <s v="CA-2013-147123"/>
    <x v="0"/>
    <x v="107"/>
    <d v="2013-12-13T00:00:00"/>
    <s v="First Class"/>
    <s v="SJ-20125"/>
    <s v="Sanjit Jacobs"/>
    <x v="2"/>
    <x v="0"/>
    <x v="85"/>
    <x v="1"/>
    <n v="90805"/>
    <x v="1"/>
    <s v="OFF-PA-10000575"/>
    <x v="1"/>
    <x v="10"/>
    <s v="Wirebound Message Books, Four 2 3/4 x 5 White Forms per Page"/>
    <n v="80.28"/>
    <n v="12"/>
    <n v="0"/>
    <n v="36.928799999999995"/>
  </r>
  <r>
    <n v="5526"/>
    <s v="CA-2014-154501"/>
    <x v="3"/>
    <x v="504"/>
    <d v="2014-05-06T00:00:00"/>
    <s v="Standard Class"/>
    <s v="EA-14035"/>
    <s v="Erin Ashbrook"/>
    <x v="1"/>
    <x v="0"/>
    <x v="1"/>
    <x v="1"/>
    <n v="90008"/>
    <x v="1"/>
    <s v="OFF-AR-10002804"/>
    <x v="1"/>
    <x v="6"/>
    <s v="Faber Castell Col-Erase Pencils"/>
    <n v="9.7799999999999994"/>
    <n v="2"/>
    <n v="0"/>
    <n v="4.0098000000000003"/>
  </r>
  <r>
    <n v="5527"/>
    <s v="CA-2014-166933"/>
    <x v="3"/>
    <x v="558"/>
    <d v="2014-04-29T00:00:00"/>
    <s v="Standard Class"/>
    <s v="MG-17890"/>
    <s v="Michael Granlund"/>
    <x v="2"/>
    <x v="0"/>
    <x v="443"/>
    <x v="1"/>
    <n v="93101"/>
    <x v="1"/>
    <s v="OFF-FA-10002676"/>
    <x v="1"/>
    <x v="13"/>
    <s v="Colored Push Pins"/>
    <n v="1.81"/>
    <n v="1"/>
    <n v="0"/>
    <n v="0.65159999999999996"/>
  </r>
  <r>
    <n v="5528"/>
    <s v="CA-2012-142055"/>
    <x v="1"/>
    <x v="412"/>
    <d v="2012-05-10T00:00:00"/>
    <s v="First Class"/>
    <s v="AB-10255"/>
    <s v="Alejandro Ballentine"/>
    <x v="2"/>
    <x v="0"/>
    <x v="20"/>
    <x v="15"/>
    <n v="10009"/>
    <x v="3"/>
    <s v="OFF-PA-10003465"/>
    <x v="1"/>
    <x v="10"/>
    <s v="Xerox 1912"/>
    <n v="37.94"/>
    <n v="2"/>
    <n v="0"/>
    <n v="18.211199999999998"/>
  </r>
  <r>
    <n v="5529"/>
    <s v="CA-2012-137106"/>
    <x v="1"/>
    <x v="1052"/>
    <d v="2012-04-04T00:00:00"/>
    <s v="Standard Class"/>
    <s v="SC-20260"/>
    <s v="Scott Cohen"/>
    <x v="1"/>
    <x v="0"/>
    <x v="108"/>
    <x v="2"/>
    <n v="32216"/>
    <x v="0"/>
    <s v="TEC-PH-10000011"/>
    <x v="2"/>
    <x v="7"/>
    <s v="PureGear Roll-On Screen Protector"/>
    <n v="79.959999999999994"/>
    <n v="5"/>
    <n v="0.2"/>
    <n v="27.985999999999994"/>
  </r>
  <r>
    <n v="5530"/>
    <s v="CA-2014-136609"/>
    <x v="3"/>
    <x v="634"/>
    <d v="2014-08-12T00:00:00"/>
    <s v="Standard Class"/>
    <s v="TB-21355"/>
    <s v="Todd Boyes"/>
    <x v="1"/>
    <x v="0"/>
    <x v="444"/>
    <x v="5"/>
    <n v="75104"/>
    <x v="2"/>
    <s v="OFF-PA-10004381"/>
    <x v="1"/>
    <x v="10"/>
    <s v="14-7/8 x 11 Blue Bar Computer Printout Paper"/>
    <n v="115.29600000000001"/>
    <n v="3"/>
    <n v="0.2"/>
    <n v="40.353599999999986"/>
  </r>
  <r>
    <n v="5531"/>
    <s v="CA-2014-160885"/>
    <x v="3"/>
    <x v="574"/>
    <d v="2014-12-07T00:00:00"/>
    <s v="Standard Class"/>
    <s v="JK-16090"/>
    <s v="Juliana Krohn"/>
    <x v="0"/>
    <x v="0"/>
    <x v="155"/>
    <x v="8"/>
    <n v="68104"/>
    <x v="2"/>
    <s v="TEC-PH-10001795"/>
    <x v="2"/>
    <x v="7"/>
    <s v="ClearOne CHATAttach 160 - speaker phone"/>
    <n v="2479.96"/>
    <n v="4"/>
    <n v="0"/>
    <n v="743.98799999999983"/>
  </r>
  <r>
    <n v="5532"/>
    <s v="US-2013-167472"/>
    <x v="0"/>
    <x v="112"/>
    <d v="2013-06-08T00:00:00"/>
    <s v="First Class"/>
    <s v="CK-12595"/>
    <s v="Clytie Kelty"/>
    <x v="0"/>
    <x v="0"/>
    <x v="290"/>
    <x v="36"/>
    <n v="72209"/>
    <x v="0"/>
    <s v="TEC-AC-10001109"/>
    <x v="2"/>
    <x v="11"/>
    <s v="Logitech Trackman Marble Mouse"/>
    <n v="179.94"/>
    <n v="6"/>
    <n v="0"/>
    <n v="75.57480000000001"/>
  </r>
  <r>
    <n v="5533"/>
    <s v="US-2013-167472"/>
    <x v="0"/>
    <x v="112"/>
    <d v="2013-06-08T00:00:00"/>
    <s v="First Class"/>
    <s v="CK-12595"/>
    <s v="Clytie Kelty"/>
    <x v="0"/>
    <x v="0"/>
    <x v="290"/>
    <x v="36"/>
    <n v="72209"/>
    <x v="0"/>
    <s v="TEC-AC-10003038"/>
    <x v="2"/>
    <x v="11"/>
    <s v="Kingston Digital DataTraveler 16GB USB 2.0"/>
    <n v="26.849999999999998"/>
    <n v="3"/>
    <n v="0"/>
    <n v="5.101499999999997"/>
  </r>
  <r>
    <n v="5534"/>
    <s v="US-2013-167472"/>
    <x v="0"/>
    <x v="112"/>
    <d v="2013-06-08T00:00:00"/>
    <s v="First Class"/>
    <s v="CK-12595"/>
    <s v="Clytie Kelty"/>
    <x v="0"/>
    <x v="0"/>
    <x v="290"/>
    <x v="36"/>
    <n v="72209"/>
    <x v="0"/>
    <s v="TEC-AC-10003174"/>
    <x v="2"/>
    <x v="11"/>
    <s v="Plantronics S12 Corded Telephone Headset System"/>
    <n v="323.37"/>
    <n v="3"/>
    <n v="0"/>
    <n v="129.34800000000001"/>
  </r>
  <r>
    <n v="5535"/>
    <s v="US-2013-167472"/>
    <x v="0"/>
    <x v="112"/>
    <d v="2013-06-08T00:00:00"/>
    <s v="First Class"/>
    <s v="CK-12595"/>
    <s v="Clytie Kelty"/>
    <x v="0"/>
    <x v="0"/>
    <x v="290"/>
    <x v="36"/>
    <n v="72209"/>
    <x v="0"/>
    <s v="OFF-PA-10000157"/>
    <x v="1"/>
    <x v="10"/>
    <s v="Xerox 191"/>
    <n v="59.94"/>
    <n v="3"/>
    <n v="0"/>
    <n v="28.171799999999998"/>
  </r>
  <r>
    <n v="5536"/>
    <s v="US-2013-167472"/>
    <x v="0"/>
    <x v="112"/>
    <d v="2013-06-08T00:00:00"/>
    <s v="First Class"/>
    <s v="CK-12595"/>
    <s v="Clytie Kelty"/>
    <x v="0"/>
    <x v="0"/>
    <x v="290"/>
    <x v="36"/>
    <n v="72209"/>
    <x v="0"/>
    <s v="OFF-BI-10001721"/>
    <x v="1"/>
    <x v="8"/>
    <s v="Trimflex Flexible Post Binders"/>
    <n v="64.14"/>
    <n v="3"/>
    <n v="0"/>
    <n v="30.787199999999999"/>
  </r>
  <r>
    <n v="5537"/>
    <s v="US-2013-167472"/>
    <x v="0"/>
    <x v="112"/>
    <d v="2013-06-08T00:00:00"/>
    <s v="First Class"/>
    <s v="CK-12595"/>
    <s v="Clytie Kelty"/>
    <x v="0"/>
    <x v="0"/>
    <x v="290"/>
    <x v="36"/>
    <n v="72209"/>
    <x v="0"/>
    <s v="OFF-BI-10000591"/>
    <x v="1"/>
    <x v="8"/>
    <s v="Avery Binder Labels"/>
    <n v="11.67"/>
    <n v="3"/>
    <n v="0"/>
    <n v="5.6015999999999995"/>
  </r>
  <r>
    <n v="5538"/>
    <s v="US-2013-167472"/>
    <x v="0"/>
    <x v="112"/>
    <d v="2013-06-08T00:00:00"/>
    <s v="First Class"/>
    <s v="CK-12595"/>
    <s v="Clytie Kelty"/>
    <x v="0"/>
    <x v="0"/>
    <x v="290"/>
    <x v="36"/>
    <n v="72209"/>
    <x v="0"/>
    <s v="OFF-PA-10001534"/>
    <x v="1"/>
    <x v="10"/>
    <s v="Xerox 230"/>
    <n v="12.96"/>
    <n v="2"/>
    <n v="0"/>
    <n v="6.2208000000000006"/>
  </r>
  <r>
    <n v="5539"/>
    <s v="CA-2012-120551"/>
    <x v="1"/>
    <x v="657"/>
    <d v="2012-04-20T00:00:00"/>
    <s v="Standard Class"/>
    <s v="SS-20590"/>
    <s v="Sonia Sunley"/>
    <x v="0"/>
    <x v="0"/>
    <x v="445"/>
    <x v="8"/>
    <n v="68701"/>
    <x v="2"/>
    <s v="OFF-BI-10002071"/>
    <x v="1"/>
    <x v="8"/>
    <s v="Fellowes Black Plastic Comb Bindings"/>
    <n v="17.43"/>
    <n v="3"/>
    <n v="0"/>
    <n v="8.0177999999999994"/>
  </r>
  <r>
    <n v="5540"/>
    <s v="US-2014-150595"/>
    <x v="3"/>
    <x v="1053"/>
    <d v="2014-05-27T00:00:00"/>
    <s v="Standard Class"/>
    <s v="LE-16810"/>
    <s v="Laurel Elliston"/>
    <x v="0"/>
    <x v="0"/>
    <x v="22"/>
    <x v="10"/>
    <n v="60653"/>
    <x v="2"/>
    <s v="FUR-CH-10000513"/>
    <x v="0"/>
    <x v="1"/>
    <s v="High-Back Leather Manager's Chair"/>
    <n v="181.98599999999999"/>
    <n v="2"/>
    <n v="0.3"/>
    <n v="-54.595799999999997"/>
  </r>
  <r>
    <n v="5541"/>
    <s v="US-2014-150595"/>
    <x v="3"/>
    <x v="1053"/>
    <d v="2014-05-27T00:00:00"/>
    <s v="Standard Class"/>
    <s v="LE-16810"/>
    <s v="Laurel Elliston"/>
    <x v="0"/>
    <x v="0"/>
    <x v="22"/>
    <x v="10"/>
    <n v="60653"/>
    <x v="2"/>
    <s v="OFF-BI-10003274"/>
    <x v="1"/>
    <x v="8"/>
    <s v="Avery Durable Slant Ring Binders, No Labels"/>
    <n v="1.5919999999999996"/>
    <n v="2"/>
    <n v="0.8"/>
    <n v="-2.6268000000000002"/>
  </r>
  <r>
    <n v="5542"/>
    <s v="US-2014-150595"/>
    <x v="3"/>
    <x v="1053"/>
    <d v="2014-05-27T00:00:00"/>
    <s v="Standard Class"/>
    <s v="LE-16810"/>
    <s v="Laurel Elliston"/>
    <x v="0"/>
    <x v="0"/>
    <x v="22"/>
    <x v="10"/>
    <n v="60653"/>
    <x v="2"/>
    <s v="OFF-SU-10000381"/>
    <x v="1"/>
    <x v="14"/>
    <s v="Acme Forged Steel Scissors with Black Enamel Handles"/>
    <n v="22.344000000000001"/>
    <n v="3"/>
    <n v="0.2"/>
    <n v="2.5136999999999983"/>
  </r>
  <r>
    <n v="5543"/>
    <s v="CA-2013-134936"/>
    <x v="0"/>
    <x v="1054"/>
    <d v="2013-12-26T00:00:00"/>
    <s v="Standard Class"/>
    <s v="ES-14080"/>
    <s v="Erin Smith"/>
    <x v="1"/>
    <x v="0"/>
    <x v="93"/>
    <x v="16"/>
    <n v="85705"/>
    <x v="1"/>
    <s v="FUR-TA-10001086"/>
    <x v="0"/>
    <x v="3"/>
    <s v="SAFCO PlanMaster Boards, 60w x 37-1/2d, White Melamine"/>
    <n v="455.97"/>
    <n v="6"/>
    <n v="0.5"/>
    <n v="-218.86559999999997"/>
  </r>
  <r>
    <n v="5544"/>
    <s v="CA-2013-134936"/>
    <x v="0"/>
    <x v="1054"/>
    <d v="2013-12-26T00:00:00"/>
    <s v="Standard Class"/>
    <s v="ES-14080"/>
    <s v="Erin Smith"/>
    <x v="1"/>
    <x v="0"/>
    <x v="93"/>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x v="0"/>
    <x v="93"/>
    <x v="16"/>
    <n v="85705"/>
    <x v="1"/>
    <s v="OFF-BI-10002103"/>
    <x v="1"/>
    <x v="8"/>
    <s v="Cardinal Slant-D Ring Binder, Heavy Gauge Vinyl"/>
    <n v="5.2140000000000004"/>
    <n v="2"/>
    <n v="0.7"/>
    <n v="-4.1711999999999989"/>
  </r>
  <r>
    <n v="5546"/>
    <s v="CA-2014-102967"/>
    <x v="3"/>
    <x v="585"/>
    <d v="2014-09-27T00:00:00"/>
    <s v="Standard Class"/>
    <s v="MG-17890"/>
    <s v="Michael Granlund"/>
    <x v="2"/>
    <x v="0"/>
    <x v="3"/>
    <x v="38"/>
    <n v="3301"/>
    <x v="3"/>
    <s v="OFF-ST-10001590"/>
    <x v="1"/>
    <x v="4"/>
    <s v="Tenex Personal Project File with Scoop Front Design, Black"/>
    <n v="67.400000000000006"/>
    <n v="5"/>
    <n v="0"/>
    <n v="17.523999999999997"/>
  </r>
  <r>
    <n v="5547"/>
    <s v="CA-2014-151008"/>
    <x v="3"/>
    <x v="210"/>
    <d v="2014-09-09T00:00:00"/>
    <s v="First Class"/>
    <s v="JM-16195"/>
    <s v="Justin MacKendrick"/>
    <x v="0"/>
    <x v="0"/>
    <x v="446"/>
    <x v="7"/>
    <n v="84020"/>
    <x v="1"/>
    <s v="FUR-FU-10002396"/>
    <x v="0"/>
    <x v="5"/>
    <s v="DAX Copper Panel Document Frame, 5 x 7 Size"/>
    <n v="25.16"/>
    <n v="2"/>
    <n v="0"/>
    <n v="10.567200000000001"/>
  </r>
  <r>
    <n v="5548"/>
    <s v="CA-2014-151008"/>
    <x v="3"/>
    <x v="210"/>
    <d v="2014-09-09T00:00:00"/>
    <s v="First Class"/>
    <s v="JM-16195"/>
    <s v="Justin MacKendrick"/>
    <x v="0"/>
    <x v="0"/>
    <x v="446"/>
    <x v="7"/>
    <n v="84020"/>
    <x v="1"/>
    <s v="TEC-PH-10002807"/>
    <x v="2"/>
    <x v="7"/>
    <s v="Motorla HX550 Universal Bluetooth Headset"/>
    <n v="126.56"/>
    <n v="4"/>
    <n v="0.2"/>
    <n v="47.459999999999994"/>
  </r>
  <r>
    <n v="5549"/>
    <s v="CA-2011-159800"/>
    <x v="2"/>
    <x v="683"/>
    <d v="2011-12-01T00:00:00"/>
    <s v="First Class"/>
    <s v="SG-20470"/>
    <s v="Sheri Gordon"/>
    <x v="0"/>
    <x v="0"/>
    <x v="8"/>
    <x v="1"/>
    <n v="94109"/>
    <x v="1"/>
    <s v="OFF-AP-10004859"/>
    <x v="1"/>
    <x v="9"/>
    <s v="Acco 6 Outlet Guardian Premium Surge Suppressor"/>
    <n v="43.68"/>
    <n v="3"/>
    <n v="0"/>
    <n v="11.793600000000001"/>
  </r>
  <r>
    <n v="5550"/>
    <s v="CA-2011-159800"/>
    <x v="2"/>
    <x v="683"/>
    <d v="2011-12-01T00:00:00"/>
    <s v="First Class"/>
    <s v="SG-20470"/>
    <s v="Sheri Gordon"/>
    <x v="0"/>
    <x v="0"/>
    <x v="8"/>
    <x v="1"/>
    <n v="94109"/>
    <x v="1"/>
    <s v="TEC-AC-10003447"/>
    <x v="2"/>
    <x v="11"/>
    <s v="Micropad Numeric Keypads"/>
    <n v="139.92999999999998"/>
    <n v="7"/>
    <n v="0"/>
    <n v="34.982499999999987"/>
  </r>
  <r>
    <n v="5551"/>
    <s v="US-2011-159618"/>
    <x v="2"/>
    <x v="607"/>
    <d v="2011-11-16T00:00:00"/>
    <s v="Standard Class"/>
    <s v="DB-12970"/>
    <s v="Darren Budd"/>
    <x v="1"/>
    <x v="0"/>
    <x v="12"/>
    <x v="5"/>
    <n v="77036"/>
    <x v="2"/>
    <s v="OFF-AR-10003183"/>
    <x v="1"/>
    <x v="6"/>
    <s v="Avery Fluorescent Highlighter Four-Color Set"/>
    <n v="2.6720000000000002"/>
    <n v="1"/>
    <n v="0.2"/>
    <n v="0.33399999999999974"/>
  </r>
  <r>
    <n v="5552"/>
    <s v="US-2011-159618"/>
    <x v="2"/>
    <x v="607"/>
    <d v="2011-11-16T00:00:00"/>
    <s v="Standard Class"/>
    <s v="DB-12970"/>
    <s v="Darren Budd"/>
    <x v="1"/>
    <x v="0"/>
    <x v="12"/>
    <x v="5"/>
    <n v="77036"/>
    <x v="2"/>
    <s v="OFF-SU-10000432"/>
    <x v="1"/>
    <x v="14"/>
    <s v="Acco Side-Punched Conventional Columnar Pads"/>
    <n v="16.656000000000002"/>
    <n v="6"/>
    <n v="0.2"/>
    <n v="-3.123000000000002"/>
  </r>
  <r>
    <n v="5553"/>
    <s v="US-2011-159618"/>
    <x v="2"/>
    <x v="607"/>
    <d v="2011-11-16T00:00:00"/>
    <s v="Standard Class"/>
    <s v="DB-12970"/>
    <s v="Darren Budd"/>
    <x v="1"/>
    <x v="0"/>
    <x v="12"/>
    <x v="5"/>
    <n v="77036"/>
    <x v="2"/>
    <s v="TEC-AC-10003832"/>
    <x v="2"/>
    <x v="11"/>
    <s v="Imation 16GB Mini TravelDrive USB 2.0 Flash Drive"/>
    <n v="79.512000000000015"/>
    <n v="3"/>
    <n v="0.2"/>
    <n v="20.8719"/>
  </r>
  <r>
    <n v="5554"/>
    <s v="US-2011-159618"/>
    <x v="2"/>
    <x v="607"/>
    <d v="2011-11-16T00:00:00"/>
    <s v="Standard Class"/>
    <s v="DB-12970"/>
    <s v="Darren Budd"/>
    <x v="1"/>
    <x v="0"/>
    <x v="12"/>
    <x v="5"/>
    <n v="77036"/>
    <x v="2"/>
    <s v="OFF-PA-10004100"/>
    <x v="1"/>
    <x v="10"/>
    <s v="Xerox 216"/>
    <n v="36.288000000000011"/>
    <n v="7"/>
    <n v="0.2"/>
    <n v="12.700800000000001"/>
  </r>
  <r>
    <n v="5555"/>
    <s v="US-2011-159618"/>
    <x v="2"/>
    <x v="607"/>
    <d v="2011-11-16T00:00:00"/>
    <s v="Standard Class"/>
    <s v="DB-12970"/>
    <s v="Darren Budd"/>
    <x v="1"/>
    <x v="0"/>
    <x v="12"/>
    <x v="5"/>
    <n v="77036"/>
    <x v="2"/>
    <s v="FUR-BO-10004467"/>
    <x v="0"/>
    <x v="0"/>
    <s v="Bestar Classic Bookcase"/>
    <n v="67.993199999999987"/>
    <n v="1"/>
    <n v="0.32"/>
    <n v="-12.998700000000007"/>
  </r>
  <r>
    <n v="5556"/>
    <s v="CA-2014-116113"/>
    <x v="3"/>
    <x v="280"/>
    <d v="2014-10-07T00:00:00"/>
    <s v="Second Class"/>
    <s v="JW-15220"/>
    <s v="Jane Waco"/>
    <x v="1"/>
    <x v="0"/>
    <x v="122"/>
    <x v="19"/>
    <n v="36116"/>
    <x v="0"/>
    <s v="FUR-FU-10002963"/>
    <x v="0"/>
    <x v="5"/>
    <s v="Master Caster Door Stop, Gray"/>
    <n v="10.16"/>
    <n v="2"/>
    <n v="0"/>
    <n v="3.4543999999999997"/>
  </r>
  <r>
    <n v="5557"/>
    <s v="CA-2012-125066"/>
    <x v="1"/>
    <x v="639"/>
    <d v="2012-12-18T00:00:00"/>
    <s v="Standard Class"/>
    <s v="KD-16495"/>
    <s v="Keith Dawkins"/>
    <x v="1"/>
    <x v="0"/>
    <x v="25"/>
    <x v="35"/>
    <n v="39212"/>
    <x v="0"/>
    <s v="FUR-FU-10003829"/>
    <x v="0"/>
    <x v="5"/>
    <s v="Stackable Trays"/>
    <n v="6.16"/>
    <n v="2"/>
    <n v="0"/>
    <n v="1.9711999999999996"/>
  </r>
  <r>
    <n v="5558"/>
    <s v="CA-2012-125066"/>
    <x v="1"/>
    <x v="639"/>
    <d v="2012-12-18T00:00:00"/>
    <s v="Standard Class"/>
    <s v="KD-16495"/>
    <s v="Keith Dawkins"/>
    <x v="1"/>
    <x v="0"/>
    <x v="25"/>
    <x v="35"/>
    <n v="39212"/>
    <x v="0"/>
    <s v="OFF-AR-10003582"/>
    <x v="1"/>
    <x v="6"/>
    <s v="Boston Electric Pencil Sharpener, Model 1818, Charcoal Black"/>
    <n v="56.3"/>
    <n v="2"/>
    <n v="0"/>
    <n v="15.764000000000003"/>
  </r>
  <r>
    <n v="5559"/>
    <s v="US-2012-114741"/>
    <x v="1"/>
    <x v="401"/>
    <d v="2012-12-10T00:00:00"/>
    <s v="Standard Class"/>
    <s v="IL-15100"/>
    <s v="Ivan Liston"/>
    <x v="0"/>
    <x v="0"/>
    <x v="226"/>
    <x v="33"/>
    <n v="89031"/>
    <x v="1"/>
    <s v="OFF-PA-10000048"/>
    <x v="1"/>
    <x v="10"/>
    <s v="Xerox 20"/>
    <n v="6.48"/>
    <n v="1"/>
    <n v="0"/>
    <n v="3.1104000000000003"/>
  </r>
  <r>
    <n v="5560"/>
    <s v="US-2012-114741"/>
    <x v="1"/>
    <x v="401"/>
    <d v="2012-12-10T00:00:00"/>
    <s v="Standard Class"/>
    <s v="IL-15100"/>
    <s v="Ivan Liston"/>
    <x v="0"/>
    <x v="0"/>
    <x v="226"/>
    <x v="33"/>
    <n v="89031"/>
    <x v="1"/>
    <s v="OFF-ST-10000078"/>
    <x v="1"/>
    <x v="4"/>
    <s v="Tennsco 6- and 18-Compartment Lockers"/>
    <n v="1325.8500000000001"/>
    <n v="5"/>
    <n v="0"/>
    <n v="238.65299999999991"/>
  </r>
  <r>
    <n v="5561"/>
    <s v="US-2012-114741"/>
    <x v="1"/>
    <x v="401"/>
    <d v="2012-12-10T00:00:00"/>
    <s v="Standard Class"/>
    <s v="IL-15100"/>
    <s v="Ivan Liston"/>
    <x v="0"/>
    <x v="0"/>
    <x v="226"/>
    <x v="33"/>
    <n v="89031"/>
    <x v="1"/>
    <s v="OFF-LA-10004853"/>
    <x v="1"/>
    <x v="2"/>
    <s v="Avery 483"/>
    <n v="14.940000000000001"/>
    <n v="3"/>
    <n v="0"/>
    <n v="6.8723999999999998"/>
  </r>
  <r>
    <n v="5562"/>
    <s v="CA-2014-133263"/>
    <x v="3"/>
    <x v="185"/>
    <d v="2014-04-03T00:00:00"/>
    <s v="Second Class"/>
    <s v="JE-15610"/>
    <s v="Jim Epp"/>
    <x v="1"/>
    <x v="0"/>
    <x v="118"/>
    <x v="32"/>
    <n v="30318"/>
    <x v="0"/>
    <s v="OFF-BI-10001153"/>
    <x v="1"/>
    <x v="8"/>
    <s v="Ibico Recycled Grain-Textured Covers"/>
    <n v="34.54"/>
    <n v="1"/>
    <n v="0"/>
    <n v="17.27"/>
  </r>
  <r>
    <n v="5563"/>
    <s v="CA-2014-133263"/>
    <x v="3"/>
    <x v="185"/>
    <d v="2014-04-03T00:00:00"/>
    <s v="Second Class"/>
    <s v="JE-15610"/>
    <s v="Jim Epp"/>
    <x v="1"/>
    <x v="0"/>
    <x v="118"/>
    <x v="32"/>
    <n v="30318"/>
    <x v="0"/>
    <s v="TEC-CO-10001449"/>
    <x v="2"/>
    <x v="16"/>
    <s v="Hewlett Packard LaserJet 3310 Copier"/>
    <n v="2999.95"/>
    <n v="5"/>
    <n v="0"/>
    <n v="1439.9760000000001"/>
  </r>
  <r>
    <n v="5564"/>
    <s v="CA-2014-133263"/>
    <x v="3"/>
    <x v="185"/>
    <d v="2014-04-03T00:00:00"/>
    <s v="Second Class"/>
    <s v="JE-15610"/>
    <s v="Jim Epp"/>
    <x v="1"/>
    <x v="0"/>
    <x v="118"/>
    <x v="32"/>
    <n v="30318"/>
    <x v="0"/>
    <s v="OFF-BI-10000474"/>
    <x v="1"/>
    <x v="8"/>
    <s v="Avery Recycled Flexi-View Covers for Binding Systems"/>
    <n v="64.12"/>
    <n v="4"/>
    <n v="0"/>
    <n v="30.7776"/>
  </r>
  <r>
    <n v="5565"/>
    <s v="CA-2014-157966"/>
    <x v="3"/>
    <x v="677"/>
    <d v="2014-03-14T00:00:00"/>
    <s v="Same Day"/>
    <s v="SU-20665"/>
    <s v="Stephanie Ulpright"/>
    <x v="2"/>
    <x v="0"/>
    <x v="22"/>
    <x v="10"/>
    <n v="60610"/>
    <x v="2"/>
    <s v="OFF-AR-10000799"/>
    <x v="1"/>
    <x v="6"/>
    <s v="Col-Erase Pencils with Erasers"/>
    <n v="19.456000000000003"/>
    <n v="4"/>
    <n v="0.2"/>
    <n v="2.188799999999997"/>
  </r>
  <r>
    <n v="5566"/>
    <s v="CA-2014-157966"/>
    <x v="3"/>
    <x v="677"/>
    <d v="2014-03-14T00:00:00"/>
    <s v="Same Day"/>
    <s v="SU-20665"/>
    <s v="Stephanie Ulpright"/>
    <x v="2"/>
    <x v="0"/>
    <x v="22"/>
    <x v="10"/>
    <n v="60610"/>
    <x v="2"/>
    <s v="TEC-MA-10002109"/>
    <x v="2"/>
    <x v="15"/>
    <s v="HP Officejet Pro 8600 e-All-In-One Printer, Copier, Scanner, Fax"/>
    <n v="209.98599999999999"/>
    <n v="2"/>
    <n v="0.3"/>
    <n v="8.9993999999999801"/>
  </r>
  <r>
    <n v="5567"/>
    <s v="CA-2014-157966"/>
    <x v="3"/>
    <x v="677"/>
    <d v="2014-03-14T00:00:00"/>
    <s v="Same Day"/>
    <s v="SU-20665"/>
    <s v="Stephanie Ulpright"/>
    <x v="2"/>
    <x v="0"/>
    <x v="22"/>
    <x v="10"/>
    <n v="60610"/>
    <x v="2"/>
    <s v="OFF-AR-10003338"/>
    <x v="1"/>
    <x v="6"/>
    <s v="Eberhard Faber 3 1/2&quot; Golf Pencils"/>
    <n v="29.760000000000005"/>
    <n v="5"/>
    <n v="0.2"/>
    <n v="1.8599999999999994"/>
  </r>
  <r>
    <n v="5568"/>
    <s v="CA-2014-157966"/>
    <x v="3"/>
    <x v="677"/>
    <d v="2014-03-14T00:00:00"/>
    <s v="Same Day"/>
    <s v="SU-20665"/>
    <s v="Stephanie Ulpright"/>
    <x v="2"/>
    <x v="0"/>
    <x v="22"/>
    <x v="10"/>
    <n v="60610"/>
    <x v="2"/>
    <s v="FUR-CH-10003606"/>
    <x v="0"/>
    <x v="1"/>
    <s v="SAFCO Folding Chair Trolley"/>
    <n v="89.768000000000001"/>
    <n v="1"/>
    <n v="0.3"/>
    <n v="-2.5647999999999982"/>
  </r>
  <r>
    <n v="5569"/>
    <s v="CA-2014-157966"/>
    <x v="3"/>
    <x v="677"/>
    <d v="2014-03-14T00:00:00"/>
    <s v="Same Day"/>
    <s v="SU-20665"/>
    <s v="Stephanie Ulpright"/>
    <x v="2"/>
    <x v="0"/>
    <x v="22"/>
    <x v="10"/>
    <n v="60610"/>
    <x v="2"/>
    <s v="TEC-CO-10001449"/>
    <x v="2"/>
    <x v="16"/>
    <s v="Hewlett Packard LaserJet 3310 Copier"/>
    <n v="959.98400000000004"/>
    <n v="2"/>
    <n v="0.2"/>
    <n v="335.99440000000004"/>
  </r>
  <r>
    <n v="5570"/>
    <s v="CA-2014-157966"/>
    <x v="3"/>
    <x v="677"/>
    <d v="2014-03-14T00:00:00"/>
    <s v="Same Day"/>
    <s v="SU-20665"/>
    <s v="Stephanie Ulpright"/>
    <x v="2"/>
    <x v="0"/>
    <x v="22"/>
    <x v="10"/>
    <n v="60610"/>
    <x v="2"/>
    <s v="OFF-PA-10001934"/>
    <x v="1"/>
    <x v="10"/>
    <s v="Xerox 1993"/>
    <n v="15.552000000000003"/>
    <n v="3"/>
    <n v="0.2"/>
    <n v="5.6375999999999999"/>
  </r>
  <r>
    <n v="5571"/>
    <s v="CA-2014-157966"/>
    <x v="3"/>
    <x v="677"/>
    <d v="2014-03-14T00:00:00"/>
    <s v="Same Day"/>
    <s v="SU-20665"/>
    <s v="Stephanie Ulpright"/>
    <x v="2"/>
    <x v="0"/>
    <x v="22"/>
    <x v="10"/>
    <n v="60610"/>
    <x v="2"/>
    <s v="TEC-PH-10001527"/>
    <x v="2"/>
    <x v="7"/>
    <s v="Plantronics MX500i Earset"/>
    <n v="34.360000000000007"/>
    <n v="1"/>
    <n v="0.2"/>
    <n v="-7.3015000000000025"/>
  </r>
  <r>
    <n v="5572"/>
    <s v="CA-2011-151162"/>
    <x v="2"/>
    <x v="29"/>
    <d v="2011-12-09T00:00:00"/>
    <s v="Standard Class"/>
    <s v="EA-14035"/>
    <s v="Erin Ashbrook"/>
    <x v="1"/>
    <x v="0"/>
    <x v="38"/>
    <x v="24"/>
    <n v="43229"/>
    <x v="3"/>
    <s v="OFF-PA-10001033"/>
    <x v="1"/>
    <x v="10"/>
    <s v="Xerox 1893"/>
    <n v="98.376000000000005"/>
    <n v="3"/>
    <n v="0.2"/>
    <n v="35.661300000000004"/>
  </r>
  <r>
    <n v="5573"/>
    <s v="CA-2011-151162"/>
    <x v="2"/>
    <x v="29"/>
    <d v="2011-12-09T00:00:00"/>
    <s v="Standard Class"/>
    <s v="EA-14035"/>
    <s v="Erin Ashbrook"/>
    <x v="1"/>
    <x v="0"/>
    <x v="38"/>
    <x v="24"/>
    <n v="43229"/>
    <x v="3"/>
    <s v="OFF-BI-10003719"/>
    <x v="1"/>
    <x v="8"/>
    <s v="Large Capacity Hanging Post Binders"/>
    <n v="29.940000000000005"/>
    <n v="4"/>
    <n v="0.7"/>
    <n v="-23.952000000000005"/>
  </r>
  <r>
    <n v="5574"/>
    <s v="CA-2011-151162"/>
    <x v="2"/>
    <x v="29"/>
    <d v="2011-12-09T00:00:00"/>
    <s v="Standard Class"/>
    <s v="EA-14035"/>
    <s v="Erin Ashbrook"/>
    <x v="1"/>
    <x v="0"/>
    <x v="38"/>
    <x v="24"/>
    <n v="43229"/>
    <x v="3"/>
    <s v="OFF-PA-10003036"/>
    <x v="1"/>
    <x v="10"/>
    <s v="Black Print Carbonless 8 1/2&quot; x 8 1/4&quot; Rapid Memo Book"/>
    <n v="17.472000000000001"/>
    <n v="3"/>
    <n v="0.2"/>
    <n v="5.6783999999999981"/>
  </r>
  <r>
    <n v="5575"/>
    <s v="CA-2011-151162"/>
    <x v="2"/>
    <x v="29"/>
    <d v="2011-12-09T00:00:00"/>
    <s v="Standard Class"/>
    <s v="EA-14035"/>
    <s v="Erin Ashbrook"/>
    <x v="1"/>
    <x v="0"/>
    <x v="38"/>
    <x v="24"/>
    <n v="43229"/>
    <x v="3"/>
    <s v="TEC-PH-10001870"/>
    <x v="2"/>
    <x v="7"/>
    <s v="Lunatik TT5L-002 Taktik Strike Impact Protection System for iPhone 5"/>
    <n v="36.738"/>
    <n v="1"/>
    <n v="0.4"/>
    <n v="-9.1845000000000034"/>
  </r>
  <r>
    <n v="5576"/>
    <s v="CA-2011-151162"/>
    <x v="2"/>
    <x v="29"/>
    <d v="2011-12-09T00:00:00"/>
    <s v="Standard Class"/>
    <s v="EA-14035"/>
    <s v="Erin Ashbrook"/>
    <x v="1"/>
    <x v="0"/>
    <x v="38"/>
    <x v="24"/>
    <n v="43229"/>
    <x v="3"/>
    <s v="TEC-PH-10001809"/>
    <x v="2"/>
    <x v="7"/>
    <s v="Panasonic KX T7736-B Digital phone"/>
    <n v="179.93999999999997"/>
    <n v="2"/>
    <n v="0.4"/>
    <n v="-44.984999999999999"/>
  </r>
  <r>
    <n v="5577"/>
    <s v="CA-2013-136686"/>
    <x v="0"/>
    <x v="939"/>
    <d v="2013-12-17T00:00:00"/>
    <s v="Standard Class"/>
    <s v="RF-19840"/>
    <s v="Roy Französisch"/>
    <x v="0"/>
    <x v="0"/>
    <x v="45"/>
    <x v="1"/>
    <n v="91104"/>
    <x v="1"/>
    <s v="FUR-FU-10004864"/>
    <x v="0"/>
    <x v="5"/>
    <s v="Howard Miller 14-1/2&quot; Diameter Chrome Round Wall Clock"/>
    <n v="383.64"/>
    <n v="6"/>
    <n v="0"/>
    <n v="122.76479999999999"/>
  </r>
  <r>
    <n v="5578"/>
    <s v="CA-2013-136686"/>
    <x v="0"/>
    <x v="939"/>
    <d v="2013-12-17T00:00:00"/>
    <s v="Standard Class"/>
    <s v="RF-19840"/>
    <s v="Roy Französisch"/>
    <x v="0"/>
    <x v="0"/>
    <x v="45"/>
    <x v="1"/>
    <n v="91104"/>
    <x v="1"/>
    <s v="OFF-AP-10002350"/>
    <x v="1"/>
    <x v="9"/>
    <s v="Belkin F9H710-06 7 Outlet SurgeMaster Surge Protector"/>
    <n v="56.519999999999996"/>
    <n v="3"/>
    <n v="0"/>
    <n v="15.8256"/>
  </r>
  <r>
    <n v="5579"/>
    <s v="CA-2014-137498"/>
    <x v="3"/>
    <x v="428"/>
    <d v="2014-09-15T00:00:00"/>
    <s v="Second Class"/>
    <s v="LC-17050"/>
    <s v="Liz Carlisle"/>
    <x v="0"/>
    <x v="0"/>
    <x v="1"/>
    <x v="1"/>
    <n v="90004"/>
    <x v="1"/>
    <s v="OFF-AR-10003829"/>
    <x v="1"/>
    <x v="6"/>
    <s v="Newell 35"/>
    <n v="6.56"/>
    <n v="2"/>
    <n v="0"/>
    <n v="1.9023999999999992"/>
  </r>
  <r>
    <n v="5580"/>
    <s v="CA-2014-137498"/>
    <x v="3"/>
    <x v="428"/>
    <d v="2014-09-15T00:00:00"/>
    <s v="Second Class"/>
    <s v="LC-17050"/>
    <s v="Liz Carlisle"/>
    <x v="0"/>
    <x v="0"/>
    <x v="1"/>
    <x v="1"/>
    <n v="90004"/>
    <x v="1"/>
    <s v="FUR-CH-10003833"/>
    <x v="0"/>
    <x v="1"/>
    <s v="Novimex Fabric Task Chair"/>
    <n v="243.92"/>
    <n v="5"/>
    <n v="0.2"/>
    <n v="-15.245000000000005"/>
  </r>
  <r>
    <n v="5581"/>
    <s v="CA-2014-137498"/>
    <x v="3"/>
    <x v="428"/>
    <d v="2014-09-15T00:00:00"/>
    <s v="Second Class"/>
    <s v="LC-17050"/>
    <s v="Liz Carlisle"/>
    <x v="0"/>
    <x v="0"/>
    <x v="1"/>
    <x v="1"/>
    <n v="90004"/>
    <x v="1"/>
    <s v="OFF-PA-10000143"/>
    <x v="1"/>
    <x v="10"/>
    <s v="Astroparche Fine Business Paper"/>
    <n v="47.52"/>
    <n v="9"/>
    <n v="0"/>
    <n v="22.809600000000003"/>
  </r>
  <r>
    <n v="5582"/>
    <s v="CA-2014-163818"/>
    <x v="3"/>
    <x v="1055"/>
    <d v="2014-10-09T00:00:00"/>
    <s v="Standard Class"/>
    <s v="PS-18970"/>
    <s v="Paul Stevenson"/>
    <x v="2"/>
    <x v="0"/>
    <x v="183"/>
    <x v="39"/>
    <n v="20735"/>
    <x v="3"/>
    <s v="FUR-FU-10000076"/>
    <x v="0"/>
    <x v="5"/>
    <s v="24-Hour Round Wall Clock"/>
    <n v="19.98"/>
    <n v="1"/>
    <n v="0"/>
    <n v="8.5914000000000019"/>
  </r>
  <r>
    <n v="5583"/>
    <s v="CA-2013-161158"/>
    <x v="0"/>
    <x v="195"/>
    <d v="2013-05-14T00:00:00"/>
    <s v="Standard Class"/>
    <s v="PS-18970"/>
    <s v="Paul Stevenson"/>
    <x v="2"/>
    <x v="0"/>
    <x v="20"/>
    <x v="15"/>
    <n v="10024"/>
    <x v="3"/>
    <s v="OFF-AR-10000462"/>
    <x v="1"/>
    <x v="6"/>
    <s v="Sanford Pocket Accent Highlighters"/>
    <n v="8"/>
    <n v="5"/>
    <n v="0"/>
    <n v="3.4400000000000008"/>
  </r>
  <r>
    <n v="5584"/>
    <s v="CA-2011-116673"/>
    <x v="2"/>
    <x v="534"/>
    <d v="2011-12-19T00:00:00"/>
    <s v="Second Class"/>
    <s v="JO-15280"/>
    <s v="Jas O'Carroll"/>
    <x v="0"/>
    <x v="0"/>
    <x v="70"/>
    <x v="1"/>
    <n v="92037"/>
    <x v="1"/>
    <s v="FUR-FU-10003829"/>
    <x v="0"/>
    <x v="5"/>
    <s v="Stackable Trays"/>
    <n v="6.16"/>
    <n v="2"/>
    <n v="0"/>
    <n v="1.9711999999999996"/>
  </r>
  <r>
    <n v="5585"/>
    <s v="CA-2014-105333"/>
    <x v="3"/>
    <x v="329"/>
    <d v="2014-12-05T00:00:00"/>
    <s v="Standard Class"/>
    <s v="VP-21730"/>
    <s v="Victor Preis"/>
    <x v="2"/>
    <x v="0"/>
    <x v="20"/>
    <x v="15"/>
    <n v="10011"/>
    <x v="3"/>
    <s v="OFF-ST-10002182"/>
    <x v="1"/>
    <x v="4"/>
    <s v="Iris 3-Drawer Stacking Bin, Black"/>
    <n v="83.56"/>
    <n v="4"/>
    <n v="0"/>
    <n v="1.6711999999999989"/>
  </r>
  <r>
    <n v="5586"/>
    <s v="CA-2014-105333"/>
    <x v="3"/>
    <x v="329"/>
    <d v="2014-12-05T00:00:00"/>
    <s v="Standard Class"/>
    <s v="VP-21730"/>
    <s v="Victor Preis"/>
    <x v="2"/>
    <x v="0"/>
    <x v="20"/>
    <x v="15"/>
    <n v="10011"/>
    <x v="3"/>
    <s v="TEC-PH-10001468"/>
    <x v="2"/>
    <x v="7"/>
    <s v="Panasonic Business Telephones KX-T7736"/>
    <n v="546.06000000000006"/>
    <n v="3"/>
    <n v="0"/>
    <n v="163.81799999999998"/>
  </r>
  <r>
    <n v="5587"/>
    <s v="CA-2014-105333"/>
    <x v="3"/>
    <x v="329"/>
    <d v="2014-12-05T00:00:00"/>
    <s v="Standard Class"/>
    <s v="VP-21730"/>
    <s v="Victor Preis"/>
    <x v="2"/>
    <x v="0"/>
    <x v="20"/>
    <x v="15"/>
    <n v="10011"/>
    <x v="3"/>
    <s v="OFF-ST-10001809"/>
    <x v="1"/>
    <x v="4"/>
    <s v="Fellowes Officeware Wire Shelving"/>
    <n v="269.49"/>
    <n v="3"/>
    <n v="0"/>
    <n v="5.3897999999999939"/>
  </r>
  <r>
    <n v="5588"/>
    <s v="CA-2012-149993"/>
    <x v="1"/>
    <x v="531"/>
    <d v="2012-03-20T00:00:00"/>
    <s v="First Class"/>
    <s v="GA-14725"/>
    <s v="Guy Armstrong"/>
    <x v="0"/>
    <x v="0"/>
    <x v="152"/>
    <x v="1"/>
    <n v="93534"/>
    <x v="1"/>
    <s v="OFF-FA-10001561"/>
    <x v="1"/>
    <x v="13"/>
    <s v="Stockwell Push Pins"/>
    <n v="10.9"/>
    <n v="5"/>
    <n v="0"/>
    <n v="3.5970000000000004"/>
  </r>
  <r>
    <n v="5589"/>
    <s v="CA-2011-168158"/>
    <x v="2"/>
    <x v="866"/>
    <d v="2011-07-24T00:00:00"/>
    <s v="Standard Class"/>
    <s v="EM-14140"/>
    <s v="Eugene Moren"/>
    <x v="2"/>
    <x v="0"/>
    <x v="120"/>
    <x v="37"/>
    <n v="59405"/>
    <x v="1"/>
    <s v="OFF-BI-10001759"/>
    <x v="1"/>
    <x v="8"/>
    <s v="Acco Pressboard Covers with Storage Hooks, 14 7/8&quot; x 11&quot;, Dark Blue"/>
    <n v="6.0960000000000001"/>
    <n v="2"/>
    <n v="0.2"/>
    <n v="2.2098"/>
  </r>
  <r>
    <n v="5590"/>
    <s v="CA-2013-115224"/>
    <x v="0"/>
    <x v="16"/>
    <d v="2013-12-12T00:00:00"/>
    <s v="Second Class"/>
    <s v="DB-13615"/>
    <s v="Doug Bickford"/>
    <x v="0"/>
    <x v="0"/>
    <x v="8"/>
    <x v="1"/>
    <n v="94110"/>
    <x v="1"/>
    <s v="OFF-ST-10000615"/>
    <x v="1"/>
    <x v="4"/>
    <s v="SimpliFile Personal File, Black Granite, 15w x 6-15/16d x 11-1/4h"/>
    <n v="34.049999999999997"/>
    <n v="3"/>
    <n v="0"/>
    <n v="9.5340000000000025"/>
  </r>
  <r>
    <n v="5591"/>
    <s v="CA-2013-115224"/>
    <x v="0"/>
    <x v="16"/>
    <d v="2013-12-12T00:00:00"/>
    <s v="Second Class"/>
    <s v="DB-13615"/>
    <s v="Doug Bickford"/>
    <x v="0"/>
    <x v="0"/>
    <x v="8"/>
    <x v="1"/>
    <n v="94110"/>
    <x v="1"/>
    <s v="OFF-ST-10003816"/>
    <x v="1"/>
    <x v="4"/>
    <s v="Fellowes High-Stak Drawer Files"/>
    <n v="352.38"/>
    <n v="2"/>
    <n v="0"/>
    <n v="81.047399999999982"/>
  </r>
  <r>
    <n v="5592"/>
    <s v="CA-2011-164742"/>
    <x v="2"/>
    <x v="303"/>
    <d v="2011-10-18T00:00:00"/>
    <s v="Second Class"/>
    <s v="ML-17395"/>
    <s v="Marina Lichtenstein"/>
    <x v="1"/>
    <x v="0"/>
    <x v="80"/>
    <x v="30"/>
    <n v="8701"/>
    <x v="3"/>
    <s v="FUR-CH-10002880"/>
    <x v="0"/>
    <x v="1"/>
    <s v="Global High-Back Leather Tilter, Burgundy"/>
    <n v="245.98"/>
    <n v="2"/>
    <n v="0"/>
    <n v="27.057799999999986"/>
  </r>
  <r>
    <n v="5593"/>
    <s v="CA-2011-164742"/>
    <x v="2"/>
    <x v="303"/>
    <d v="2011-10-18T00:00:00"/>
    <s v="Second Class"/>
    <s v="ML-17395"/>
    <s v="Marina Lichtenstein"/>
    <x v="1"/>
    <x v="0"/>
    <x v="80"/>
    <x v="30"/>
    <n v="8701"/>
    <x v="3"/>
    <s v="OFF-BI-10004738"/>
    <x v="1"/>
    <x v="8"/>
    <s v="Flexible Leather- Look Classic Collection Ring Binder"/>
    <n v="18.940000000000001"/>
    <n v="1"/>
    <n v="0"/>
    <n v="9.4700000000000006"/>
  </r>
  <r>
    <n v="5594"/>
    <s v="US-2014-108014"/>
    <x v="3"/>
    <x v="123"/>
    <d v="2014-11-26T00:00:00"/>
    <s v="Standard Class"/>
    <s v="JH-15430"/>
    <s v="Jennifer Halladay"/>
    <x v="0"/>
    <x v="0"/>
    <x v="138"/>
    <x v="24"/>
    <n v="44105"/>
    <x v="3"/>
    <s v="OFF-BI-10003984"/>
    <x v="1"/>
    <x v="8"/>
    <s v="Lock-Up Easel 'Spel-Binder'"/>
    <n v="59.913000000000011"/>
    <n v="7"/>
    <n v="0.7"/>
    <n v="-45.933299999999988"/>
  </r>
  <r>
    <n v="5595"/>
    <s v="CA-2014-160325"/>
    <x v="3"/>
    <x v="241"/>
    <d v="2014-09-25T00:00:00"/>
    <s v="Same Day"/>
    <s v="BP-11095"/>
    <s v="Bart Pistole"/>
    <x v="1"/>
    <x v="0"/>
    <x v="104"/>
    <x v="31"/>
    <n v="1841"/>
    <x v="3"/>
    <s v="TEC-PH-10000984"/>
    <x v="2"/>
    <x v="7"/>
    <s v="Panasonic KX-TG9471B"/>
    <n v="391.98"/>
    <n v="2"/>
    <n v="0"/>
    <n v="109.75440000000003"/>
  </r>
  <r>
    <n v="5596"/>
    <s v="CA-2014-160325"/>
    <x v="3"/>
    <x v="241"/>
    <d v="2014-09-25T00:00:00"/>
    <s v="Same Day"/>
    <s v="BP-11095"/>
    <s v="Bart Pistole"/>
    <x v="1"/>
    <x v="0"/>
    <x v="104"/>
    <x v="31"/>
    <n v="1841"/>
    <x v="3"/>
    <s v="TEC-PH-10001944"/>
    <x v="2"/>
    <x v="7"/>
    <s v="Wi-Ex zBoost YX540 Cellular Phone Signal Booster"/>
    <n v="437.84999999999997"/>
    <n v="3"/>
    <n v="0"/>
    <n v="131.35499999999996"/>
  </r>
  <r>
    <n v="5597"/>
    <s v="CA-2012-159779"/>
    <x v="1"/>
    <x v="12"/>
    <d v="2012-09-29T00:00:00"/>
    <s v="Standard Class"/>
    <s v="SB-20185"/>
    <s v="Sarah Brown"/>
    <x v="0"/>
    <x v="0"/>
    <x v="3"/>
    <x v="38"/>
    <n v="3301"/>
    <x v="3"/>
    <s v="OFF-BI-10002735"/>
    <x v="1"/>
    <x v="8"/>
    <s v="GBC Prestige Therm-A-Bind Covers"/>
    <n v="68.62"/>
    <n v="2"/>
    <n v="0"/>
    <n v="32.251400000000004"/>
  </r>
  <r>
    <n v="5598"/>
    <s v="CA-2014-151176"/>
    <x v="3"/>
    <x v="778"/>
    <d v="2014-02-21T00:00:00"/>
    <s v="Standard Class"/>
    <s v="SV-20785"/>
    <s v="Stewart Visinsky"/>
    <x v="0"/>
    <x v="0"/>
    <x v="248"/>
    <x v="39"/>
    <n v="21215"/>
    <x v="3"/>
    <s v="OFF-SU-10001165"/>
    <x v="1"/>
    <x v="14"/>
    <s v="Acme Elite Stainless Steel Scissors"/>
    <n v="25.02"/>
    <n v="3"/>
    <n v="0"/>
    <n v="6.5052000000000003"/>
  </r>
  <r>
    <n v="5599"/>
    <s v="CA-2014-151176"/>
    <x v="3"/>
    <x v="778"/>
    <d v="2014-02-21T00:00:00"/>
    <s v="Standard Class"/>
    <s v="SV-20785"/>
    <s v="Stewart Visinsky"/>
    <x v="0"/>
    <x v="0"/>
    <x v="248"/>
    <x v="39"/>
    <n v="21215"/>
    <x v="3"/>
    <s v="OFF-AR-10000614"/>
    <x v="1"/>
    <x v="6"/>
    <s v="Barrel Sharpener"/>
    <n v="10.709999999999999"/>
    <n v="3"/>
    <n v="0"/>
    <n v="2.7845999999999997"/>
  </r>
  <r>
    <n v="5600"/>
    <s v="CA-2011-108903"/>
    <x v="2"/>
    <x v="462"/>
    <d v="2011-10-03T00:00:00"/>
    <s v="Same Day"/>
    <s v="DO-13435"/>
    <s v="Denny Ordway"/>
    <x v="0"/>
    <x v="0"/>
    <x v="38"/>
    <x v="24"/>
    <n v="43229"/>
    <x v="3"/>
    <s v="OFF-AR-10004010"/>
    <x v="1"/>
    <x v="6"/>
    <s v="Hunt Boston Vacuum Mount KS Pencil Sharpener"/>
    <n v="55.984000000000009"/>
    <n v="2"/>
    <n v="0.2"/>
    <n v="4.1987999999999985"/>
  </r>
  <r>
    <n v="5601"/>
    <s v="CA-2011-108903"/>
    <x v="2"/>
    <x v="462"/>
    <d v="2011-10-03T00:00:00"/>
    <s v="Same Day"/>
    <s v="DO-13435"/>
    <s v="Denny Ordway"/>
    <x v="0"/>
    <x v="0"/>
    <x v="38"/>
    <x v="24"/>
    <n v="43229"/>
    <x v="3"/>
    <s v="OFF-EN-10004030"/>
    <x v="1"/>
    <x v="12"/>
    <s v="Convenience Packs of Business Envelopes"/>
    <n v="14.480000000000002"/>
    <n v="5"/>
    <n v="0.2"/>
    <n v="4.8869999999999987"/>
  </r>
  <r>
    <n v="5602"/>
    <s v="CA-2011-108903"/>
    <x v="2"/>
    <x v="462"/>
    <d v="2011-10-03T00:00:00"/>
    <s v="Same Day"/>
    <s v="DO-13435"/>
    <s v="Denny Ordway"/>
    <x v="0"/>
    <x v="0"/>
    <x v="38"/>
    <x v="24"/>
    <n v="43229"/>
    <x v="3"/>
    <s v="TEC-AC-10003023"/>
    <x v="2"/>
    <x v="11"/>
    <s v="Logitech G105 Gaming Keyboard"/>
    <n v="142.488"/>
    <n v="3"/>
    <n v="0.2"/>
    <n v="-3.5622000000000043"/>
  </r>
  <r>
    <n v="5603"/>
    <s v="CA-2013-117919"/>
    <x v="0"/>
    <x v="278"/>
    <d v="2013-08-30T00:00:00"/>
    <s v="Second Class"/>
    <s v="TB-21355"/>
    <s v="Todd Boyes"/>
    <x v="1"/>
    <x v="0"/>
    <x v="12"/>
    <x v="5"/>
    <n v="77041"/>
    <x v="2"/>
    <s v="OFF-ST-10003572"/>
    <x v="1"/>
    <x v="4"/>
    <s v="Portfile Personal File Boxes"/>
    <n v="14.16"/>
    <n v="1"/>
    <n v="0.2"/>
    <n v="1.0620000000000003"/>
  </r>
  <r>
    <n v="5604"/>
    <s v="CA-2013-117919"/>
    <x v="0"/>
    <x v="278"/>
    <d v="2013-08-30T00:00:00"/>
    <s v="Second Class"/>
    <s v="TB-21355"/>
    <s v="Todd Boyes"/>
    <x v="1"/>
    <x v="0"/>
    <x v="12"/>
    <x v="5"/>
    <n v="77041"/>
    <x v="2"/>
    <s v="OFF-PA-10004353"/>
    <x v="1"/>
    <x v="10"/>
    <s v="Southworth 25% Cotton Premium Laser Paper and Envelopes"/>
    <n v="79.920000000000016"/>
    <n v="5"/>
    <n v="0.2"/>
    <n v="27.972000000000001"/>
  </r>
  <r>
    <n v="5605"/>
    <s v="CA-2012-142475"/>
    <x v="1"/>
    <x v="155"/>
    <d v="2012-12-07T00:00:00"/>
    <s v="Standard Class"/>
    <s v="BS-11380"/>
    <s v="Bill Stewart"/>
    <x v="1"/>
    <x v="0"/>
    <x v="20"/>
    <x v="15"/>
    <n v="10011"/>
    <x v="3"/>
    <s v="OFF-BI-10003718"/>
    <x v="1"/>
    <x v="8"/>
    <s v="GBC Therma-A-Bind 250T Electric Binding System"/>
    <n v="590.35199999999998"/>
    <n v="6"/>
    <n v="0.2"/>
    <n v="206.62319999999997"/>
  </r>
  <r>
    <n v="5606"/>
    <s v="CA-2013-134516"/>
    <x v="0"/>
    <x v="873"/>
    <d v="2013-09-26T00:00:00"/>
    <s v="Standard Class"/>
    <s v="FM-14215"/>
    <s v="Filia McAdams"/>
    <x v="1"/>
    <x v="0"/>
    <x v="247"/>
    <x v="3"/>
    <n v="27405"/>
    <x v="0"/>
    <s v="FUR-FU-10001546"/>
    <x v="0"/>
    <x v="5"/>
    <s v="Dana Swing-Arm Lamps"/>
    <n v="17.088000000000001"/>
    <n v="2"/>
    <n v="0.2"/>
    <n v="1.0679999999999996"/>
  </r>
  <r>
    <n v="5607"/>
    <s v="CA-2013-134516"/>
    <x v="0"/>
    <x v="873"/>
    <d v="2013-09-26T00:00:00"/>
    <s v="Standard Class"/>
    <s v="FM-14215"/>
    <s v="Filia McAdams"/>
    <x v="1"/>
    <x v="0"/>
    <x v="247"/>
    <x v="3"/>
    <n v="27405"/>
    <x v="0"/>
    <s v="FUR-CH-10002880"/>
    <x v="0"/>
    <x v="1"/>
    <s v="Global High-Back Leather Tilter, Burgundy"/>
    <n v="98.391999999999996"/>
    <n v="1"/>
    <n v="0.2"/>
    <n v="-11.069100000000006"/>
  </r>
  <r>
    <n v="5608"/>
    <s v="CA-2014-105193"/>
    <x v="3"/>
    <x v="613"/>
    <d v="2014-04-01T00:00:00"/>
    <s v="Standard Class"/>
    <s v="JL-15835"/>
    <s v="John Lee"/>
    <x v="0"/>
    <x v="0"/>
    <x v="20"/>
    <x v="15"/>
    <n v="10024"/>
    <x v="3"/>
    <s v="OFF-AR-10001547"/>
    <x v="1"/>
    <x v="6"/>
    <s v="Newell 311"/>
    <n v="11.05"/>
    <n v="5"/>
    <n v="0"/>
    <n v="2.9835000000000003"/>
  </r>
  <r>
    <n v="5609"/>
    <s v="CA-2012-168634"/>
    <x v="1"/>
    <x v="401"/>
    <d v="2012-12-11T00:00:00"/>
    <s v="Standard Class"/>
    <s v="AF-10870"/>
    <s v="Art Ferguson"/>
    <x v="0"/>
    <x v="0"/>
    <x v="8"/>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x v="0"/>
    <x v="53"/>
    <x v="28"/>
    <n v="71203"/>
    <x v="0"/>
    <s v="TEC-AC-10003033"/>
    <x v="2"/>
    <x v="11"/>
    <s v="Plantronics CS510 - Over-the-Head monaural Wireless Headset System"/>
    <n v="659.9"/>
    <n v="2"/>
    <n v="0"/>
    <n v="217.76699999999994"/>
  </r>
  <r>
    <n v="5611"/>
    <s v="CA-2012-145828"/>
    <x v="1"/>
    <x v="348"/>
    <d v="2012-10-07T00:00:00"/>
    <s v="First Class"/>
    <s v="MB-17305"/>
    <s v="Maria Bertelson"/>
    <x v="0"/>
    <x v="0"/>
    <x v="74"/>
    <x v="24"/>
    <n v="45231"/>
    <x v="3"/>
    <s v="TEC-AC-10002323"/>
    <x v="2"/>
    <x v="11"/>
    <s v="SanDisk Ultra 32 GB MicroSDHC Class 10 Memory Card"/>
    <n v="53.040000000000006"/>
    <n v="3"/>
    <n v="0.2"/>
    <n v="-4.6409999999999982"/>
  </r>
  <r>
    <n v="5612"/>
    <s v="CA-2014-121027"/>
    <x v="3"/>
    <x v="238"/>
    <d v="2014-08-23T00:00:00"/>
    <s v="Standard Class"/>
    <s v="HW-14935"/>
    <s v="Helen Wasserman"/>
    <x v="1"/>
    <x v="0"/>
    <x v="4"/>
    <x v="4"/>
    <n v="98105"/>
    <x v="1"/>
    <s v="TEC-AC-10002049"/>
    <x v="2"/>
    <x v="11"/>
    <s v="Plantronics Savi W720 Multi-Device Wireless Headset System"/>
    <n v="843.9"/>
    <n v="2"/>
    <n v="0"/>
    <n v="371.31600000000003"/>
  </r>
  <r>
    <n v="5613"/>
    <s v="CA-2014-121027"/>
    <x v="3"/>
    <x v="238"/>
    <d v="2014-08-23T00:00:00"/>
    <s v="Standard Class"/>
    <s v="HW-14935"/>
    <s v="Helen Wasserman"/>
    <x v="1"/>
    <x v="0"/>
    <x v="4"/>
    <x v="4"/>
    <n v="98105"/>
    <x v="1"/>
    <s v="TEC-AC-10002253"/>
    <x v="2"/>
    <x v="11"/>
    <s v="Imation Bio 8GB USB Flash Drive Imation Corp"/>
    <n v="1496.16"/>
    <n v="9"/>
    <n v="0"/>
    <n v="224.42400000000006"/>
  </r>
  <r>
    <n v="5614"/>
    <s v="CA-2013-147431"/>
    <x v="0"/>
    <x v="1056"/>
    <d v="2013-02-07T00:00:00"/>
    <s v="Standard Class"/>
    <s v="AB-10105"/>
    <s v="Adrian Barton"/>
    <x v="0"/>
    <x v="0"/>
    <x v="20"/>
    <x v="15"/>
    <n v="10011"/>
    <x v="3"/>
    <s v="OFF-ST-10003994"/>
    <x v="1"/>
    <x v="4"/>
    <s v="Belkin 19&quot; Center-Weighted Shelf, Gray"/>
    <n v="117.96"/>
    <n v="2"/>
    <n v="0"/>
    <n v="5.8979999999999961"/>
  </r>
  <r>
    <n v="5615"/>
    <s v="CA-2013-158001"/>
    <x v="0"/>
    <x v="828"/>
    <d v="2013-08-28T00:00:00"/>
    <s v="Standard Class"/>
    <s v="JP-15460"/>
    <s v="Jennifer Patt"/>
    <x v="1"/>
    <x v="0"/>
    <x v="20"/>
    <x v="15"/>
    <n v="10035"/>
    <x v="3"/>
    <s v="OFF-AR-10002399"/>
    <x v="1"/>
    <x v="6"/>
    <s v="Dixon Prang Watercolor Pencils, 10-Color Set with Brush"/>
    <n v="21.299999999999997"/>
    <n v="5"/>
    <n v="0"/>
    <n v="8.7330000000000005"/>
  </r>
  <r>
    <n v="5616"/>
    <s v="CA-2013-158001"/>
    <x v="0"/>
    <x v="828"/>
    <d v="2013-08-28T00:00:00"/>
    <s v="Standard Class"/>
    <s v="JP-15460"/>
    <s v="Jennifer Patt"/>
    <x v="1"/>
    <x v="0"/>
    <x v="20"/>
    <x v="15"/>
    <n v="10035"/>
    <x v="3"/>
    <s v="OFF-AP-10002118"/>
    <x v="1"/>
    <x v="9"/>
    <s v="1.7 Cubic Foot Compact &quot;Cube&quot; Office Refrigerators"/>
    <n v="1040.8"/>
    <n v="5"/>
    <n v="0"/>
    <n v="281.01600000000008"/>
  </r>
  <r>
    <n v="5617"/>
    <s v="CA-2013-158001"/>
    <x v="0"/>
    <x v="828"/>
    <d v="2013-08-28T00:00:00"/>
    <s v="Standard Class"/>
    <s v="JP-15460"/>
    <s v="Jennifer Patt"/>
    <x v="1"/>
    <x v="0"/>
    <x v="20"/>
    <x v="15"/>
    <n v="10035"/>
    <x v="3"/>
    <s v="OFF-AR-10001954"/>
    <x v="1"/>
    <x v="6"/>
    <s v="Newell 331"/>
    <n v="29.339999999999996"/>
    <n v="6"/>
    <n v="0"/>
    <n v="7.9218000000000002"/>
  </r>
  <r>
    <n v="5618"/>
    <s v="CA-2014-125745"/>
    <x v="3"/>
    <x v="160"/>
    <d v="2014-07-05T00:00:00"/>
    <s v="Standard Class"/>
    <s v="DV-13045"/>
    <s v="Darrin Van Huff"/>
    <x v="1"/>
    <x v="0"/>
    <x v="26"/>
    <x v="18"/>
    <n v="38109"/>
    <x v="0"/>
    <s v="FUR-FU-10001591"/>
    <x v="0"/>
    <x v="5"/>
    <s v="Advantus Panel Wall Certificate Holder - 8.5x11"/>
    <n v="19.52"/>
    <n v="2"/>
    <n v="0.2"/>
    <n v="5.3680000000000012"/>
  </r>
  <r>
    <n v="5619"/>
    <s v="CA-2012-101154"/>
    <x v="1"/>
    <x v="227"/>
    <d v="2012-09-21T00:00:00"/>
    <s v="First Class"/>
    <s v="CM-12190"/>
    <s v="Charlotte Melton"/>
    <x v="0"/>
    <x v="0"/>
    <x v="70"/>
    <x v="1"/>
    <n v="92105"/>
    <x v="1"/>
    <s v="OFF-ST-10004186"/>
    <x v="1"/>
    <x v="4"/>
    <s v="Stur-D-Stor Shelving, Vertical 5-Shelf: 72&quot;H x 36&quot;W x 18 1/2&quot;D"/>
    <n v="443.92"/>
    <n v="4"/>
    <n v="0"/>
    <n v="8.8783999999999992"/>
  </r>
  <r>
    <n v="5620"/>
    <s v="US-2013-124163"/>
    <x v="0"/>
    <x v="477"/>
    <d v="2013-10-01T00:00:00"/>
    <s v="Standard Class"/>
    <s v="SC-20695"/>
    <s v="Steve Chapman"/>
    <x v="1"/>
    <x v="0"/>
    <x v="411"/>
    <x v="6"/>
    <n v="54601"/>
    <x v="2"/>
    <s v="TEC-AC-10001908"/>
    <x v="2"/>
    <x v="11"/>
    <s v="Logitech Wireless Headset h800"/>
    <n v="499.95"/>
    <n v="5"/>
    <n v="0"/>
    <n v="174.98249999999999"/>
  </r>
  <r>
    <n v="5621"/>
    <s v="US-2013-124163"/>
    <x v="0"/>
    <x v="477"/>
    <d v="2013-10-01T00:00:00"/>
    <s v="Standard Class"/>
    <s v="SC-20695"/>
    <s v="Steve Chapman"/>
    <x v="1"/>
    <x v="0"/>
    <x v="411"/>
    <x v="6"/>
    <n v="54601"/>
    <x v="2"/>
    <s v="OFF-AR-10000817"/>
    <x v="1"/>
    <x v="6"/>
    <s v="Manco Dry-Lighter Erasable Highlighter"/>
    <n v="3.04"/>
    <n v="1"/>
    <n v="0"/>
    <n v="1.0335999999999999"/>
  </r>
  <r>
    <n v="5622"/>
    <s v="US-2013-124163"/>
    <x v="0"/>
    <x v="477"/>
    <d v="2013-10-01T00:00:00"/>
    <s v="Standard Class"/>
    <s v="SC-20695"/>
    <s v="Steve Chapman"/>
    <x v="1"/>
    <x v="0"/>
    <x v="411"/>
    <x v="6"/>
    <n v="54601"/>
    <x v="2"/>
    <s v="FUR-CH-10004218"/>
    <x v="0"/>
    <x v="1"/>
    <s v="Global Fabric Manager's Chair, Dark Gray"/>
    <n v="201.96"/>
    <n v="2"/>
    <n v="0"/>
    <n v="50.490000000000009"/>
  </r>
  <r>
    <n v="5623"/>
    <s v="US-2013-124163"/>
    <x v="0"/>
    <x v="477"/>
    <d v="2013-10-01T00:00:00"/>
    <s v="Standard Class"/>
    <s v="SC-20695"/>
    <s v="Steve Chapman"/>
    <x v="1"/>
    <x v="0"/>
    <x v="411"/>
    <x v="6"/>
    <n v="54601"/>
    <x v="2"/>
    <s v="FUR-FU-10000755"/>
    <x v="0"/>
    <x v="5"/>
    <s v="Eldon Expressions Mahogany Wood Desk Collection"/>
    <n v="68.64"/>
    <n v="11"/>
    <n v="0"/>
    <n v="17.160000000000004"/>
  </r>
  <r>
    <n v="5624"/>
    <s v="CA-2013-121748"/>
    <x v="0"/>
    <x v="1057"/>
    <d v="2013-10-29T00:00:00"/>
    <s v="Second Class"/>
    <s v="VW-21775"/>
    <s v="Victoria Wilson"/>
    <x v="1"/>
    <x v="0"/>
    <x v="1"/>
    <x v="1"/>
    <n v="90032"/>
    <x v="1"/>
    <s v="TEC-AC-10003063"/>
    <x v="2"/>
    <x v="11"/>
    <s v="Micro Innovations USB RF Wireless Keyboard with Mouse"/>
    <n v="100"/>
    <n v="4"/>
    <n v="0"/>
    <n v="21"/>
  </r>
  <r>
    <n v="5625"/>
    <s v="CA-2013-121748"/>
    <x v="0"/>
    <x v="1057"/>
    <d v="2013-10-29T00:00:00"/>
    <s v="Second Class"/>
    <s v="VW-21775"/>
    <s v="Victoria Wilson"/>
    <x v="1"/>
    <x v="0"/>
    <x v="1"/>
    <x v="1"/>
    <n v="90032"/>
    <x v="1"/>
    <s v="TEC-AC-10002637"/>
    <x v="2"/>
    <x v="11"/>
    <s v="Logitech VX Revolution Cordless Laser Mouse for Notebooks (Black)"/>
    <n v="359.98"/>
    <n v="2"/>
    <n v="0"/>
    <n v="21.598799999999983"/>
  </r>
  <r>
    <n v="5626"/>
    <s v="CA-2011-126683"/>
    <x v="2"/>
    <x v="411"/>
    <d v="2011-10-01T00:00:00"/>
    <s v="Second Class"/>
    <s v="PP-18955"/>
    <s v="Paul Prost"/>
    <x v="2"/>
    <x v="0"/>
    <x v="4"/>
    <x v="4"/>
    <n v="98115"/>
    <x v="1"/>
    <s v="FUR-FU-10001706"/>
    <x v="0"/>
    <x v="5"/>
    <s v="Longer-Life Soft White Bulbs"/>
    <n v="6.16"/>
    <n v="2"/>
    <n v="0"/>
    <n v="2.9567999999999999"/>
  </r>
  <r>
    <n v="5627"/>
    <s v="CA-2011-126683"/>
    <x v="2"/>
    <x v="411"/>
    <d v="2011-10-01T00:00:00"/>
    <s v="Second Class"/>
    <s v="PP-18955"/>
    <s v="Paul Prost"/>
    <x v="2"/>
    <x v="0"/>
    <x v="4"/>
    <x v="4"/>
    <n v="98115"/>
    <x v="1"/>
    <s v="FUR-TA-10002958"/>
    <x v="0"/>
    <x v="3"/>
    <s v="Bevis Oval Conference Table, Walnut"/>
    <n v="2348.8200000000002"/>
    <n v="9"/>
    <n v="0"/>
    <n v="399.29939999999976"/>
  </r>
  <r>
    <n v="5628"/>
    <s v="CA-2014-148810"/>
    <x v="3"/>
    <x v="335"/>
    <d v="2014-07-02T00:00:00"/>
    <s v="Standard Class"/>
    <s v="DR-12880"/>
    <s v="Dan Reichenbach"/>
    <x v="1"/>
    <x v="0"/>
    <x v="100"/>
    <x v="2"/>
    <n v="33180"/>
    <x v="0"/>
    <s v="OFF-LA-10004689"/>
    <x v="1"/>
    <x v="2"/>
    <s v="Avery 512"/>
    <n v="13.872000000000002"/>
    <n v="6"/>
    <n v="0.2"/>
    <n v="4.6818000000000008"/>
  </r>
  <r>
    <n v="5629"/>
    <s v="CA-2014-148810"/>
    <x v="3"/>
    <x v="335"/>
    <d v="2014-07-02T00:00:00"/>
    <s v="Standard Class"/>
    <s v="DR-12880"/>
    <s v="Dan Reichenbach"/>
    <x v="1"/>
    <x v="0"/>
    <x v="100"/>
    <x v="2"/>
    <n v="33180"/>
    <x v="0"/>
    <s v="FUR-CH-10001545"/>
    <x v="0"/>
    <x v="1"/>
    <s v="Hon Comfortask Task/Swivel Chairs"/>
    <n v="273.55200000000002"/>
    <n v="3"/>
    <n v="0.2"/>
    <n v="-13.677599999999998"/>
  </r>
  <r>
    <n v="5630"/>
    <s v="US-2013-146066"/>
    <x v="0"/>
    <x v="1036"/>
    <d v="2013-08-24T00:00:00"/>
    <s v="Second Class"/>
    <s v="RB-19465"/>
    <s v="Rick Bensley"/>
    <x v="2"/>
    <x v="0"/>
    <x v="10"/>
    <x v="9"/>
    <n v="19143"/>
    <x v="3"/>
    <s v="FUR-TA-10002530"/>
    <x v="0"/>
    <x v="3"/>
    <s v="Iceberg OfficeWorks 42&quot; Round Tables"/>
    <n v="815.29199999999992"/>
    <n v="9"/>
    <n v="0.4"/>
    <n v="-339.7050000000001"/>
  </r>
  <r>
    <n v="5631"/>
    <s v="CA-2011-127614"/>
    <x v="2"/>
    <x v="1058"/>
    <d v="2011-02-16T00:00:00"/>
    <s v="Standard Class"/>
    <s v="NF-18385"/>
    <s v="Natalie Fritzler"/>
    <x v="0"/>
    <x v="0"/>
    <x v="269"/>
    <x v="17"/>
    <n v="23320"/>
    <x v="0"/>
    <s v="TEC-AC-10001432"/>
    <x v="2"/>
    <x v="11"/>
    <s v="Enermax Aurora Lite Keyboard"/>
    <n v="234.45000000000002"/>
    <n v="3"/>
    <n v="0"/>
    <n v="103.15800000000003"/>
  </r>
  <r>
    <n v="5632"/>
    <s v="CA-2011-127614"/>
    <x v="2"/>
    <x v="1058"/>
    <d v="2011-02-16T00:00:00"/>
    <s v="Standard Class"/>
    <s v="NF-18385"/>
    <s v="Natalie Fritzler"/>
    <x v="0"/>
    <x v="0"/>
    <x v="269"/>
    <x v="17"/>
    <n v="23320"/>
    <x v="0"/>
    <s v="FUR-TA-10003715"/>
    <x v="0"/>
    <x v="3"/>
    <s v="Hon 2111 Invitation Series Corner Table"/>
    <n v="1256.22"/>
    <n v="6"/>
    <n v="0"/>
    <n v="75.37319999999994"/>
  </r>
  <r>
    <n v="5633"/>
    <s v="CA-2011-127614"/>
    <x v="2"/>
    <x v="1058"/>
    <d v="2011-02-16T00:00:00"/>
    <s v="Standard Class"/>
    <s v="NF-18385"/>
    <s v="Natalie Fritzler"/>
    <x v="0"/>
    <x v="0"/>
    <x v="269"/>
    <x v="17"/>
    <n v="23320"/>
    <x v="0"/>
    <s v="OFF-BI-10003291"/>
    <x v="1"/>
    <x v="8"/>
    <s v="Wilson Jones Leather-Like Binders with DublLock Round Rings"/>
    <n v="17.46"/>
    <n v="2"/>
    <n v="0"/>
    <n v="8.2061999999999991"/>
  </r>
  <r>
    <n v="5634"/>
    <s v="CA-2013-101742"/>
    <x v="0"/>
    <x v="713"/>
    <d v="2013-09-29T00:00:00"/>
    <s v="Second Class"/>
    <s v="CR-12580"/>
    <s v="Clay Rozendal"/>
    <x v="2"/>
    <x v="0"/>
    <x v="20"/>
    <x v="15"/>
    <n v="10009"/>
    <x v="3"/>
    <s v="OFF-BI-10004187"/>
    <x v="1"/>
    <x v="8"/>
    <s v="Staples"/>
    <n v="10.528"/>
    <n v="7"/>
    <n v="0.2"/>
    <n v="3.6847999999999987"/>
  </r>
  <r>
    <n v="5635"/>
    <s v="CA-2012-134943"/>
    <x v="1"/>
    <x v="901"/>
    <d v="2012-12-06T00:00:00"/>
    <s v="First Class"/>
    <s v="SU-20665"/>
    <s v="Stephanie Ulpright"/>
    <x v="2"/>
    <x v="0"/>
    <x v="447"/>
    <x v="12"/>
    <n v="48104"/>
    <x v="2"/>
    <s v="OFF-BI-10000666"/>
    <x v="1"/>
    <x v="8"/>
    <s v="Surelock Post Binders"/>
    <n v="152.79999999999998"/>
    <n v="5"/>
    <n v="0"/>
    <n v="76.399999999999991"/>
  </r>
  <r>
    <n v="5636"/>
    <s v="CA-2014-123022"/>
    <x v="3"/>
    <x v="213"/>
    <d v="2014-09-09T00:00:00"/>
    <s v="Standard Class"/>
    <s v="SC-20050"/>
    <s v="Sample Company A"/>
    <x v="2"/>
    <x v="0"/>
    <x v="448"/>
    <x v="1"/>
    <n v="91941"/>
    <x v="1"/>
    <s v="OFF-BI-10002225"/>
    <x v="1"/>
    <x v="8"/>
    <s v="Square Ring Data Binders, Rigid 75 Pt. Covers, 11&quot; x 14-7/8&quot;"/>
    <n v="82.56"/>
    <n v="5"/>
    <n v="0.2"/>
    <n v="28.896000000000001"/>
  </r>
  <r>
    <n v="5637"/>
    <s v="CA-2014-123022"/>
    <x v="3"/>
    <x v="213"/>
    <d v="2014-09-09T00:00:00"/>
    <s v="Standard Class"/>
    <s v="SC-20050"/>
    <s v="Sample Company A"/>
    <x v="2"/>
    <x v="0"/>
    <x v="448"/>
    <x v="1"/>
    <n v="91941"/>
    <x v="1"/>
    <s v="TEC-AC-10000474"/>
    <x v="2"/>
    <x v="11"/>
    <s v="Kensington Expert Mouse Optical USB Trackball for PC or Mac"/>
    <n v="284.96999999999997"/>
    <n v="3"/>
    <n v="0"/>
    <n v="85.490999999999957"/>
  </r>
  <r>
    <n v="5638"/>
    <s v="CA-2014-113208"/>
    <x v="3"/>
    <x v="606"/>
    <d v="2014-04-03T00:00:00"/>
    <s v="Standard Class"/>
    <s v="ML-18040"/>
    <s v="Michelle Lonsdale"/>
    <x v="1"/>
    <x v="0"/>
    <x v="130"/>
    <x v="12"/>
    <n v="48126"/>
    <x v="2"/>
    <s v="FUR-FU-10004245"/>
    <x v="0"/>
    <x v="5"/>
    <s v="Career Cubicle Clock, 8 1/4&quot;, Black"/>
    <n v="60.84"/>
    <n v="3"/>
    <n v="0"/>
    <n v="23.119199999999999"/>
  </r>
  <r>
    <n v="5639"/>
    <s v="CA-2011-154893"/>
    <x v="2"/>
    <x v="1059"/>
    <d v="2011-12-27T00:00:00"/>
    <s v="Standard Class"/>
    <s v="GM-14440"/>
    <s v="Gary McGarr"/>
    <x v="0"/>
    <x v="0"/>
    <x v="70"/>
    <x v="1"/>
    <n v="92024"/>
    <x v="1"/>
    <s v="FUR-CH-10004287"/>
    <x v="0"/>
    <x v="1"/>
    <s v="SAFCO Arco Folding Chair"/>
    <n v="1325.76"/>
    <n v="6"/>
    <n v="0.2"/>
    <n v="149.14799999999991"/>
  </r>
  <r>
    <n v="5640"/>
    <s v="CA-2011-154893"/>
    <x v="2"/>
    <x v="1059"/>
    <d v="2011-12-27T00:00:00"/>
    <s v="Standard Class"/>
    <s v="GM-14440"/>
    <s v="Gary McGarr"/>
    <x v="0"/>
    <x v="0"/>
    <x v="70"/>
    <x v="1"/>
    <n v="92024"/>
    <x v="1"/>
    <s v="FUR-CH-10000595"/>
    <x v="0"/>
    <x v="1"/>
    <s v="Safco Contoured Stacking Chairs"/>
    <n v="572.16000000000008"/>
    <n v="3"/>
    <n v="0.2"/>
    <n v="35.759999999999962"/>
  </r>
  <r>
    <n v="5641"/>
    <s v="CA-2011-147900"/>
    <x v="2"/>
    <x v="865"/>
    <d v="2011-09-28T00:00:00"/>
    <s v="Standard Class"/>
    <s v="JK-15640"/>
    <s v="Jim Kriz"/>
    <x v="2"/>
    <x v="0"/>
    <x v="80"/>
    <x v="24"/>
    <n v="44107"/>
    <x v="3"/>
    <s v="OFF-PA-10003063"/>
    <x v="1"/>
    <x v="10"/>
    <s v="EcoTones Memo Sheets"/>
    <n v="28.8"/>
    <n v="9"/>
    <n v="0.2"/>
    <n v="10.080000000000002"/>
  </r>
  <r>
    <n v="5642"/>
    <s v="CA-2014-106355"/>
    <x v="3"/>
    <x v="459"/>
    <d v="2014-04-06T00:00:00"/>
    <s v="First Class"/>
    <s v="AT-10435"/>
    <s v="Alyssa Tate"/>
    <x v="2"/>
    <x v="0"/>
    <x v="255"/>
    <x v="29"/>
    <n v="6450"/>
    <x v="3"/>
    <s v="OFF-AR-10000246"/>
    <x v="1"/>
    <x v="6"/>
    <s v="Newell 318"/>
    <n v="11.12"/>
    <n v="4"/>
    <n v="0"/>
    <n v="2.8911999999999995"/>
  </r>
  <r>
    <n v="5643"/>
    <s v="CA-2013-127985"/>
    <x v="0"/>
    <x v="178"/>
    <d v="2013-04-06T00:00:00"/>
    <s v="Second Class"/>
    <s v="DB-12910"/>
    <s v="Daniel Byrd"/>
    <x v="2"/>
    <x v="0"/>
    <x v="38"/>
    <x v="32"/>
    <n v="31907"/>
    <x v="0"/>
    <s v="FUR-FU-10003274"/>
    <x v="0"/>
    <x v="5"/>
    <s v="Regeneration Desk Collection"/>
    <n v="7.04"/>
    <n v="4"/>
    <n v="0"/>
    <n v="3.0976000000000004"/>
  </r>
  <r>
    <n v="5644"/>
    <s v="CA-2012-166604"/>
    <x v="1"/>
    <x v="1060"/>
    <d v="2012-05-20T00:00:00"/>
    <s v="Second Class"/>
    <s v="AH-10690"/>
    <s v="Anna Häberlin"/>
    <x v="1"/>
    <x v="0"/>
    <x v="185"/>
    <x v="32"/>
    <n v="30076"/>
    <x v="0"/>
    <s v="OFF-EN-10004147"/>
    <x v="1"/>
    <x v="12"/>
    <s v="Wausau Papers Astrobrights Colored Envelopes"/>
    <n v="17.940000000000001"/>
    <n v="3"/>
    <n v="0"/>
    <n v="8.7906000000000013"/>
  </r>
  <r>
    <n v="5645"/>
    <s v="CA-2014-120719"/>
    <x v="3"/>
    <x v="721"/>
    <d v="2014-03-27T00:00:00"/>
    <s v="First Class"/>
    <s v="SJ-20125"/>
    <s v="Sanjit Jacobs"/>
    <x v="2"/>
    <x v="0"/>
    <x v="4"/>
    <x v="4"/>
    <n v="98105"/>
    <x v="1"/>
    <s v="OFF-BI-10002103"/>
    <x v="1"/>
    <x v="8"/>
    <s v="Cardinal Slant-D Ring Binder, Heavy Gauge Vinyl"/>
    <n v="34.76"/>
    <n v="5"/>
    <n v="0.2"/>
    <n v="11.296999999999999"/>
  </r>
  <r>
    <n v="5646"/>
    <s v="CA-2014-127117"/>
    <x v="3"/>
    <x v="349"/>
    <d v="2014-04-20T00:00:00"/>
    <s v="Standard Class"/>
    <s v="HM-14860"/>
    <s v="Harry Marie"/>
    <x v="1"/>
    <x v="0"/>
    <x v="73"/>
    <x v="30"/>
    <n v="7960"/>
    <x v="3"/>
    <s v="FUR-FU-10004018"/>
    <x v="0"/>
    <x v="5"/>
    <s v="Tensor Computer Mounted Lamp"/>
    <n v="74.45"/>
    <n v="5"/>
    <n v="0"/>
    <n v="20.101500000000001"/>
  </r>
  <r>
    <n v="5647"/>
    <s v="CA-2012-104241"/>
    <x v="1"/>
    <x v="1038"/>
    <d v="2012-01-09T00:00:00"/>
    <s v="Standard Class"/>
    <s v="AG-10495"/>
    <s v="Andrew Gjertsen"/>
    <x v="1"/>
    <x v="0"/>
    <x v="166"/>
    <x v="17"/>
    <n v="22304"/>
    <x v="0"/>
    <s v="FUR-FU-10001473"/>
    <x v="0"/>
    <x v="5"/>
    <s v="DAX Wood Document Frame"/>
    <n v="192.22"/>
    <n v="14"/>
    <n v="0"/>
    <n v="69.199200000000005"/>
  </r>
  <r>
    <n v="5648"/>
    <s v="CA-2014-168179"/>
    <x v="3"/>
    <x v="808"/>
    <d v="2014-11-08T00:00:00"/>
    <s v="Standard Class"/>
    <s v="JB-16000"/>
    <s v="Joy Bell-"/>
    <x v="0"/>
    <x v="0"/>
    <x v="288"/>
    <x v="7"/>
    <n v="84106"/>
    <x v="1"/>
    <s v="OFF-PA-10001800"/>
    <x v="1"/>
    <x v="10"/>
    <s v="Xerox 220"/>
    <n v="19.440000000000001"/>
    <n v="3"/>
    <n v="0"/>
    <n v="9.3312000000000008"/>
  </r>
  <r>
    <n v="5649"/>
    <s v="CA-2014-142342"/>
    <x v="3"/>
    <x v="729"/>
    <d v="2014-07-20T00:00:00"/>
    <s v="Second Class"/>
    <s v="AJ-10795"/>
    <s v="Anthony Johnson"/>
    <x v="1"/>
    <x v="0"/>
    <x v="339"/>
    <x v="1"/>
    <n v="92307"/>
    <x v="1"/>
    <s v="OFF-PA-10004609"/>
    <x v="1"/>
    <x v="10"/>
    <s v="Xerox 221"/>
    <n v="32.400000000000006"/>
    <n v="5"/>
    <n v="0"/>
    <n v="15.552000000000001"/>
  </r>
  <r>
    <n v="5650"/>
    <s v="CA-2014-142342"/>
    <x v="3"/>
    <x v="729"/>
    <d v="2014-07-20T00:00:00"/>
    <s v="Second Class"/>
    <s v="AJ-10795"/>
    <s v="Anthony Johnson"/>
    <x v="1"/>
    <x v="0"/>
    <x v="339"/>
    <x v="1"/>
    <n v="92307"/>
    <x v="1"/>
    <s v="OFF-EN-10002592"/>
    <x v="1"/>
    <x v="12"/>
    <s v="Peel &amp; Seel Recycled Catalog Envelopes, Brown"/>
    <n v="57.9"/>
    <n v="5"/>
    <n v="0"/>
    <n v="28.95"/>
  </r>
  <r>
    <n v="5651"/>
    <s v="CA-2014-142342"/>
    <x v="3"/>
    <x v="729"/>
    <d v="2014-07-20T00:00:00"/>
    <s v="Second Class"/>
    <s v="AJ-10795"/>
    <s v="Anthony Johnson"/>
    <x v="1"/>
    <x v="0"/>
    <x v="339"/>
    <x v="1"/>
    <n v="92307"/>
    <x v="1"/>
    <s v="OFF-ST-10002957"/>
    <x v="1"/>
    <x v="4"/>
    <s v="Sterilite Show Offs Storage Containers"/>
    <n v="10.56"/>
    <n v="2"/>
    <n v="0"/>
    <n v="0"/>
  </r>
  <r>
    <n v="5652"/>
    <s v="CA-2014-142342"/>
    <x v="3"/>
    <x v="729"/>
    <d v="2014-07-20T00:00:00"/>
    <s v="Second Class"/>
    <s v="AJ-10795"/>
    <s v="Anthony Johnson"/>
    <x v="1"/>
    <x v="0"/>
    <x v="339"/>
    <x v="1"/>
    <n v="92307"/>
    <x v="1"/>
    <s v="FUR-BO-10002613"/>
    <x v="0"/>
    <x v="0"/>
    <s v="Atlantic Metals Mobile 4-Shelf Bookcases, Custom Colors"/>
    <n v="1194.165"/>
    <n v="5"/>
    <n v="0.15"/>
    <n v="210.73499999999993"/>
  </r>
  <r>
    <n v="5653"/>
    <s v="CA-2014-109099"/>
    <x v="3"/>
    <x v="833"/>
    <d v="2014-10-12T00:00:00"/>
    <s v="Standard Class"/>
    <s v="MM-18280"/>
    <s v="Muhammed MacIntyre"/>
    <x v="1"/>
    <x v="0"/>
    <x v="20"/>
    <x v="15"/>
    <n v="10009"/>
    <x v="3"/>
    <s v="OFF-PA-10001033"/>
    <x v="1"/>
    <x v="10"/>
    <s v="Xerox 1893"/>
    <n v="40.99"/>
    <n v="1"/>
    <n v="0"/>
    <n v="20.085100000000001"/>
  </r>
  <r>
    <n v="5654"/>
    <s v="US-2011-134187"/>
    <x v="2"/>
    <x v="130"/>
    <d v="2011-11-11T00:00:00"/>
    <s v="Standard Class"/>
    <s v="TH-21235"/>
    <s v="Tiffany House"/>
    <x v="1"/>
    <x v="0"/>
    <x v="85"/>
    <x v="1"/>
    <n v="90805"/>
    <x v="1"/>
    <s v="OFF-AR-10000940"/>
    <x v="1"/>
    <x v="6"/>
    <s v="Newell 343"/>
    <n v="2.94"/>
    <n v="1"/>
    <n v="0"/>
    <n v="0.79380000000000006"/>
  </r>
  <r>
    <n v="5655"/>
    <s v="CA-2013-145261"/>
    <x v="0"/>
    <x v="122"/>
    <d v="2013-12-22T00:00:00"/>
    <s v="First Class"/>
    <s v="AH-10120"/>
    <s v="Adrian Hane"/>
    <x v="2"/>
    <x v="0"/>
    <x v="127"/>
    <x v="21"/>
    <n v="97301"/>
    <x v="1"/>
    <s v="OFF-BI-10001670"/>
    <x v="1"/>
    <x v="8"/>
    <s v="Vinyl Sectional Post Binders"/>
    <n v="45.240000000000009"/>
    <n v="4"/>
    <n v="0.7"/>
    <n v="-30.159999999999997"/>
  </r>
  <r>
    <n v="5656"/>
    <s v="CA-2013-145261"/>
    <x v="0"/>
    <x v="122"/>
    <d v="2013-12-22T00:00:00"/>
    <s v="First Class"/>
    <s v="AH-10120"/>
    <s v="Adrian Hane"/>
    <x v="2"/>
    <x v="0"/>
    <x v="127"/>
    <x v="21"/>
    <n v="97301"/>
    <x v="1"/>
    <s v="OFF-AR-10004078"/>
    <x v="1"/>
    <x v="6"/>
    <s v="Newell 312"/>
    <n v="18.687999999999999"/>
    <n v="4"/>
    <n v="0.2"/>
    <n v="2.3359999999999994"/>
  </r>
  <r>
    <n v="5657"/>
    <s v="CA-2013-145261"/>
    <x v="0"/>
    <x v="122"/>
    <d v="2013-12-22T00:00:00"/>
    <s v="First Class"/>
    <s v="AH-10120"/>
    <s v="Adrian Hane"/>
    <x v="2"/>
    <x v="0"/>
    <x v="127"/>
    <x v="21"/>
    <n v="97301"/>
    <x v="1"/>
    <s v="OFF-PA-10003036"/>
    <x v="1"/>
    <x v="10"/>
    <s v="Black Print Carbonless 8 1/2&quot; x 8 1/4&quot; Rapid Memo Book"/>
    <n v="11.648000000000001"/>
    <n v="2"/>
    <n v="0.2"/>
    <n v="3.7855999999999992"/>
  </r>
  <r>
    <n v="5658"/>
    <s v="CA-2013-145261"/>
    <x v="0"/>
    <x v="122"/>
    <d v="2013-12-22T00:00:00"/>
    <s v="First Class"/>
    <s v="AH-10120"/>
    <s v="Adrian Hane"/>
    <x v="2"/>
    <x v="0"/>
    <x v="127"/>
    <x v="21"/>
    <n v="97301"/>
    <x v="1"/>
    <s v="TEC-AC-10000991"/>
    <x v="2"/>
    <x v="11"/>
    <s v="Sony Micro Vault Click 8 GB USB 2.0 Flash Drive"/>
    <n v="112.77600000000001"/>
    <n v="3"/>
    <n v="0.2"/>
    <n v="-8.4581999999999979"/>
  </r>
  <r>
    <n v="5659"/>
    <s v="CA-2013-145261"/>
    <x v="0"/>
    <x v="122"/>
    <d v="2013-12-22T00:00:00"/>
    <s v="First Class"/>
    <s v="AH-10120"/>
    <s v="Adrian Hane"/>
    <x v="2"/>
    <x v="0"/>
    <x v="127"/>
    <x v="21"/>
    <n v="97301"/>
    <x v="1"/>
    <s v="FUR-TA-10002530"/>
    <x v="0"/>
    <x v="3"/>
    <s v="Iceberg OfficeWorks 42&quot; Round Tables"/>
    <n v="377.45"/>
    <n v="5"/>
    <n v="0.5"/>
    <n v="-264.21500000000003"/>
  </r>
  <r>
    <n v="5660"/>
    <s v="CA-2013-145261"/>
    <x v="0"/>
    <x v="122"/>
    <d v="2013-12-22T00:00:00"/>
    <s v="First Class"/>
    <s v="AH-10120"/>
    <s v="Adrian Hane"/>
    <x v="2"/>
    <x v="0"/>
    <x v="127"/>
    <x v="21"/>
    <n v="97301"/>
    <x v="1"/>
    <s v="OFF-LA-10000407"/>
    <x v="1"/>
    <x v="2"/>
    <s v="Avery White Multi-Purpose Labels"/>
    <n v="15.936000000000002"/>
    <n v="4"/>
    <n v="0.2"/>
    <n v="5.1791999999999998"/>
  </r>
  <r>
    <n v="5661"/>
    <s v="CA-2013-145261"/>
    <x v="0"/>
    <x v="122"/>
    <d v="2013-12-22T00:00:00"/>
    <s v="First Class"/>
    <s v="AH-10120"/>
    <s v="Adrian Hane"/>
    <x v="2"/>
    <x v="0"/>
    <x v="127"/>
    <x v="21"/>
    <n v="97301"/>
    <x v="1"/>
    <s v="TEC-PH-10004833"/>
    <x v="2"/>
    <x v="7"/>
    <s v="Macally Suction Cup Mount"/>
    <n v="28.68"/>
    <n v="3"/>
    <n v="0.2"/>
    <n v="-7.17"/>
  </r>
  <r>
    <n v="5662"/>
    <s v="CA-2013-108875"/>
    <x v="0"/>
    <x v="446"/>
    <d v="2013-10-02T00:00:00"/>
    <s v="Standard Class"/>
    <s v="CL-12700"/>
    <s v="Craig Leslie"/>
    <x v="2"/>
    <x v="0"/>
    <x v="34"/>
    <x v="22"/>
    <n v="80013"/>
    <x v="1"/>
    <s v="FUR-FU-10002671"/>
    <x v="0"/>
    <x v="5"/>
    <s v="Electrix 20W Halogen Replacement Bulb for Zoom-In Desk Lamp"/>
    <n v="21.44"/>
    <n v="2"/>
    <n v="0.2"/>
    <n v="7.5039999999999987"/>
  </r>
  <r>
    <n v="5663"/>
    <s v="CA-2013-108875"/>
    <x v="0"/>
    <x v="446"/>
    <d v="2013-10-02T00:00:00"/>
    <s v="Standard Class"/>
    <s v="CL-12700"/>
    <s v="Craig Leslie"/>
    <x v="2"/>
    <x v="0"/>
    <x v="34"/>
    <x v="22"/>
    <n v="80013"/>
    <x v="1"/>
    <s v="OFF-ST-10001370"/>
    <x v="1"/>
    <x v="4"/>
    <s v="Sensible Storage WireTech Storage Systems"/>
    <n v="511.05600000000004"/>
    <n v="9"/>
    <n v="0.2"/>
    <n v="-95.823000000000079"/>
  </r>
  <r>
    <n v="5664"/>
    <s v="CA-2013-141957"/>
    <x v="0"/>
    <x v="658"/>
    <d v="2013-07-22T00:00:00"/>
    <s v="Same Day"/>
    <s v="JG-15310"/>
    <s v="Jason Gross"/>
    <x v="1"/>
    <x v="0"/>
    <x v="46"/>
    <x v="24"/>
    <n v="43055"/>
    <x v="3"/>
    <s v="OFF-AR-10000914"/>
    <x v="1"/>
    <x v="6"/>
    <s v="Boston 16765 Mini Stand Up Battery Pencil Sharpener"/>
    <n v="18.656000000000002"/>
    <n v="2"/>
    <n v="0.2"/>
    <n v="1.3992000000000013"/>
  </r>
  <r>
    <n v="5665"/>
    <s v="CA-2013-141957"/>
    <x v="0"/>
    <x v="658"/>
    <d v="2013-07-22T00:00:00"/>
    <s v="Same Day"/>
    <s v="JG-15310"/>
    <s v="Jason Gross"/>
    <x v="1"/>
    <x v="0"/>
    <x v="46"/>
    <x v="24"/>
    <n v="43055"/>
    <x v="3"/>
    <s v="OFF-BI-10001116"/>
    <x v="1"/>
    <x v="8"/>
    <s v="Wilson Jones 1&quot; Hanging DublLock Ring Binders"/>
    <n v="11.088000000000003"/>
    <n v="7"/>
    <n v="0.7"/>
    <n v="-8.1311999999999998"/>
  </r>
  <r>
    <n v="5666"/>
    <s v="CA-2013-141957"/>
    <x v="0"/>
    <x v="658"/>
    <d v="2013-07-22T00:00:00"/>
    <s v="Same Day"/>
    <s v="JG-15310"/>
    <s v="Jason Gross"/>
    <x v="1"/>
    <x v="0"/>
    <x v="46"/>
    <x v="24"/>
    <n v="43055"/>
    <x v="3"/>
    <s v="OFF-ST-10002276"/>
    <x v="1"/>
    <x v="4"/>
    <s v="Safco Steel Mobile File Cart"/>
    <n v="66.688000000000002"/>
    <n v="1"/>
    <n v="0.2"/>
    <n v="4.1680000000000028"/>
  </r>
  <r>
    <n v="5667"/>
    <s v="CA-2013-141957"/>
    <x v="0"/>
    <x v="658"/>
    <d v="2013-07-22T00:00:00"/>
    <s v="Same Day"/>
    <s v="JG-15310"/>
    <s v="Jason Gross"/>
    <x v="1"/>
    <x v="0"/>
    <x v="46"/>
    <x v="24"/>
    <n v="43055"/>
    <x v="3"/>
    <s v="OFF-ST-10004340"/>
    <x v="1"/>
    <x v="4"/>
    <s v="Fellowes Mobile File Cart, Black"/>
    <n v="99.488"/>
    <n v="2"/>
    <n v="0.2"/>
    <n v="8.7052000000000049"/>
  </r>
  <r>
    <n v="5668"/>
    <s v="CA-2013-142405"/>
    <x v="0"/>
    <x v="725"/>
    <d v="2013-06-16T00:00:00"/>
    <s v="Standard Class"/>
    <s v="SE-20110"/>
    <s v="Sanjit Engle"/>
    <x v="0"/>
    <x v="0"/>
    <x v="4"/>
    <x v="4"/>
    <n v="98103"/>
    <x v="1"/>
    <s v="OFF-LA-10004093"/>
    <x v="1"/>
    <x v="2"/>
    <s v="Avery 486"/>
    <n v="14.62"/>
    <n v="2"/>
    <n v="0"/>
    <n v="6.8713999999999995"/>
  </r>
  <r>
    <n v="5669"/>
    <s v="CA-2013-142405"/>
    <x v="0"/>
    <x v="725"/>
    <d v="2013-06-16T00:00:00"/>
    <s v="Standard Class"/>
    <s v="SE-20110"/>
    <s v="Sanjit Engle"/>
    <x v="0"/>
    <x v="0"/>
    <x v="4"/>
    <x v="4"/>
    <n v="98103"/>
    <x v="1"/>
    <s v="OFF-BI-10004728"/>
    <x v="1"/>
    <x v="8"/>
    <s v="Wilson Jones Turn Tabs Binder Tool for Ring Binders"/>
    <n v="53.984000000000002"/>
    <n v="14"/>
    <n v="0.2"/>
    <n v="17.544800000000002"/>
  </r>
  <r>
    <n v="5670"/>
    <s v="CA-2013-142405"/>
    <x v="0"/>
    <x v="725"/>
    <d v="2013-06-16T00:00:00"/>
    <s v="Standard Class"/>
    <s v="SE-20110"/>
    <s v="Sanjit Engle"/>
    <x v="0"/>
    <x v="0"/>
    <x v="4"/>
    <x v="4"/>
    <n v="98103"/>
    <x v="1"/>
    <s v="TEC-AC-10003095"/>
    <x v="2"/>
    <x v="11"/>
    <s v="Logitech G35 7.1-Channel Surround Sound Headset"/>
    <n v="389.97"/>
    <n v="3"/>
    <n v="0"/>
    <n v="132.58980000000003"/>
  </r>
  <r>
    <n v="5671"/>
    <s v="CA-2012-141012"/>
    <x v="1"/>
    <x v="988"/>
    <d v="2012-06-11T00:00:00"/>
    <s v="Second Class"/>
    <s v="TG-21640"/>
    <s v="Trudy Glocke"/>
    <x v="0"/>
    <x v="0"/>
    <x v="449"/>
    <x v="45"/>
    <n v="83201"/>
    <x v="1"/>
    <s v="FUR-FU-10003192"/>
    <x v="0"/>
    <x v="5"/>
    <s v="Luxo Adjustable Task Clamp Lamp"/>
    <n v="355.36"/>
    <n v="4"/>
    <n v="0"/>
    <n v="92.393599999999992"/>
  </r>
  <r>
    <n v="5672"/>
    <s v="CA-2012-141012"/>
    <x v="1"/>
    <x v="988"/>
    <d v="2012-06-11T00:00:00"/>
    <s v="Second Class"/>
    <s v="TG-21640"/>
    <s v="Trudy Glocke"/>
    <x v="0"/>
    <x v="0"/>
    <x v="449"/>
    <x v="45"/>
    <n v="83201"/>
    <x v="1"/>
    <s v="TEC-PH-10004522"/>
    <x v="2"/>
    <x v="7"/>
    <s v="Dexim XPower Skin Super-Thin Power Case for iPhone 5 - Black"/>
    <n v="140.376"/>
    <n v="3"/>
    <n v="0.2"/>
    <n v="8.7735000000000056"/>
  </r>
  <r>
    <n v="5673"/>
    <s v="CA-2014-127922"/>
    <x v="3"/>
    <x v="855"/>
    <d v="2014-11-04T00:00:00"/>
    <s v="Standard Class"/>
    <s v="SH-19975"/>
    <s v="Sally Hughsby"/>
    <x v="1"/>
    <x v="0"/>
    <x v="61"/>
    <x v="5"/>
    <n v="75081"/>
    <x v="2"/>
    <s v="OFF-EN-10003068"/>
    <x v="1"/>
    <x v="12"/>
    <s v="#6 3/4 Gummed Flap White Envelopes"/>
    <n v="15.840000000000002"/>
    <n v="2"/>
    <n v="0.2"/>
    <n v="5.5439999999999987"/>
  </r>
  <r>
    <n v="5674"/>
    <s v="CA-2014-127922"/>
    <x v="3"/>
    <x v="855"/>
    <d v="2014-11-04T00:00:00"/>
    <s v="Standard Class"/>
    <s v="SH-19975"/>
    <s v="Sally Hughsby"/>
    <x v="1"/>
    <x v="0"/>
    <x v="61"/>
    <x v="5"/>
    <n v="75081"/>
    <x v="2"/>
    <s v="OFF-PA-10001204"/>
    <x v="1"/>
    <x v="10"/>
    <s v="Xerox 1972"/>
    <n v="8.4480000000000004"/>
    <n v="2"/>
    <n v="0.2"/>
    <n v="2.6399999999999997"/>
  </r>
  <r>
    <n v="5675"/>
    <s v="CA-2013-146318"/>
    <x v="0"/>
    <x v="115"/>
    <d v="2013-01-27T00:00:00"/>
    <s v="Standard Class"/>
    <s v="MC-17275"/>
    <s v="Marc Crier"/>
    <x v="0"/>
    <x v="0"/>
    <x v="4"/>
    <x v="4"/>
    <n v="98105"/>
    <x v="1"/>
    <s v="OFF-PA-10003953"/>
    <x v="1"/>
    <x v="10"/>
    <s v="Xerox 218"/>
    <n v="12.96"/>
    <n v="2"/>
    <n v="0"/>
    <n v="6.2208000000000006"/>
  </r>
  <r>
    <n v="5676"/>
    <s v="CA-2011-135993"/>
    <x v="2"/>
    <x v="1061"/>
    <d v="2011-06-02T00:00:00"/>
    <s v="Standard Class"/>
    <s v="PJ-18835"/>
    <s v="Patrick Jones"/>
    <x v="1"/>
    <x v="0"/>
    <x v="4"/>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x v="0"/>
    <x v="4"/>
    <x v="4"/>
    <n v="98115"/>
    <x v="1"/>
    <s v="TEC-AC-10004877"/>
    <x v="2"/>
    <x v="11"/>
    <s v="Imation 30456 USB Flash Drive 8GB"/>
    <n v="27.6"/>
    <n v="4"/>
    <n v="0"/>
    <n v="2.2079999999999984"/>
  </r>
  <r>
    <n v="5678"/>
    <s v="CA-2011-126802"/>
    <x v="2"/>
    <x v="282"/>
    <d v="2012-01-05T00:00:00"/>
    <s v="Standard Class"/>
    <s v="ZC-21910"/>
    <s v="Zuschuss Carroll"/>
    <x v="0"/>
    <x v="0"/>
    <x v="22"/>
    <x v="10"/>
    <n v="60610"/>
    <x v="2"/>
    <s v="FUR-FU-10000193"/>
    <x v="0"/>
    <x v="5"/>
    <s v="Tenex Chairmats For Use with Hard Floors"/>
    <n v="38.975999999999999"/>
    <n v="3"/>
    <n v="0.6"/>
    <n v="-50.66879999999999"/>
  </r>
  <r>
    <n v="5679"/>
    <s v="CA-2013-143924"/>
    <x v="0"/>
    <x v="1062"/>
    <d v="2013-08-04T00:00:00"/>
    <s v="Standard Class"/>
    <s v="SC-20680"/>
    <s v="Steve Carroll"/>
    <x v="2"/>
    <x v="0"/>
    <x v="450"/>
    <x v="12"/>
    <n v="49423"/>
    <x v="2"/>
    <s v="OFF-FA-10000735"/>
    <x v="1"/>
    <x v="13"/>
    <s v="Staples"/>
    <n v="20.439999999999998"/>
    <n v="7"/>
    <n v="0"/>
    <n v="9.1979999999999986"/>
  </r>
  <r>
    <n v="5680"/>
    <s v="CA-2013-143924"/>
    <x v="0"/>
    <x v="1062"/>
    <d v="2013-08-04T00:00:00"/>
    <s v="Standard Class"/>
    <s v="SC-20680"/>
    <s v="Steve Carroll"/>
    <x v="2"/>
    <x v="0"/>
    <x v="450"/>
    <x v="12"/>
    <n v="49423"/>
    <x v="2"/>
    <s v="OFF-PA-10002120"/>
    <x v="1"/>
    <x v="10"/>
    <s v="Xerox 1889"/>
    <n v="109.92"/>
    <n v="2"/>
    <n v="0"/>
    <n v="53.860799999999998"/>
  </r>
  <r>
    <n v="5681"/>
    <s v="CA-2013-141551"/>
    <x v="0"/>
    <x v="446"/>
    <d v="2013-10-01T00:00:00"/>
    <s v="Standard Class"/>
    <s v="BP-11230"/>
    <s v="Benjamin Patterson"/>
    <x v="0"/>
    <x v="0"/>
    <x v="387"/>
    <x v="26"/>
    <n v="74012"/>
    <x v="2"/>
    <s v="OFF-BI-10001249"/>
    <x v="1"/>
    <x v="8"/>
    <s v="Avery Heavy-Duty EZD View Binder with Locking Rings"/>
    <n v="6.38"/>
    <n v="1"/>
    <n v="0"/>
    <n v="2.9347999999999996"/>
  </r>
  <r>
    <n v="5682"/>
    <s v="CA-2013-141551"/>
    <x v="0"/>
    <x v="446"/>
    <d v="2013-10-01T00:00:00"/>
    <s v="Standard Class"/>
    <s v="BP-11230"/>
    <s v="Benjamin Patterson"/>
    <x v="0"/>
    <x v="0"/>
    <x v="387"/>
    <x v="26"/>
    <n v="74012"/>
    <x v="2"/>
    <s v="OFF-PA-10001569"/>
    <x v="1"/>
    <x v="10"/>
    <s v="Xerox 232"/>
    <n v="6.48"/>
    <n v="1"/>
    <n v="0"/>
    <n v="3.1104000000000003"/>
  </r>
  <r>
    <n v="5683"/>
    <s v="CA-2011-164315"/>
    <x v="2"/>
    <x v="1063"/>
    <d v="2011-04-08T00:00:00"/>
    <s v="Standard Class"/>
    <s v="RD-19585"/>
    <s v="Rob Dowd"/>
    <x v="0"/>
    <x v="0"/>
    <x v="417"/>
    <x v="32"/>
    <n v="30605"/>
    <x v="0"/>
    <s v="OFF-PA-10004248"/>
    <x v="1"/>
    <x v="10"/>
    <s v="Xerox 1990"/>
    <n v="15.84"/>
    <n v="3"/>
    <n v="0"/>
    <n v="7.1280000000000001"/>
  </r>
  <r>
    <n v="5684"/>
    <s v="CA-2011-164315"/>
    <x v="2"/>
    <x v="1063"/>
    <d v="2011-04-08T00:00:00"/>
    <s v="Standard Class"/>
    <s v="RD-19585"/>
    <s v="Rob Dowd"/>
    <x v="0"/>
    <x v="0"/>
    <x v="417"/>
    <x v="32"/>
    <n v="30605"/>
    <x v="0"/>
    <s v="TEC-PH-10001128"/>
    <x v="2"/>
    <x v="7"/>
    <s v="Motorola Droid Maxx"/>
    <n v="1049.93"/>
    <n v="7"/>
    <n v="0"/>
    <n v="293.98040000000003"/>
  </r>
  <r>
    <n v="5685"/>
    <s v="CA-2011-164315"/>
    <x v="2"/>
    <x v="1063"/>
    <d v="2011-04-08T00:00:00"/>
    <s v="Standard Class"/>
    <s v="RD-19585"/>
    <s v="Rob Dowd"/>
    <x v="0"/>
    <x v="0"/>
    <x v="417"/>
    <x v="32"/>
    <n v="30605"/>
    <x v="0"/>
    <s v="OFF-AP-10003842"/>
    <x v="1"/>
    <x v="9"/>
    <s v="Euro-Pro Shark Turbo Vacuum"/>
    <n v="154.9"/>
    <n v="5"/>
    <n v="0"/>
    <n v="40.274000000000001"/>
  </r>
  <r>
    <n v="5686"/>
    <s v="CA-2012-131072"/>
    <x v="1"/>
    <x v="599"/>
    <d v="2012-11-05T00:00:00"/>
    <s v="Same Day"/>
    <s v="KL-16645"/>
    <s v="Ken Lonsdale"/>
    <x v="0"/>
    <x v="0"/>
    <x v="4"/>
    <x v="4"/>
    <n v="98105"/>
    <x v="1"/>
    <s v="OFF-BI-10002794"/>
    <x v="1"/>
    <x v="8"/>
    <s v="Avery Trapezoid Ring Binder, 3&quot; Capacity, Black, 1040 sheets"/>
    <n v="98.352000000000004"/>
    <n v="3"/>
    <n v="0.2"/>
    <n v="35.652599999999993"/>
  </r>
  <r>
    <n v="5687"/>
    <s v="CA-2011-131541"/>
    <x v="2"/>
    <x v="1064"/>
    <d v="2011-07-28T00:00:00"/>
    <s v="Same Day"/>
    <s v="CK-12205"/>
    <s v="Chloris Kastensmidt"/>
    <x v="0"/>
    <x v="0"/>
    <x v="264"/>
    <x v="2"/>
    <n v="32712"/>
    <x v="0"/>
    <s v="OFF-FA-10000621"/>
    <x v="1"/>
    <x v="13"/>
    <s v="OIC Colored Binder Clips, Assorted Sizes"/>
    <n v="14.320000000000002"/>
    <n v="5"/>
    <n v="0.2"/>
    <n v="5.1910000000000007"/>
  </r>
  <r>
    <n v="5688"/>
    <s v="CA-2011-131541"/>
    <x v="2"/>
    <x v="1064"/>
    <d v="2011-07-28T00:00:00"/>
    <s v="Same Day"/>
    <s v="CK-12205"/>
    <s v="Chloris Kastensmidt"/>
    <x v="0"/>
    <x v="0"/>
    <x v="264"/>
    <x v="2"/>
    <n v="32712"/>
    <x v="0"/>
    <s v="FUR-FU-10003623"/>
    <x v="0"/>
    <x v="5"/>
    <s v="DataProducts Ampli Magnifier Task Lamp, Black,"/>
    <n v="129.88800000000001"/>
    <n v="6"/>
    <n v="0.2"/>
    <n v="12.988799999999991"/>
  </r>
  <r>
    <n v="5689"/>
    <s v="CA-2011-131541"/>
    <x v="2"/>
    <x v="1064"/>
    <d v="2011-07-28T00:00:00"/>
    <s v="Same Day"/>
    <s v="CK-12205"/>
    <s v="Chloris Kastensmidt"/>
    <x v="0"/>
    <x v="0"/>
    <x v="264"/>
    <x v="2"/>
    <n v="32712"/>
    <x v="0"/>
    <s v="OFF-EN-10000781"/>
    <x v="1"/>
    <x v="12"/>
    <s v="#10- 4 1/8&quot; x 9 1/2&quot; Recycled Envelopes"/>
    <n v="48.944000000000003"/>
    <n v="7"/>
    <n v="0.2"/>
    <n v="16.518599999999999"/>
  </r>
  <r>
    <n v="5690"/>
    <s v="CA-2012-119550"/>
    <x v="1"/>
    <x v="207"/>
    <d v="2012-12-31T00:00:00"/>
    <s v="Standard Class"/>
    <s v="RB-19705"/>
    <s v="Roger Barcio"/>
    <x v="2"/>
    <x v="0"/>
    <x v="12"/>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x v="0"/>
    <x v="248"/>
    <x v="39"/>
    <n v="21215"/>
    <x v="3"/>
    <s v="OFF-AR-10000817"/>
    <x v="1"/>
    <x v="6"/>
    <s v="Manco Dry-Lighter Erasable Highlighter"/>
    <n v="27.36"/>
    <n v="9"/>
    <n v="0"/>
    <n v="9.3023999999999987"/>
  </r>
  <r>
    <n v="5692"/>
    <s v="US-2012-138093"/>
    <x v="1"/>
    <x v="895"/>
    <d v="2012-12-16T00:00:00"/>
    <s v="Standard Class"/>
    <s v="KM-16225"/>
    <s v="Kalyca Meade"/>
    <x v="1"/>
    <x v="0"/>
    <x v="248"/>
    <x v="39"/>
    <n v="21215"/>
    <x v="3"/>
    <s v="OFF-PA-10001509"/>
    <x v="1"/>
    <x v="10"/>
    <s v="Recycled Desk Saver Line &quot;While You Were Out&quot; Book, 5 1/2&quot; X 4&quot;"/>
    <n v="44.75"/>
    <n v="5"/>
    <n v="0"/>
    <n v="20.584999999999994"/>
  </r>
  <r>
    <n v="5693"/>
    <s v="US-2012-138093"/>
    <x v="1"/>
    <x v="895"/>
    <d v="2012-12-16T00:00:00"/>
    <s v="Standard Class"/>
    <s v="KM-16225"/>
    <s v="Kalyca Meade"/>
    <x v="1"/>
    <x v="0"/>
    <x v="248"/>
    <x v="39"/>
    <n v="21215"/>
    <x v="3"/>
    <s v="TEC-PH-10004667"/>
    <x v="2"/>
    <x v="7"/>
    <s v="Cisco 8x8 Inc. 6753i IP Business Phone System"/>
    <n v="134.99"/>
    <n v="1"/>
    <n v="0"/>
    <n v="36.447299999999998"/>
  </r>
  <r>
    <n v="5694"/>
    <s v="US-2012-138093"/>
    <x v="1"/>
    <x v="895"/>
    <d v="2012-12-16T00:00:00"/>
    <s v="Standard Class"/>
    <s v="KM-16225"/>
    <s v="Kalyca Meade"/>
    <x v="1"/>
    <x v="0"/>
    <x v="248"/>
    <x v="39"/>
    <n v="21215"/>
    <x v="3"/>
    <s v="OFF-PA-10000143"/>
    <x v="1"/>
    <x v="10"/>
    <s v="Astroparche Fine Business Paper"/>
    <n v="26.400000000000002"/>
    <n v="5"/>
    <n v="0"/>
    <n v="12.672000000000001"/>
  </r>
  <r>
    <n v="5695"/>
    <s v="US-2012-138093"/>
    <x v="1"/>
    <x v="895"/>
    <d v="2012-12-16T00:00:00"/>
    <s v="Standard Class"/>
    <s v="KM-16225"/>
    <s v="Kalyca Meade"/>
    <x v="1"/>
    <x v="0"/>
    <x v="248"/>
    <x v="39"/>
    <n v="21215"/>
    <x v="3"/>
    <s v="FUR-CH-10000785"/>
    <x v="0"/>
    <x v="1"/>
    <s v="Global Ergonomic Managers Chair"/>
    <n v="542.93999999999994"/>
    <n v="3"/>
    <n v="0"/>
    <n v="141.1644"/>
  </r>
  <r>
    <n v="5696"/>
    <s v="CA-2013-126165"/>
    <x v="0"/>
    <x v="465"/>
    <d v="2013-05-08T00:00:00"/>
    <s v="Second Class"/>
    <s v="AH-10465"/>
    <s v="Amy Hunt"/>
    <x v="0"/>
    <x v="0"/>
    <x v="8"/>
    <x v="1"/>
    <n v="94109"/>
    <x v="1"/>
    <s v="FUR-TA-10001676"/>
    <x v="0"/>
    <x v="3"/>
    <s v="Hon 61000 Series Interactive Training Tables"/>
    <n v="71.088000000000008"/>
    <n v="2"/>
    <n v="0.2"/>
    <n v="-1.7772000000000041"/>
  </r>
  <r>
    <n v="5697"/>
    <s v="CA-2014-126123"/>
    <x v="3"/>
    <x v="336"/>
    <d v="2014-10-19T00:00:00"/>
    <s v="Standard Class"/>
    <s v="AG-10765"/>
    <s v="Anthony Garverick"/>
    <x v="2"/>
    <x v="0"/>
    <x v="22"/>
    <x v="10"/>
    <n v="60623"/>
    <x v="2"/>
    <s v="OFF-BI-10000309"/>
    <x v="1"/>
    <x v="8"/>
    <s v="GBC Twin Loop Wire Binding Elements, 9/16&quot; Spine, Black"/>
    <n v="27.395999999999997"/>
    <n v="9"/>
    <n v="0.8"/>
    <n v="-42.46380000000002"/>
  </r>
  <r>
    <n v="5698"/>
    <s v="CA-2014-126123"/>
    <x v="3"/>
    <x v="336"/>
    <d v="2014-10-19T00:00:00"/>
    <s v="Standard Class"/>
    <s v="AG-10765"/>
    <s v="Anthony Garverick"/>
    <x v="2"/>
    <x v="0"/>
    <x v="22"/>
    <x v="10"/>
    <n v="60623"/>
    <x v="2"/>
    <s v="OFF-BI-10004224"/>
    <x v="1"/>
    <x v="8"/>
    <s v="Catalog Binders with Expanding Posts"/>
    <n v="13.455999999999998"/>
    <n v="1"/>
    <n v="0.8"/>
    <n v="-23.548000000000009"/>
  </r>
  <r>
    <n v="5699"/>
    <s v="CA-2013-143441"/>
    <x v="0"/>
    <x v="732"/>
    <d v="2013-11-06T00:00:00"/>
    <s v="Same Day"/>
    <s v="EB-14170"/>
    <s v="Evan Bailliet"/>
    <x v="0"/>
    <x v="0"/>
    <x v="128"/>
    <x v="5"/>
    <n v="78041"/>
    <x v="2"/>
    <s v="OFF-LA-10002312"/>
    <x v="1"/>
    <x v="2"/>
    <s v="Avery 490"/>
    <n v="11.840000000000002"/>
    <n v="1"/>
    <n v="0.2"/>
    <n v="4.4399999999999995"/>
  </r>
  <r>
    <n v="5700"/>
    <s v="CA-2014-148320"/>
    <x v="3"/>
    <x v="132"/>
    <d v="2014-11-09T00:00:00"/>
    <s v="Standard Class"/>
    <s v="PG-18895"/>
    <s v="Paul Gonzalez"/>
    <x v="0"/>
    <x v="0"/>
    <x v="8"/>
    <x v="1"/>
    <n v="94109"/>
    <x v="1"/>
    <s v="OFF-PA-10003022"/>
    <x v="1"/>
    <x v="10"/>
    <s v="Xerox 1992"/>
    <n v="35.880000000000003"/>
    <n v="6"/>
    <n v="0"/>
    <n v="17.581200000000003"/>
  </r>
  <r>
    <n v="5701"/>
    <s v="CA-2013-125661"/>
    <x v="0"/>
    <x v="390"/>
    <d v="2013-11-27T00:00:00"/>
    <s v="First Class"/>
    <s v="CA-12055"/>
    <s v="Cathy Armstrong"/>
    <x v="2"/>
    <x v="0"/>
    <x v="138"/>
    <x v="24"/>
    <n v="44105"/>
    <x v="3"/>
    <s v="OFF-EN-10001532"/>
    <x v="1"/>
    <x v="12"/>
    <s v="Brown Kraft Recycled Envelopes"/>
    <n v="40.752000000000002"/>
    <n v="3"/>
    <n v="0.2"/>
    <n v="15.281999999999998"/>
  </r>
  <r>
    <n v="5702"/>
    <s v="CA-2013-125661"/>
    <x v="0"/>
    <x v="390"/>
    <d v="2013-11-27T00:00:00"/>
    <s v="First Class"/>
    <s v="CA-12055"/>
    <s v="Cathy Armstrong"/>
    <x v="2"/>
    <x v="0"/>
    <x v="138"/>
    <x v="24"/>
    <n v="44105"/>
    <x v="3"/>
    <s v="TEC-AC-10004855"/>
    <x v="2"/>
    <x v="11"/>
    <s v="V7 USB Numeric Keypad"/>
    <n v="139.96000000000004"/>
    <n v="5"/>
    <n v="0.2"/>
    <n v="-22.743500000000004"/>
  </r>
  <r>
    <n v="5703"/>
    <s v="US-2011-123519"/>
    <x v="2"/>
    <x v="637"/>
    <d v="2011-12-21T00:00:00"/>
    <s v="Standard Class"/>
    <s v="SS-20875"/>
    <s v="Sung Shariari"/>
    <x v="0"/>
    <x v="0"/>
    <x v="292"/>
    <x v="24"/>
    <n v="43302"/>
    <x v="3"/>
    <s v="OFF-AR-10003829"/>
    <x v="1"/>
    <x v="6"/>
    <s v="Newell 35"/>
    <n v="2.6240000000000001"/>
    <n v="1"/>
    <n v="0.2"/>
    <n v="0.29519999999999957"/>
  </r>
  <r>
    <n v="5704"/>
    <s v="US-2011-123519"/>
    <x v="2"/>
    <x v="637"/>
    <d v="2011-12-21T00:00:00"/>
    <s v="Standard Class"/>
    <s v="SS-20875"/>
    <s v="Sung Shariari"/>
    <x v="0"/>
    <x v="0"/>
    <x v="292"/>
    <x v="24"/>
    <n v="43302"/>
    <x v="3"/>
    <s v="FUR-TA-10002645"/>
    <x v="0"/>
    <x v="3"/>
    <s v="Hon Rectangular Conference Tables"/>
    <n v="136.53"/>
    <n v="1"/>
    <n v="0.4"/>
    <n v="-52.336500000000029"/>
  </r>
  <r>
    <n v="5705"/>
    <s v="US-2011-123519"/>
    <x v="2"/>
    <x v="637"/>
    <d v="2011-12-21T00:00:00"/>
    <s v="Standard Class"/>
    <s v="SS-20875"/>
    <s v="Sung Shariari"/>
    <x v="0"/>
    <x v="0"/>
    <x v="292"/>
    <x v="24"/>
    <n v="43302"/>
    <x v="3"/>
    <s v="TEC-AC-10003033"/>
    <x v="2"/>
    <x v="11"/>
    <s v="Plantronics CS510 - Over-the-Head monaural Wireless Headset System"/>
    <n v="263.95999999999998"/>
    <n v="1"/>
    <n v="0.2"/>
    <n v="42.893499999999975"/>
  </r>
  <r>
    <n v="5706"/>
    <s v="CA-2011-155593"/>
    <x v="2"/>
    <x v="935"/>
    <d v="2011-11-08T00:00:00"/>
    <s v="Standard Class"/>
    <s v="RP-19390"/>
    <s v="Resi Pölking"/>
    <x v="0"/>
    <x v="0"/>
    <x v="54"/>
    <x v="29"/>
    <n v="6824"/>
    <x v="3"/>
    <s v="OFF-SU-10002522"/>
    <x v="1"/>
    <x v="14"/>
    <s v="Acme Kleen Earth Office Shears"/>
    <n v="11.64"/>
    <n v="3"/>
    <n v="0"/>
    <n v="3.3755999999999986"/>
  </r>
  <r>
    <n v="5707"/>
    <s v="CA-2014-136000"/>
    <x v="3"/>
    <x v="585"/>
    <d v="2014-09-26T00:00:00"/>
    <s v="Second Class"/>
    <s v="SC-20440"/>
    <s v="Shaun Chance"/>
    <x v="1"/>
    <x v="0"/>
    <x v="20"/>
    <x v="15"/>
    <n v="10009"/>
    <x v="3"/>
    <s v="OFF-BI-10004828"/>
    <x v="1"/>
    <x v="8"/>
    <s v="GBC Poly Designer Binding Covers"/>
    <n v="40.176000000000002"/>
    <n v="3"/>
    <n v="0.2"/>
    <n v="14.563799999999997"/>
  </r>
  <r>
    <n v="5708"/>
    <s v="US-2012-160857"/>
    <x v="1"/>
    <x v="412"/>
    <d v="2012-05-15T00:00:00"/>
    <s v="Standard Class"/>
    <s v="NW-18400"/>
    <s v="Natalie Webber"/>
    <x v="0"/>
    <x v="0"/>
    <x v="20"/>
    <x v="15"/>
    <n v="10024"/>
    <x v="3"/>
    <s v="FUR-FU-10001095"/>
    <x v="0"/>
    <x v="5"/>
    <s v="DAX Black Cherry Wood-Tone Poster Frame"/>
    <n v="79.44"/>
    <n v="3"/>
    <n v="0"/>
    <n v="30.187200000000001"/>
  </r>
  <r>
    <n v="5709"/>
    <s v="US-2012-160857"/>
    <x v="1"/>
    <x v="412"/>
    <d v="2012-05-15T00:00:00"/>
    <s v="Standard Class"/>
    <s v="NW-18400"/>
    <s v="Natalie Webber"/>
    <x v="0"/>
    <x v="0"/>
    <x v="20"/>
    <x v="15"/>
    <n v="10024"/>
    <x v="3"/>
    <s v="OFF-SU-10000157"/>
    <x v="1"/>
    <x v="14"/>
    <s v="Compact Automatic Electric Letter Opener"/>
    <n v="357.93"/>
    <n v="3"/>
    <n v="0"/>
    <n v="7.158600000000007"/>
  </r>
  <r>
    <n v="5710"/>
    <s v="US-2012-160857"/>
    <x v="1"/>
    <x v="412"/>
    <d v="2012-05-15T00:00:00"/>
    <s v="Standard Class"/>
    <s v="NW-18400"/>
    <s v="Natalie Webber"/>
    <x v="0"/>
    <x v="0"/>
    <x v="20"/>
    <x v="15"/>
    <n v="10024"/>
    <x v="3"/>
    <s v="FUR-CH-10002647"/>
    <x v="0"/>
    <x v="1"/>
    <s v="Situations Contoured Folding Chairs, 4/Set"/>
    <n v="127.76400000000001"/>
    <n v="2"/>
    <n v="0.1"/>
    <n v="21.294000000000008"/>
  </r>
  <r>
    <n v="5711"/>
    <s v="US-2012-160857"/>
    <x v="1"/>
    <x v="412"/>
    <d v="2012-05-15T00:00:00"/>
    <s v="Standard Class"/>
    <s v="NW-18400"/>
    <s v="Natalie Webber"/>
    <x v="0"/>
    <x v="0"/>
    <x v="20"/>
    <x v="15"/>
    <n v="10024"/>
    <x v="3"/>
    <s v="TEC-CO-10004115"/>
    <x v="2"/>
    <x v="16"/>
    <s v="Sharp AL-1530CS Digital Copier"/>
    <n v="2799.944"/>
    <n v="7"/>
    <n v="0.2"/>
    <n v="1014.9797"/>
  </r>
  <r>
    <n v="5712"/>
    <s v="US-2012-160857"/>
    <x v="1"/>
    <x v="412"/>
    <d v="2012-05-15T00:00:00"/>
    <s v="Standard Class"/>
    <s v="NW-18400"/>
    <s v="Natalie Webber"/>
    <x v="0"/>
    <x v="0"/>
    <x v="20"/>
    <x v="15"/>
    <n v="10024"/>
    <x v="3"/>
    <s v="OFF-PA-10003363"/>
    <x v="1"/>
    <x v="10"/>
    <s v="Xerox 204"/>
    <n v="19.440000000000001"/>
    <n v="3"/>
    <n v="0"/>
    <n v="9.3312000000000008"/>
  </r>
  <r>
    <n v="5713"/>
    <s v="CA-2014-115805"/>
    <x v="3"/>
    <x v="689"/>
    <d v="2014-08-01T00:00:00"/>
    <s v="Same Day"/>
    <s v="KW-16435"/>
    <s v="Katrina Willman"/>
    <x v="0"/>
    <x v="0"/>
    <x v="22"/>
    <x v="10"/>
    <n v="60653"/>
    <x v="2"/>
    <s v="TEC-PH-10003092"/>
    <x v="2"/>
    <x v="7"/>
    <s v="Motorola L804"/>
    <n v="36.792000000000002"/>
    <n v="1"/>
    <n v="0.2"/>
    <n v="4.1390999999999991"/>
  </r>
  <r>
    <n v="5714"/>
    <s v="US-2011-143707"/>
    <x v="2"/>
    <x v="72"/>
    <d v="2011-03-05T00:00:00"/>
    <s v="Standard Class"/>
    <s v="HR-14770"/>
    <s v="Hallie Redmond"/>
    <x v="2"/>
    <x v="0"/>
    <x v="20"/>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x v="0"/>
    <x v="102"/>
    <x v="17"/>
    <n v="23223"/>
    <x v="0"/>
    <s v="OFF-ST-10001476"/>
    <x v="1"/>
    <x v="4"/>
    <s v="Steel Personal Filing/Posting Tote"/>
    <n v="177.54999999999998"/>
    <n v="5"/>
    <n v="0"/>
    <n v="47.938500000000005"/>
  </r>
  <r>
    <n v="5716"/>
    <s v="CA-2012-124107"/>
    <x v="1"/>
    <x v="330"/>
    <d v="2012-10-12T00:00:00"/>
    <s v="Second Class"/>
    <s v="BM-11650"/>
    <s v="Brian Moss"/>
    <x v="1"/>
    <x v="0"/>
    <x v="447"/>
    <x v="12"/>
    <n v="48104"/>
    <x v="2"/>
    <s v="TEC-AC-10002049"/>
    <x v="2"/>
    <x v="11"/>
    <s v="Logitech G19 Programmable Gaming Keyboard"/>
    <n v="619.94999999999993"/>
    <n v="5"/>
    <n v="0"/>
    <n v="111.59099999999995"/>
  </r>
  <r>
    <n v="5717"/>
    <s v="CA-2012-124107"/>
    <x v="1"/>
    <x v="330"/>
    <d v="2012-10-12T00:00:00"/>
    <s v="Second Class"/>
    <s v="BM-11650"/>
    <s v="Brian Moss"/>
    <x v="1"/>
    <x v="0"/>
    <x v="447"/>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x v="0"/>
    <x v="447"/>
    <x v="12"/>
    <n v="48104"/>
    <x v="2"/>
    <s v="OFF-EN-10003286"/>
    <x v="1"/>
    <x v="12"/>
    <s v="Staples"/>
    <n v="57.959999999999994"/>
    <n v="7"/>
    <n v="0"/>
    <n v="27.241199999999996"/>
  </r>
  <r>
    <n v="5719"/>
    <s v="CA-2012-124107"/>
    <x v="1"/>
    <x v="330"/>
    <d v="2012-10-12T00:00:00"/>
    <s v="Second Class"/>
    <s v="BM-11650"/>
    <s v="Brian Moss"/>
    <x v="1"/>
    <x v="0"/>
    <x v="447"/>
    <x v="12"/>
    <n v="48104"/>
    <x v="2"/>
    <s v="OFF-AP-10003971"/>
    <x v="1"/>
    <x v="9"/>
    <s v="Belkin 6 Outlet Metallic Surge Strip"/>
    <n v="29.402999999999999"/>
    <n v="3"/>
    <n v="0.1"/>
    <n v="5.2272000000000007"/>
  </r>
  <r>
    <n v="5720"/>
    <s v="CA-2014-126550"/>
    <x v="3"/>
    <x v="1065"/>
    <d v="2014-04-03T00:00:00"/>
    <s v="Second Class"/>
    <s v="RD-19720"/>
    <s v="Roger Demir"/>
    <x v="0"/>
    <x v="0"/>
    <x v="240"/>
    <x v="14"/>
    <n v="47905"/>
    <x v="2"/>
    <s v="OFF-ST-10001031"/>
    <x v="1"/>
    <x v="4"/>
    <s v="Adjustable Personal File Tote"/>
    <n v="81.400000000000006"/>
    <n v="5"/>
    <n v="0"/>
    <n v="21.164000000000005"/>
  </r>
  <r>
    <n v="5721"/>
    <s v="CA-2012-138674"/>
    <x v="1"/>
    <x v="717"/>
    <d v="2012-11-17T00:00:00"/>
    <s v="First Class"/>
    <s v="KB-16585"/>
    <s v="Ken Black"/>
    <x v="1"/>
    <x v="0"/>
    <x v="24"/>
    <x v="21"/>
    <n v="97477"/>
    <x v="1"/>
    <s v="OFF-FA-10000304"/>
    <x v="1"/>
    <x v="13"/>
    <s v="Advantus Push Pins"/>
    <n v="8.7200000000000006"/>
    <n v="5"/>
    <n v="0.2"/>
    <n v="2.289000000000001"/>
  </r>
  <r>
    <n v="5722"/>
    <s v="CA-2012-138674"/>
    <x v="1"/>
    <x v="717"/>
    <d v="2012-11-17T00:00:00"/>
    <s v="First Class"/>
    <s v="KB-16585"/>
    <s v="Ken Black"/>
    <x v="1"/>
    <x v="0"/>
    <x v="24"/>
    <x v="21"/>
    <n v="97477"/>
    <x v="1"/>
    <s v="TEC-AC-10000358"/>
    <x v="2"/>
    <x v="11"/>
    <s v="Imation Secure Drive + Hardware Encrypted USB flash drive - 16 GB"/>
    <n v="91.176000000000016"/>
    <n v="3"/>
    <n v="0.2"/>
    <n v="4.5587999999999944"/>
  </r>
  <r>
    <n v="5723"/>
    <s v="CA-2012-138674"/>
    <x v="1"/>
    <x v="717"/>
    <d v="2012-11-17T00:00:00"/>
    <s v="First Class"/>
    <s v="KB-16585"/>
    <s v="Ken Black"/>
    <x v="1"/>
    <x v="0"/>
    <x v="24"/>
    <x v="21"/>
    <n v="97477"/>
    <x v="1"/>
    <s v="TEC-AC-10002800"/>
    <x v="2"/>
    <x v="11"/>
    <s v="Plantronics Audio 478 Stereo USB Headset"/>
    <n v="159.96800000000002"/>
    <n v="4"/>
    <n v="0.2"/>
    <n v="29.993999999999986"/>
  </r>
  <r>
    <n v="5724"/>
    <s v="CA-2013-165820"/>
    <x v="0"/>
    <x v="182"/>
    <d v="2013-10-01T00:00:00"/>
    <s v="Standard Class"/>
    <s v="DW-13585"/>
    <s v="Dorothy Wardle"/>
    <x v="1"/>
    <x v="0"/>
    <x v="8"/>
    <x v="1"/>
    <n v="94109"/>
    <x v="1"/>
    <s v="OFF-PA-10004735"/>
    <x v="1"/>
    <x v="10"/>
    <s v="Xerox 1905"/>
    <n v="12.96"/>
    <n v="2"/>
    <n v="0"/>
    <n v="6.2208000000000006"/>
  </r>
  <r>
    <n v="5725"/>
    <s v="CA-2011-103191"/>
    <x v="2"/>
    <x v="358"/>
    <d v="2011-09-27T00:00:00"/>
    <s v="Standard Class"/>
    <s v="VG-21805"/>
    <s v="Vivek Grady"/>
    <x v="1"/>
    <x v="0"/>
    <x v="22"/>
    <x v="10"/>
    <n v="60653"/>
    <x v="2"/>
    <s v="OFF-ST-10002574"/>
    <x v="1"/>
    <x v="4"/>
    <s v="SAFCO Commercial Wire Shelving, Black"/>
    <n v="331.536"/>
    <n v="3"/>
    <n v="0.2"/>
    <n v="-82.884"/>
  </r>
  <r>
    <n v="5726"/>
    <s v="CA-2012-103933"/>
    <x v="1"/>
    <x v="12"/>
    <d v="2012-09-27T00:00:00"/>
    <s v="First Class"/>
    <s v="DR-12880"/>
    <s v="Dan Reichenbach"/>
    <x v="1"/>
    <x v="0"/>
    <x v="20"/>
    <x v="15"/>
    <n v="10011"/>
    <x v="3"/>
    <s v="TEC-AC-10004171"/>
    <x v="2"/>
    <x v="11"/>
    <s v="Razer Kraken 7.1 Surround Sound Over Ear USB Gaming Headset"/>
    <n v="899.91"/>
    <n v="9"/>
    <n v="0"/>
    <n v="395.96040000000005"/>
  </r>
  <r>
    <n v="5727"/>
    <s v="CA-2012-110548"/>
    <x v="1"/>
    <x v="124"/>
    <d v="2012-05-08T00:00:00"/>
    <s v="Standard Class"/>
    <s v="AH-10690"/>
    <s v="Anna Häberlin"/>
    <x v="1"/>
    <x v="0"/>
    <x v="12"/>
    <x v="5"/>
    <n v="77095"/>
    <x v="2"/>
    <s v="TEC-PH-10002922"/>
    <x v="2"/>
    <x v="7"/>
    <s v="ShoreTel ShorePhone IP 230 VoIP phone"/>
    <n v="946.34400000000005"/>
    <n v="7"/>
    <n v="0.2"/>
    <n v="118.29299999999989"/>
  </r>
  <r>
    <n v="5728"/>
    <s v="CA-2014-117324"/>
    <x v="3"/>
    <x v="166"/>
    <d v="2014-12-14T00:00:00"/>
    <s v="Standard Class"/>
    <s v="JP-15520"/>
    <s v="Jeremy Pistek"/>
    <x v="0"/>
    <x v="0"/>
    <x v="6"/>
    <x v="6"/>
    <n v="53711"/>
    <x v="2"/>
    <s v="TEC-AC-10003023"/>
    <x v="2"/>
    <x v="11"/>
    <s v="Logitech G105 Gaming Keyboard"/>
    <n v="178.10999999999999"/>
    <n v="3"/>
    <n v="0"/>
    <n v="32.059799999999996"/>
  </r>
  <r>
    <n v="5729"/>
    <s v="CA-2014-117324"/>
    <x v="3"/>
    <x v="166"/>
    <d v="2014-12-14T00:00:00"/>
    <s v="Standard Class"/>
    <s v="JP-15520"/>
    <s v="Jeremy Pistek"/>
    <x v="0"/>
    <x v="0"/>
    <x v="6"/>
    <x v="6"/>
    <n v="53711"/>
    <x v="2"/>
    <s v="OFF-AP-10003590"/>
    <x v="1"/>
    <x v="9"/>
    <s v="Hoover WindTunnel Plus Canister Vacuum"/>
    <n v="1089.75"/>
    <n v="3"/>
    <n v="0"/>
    <n v="305.13000000000011"/>
  </r>
  <r>
    <n v="5730"/>
    <s v="CA-2014-117324"/>
    <x v="3"/>
    <x v="166"/>
    <d v="2014-12-14T00:00:00"/>
    <s v="Standard Class"/>
    <s v="JP-15520"/>
    <s v="Jeremy Pistek"/>
    <x v="0"/>
    <x v="0"/>
    <x v="6"/>
    <x v="6"/>
    <n v="53711"/>
    <x v="2"/>
    <s v="OFF-LA-10003510"/>
    <x v="1"/>
    <x v="2"/>
    <s v="Avery 4027 File Folder Labels for Dot Matrix Printers, 5000 Labels per Box, White"/>
    <n v="61.06"/>
    <n v="2"/>
    <n v="0"/>
    <n v="28.087600000000002"/>
  </r>
  <r>
    <n v="5731"/>
    <s v="CA-2014-117324"/>
    <x v="3"/>
    <x v="166"/>
    <d v="2014-12-14T00:00:00"/>
    <s v="Standard Class"/>
    <s v="JP-15520"/>
    <s v="Jeremy Pistek"/>
    <x v="0"/>
    <x v="0"/>
    <x v="6"/>
    <x v="6"/>
    <n v="53711"/>
    <x v="2"/>
    <s v="FUR-BO-10003159"/>
    <x v="0"/>
    <x v="0"/>
    <s v="Sauder Camden County Collection Libraries, Planked Cherry Finish"/>
    <n v="459.92"/>
    <n v="4"/>
    <n v="0"/>
    <n v="41.392799999999966"/>
  </r>
  <r>
    <n v="5732"/>
    <s v="CA-2014-117324"/>
    <x v="3"/>
    <x v="166"/>
    <d v="2014-12-14T00:00:00"/>
    <s v="Standard Class"/>
    <s v="JP-15520"/>
    <s v="Jeremy Pistek"/>
    <x v="0"/>
    <x v="0"/>
    <x v="6"/>
    <x v="6"/>
    <n v="53711"/>
    <x v="2"/>
    <s v="OFF-PA-10002713"/>
    <x v="1"/>
    <x v="10"/>
    <s v="Adams Phone Message Book, 200 Message Capacity, 8 1/16” x 11”"/>
    <n v="27.52"/>
    <n v="4"/>
    <n v="0"/>
    <n v="12.659199999999998"/>
  </r>
  <r>
    <n v="5733"/>
    <s v="CA-2014-143574"/>
    <x v="3"/>
    <x v="222"/>
    <d v="2014-07-03T00:00:00"/>
    <s v="First Class"/>
    <s v="DR-12880"/>
    <s v="Dan Reichenbach"/>
    <x v="1"/>
    <x v="0"/>
    <x v="451"/>
    <x v="29"/>
    <n v="6460"/>
    <x v="3"/>
    <s v="FUR-BO-10002598"/>
    <x v="0"/>
    <x v="0"/>
    <s v="Hon Metal Bookcases, Putty"/>
    <n v="638.82000000000005"/>
    <n v="9"/>
    <n v="0"/>
    <n v="185.25779999999997"/>
  </r>
  <r>
    <n v="5734"/>
    <s v="CA-2014-143574"/>
    <x v="3"/>
    <x v="222"/>
    <d v="2014-07-03T00:00:00"/>
    <s v="First Class"/>
    <s v="DR-12880"/>
    <s v="Dan Reichenbach"/>
    <x v="1"/>
    <x v="0"/>
    <x v="451"/>
    <x v="29"/>
    <n v="6460"/>
    <x v="3"/>
    <s v="OFF-SU-10002537"/>
    <x v="1"/>
    <x v="14"/>
    <s v="Acme Box Cutter Scissors"/>
    <n v="30.69"/>
    <n v="3"/>
    <n v="0"/>
    <n v="7.9794000000000018"/>
  </r>
  <r>
    <n v="5735"/>
    <s v="CA-2014-143574"/>
    <x v="3"/>
    <x v="222"/>
    <d v="2014-07-03T00:00:00"/>
    <s v="First Class"/>
    <s v="DR-12880"/>
    <s v="Dan Reichenbach"/>
    <x v="1"/>
    <x v="0"/>
    <x v="451"/>
    <x v="29"/>
    <n v="6460"/>
    <x v="3"/>
    <s v="FUR-FU-10003976"/>
    <x v="0"/>
    <x v="5"/>
    <s v="DAX Executive Solid Wood Document Frame, Desktop or Hang, Mahogany, 5 x 7"/>
    <n v="25.16"/>
    <n v="2"/>
    <n v="0"/>
    <n v="8.5543999999999976"/>
  </r>
  <r>
    <n v="5736"/>
    <s v="CA-2011-111773"/>
    <x v="2"/>
    <x v="290"/>
    <d v="2011-07-03T00:00:00"/>
    <s v="Standard Class"/>
    <s v="JK-15625"/>
    <s v="Jim Karlsson"/>
    <x v="0"/>
    <x v="0"/>
    <x v="20"/>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x v="0"/>
    <x v="1"/>
    <x v="1"/>
    <n v="90049"/>
    <x v="1"/>
    <s v="OFF-PA-10002893"/>
    <x v="1"/>
    <x v="10"/>
    <s v="Wirebound Service Call Books, 5 1/2&quot; x 4&quot;"/>
    <n v="19.36"/>
    <n v="2"/>
    <n v="0"/>
    <n v="9.2927999999999997"/>
  </r>
  <r>
    <n v="5738"/>
    <s v="CA-2011-148614"/>
    <x v="2"/>
    <x v="407"/>
    <d v="2011-01-26T00:00:00"/>
    <s v="Standard Class"/>
    <s v="MV-17485"/>
    <s v="Mark Van Huff"/>
    <x v="0"/>
    <x v="0"/>
    <x v="1"/>
    <x v="1"/>
    <n v="90049"/>
    <x v="1"/>
    <s v="FUR-FU-10003194"/>
    <x v="0"/>
    <x v="5"/>
    <s v="Eldon Expressions Desk Accessory, Wood Pencil Holder, Oak"/>
    <n v="19.3"/>
    <n v="2"/>
    <n v="0"/>
    <n v="5.7899999999999991"/>
  </r>
  <r>
    <n v="5739"/>
    <s v="CA-2014-156139"/>
    <x v="3"/>
    <x v="413"/>
    <d v="2014-01-07T00:00:00"/>
    <s v="Standard Class"/>
    <s v="BP-11155"/>
    <s v="Becky Pak"/>
    <x v="0"/>
    <x v="0"/>
    <x v="8"/>
    <x v="1"/>
    <n v="94109"/>
    <x v="1"/>
    <s v="OFF-BI-10004233"/>
    <x v="1"/>
    <x v="8"/>
    <s v="GBC Pre-Punched Binding Paper, Plastic, White, 8-1/2&quot; x 11&quot;"/>
    <n v="38.376000000000005"/>
    <n v="3"/>
    <n v="0.2"/>
    <n v="13.4316"/>
  </r>
  <r>
    <n v="5740"/>
    <s v="US-2014-147886"/>
    <x v="3"/>
    <x v="615"/>
    <d v="2014-04-01T00:00:00"/>
    <s v="First Class"/>
    <s v="DH-13075"/>
    <s v="Dave Hallsten"/>
    <x v="1"/>
    <x v="0"/>
    <x v="54"/>
    <x v="1"/>
    <n v="94533"/>
    <x v="1"/>
    <s v="OFF-PA-10000232"/>
    <x v="1"/>
    <x v="10"/>
    <s v="Xerox 1975"/>
    <n v="12.96"/>
    <n v="2"/>
    <n v="0"/>
    <n v="6.3504000000000005"/>
  </r>
  <r>
    <n v="5741"/>
    <s v="US-2014-147886"/>
    <x v="3"/>
    <x v="615"/>
    <d v="2014-04-01T00:00:00"/>
    <s v="First Class"/>
    <s v="DH-13075"/>
    <s v="Dave Hallsten"/>
    <x v="1"/>
    <x v="0"/>
    <x v="54"/>
    <x v="1"/>
    <n v="94533"/>
    <x v="1"/>
    <s v="FUR-FU-10001095"/>
    <x v="0"/>
    <x v="5"/>
    <s v="DAX Black Cherry Wood-Tone Poster Frame"/>
    <n v="26.48"/>
    <n v="1"/>
    <n v="0"/>
    <n v="10.0624"/>
  </r>
  <r>
    <n v="5742"/>
    <s v="US-2014-147886"/>
    <x v="3"/>
    <x v="615"/>
    <d v="2014-04-01T00:00:00"/>
    <s v="First Class"/>
    <s v="DH-13075"/>
    <s v="Dave Hallsten"/>
    <x v="1"/>
    <x v="0"/>
    <x v="54"/>
    <x v="1"/>
    <n v="94533"/>
    <x v="1"/>
    <s v="TEC-MA-10004679"/>
    <x v="2"/>
    <x v="15"/>
    <s v="StarTech.com 10/100 VDSL2 Ethernet Extender Kit"/>
    <n v="532.72"/>
    <n v="2"/>
    <n v="0.2"/>
    <n v="53.271999999999991"/>
  </r>
  <r>
    <n v="5743"/>
    <s v="US-2014-147886"/>
    <x v="3"/>
    <x v="615"/>
    <d v="2014-04-01T00:00:00"/>
    <s v="First Class"/>
    <s v="DH-13075"/>
    <s v="Dave Hallsten"/>
    <x v="1"/>
    <x v="0"/>
    <x v="54"/>
    <x v="1"/>
    <n v="94533"/>
    <x v="1"/>
    <s v="OFF-PA-10003651"/>
    <x v="1"/>
    <x v="10"/>
    <s v="Xerox 1968"/>
    <n v="26.72"/>
    <n v="4"/>
    <n v="0"/>
    <n v="12.8256"/>
  </r>
  <r>
    <n v="5744"/>
    <s v="US-2014-147886"/>
    <x v="3"/>
    <x v="615"/>
    <d v="2014-04-01T00:00:00"/>
    <s v="First Class"/>
    <s v="DH-13075"/>
    <s v="Dave Hallsten"/>
    <x v="1"/>
    <x v="0"/>
    <x v="54"/>
    <x v="1"/>
    <n v="94533"/>
    <x v="1"/>
    <s v="OFF-PA-10000743"/>
    <x v="1"/>
    <x v="10"/>
    <s v="Xerox 1977"/>
    <n v="20.04"/>
    <n v="3"/>
    <n v="0"/>
    <n v="9.6191999999999993"/>
  </r>
  <r>
    <n v="5745"/>
    <s v="US-2014-147886"/>
    <x v="3"/>
    <x v="615"/>
    <d v="2014-04-01T00:00:00"/>
    <s v="First Class"/>
    <s v="DH-13075"/>
    <s v="Dave Hallsten"/>
    <x v="1"/>
    <x v="0"/>
    <x v="54"/>
    <x v="1"/>
    <n v="94533"/>
    <x v="1"/>
    <s v="OFF-ST-10002743"/>
    <x v="1"/>
    <x v="4"/>
    <s v="SAFCO Boltless Steel Shelving"/>
    <n v="795.48"/>
    <n v="7"/>
    <n v="0"/>
    <n v="7.9547999999999632"/>
  </r>
  <r>
    <n v="5746"/>
    <s v="US-2014-147886"/>
    <x v="3"/>
    <x v="615"/>
    <d v="2014-04-01T00:00:00"/>
    <s v="First Class"/>
    <s v="DH-13075"/>
    <s v="Dave Hallsten"/>
    <x v="1"/>
    <x v="0"/>
    <x v="54"/>
    <x v="1"/>
    <n v="94533"/>
    <x v="1"/>
    <s v="FUR-FU-10003829"/>
    <x v="0"/>
    <x v="5"/>
    <s v="Stackable Trays"/>
    <n v="21.560000000000002"/>
    <n v="7"/>
    <n v="0"/>
    <n v="6.8991999999999987"/>
  </r>
  <r>
    <n v="5747"/>
    <s v="CA-2013-113733"/>
    <x v="0"/>
    <x v="16"/>
    <d v="2013-12-13T00:00:00"/>
    <s v="Standard Class"/>
    <s v="LH-16900"/>
    <s v="Lena Hernandez"/>
    <x v="0"/>
    <x v="0"/>
    <x v="202"/>
    <x v="3"/>
    <n v="27834"/>
    <x v="0"/>
    <s v="TEC-PH-10002496"/>
    <x v="2"/>
    <x v="7"/>
    <s v="Cisco SPA301"/>
    <n v="249.58400000000003"/>
    <n v="2"/>
    <n v="0.2"/>
    <n v="31.197999999999986"/>
  </r>
  <r>
    <n v="5748"/>
    <s v="CA-2013-113733"/>
    <x v="0"/>
    <x v="16"/>
    <d v="2013-12-13T00:00:00"/>
    <s v="Standard Class"/>
    <s v="LH-16900"/>
    <s v="Lena Hernandez"/>
    <x v="0"/>
    <x v="0"/>
    <x v="202"/>
    <x v="3"/>
    <n v="27834"/>
    <x v="0"/>
    <s v="TEC-AC-10002473"/>
    <x v="2"/>
    <x v="11"/>
    <s v="Maxell 4.7GB DVD-R"/>
    <n v="68.111999999999995"/>
    <n v="3"/>
    <n v="0.2"/>
    <n v="17.879399999999997"/>
  </r>
  <r>
    <n v="5749"/>
    <s v="CA-2013-113733"/>
    <x v="0"/>
    <x v="16"/>
    <d v="2013-12-13T00:00:00"/>
    <s v="Standard Class"/>
    <s v="LH-16900"/>
    <s v="Lena Hernandez"/>
    <x v="0"/>
    <x v="0"/>
    <x v="202"/>
    <x v="3"/>
    <n v="27834"/>
    <x v="0"/>
    <s v="TEC-AC-10004877"/>
    <x v="2"/>
    <x v="11"/>
    <s v="Imation 30456 USB Flash Drive 8GB"/>
    <n v="16.560000000000002"/>
    <n v="3"/>
    <n v="0.2"/>
    <n v="-2.4840000000000018"/>
  </r>
  <r>
    <n v="5750"/>
    <s v="CA-2014-104913"/>
    <x v="3"/>
    <x v="551"/>
    <d v="2014-11-23T00:00:00"/>
    <s v="Standard Class"/>
    <s v="DK-13090"/>
    <s v="Dave Kipp"/>
    <x v="0"/>
    <x v="0"/>
    <x v="85"/>
    <x v="15"/>
    <n v="11561"/>
    <x v="3"/>
    <s v="TEC-PH-10000923"/>
    <x v="2"/>
    <x v="7"/>
    <s v="Belkin SportFit Armband For iPhone 5s/5c, Fuchsia"/>
    <n v="74.95"/>
    <n v="5"/>
    <n v="0"/>
    <n v="36.725500000000004"/>
  </r>
  <r>
    <n v="5751"/>
    <s v="CA-2011-145800"/>
    <x v="2"/>
    <x v="992"/>
    <d v="2011-06-05T00:00:00"/>
    <s v="Standard Class"/>
    <s v="SS-20410"/>
    <s v="Shahid Shariari"/>
    <x v="0"/>
    <x v="0"/>
    <x v="452"/>
    <x v="10"/>
    <n v="60089"/>
    <x v="2"/>
    <s v="FUR-TA-10001539"/>
    <x v="0"/>
    <x v="3"/>
    <s v="Chromcraft Rectangular Conference Tables"/>
    <n v="355.45499999999998"/>
    <n v="3"/>
    <n v="0.5"/>
    <n v="-184.83660000000003"/>
  </r>
  <r>
    <n v="5752"/>
    <s v="CA-2013-125850"/>
    <x v="0"/>
    <x v="115"/>
    <d v="2013-01-28T00:00:00"/>
    <s v="Standard Class"/>
    <s v="FP-14320"/>
    <s v="Frank Preis"/>
    <x v="0"/>
    <x v="0"/>
    <x v="70"/>
    <x v="1"/>
    <n v="92037"/>
    <x v="1"/>
    <s v="OFF-LA-10003498"/>
    <x v="1"/>
    <x v="2"/>
    <s v="Avery 475"/>
    <n v="44.400000000000006"/>
    <n v="3"/>
    <n v="0"/>
    <n v="22.200000000000003"/>
  </r>
  <r>
    <n v="5753"/>
    <s v="CA-2013-125850"/>
    <x v="0"/>
    <x v="115"/>
    <d v="2013-01-28T00:00:00"/>
    <s v="Standard Class"/>
    <s v="FP-14320"/>
    <s v="Frank Preis"/>
    <x v="0"/>
    <x v="0"/>
    <x v="70"/>
    <x v="1"/>
    <n v="92037"/>
    <x v="1"/>
    <s v="OFF-LA-10004484"/>
    <x v="1"/>
    <x v="2"/>
    <s v="Avery 476"/>
    <n v="20.65"/>
    <n v="5"/>
    <n v="0"/>
    <n v="9.4989999999999988"/>
  </r>
  <r>
    <n v="5754"/>
    <s v="CA-2013-118514"/>
    <x v="0"/>
    <x v="1066"/>
    <d v="2013-02-10T00:00:00"/>
    <s v="Standard Class"/>
    <s v="LC-17050"/>
    <s v="Liz Carlisle"/>
    <x v="0"/>
    <x v="0"/>
    <x v="102"/>
    <x v="0"/>
    <n v="40475"/>
    <x v="0"/>
    <s v="FUR-CH-10000015"/>
    <x v="0"/>
    <x v="1"/>
    <s v="Hon Multipurpose Stacking Arm Chairs"/>
    <n v="866.4"/>
    <n v="4"/>
    <n v="0"/>
    <n v="225.26400000000001"/>
  </r>
  <r>
    <n v="5755"/>
    <s v="CA-2012-150749"/>
    <x v="1"/>
    <x v="368"/>
    <d v="2012-04-03T00:00:00"/>
    <s v="Second Class"/>
    <s v="AS-10240"/>
    <s v="Alan Shonely"/>
    <x v="0"/>
    <x v="0"/>
    <x v="24"/>
    <x v="17"/>
    <n v="22153"/>
    <x v="0"/>
    <s v="OFF-AR-10003732"/>
    <x v="1"/>
    <x v="6"/>
    <s v="Newell 333"/>
    <n v="5.56"/>
    <n v="2"/>
    <n v="0"/>
    <n v="1.4455999999999998"/>
  </r>
  <r>
    <n v="5756"/>
    <s v="CA-2011-163748"/>
    <x v="2"/>
    <x v="1005"/>
    <d v="2011-10-18T00:00:00"/>
    <s v="Standard Class"/>
    <s v="HG-15025"/>
    <s v="Hunter Glantz"/>
    <x v="0"/>
    <x v="0"/>
    <x v="5"/>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x v="0"/>
    <x v="5"/>
    <x v="5"/>
    <n v="76106"/>
    <x v="2"/>
    <s v="TEC-CO-10002095"/>
    <x v="2"/>
    <x v="16"/>
    <s v="Hewlett Packard 610 Color Digital Copier / Printer"/>
    <n v="1999.96"/>
    <n v="5"/>
    <n v="0.2"/>
    <n v="624.98749999999995"/>
  </r>
  <r>
    <n v="5758"/>
    <s v="CA-2012-119634"/>
    <x v="1"/>
    <x v="1067"/>
    <d v="2012-08-16T00:00:00"/>
    <s v="Standard Class"/>
    <s v="BW-11065"/>
    <s v="Barry Weirich"/>
    <x v="0"/>
    <x v="0"/>
    <x v="253"/>
    <x v="3"/>
    <n v="27604"/>
    <x v="0"/>
    <s v="FUR-FU-10004270"/>
    <x v="0"/>
    <x v="5"/>
    <s v="Executive Impressions 13&quot; Clairmont Wall Clock"/>
    <n v="46.152000000000001"/>
    <n v="3"/>
    <n v="0.2"/>
    <n v="12.114900000000002"/>
  </r>
  <r>
    <n v="5759"/>
    <s v="CA-2012-149300"/>
    <x v="1"/>
    <x v="6"/>
    <d v="2012-11-23T00:00:00"/>
    <s v="First Class"/>
    <s v="BH-11710"/>
    <s v="Brosina Hoffman"/>
    <x v="0"/>
    <x v="0"/>
    <x v="146"/>
    <x v="2"/>
    <n v="33012"/>
    <x v="0"/>
    <s v="TEC-MA-10000423"/>
    <x v="2"/>
    <x v="15"/>
    <s v="Texas Instruments TI-34 Scientific Calculator"/>
    <n v="32.984999999999999"/>
    <n v="3"/>
    <n v="0.5"/>
    <n v="-1.9791000000000025"/>
  </r>
  <r>
    <n v="5760"/>
    <s v="US-2013-111528"/>
    <x v="0"/>
    <x v="945"/>
    <d v="2013-12-31T00:00:00"/>
    <s v="Same Day"/>
    <s v="JP-16135"/>
    <s v="Julie Prescott"/>
    <x v="2"/>
    <x v="0"/>
    <x v="1"/>
    <x v="1"/>
    <n v="90032"/>
    <x v="1"/>
    <s v="OFF-ST-10001526"/>
    <x v="1"/>
    <x v="4"/>
    <s v="Iceberg Mobile Mega Data/Printer Cart "/>
    <n v="481.32"/>
    <n v="4"/>
    <n v="0"/>
    <n v="125.14319999999998"/>
  </r>
  <r>
    <n v="5761"/>
    <s v="US-2013-111528"/>
    <x v="0"/>
    <x v="945"/>
    <d v="2013-12-31T00:00:00"/>
    <s v="Same Day"/>
    <s v="JP-16135"/>
    <s v="Julie Prescott"/>
    <x v="2"/>
    <x v="0"/>
    <x v="1"/>
    <x v="1"/>
    <n v="90032"/>
    <x v="1"/>
    <s v="OFF-BI-10002194"/>
    <x v="1"/>
    <x v="8"/>
    <s v="Cardinal Hold-It CD Pocket"/>
    <n v="6.3840000000000003"/>
    <n v="1"/>
    <n v="0.2"/>
    <n v="2.1546000000000003"/>
  </r>
  <r>
    <n v="5762"/>
    <s v="CA-2014-158169"/>
    <x v="3"/>
    <x v="801"/>
    <d v="2014-08-16T00:00:00"/>
    <s v="First Class"/>
    <s v="JM-16195"/>
    <s v="Justin MacKendrick"/>
    <x v="0"/>
    <x v="0"/>
    <x v="453"/>
    <x v="1"/>
    <n v="92630"/>
    <x v="1"/>
    <s v="OFF-AP-10000828"/>
    <x v="1"/>
    <x v="9"/>
    <s v="Avanti 4.4 Cu. Ft. Refrigerator"/>
    <n v="542.93999999999994"/>
    <n v="3"/>
    <n v="0"/>
    <n v="152.02319999999997"/>
  </r>
  <r>
    <n v="5763"/>
    <s v="CA-2014-158169"/>
    <x v="3"/>
    <x v="801"/>
    <d v="2014-08-16T00:00:00"/>
    <s v="First Class"/>
    <s v="JM-16195"/>
    <s v="Justin MacKendrick"/>
    <x v="0"/>
    <x v="0"/>
    <x v="453"/>
    <x v="1"/>
    <n v="92630"/>
    <x v="1"/>
    <s v="FUR-FU-10001473"/>
    <x v="0"/>
    <x v="5"/>
    <s v="DAX Wood Document Frame"/>
    <n v="54.92"/>
    <n v="4"/>
    <n v="0"/>
    <n v="19.7712"/>
  </r>
  <r>
    <n v="5764"/>
    <s v="CA-2012-162047"/>
    <x v="1"/>
    <x v="502"/>
    <d v="2012-11-05T00:00:00"/>
    <s v="First Class"/>
    <s v="FH-14365"/>
    <s v="Fred Hopkins"/>
    <x v="1"/>
    <x v="0"/>
    <x v="85"/>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x v="0"/>
    <x v="4"/>
    <x v="4"/>
    <n v="98103"/>
    <x v="1"/>
    <s v="OFF-ST-10003994"/>
    <x v="1"/>
    <x v="4"/>
    <s v="Belkin 19&quot; Center-Weighted Shelf, Gray"/>
    <n v="353.88"/>
    <n v="6"/>
    <n v="0"/>
    <n v="17.693999999999988"/>
  </r>
  <r>
    <n v="5766"/>
    <s v="US-2011-126340"/>
    <x v="2"/>
    <x v="1068"/>
    <d v="2011-11-14T00:00:00"/>
    <s v="Standard Class"/>
    <s v="EB-13870"/>
    <s v="Emily Burns"/>
    <x v="0"/>
    <x v="0"/>
    <x v="454"/>
    <x v="1"/>
    <n v="96003"/>
    <x v="1"/>
    <s v="TEC-PH-10004447"/>
    <x v="2"/>
    <x v="7"/>
    <s v="Toshiba IPT2010-SD IP Telephone"/>
    <n v="333.57600000000002"/>
    <n v="3"/>
    <n v="0.2"/>
    <n v="25.018199999999993"/>
  </r>
  <r>
    <n v="5767"/>
    <s v="CA-2013-149685"/>
    <x v="0"/>
    <x v="750"/>
    <d v="2013-10-16T00:00:00"/>
    <s v="Standard Class"/>
    <s v="PM-19135"/>
    <s v="Peter McVee"/>
    <x v="2"/>
    <x v="0"/>
    <x v="52"/>
    <x v="5"/>
    <n v="78207"/>
    <x v="2"/>
    <s v="OFF-LA-10004545"/>
    <x v="1"/>
    <x v="2"/>
    <s v="Avery 50"/>
    <n v="60.144000000000005"/>
    <n v="6"/>
    <n v="0.2"/>
    <n v="20.298599999999993"/>
  </r>
  <r>
    <n v="5768"/>
    <s v="CA-2014-126396"/>
    <x v="3"/>
    <x v="565"/>
    <d v="2014-09-13T00:00:00"/>
    <s v="Second Class"/>
    <s v="AR-10345"/>
    <s v="Alex Russell"/>
    <x v="1"/>
    <x v="0"/>
    <x v="12"/>
    <x v="5"/>
    <n v="77070"/>
    <x v="2"/>
    <s v="TEC-AC-10003116"/>
    <x v="2"/>
    <x v="11"/>
    <s v="Memorex Froggy Flash Drive 8 GB"/>
    <n v="85.2"/>
    <n v="6"/>
    <n v="0.2"/>
    <n v="20.234999999999996"/>
  </r>
  <r>
    <n v="5769"/>
    <s v="CA-2012-154900"/>
    <x v="1"/>
    <x v="1069"/>
    <d v="2012-03-01T00:00:00"/>
    <s v="Standard Class"/>
    <s v="SS-20875"/>
    <s v="Sung Shariari"/>
    <x v="0"/>
    <x v="0"/>
    <x v="273"/>
    <x v="31"/>
    <n v="1453"/>
    <x v="3"/>
    <s v="OFF-LA-10001641"/>
    <x v="1"/>
    <x v="2"/>
    <s v="Avery 518"/>
    <n v="3.15"/>
    <n v="1"/>
    <n v="0"/>
    <n v="1.512"/>
  </r>
  <r>
    <n v="5770"/>
    <s v="CA-2012-154900"/>
    <x v="1"/>
    <x v="1069"/>
    <d v="2012-03-01T00:00:00"/>
    <s v="Standard Class"/>
    <s v="SS-20875"/>
    <s v="Sung Shariari"/>
    <x v="0"/>
    <x v="0"/>
    <x v="273"/>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x v="0"/>
    <x v="1"/>
    <x v="1"/>
    <n v="90032"/>
    <x v="1"/>
    <s v="FUR-FU-10000010"/>
    <x v="0"/>
    <x v="5"/>
    <s v="DAX Value U-Channel Document Frames, Easel Back"/>
    <n v="14.91"/>
    <n v="3"/>
    <n v="0"/>
    <n v="4.6220999999999997"/>
  </r>
  <r>
    <n v="5772"/>
    <s v="CA-2012-103835"/>
    <x v="1"/>
    <x v="496"/>
    <d v="2012-09-28T00:00:00"/>
    <s v="Standard Class"/>
    <s v="SC-20440"/>
    <s v="Shaun Chance"/>
    <x v="1"/>
    <x v="0"/>
    <x v="1"/>
    <x v="1"/>
    <n v="90032"/>
    <x v="1"/>
    <s v="OFF-AP-10002651"/>
    <x v="1"/>
    <x v="9"/>
    <s v="Hoover Upright Vacuum With Dirt Cup"/>
    <n v="1158.1199999999999"/>
    <n v="4"/>
    <n v="0"/>
    <n v="335.85479999999984"/>
  </r>
  <r>
    <n v="5773"/>
    <s v="CA-2012-158939"/>
    <x v="1"/>
    <x v="650"/>
    <d v="2012-12-01T00:00:00"/>
    <s v="Standard Class"/>
    <s v="EA-14035"/>
    <s v="Erin Ashbrook"/>
    <x v="1"/>
    <x v="0"/>
    <x v="24"/>
    <x v="25"/>
    <n v="65807"/>
    <x v="2"/>
    <s v="TEC-CO-10002313"/>
    <x v="2"/>
    <x v="16"/>
    <s v="Canon PC1080F Personal Copier"/>
    <n v="599.99"/>
    <n v="1"/>
    <n v="0"/>
    <n v="233.99610000000001"/>
  </r>
  <r>
    <n v="5774"/>
    <s v="CA-2013-117408"/>
    <x v="0"/>
    <x v="1070"/>
    <d v="2013-09-07T00:00:00"/>
    <s v="Standard Class"/>
    <s v="TP-21130"/>
    <s v="Theone Pippenger"/>
    <x v="0"/>
    <x v="0"/>
    <x v="435"/>
    <x v="5"/>
    <n v="76706"/>
    <x v="2"/>
    <s v="OFF-ST-10001580"/>
    <x v="1"/>
    <x v="4"/>
    <s v="Super Decoflex Portable Personal File"/>
    <n v="23.968000000000004"/>
    <n v="2"/>
    <n v="0.2"/>
    <n v="2.3967999999999989"/>
  </r>
  <r>
    <n v="5775"/>
    <s v="CA-2013-142398"/>
    <x v="0"/>
    <x v="408"/>
    <d v="2013-04-17T00:00:00"/>
    <s v="Standard Class"/>
    <s v="BP-11290"/>
    <s v="Beth Paige"/>
    <x v="0"/>
    <x v="0"/>
    <x v="1"/>
    <x v="1"/>
    <n v="90036"/>
    <x v="1"/>
    <s v="FUR-CH-10001545"/>
    <x v="0"/>
    <x v="1"/>
    <s v="Hon Comfortask Task/Swivel Chairs"/>
    <n v="638.28800000000012"/>
    <n v="7"/>
    <n v="0.2"/>
    <n v="-31.914400000000015"/>
  </r>
  <r>
    <n v="5776"/>
    <s v="CA-2013-142398"/>
    <x v="0"/>
    <x v="408"/>
    <d v="2013-04-17T00:00:00"/>
    <s v="Standard Class"/>
    <s v="BP-11290"/>
    <s v="Beth Paige"/>
    <x v="0"/>
    <x v="0"/>
    <x v="1"/>
    <x v="1"/>
    <n v="90036"/>
    <x v="1"/>
    <s v="OFF-BI-10004826"/>
    <x v="1"/>
    <x v="8"/>
    <s v="JM Magazine Binder"/>
    <n v="13.208000000000002"/>
    <n v="1"/>
    <n v="0.2"/>
    <n v="4.6228000000000007"/>
  </r>
  <r>
    <n v="5777"/>
    <s v="CA-2013-105277"/>
    <x v="0"/>
    <x v="429"/>
    <d v="2013-12-09T00:00:00"/>
    <s v="Standard Class"/>
    <s v="LM-17065"/>
    <s v="Liz MacKendrick"/>
    <x v="0"/>
    <x v="0"/>
    <x v="109"/>
    <x v="15"/>
    <n v="13021"/>
    <x v="3"/>
    <s v="OFF-BI-10000301"/>
    <x v="1"/>
    <x v="8"/>
    <s v="GBC Instant Report Kit"/>
    <n v="15.528"/>
    <n v="3"/>
    <n v="0.2"/>
    <n v="5.8230000000000004"/>
  </r>
  <r>
    <n v="5778"/>
    <s v="CA-2013-112060"/>
    <x v="0"/>
    <x v="429"/>
    <d v="2013-12-10T00:00:00"/>
    <s v="Standard Class"/>
    <s v="KT-16465"/>
    <s v="Kean Takahito"/>
    <x v="0"/>
    <x v="0"/>
    <x v="8"/>
    <x v="1"/>
    <n v="94109"/>
    <x v="1"/>
    <s v="OFF-PA-10000994"/>
    <x v="1"/>
    <x v="10"/>
    <s v="Xerox 1915"/>
    <n v="104.85"/>
    <n v="1"/>
    <n v="0"/>
    <n v="50.327999999999996"/>
  </r>
  <r>
    <n v="5779"/>
    <s v="CA-2011-105270"/>
    <x v="2"/>
    <x v="7"/>
    <d v="2011-11-18T00:00:00"/>
    <s v="Standard Class"/>
    <s v="AP-10915"/>
    <s v="Arthur Prichep"/>
    <x v="0"/>
    <x v="0"/>
    <x v="1"/>
    <x v="1"/>
    <n v="90008"/>
    <x v="1"/>
    <s v="OFF-AR-10003156"/>
    <x v="1"/>
    <x v="6"/>
    <s v="50 Colored Long Pencils"/>
    <n v="30.48"/>
    <n v="3"/>
    <n v="0"/>
    <n v="7.9248000000000012"/>
  </r>
  <r>
    <n v="5780"/>
    <s v="CA-2011-105270"/>
    <x v="2"/>
    <x v="7"/>
    <d v="2011-11-18T00:00:00"/>
    <s v="Standard Class"/>
    <s v="AP-10915"/>
    <s v="Arthur Prichep"/>
    <x v="0"/>
    <x v="0"/>
    <x v="1"/>
    <x v="1"/>
    <n v="90008"/>
    <x v="1"/>
    <s v="FUR-CH-10000988"/>
    <x v="0"/>
    <x v="1"/>
    <s v="Hon Olson Stacker Stools"/>
    <n v="112.64800000000001"/>
    <n v="1"/>
    <n v="0.2"/>
    <n v="11.264799999999997"/>
  </r>
  <r>
    <n v="5781"/>
    <s v="US-2012-159513"/>
    <x v="1"/>
    <x v="788"/>
    <d v="2012-04-09T00:00:00"/>
    <s v="Standard Class"/>
    <s v="JD-15790"/>
    <s v="John Dryer"/>
    <x v="0"/>
    <x v="0"/>
    <x v="1"/>
    <x v="1"/>
    <n v="90049"/>
    <x v="1"/>
    <s v="TEC-MA-10003329"/>
    <x v="2"/>
    <x v="15"/>
    <s v="Vtech AT&amp;T CL2940 Corded Speakerphone, Black"/>
    <n v="71.975999999999999"/>
    <n v="3"/>
    <n v="0.2"/>
    <n v="24.291899999999998"/>
  </r>
  <r>
    <n v="5782"/>
    <s v="CA-2012-155586"/>
    <x v="1"/>
    <x v="295"/>
    <d v="2012-12-16T00:00:00"/>
    <s v="Second Class"/>
    <s v="XP-21865"/>
    <s v="Xylona Preis"/>
    <x v="0"/>
    <x v="0"/>
    <x v="455"/>
    <x v="1"/>
    <n v="95928"/>
    <x v="1"/>
    <s v="OFF-AR-10001547"/>
    <x v="1"/>
    <x v="6"/>
    <s v="Newell 311"/>
    <n v="2.21"/>
    <n v="1"/>
    <n v="0"/>
    <n v="0.59670000000000001"/>
  </r>
  <r>
    <n v="5783"/>
    <s v="CA-2012-155586"/>
    <x v="1"/>
    <x v="295"/>
    <d v="2012-12-16T00:00:00"/>
    <s v="Second Class"/>
    <s v="XP-21865"/>
    <s v="Xylona Preis"/>
    <x v="0"/>
    <x v="0"/>
    <x v="455"/>
    <x v="1"/>
    <n v="95928"/>
    <x v="1"/>
    <s v="OFF-EN-10003072"/>
    <x v="1"/>
    <x v="12"/>
    <s v="Peel &amp; Seel Envelopes"/>
    <n v="15.52"/>
    <n v="4"/>
    <n v="0"/>
    <n v="7.4496000000000002"/>
  </r>
  <r>
    <n v="5784"/>
    <s v="CA-2012-155586"/>
    <x v="1"/>
    <x v="295"/>
    <d v="2012-12-16T00:00:00"/>
    <s v="Second Class"/>
    <s v="XP-21865"/>
    <s v="Xylona Preis"/>
    <x v="0"/>
    <x v="0"/>
    <x v="455"/>
    <x v="1"/>
    <n v="95928"/>
    <x v="1"/>
    <s v="OFF-PA-10000726"/>
    <x v="1"/>
    <x v="10"/>
    <s v="Black Print Carbonless Snap-Off Rapid Letter, 8 1/2&quot; x 7&quot;"/>
    <n v="36.44"/>
    <n v="4"/>
    <n v="0"/>
    <n v="16.397999999999996"/>
  </r>
  <r>
    <n v="5785"/>
    <s v="CA-2014-141117"/>
    <x v="3"/>
    <x v="280"/>
    <d v="2014-10-09T00:00:00"/>
    <s v="Standard Class"/>
    <s v="JK-16090"/>
    <s v="Juliana Krohn"/>
    <x v="0"/>
    <x v="0"/>
    <x v="24"/>
    <x v="21"/>
    <n v="97477"/>
    <x v="1"/>
    <s v="FUR-BO-10001972"/>
    <x v="0"/>
    <x v="0"/>
    <s v="O'Sullivan 4-Shelf Bookcase in Odessa Pine"/>
    <n v="217.76400000000001"/>
    <n v="6"/>
    <n v="0.7"/>
    <n v="-384.71640000000002"/>
  </r>
  <r>
    <n v="5786"/>
    <s v="CA-2014-141117"/>
    <x v="3"/>
    <x v="280"/>
    <d v="2014-10-09T00:00:00"/>
    <s v="Standard Class"/>
    <s v="JK-16090"/>
    <s v="Juliana Krohn"/>
    <x v="0"/>
    <x v="0"/>
    <x v="24"/>
    <x v="21"/>
    <n v="97477"/>
    <x v="1"/>
    <s v="OFF-SU-10004664"/>
    <x v="1"/>
    <x v="14"/>
    <s v="Acme Softgrip Scissors"/>
    <n v="39.072000000000003"/>
    <n v="6"/>
    <n v="0.2"/>
    <n v="4.3955999999999982"/>
  </r>
  <r>
    <n v="5787"/>
    <s v="CA-2014-141117"/>
    <x v="3"/>
    <x v="280"/>
    <d v="2014-10-09T00:00:00"/>
    <s v="Standard Class"/>
    <s v="JK-16090"/>
    <s v="Juliana Krohn"/>
    <x v="0"/>
    <x v="0"/>
    <x v="24"/>
    <x v="21"/>
    <n v="97477"/>
    <x v="1"/>
    <s v="OFF-BI-10003676"/>
    <x v="1"/>
    <x v="8"/>
    <s v="GBC Standard Recycled Report Covers, Clear Plastic Sheets"/>
    <n v="22.638000000000002"/>
    <n v="7"/>
    <n v="0.7"/>
    <n v="-16.601199999999999"/>
  </r>
  <r>
    <n v="5788"/>
    <s v="CA-2014-141117"/>
    <x v="3"/>
    <x v="280"/>
    <d v="2014-10-09T00:00:00"/>
    <s v="Standard Class"/>
    <s v="JK-16090"/>
    <s v="Juliana Krohn"/>
    <x v="0"/>
    <x v="0"/>
    <x v="24"/>
    <x v="21"/>
    <n v="97477"/>
    <x v="1"/>
    <s v="OFF-AR-10003727"/>
    <x v="1"/>
    <x v="6"/>
    <s v="Berol Giant Pencil Sharpener"/>
    <n v="95.143999999999991"/>
    <n v="7"/>
    <n v="0.2"/>
    <n v="10.703699999999987"/>
  </r>
  <r>
    <n v="5789"/>
    <s v="CA-2014-115070"/>
    <x v="3"/>
    <x v="318"/>
    <d v="2014-04-15T00:00:00"/>
    <s v="Second Class"/>
    <s v="MG-18205"/>
    <s v="Mitch Gastineau"/>
    <x v="1"/>
    <x v="0"/>
    <x v="108"/>
    <x v="2"/>
    <n v="32216"/>
    <x v="0"/>
    <s v="FUR-FU-10003829"/>
    <x v="0"/>
    <x v="5"/>
    <s v="Stackable Trays"/>
    <n v="12.320000000000002"/>
    <n v="5"/>
    <n v="0.2"/>
    <n v="1.8479999999999985"/>
  </r>
  <r>
    <n v="5790"/>
    <s v="CA-2014-115070"/>
    <x v="3"/>
    <x v="318"/>
    <d v="2014-04-15T00:00:00"/>
    <s v="Second Class"/>
    <s v="MG-18205"/>
    <s v="Mitch Gastineau"/>
    <x v="1"/>
    <x v="0"/>
    <x v="108"/>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x v="0"/>
    <x v="329"/>
    <x v="1"/>
    <n v="93309"/>
    <x v="1"/>
    <s v="OFF-FA-10002280"/>
    <x v="1"/>
    <x v="13"/>
    <s v="Advantus Plastic Paper Clips"/>
    <n v="35"/>
    <n v="7"/>
    <n v="0"/>
    <n v="16.8"/>
  </r>
  <r>
    <n v="5792"/>
    <s v="CA-2014-140186"/>
    <x v="3"/>
    <x v="365"/>
    <d v="2014-10-03T00:00:00"/>
    <s v="First Class"/>
    <s v="PG-18820"/>
    <s v="Patrick Gardner"/>
    <x v="0"/>
    <x v="0"/>
    <x v="329"/>
    <x v="1"/>
    <n v="93309"/>
    <x v="1"/>
    <s v="FUR-CH-10002961"/>
    <x v="0"/>
    <x v="1"/>
    <s v="Leather Task Chair, Black"/>
    <n v="72.784000000000006"/>
    <n v="1"/>
    <n v="0.2"/>
    <n v="0"/>
  </r>
  <r>
    <n v="5793"/>
    <s v="CA-2014-140186"/>
    <x v="3"/>
    <x v="365"/>
    <d v="2014-10-03T00:00:00"/>
    <s v="First Class"/>
    <s v="PG-18820"/>
    <s v="Patrick Gardner"/>
    <x v="0"/>
    <x v="0"/>
    <x v="329"/>
    <x v="1"/>
    <n v="93309"/>
    <x v="1"/>
    <s v="OFF-AP-10002578"/>
    <x v="1"/>
    <x v="9"/>
    <s v="Fellowes Premier Superior Surge Suppressor, 10-Outlet, With Phone and Remote"/>
    <n v="97.84"/>
    <n v="2"/>
    <n v="0"/>
    <n v="25.438400000000001"/>
  </r>
  <r>
    <n v="5794"/>
    <s v="CA-2014-140186"/>
    <x v="3"/>
    <x v="365"/>
    <d v="2014-10-03T00:00:00"/>
    <s v="First Class"/>
    <s v="PG-18820"/>
    <s v="Patrick Gardner"/>
    <x v="0"/>
    <x v="0"/>
    <x v="329"/>
    <x v="1"/>
    <n v="93309"/>
    <x v="1"/>
    <s v="FUR-FU-10004848"/>
    <x v="0"/>
    <x v="5"/>
    <s v="Howard Miller 13-3/4&quot; Diameter Brushed Chrome Round Wall Clock"/>
    <n v="51.75"/>
    <n v="1"/>
    <n v="0"/>
    <n v="15.524999999999999"/>
  </r>
  <r>
    <n v="5795"/>
    <s v="CA-2014-140186"/>
    <x v="3"/>
    <x v="365"/>
    <d v="2014-10-03T00:00:00"/>
    <s v="First Class"/>
    <s v="PG-18820"/>
    <s v="Patrick Gardner"/>
    <x v="0"/>
    <x v="0"/>
    <x v="329"/>
    <x v="1"/>
    <n v="93309"/>
    <x v="1"/>
    <s v="OFF-BI-10003364"/>
    <x v="1"/>
    <x v="8"/>
    <s v="Binding Machine Supplies"/>
    <n v="46.672000000000004"/>
    <n v="2"/>
    <n v="0.2"/>
    <n v="16.3352"/>
  </r>
  <r>
    <n v="5796"/>
    <s v="CA-2011-124856"/>
    <x v="2"/>
    <x v="411"/>
    <d v="2011-10-03T00:00:00"/>
    <s v="Second Class"/>
    <s v="LD-17005"/>
    <s v="Lisa DeCherney"/>
    <x v="0"/>
    <x v="0"/>
    <x v="20"/>
    <x v="15"/>
    <n v="10011"/>
    <x v="3"/>
    <s v="OFF-ST-10002615"/>
    <x v="1"/>
    <x v="4"/>
    <s v="Dual Level, Single-Width Filing Carts"/>
    <n v="1395.54"/>
    <n v="9"/>
    <n v="0"/>
    <n v="362.84040000000005"/>
  </r>
  <r>
    <n v="5797"/>
    <s v="CA-2011-124856"/>
    <x v="2"/>
    <x v="411"/>
    <d v="2011-10-03T00:00:00"/>
    <s v="Second Class"/>
    <s v="LD-17005"/>
    <s v="Lisa DeCherney"/>
    <x v="0"/>
    <x v="0"/>
    <x v="20"/>
    <x v="15"/>
    <n v="10011"/>
    <x v="3"/>
    <s v="FUR-FU-10000521"/>
    <x v="0"/>
    <x v="5"/>
    <s v="Seth Thomas 14&quot; Putty-Colored Wall Clock"/>
    <n v="117.36"/>
    <n v="4"/>
    <n v="0"/>
    <n v="36.381599999999992"/>
  </r>
  <r>
    <n v="5798"/>
    <s v="CA-2011-124856"/>
    <x v="2"/>
    <x v="411"/>
    <d v="2011-10-03T00:00:00"/>
    <s v="Second Class"/>
    <s v="LD-17005"/>
    <s v="Lisa DeCherney"/>
    <x v="0"/>
    <x v="0"/>
    <x v="20"/>
    <x v="15"/>
    <n v="10011"/>
    <x v="3"/>
    <s v="OFF-LA-10000121"/>
    <x v="1"/>
    <x v="2"/>
    <s v="Avery 48"/>
    <n v="18.899999999999999"/>
    <n v="3"/>
    <n v="0"/>
    <n v="8.6939999999999991"/>
  </r>
  <r>
    <n v="5799"/>
    <s v="CA-2011-124856"/>
    <x v="2"/>
    <x v="411"/>
    <d v="2011-10-03T00:00:00"/>
    <s v="Second Class"/>
    <s v="LD-17005"/>
    <s v="Lisa DeCherney"/>
    <x v="0"/>
    <x v="0"/>
    <x v="20"/>
    <x v="15"/>
    <n v="10011"/>
    <x v="3"/>
    <s v="OFF-PA-10001289"/>
    <x v="1"/>
    <x v="10"/>
    <s v="White Computer Printout Paper by Universal"/>
    <n v="77.52"/>
    <n v="2"/>
    <n v="0"/>
    <n v="37.9848"/>
  </r>
  <r>
    <n v="5800"/>
    <s v="CA-2011-166716"/>
    <x v="2"/>
    <x v="1071"/>
    <d v="2011-08-25T00:00:00"/>
    <s v="Second Class"/>
    <s v="CR-12730"/>
    <s v="Craig Reiter"/>
    <x v="0"/>
    <x v="0"/>
    <x v="22"/>
    <x v="10"/>
    <n v="60610"/>
    <x v="2"/>
    <s v="FUR-CH-10004495"/>
    <x v="0"/>
    <x v="1"/>
    <s v="Global Leather and Oak Executive Chair, Black"/>
    <n v="421.37200000000001"/>
    <n v="2"/>
    <n v="0.3"/>
    <n v="-6.0196000000000538"/>
  </r>
  <r>
    <n v="5801"/>
    <s v="CA-2011-123225"/>
    <x v="2"/>
    <x v="384"/>
    <d v="2011-07-14T00:00:00"/>
    <s v="First Class"/>
    <s v="MN-17935"/>
    <s v="Michael Nguyen"/>
    <x v="0"/>
    <x v="0"/>
    <x v="236"/>
    <x v="5"/>
    <n v="79907"/>
    <x v="2"/>
    <s v="TEC-PH-10000895"/>
    <x v="2"/>
    <x v="7"/>
    <s v="Polycom VVX 310 VoIP phone"/>
    <n v="575.96800000000007"/>
    <n v="4"/>
    <n v="0.2"/>
    <n v="43.197600000000023"/>
  </r>
  <r>
    <n v="5802"/>
    <s v="CA-2011-123225"/>
    <x v="2"/>
    <x v="384"/>
    <d v="2011-07-14T00:00:00"/>
    <s v="First Class"/>
    <s v="MN-17935"/>
    <s v="Michael Nguyen"/>
    <x v="0"/>
    <x v="0"/>
    <x v="236"/>
    <x v="5"/>
    <n v="79907"/>
    <x v="2"/>
    <s v="OFF-PA-10000552"/>
    <x v="1"/>
    <x v="10"/>
    <s v="Xerox 200"/>
    <n v="10.368000000000002"/>
    <n v="2"/>
    <n v="0.2"/>
    <n v="3.6288"/>
  </r>
  <r>
    <n v="5803"/>
    <s v="CA-2012-163440"/>
    <x v="1"/>
    <x v="204"/>
    <d v="2012-03-24T00:00:00"/>
    <s v="First Class"/>
    <s v="RD-19900"/>
    <s v="Ruben Dartt"/>
    <x v="0"/>
    <x v="0"/>
    <x v="302"/>
    <x v="1"/>
    <n v="91360"/>
    <x v="1"/>
    <s v="TEC-PH-10000376"/>
    <x v="2"/>
    <x v="7"/>
    <s v="Square Credit Card Reader"/>
    <n v="15.984000000000002"/>
    <n v="2"/>
    <n v="0.2"/>
    <n v="1.1988000000000003"/>
  </r>
  <r>
    <n v="5804"/>
    <s v="US-2014-106796"/>
    <x v="3"/>
    <x v="605"/>
    <d v="2014-05-20T00:00:00"/>
    <s v="Standard Class"/>
    <s v="JP-16135"/>
    <s v="Julie Prescott"/>
    <x v="2"/>
    <x v="0"/>
    <x v="24"/>
    <x v="24"/>
    <n v="45503"/>
    <x v="3"/>
    <s v="OFF-AR-10003504"/>
    <x v="1"/>
    <x v="6"/>
    <s v="Newell 347"/>
    <n v="10.272000000000002"/>
    <n v="3"/>
    <n v="0.2"/>
    <n v="1.1555999999999984"/>
  </r>
  <r>
    <n v="5805"/>
    <s v="CA-2014-113873"/>
    <x v="3"/>
    <x v="38"/>
    <d v="2014-11-20T00:00:00"/>
    <s v="Standard Class"/>
    <s v="KE-16420"/>
    <s v="Katrina Edelman"/>
    <x v="1"/>
    <x v="0"/>
    <x v="61"/>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x v="0"/>
    <x v="61"/>
    <x v="5"/>
    <n v="75220"/>
    <x v="2"/>
    <s v="FUR-BO-10003441"/>
    <x v="0"/>
    <x v="0"/>
    <s v="Bush Westfield Collection Bookcases, Fully Assembled"/>
    <n v="205.99919999999997"/>
    <n v="3"/>
    <n v="0.32"/>
    <n v="-27.264600000000016"/>
  </r>
  <r>
    <n v="5807"/>
    <s v="CA-2013-149783"/>
    <x v="0"/>
    <x v="913"/>
    <d v="2013-09-08T00:00:00"/>
    <s v="Second Class"/>
    <s v="DL-13315"/>
    <s v="Delfina Latchford"/>
    <x v="0"/>
    <x v="0"/>
    <x v="289"/>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x v="0"/>
    <x v="289"/>
    <x v="18"/>
    <n v="37918"/>
    <x v="0"/>
    <s v="OFF-AP-10001205"/>
    <x v="1"/>
    <x v="9"/>
    <s v="Belkin 5 Outlet SurgeMaster Power Centers"/>
    <n v="87.168000000000006"/>
    <n v="2"/>
    <n v="0.2"/>
    <n v="8.7168000000000063"/>
  </r>
  <r>
    <n v="5809"/>
    <s v="CA-2013-149783"/>
    <x v="0"/>
    <x v="913"/>
    <d v="2013-09-08T00:00:00"/>
    <s v="Second Class"/>
    <s v="DL-13315"/>
    <s v="Delfina Latchford"/>
    <x v="0"/>
    <x v="0"/>
    <x v="289"/>
    <x v="18"/>
    <n v="37918"/>
    <x v="0"/>
    <s v="OFF-AR-10002987"/>
    <x v="1"/>
    <x v="6"/>
    <s v="Prismacolor Color Pencil Set"/>
    <n v="31.744"/>
    <n v="2"/>
    <n v="0.2"/>
    <n v="8.3328000000000024"/>
  </r>
  <r>
    <n v="5810"/>
    <s v="CA-2013-125017"/>
    <x v="0"/>
    <x v="1072"/>
    <d v="2013-02-11T00:00:00"/>
    <s v="Standard Class"/>
    <s v="KB-16240"/>
    <s v="Karen Bern"/>
    <x v="1"/>
    <x v="0"/>
    <x v="346"/>
    <x v="18"/>
    <n v="37421"/>
    <x v="0"/>
    <s v="FUR-FU-10000723"/>
    <x v="0"/>
    <x v="5"/>
    <s v="Deflect-o EconoMat Studded, No Bevel Mat for Low Pile Carpeting"/>
    <n v="132.22400000000002"/>
    <n v="4"/>
    <n v="0.2"/>
    <n v="-18.180799999999998"/>
  </r>
  <r>
    <n v="5811"/>
    <s v="US-2012-163279"/>
    <x v="1"/>
    <x v="204"/>
    <d v="2012-03-26T00:00:00"/>
    <s v="Standard Class"/>
    <s v="JD-16150"/>
    <s v="Justin Deggeller"/>
    <x v="1"/>
    <x v="0"/>
    <x v="70"/>
    <x v="1"/>
    <n v="92037"/>
    <x v="1"/>
    <s v="OFF-PA-10003127"/>
    <x v="1"/>
    <x v="10"/>
    <s v="Staples"/>
    <n v="105.52"/>
    <n v="4"/>
    <n v="0"/>
    <n v="48.539199999999994"/>
  </r>
  <r>
    <n v="5812"/>
    <s v="US-2012-163279"/>
    <x v="1"/>
    <x v="204"/>
    <d v="2012-03-26T00:00:00"/>
    <s v="Standard Class"/>
    <s v="JD-16150"/>
    <s v="Justin Deggeller"/>
    <x v="1"/>
    <x v="0"/>
    <x v="70"/>
    <x v="1"/>
    <n v="92037"/>
    <x v="1"/>
    <s v="FUR-FU-10000747"/>
    <x v="0"/>
    <x v="5"/>
    <s v="Tenex B1-RE Series Chair Mats for Low Pile Carpets"/>
    <n v="91.96"/>
    <n v="2"/>
    <n v="0"/>
    <n v="15.633199999999988"/>
  </r>
  <r>
    <n v="5813"/>
    <s v="US-2012-163279"/>
    <x v="1"/>
    <x v="204"/>
    <d v="2012-03-26T00:00:00"/>
    <s v="Standard Class"/>
    <s v="JD-16150"/>
    <s v="Justin Deggeller"/>
    <x v="1"/>
    <x v="0"/>
    <x v="70"/>
    <x v="1"/>
    <n v="92037"/>
    <x v="1"/>
    <s v="TEC-PH-10001795"/>
    <x v="2"/>
    <x v="7"/>
    <s v="ClearOne CHATAttach 160 - speaker phone"/>
    <n v="1487.9760000000001"/>
    <n v="3"/>
    <n v="0.2"/>
    <n v="185.99699999999984"/>
  </r>
  <r>
    <n v="5814"/>
    <s v="CA-2012-150196"/>
    <x v="1"/>
    <x v="740"/>
    <d v="2012-07-03T00:00:00"/>
    <s v="First Class"/>
    <s v="SR-20740"/>
    <s v="Steven Roelle"/>
    <x v="2"/>
    <x v="0"/>
    <x v="20"/>
    <x v="15"/>
    <n v="10024"/>
    <x v="3"/>
    <s v="OFF-PA-10003797"/>
    <x v="1"/>
    <x v="10"/>
    <s v="Xerox 209"/>
    <n v="19.440000000000001"/>
    <n v="3"/>
    <n v="0"/>
    <n v="9.3312000000000008"/>
  </r>
  <r>
    <n v="5815"/>
    <s v="US-2012-106495"/>
    <x v="1"/>
    <x v="925"/>
    <d v="2012-06-17T00:00:00"/>
    <s v="First Class"/>
    <s v="AC-10450"/>
    <s v="Amy Cox"/>
    <x v="0"/>
    <x v="0"/>
    <x v="67"/>
    <x v="2"/>
    <n v="33614"/>
    <x v="0"/>
    <s v="TEC-AC-10002718"/>
    <x v="2"/>
    <x v="11"/>
    <s v="Belkin Standard 104 key USB Keyboard"/>
    <n v="11.672000000000001"/>
    <n v="1"/>
    <n v="0.2"/>
    <n v="-0.7295000000000007"/>
  </r>
  <r>
    <n v="5816"/>
    <s v="CA-2011-124730"/>
    <x v="2"/>
    <x v="35"/>
    <d v="2011-11-26T00:00:00"/>
    <s v="Same Day"/>
    <s v="LS-17245"/>
    <s v="Lynn Smith"/>
    <x v="0"/>
    <x v="0"/>
    <x v="456"/>
    <x v="15"/>
    <n v="13501"/>
    <x v="3"/>
    <s v="TEC-PH-10002170"/>
    <x v="2"/>
    <x v="7"/>
    <s v="ClearSounds CSC500 Amplified Spirit Phone Corded phone"/>
    <n v="279.95999999999998"/>
    <n v="4"/>
    <n v="0"/>
    <n v="78.388800000000003"/>
  </r>
  <r>
    <n v="5817"/>
    <s v="CA-2011-124730"/>
    <x v="2"/>
    <x v="35"/>
    <d v="2011-11-26T00:00:00"/>
    <s v="Same Day"/>
    <s v="LS-17245"/>
    <s v="Lynn Smith"/>
    <x v="0"/>
    <x v="0"/>
    <x v="456"/>
    <x v="15"/>
    <n v="13501"/>
    <x v="3"/>
    <s v="OFF-BI-10001078"/>
    <x v="1"/>
    <x v="8"/>
    <s v="Acco PRESSTEX Data Binder with Storage Hooks, Dark Blue, 14 7/8&quot; X 11&quot;"/>
    <n v="12.912000000000001"/>
    <n v="3"/>
    <n v="0.2"/>
    <n v="4.6806000000000001"/>
  </r>
  <r>
    <n v="5818"/>
    <s v="CA-2011-124730"/>
    <x v="2"/>
    <x v="35"/>
    <d v="2011-11-26T00:00:00"/>
    <s v="Same Day"/>
    <s v="LS-17245"/>
    <s v="Lynn Smith"/>
    <x v="0"/>
    <x v="0"/>
    <x v="456"/>
    <x v="15"/>
    <n v="13501"/>
    <x v="3"/>
    <s v="OFF-BI-10001031"/>
    <x v="1"/>
    <x v="8"/>
    <s v="Pressboard Data Binders by Wilson Jones"/>
    <n v="17.088000000000001"/>
    <n v="4"/>
    <n v="0.2"/>
    <n v="5.767199999999999"/>
  </r>
  <r>
    <n v="5819"/>
    <s v="CA-2011-124730"/>
    <x v="2"/>
    <x v="35"/>
    <d v="2011-11-26T00:00:00"/>
    <s v="Same Day"/>
    <s v="LS-17245"/>
    <s v="Lynn Smith"/>
    <x v="0"/>
    <x v="0"/>
    <x v="456"/>
    <x v="15"/>
    <n v="13501"/>
    <x v="3"/>
    <s v="OFF-LA-10001158"/>
    <x v="1"/>
    <x v="2"/>
    <s v="Avery Address/Shipping Labels for Typewriters, 4&quot; x 2&quot;"/>
    <n v="93.149999999999991"/>
    <n v="9"/>
    <n v="0"/>
    <n v="44.712000000000003"/>
  </r>
  <r>
    <n v="5820"/>
    <s v="CA-2011-124730"/>
    <x v="2"/>
    <x v="35"/>
    <d v="2011-11-26T00:00:00"/>
    <s v="Same Day"/>
    <s v="LS-17245"/>
    <s v="Lynn Smith"/>
    <x v="0"/>
    <x v="0"/>
    <x v="456"/>
    <x v="15"/>
    <n v="13501"/>
    <x v="3"/>
    <s v="OFF-LA-10001613"/>
    <x v="1"/>
    <x v="2"/>
    <s v="Avery File Folder Labels"/>
    <n v="11.52"/>
    <n v="4"/>
    <n v="0"/>
    <n v="5.6448"/>
  </r>
  <r>
    <n v="5821"/>
    <s v="CA-2014-117632"/>
    <x v="3"/>
    <x v="605"/>
    <d v="2014-05-19T00:00:00"/>
    <s v="Standard Class"/>
    <s v="CS-12175"/>
    <s v="Charles Sheldon"/>
    <x v="1"/>
    <x v="0"/>
    <x v="8"/>
    <x v="1"/>
    <n v="94122"/>
    <x v="1"/>
    <s v="OFF-SU-10000157"/>
    <x v="1"/>
    <x v="14"/>
    <s v="Compact Automatic Electric Letter Opener"/>
    <n v="238.62"/>
    <n v="2"/>
    <n v="0"/>
    <n v="4.7724000000000046"/>
  </r>
  <r>
    <n v="5822"/>
    <s v="CA-2014-117632"/>
    <x v="3"/>
    <x v="605"/>
    <d v="2014-05-19T00:00:00"/>
    <s v="Standard Class"/>
    <s v="CS-12175"/>
    <s v="Charles Sheldon"/>
    <x v="1"/>
    <x v="0"/>
    <x v="8"/>
    <x v="1"/>
    <n v="94122"/>
    <x v="1"/>
    <s v="OFF-AP-10004868"/>
    <x v="1"/>
    <x v="9"/>
    <s v="Hoover Commercial Soft Guard Upright Vacuum And Disposable Filtration Bags"/>
    <n v="7.77"/>
    <n v="1"/>
    <n v="0"/>
    <n v="2.0979000000000001"/>
  </r>
  <r>
    <n v="5823"/>
    <s v="CA-2014-117632"/>
    <x v="3"/>
    <x v="605"/>
    <d v="2014-05-19T00:00:00"/>
    <s v="Standard Class"/>
    <s v="CS-12175"/>
    <s v="Charles Sheldon"/>
    <x v="1"/>
    <x v="0"/>
    <x v="8"/>
    <x v="1"/>
    <n v="94122"/>
    <x v="1"/>
    <s v="FUR-TA-10001520"/>
    <x v="0"/>
    <x v="3"/>
    <s v="Lesro Sheffield Collection Coffee Table, End Table, Center Table, Corner Table"/>
    <n v="285.48"/>
    <n v="5"/>
    <n v="0.2"/>
    <n v="-10.705500000000043"/>
  </r>
  <r>
    <n v="5824"/>
    <s v="CA-2014-117632"/>
    <x v="3"/>
    <x v="605"/>
    <d v="2014-05-19T00:00:00"/>
    <s v="Standard Class"/>
    <s v="CS-12175"/>
    <s v="Charles Sheldon"/>
    <x v="1"/>
    <x v="0"/>
    <x v="8"/>
    <x v="1"/>
    <n v="94122"/>
    <x v="1"/>
    <s v="OFF-BI-10001900"/>
    <x v="1"/>
    <x v="8"/>
    <s v="DXL Angle-View Binders with Locking Rings, Black"/>
    <n v="19.168000000000003"/>
    <n v="4"/>
    <n v="0.2"/>
    <n v="6.4691999999999998"/>
  </r>
  <r>
    <n v="5825"/>
    <s v="CA-2011-115056"/>
    <x v="2"/>
    <x v="1073"/>
    <d v="2011-05-02T00:00:00"/>
    <s v="Same Day"/>
    <s v="AR-10510"/>
    <s v="Andrew Roberts"/>
    <x v="0"/>
    <x v="0"/>
    <x v="38"/>
    <x v="24"/>
    <n v="43229"/>
    <x v="3"/>
    <s v="OFF-AP-10003971"/>
    <x v="1"/>
    <x v="9"/>
    <s v="Belkin 6 Outlet Metallic Surge Strip"/>
    <n v="26.136000000000003"/>
    <n v="3"/>
    <n v="0.2"/>
    <n v="1.9602000000000004"/>
  </r>
  <r>
    <n v="5826"/>
    <s v="CA-2014-161067"/>
    <x v="3"/>
    <x v="213"/>
    <d v="2014-09-07T00:00:00"/>
    <s v="Second Class"/>
    <s v="KB-16405"/>
    <s v="Katrina Bavinger"/>
    <x v="2"/>
    <x v="0"/>
    <x v="20"/>
    <x v="15"/>
    <n v="10035"/>
    <x v="3"/>
    <s v="OFF-PA-10000418"/>
    <x v="1"/>
    <x v="10"/>
    <s v="Xerox 189"/>
    <n v="419.4"/>
    <n v="4"/>
    <n v="0"/>
    <n v="201.31199999999998"/>
  </r>
  <r>
    <n v="5827"/>
    <s v="CA-2014-161067"/>
    <x v="3"/>
    <x v="213"/>
    <d v="2014-09-07T00:00:00"/>
    <s v="Second Class"/>
    <s v="KB-16405"/>
    <s v="Katrina Bavinger"/>
    <x v="2"/>
    <x v="0"/>
    <x v="20"/>
    <x v="15"/>
    <n v="10035"/>
    <x v="3"/>
    <s v="FUR-CH-10004626"/>
    <x v="0"/>
    <x v="1"/>
    <s v="Office Star Flex Back Scooter Chair with Aluminum Finish Frame"/>
    <n v="90.801000000000002"/>
    <n v="1"/>
    <n v="0.1"/>
    <n v="14.124599999999999"/>
  </r>
  <r>
    <n v="5828"/>
    <s v="CA-2014-161067"/>
    <x v="3"/>
    <x v="213"/>
    <d v="2014-09-07T00:00:00"/>
    <s v="Second Class"/>
    <s v="KB-16405"/>
    <s v="Katrina Bavinger"/>
    <x v="2"/>
    <x v="0"/>
    <x v="20"/>
    <x v="15"/>
    <n v="10035"/>
    <x v="3"/>
    <s v="FUR-CH-10004860"/>
    <x v="0"/>
    <x v="1"/>
    <s v="Global Low Back Tilter Chair"/>
    <n v="181.76400000000001"/>
    <n v="2"/>
    <n v="0.1"/>
    <n v="-8.0784000000000198"/>
  </r>
  <r>
    <n v="5829"/>
    <s v="CA-2014-161067"/>
    <x v="3"/>
    <x v="213"/>
    <d v="2014-09-07T00:00:00"/>
    <s v="Second Class"/>
    <s v="KB-16405"/>
    <s v="Katrina Bavinger"/>
    <x v="2"/>
    <x v="0"/>
    <x v="20"/>
    <x v="15"/>
    <n v="10035"/>
    <x v="3"/>
    <s v="OFF-AR-10003251"/>
    <x v="1"/>
    <x v="6"/>
    <s v="Prang Drawing Pencil Set"/>
    <n v="5.56"/>
    <n v="2"/>
    <n v="0"/>
    <n v="2.2239999999999998"/>
  </r>
  <r>
    <n v="5830"/>
    <s v="CA-2013-122063"/>
    <x v="0"/>
    <x v="275"/>
    <d v="2013-12-08T00:00:00"/>
    <s v="Standard Class"/>
    <s v="MM-17920"/>
    <s v="Michael Moore"/>
    <x v="0"/>
    <x v="0"/>
    <x v="102"/>
    <x v="14"/>
    <n v="47374"/>
    <x v="2"/>
    <s v="FUR-TA-10004575"/>
    <x v="0"/>
    <x v="3"/>
    <s v="Hon 5100 Series Wood Tables"/>
    <n v="581.96"/>
    <n v="2"/>
    <n v="0"/>
    <n v="104.75279999999998"/>
  </r>
  <r>
    <n v="5831"/>
    <s v="CA-2013-122063"/>
    <x v="0"/>
    <x v="275"/>
    <d v="2013-12-08T00:00:00"/>
    <s v="Standard Class"/>
    <s v="MM-17920"/>
    <s v="Michael Moore"/>
    <x v="0"/>
    <x v="0"/>
    <x v="102"/>
    <x v="14"/>
    <n v="47374"/>
    <x v="2"/>
    <s v="FUR-CH-10004754"/>
    <x v="0"/>
    <x v="1"/>
    <s v="Global Stack Chair with Arms, Black"/>
    <n v="29.98"/>
    <n v="1"/>
    <n v="0"/>
    <n v="8.0945999999999998"/>
  </r>
  <r>
    <n v="5832"/>
    <s v="CA-2012-111206"/>
    <x v="1"/>
    <x v="1074"/>
    <d v="2012-07-22T00:00:00"/>
    <s v="Standard Class"/>
    <s v="RF-19735"/>
    <s v="Roland Fjeld"/>
    <x v="0"/>
    <x v="0"/>
    <x v="70"/>
    <x v="1"/>
    <n v="92105"/>
    <x v="1"/>
    <s v="TEC-AC-10003095"/>
    <x v="2"/>
    <x v="11"/>
    <s v="Logitech G35 7.1-Channel Surround Sound Headset"/>
    <n v="519.96"/>
    <n v="4"/>
    <n v="0"/>
    <n v="176.78640000000001"/>
  </r>
  <r>
    <n v="5833"/>
    <s v="CA-2013-142895"/>
    <x v="0"/>
    <x v="658"/>
    <d v="2013-07-27T00:00:00"/>
    <s v="Standard Class"/>
    <s v="BP-11290"/>
    <s v="Beth Paige"/>
    <x v="0"/>
    <x v="0"/>
    <x v="3"/>
    <x v="3"/>
    <n v="28027"/>
    <x v="0"/>
    <s v="OFF-LA-10000262"/>
    <x v="1"/>
    <x v="2"/>
    <s v="Avery 494"/>
    <n v="6.2640000000000002"/>
    <n v="3"/>
    <n v="0.2"/>
    <n v="2.0358000000000001"/>
  </r>
  <r>
    <n v="5834"/>
    <s v="CA-2013-142895"/>
    <x v="0"/>
    <x v="658"/>
    <d v="2013-07-27T00:00:00"/>
    <s v="Standard Class"/>
    <s v="BP-11290"/>
    <s v="Beth Paige"/>
    <x v="0"/>
    <x v="0"/>
    <x v="3"/>
    <x v="3"/>
    <n v="28027"/>
    <x v="0"/>
    <s v="FUR-CH-10002961"/>
    <x v="0"/>
    <x v="1"/>
    <s v="Leather Task Chair, Black"/>
    <n v="363.92"/>
    <n v="5"/>
    <n v="0.2"/>
    <n v="0"/>
  </r>
  <r>
    <n v="5835"/>
    <s v="CA-2012-101868"/>
    <x v="1"/>
    <x v="988"/>
    <d v="2012-06-16T00:00:00"/>
    <s v="Standard Class"/>
    <s v="MJ-17740"/>
    <s v="Max Jones"/>
    <x v="0"/>
    <x v="0"/>
    <x v="100"/>
    <x v="2"/>
    <n v="33178"/>
    <x v="0"/>
    <s v="OFF-BI-10003876"/>
    <x v="1"/>
    <x v="8"/>
    <s v="Green Canvas Binder for 8-1/2&quot; x 14&quot; Sheets"/>
    <n v="64.2"/>
    <n v="5"/>
    <n v="0.7"/>
    <n v="-42.799999999999983"/>
  </r>
  <r>
    <n v="5836"/>
    <s v="CA-2012-101868"/>
    <x v="1"/>
    <x v="988"/>
    <d v="2012-06-16T00:00:00"/>
    <s v="Standard Class"/>
    <s v="MJ-17740"/>
    <s v="Max Jones"/>
    <x v="0"/>
    <x v="0"/>
    <x v="100"/>
    <x v="2"/>
    <n v="33178"/>
    <x v="0"/>
    <s v="OFF-BI-10002133"/>
    <x v="1"/>
    <x v="8"/>
    <s v="Wilson Jones Elliptical Ring 3 1/2&quot; Capacity Binders, 800 sheets"/>
    <n v="38.520000000000003"/>
    <n v="3"/>
    <n v="0.7"/>
    <n v="-26.963999999999999"/>
  </r>
  <r>
    <n v="5837"/>
    <s v="CA-2012-101868"/>
    <x v="1"/>
    <x v="988"/>
    <d v="2012-06-16T00:00:00"/>
    <s v="Standard Class"/>
    <s v="MJ-17740"/>
    <s v="Max Jones"/>
    <x v="0"/>
    <x v="0"/>
    <x v="100"/>
    <x v="2"/>
    <n v="33178"/>
    <x v="0"/>
    <s v="TEC-AC-10004396"/>
    <x v="2"/>
    <x v="11"/>
    <s v="Logitech Keyboard K120"/>
    <n v="72.599999999999994"/>
    <n v="5"/>
    <n v="0.2"/>
    <n v="-8.1674999999999933"/>
  </r>
  <r>
    <n v="5838"/>
    <s v="CA-2014-133207"/>
    <x v="3"/>
    <x v="344"/>
    <d v="2014-12-04T00:00:00"/>
    <s v="Standard Class"/>
    <s v="DO-13645"/>
    <s v="Doug O'Connell"/>
    <x v="0"/>
    <x v="0"/>
    <x v="1"/>
    <x v="1"/>
    <n v="90036"/>
    <x v="1"/>
    <s v="TEC-PH-10004100"/>
    <x v="2"/>
    <x v="7"/>
    <s v="Griffin GC17055 Auxiliary Audio Cable"/>
    <n v="57.567999999999998"/>
    <n v="4"/>
    <n v="0.2"/>
    <n v="5.7568000000000019"/>
  </r>
  <r>
    <n v="5839"/>
    <s v="CA-2012-132948"/>
    <x v="1"/>
    <x v="1075"/>
    <d v="2012-04-03T00:00:00"/>
    <s v="Standard Class"/>
    <s v="MV-17485"/>
    <s v="Mark Van Huff"/>
    <x v="0"/>
    <x v="0"/>
    <x v="4"/>
    <x v="4"/>
    <n v="98115"/>
    <x v="1"/>
    <s v="OFF-ST-10000636"/>
    <x v="1"/>
    <x v="4"/>
    <s v="Rogers Profile Extra Capacity Storage Tub"/>
    <n v="83.699999999999989"/>
    <n v="5"/>
    <n v="0"/>
    <n v="3.3479999999999954"/>
  </r>
  <r>
    <n v="5840"/>
    <s v="CA-2012-134992"/>
    <x v="1"/>
    <x v="357"/>
    <d v="2012-09-26T00:00:00"/>
    <s v="Second Class"/>
    <s v="MG-17875"/>
    <s v="Michael Grace"/>
    <x v="2"/>
    <x v="0"/>
    <x v="81"/>
    <x v="17"/>
    <n v="22204"/>
    <x v="0"/>
    <s v="OFF-PA-10001972"/>
    <x v="1"/>
    <x v="10"/>
    <s v="Xerox 214"/>
    <n v="32.400000000000006"/>
    <n v="5"/>
    <n v="0"/>
    <n v="15.552000000000001"/>
  </r>
  <r>
    <n v="5841"/>
    <s v="CA-2012-134992"/>
    <x v="1"/>
    <x v="357"/>
    <d v="2012-09-26T00:00:00"/>
    <s v="Second Class"/>
    <s v="MG-17875"/>
    <s v="Michael Grace"/>
    <x v="2"/>
    <x v="0"/>
    <x v="81"/>
    <x v="17"/>
    <n v="22204"/>
    <x v="0"/>
    <s v="FUR-FU-10002554"/>
    <x v="0"/>
    <x v="5"/>
    <s v="Westinghouse Floor Lamp with Metal Mesh Shade, Black"/>
    <n v="47.98"/>
    <n v="2"/>
    <n v="0"/>
    <n v="11.035399999999996"/>
  </r>
  <r>
    <n v="5842"/>
    <s v="CA-2012-126725"/>
    <x v="1"/>
    <x v="972"/>
    <d v="2012-11-21T00:00:00"/>
    <s v="Standard Class"/>
    <s v="BS-11665"/>
    <s v="Brian Stugart"/>
    <x v="0"/>
    <x v="0"/>
    <x v="70"/>
    <x v="1"/>
    <n v="92105"/>
    <x v="1"/>
    <s v="TEC-PH-10003174"/>
    <x v="2"/>
    <x v="7"/>
    <s v="RCA ViSYS 25825 Wireless digital phone"/>
    <n v="415.96800000000007"/>
    <n v="4"/>
    <n v="0.2"/>
    <n v="51.995999999999981"/>
  </r>
  <r>
    <n v="5843"/>
    <s v="CA-2012-126725"/>
    <x v="1"/>
    <x v="972"/>
    <d v="2012-11-21T00:00:00"/>
    <s v="Standard Class"/>
    <s v="BS-11665"/>
    <s v="Brian Stugart"/>
    <x v="0"/>
    <x v="0"/>
    <x v="70"/>
    <x v="1"/>
    <n v="92105"/>
    <x v="1"/>
    <s v="OFF-ST-10001418"/>
    <x v="1"/>
    <x v="4"/>
    <s v="Carina Media Storage Towers in Natural &amp; Black"/>
    <n v="304.89999999999998"/>
    <n v="5"/>
    <n v="0"/>
    <n v="6.097999999999999"/>
  </r>
  <r>
    <n v="5844"/>
    <s v="CA-2012-126725"/>
    <x v="1"/>
    <x v="972"/>
    <d v="2012-11-21T00:00:00"/>
    <s v="Standard Class"/>
    <s v="BS-11665"/>
    <s v="Brian Stugart"/>
    <x v="0"/>
    <x v="0"/>
    <x v="70"/>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x v="0"/>
    <x v="70"/>
    <x v="1"/>
    <n v="92105"/>
    <x v="1"/>
    <s v="OFF-ST-10000129"/>
    <x v="1"/>
    <x v="4"/>
    <s v="Fellowes Recycled Storage Drawers"/>
    <n v="777.21"/>
    <n v="7"/>
    <n v="0"/>
    <n v="54.404699999999963"/>
  </r>
  <r>
    <n v="5846"/>
    <s v="CA-2012-126725"/>
    <x v="1"/>
    <x v="972"/>
    <d v="2012-11-21T00:00:00"/>
    <s v="Standard Class"/>
    <s v="BS-11665"/>
    <s v="Brian Stugart"/>
    <x v="0"/>
    <x v="0"/>
    <x v="70"/>
    <x v="1"/>
    <n v="92105"/>
    <x v="1"/>
    <s v="OFF-PA-10001639"/>
    <x v="1"/>
    <x v="10"/>
    <s v="Xerox 203"/>
    <n v="32.400000000000006"/>
    <n v="5"/>
    <n v="0"/>
    <n v="15.552000000000001"/>
  </r>
  <r>
    <n v="5847"/>
    <s v="CA-2012-126725"/>
    <x v="1"/>
    <x v="972"/>
    <d v="2012-11-21T00:00:00"/>
    <s v="Standard Class"/>
    <s v="BS-11665"/>
    <s v="Brian Stugart"/>
    <x v="0"/>
    <x v="0"/>
    <x v="70"/>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x v="0"/>
    <x v="70"/>
    <x v="1"/>
    <n v="92105"/>
    <x v="1"/>
    <s v="FUR-FU-10001591"/>
    <x v="0"/>
    <x v="5"/>
    <s v="Advantus Panel Wall Certificate Holder - 8.5x11"/>
    <n v="36.599999999999994"/>
    <n v="3"/>
    <n v="0"/>
    <n v="15.372000000000002"/>
  </r>
  <r>
    <n v="5849"/>
    <s v="CA-2012-121783"/>
    <x v="1"/>
    <x v="113"/>
    <d v="2012-11-14T00:00:00"/>
    <s v="Standard Class"/>
    <s v="PO-19180"/>
    <s v="Philisse Overcash"/>
    <x v="2"/>
    <x v="0"/>
    <x v="43"/>
    <x v="11"/>
    <n v="55113"/>
    <x v="2"/>
    <s v="OFF-AP-10003849"/>
    <x v="1"/>
    <x v="9"/>
    <s v="Hoover Shoulder Vac Commercial Portable Vacuum"/>
    <n v="715.64"/>
    <n v="2"/>
    <n v="0"/>
    <n v="178.90999999999997"/>
  </r>
  <r>
    <n v="5850"/>
    <s v="CA-2012-121783"/>
    <x v="1"/>
    <x v="113"/>
    <d v="2012-11-14T00:00:00"/>
    <s v="Standard Class"/>
    <s v="PO-19180"/>
    <s v="Philisse Overcash"/>
    <x v="2"/>
    <x v="0"/>
    <x v="43"/>
    <x v="11"/>
    <n v="55113"/>
    <x v="2"/>
    <s v="OFF-ST-10000078"/>
    <x v="1"/>
    <x v="4"/>
    <s v="Tennsco 6- and 18-Compartment Lockers"/>
    <n v="795.51"/>
    <n v="3"/>
    <n v="0"/>
    <n v="143.19179999999994"/>
  </r>
  <r>
    <n v="5851"/>
    <s v="CA-2012-121783"/>
    <x v="1"/>
    <x v="113"/>
    <d v="2012-11-14T00:00:00"/>
    <s v="Standard Class"/>
    <s v="PO-19180"/>
    <s v="Philisse Overcash"/>
    <x v="2"/>
    <x v="0"/>
    <x v="43"/>
    <x v="11"/>
    <n v="55113"/>
    <x v="2"/>
    <s v="TEC-CO-10001571"/>
    <x v="2"/>
    <x v="16"/>
    <s v="Sharp 1540cs Digital Laser Copier"/>
    <n v="549.99"/>
    <n v="1"/>
    <n v="0"/>
    <n v="274.995"/>
  </r>
  <r>
    <n v="5852"/>
    <s v="CA-2012-121783"/>
    <x v="1"/>
    <x v="113"/>
    <d v="2012-11-14T00:00:00"/>
    <s v="Standard Class"/>
    <s v="PO-19180"/>
    <s v="Philisse Overcash"/>
    <x v="2"/>
    <x v="0"/>
    <x v="43"/>
    <x v="11"/>
    <n v="55113"/>
    <x v="2"/>
    <s v="OFF-BI-10001658"/>
    <x v="1"/>
    <x v="8"/>
    <s v="GBC Standard Therm-A-Bind Covers"/>
    <n v="74.760000000000005"/>
    <n v="3"/>
    <n v="0"/>
    <n v="34.389600000000002"/>
  </r>
  <r>
    <n v="5853"/>
    <s v="CA-2012-121783"/>
    <x v="1"/>
    <x v="113"/>
    <d v="2012-11-14T00:00:00"/>
    <s v="Standard Class"/>
    <s v="PO-19180"/>
    <s v="Philisse Overcash"/>
    <x v="2"/>
    <x v="0"/>
    <x v="43"/>
    <x v="11"/>
    <n v="55113"/>
    <x v="2"/>
    <s v="FUR-FU-10004351"/>
    <x v="0"/>
    <x v="5"/>
    <s v="Staples"/>
    <n v="29.22"/>
    <n v="3"/>
    <n v="0"/>
    <n v="12.856800000000002"/>
  </r>
  <r>
    <n v="5854"/>
    <s v="US-2011-138835"/>
    <x v="2"/>
    <x v="1076"/>
    <d v="2011-09-14T00:00:00"/>
    <s v="Standard Class"/>
    <s v="DA-13450"/>
    <s v="Dianna Arnett"/>
    <x v="2"/>
    <x v="0"/>
    <x v="173"/>
    <x v="17"/>
    <n v="23464"/>
    <x v="0"/>
    <s v="OFF-BI-10003314"/>
    <x v="1"/>
    <x v="8"/>
    <s v="Tuff Stuff Recycled Round Ring Binders"/>
    <n v="9.64"/>
    <n v="2"/>
    <n v="0"/>
    <n v="4.7236000000000002"/>
  </r>
  <r>
    <n v="5855"/>
    <s v="CA-2012-112214"/>
    <x v="1"/>
    <x v="1077"/>
    <d v="2012-08-11T00:00:00"/>
    <s v="Standard Class"/>
    <s v="AH-10690"/>
    <s v="Anna Häberlin"/>
    <x v="1"/>
    <x v="0"/>
    <x v="61"/>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x v="0"/>
    <x v="61"/>
    <x v="5"/>
    <n v="75220"/>
    <x v="2"/>
    <s v="OFF-SU-10003567"/>
    <x v="1"/>
    <x v="14"/>
    <s v="Stiletto Hand Letter Openers"/>
    <n v="23.04"/>
    <n v="3"/>
    <n v="0.2"/>
    <n v="-4.895999999999999"/>
  </r>
  <r>
    <n v="5857"/>
    <s v="CA-2012-112214"/>
    <x v="1"/>
    <x v="1077"/>
    <d v="2012-08-11T00:00:00"/>
    <s v="Standard Class"/>
    <s v="AH-10690"/>
    <s v="Anna Häberlin"/>
    <x v="1"/>
    <x v="0"/>
    <x v="61"/>
    <x v="5"/>
    <n v="75220"/>
    <x v="2"/>
    <s v="OFF-BI-10002982"/>
    <x v="1"/>
    <x v="8"/>
    <s v="Avery Self-Adhesive Photo Pockets for Polaroid Photos"/>
    <n v="1.3619999999999997"/>
    <n v="1"/>
    <n v="0.8"/>
    <n v="-2.1792000000000007"/>
  </r>
  <r>
    <n v="5858"/>
    <s v="CA-2012-112214"/>
    <x v="1"/>
    <x v="1077"/>
    <d v="2012-08-11T00:00:00"/>
    <s v="Standard Class"/>
    <s v="AH-10690"/>
    <s v="Anna Häberlin"/>
    <x v="1"/>
    <x v="0"/>
    <x v="61"/>
    <x v="5"/>
    <n v="75220"/>
    <x v="2"/>
    <s v="FUR-FU-10002364"/>
    <x v="0"/>
    <x v="5"/>
    <s v="Eldon Expressions Wood Desk Accessories, Oak"/>
    <n v="14.76"/>
    <n v="5"/>
    <n v="0.6"/>
    <n v="-11.439000000000004"/>
  </r>
  <r>
    <n v="5859"/>
    <s v="US-2014-153255"/>
    <x v="3"/>
    <x v="213"/>
    <d v="2014-09-08T00:00:00"/>
    <s v="Second Class"/>
    <s v="JK-15730"/>
    <s v="Joe Kamberova"/>
    <x v="0"/>
    <x v="0"/>
    <x v="3"/>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x v="0"/>
    <x v="457"/>
    <x v="36"/>
    <n v="72032"/>
    <x v="0"/>
    <s v="FUR-TA-10002530"/>
    <x v="0"/>
    <x v="3"/>
    <s v="Iceberg OfficeWorks 42&quot; Round Tables"/>
    <n v="301.95999999999998"/>
    <n v="2"/>
    <n v="0"/>
    <n v="45.293999999999983"/>
  </r>
  <r>
    <n v="5861"/>
    <s v="CA-2012-157434"/>
    <x v="1"/>
    <x v="1078"/>
    <d v="2012-05-04T00:00:00"/>
    <s v="Second Class"/>
    <s v="JK-15640"/>
    <s v="Jim Kriz"/>
    <x v="2"/>
    <x v="0"/>
    <x v="10"/>
    <x v="9"/>
    <n v="19120"/>
    <x v="3"/>
    <s v="OFF-PA-10001526"/>
    <x v="1"/>
    <x v="10"/>
    <s v="Xerox 1949"/>
    <n v="7.9680000000000009"/>
    <n v="2"/>
    <n v="0.2"/>
    <n v="2.8884000000000007"/>
  </r>
  <r>
    <n v="5862"/>
    <s v="CA-2013-101525"/>
    <x v="0"/>
    <x v="766"/>
    <d v="2013-05-05T00:00:00"/>
    <s v="Second Class"/>
    <s v="CM-12235"/>
    <s v="Chris McAfee"/>
    <x v="0"/>
    <x v="0"/>
    <x v="290"/>
    <x v="36"/>
    <n v="72209"/>
    <x v="0"/>
    <s v="OFF-PA-10001497"/>
    <x v="1"/>
    <x v="10"/>
    <s v="Xerox 1914"/>
    <n v="109.92"/>
    <n v="2"/>
    <n v="0"/>
    <n v="53.860799999999998"/>
  </r>
  <r>
    <n v="5863"/>
    <s v="CA-2013-101525"/>
    <x v="0"/>
    <x v="766"/>
    <d v="2013-05-05T00:00:00"/>
    <s v="Second Class"/>
    <s v="CM-12235"/>
    <s v="Chris McAfee"/>
    <x v="0"/>
    <x v="0"/>
    <x v="290"/>
    <x v="36"/>
    <n v="72209"/>
    <x v="0"/>
    <s v="OFF-PA-10003936"/>
    <x v="1"/>
    <x v="10"/>
    <s v="Xerox 1994"/>
    <n v="19.440000000000001"/>
    <n v="3"/>
    <n v="0"/>
    <n v="9.3312000000000008"/>
  </r>
  <r>
    <n v="5864"/>
    <s v="CA-2013-101525"/>
    <x v="0"/>
    <x v="766"/>
    <d v="2013-05-05T00:00:00"/>
    <s v="Second Class"/>
    <s v="CM-12235"/>
    <s v="Chris McAfee"/>
    <x v="0"/>
    <x v="0"/>
    <x v="290"/>
    <x v="36"/>
    <n v="72209"/>
    <x v="0"/>
    <s v="OFF-AR-10000716"/>
    <x v="1"/>
    <x v="6"/>
    <s v="DIXON Ticonderoga Erasable Checking Pencils"/>
    <n v="11.16"/>
    <n v="2"/>
    <n v="0"/>
    <n v="4.3524000000000003"/>
  </r>
  <r>
    <n v="5865"/>
    <s v="US-2011-117968"/>
    <x v="2"/>
    <x v="79"/>
    <d v="2011-08-07T00:00:00"/>
    <s v="Second Class"/>
    <s v="RS-19420"/>
    <s v="Ricardo Sperren"/>
    <x v="1"/>
    <x v="0"/>
    <x v="255"/>
    <x v="29"/>
    <n v="6450"/>
    <x v="3"/>
    <s v="OFF-AP-10002765"/>
    <x v="1"/>
    <x v="9"/>
    <s v="Fellowes Advanced Computer Series Surge Protectors"/>
    <n v="79.47"/>
    <n v="3"/>
    <n v="0"/>
    <n v="22.251600000000003"/>
  </r>
  <r>
    <n v="5866"/>
    <s v="US-2011-117968"/>
    <x v="2"/>
    <x v="79"/>
    <d v="2011-08-07T00:00:00"/>
    <s v="Second Class"/>
    <s v="RS-19420"/>
    <s v="Ricardo Sperren"/>
    <x v="1"/>
    <x v="0"/>
    <x v="255"/>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x v="0"/>
    <x v="255"/>
    <x v="29"/>
    <n v="6450"/>
    <x v="3"/>
    <s v="FUR-CH-10002335"/>
    <x v="0"/>
    <x v="1"/>
    <s v="Hon GuestStacker Chair"/>
    <n v="1133.3499999999999"/>
    <n v="5"/>
    <n v="0"/>
    <n v="294.67100000000005"/>
  </r>
  <r>
    <n v="5868"/>
    <s v="CA-2013-158211"/>
    <x v="0"/>
    <x v="810"/>
    <d v="2013-01-08T00:00:00"/>
    <s v="Standard Class"/>
    <s v="BP-11185"/>
    <s v="Ben Peterman"/>
    <x v="1"/>
    <x v="0"/>
    <x v="10"/>
    <x v="9"/>
    <n v="19143"/>
    <x v="3"/>
    <s v="OFF-AR-10004078"/>
    <x v="1"/>
    <x v="6"/>
    <s v="Newell 312"/>
    <n v="4.6719999999999997"/>
    <n v="1"/>
    <n v="0.2"/>
    <n v="0.58399999999999985"/>
  </r>
  <r>
    <n v="5869"/>
    <s v="CA-2013-158211"/>
    <x v="0"/>
    <x v="810"/>
    <d v="2013-01-08T00:00:00"/>
    <s v="Standard Class"/>
    <s v="BP-11185"/>
    <s v="Ben Peterman"/>
    <x v="1"/>
    <x v="0"/>
    <x v="10"/>
    <x v="9"/>
    <n v="19143"/>
    <x v="3"/>
    <s v="OFF-BI-10002026"/>
    <x v="1"/>
    <x v="8"/>
    <s v="Avery Arch Ring Binders"/>
    <n v="104.58000000000001"/>
    <n v="6"/>
    <n v="0.7"/>
    <n v="-80.178000000000026"/>
  </r>
  <r>
    <n v="5870"/>
    <s v="CA-2013-152247"/>
    <x v="0"/>
    <x v="77"/>
    <d v="2013-11-13T00:00:00"/>
    <s v="Standard Class"/>
    <s v="MA-17995"/>
    <s v="Michelle Arnett"/>
    <x v="2"/>
    <x v="0"/>
    <x v="458"/>
    <x v="47"/>
    <n v="82001"/>
    <x v="1"/>
    <s v="FUR-CH-10001215"/>
    <x v="0"/>
    <x v="1"/>
    <s v="Global Troy Executive Leather Low-Back Tilter"/>
    <n v="1603.1360000000002"/>
    <n v="4"/>
    <n v="0.2"/>
    <n v="100.19599999999997"/>
  </r>
  <r>
    <n v="5871"/>
    <s v="CA-2013-128223"/>
    <x v="0"/>
    <x v="403"/>
    <d v="2013-06-15T00:00:00"/>
    <s v="Same Day"/>
    <s v="EB-13705"/>
    <s v="Ed Braxton"/>
    <x v="1"/>
    <x v="0"/>
    <x v="125"/>
    <x v="1"/>
    <n v="92804"/>
    <x v="1"/>
    <s v="FUR-TA-10001771"/>
    <x v="0"/>
    <x v="3"/>
    <s v="Bush Cubix Conference Tables, Fully Assembled"/>
    <n v="1293.4879999999998"/>
    <n v="7"/>
    <n v="0.2"/>
    <n v="80.843000000000075"/>
  </r>
  <r>
    <n v="5872"/>
    <s v="CA-2013-154235"/>
    <x v="0"/>
    <x v="446"/>
    <d v="2013-09-29T00:00:00"/>
    <s v="Standard Class"/>
    <s v="RD-19900"/>
    <s v="Ruben Dartt"/>
    <x v="0"/>
    <x v="0"/>
    <x v="41"/>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x v="0"/>
    <x v="38"/>
    <x v="32"/>
    <n v="31907"/>
    <x v="0"/>
    <s v="OFF-ST-10003282"/>
    <x v="1"/>
    <x v="4"/>
    <s v="Advantus 10-Drawer Portable Organizer, Chrome Metal Frame, Smoke Drawers"/>
    <n v="59.76"/>
    <n v="1"/>
    <n v="0"/>
    <n v="16.732800000000005"/>
  </r>
  <r>
    <n v="5874"/>
    <s v="CA-2014-133095"/>
    <x v="3"/>
    <x v="400"/>
    <d v="2014-06-05T00:00:00"/>
    <s v="Same Day"/>
    <s v="EH-14005"/>
    <s v="Erica Hernandez"/>
    <x v="2"/>
    <x v="0"/>
    <x v="186"/>
    <x v="36"/>
    <n v="72401"/>
    <x v="0"/>
    <s v="OFF-BI-10002353"/>
    <x v="1"/>
    <x v="8"/>
    <s v="GBC VeloBind Cover Sets"/>
    <n v="108.08"/>
    <n v="7"/>
    <n v="0"/>
    <n v="54.04"/>
  </r>
  <r>
    <n v="5875"/>
    <s v="CA-2014-133095"/>
    <x v="3"/>
    <x v="400"/>
    <d v="2014-06-05T00:00:00"/>
    <s v="Same Day"/>
    <s v="EH-14005"/>
    <s v="Erica Hernandez"/>
    <x v="2"/>
    <x v="0"/>
    <x v="186"/>
    <x v="36"/>
    <n v="72401"/>
    <x v="0"/>
    <s v="OFF-BI-10004141"/>
    <x v="1"/>
    <x v="8"/>
    <s v="Insertable Tab Indexes For Data Binders"/>
    <n v="9.5400000000000009"/>
    <n v="3"/>
    <n v="0"/>
    <n v="4.3883999999999999"/>
  </r>
  <r>
    <n v="5876"/>
    <s v="CA-2012-130554"/>
    <x v="1"/>
    <x v="1003"/>
    <d v="2012-04-09T00:00:00"/>
    <s v="First Class"/>
    <s v="FM-14290"/>
    <s v="Frank Merwin"/>
    <x v="2"/>
    <x v="0"/>
    <x v="10"/>
    <x v="9"/>
    <n v="19140"/>
    <x v="3"/>
    <s v="OFF-AR-10001954"/>
    <x v="1"/>
    <x v="6"/>
    <s v="Newell 331"/>
    <n v="11.736000000000001"/>
    <n v="3"/>
    <n v="0.2"/>
    <n v="1.0268999999999999"/>
  </r>
  <r>
    <n v="5877"/>
    <s v="CA-2011-152443"/>
    <x v="2"/>
    <x v="371"/>
    <d v="2011-05-26T00:00:00"/>
    <s v="Standard Class"/>
    <s v="FG-14260"/>
    <s v="Frank Gastineau"/>
    <x v="2"/>
    <x v="0"/>
    <x v="104"/>
    <x v="31"/>
    <n v="1841"/>
    <x v="3"/>
    <s v="OFF-BI-10001071"/>
    <x v="1"/>
    <x v="8"/>
    <s v="GBC ProClick Punch Binding System"/>
    <n v="447.85999999999996"/>
    <n v="7"/>
    <n v="0"/>
    <n v="219.45140000000001"/>
  </r>
  <r>
    <n v="5878"/>
    <s v="CA-2011-152443"/>
    <x v="2"/>
    <x v="371"/>
    <d v="2011-05-26T00:00:00"/>
    <s v="Standard Class"/>
    <s v="FG-14260"/>
    <s v="Frank Gastineau"/>
    <x v="2"/>
    <x v="0"/>
    <x v="104"/>
    <x v="31"/>
    <n v="1841"/>
    <x v="3"/>
    <s v="OFF-PA-10003022"/>
    <x v="1"/>
    <x v="10"/>
    <s v="Xerox 1992"/>
    <n v="17.940000000000001"/>
    <n v="3"/>
    <n v="0"/>
    <n v="8.7906000000000013"/>
  </r>
  <r>
    <n v="5879"/>
    <s v="CA-2011-152443"/>
    <x v="2"/>
    <x v="371"/>
    <d v="2011-05-26T00:00:00"/>
    <s v="Standard Class"/>
    <s v="FG-14260"/>
    <s v="Frank Gastineau"/>
    <x v="2"/>
    <x v="0"/>
    <x v="104"/>
    <x v="31"/>
    <n v="1841"/>
    <x v="3"/>
    <s v="OFF-AP-10001293"/>
    <x v="1"/>
    <x v="9"/>
    <s v="Belkin 8 Outlet Surge Protector"/>
    <n v="245.88"/>
    <n v="6"/>
    <n v="0"/>
    <n v="68.846399999999988"/>
  </r>
  <r>
    <n v="5880"/>
    <s v="CA-2013-133319"/>
    <x v="0"/>
    <x v="64"/>
    <d v="2013-09-12T00:00:00"/>
    <s v="Standard Class"/>
    <s v="MV-17485"/>
    <s v="Mark Van Huff"/>
    <x v="0"/>
    <x v="0"/>
    <x v="20"/>
    <x v="15"/>
    <n v="10011"/>
    <x v="3"/>
    <s v="OFF-PA-10001815"/>
    <x v="1"/>
    <x v="10"/>
    <s v="Xerox 1885"/>
    <n v="192.16"/>
    <n v="4"/>
    <n v="0"/>
    <n v="92.236799999999988"/>
  </r>
  <r>
    <n v="5881"/>
    <s v="CA-2013-133935"/>
    <x v="0"/>
    <x v="31"/>
    <d v="2013-09-23T00:00:00"/>
    <s v="Standard Class"/>
    <s v="JW-15220"/>
    <s v="Jane Waco"/>
    <x v="1"/>
    <x v="0"/>
    <x v="70"/>
    <x v="1"/>
    <n v="92105"/>
    <x v="1"/>
    <s v="FUR-CH-10001215"/>
    <x v="0"/>
    <x v="1"/>
    <s v="Global Troy Executive Leather Low-Back Tilter"/>
    <n v="801.5680000000001"/>
    <n v="2"/>
    <n v="0.2"/>
    <n v="50.097999999999985"/>
  </r>
  <r>
    <n v="5882"/>
    <s v="CA-2013-133935"/>
    <x v="0"/>
    <x v="31"/>
    <d v="2013-09-23T00:00:00"/>
    <s v="Standard Class"/>
    <s v="JW-15220"/>
    <s v="Jane Waco"/>
    <x v="1"/>
    <x v="0"/>
    <x v="70"/>
    <x v="1"/>
    <n v="92105"/>
    <x v="1"/>
    <s v="OFF-PA-10000100"/>
    <x v="1"/>
    <x v="10"/>
    <s v="Xerox 1945"/>
    <n v="368.91"/>
    <n v="9"/>
    <n v="0"/>
    <n v="180.76590000000002"/>
  </r>
  <r>
    <n v="5883"/>
    <s v="CA-2013-133935"/>
    <x v="0"/>
    <x v="31"/>
    <d v="2013-09-23T00:00:00"/>
    <s v="Standard Class"/>
    <s v="JW-15220"/>
    <s v="Jane Waco"/>
    <x v="1"/>
    <x v="0"/>
    <x v="70"/>
    <x v="1"/>
    <n v="92105"/>
    <x v="1"/>
    <s v="FUR-CH-10002880"/>
    <x v="0"/>
    <x v="1"/>
    <s v="Global High-Back Leather Tilter, Burgundy"/>
    <n v="885.52800000000002"/>
    <n v="9"/>
    <n v="0.2"/>
    <n v="-99.621900000000068"/>
  </r>
  <r>
    <n v="5884"/>
    <s v="CA-2013-136301"/>
    <x v="0"/>
    <x v="69"/>
    <d v="2013-03-16T00:00:00"/>
    <s v="Second Class"/>
    <s v="EH-13765"/>
    <s v="Edward Hooks"/>
    <x v="1"/>
    <x v="0"/>
    <x v="8"/>
    <x v="1"/>
    <n v="94109"/>
    <x v="1"/>
    <s v="FUR-FU-10004712"/>
    <x v="0"/>
    <x v="5"/>
    <s v="Westinghouse Mesh Shade Clip-On Gooseneck Lamp, Black"/>
    <n v="28.28"/>
    <n v="2"/>
    <n v="0"/>
    <n v="7.352800000000002"/>
  </r>
  <r>
    <n v="5885"/>
    <s v="CA-2013-136301"/>
    <x v="0"/>
    <x v="69"/>
    <d v="2013-03-16T00:00:00"/>
    <s v="Second Class"/>
    <s v="EH-13765"/>
    <s v="Edward Hooks"/>
    <x v="1"/>
    <x v="0"/>
    <x v="8"/>
    <x v="1"/>
    <n v="94109"/>
    <x v="1"/>
    <s v="OFF-SU-10000151"/>
    <x v="1"/>
    <x v="14"/>
    <s v="High Speed Automatic Electric Letter Opener"/>
    <n v="4912.59"/>
    <n v="3"/>
    <n v="0"/>
    <n v="196.50359999999978"/>
  </r>
  <r>
    <n v="5886"/>
    <s v="US-2011-109456"/>
    <x v="2"/>
    <x v="1079"/>
    <d v="2011-10-17T00:00:00"/>
    <s v="Same Day"/>
    <s v="LS-17245"/>
    <s v="Lynn Smith"/>
    <x v="0"/>
    <x v="0"/>
    <x v="8"/>
    <x v="1"/>
    <n v="94110"/>
    <x v="1"/>
    <s v="OFF-BI-10000136"/>
    <x v="1"/>
    <x v="8"/>
    <s v="Avery Non-Stick Heavy Duty View Round Locking Ring Binders"/>
    <n v="14.352000000000002"/>
    <n v="3"/>
    <n v="0.2"/>
    <n v="5.0231999999999992"/>
  </r>
  <r>
    <n v="5887"/>
    <s v="US-2011-109456"/>
    <x v="2"/>
    <x v="1079"/>
    <d v="2011-10-17T00:00:00"/>
    <s v="Same Day"/>
    <s v="LS-17245"/>
    <s v="Lynn Smith"/>
    <x v="0"/>
    <x v="0"/>
    <x v="8"/>
    <x v="1"/>
    <n v="94110"/>
    <x v="1"/>
    <s v="TEC-AC-10003610"/>
    <x v="2"/>
    <x v="11"/>
    <s v="Logitech Illuminated - Keyboard"/>
    <n v="179.97"/>
    <n v="3"/>
    <n v="0"/>
    <n v="86.385600000000011"/>
  </r>
  <r>
    <n v="5888"/>
    <s v="CA-2014-151596"/>
    <x v="3"/>
    <x v="1048"/>
    <d v="2014-10-12T00:00:00"/>
    <s v="First Class"/>
    <s v="BP-11050"/>
    <s v="Barry Pond"/>
    <x v="1"/>
    <x v="0"/>
    <x v="395"/>
    <x v="34"/>
    <n v="2920"/>
    <x v="3"/>
    <s v="OFF-ST-10001837"/>
    <x v="1"/>
    <x v="4"/>
    <s v="SAFCO Mobile Desk Side File, Wire Frame"/>
    <n v="42.76"/>
    <n v="1"/>
    <n v="0"/>
    <n v="11.117599999999999"/>
  </r>
  <r>
    <n v="5889"/>
    <s v="CA-2012-147879"/>
    <x v="1"/>
    <x v="820"/>
    <d v="2012-05-12T00:00:00"/>
    <s v="Standard Class"/>
    <s v="CC-12220"/>
    <s v="Chris Cortes"/>
    <x v="0"/>
    <x v="0"/>
    <x v="459"/>
    <x v="0"/>
    <n v="42301"/>
    <x v="0"/>
    <s v="OFF-PA-10001952"/>
    <x v="1"/>
    <x v="10"/>
    <s v="Xerox 1902"/>
    <n v="45.68"/>
    <n v="2"/>
    <n v="0"/>
    <n v="21.012799999999999"/>
  </r>
  <r>
    <n v="5890"/>
    <s v="CA-2013-166625"/>
    <x v="0"/>
    <x v="167"/>
    <d v="2013-04-18T00:00:00"/>
    <s v="First Class"/>
    <s v="JM-15580"/>
    <s v="Jill Matthias"/>
    <x v="0"/>
    <x v="0"/>
    <x v="248"/>
    <x v="39"/>
    <n v="21215"/>
    <x v="3"/>
    <s v="OFF-BI-10002414"/>
    <x v="1"/>
    <x v="8"/>
    <s v="GBC ProClick Spines for 32-Hole Punch"/>
    <n v="25.06"/>
    <n v="2"/>
    <n v="0"/>
    <n v="11.778199999999998"/>
  </r>
  <r>
    <n v="5891"/>
    <s v="CA-2013-146157"/>
    <x v="0"/>
    <x v="831"/>
    <d v="2013-11-27T00:00:00"/>
    <s v="Standard Class"/>
    <s v="RD-19720"/>
    <s v="Roger Demir"/>
    <x v="0"/>
    <x v="0"/>
    <x v="22"/>
    <x v="10"/>
    <n v="60610"/>
    <x v="2"/>
    <s v="OFF-PA-10001790"/>
    <x v="1"/>
    <x v="10"/>
    <s v="Xerox 1910"/>
    <n v="38.432000000000002"/>
    <n v="1"/>
    <n v="0.2"/>
    <n v="13.451199999999996"/>
  </r>
  <r>
    <n v="5892"/>
    <s v="CA-2013-146157"/>
    <x v="0"/>
    <x v="831"/>
    <d v="2013-11-27T00:00:00"/>
    <s v="Standard Class"/>
    <s v="RD-19720"/>
    <s v="Roger Demir"/>
    <x v="0"/>
    <x v="0"/>
    <x v="22"/>
    <x v="10"/>
    <n v="60610"/>
    <x v="2"/>
    <s v="OFF-ST-10001590"/>
    <x v="1"/>
    <x v="4"/>
    <s v="Tenex Personal Project File with Scoop Front Design, Black"/>
    <n v="21.568000000000001"/>
    <n v="2"/>
    <n v="0.2"/>
    <n v="1.6175999999999986"/>
  </r>
  <r>
    <n v="5893"/>
    <s v="CA-2013-146157"/>
    <x v="0"/>
    <x v="831"/>
    <d v="2013-11-27T00:00:00"/>
    <s v="Standard Class"/>
    <s v="RD-19720"/>
    <s v="Roger Demir"/>
    <x v="0"/>
    <x v="0"/>
    <x v="22"/>
    <x v="10"/>
    <n v="60610"/>
    <x v="2"/>
    <s v="TEC-AC-10003657"/>
    <x v="2"/>
    <x v="11"/>
    <s v="Lenovo 17-Key USB Numeric Keypad"/>
    <n v="81.576000000000008"/>
    <n v="3"/>
    <n v="0.2"/>
    <n v="2.0393999999999934"/>
  </r>
  <r>
    <n v="5894"/>
    <s v="CA-2014-159954"/>
    <x v="3"/>
    <x v="18"/>
    <d v="2014-09-15T00:00:00"/>
    <s v="Standard Class"/>
    <s v="SS-20410"/>
    <s v="Shahid Shariari"/>
    <x v="0"/>
    <x v="0"/>
    <x v="118"/>
    <x v="32"/>
    <n v="30318"/>
    <x v="0"/>
    <s v="OFF-BI-10004876"/>
    <x v="1"/>
    <x v="8"/>
    <s v="Wilson Jones Suede Grain Vinyl Binders"/>
    <n v="2.78"/>
    <n v="1"/>
    <n v="0"/>
    <n v="1.3621999999999999"/>
  </r>
  <r>
    <n v="5895"/>
    <s v="CA-2014-100825"/>
    <x v="3"/>
    <x v="428"/>
    <d v="2014-09-15T00:00:00"/>
    <s v="Standard Class"/>
    <s v="KD-16495"/>
    <s v="Keith Dawkins"/>
    <x v="1"/>
    <x v="0"/>
    <x v="1"/>
    <x v="1"/>
    <n v="90036"/>
    <x v="1"/>
    <s v="OFF-ST-10003123"/>
    <x v="1"/>
    <x v="4"/>
    <s v="Fellowes Bases and Tops For Staxonsteel/High-Stak Systems"/>
    <n v="99.87"/>
    <n v="3"/>
    <n v="0"/>
    <n v="23.968799999999998"/>
  </r>
  <r>
    <n v="5896"/>
    <s v="CA-2011-168305"/>
    <x v="2"/>
    <x v="301"/>
    <d v="2011-11-08T00:00:00"/>
    <s v="Standard Class"/>
    <s v="PL-18925"/>
    <s v="Paul Lucas"/>
    <x v="2"/>
    <x v="0"/>
    <x v="1"/>
    <x v="1"/>
    <n v="90049"/>
    <x v="1"/>
    <s v="OFF-LA-10003498"/>
    <x v="1"/>
    <x v="2"/>
    <s v="Avery 475"/>
    <n v="44.400000000000006"/>
    <n v="3"/>
    <n v="0"/>
    <n v="22.200000000000003"/>
  </r>
  <r>
    <n v="5897"/>
    <s v="CA-2011-168305"/>
    <x v="2"/>
    <x v="301"/>
    <d v="2011-11-08T00:00:00"/>
    <s v="Standard Class"/>
    <s v="PL-18925"/>
    <s v="Paul Lucas"/>
    <x v="2"/>
    <x v="0"/>
    <x v="1"/>
    <x v="1"/>
    <n v="90049"/>
    <x v="1"/>
    <s v="OFF-PA-10004947"/>
    <x v="1"/>
    <x v="10"/>
    <s v="Staples"/>
    <n v="21.400000000000002"/>
    <n v="5"/>
    <n v="0"/>
    <n v="9.629999999999999"/>
  </r>
  <r>
    <n v="5898"/>
    <s v="CA-2013-167682"/>
    <x v="0"/>
    <x v="1015"/>
    <d v="2013-04-10T00:00:00"/>
    <s v="Standard Class"/>
    <s v="ZD-21925"/>
    <s v="Zuschuss Donatelli"/>
    <x v="0"/>
    <x v="0"/>
    <x v="102"/>
    <x v="14"/>
    <n v="47374"/>
    <x v="2"/>
    <s v="FUR-FU-10003799"/>
    <x v="0"/>
    <x v="5"/>
    <s v="Seth Thomas 13 1/2&quot; Wall Clock"/>
    <n v="71.12"/>
    <n v="4"/>
    <n v="0"/>
    <n v="22.047199999999997"/>
  </r>
  <r>
    <n v="5899"/>
    <s v="CA-2013-167682"/>
    <x v="0"/>
    <x v="1015"/>
    <d v="2013-04-10T00:00:00"/>
    <s v="Standard Class"/>
    <s v="ZD-21925"/>
    <s v="Zuschuss Donatelli"/>
    <x v="0"/>
    <x v="0"/>
    <x v="102"/>
    <x v="14"/>
    <n v="47374"/>
    <x v="2"/>
    <s v="TEC-PH-10000673"/>
    <x v="2"/>
    <x v="7"/>
    <s v="Plantronics Voyager Pro HD - Bluetooth Headset"/>
    <n v="259.95999999999998"/>
    <n v="4"/>
    <n v="0"/>
    <n v="124.7808"/>
  </r>
  <r>
    <n v="5900"/>
    <s v="CA-2014-108000"/>
    <x v="3"/>
    <x v="602"/>
    <d v="2014-01-17T00:00:00"/>
    <s v="Standard Class"/>
    <s v="LS-16945"/>
    <s v="Linda Southworth"/>
    <x v="1"/>
    <x v="0"/>
    <x v="8"/>
    <x v="1"/>
    <n v="94110"/>
    <x v="1"/>
    <s v="OFF-EN-10002621"/>
    <x v="1"/>
    <x v="12"/>
    <s v="Staples"/>
    <n v="9.7799999999999994"/>
    <n v="1"/>
    <n v="0"/>
    <n v="4.8899999999999997"/>
  </r>
  <r>
    <n v="5901"/>
    <s v="CA-2012-146465"/>
    <x v="1"/>
    <x v="312"/>
    <d v="2012-11-24T00:00:00"/>
    <s v="Standard Class"/>
    <s v="PB-18805"/>
    <s v="Patrick Bzostek"/>
    <x v="2"/>
    <x v="0"/>
    <x v="8"/>
    <x v="1"/>
    <n v="94122"/>
    <x v="1"/>
    <s v="OFF-BI-10004528"/>
    <x v="1"/>
    <x v="8"/>
    <s v="Cardinal Poly Pocket Divider Pockets for Ring Binders"/>
    <n v="24.192"/>
    <n v="9"/>
    <n v="0.2"/>
    <n v="7.5599999999999987"/>
  </r>
  <r>
    <n v="5902"/>
    <s v="CA-2013-159639"/>
    <x v="0"/>
    <x v="581"/>
    <d v="2013-12-03T00:00:00"/>
    <s v="Standard Class"/>
    <s v="PC-18745"/>
    <s v="Pamela Coakley"/>
    <x v="1"/>
    <x v="0"/>
    <x v="58"/>
    <x v="30"/>
    <n v="7090"/>
    <x v="3"/>
    <s v="FUR-FU-10001889"/>
    <x v="0"/>
    <x v="5"/>
    <s v="Ultra Door Pull Handle"/>
    <n v="31.56"/>
    <n v="3"/>
    <n v="0"/>
    <n v="10.4148"/>
  </r>
  <r>
    <n v="5903"/>
    <s v="US-2014-153948"/>
    <x v="3"/>
    <x v="44"/>
    <d v="2014-11-07T00:00:00"/>
    <s v="Same Day"/>
    <s v="FM-14290"/>
    <s v="Frank Merwin"/>
    <x v="2"/>
    <x v="0"/>
    <x v="8"/>
    <x v="1"/>
    <n v="94122"/>
    <x v="1"/>
    <s v="OFF-PA-10000157"/>
    <x v="1"/>
    <x v="10"/>
    <s v="Xerox 191"/>
    <n v="59.94"/>
    <n v="3"/>
    <n v="0"/>
    <n v="28.171799999999998"/>
  </r>
  <r>
    <n v="5904"/>
    <s v="US-2014-153948"/>
    <x v="3"/>
    <x v="44"/>
    <d v="2014-11-07T00:00:00"/>
    <s v="Same Day"/>
    <s v="FM-14290"/>
    <s v="Frank Merwin"/>
    <x v="2"/>
    <x v="0"/>
    <x v="8"/>
    <x v="1"/>
    <n v="94122"/>
    <x v="1"/>
    <s v="OFF-PA-10002764"/>
    <x v="1"/>
    <x v="10"/>
    <s v="Staples"/>
    <n v="45.36"/>
    <n v="4"/>
    <n v="0"/>
    <n v="22.226399999999998"/>
  </r>
  <r>
    <n v="5905"/>
    <s v="US-2014-153948"/>
    <x v="3"/>
    <x v="44"/>
    <d v="2014-11-07T00:00:00"/>
    <s v="Same Day"/>
    <s v="FM-14290"/>
    <s v="Frank Merwin"/>
    <x v="2"/>
    <x v="0"/>
    <x v="8"/>
    <x v="1"/>
    <n v="94122"/>
    <x v="1"/>
    <s v="OFF-PA-10000143"/>
    <x v="1"/>
    <x v="10"/>
    <s v="Astroparche Fine Business Paper"/>
    <n v="26.400000000000002"/>
    <n v="5"/>
    <n v="0"/>
    <n v="12.672000000000001"/>
  </r>
  <r>
    <n v="5906"/>
    <s v="US-2014-153948"/>
    <x v="3"/>
    <x v="44"/>
    <d v="2014-11-07T00:00:00"/>
    <s v="Same Day"/>
    <s v="FM-14290"/>
    <s v="Frank Merwin"/>
    <x v="2"/>
    <x v="0"/>
    <x v="8"/>
    <x v="1"/>
    <n v="94122"/>
    <x v="1"/>
    <s v="OFF-LA-10000414"/>
    <x v="1"/>
    <x v="2"/>
    <s v="Avery 503"/>
    <n v="41.4"/>
    <n v="4"/>
    <n v="0"/>
    <n v="19.872"/>
  </r>
  <r>
    <n v="5907"/>
    <s v="US-2014-153948"/>
    <x v="3"/>
    <x v="44"/>
    <d v="2014-11-07T00:00:00"/>
    <s v="Same Day"/>
    <s v="FM-14290"/>
    <s v="Frank Merwin"/>
    <x v="2"/>
    <x v="0"/>
    <x v="8"/>
    <x v="1"/>
    <n v="94122"/>
    <x v="1"/>
    <s v="TEC-AC-10003441"/>
    <x v="2"/>
    <x v="11"/>
    <s v="Kingston Digital DataTraveler 32GB USB 2.0"/>
    <n v="16.95"/>
    <n v="1"/>
    <n v="0"/>
    <n v="1.0169999999999995"/>
  </r>
  <r>
    <n v="5908"/>
    <s v="US-2013-113985"/>
    <x v="0"/>
    <x v="499"/>
    <d v="2013-12-08T00:00:00"/>
    <s v="Standard Class"/>
    <s v="KD-16495"/>
    <s v="Keith Dawkins"/>
    <x v="1"/>
    <x v="0"/>
    <x v="49"/>
    <x v="1"/>
    <n v="95123"/>
    <x v="1"/>
    <s v="OFF-BI-10002353"/>
    <x v="1"/>
    <x v="8"/>
    <s v="GBC VeloBind Cover Sets"/>
    <n v="24.704000000000001"/>
    <n v="2"/>
    <n v="0.2"/>
    <n v="9.2639999999999993"/>
  </r>
  <r>
    <n v="5909"/>
    <s v="US-2013-113985"/>
    <x v="0"/>
    <x v="499"/>
    <d v="2013-12-08T00:00:00"/>
    <s v="Standard Class"/>
    <s v="KD-16495"/>
    <s v="Keith Dawkins"/>
    <x v="1"/>
    <x v="0"/>
    <x v="49"/>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x v="0"/>
    <x v="49"/>
    <x v="1"/>
    <n v="95123"/>
    <x v="1"/>
    <s v="FUR-FU-10003026"/>
    <x v="0"/>
    <x v="5"/>
    <s v="Eldon Regeneration Recycled Desk Accessories, Black"/>
    <n v="14.52"/>
    <n v="3"/>
    <n v="0"/>
    <n v="5.6627999999999998"/>
  </r>
  <r>
    <n v="5911"/>
    <s v="US-2013-113985"/>
    <x v="0"/>
    <x v="499"/>
    <d v="2013-12-08T00:00:00"/>
    <s v="Standard Class"/>
    <s v="KD-16495"/>
    <s v="Keith Dawkins"/>
    <x v="1"/>
    <x v="0"/>
    <x v="49"/>
    <x v="1"/>
    <n v="95123"/>
    <x v="1"/>
    <s v="OFF-BI-10000632"/>
    <x v="1"/>
    <x v="8"/>
    <s v="Satellite Sectional Post Binders"/>
    <n v="104.184"/>
    <n v="3"/>
    <n v="0.2"/>
    <n v="33.8598"/>
  </r>
  <r>
    <n v="5912"/>
    <s v="CA-2013-155383"/>
    <x v="0"/>
    <x v="907"/>
    <d v="2013-12-23T00:00:00"/>
    <s v="Standard Class"/>
    <s v="SC-20680"/>
    <s v="Steve Carroll"/>
    <x v="2"/>
    <x v="0"/>
    <x v="4"/>
    <x v="4"/>
    <n v="98115"/>
    <x v="1"/>
    <s v="OFF-ST-10001328"/>
    <x v="1"/>
    <x v="4"/>
    <s v="Personal Filing Tote with Lid, Black/Gray"/>
    <n v="46.53"/>
    <n v="3"/>
    <n v="0"/>
    <n v="13.028400000000001"/>
  </r>
  <r>
    <n v="5913"/>
    <s v="CA-2011-120432"/>
    <x v="2"/>
    <x v="829"/>
    <d v="2011-08-26T00:00:00"/>
    <s v="Second Class"/>
    <s v="DW-13585"/>
    <s v="Dorothy Wardle"/>
    <x v="1"/>
    <x v="0"/>
    <x v="459"/>
    <x v="0"/>
    <n v="42301"/>
    <x v="0"/>
    <s v="OFF-SU-10004661"/>
    <x v="1"/>
    <x v="14"/>
    <s v="Acme Titanium Bonded Scissors"/>
    <n v="25.5"/>
    <n v="3"/>
    <n v="0"/>
    <n v="6.63"/>
  </r>
  <r>
    <n v="5914"/>
    <s v="US-2012-126977"/>
    <x v="1"/>
    <x v="14"/>
    <d v="2012-09-23T00:00:00"/>
    <s v="Standard Class"/>
    <s v="PF-19120"/>
    <s v="Peter Fuller"/>
    <x v="0"/>
    <x v="0"/>
    <x v="20"/>
    <x v="15"/>
    <n v="10035"/>
    <x v="3"/>
    <s v="OFF-ST-10000617"/>
    <x v="1"/>
    <x v="4"/>
    <s v="Woodgrain Magazine Files by Perma"/>
    <n v="14.9"/>
    <n v="5"/>
    <n v="0"/>
    <n v="1.0429999999999984"/>
  </r>
  <r>
    <n v="5915"/>
    <s v="US-2012-126977"/>
    <x v="1"/>
    <x v="14"/>
    <d v="2012-09-23T00:00:00"/>
    <s v="Standard Class"/>
    <s v="PF-19120"/>
    <s v="Peter Fuller"/>
    <x v="0"/>
    <x v="0"/>
    <x v="20"/>
    <x v="15"/>
    <n v="10035"/>
    <x v="3"/>
    <s v="OFF-LA-10002762"/>
    <x v="1"/>
    <x v="2"/>
    <s v="Avery 485"/>
    <n v="87.71"/>
    <n v="7"/>
    <n v="0"/>
    <n v="41.223699999999994"/>
  </r>
  <r>
    <n v="5916"/>
    <s v="US-2012-126977"/>
    <x v="1"/>
    <x v="14"/>
    <d v="2012-09-23T00:00:00"/>
    <s v="Standard Class"/>
    <s v="PF-19120"/>
    <s v="Peter Fuller"/>
    <x v="0"/>
    <x v="0"/>
    <x v="20"/>
    <x v="15"/>
    <n v="10035"/>
    <x v="3"/>
    <s v="FUR-CH-10001973"/>
    <x v="0"/>
    <x v="1"/>
    <s v="Office Star Flex Back Scooter Chair with White Frame"/>
    <n v="199.76400000000001"/>
    <n v="2"/>
    <n v="0.1"/>
    <n v="8.8783999999999956"/>
  </r>
  <r>
    <n v="5917"/>
    <s v="US-2012-126977"/>
    <x v="1"/>
    <x v="14"/>
    <d v="2012-09-23T00:00:00"/>
    <s v="Standard Class"/>
    <s v="PF-19120"/>
    <s v="Peter Fuller"/>
    <x v="0"/>
    <x v="0"/>
    <x v="20"/>
    <x v="15"/>
    <n v="10035"/>
    <x v="3"/>
    <s v="OFF-ST-10003058"/>
    <x v="1"/>
    <x v="4"/>
    <s v="Eldon Mobile Mega Data Cart  Mega Stackable  Add-On Trays"/>
    <n v="94.6"/>
    <n v="4"/>
    <n v="0"/>
    <n v="27.433999999999997"/>
  </r>
  <r>
    <n v="5918"/>
    <s v="US-2012-126977"/>
    <x v="1"/>
    <x v="14"/>
    <d v="2012-09-23T00:00:00"/>
    <s v="Standard Class"/>
    <s v="PF-19120"/>
    <s v="Peter Fuller"/>
    <x v="0"/>
    <x v="0"/>
    <x v="20"/>
    <x v="15"/>
    <n v="10035"/>
    <x v="3"/>
    <s v="FUR-BO-10004834"/>
    <x v="0"/>
    <x v="0"/>
    <s v="Riverside Palais Royal Lawyers Bookcase, Royale Cherry Finish"/>
    <n v="4228.7040000000006"/>
    <n v="6"/>
    <n v="0.2"/>
    <n v="158.57639999999992"/>
  </r>
  <r>
    <n v="5919"/>
    <s v="US-2012-126977"/>
    <x v="1"/>
    <x v="14"/>
    <d v="2012-09-23T00:00:00"/>
    <s v="Standard Class"/>
    <s v="PF-19120"/>
    <s v="Peter Fuller"/>
    <x v="0"/>
    <x v="0"/>
    <x v="20"/>
    <x v="15"/>
    <n v="10035"/>
    <x v="3"/>
    <s v="FUR-BO-10002213"/>
    <x v="0"/>
    <x v="0"/>
    <s v="DMI Eclipse Executive Suite Bookcases"/>
    <n v="2003.9200000000003"/>
    <n v="5"/>
    <n v="0.2"/>
    <n v="-25.049000000000149"/>
  </r>
  <r>
    <n v="5920"/>
    <s v="US-2012-126977"/>
    <x v="1"/>
    <x v="14"/>
    <d v="2012-09-23T00:00:00"/>
    <s v="Standard Class"/>
    <s v="PF-19120"/>
    <s v="Peter Fuller"/>
    <x v="0"/>
    <x v="0"/>
    <x v="20"/>
    <x v="15"/>
    <n v="10035"/>
    <x v="3"/>
    <s v="TEC-PH-10002170"/>
    <x v="2"/>
    <x v="7"/>
    <s v="ClearSounds CSC500 Amplified Spirit Phone Corded phone"/>
    <n v="209.96999999999997"/>
    <n v="3"/>
    <n v="0"/>
    <n v="58.791600000000003"/>
  </r>
  <r>
    <n v="5921"/>
    <s v="US-2012-126977"/>
    <x v="1"/>
    <x v="14"/>
    <d v="2012-09-23T00:00:00"/>
    <s v="Standard Class"/>
    <s v="PF-19120"/>
    <s v="Peter Fuller"/>
    <x v="0"/>
    <x v="0"/>
    <x v="20"/>
    <x v="15"/>
    <n v="10035"/>
    <x v="3"/>
    <s v="TEC-AC-10003033"/>
    <x v="2"/>
    <x v="11"/>
    <s v="Plantronics CS510 - Over-the-Head monaural Wireless Headset System"/>
    <n v="659.9"/>
    <n v="2"/>
    <n v="0"/>
    <n v="217.76699999999994"/>
  </r>
  <r>
    <n v="5922"/>
    <s v="US-2012-126977"/>
    <x v="1"/>
    <x v="14"/>
    <d v="2012-09-23T00:00:00"/>
    <s v="Standard Class"/>
    <s v="PF-19120"/>
    <s v="Peter Fuller"/>
    <x v="0"/>
    <x v="0"/>
    <x v="20"/>
    <x v="15"/>
    <n v="10035"/>
    <x v="3"/>
    <s v="OFF-PA-10004071"/>
    <x v="1"/>
    <x v="10"/>
    <s v="Eaton Premium Continuous-Feed Paper, 25% Cotton, Letter Size, White, 1000 Shts/Box"/>
    <n v="110.96"/>
    <n v="2"/>
    <n v="0"/>
    <n v="53.260799999999996"/>
  </r>
  <r>
    <n v="5923"/>
    <s v="US-2012-126977"/>
    <x v="1"/>
    <x v="14"/>
    <d v="2012-09-23T00:00:00"/>
    <s v="Standard Class"/>
    <s v="PF-19120"/>
    <s v="Peter Fuller"/>
    <x v="0"/>
    <x v="0"/>
    <x v="20"/>
    <x v="15"/>
    <n v="10035"/>
    <x v="3"/>
    <s v="TEC-PH-10000169"/>
    <x v="2"/>
    <x v="7"/>
    <s v="ARKON Windshield Dashboard Air Vent Car Mount Holder"/>
    <n v="67.8"/>
    <n v="4"/>
    <n v="0"/>
    <n v="1.3559999999999945"/>
  </r>
  <r>
    <n v="5924"/>
    <s v="CA-2013-130288"/>
    <x v="0"/>
    <x v="491"/>
    <d v="2013-12-01T00:00:00"/>
    <s v="Second Class"/>
    <s v="DK-13225"/>
    <s v="Dean Katz"/>
    <x v="1"/>
    <x v="0"/>
    <x v="20"/>
    <x v="15"/>
    <n v="10011"/>
    <x v="3"/>
    <s v="FUR-TA-10002958"/>
    <x v="0"/>
    <x v="3"/>
    <s v="Bevis Oval Conference Table, Walnut"/>
    <n v="313.17599999999999"/>
    <n v="2"/>
    <n v="0.4"/>
    <n v="-120.05080000000007"/>
  </r>
  <r>
    <n v="5925"/>
    <s v="CA-2014-146458"/>
    <x v="3"/>
    <x v="123"/>
    <d v="2014-11-23T00:00:00"/>
    <s v="Second Class"/>
    <s v="RB-19435"/>
    <s v="Richard Bierner"/>
    <x v="0"/>
    <x v="0"/>
    <x v="24"/>
    <x v="17"/>
    <n v="22153"/>
    <x v="0"/>
    <s v="OFF-AR-10001177"/>
    <x v="1"/>
    <x v="6"/>
    <s v="Newell 349"/>
    <n v="22.959999999999997"/>
    <n v="7"/>
    <n v="0"/>
    <n v="6.6583999999999968"/>
  </r>
  <r>
    <n v="5926"/>
    <s v="CA-2014-150420"/>
    <x v="3"/>
    <x v="95"/>
    <d v="2014-06-09T00:00:00"/>
    <s v="Standard Class"/>
    <s v="GD-14590"/>
    <s v="Giulietta Dortch"/>
    <x v="1"/>
    <x v="0"/>
    <x v="317"/>
    <x v="4"/>
    <n v="98226"/>
    <x v="1"/>
    <s v="TEC-AC-10004975"/>
    <x v="2"/>
    <x v="11"/>
    <s v="Plantronics Audio 995 Wireless Stereo Headset"/>
    <n v="1099.5"/>
    <n v="10"/>
    <n v="0"/>
    <n v="362.83500000000004"/>
  </r>
  <r>
    <n v="5927"/>
    <s v="US-2011-118997"/>
    <x v="2"/>
    <x v="918"/>
    <d v="2011-04-12T00:00:00"/>
    <s v="Standard Class"/>
    <s v="RA-19885"/>
    <s v="Ruben Ausman"/>
    <x v="1"/>
    <x v="0"/>
    <x v="27"/>
    <x v="19"/>
    <n v="35601"/>
    <x v="0"/>
    <s v="FUR-TA-10001086"/>
    <x v="0"/>
    <x v="3"/>
    <s v="SAFCO PlanMaster Boards, 60w x 37-1/2d, White Melamine"/>
    <n v="1215.92"/>
    <n v="8"/>
    <n v="0"/>
    <n v="316.13920000000007"/>
  </r>
  <r>
    <n v="5928"/>
    <s v="CA-2011-114314"/>
    <x v="2"/>
    <x v="856"/>
    <d v="2011-10-15T00:00:00"/>
    <s v="Standard Class"/>
    <s v="DB-13555"/>
    <s v="Dorothy Badders"/>
    <x v="1"/>
    <x v="0"/>
    <x v="115"/>
    <x v="36"/>
    <n v="72701"/>
    <x v="0"/>
    <s v="OFF-LA-10000240"/>
    <x v="1"/>
    <x v="2"/>
    <s v="Self-Adhesive Address Labels for Typewriters by Universal"/>
    <n v="7.31"/>
    <n v="1"/>
    <n v="0"/>
    <n v="3.4356999999999998"/>
  </r>
  <r>
    <n v="5929"/>
    <s v="CA-2011-114314"/>
    <x v="2"/>
    <x v="856"/>
    <d v="2011-10-15T00:00:00"/>
    <s v="Standard Class"/>
    <s v="DB-13555"/>
    <s v="Dorothy Badders"/>
    <x v="1"/>
    <x v="0"/>
    <x v="115"/>
    <x v="36"/>
    <n v="72701"/>
    <x v="0"/>
    <s v="FUR-FU-10002107"/>
    <x v="0"/>
    <x v="5"/>
    <s v="Eldon Pizzaz Desk Accessories"/>
    <n v="8.92"/>
    <n v="4"/>
    <n v="0"/>
    <n v="3.9248000000000003"/>
  </r>
  <r>
    <n v="5930"/>
    <s v="US-2014-169551"/>
    <x v="3"/>
    <x v="437"/>
    <d v="2014-07-10T00:00:00"/>
    <s v="First Class"/>
    <s v="RL-19615"/>
    <s v="Rob Lucas"/>
    <x v="0"/>
    <x v="0"/>
    <x v="10"/>
    <x v="9"/>
    <n v="19120"/>
    <x v="3"/>
    <s v="FUR-BO-10001519"/>
    <x v="0"/>
    <x v="0"/>
    <s v="O'Sullivan 3-Shelf Heavy-Duty Bookcases"/>
    <n v="87.210000000000008"/>
    <n v="3"/>
    <n v="0.5"/>
    <n v="-45.349200000000003"/>
  </r>
  <r>
    <n v="5931"/>
    <s v="US-2014-169551"/>
    <x v="3"/>
    <x v="437"/>
    <d v="2014-07-10T00:00:00"/>
    <s v="First Class"/>
    <s v="RL-19615"/>
    <s v="Rob Lucas"/>
    <x v="0"/>
    <x v="0"/>
    <x v="10"/>
    <x v="9"/>
    <n v="19120"/>
    <x v="3"/>
    <s v="OFF-PA-10004100"/>
    <x v="1"/>
    <x v="10"/>
    <s v="Xerox 216"/>
    <n v="15.552000000000003"/>
    <n v="3"/>
    <n v="0.2"/>
    <n v="5.4432"/>
  </r>
  <r>
    <n v="5932"/>
    <s v="US-2014-169551"/>
    <x v="3"/>
    <x v="437"/>
    <d v="2014-07-10T00:00:00"/>
    <s v="First Class"/>
    <s v="RL-19615"/>
    <s v="Rob Lucas"/>
    <x v="0"/>
    <x v="0"/>
    <x v="10"/>
    <x v="9"/>
    <n v="19120"/>
    <x v="3"/>
    <s v="TEC-PH-10001363"/>
    <x v="2"/>
    <x v="7"/>
    <s v="Apple iPhone 5S"/>
    <n v="683.98799999999994"/>
    <n v="2"/>
    <n v="0.4"/>
    <n v="-113.9980000000001"/>
  </r>
  <r>
    <n v="5933"/>
    <s v="US-2014-169551"/>
    <x v="3"/>
    <x v="437"/>
    <d v="2014-07-10T00:00:00"/>
    <s v="First Class"/>
    <s v="RL-19615"/>
    <s v="Rob Lucas"/>
    <x v="0"/>
    <x v="0"/>
    <x v="10"/>
    <x v="9"/>
    <n v="19120"/>
    <x v="3"/>
    <s v="OFF-ST-10004835"/>
    <x v="1"/>
    <x v="4"/>
    <s v="Plastic Stacking Crates &amp; Casters"/>
    <n v="13.392000000000001"/>
    <n v="3"/>
    <n v="0.2"/>
    <n v="1.0044"/>
  </r>
  <r>
    <n v="5934"/>
    <s v="US-2014-169551"/>
    <x v="3"/>
    <x v="437"/>
    <d v="2014-07-10T00:00:00"/>
    <s v="First Class"/>
    <s v="RL-19615"/>
    <s v="Rob Lucas"/>
    <x v="0"/>
    <x v="0"/>
    <x v="10"/>
    <x v="9"/>
    <n v="19120"/>
    <x v="3"/>
    <s v="TEC-AC-10002018"/>
    <x v="2"/>
    <x v="11"/>
    <s v="AmazonBasics 3-Button USB Wired Mouse"/>
    <n v="16.776000000000003"/>
    <n v="3"/>
    <n v="0.2"/>
    <n v="4.8231000000000002"/>
  </r>
  <r>
    <n v="5935"/>
    <s v="US-2014-169551"/>
    <x v="3"/>
    <x v="437"/>
    <d v="2014-07-10T00:00:00"/>
    <s v="First Class"/>
    <s v="RL-19615"/>
    <s v="Rob Lucas"/>
    <x v="0"/>
    <x v="0"/>
    <x v="10"/>
    <x v="9"/>
    <n v="19120"/>
    <x v="3"/>
    <s v="TEC-AC-10003033"/>
    <x v="2"/>
    <x v="11"/>
    <s v="Plantronics CS510 - Over-the-Head monaural Wireless Headset System"/>
    <n v="527.91999999999996"/>
    <n v="2"/>
    <n v="0.2"/>
    <n v="85.786999999999949"/>
  </r>
  <r>
    <n v="5936"/>
    <s v="CA-2013-103107"/>
    <x v="0"/>
    <x v="975"/>
    <d v="2013-07-05T00:00:00"/>
    <s v="Same Day"/>
    <s v="RB-19465"/>
    <s v="Rick Bensley"/>
    <x v="2"/>
    <x v="0"/>
    <x v="4"/>
    <x v="4"/>
    <n v="98103"/>
    <x v="1"/>
    <s v="FUR-FU-10000221"/>
    <x v="0"/>
    <x v="5"/>
    <s v="Master Caster Door Stop, Brown"/>
    <n v="25.4"/>
    <n v="5"/>
    <n v="0"/>
    <n v="8.6359999999999992"/>
  </r>
  <r>
    <n v="5937"/>
    <s v="CA-2013-103107"/>
    <x v="0"/>
    <x v="975"/>
    <d v="2013-07-05T00:00:00"/>
    <s v="Same Day"/>
    <s v="RB-19465"/>
    <s v="Rick Bensley"/>
    <x v="2"/>
    <x v="0"/>
    <x v="4"/>
    <x v="4"/>
    <n v="98103"/>
    <x v="1"/>
    <s v="TEC-PH-10001198"/>
    <x v="2"/>
    <x v="7"/>
    <s v="Avaya 4621SW VoIP phone"/>
    <n v="177.48000000000002"/>
    <n v="3"/>
    <n v="0.2"/>
    <n v="19.966499999999982"/>
  </r>
  <r>
    <n v="5938"/>
    <s v="CA-2013-103107"/>
    <x v="0"/>
    <x v="975"/>
    <d v="2013-07-05T00:00:00"/>
    <s v="Same Day"/>
    <s v="RB-19465"/>
    <s v="Rick Bensley"/>
    <x v="2"/>
    <x v="0"/>
    <x v="4"/>
    <x v="4"/>
    <n v="98103"/>
    <x v="1"/>
    <s v="TEC-PH-10002564"/>
    <x v="2"/>
    <x v="7"/>
    <s v="OtterBox Defender Series Case - Samsung Galaxy S4"/>
    <n v="71.975999999999999"/>
    <n v="3"/>
    <n v="0.2"/>
    <n v="8.9969999999999892"/>
  </r>
  <r>
    <n v="5939"/>
    <s v="CA-2014-122077"/>
    <x v="3"/>
    <x v="240"/>
    <d v="2014-05-26T00:00:00"/>
    <s v="Standard Class"/>
    <s v="JF-15295"/>
    <s v="Jason Fortune-"/>
    <x v="0"/>
    <x v="0"/>
    <x v="243"/>
    <x v="5"/>
    <n v="75023"/>
    <x v="2"/>
    <s v="TEC-PH-10003811"/>
    <x v="2"/>
    <x v="7"/>
    <s v="Jabra Supreme Plus Driver Edition Headset"/>
    <n v="95.992000000000004"/>
    <n v="1"/>
    <n v="0.2"/>
    <n v="9.5991999999999997"/>
  </r>
  <r>
    <n v="5940"/>
    <s v="CA-2014-122077"/>
    <x v="3"/>
    <x v="240"/>
    <d v="2014-05-26T00:00:00"/>
    <s v="Standard Class"/>
    <s v="JF-15295"/>
    <s v="Jason Fortune-"/>
    <x v="0"/>
    <x v="0"/>
    <x v="243"/>
    <x v="5"/>
    <n v="75023"/>
    <x v="2"/>
    <s v="OFF-LA-10004178"/>
    <x v="1"/>
    <x v="2"/>
    <s v="Avery 491"/>
    <n v="13.216000000000001"/>
    <n v="4"/>
    <n v="0.2"/>
    <n v="4.2951999999999995"/>
  </r>
  <r>
    <n v="5941"/>
    <s v="CA-2014-112431"/>
    <x v="3"/>
    <x v="386"/>
    <d v="2014-10-15T00:00:00"/>
    <s v="Second Class"/>
    <s v="RW-19690"/>
    <s v="Robert Waldorf"/>
    <x v="0"/>
    <x v="0"/>
    <x v="1"/>
    <x v="1"/>
    <n v="90049"/>
    <x v="1"/>
    <s v="TEC-AC-10001465"/>
    <x v="2"/>
    <x v="11"/>
    <s v="SanDisk Cruzer 64 GB USB Flash Drive"/>
    <n v="435.84000000000003"/>
    <n v="12"/>
    <n v="0"/>
    <n v="130.75199999999995"/>
  </r>
  <r>
    <n v="5942"/>
    <s v="CA-2014-112431"/>
    <x v="3"/>
    <x v="386"/>
    <d v="2014-10-15T00:00:00"/>
    <s v="Second Class"/>
    <s v="RW-19690"/>
    <s v="Robert Waldorf"/>
    <x v="0"/>
    <x v="0"/>
    <x v="1"/>
    <x v="1"/>
    <n v="90049"/>
    <x v="1"/>
    <s v="OFF-AR-10000940"/>
    <x v="1"/>
    <x v="6"/>
    <s v="Newell 343"/>
    <n v="5.88"/>
    <n v="2"/>
    <n v="0"/>
    <n v="1.5876000000000001"/>
  </r>
  <r>
    <n v="5943"/>
    <s v="CA-2013-151092"/>
    <x v="0"/>
    <x v="876"/>
    <d v="2013-08-14T00:00:00"/>
    <s v="Standard Class"/>
    <s v="VG-21790"/>
    <s v="Vivek Gonzalez"/>
    <x v="0"/>
    <x v="0"/>
    <x v="1"/>
    <x v="1"/>
    <n v="90032"/>
    <x v="1"/>
    <s v="TEC-PH-10001700"/>
    <x v="2"/>
    <x v="7"/>
    <s v="Panasonic KX-TG6844B Expandable Digital Cordless Telephone"/>
    <n v="211.16800000000001"/>
    <n v="4"/>
    <n v="0.2"/>
    <n v="18.477200000000011"/>
  </r>
  <r>
    <n v="5944"/>
    <s v="CA-2011-104178"/>
    <x v="2"/>
    <x v="55"/>
    <d v="2011-08-29T00:00:00"/>
    <s v="Standard Class"/>
    <s v="JM-15265"/>
    <s v="Janet Molinari"/>
    <x v="1"/>
    <x v="0"/>
    <x v="1"/>
    <x v="1"/>
    <n v="90036"/>
    <x v="1"/>
    <s v="FUR-FU-10000771"/>
    <x v="0"/>
    <x v="5"/>
    <s v="Eldon 200 Class Desk Accessories, Smoke"/>
    <n v="6.28"/>
    <n v="1"/>
    <n v="0"/>
    <n v="2.6376000000000004"/>
  </r>
  <r>
    <n v="5945"/>
    <s v="CA-2011-104178"/>
    <x v="2"/>
    <x v="55"/>
    <d v="2011-08-29T00:00:00"/>
    <s v="Standard Class"/>
    <s v="JM-15265"/>
    <s v="Janet Molinari"/>
    <x v="1"/>
    <x v="0"/>
    <x v="1"/>
    <x v="1"/>
    <n v="90036"/>
    <x v="1"/>
    <s v="TEC-AC-10002399"/>
    <x v="2"/>
    <x v="11"/>
    <s v="SanDisk Cruzer 32 GB USB Flash Drive"/>
    <n v="95.1"/>
    <n v="5"/>
    <n v="0"/>
    <n v="30.431999999999995"/>
  </r>
  <r>
    <n v="5946"/>
    <s v="CA-2011-104178"/>
    <x v="2"/>
    <x v="55"/>
    <d v="2011-08-29T00:00:00"/>
    <s v="Standard Class"/>
    <s v="JM-15265"/>
    <s v="Janet Molinari"/>
    <x v="1"/>
    <x v="0"/>
    <x v="1"/>
    <x v="1"/>
    <n v="90036"/>
    <x v="1"/>
    <s v="OFF-PA-10004983"/>
    <x v="1"/>
    <x v="10"/>
    <s v="Xerox 23"/>
    <n v="25.92"/>
    <n v="4"/>
    <n v="0"/>
    <n v="12.441600000000001"/>
  </r>
  <r>
    <n v="5947"/>
    <s v="CA-2011-104178"/>
    <x v="2"/>
    <x v="55"/>
    <d v="2011-08-29T00:00:00"/>
    <s v="Standard Class"/>
    <s v="JM-15265"/>
    <s v="Janet Molinari"/>
    <x v="1"/>
    <x v="0"/>
    <x v="1"/>
    <x v="1"/>
    <n v="90036"/>
    <x v="1"/>
    <s v="OFF-ST-10004258"/>
    <x v="1"/>
    <x v="4"/>
    <s v="Portable Personal File Box"/>
    <n v="48.84"/>
    <n v="4"/>
    <n v="0"/>
    <n v="13.186800000000005"/>
  </r>
  <r>
    <n v="5948"/>
    <s v="CA-2012-115924"/>
    <x v="1"/>
    <x v="471"/>
    <d v="2012-09-18T00:00:00"/>
    <s v="Second Class"/>
    <s v="BE-11455"/>
    <s v="Brad Eason"/>
    <x v="2"/>
    <x v="0"/>
    <x v="96"/>
    <x v="23"/>
    <n v="50315"/>
    <x v="2"/>
    <s v="OFF-BI-10004040"/>
    <x v="1"/>
    <x v="8"/>
    <s v="Wilson Jones Impact Binders"/>
    <n v="25.9"/>
    <n v="5"/>
    <n v="0"/>
    <n v="12.690999999999999"/>
  </r>
  <r>
    <n v="5949"/>
    <s v="CA-2014-161046"/>
    <x v="3"/>
    <x v="916"/>
    <d v="2014-03-06T00:00:00"/>
    <s v="Same Day"/>
    <s v="CB-12535"/>
    <s v="Claudia Bergmann"/>
    <x v="1"/>
    <x v="0"/>
    <x v="295"/>
    <x v="35"/>
    <n v="38671"/>
    <x v="0"/>
    <s v="OFF-EN-10003862"/>
    <x v="1"/>
    <x v="12"/>
    <s v="Laser &amp; Ink Jet Business Envelopes"/>
    <n v="42.68"/>
    <n v="4"/>
    <n v="0"/>
    <n v="19.6328"/>
  </r>
  <r>
    <n v="5950"/>
    <s v="CA-2014-161046"/>
    <x v="3"/>
    <x v="916"/>
    <d v="2014-03-06T00:00:00"/>
    <s v="Same Day"/>
    <s v="CB-12535"/>
    <s v="Claudia Bergmann"/>
    <x v="1"/>
    <x v="0"/>
    <x v="295"/>
    <x v="35"/>
    <n v="38671"/>
    <x v="0"/>
    <s v="TEC-AC-10004571"/>
    <x v="2"/>
    <x v="11"/>
    <s v="Logitech G700s Rechargeable Gaming Mouse"/>
    <n v="299.96999999999997"/>
    <n v="3"/>
    <n v="0"/>
    <n v="125.98740000000001"/>
  </r>
  <r>
    <n v="5951"/>
    <s v="CA-2014-161046"/>
    <x v="3"/>
    <x v="916"/>
    <d v="2014-03-06T00:00:00"/>
    <s v="Same Day"/>
    <s v="CB-12535"/>
    <s v="Claudia Bergmann"/>
    <x v="1"/>
    <x v="0"/>
    <x v="295"/>
    <x v="35"/>
    <n v="38671"/>
    <x v="0"/>
    <s v="OFF-AP-10000891"/>
    <x v="1"/>
    <x v="9"/>
    <s v="Kensington 7 Outlet MasterPiece HOMEOFFICE Power Control Center"/>
    <n v="262.24"/>
    <n v="2"/>
    <n v="0"/>
    <n v="78.671999999999997"/>
  </r>
  <r>
    <n v="5952"/>
    <s v="CA-2014-161046"/>
    <x v="3"/>
    <x v="916"/>
    <d v="2014-03-06T00:00:00"/>
    <s v="Same Day"/>
    <s v="CB-12535"/>
    <s v="Claudia Bergmann"/>
    <x v="1"/>
    <x v="0"/>
    <x v="295"/>
    <x v="35"/>
    <n v="38671"/>
    <x v="0"/>
    <s v="OFF-BI-10002026"/>
    <x v="1"/>
    <x v="8"/>
    <s v="Ibico Recycled Linen-Style Covers"/>
    <n v="234.36"/>
    <n v="6"/>
    <n v="0"/>
    <n v="112.49279999999999"/>
  </r>
  <r>
    <n v="5953"/>
    <s v="US-2014-141698"/>
    <x v="3"/>
    <x v="4"/>
    <d v="2014-04-22T00:00:00"/>
    <s v="Standard Class"/>
    <s v="SD-20485"/>
    <s v="Shirley Daniels"/>
    <x v="2"/>
    <x v="0"/>
    <x v="12"/>
    <x v="5"/>
    <n v="77041"/>
    <x v="2"/>
    <s v="OFF-PA-10001826"/>
    <x v="1"/>
    <x v="10"/>
    <s v="Xerox 207"/>
    <n v="20.736000000000004"/>
    <n v="4"/>
    <n v="0.2"/>
    <n v="7.2576000000000001"/>
  </r>
  <r>
    <n v="5954"/>
    <s v="US-2011-105151"/>
    <x v="2"/>
    <x v="809"/>
    <d v="2011-03-31T00:00:00"/>
    <s v="First Class"/>
    <s v="SG-20890"/>
    <s v="Susan Gilcrest"/>
    <x v="1"/>
    <x v="0"/>
    <x v="20"/>
    <x v="15"/>
    <n v="10009"/>
    <x v="3"/>
    <s v="OFF-AR-10001231"/>
    <x v="1"/>
    <x v="6"/>
    <s v="Sanford EarthWrite Recycled Pencils, Medium Soft, #2"/>
    <n v="10.5"/>
    <n v="5"/>
    <n v="0"/>
    <n v="2.9400000000000004"/>
  </r>
  <r>
    <n v="5955"/>
    <s v="CA-2011-155796"/>
    <x v="2"/>
    <x v="7"/>
    <d v="2011-11-15T00:00:00"/>
    <s v="Second Class"/>
    <s v="TS-21430"/>
    <s v="Tom Stivers"/>
    <x v="1"/>
    <x v="0"/>
    <x v="265"/>
    <x v="9"/>
    <n v="19601"/>
    <x v="3"/>
    <s v="FUR-FU-10000409"/>
    <x v="0"/>
    <x v="5"/>
    <s v="GE 4 Foot Flourescent Tube, 40 Watt"/>
    <n v="23.968000000000004"/>
    <n v="2"/>
    <n v="0.2"/>
    <n v="7.7896000000000001"/>
  </r>
  <r>
    <n v="5956"/>
    <s v="CA-2011-155796"/>
    <x v="2"/>
    <x v="7"/>
    <d v="2011-11-15T00:00:00"/>
    <s v="Second Class"/>
    <s v="TS-21430"/>
    <s v="Tom Stivers"/>
    <x v="1"/>
    <x v="0"/>
    <x v="265"/>
    <x v="9"/>
    <n v="19601"/>
    <x v="3"/>
    <s v="FUR-BO-10002545"/>
    <x v="0"/>
    <x v="0"/>
    <s v="Atlantic Metals Mobile 3-Shelf Bookcases, Custom Colors"/>
    <n v="521.96"/>
    <n v="4"/>
    <n v="0.5"/>
    <n v="-250.54079999999999"/>
  </r>
  <r>
    <n v="5957"/>
    <s v="CA-2013-127138"/>
    <x v="0"/>
    <x v="299"/>
    <d v="2013-03-16T00:00:00"/>
    <s v="Second Class"/>
    <s v="DK-13225"/>
    <s v="Dean Katz"/>
    <x v="1"/>
    <x v="0"/>
    <x v="8"/>
    <x v="1"/>
    <n v="94109"/>
    <x v="1"/>
    <s v="OFF-ST-10002756"/>
    <x v="1"/>
    <x v="4"/>
    <s v="Tennsco Stur-D-Stor Boltless Shelving, 5 Shelves, 24&quot; Deep, Sand"/>
    <n v="676.55"/>
    <n v="5"/>
    <n v="0"/>
    <n v="6.7655000000000598"/>
  </r>
  <r>
    <n v="5958"/>
    <s v="CA-2013-127138"/>
    <x v="0"/>
    <x v="299"/>
    <d v="2013-03-16T00:00:00"/>
    <s v="Second Class"/>
    <s v="DK-13225"/>
    <s v="Dean Katz"/>
    <x v="1"/>
    <x v="0"/>
    <x v="8"/>
    <x v="1"/>
    <n v="94109"/>
    <x v="1"/>
    <s v="OFF-AP-10003842"/>
    <x v="1"/>
    <x v="9"/>
    <s v="Euro-Pro Shark Turbo Vacuum"/>
    <n v="154.9"/>
    <n v="5"/>
    <n v="0"/>
    <n v="40.274000000000001"/>
  </r>
  <r>
    <n v="5959"/>
    <s v="CA-2013-127138"/>
    <x v="0"/>
    <x v="299"/>
    <d v="2013-03-16T00:00:00"/>
    <s v="Second Class"/>
    <s v="DK-13225"/>
    <s v="Dean Katz"/>
    <x v="1"/>
    <x v="0"/>
    <x v="8"/>
    <x v="1"/>
    <n v="94109"/>
    <x v="1"/>
    <s v="OFF-EN-10004459"/>
    <x v="1"/>
    <x v="12"/>
    <s v="Security-Tint Envelopes"/>
    <n v="30.56"/>
    <n v="4"/>
    <n v="0"/>
    <n v="14.974399999999999"/>
  </r>
  <r>
    <n v="5960"/>
    <s v="CA-2013-127138"/>
    <x v="0"/>
    <x v="299"/>
    <d v="2013-03-16T00:00:00"/>
    <s v="Second Class"/>
    <s v="DK-13225"/>
    <s v="Dean Katz"/>
    <x v="1"/>
    <x v="0"/>
    <x v="8"/>
    <x v="1"/>
    <n v="94109"/>
    <x v="1"/>
    <s v="FUR-CH-10003746"/>
    <x v="0"/>
    <x v="1"/>
    <s v="Hon 4070 Series Pagoda Round Back Stacking Chairs"/>
    <n v="770.35200000000009"/>
    <n v="3"/>
    <n v="0.2"/>
    <n v="77.035199999999975"/>
  </r>
  <r>
    <n v="5961"/>
    <s v="CA-2014-150602"/>
    <x v="3"/>
    <x v="839"/>
    <d v="2014-02-15T00:00:00"/>
    <s v="Second Class"/>
    <s v="ML-17395"/>
    <s v="Marina Lichtenstein"/>
    <x v="1"/>
    <x v="0"/>
    <x v="1"/>
    <x v="1"/>
    <n v="90045"/>
    <x v="1"/>
    <s v="FUR-FU-10003142"/>
    <x v="0"/>
    <x v="5"/>
    <s v="Master Big Foot Doorstop, Beige"/>
    <n v="21.12"/>
    <n v="4"/>
    <n v="0"/>
    <n v="6.5471999999999984"/>
  </r>
  <r>
    <n v="5962"/>
    <s v="CA-2011-140732"/>
    <x v="2"/>
    <x v="7"/>
    <d v="2011-11-13T00:00:00"/>
    <s v="Second Class"/>
    <s v="MA-17560"/>
    <s v="Matt Abelman"/>
    <x v="2"/>
    <x v="0"/>
    <x v="1"/>
    <x v="1"/>
    <n v="90004"/>
    <x v="1"/>
    <s v="TEC-PH-10001425"/>
    <x v="2"/>
    <x v="7"/>
    <s v="Mophie Juice Pack Helium for iPhone"/>
    <n v="575.928"/>
    <n v="9"/>
    <n v="0.2"/>
    <n v="57.592799999999983"/>
  </r>
  <r>
    <n v="5963"/>
    <s v="CA-2011-140732"/>
    <x v="2"/>
    <x v="7"/>
    <d v="2011-11-13T00:00:00"/>
    <s v="Second Class"/>
    <s v="MA-17560"/>
    <s v="Matt Abelman"/>
    <x v="2"/>
    <x v="0"/>
    <x v="1"/>
    <x v="1"/>
    <n v="90004"/>
    <x v="1"/>
    <s v="OFF-AP-10001626"/>
    <x v="1"/>
    <x v="9"/>
    <s v="Commercial WindTunnel Clean Air Upright Vacuum, Replacement Belts, Filtration Bags"/>
    <n v="7.78"/>
    <n v="2"/>
    <n v="0"/>
    <n v="2.0228000000000002"/>
  </r>
  <r>
    <n v="5964"/>
    <s v="CA-2011-140732"/>
    <x v="2"/>
    <x v="7"/>
    <d v="2011-11-13T00:00:00"/>
    <s v="Second Class"/>
    <s v="MA-17560"/>
    <s v="Matt Abelman"/>
    <x v="2"/>
    <x v="0"/>
    <x v="1"/>
    <x v="1"/>
    <n v="90004"/>
    <x v="1"/>
    <s v="OFF-PA-10003625"/>
    <x v="1"/>
    <x v="10"/>
    <s v="Xerox 1979"/>
    <n v="123.92"/>
    <n v="4"/>
    <n v="0"/>
    <n v="55.763999999999996"/>
  </r>
  <r>
    <n v="5965"/>
    <s v="CA-2014-119011"/>
    <x v="3"/>
    <x v="648"/>
    <d v="2014-08-26T00:00:00"/>
    <s v="Standard Class"/>
    <s v="LR-17035"/>
    <s v="Lisa Ryan"/>
    <x v="1"/>
    <x v="0"/>
    <x v="8"/>
    <x v="1"/>
    <n v="94109"/>
    <x v="1"/>
    <s v="OFF-SU-10004768"/>
    <x v="1"/>
    <x v="14"/>
    <s v="Acme Kleencut Forged Steel Scissors"/>
    <n v="17.22"/>
    <n v="3"/>
    <n v="0"/>
    <n v="5.1659999999999986"/>
  </r>
  <r>
    <n v="5966"/>
    <s v="CA-2014-119011"/>
    <x v="3"/>
    <x v="648"/>
    <d v="2014-08-26T00:00:00"/>
    <s v="Standard Class"/>
    <s v="LR-17035"/>
    <s v="Lisa Ryan"/>
    <x v="1"/>
    <x v="0"/>
    <x v="8"/>
    <x v="1"/>
    <n v="94109"/>
    <x v="1"/>
    <s v="OFF-ST-10000777"/>
    <x v="1"/>
    <x v="4"/>
    <s v="Companion Letter/Legal File, Black"/>
    <n v="226.56"/>
    <n v="6"/>
    <n v="0"/>
    <n v="63.436800000000005"/>
  </r>
  <r>
    <n v="5967"/>
    <s v="CA-2014-119011"/>
    <x v="3"/>
    <x v="648"/>
    <d v="2014-08-26T00:00:00"/>
    <s v="Standard Class"/>
    <s v="LR-17035"/>
    <s v="Lisa Ryan"/>
    <x v="1"/>
    <x v="0"/>
    <x v="8"/>
    <x v="1"/>
    <n v="94109"/>
    <x v="1"/>
    <s v="TEC-PH-10003171"/>
    <x v="2"/>
    <x v="7"/>
    <s v="Plantronics Encore H101 Dual Earpieces Headset"/>
    <n v="107.88"/>
    <n v="3"/>
    <n v="0.2"/>
    <n v="10.787999999999997"/>
  </r>
  <r>
    <n v="5968"/>
    <s v="CA-2013-166912"/>
    <x v="0"/>
    <x v="804"/>
    <d v="2013-01-17T00:00:00"/>
    <s v="First Class"/>
    <s v="BE-11335"/>
    <s v="Bill Eplett"/>
    <x v="2"/>
    <x v="0"/>
    <x v="20"/>
    <x v="15"/>
    <n v="10009"/>
    <x v="3"/>
    <s v="OFF-PA-10001033"/>
    <x v="1"/>
    <x v="10"/>
    <s v="Xerox 1893"/>
    <n v="81.98"/>
    <n v="2"/>
    <n v="0"/>
    <n v="40.170200000000001"/>
  </r>
  <r>
    <n v="5969"/>
    <s v="CA-2011-141726"/>
    <x v="2"/>
    <x v="836"/>
    <d v="2011-07-22T00:00:00"/>
    <s v="First Class"/>
    <s v="CC-12145"/>
    <s v="Charles Crestani"/>
    <x v="0"/>
    <x v="0"/>
    <x v="70"/>
    <x v="1"/>
    <n v="92105"/>
    <x v="1"/>
    <s v="OFF-PA-10000418"/>
    <x v="1"/>
    <x v="10"/>
    <s v="Xerox 189"/>
    <n v="104.85"/>
    <n v="1"/>
    <n v="0"/>
    <n v="50.327999999999996"/>
  </r>
  <r>
    <n v="5970"/>
    <s v="CA-2011-141726"/>
    <x v="2"/>
    <x v="836"/>
    <d v="2011-07-22T00:00:00"/>
    <s v="First Class"/>
    <s v="CC-12145"/>
    <s v="Charles Crestani"/>
    <x v="0"/>
    <x v="0"/>
    <x v="70"/>
    <x v="1"/>
    <n v="92105"/>
    <x v="1"/>
    <s v="OFF-BI-10001982"/>
    <x v="1"/>
    <x v="8"/>
    <s v="Wilson Jones Custom Binder Spines &amp; Labels"/>
    <n v="8.7040000000000006"/>
    <n v="2"/>
    <n v="0.2"/>
    <n v="3.1551999999999998"/>
  </r>
  <r>
    <n v="5971"/>
    <s v="CA-2011-141726"/>
    <x v="2"/>
    <x v="836"/>
    <d v="2011-07-22T00:00:00"/>
    <s v="First Class"/>
    <s v="CC-12145"/>
    <s v="Charles Crestani"/>
    <x v="0"/>
    <x v="0"/>
    <x v="70"/>
    <x v="1"/>
    <n v="92105"/>
    <x v="1"/>
    <s v="OFF-PA-10002230"/>
    <x v="1"/>
    <x v="10"/>
    <s v="Xerox 1897"/>
    <n v="19.920000000000002"/>
    <n v="4"/>
    <n v="0"/>
    <n v="9.7608000000000015"/>
  </r>
  <r>
    <n v="5972"/>
    <s v="CA-2011-141726"/>
    <x v="2"/>
    <x v="836"/>
    <d v="2011-07-22T00:00:00"/>
    <s v="First Class"/>
    <s v="CC-12145"/>
    <s v="Charles Crestani"/>
    <x v="0"/>
    <x v="0"/>
    <x v="70"/>
    <x v="1"/>
    <n v="92105"/>
    <x v="1"/>
    <s v="FUR-FU-10003577"/>
    <x v="0"/>
    <x v="5"/>
    <s v="Nu-Dell Leatherette Frames"/>
    <n v="43.019999999999996"/>
    <n v="3"/>
    <n v="0"/>
    <n v="15.4872"/>
  </r>
  <r>
    <n v="5973"/>
    <s v="CA-2014-115105"/>
    <x v="3"/>
    <x v="695"/>
    <d v="2014-02-12T00:00:00"/>
    <s v="Standard Class"/>
    <s v="BD-11770"/>
    <s v="Bryan Davis"/>
    <x v="0"/>
    <x v="0"/>
    <x v="20"/>
    <x v="15"/>
    <n v="10024"/>
    <x v="3"/>
    <s v="FUR-BO-10001811"/>
    <x v="0"/>
    <x v="0"/>
    <s v="Atlantic Metals Mobile 5-Shelf Bookcases, Custom Colors"/>
    <n v="240.78400000000002"/>
    <n v="1"/>
    <n v="0.2"/>
    <n v="30.097999999999978"/>
  </r>
  <r>
    <n v="5974"/>
    <s v="CA-2012-143980"/>
    <x v="1"/>
    <x v="707"/>
    <d v="2012-12-29T00:00:00"/>
    <s v="Standard Class"/>
    <s v="JK-15640"/>
    <s v="Jim Kriz"/>
    <x v="2"/>
    <x v="0"/>
    <x v="20"/>
    <x v="15"/>
    <n v="10011"/>
    <x v="3"/>
    <s v="OFF-AP-10003779"/>
    <x v="1"/>
    <x v="9"/>
    <s v="Kensington 7 Outlet MasterPiece Power Center with Fax/Phone Line Protection"/>
    <n v="414.96"/>
    <n v="2"/>
    <n v="0"/>
    <n v="124.48799999999994"/>
  </r>
  <r>
    <n v="5975"/>
    <s v="CA-2013-135636"/>
    <x v="0"/>
    <x v="750"/>
    <d v="2013-10-14T00:00:00"/>
    <s v="Standard Class"/>
    <s v="DB-13615"/>
    <s v="Doug Bickford"/>
    <x v="0"/>
    <x v="0"/>
    <x v="35"/>
    <x v="3"/>
    <n v="28205"/>
    <x v="0"/>
    <s v="OFF-ST-10000676"/>
    <x v="1"/>
    <x v="4"/>
    <s v="Fellowes Econo/Stor Drawers"/>
    <n v="387.72"/>
    <n v="5"/>
    <n v="0.2"/>
    <n v="-67.851000000000028"/>
  </r>
  <r>
    <n v="5976"/>
    <s v="CA-2014-102155"/>
    <x v="3"/>
    <x v="1002"/>
    <d v="2014-07-18T00:00:00"/>
    <s v="Standard Class"/>
    <s v="RR-19525"/>
    <s v="Rick Reed"/>
    <x v="1"/>
    <x v="0"/>
    <x v="356"/>
    <x v="41"/>
    <n v="66212"/>
    <x v="2"/>
    <s v="OFF-ST-10001496"/>
    <x v="1"/>
    <x v="4"/>
    <s v="Standard Rollaway File with Lock"/>
    <n v="360.38"/>
    <n v="2"/>
    <n v="0"/>
    <n v="93.698800000000006"/>
  </r>
  <r>
    <n v="5977"/>
    <s v="CA-2014-102155"/>
    <x v="3"/>
    <x v="1002"/>
    <d v="2014-07-18T00:00:00"/>
    <s v="Standard Class"/>
    <s v="RR-19525"/>
    <s v="Rick Reed"/>
    <x v="1"/>
    <x v="0"/>
    <x v="356"/>
    <x v="41"/>
    <n v="66212"/>
    <x v="2"/>
    <s v="OFF-PA-10003673"/>
    <x v="1"/>
    <x v="10"/>
    <s v="Strathmore Photo Mount Cards"/>
    <n v="13.56"/>
    <n v="2"/>
    <n v="0"/>
    <n v="6.2375999999999996"/>
  </r>
  <r>
    <n v="5978"/>
    <s v="CA-2014-116953"/>
    <x v="3"/>
    <x v="558"/>
    <d v="2014-04-26T00:00:00"/>
    <s v="First Class"/>
    <s v="SV-20935"/>
    <s v="Susan Vittorini"/>
    <x v="0"/>
    <x v="0"/>
    <x v="123"/>
    <x v="16"/>
    <n v="85204"/>
    <x v="1"/>
    <s v="TEC-PH-10004614"/>
    <x v="2"/>
    <x v="7"/>
    <s v="AT&amp;T 841000 Phone"/>
    <n v="552"/>
    <n v="10"/>
    <n v="0.2"/>
    <n v="34.5"/>
  </r>
  <r>
    <n v="5979"/>
    <s v="CA-2011-117765"/>
    <x v="2"/>
    <x v="557"/>
    <d v="2011-09-13T00:00:00"/>
    <s v="Standard Class"/>
    <s v="RB-19465"/>
    <s v="Rick Bensley"/>
    <x v="2"/>
    <x v="0"/>
    <x v="251"/>
    <x v="26"/>
    <n v="74133"/>
    <x v="2"/>
    <s v="FUR-TA-10001039"/>
    <x v="0"/>
    <x v="3"/>
    <s v="KI Adjustable-Height Table"/>
    <n v="429.90000000000003"/>
    <n v="5"/>
    <n v="0"/>
    <n v="111.77400000000003"/>
  </r>
  <r>
    <n v="5980"/>
    <s v="CA-2011-117765"/>
    <x v="2"/>
    <x v="557"/>
    <d v="2011-09-13T00:00:00"/>
    <s v="Standard Class"/>
    <s v="RB-19465"/>
    <s v="Rick Bensley"/>
    <x v="2"/>
    <x v="0"/>
    <x v="251"/>
    <x v="26"/>
    <n v="74133"/>
    <x v="2"/>
    <s v="OFF-BI-10000474"/>
    <x v="1"/>
    <x v="8"/>
    <s v="Avery Recycled Flexi-View Covers for Binding Systems"/>
    <n v="32.06"/>
    <n v="2"/>
    <n v="0"/>
    <n v="15.3888"/>
  </r>
  <r>
    <n v="5981"/>
    <s v="CA-2011-117765"/>
    <x v="2"/>
    <x v="557"/>
    <d v="2011-09-13T00:00:00"/>
    <s v="Standard Class"/>
    <s v="RB-19465"/>
    <s v="Rick Bensley"/>
    <x v="2"/>
    <x v="0"/>
    <x v="251"/>
    <x v="26"/>
    <n v="74133"/>
    <x v="2"/>
    <s v="FUR-CH-10004698"/>
    <x v="0"/>
    <x v="1"/>
    <s v="Padded Folding Chairs, Black, 4/Carton"/>
    <n v="161.96"/>
    <n v="2"/>
    <n v="0"/>
    <n v="45.348800000000011"/>
  </r>
  <r>
    <n v="5982"/>
    <s v="CA-2011-117765"/>
    <x v="2"/>
    <x v="557"/>
    <d v="2011-09-13T00:00:00"/>
    <s v="Standard Class"/>
    <s v="RB-19465"/>
    <s v="Rick Bensley"/>
    <x v="2"/>
    <x v="0"/>
    <x v="251"/>
    <x v="26"/>
    <n v="74133"/>
    <x v="2"/>
    <s v="OFF-ST-10003327"/>
    <x v="1"/>
    <x v="4"/>
    <s v="Akro-Mils 12-Gallon Tote"/>
    <n v="19.86"/>
    <n v="2"/>
    <n v="0"/>
    <n v="5.7593999999999976"/>
  </r>
  <r>
    <n v="5983"/>
    <s v="CA-2013-114895"/>
    <x v="0"/>
    <x v="831"/>
    <d v="2013-11-29T00:00:00"/>
    <s v="Standard Class"/>
    <s v="MV-18190"/>
    <s v="Mike Vittorini"/>
    <x v="0"/>
    <x v="0"/>
    <x v="20"/>
    <x v="15"/>
    <n v="10035"/>
    <x v="3"/>
    <s v="OFF-PA-10000232"/>
    <x v="1"/>
    <x v="10"/>
    <s v="Xerox 1975"/>
    <n v="12.96"/>
    <n v="2"/>
    <n v="0"/>
    <n v="6.3504000000000005"/>
  </r>
  <r>
    <n v="5984"/>
    <s v="CA-2014-112984"/>
    <x v="3"/>
    <x v="118"/>
    <d v="2014-09-19T00:00:00"/>
    <s v="Second Class"/>
    <s v="EH-14185"/>
    <s v="Evan Henry"/>
    <x v="0"/>
    <x v="0"/>
    <x v="10"/>
    <x v="9"/>
    <n v="19143"/>
    <x v="3"/>
    <s v="OFF-PA-10003657"/>
    <x v="1"/>
    <x v="10"/>
    <s v="Xerox 1927"/>
    <n v="20.544000000000004"/>
    <n v="6"/>
    <n v="0.2"/>
    <n v="6.4199999999999964"/>
  </r>
  <r>
    <n v="5985"/>
    <s v="CA-2013-163776"/>
    <x v="0"/>
    <x v="1080"/>
    <d v="2013-07-26T00:00:00"/>
    <s v="Standard Class"/>
    <s v="JS-16030"/>
    <s v="Joy Smith"/>
    <x v="0"/>
    <x v="0"/>
    <x v="413"/>
    <x v="35"/>
    <n v="39401"/>
    <x v="0"/>
    <s v="FUR-FU-10001185"/>
    <x v="0"/>
    <x v="5"/>
    <s v="Advantus Employee of the Month Certificate Frame, 11 x 13-1/2"/>
    <n v="185.57999999999998"/>
    <n v="6"/>
    <n v="0"/>
    <n v="76.087800000000001"/>
  </r>
  <r>
    <n v="5986"/>
    <s v="CA-2013-163776"/>
    <x v="0"/>
    <x v="1080"/>
    <d v="2013-07-26T00:00:00"/>
    <s v="Standard Class"/>
    <s v="JS-16030"/>
    <s v="Joy Smith"/>
    <x v="0"/>
    <x v="0"/>
    <x v="413"/>
    <x v="35"/>
    <n v="39401"/>
    <x v="0"/>
    <s v="OFF-BI-10003007"/>
    <x v="1"/>
    <x v="8"/>
    <s v="Premium Transparent Presentation Covers, No Pattern/Clear, 8 1/2&quot; x 11&quot;"/>
    <n v="77.56"/>
    <n v="2"/>
    <n v="0"/>
    <n v="35.677599999999998"/>
  </r>
  <r>
    <n v="5987"/>
    <s v="CA-2013-163776"/>
    <x v="0"/>
    <x v="1080"/>
    <d v="2013-07-26T00:00:00"/>
    <s v="Standard Class"/>
    <s v="JS-16030"/>
    <s v="Joy Smith"/>
    <x v="0"/>
    <x v="0"/>
    <x v="413"/>
    <x v="35"/>
    <n v="39401"/>
    <x v="0"/>
    <s v="OFF-ST-10002485"/>
    <x v="1"/>
    <x v="4"/>
    <s v="Rogers Deluxe File Chest"/>
    <n v="87.92"/>
    <n v="4"/>
    <n v="0"/>
    <n v="0.87919999999999732"/>
  </r>
  <r>
    <n v="5988"/>
    <s v="CA-2013-163776"/>
    <x v="0"/>
    <x v="1080"/>
    <d v="2013-07-26T00:00:00"/>
    <s v="Standard Class"/>
    <s v="JS-16030"/>
    <s v="Joy Smith"/>
    <x v="0"/>
    <x v="0"/>
    <x v="413"/>
    <x v="35"/>
    <n v="39401"/>
    <x v="0"/>
    <s v="OFF-PA-10001033"/>
    <x v="1"/>
    <x v="10"/>
    <s v="Xerox 1893"/>
    <n v="245.94"/>
    <n v="6"/>
    <n v="0"/>
    <n v="120.51060000000001"/>
  </r>
  <r>
    <n v="5989"/>
    <s v="CA-2013-163776"/>
    <x v="0"/>
    <x v="1080"/>
    <d v="2013-07-26T00:00:00"/>
    <s v="Standard Class"/>
    <s v="JS-16030"/>
    <s v="Joy Smith"/>
    <x v="0"/>
    <x v="0"/>
    <x v="413"/>
    <x v="35"/>
    <n v="39401"/>
    <x v="0"/>
    <s v="OFF-BI-10000404"/>
    <x v="1"/>
    <x v="8"/>
    <s v="Avery Printable Repositionable Plastic Tabs"/>
    <n v="8.6"/>
    <n v="1"/>
    <n v="0"/>
    <n v="4.0419999999999998"/>
  </r>
  <r>
    <n v="5990"/>
    <s v="CA-2013-163776"/>
    <x v="0"/>
    <x v="1080"/>
    <d v="2013-07-26T00:00:00"/>
    <s v="Standard Class"/>
    <s v="JS-16030"/>
    <s v="Joy Smith"/>
    <x v="0"/>
    <x v="0"/>
    <x v="413"/>
    <x v="35"/>
    <n v="39401"/>
    <x v="0"/>
    <s v="FUR-BO-10003546"/>
    <x v="0"/>
    <x v="0"/>
    <s v="Hon 4-Shelf Metal Bookcases"/>
    <n v="504.90000000000003"/>
    <n v="5"/>
    <n v="0"/>
    <n v="126.22500000000002"/>
  </r>
  <r>
    <n v="5991"/>
    <s v="US-2014-163300"/>
    <x v="3"/>
    <x v="175"/>
    <d v="2014-09-22T00:00:00"/>
    <s v="Standard Class"/>
    <s v="ES-14020"/>
    <s v="Erica Smith"/>
    <x v="0"/>
    <x v="0"/>
    <x v="1"/>
    <x v="1"/>
    <n v="90049"/>
    <x v="1"/>
    <s v="OFF-BI-10004390"/>
    <x v="1"/>
    <x v="8"/>
    <s v="GBC DocuBind 200 Manual Binding Machine"/>
    <n v="2357.4880000000003"/>
    <n v="7"/>
    <n v="0.2"/>
    <n v="884.05799999999999"/>
  </r>
  <r>
    <n v="5992"/>
    <s v="US-2014-163300"/>
    <x v="3"/>
    <x v="175"/>
    <d v="2014-09-22T00:00:00"/>
    <s v="Standard Class"/>
    <s v="ES-14020"/>
    <s v="Erica Smith"/>
    <x v="0"/>
    <x v="0"/>
    <x v="1"/>
    <x v="1"/>
    <n v="90049"/>
    <x v="1"/>
    <s v="TEC-PH-10001700"/>
    <x v="2"/>
    <x v="7"/>
    <s v="Panasonic KX-TG6844B Expandable Digital Cordless Telephone"/>
    <n v="369.54399999999998"/>
    <n v="7"/>
    <n v="0.2"/>
    <n v="32.335100000000025"/>
  </r>
  <r>
    <n v="5993"/>
    <s v="US-2014-163300"/>
    <x v="3"/>
    <x v="175"/>
    <d v="2014-09-22T00:00:00"/>
    <s v="Standard Class"/>
    <s v="ES-14020"/>
    <s v="Erica Smith"/>
    <x v="0"/>
    <x v="0"/>
    <x v="1"/>
    <x v="1"/>
    <n v="90049"/>
    <x v="1"/>
    <s v="FUR-CH-10003396"/>
    <x v="0"/>
    <x v="1"/>
    <s v="Global Deluxe Steno Chair"/>
    <n v="184.75200000000001"/>
    <n v="3"/>
    <n v="0.2"/>
    <n v="-20.784600000000012"/>
  </r>
  <r>
    <n v="5994"/>
    <s v="CA-2013-162187"/>
    <x v="0"/>
    <x v="25"/>
    <d v="2013-12-12T00:00:00"/>
    <s v="Same Day"/>
    <s v="NS-18640"/>
    <s v="Noel Staavos"/>
    <x v="1"/>
    <x v="0"/>
    <x v="38"/>
    <x v="24"/>
    <n v="43229"/>
    <x v="3"/>
    <s v="OFF-ST-10001558"/>
    <x v="1"/>
    <x v="4"/>
    <s v="Acco Perma 4000 Stacking Storage Drawers"/>
    <n v="64.959999999999994"/>
    <n v="5"/>
    <n v="0.2"/>
    <n v="-4.0599999999999987"/>
  </r>
  <r>
    <n v="5995"/>
    <s v="CA-2013-162187"/>
    <x v="0"/>
    <x v="25"/>
    <d v="2013-12-12T00:00:00"/>
    <s v="Same Day"/>
    <s v="NS-18640"/>
    <s v="Noel Staavos"/>
    <x v="1"/>
    <x v="0"/>
    <x v="38"/>
    <x v="24"/>
    <n v="43229"/>
    <x v="3"/>
    <s v="OFF-SU-10004782"/>
    <x v="1"/>
    <x v="14"/>
    <s v="Elite 5&quot; Scissors"/>
    <n v="13.52"/>
    <n v="2"/>
    <n v="0.2"/>
    <n v="1.6899999999999986"/>
  </r>
  <r>
    <n v="5996"/>
    <s v="CA-2013-162187"/>
    <x v="0"/>
    <x v="25"/>
    <d v="2013-12-12T00:00:00"/>
    <s v="Same Day"/>
    <s v="NS-18640"/>
    <s v="Noel Staavos"/>
    <x v="1"/>
    <x v="0"/>
    <x v="38"/>
    <x v="24"/>
    <n v="43229"/>
    <x v="3"/>
    <s v="FUR-CH-10003298"/>
    <x v="0"/>
    <x v="1"/>
    <s v="Office Star - Contemporary Task Swivel chair with Loop Arms, Charcoal"/>
    <n v="458.42999999999995"/>
    <n v="5"/>
    <n v="0.3"/>
    <n v="-137.52900000000002"/>
  </r>
  <r>
    <n v="5997"/>
    <s v="CA-2013-162187"/>
    <x v="0"/>
    <x v="25"/>
    <d v="2013-12-12T00:00:00"/>
    <s v="Same Day"/>
    <s v="NS-18640"/>
    <s v="Noel Staavos"/>
    <x v="1"/>
    <x v="0"/>
    <x v="38"/>
    <x v="24"/>
    <n v="43229"/>
    <x v="3"/>
    <s v="OFF-AP-10000576"/>
    <x v="1"/>
    <x v="9"/>
    <s v="Belkin 325VA UPS Surge Protector, 6'"/>
    <n v="387.13600000000002"/>
    <n v="4"/>
    <n v="0.2"/>
    <n v="24.196000000000012"/>
  </r>
  <r>
    <n v="5998"/>
    <s v="CA-2013-162187"/>
    <x v="0"/>
    <x v="25"/>
    <d v="2013-12-12T00:00:00"/>
    <s v="Same Day"/>
    <s v="NS-18640"/>
    <s v="Noel Staavos"/>
    <x v="1"/>
    <x v="0"/>
    <x v="38"/>
    <x v="24"/>
    <n v="43229"/>
    <x v="3"/>
    <s v="FUR-TA-10003008"/>
    <x v="0"/>
    <x v="3"/>
    <s v="Lesro Round Back Collection Coffee Table, End Table"/>
    <n v="328.59000000000003"/>
    <n v="3"/>
    <n v="0.4"/>
    <n v="-147.8655"/>
  </r>
  <r>
    <n v="5999"/>
    <s v="US-2011-112991"/>
    <x v="2"/>
    <x v="325"/>
    <d v="2011-12-14T00:00:00"/>
    <s v="Standard Class"/>
    <s v="SH-19975"/>
    <s v="Sally Hughsby"/>
    <x v="1"/>
    <x v="0"/>
    <x v="460"/>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x v="0"/>
    <x v="460"/>
    <x v="45"/>
    <n v="83605"/>
    <x v="1"/>
    <s v="OFF-PA-10000019"/>
    <x v="1"/>
    <x v="10"/>
    <s v="Xerox 1931"/>
    <n v="25.92"/>
    <n v="4"/>
    <n v="0"/>
    <n v="12.441600000000001"/>
  </r>
  <r>
    <n v="6001"/>
    <s v="US-2011-112991"/>
    <x v="2"/>
    <x v="325"/>
    <d v="2011-12-14T00:00:00"/>
    <s v="Standard Class"/>
    <s v="SH-19975"/>
    <s v="Sally Hughsby"/>
    <x v="1"/>
    <x v="0"/>
    <x v="460"/>
    <x v="45"/>
    <n v="83605"/>
    <x v="1"/>
    <s v="OFF-PA-10002222"/>
    <x v="1"/>
    <x v="10"/>
    <s v="Xerox Color Copier Paper, 11&quot; x 17&quot;, Ream"/>
    <n v="91.36"/>
    <n v="4"/>
    <n v="0"/>
    <n v="42.025599999999997"/>
  </r>
  <r>
    <n v="6002"/>
    <s v="CA-2011-124079"/>
    <x v="2"/>
    <x v="736"/>
    <d v="2011-12-17T00:00:00"/>
    <s v="Standard Class"/>
    <s v="RF-19345"/>
    <s v="Randy Ferguson"/>
    <x v="1"/>
    <x v="0"/>
    <x v="42"/>
    <x v="16"/>
    <n v="85023"/>
    <x v="1"/>
    <s v="FUR-FU-10002553"/>
    <x v="0"/>
    <x v="5"/>
    <s v="Electrix Incandescent Magnifying Lamp, Black"/>
    <n v="87.960000000000008"/>
    <n v="3"/>
    <n v="0.2"/>
    <n v="7.6965000000000039"/>
  </r>
  <r>
    <n v="6003"/>
    <s v="CA-2011-124079"/>
    <x v="2"/>
    <x v="736"/>
    <d v="2011-12-17T00:00:00"/>
    <s v="Standard Class"/>
    <s v="RF-19345"/>
    <s v="Randy Ferguson"/>
    <x v="1"/>
    <x v="0"/>
    <x v="42"/>
    <x v="16"/>
    <n v="85023"/>
    <x v="1"/>
    <s v="OFF-BI-10002103"/>
    <x v="1"/>
    <x v="8"/>
    <s v="Cardinal Slant-D Ring Binder, Heavy Gauge Vinyl"/>
    <n v="5.2140000000000004"/>
    <n v="2"/>
    <n v="0.7"/>
    <n v="-4.1711999999999989"/>
  </r>
  <r>
    <n v="6004"/>
    <s v="US-2014-146878"/>
    <x v="3"/>
    <x v="296"/>
    <d v="2014-09-28T00:00:00"/>
    <s v="Standard Class"/>
    <s v="DL-12865"/>
    <s v="Dan Lawera"/>
    <x v="0"/>
    <x v="0"/>
    <x v="100"/>
    <x v="2"/>
    <n v="33142"/>
    <x v="0"/>
    <s v="OFF-BI-10002794"/>
    <x v="1"/>
    <x v="8"/>
    <s v="Avery Trapezoid Ring Binder, 3&quot; Capacity, Black, 1040 sheets"/>
    <n v="12.294"/>
    <n v="1"/>
    <n v="0.7"/>
    <n v="-8.6057999999999986"/>
  </r>
  <r>
    <n v="6005"/>
    <s v="CA-2014-107244"/>
    <x v="3"/>
    <x v="210"/>
    <d v="2014-09-12T00:00:00"/>
    <s v="Standard Class"/>
    <s v="AG-10390"/>
    <s v="Allen Goldenen"/>
    <x v="0"/>
    <x v="0"/>
    <x v="1"/>
    <x v="1"/>
    <n v="90004"/>
    <x v="1"/>
    <s v="FUR-FU-10002597"/>
    <x v="0"/>
    <x v="5"/>
    <s v="C-Line Magnetic Cubicle Keepers, Clear Polypropylene"/>
    <n v="19.760000000000002"/>
    <n v="4"/>
    <n v="0"/>
    <n v="8.2992000000000008"/>
  </r>
  <r>
    <n v="6006"/>
    <s v="CA-2012-100657"/>
    <x v="1"/>
    <x v="121"/>
    <d v="2012-11-07T00:00:00"/>
    <s v="Standard Class"/>
    <s v="SW-20245"/>
    <s v="Scot Wooten"/>
    <x v="0"/>
    <x v="0"/>
    <x v="21"/>
    <x v="15"/>
    <n v="12180"/>
    <x v="3"/>
    <s v="FUR-CH-10003535"/>
    <x v="0"/>
    <x v="1"/>
    <s v="Global Armless Task Chair, Royal Blue"/>
    <n v="109.764"/>
    <n v="2"/>
    <n v="0.1"/>
    <n v="8.5371999999999968"/>
  </r>
  <r>
    <n v="6007"/>
    <s v="CA-2014-129581"/>
    <x v="3"/>
    <x v="157"/>
    <d v="2014-12-19T00:00:00"/>
    <s v="Standard Class"/>
    <s v="KN-16390"/>
    <s v="Katherine Nockton"/>
    <x v="1"/>
    <x v="0"/>
    <x v="217"/>
    <x v="31"/>
    <n v="2740"/>
    <x v="3"/>
    <s v="TEC-PH-10001527"/>
    <x v="2"/>
    <x v="7"/>
    <s v="Plantronics MX500i Earset"/>
    <n v="128.85000000000002"/>
    <n v="3"/>
    <n v="0"/>
    <n v="3.8654999999999973"/>
  </r>
  <r>
    <n v="6008"/>
    <s v="CA-2014-129028"/>
    <x v="3"/>
    <x v="719"/>
    <d v="2014-04-04T00:00:00"/>
    <s v="First Class"/>
    <s v="GB-14530"/>
    <s v="George Bell"/>
    <x v="1"/>
    <x v="0"/>
    <x v="159"/>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x v="0"/>
    <x v="1"/>
    <x v="1"/>
    <n v="90049"/>
    <x v="1"/>
    <s v="OFF-PA-10000595"/>
    <x v="1"/>
    <x v="10"/>
    <s v="Xerox 1929"/>
    <n v="68.52"/>
    <n v="3"/>
    <n v="0"/>
    <n v="31.519199999999998"/>
  </r>
  <r>
    <n v="6010"/>
    <s v="CA-2012-135580"/>
    <x v="1"/>
    <x v="1081"/>
    <d v="2013-01-03T00:00:00"/>
    <s v="Standard Class"/>
    <s v="CL-12565"/>
    <s v="Clay Ludtke"/>
    <x v="0"/>
    <x v="0"/>
    <x v="1"/>
    <x v="1"/>
    <n v="90049"/>
    <x v="1"/>
    <s v="OFF-ST-10000798"/>
    <x v="1"/>
    <x v="4"/>
    <s v="2300 Heavy-Duty Transfer File Systems by Perma"/>
    <n v="74.94"/>
    <n v="3"/>
    <n v="0"/>
    <n v="14.238599999999995"/>
  </r>
  <r>
    <n v="6011"/>
    <s v="CA-2012-135580"/>
    <x v="1"/>
    <x v="1081"/>
    <d v="2013-01-03T00:00:00"/>
    <s v="Standard Class"/>
    <s v="CL-12565"/>
    <s v="Clay Ludtke"/>
    <x v="0"/>
    <x v="0"/>
    <x v="1"/>
    <x v="1"/>
    <n v="90049"/>
    <x v="1"/>
    <s v="TEC-MA-10004002"/>
    <x v="2"/>
    <x v="15"/>
    <s v="Zebra GX420t Direct Thermal/Thermal Transfer Printer"/>
    <n v="2548.5600000000004"/>
    <n v="6"/>
    <n v="0.2"/>
    <n v="286.71299999999962"/>
  </r>
  <r>
    <n v="6012"/>
    <s v="CA-2012-135580"/>
    <x v="1"/>
    <x v="1081"/>
    <d v="2013-01-03T00:00:00"/>
    <s v="Standard Class"/>
    <s v="CL-12565"/>
    <s v="Clay Ludtke"/>
    <x v="0"/>
    <x v="0"/>
    <x v="1"/>
    <x v="1"/>
    <n v="90049"/>
    <x v="1"/>
    <s v="OFF-EN-10003296"/>
    <x v="1"/>
    <x v="12"/>
    <s v="Tyvek Side-Opening Peel &amp; Seel Expanding Envelopes"/>
    <n v="271.44"/>
    <n v="3"/>
    <n v="0"/>
    <n v="122.148"/>
  </r>
  <r>
    <n v="6013"/>
    <s v="CA-2012-135580"/>
    <x v="1"/>
    <x v="1081"/>
    <d v="2013-01-03T00:00:00"/>
    <s v="Standard Class"/>
    <s v="CL-12565"/>
    <s v="Clay Ludtke"/>
    <x v="0"/>
    <x v="0"/>
    <x v="1"/>
    <x v="1"/>
    <n v="90049"/>
    <x v="1"/>
    <s v="TEC-PH-10004345"/>
    <x v="2"/>
    <x v="7"/>
    <s v="Cisco SPA 502G IP Phone"/>
    <n v="287.88"/>
    <n v="3"/>
    <n v="0.2"/>
    <n v="35.984999999999999"/>
  </r>
  <r>
    <n v="6014"/>
    <s v="CA-2013-159016"/>
    <x v="0"/>
    <x v="612"/>
    <d v="2013-03-12T00:00:00"/>
    <s v="First Class"/>
    <s v="KF-16285"/>
    <s v="Karen Ferguson"/>
    <x v="2"/>
    <x v="0"/>
    <x v="1"/>
    <x v="1"/>
    <n v="90008"/>
    <x v="1"/>
    <s v="OFF-PA-10004405"/>
    <x v="1"/>
    <x v="10"/>
    <s v="Rediform Voice Mail Log Books"/>
    <n v="14.9"/>
    <n v="5"/>
    <n v="0"/>
    <n v="7.1519999999999992"/>
  </r>
  <r>
    <n v="6015"/>
    <s v="CA-2013-159016"/>
    <x v="0"/>
    <x v="612"/>
    <d v="2013-03-12T00:00:00"/>
    <s v="First Class"/>
    <s v="KF-16285"/>
    <s v="Karen Ferguson"/>
    <x v="2"/>
    <x v="0"/>
    <x v="1"/>
    <x v="1"/>
    <n v="90008"/>
    <x v="1"/>
    <s v="TEC-PH-10002885"/>
    <x v="2"/>
    <x v="7"/>
    <s v="Apple iPhone 5"/>
    <n v="4158.9120000000003"/>
    <n v="8"/>
    <n v="0.2"/>
    <n v="363.90480000000025"/>
  </r>
  <r>
    <n v="6016"/>
    <s v="CA-2011-102652"/>
    <x v="2"/>
    <x v="322"/>
    <d v="2011-04-12T00:00:00"/>
    <s v="Standard Class"/>
    <s v="AY-10555"/>
    <s v="Andy Yotov"/>
    <x v="1"/>
    <x v="0"/>
    <x v="1"/>
    <x v="1"/>
    <n v="90049"/>
    <x v="1"/>
    <s v="FUR-FU-10000747"/>
    <x v="0"/>
    <x v="5"/>
    <s v="Tenex B1-RE Series Chair Mats for Low Pile Carpets"/>
    <n v="91.96"/>
    <n v="2"/>
    <n v="0"/>
    <n v="15.633199999999988"/>
  </r>
  <r>
    <n v="6017"/>
    <s v="CA-2011-102652"/>
    <x v="2"/>
    <x v="322"/>
    <d v="2011-04-12T00:00:00"/>
    <s v="Standard Class"/>
    <s v="AY-10555"/>
    <s v="Andy Yotov"/>
    <x v="1"/>
    <x v="0"/>
    <x v="1"/>
    <x v="1"/>
    <n v="90049"/>
    <x v="1"/>
    <s v="FUR-FU-10001918"/>
    <x v="0"/>
    <x v="5"/>
    <s v="C-Line Cubicle Keepers Polyproplyene Holder With Velcro Backings"/>
    <n v="33.11"/>
    <n v="7"/>
    <n v="0"/>
    <n v="12.912900000000004"/>
  </r>
  <r>
    <n v="6018"/>
    <s v="CA-2011-102652"/>
    <x v="2"/>
    <x v="322"/>
    <d v="2011-04-12T00:00:00"/>
    <s v="Standard Class"/>
    <s v="AY-10555"/>
    <s v="Andy Yotov"/>
    <x v="1"/>
    <x v="0"/>
    <x v="1"/>
    <x v="1"/>
    <n v="90049"/>
    <x v="1"/>
    <s v="OFF-PA-10003309"/>
    <x v="1"/>
    <x v="10"/>
    <s v="Xerox 211"/>
    <n v="19.440000000000001"/>
    <n v="3"/>
    <n v="0"/>
    <n v="9.3312000000000008"/>
  </r>
  <r>
    <n v="6019"/>
    <s v="CA-2011-102652"/>
    <x v="2"/>
    <x v="322"/>
    <d v="2011-04-12T00:00:00"/>
    <s v="Standard Class"/>
    <s v="AY-10555"/>
    <s v="Andy Yotov"/>
    <x v="1"/>
    <x v="0"/>
    <x v="1"/>
    <x v="1"/>
    <n v="90049"/>
    <x v="1"/>
    <s v="OFF-PA-10001977"/>
    <x v="1"/>
    <x v="10"/>
    <s v="Xerox 194"/>
    <n v="55.48"/>
    <n v="1"/>
    <n v="0"/>
    <n v="26.630399999999998"/>
  </r>
  <r>
    <n v="6020"/>
    <s v="CA-2011-152422"/>
    <x v="2"/>
    <x v="1082"/>
    <d v="2011-10-10T00:00:00"/>
    <s v="Second Class"/>
    <s v="BD-11635"/>
    <s v="Brian Derr"/>
    <x v="0"/>
    <x v="0"/>
    <x v="38"/>
    <x v="24"/>
    <n v="43229"/>
    <x v="3"/>
    <s v="OFF-AP-10002892"/>
    <x v="1"/>
    <x v="9"/>
    <s v="Belkin F5C206VTEL 6 Outlet Surge"/>
    <n v="91.92"/>
    <n v="5"/>
    <n v="0.2"/>
    <n v="11.489999999999991"/>
  </r>
  <r>
    <n v="6021"/>
    <s v="US-2013-156692"/>
    <x v="0"/>
    <x v="572"/>
    <d v="2013-08-14T00:00:00"/>
    <s v="Same Day"/>
    <s v="HG-15025"/>
    <s v="Hunter Glantz"/>
    <x v="0"/>
    <x v="0"/>
    <x v="461"/>
    <x v="28"/>
    <n v="70065"/>
    <x v="0"/>
    <s v="OFF-AP-10002222"/>
    <x v="1"/>
    <x v="9"/>
    <s v="Staples"/>
    <n v="17.34"/>
    <n v="2"/>
    <n v="0"/>
    <n v="4.6818000000000008"/>
  </r>
  <r>
    <n v="6022"/>
    <s v="US-2013-156692"/>
    <x v="0"/>
    <x v="572"/>
    <d v="2013-08-14T00:00:00"/>
    <s v="Same Day"/>
    <s v="HG-15025"/>
    <s v="Hunter Glantz"/>
    <x v="0"/>
    <x v="0"/>
    <x v="461"/>
    <x v="28"/>
    <n v="70065"/>
    <x v="0"/>
    <s v="TEC-AC-10000158"/>
    <x v="2"/>
    <x v="11"/>
    <s v="Sony 64GB Class 10 Micro SDHC R40 Memory Card"/>
    <n v="71.98"/>
    <n v="2"/>
    <n v="0"/>
    <n v="15.1158"/>
  </r>
  <r>
    <n v="6023"/>
    <s v="CA-2011-130869"/>
    <x v="2"/>
    <x v="664"/>
    <d v="2011-11-21T00:00:00"/>
    <s v="Standard Class"/>
    <s v="CB-12025"/>
    <s v="Cassandra Brandow"/>
    <x v="0"/>
    <x v="0"/>
    <x v="444"/>
    <x v="5"/>
    <n v="75104"/>
    <x v="2"/>
    <s v="OFF-EN-10002600"/>
    <x v="1"/>
    <x v="12"/>
    <s v="Redi-Strip #10 Envelopes, 4 1/8 x 9 1/2"/>
    <n v="7.080000000000001"/>
    <n v="3"/>
    <n v="0.2"/>
    <n v="2.4779999999999989"/>
  </r>
  <r>
    <n v="6024"/>
    <s v="US-2014-128832"/>
    <x v="3"/>
    <x v="558"/>
    <d v="2014-04-28T00:00:00"/>
    <s v="First Class"/>
    <s v="LS-16945"/>
    <s v="Linda Southworth"/>
    <x v="1"/>
    <x v="0"/>
    <x v="205"/>
    <x v="34"/>
    <n v="2908"/>
    <x v="3"/>
    <s v="TEC-AC-10004855"/>
    <x v="2"/>
    <x v="11"/>
    <s v="V7 USB Numeric Keypad"/>
    <n v="69.98"/>
    <n v="2"/>
    <n v="0"/>
    <n v="4.8986000000000018"/>
  </r>
  <r>
    <n v="6025"/>
    <s v="CA-2014-139717"/>
    <x v="3"/>
    <x v="1043"/>
    <d v="2014-08-27T00:00:00"/>
    <s v="Second Class"/>
    <s v="DM-13015"/>
    <s v="Darrin Martin"/>
    <x v="0"/>
    <x v="0"/>
    <x v="152"/>
    <x v="24"/>
    <n v="43130"/>
    <x v="3"/>
    <s v="OFF-AP-10000938"/>
    <x v="1"/>
    <x v="9"/>
    <s v="Avanti 1.7 Cu. Ft. Refrigerator"/>
    <n v="646.27200000000005"/>
    <n v="8"/>
    <n v="0.2"/>
    <n v="64.627199999999988"/>
  </r>
  <r>
    <n v="6026"/>
    <s v="CA-2014-139717"/>
    <x v="3"/>
    <x v="1043"/>
    <d v="2014-08-27T00:00:00"/>
    <s v="Second Class"/>
    <s v="DM-13015"/>
    <s v="Darrin Martin"/>
    <x v="0"/>
    <x v="0"/>
    <x v="152"/>
    <x v="24"/>
    <n v="43130"/>
    <x v="3"/>
    <s v="OFF-PA-10002195"/>
    <x v="1"/>
    <x v="10"/>
    <s v="Xerox 1966"/>
    <n v="10.368000000000002"/>
    <n v="2"/>
    <n v="0.2"/>
    <n v="3.7584"/>
  </r>
  <r>
    <n v="6027"/>
    <s v="CA-2014-136007"/>
    <x v="3"/>
    <x v="660"/>
    <d v="2014-03-03T00:00:00"/>
    <s v="Standard Class"/>
    <s v="AC-10615"/>
    <s v="Ann Chong"/>
    <x v="1"/>
    <x v="0"/>
    <x v="4"/>
    <x v="4"/>
    <n v="98115"/>
    <x v="1"/>
    <s v="OFF-FA-10002701"/>
    <x v="1"/>
    <x v="13"/>
    <s v="Alliance Rubber Bands"/>
    <n v="8.4"/>
    <n v="5"/>
    <n v="0"/>
    <n v="0.33599999999999963"/>
  </r>
  <r>
    <n v="6028"/>
    <s v="CA-2014-136007"/>
    <x v="3"/>
    <x v="660"/>
    <d v="2014-03-03T00:00:00"/>
    <s v="Standard Class"/>
    <s v="AC-10615"/>
    <s v="Ann Chong"/>
    <x v="1"/>
    <x v="0"/>
    <x v="4"/>
    <x v="4"/>
    <n v="98115"/>
    <x v="1"/>
    <s v="TEC-PH-10003589"/>
    <x v="2"/>
    <x v="7"/>
    <s v="invisibleSHIELD by ZAGG Smudge-Free Screen Protector"/>
    <n v="71.959999999999994"/>
    <n v="5"/>
    <n v="0.2"/>
    <n v="25.185999999999996"/>
  </r>
  <r>
    <n v="6029"/>
    <s v="CA-2013-157364"/>
    <x v="0"/>
    <x v="258"/>
    <d v="2013-11-22T00:00:00"/>
    <s v="First Class"/>
    <s v="LT-17110"/>
    <s v="Liz Thompson"/>
    <x v="0"/>
    <x v="0"/>
    <x v="108"/>
    <x v="3"/>
    <n v="28540"/>
    <x v="0"/>
    <s v="OFF-AR-10003752"/>
    <x v="1"/>
    <x v="6"/>
    <s v="Deluxe Chalkboard Eraser Cleaner"/>
    <n v="18.48"/>
    <n v="2"/>
    <n v="0.2"/>
    <n v="6.0059999999999993"/>
  </r>
  <r>
    <n v="6030"/>
    <s v="US-2013-112970"/>
    <x v="0"/>
    <x v="696"/>
    <d v="2013-11-16T00:00:00"/>
    <s v="First Class"/>
    <s v="TB-21250"/>
    <s v="Tim Brockman"/>
    <x v="0"/>
    <x v="0"/>
    <x v="1"/>
    <x v="1"/>
    <n v="90049"/>
    <x v="1"/>
    <s v="OFF-AR-10003829"/>
    <x v="1"/>
    <x v="6"/>
    <s v="Newell 35"/>
    <n v="9.84"/>
    <n v="3"/>
    <n v="0"/>
    <n v="2.8535999999999988"/>
  </r>
  <r>
    <n v="6031"/>
    <s v="US-2014-152492"/>
    <x v="3"/>
    <x v="91"/>
    <d v="2014-07-07T00:00:00"/>
    <s v="Same Day"/>
    <s v="AH-10585"/>
    <s v="Angele Hood"/>
    <x v="0"/>
    <x v="0"/>
    <x v="100"/>
    <x v="2"/>
    <n v="33142"/>
    <x v="0"/>
    <s v="FUR-CH-10000155"/>
    <x v="0"/>
    <x v="1"/>
    <s v="Global Comet Stacking Armless Chair"/>
    <n v="239.24"/>
    <n v="1"/>
    <n v="0.2"/>
    <n v="23.924000000000007"/>
  </r>
  <r>
    <n v="6032"/>
    <s v="CA-2013-101168"/>
    <x v="0"/>
    <x v="591"/>
    <d v="2014-01-02T00:00:00"/>
    <s v="Standard Class"/>
    <s v="SS-20140"/>
    <s v="Saphhira Shifley"/>
    <x v="1"/>
    <x v="0"/>
    <x v="462"/>
    <x v="38"/>
    <n v="3060"/>
    <x v="3"/>
    <s v="FUR-FU-10003142"/>
    <x v="0"/>
    <x v="5"/>
    <s v="Master Big Foot Doorstop, Beige"/>
    <n v="21.12"/>
    <n v="4"/>
    <n v="0"/>
    <n v="6.5471999999999984"/>
  </r>
  <r>
    <n v="6033"/>
    <s v="CA-2014-104010"/>
    <x v="3"/>
    <x v="756"/>
    <d v="2014-04-26T00:00:00"/>
    <s v="First Class"/>
    <s v="TD-20995"/>
    <s v="Tamara Dahlen"/>
    <x v="0"/>
    <x v="0"/>
    <x v="20"/>
    <x v="15"/>
    <n v="10011"/>
    <x v="3"/>
    <s v="OFF-SU-10001218"/>
    <x v="1"/>
    <x v="14"/>
    <s v="Fiskars Softgrip Scissors"/>
    <n v="54.900000000000006"/>
    <n v="5"/>
    <n v="0"/>
    <n v="15.372000000000003"/>
  </r>
  <r>
    <n v="6034"/>
    <s v="CA-2012-130253"/>
    <x v="1"/>
    <x v="639"/>
    <d v="2012-12-18T00:00:00"/>
    <s v="Standard Class"/>
    <s v="PP-18955"/>
    <s v="Paul Prost"/>
    <x v="2"/>
    <x v="0"/>
    <x v="1"/>
    <x v="1"/>
    <n v="90036"/>
    <x v="1"/>
    <s v="FUR-FU-10002963"/>
    <x v="0"/>
    <x v="5"/>
    <s v="Master Caster Door Stop, Gray"/>
    <n v="15.24"/>
    <n v="3"/>
    <n v="0"/>
    <n v="5.1815999999999995"/>
  </r>
  <r>
    <n v="6035"/>
    <s v="US-2012-155369"/>
    <x v="1"/>
    <x v="1083"/>
    <d v="2012-04-25T00:00:00"/>
    <s v="Standard Class"/>
    <s v="PG-18820"/>
    <s v="Patrick Gardner"/>
    <x v="0"/>
    <x v="0"/>
    <x v="238"/>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x v="0"/>
    <x v="238"/>
    <x v="5"/>
    <n v="75007"/>
    <x v="2"/>
    <s v="OFF-BI-10003925"/>
    <x v="1"/>
    <x v="8"/>
    <s v="Fellowes PB300 Plastic Comb Binding Machine"/>
    <n v="310.39199999999994"/>
    <n v="4"/>
    <n v="0.8"/>
    <n v="-512.14680000000021"/>
  </r>
  <r>
    <n v="6037"/>
    <s v="CA-2013-131205"/>
    <x v="0"/>
    <x v="913"/>
    <d v="2013-09-09T00:00:00"/>
    <s v="Standard Class"/>
    <s v="AA-10645"/>
    <s v="Anna Andreadi"/>
    <x v="0"/>
    <x v="0"/>
    <x v="430"/>
    <x v="0"/>
    <n v="40324"/>
    <x v="0"/>
    <s v="FUR-FU-10003347"/>
    <x v="0"/>
    <x v="5"/>
    <s v="Coloredge Poster Frame"/>
    <n v="42.599999999999994"/>
    <n v="3"/>
    <n v="0"/>
    <n v="16.614000000000001"/>
  </r>
  <r>
    <n v="6038"/>
    <s v="CA-2013-131205"/>
    <x v="0"/>
    <x v="913"/>
    <d v="2013-09-09T00:00:00"/>
    <s v="Standard Class"/>
    <s v="AA-10645"/>
    <s v="Anna Andreadi"/>
    <x v="0"/>
    <x v="0"/>
    <x v="430"/>
    <x v="0"/>
    <n v="40324"/>
    <x v="0"/>
    <s v="OFF-BI-10000315"/>
    <x v="1"/>
    <x v="8"/>
    <s v="Poly Designer Cover &amp; Back"/>
    <n v="113.94"/>
    <n v="6"/>
    <n v="0"/>
    <n v="54.691199999999995"/>
  </r>
  <r>
    <n v="6039"/>
    <s v="CA-2013-131205"/>
    <x v="0"/>
    <x v="913"/>
    <d v="2013-09-09T00:00:00"/>
    <s v="Standard Class"/>
    <s v="AA-10645"/>
    <s v="Anna Andreadi"/>
    <x v="0"/>
    <x v="0"/>
    <x v="430"/>
    <x v="0"/>
    <n v="40324"/>
    <x v="0"/>
    <s v="OFF-ST-10002583"/>
    <x v="1"/>
    <x v="4"/>
    <s v="Fellowes Neat Ideas Storage Cubes"/>
    <n v="129.91999999999999"/>
    <n v="4"/>
    <n v="0"/>
    <n v="5.1967999999999961"/>
  </r>
  <r>
    <n v="6040"/>
    <s v="CA-2013-131205"/>
    <x v="0"/>
    <x v="913"/>
    <d v="2013-09-09T00:00:00"/>
    <s v="Standard Class"/>
    <s v="AA-10645"/>
    <s v="Anna Andreadi"/>
    <x v="0"/>
    <x v="0"/>
    <x v="430"/>
    <x v="0"/>
    <n v="40324"/>
    <x v="0"/>
    <s v="OFF-AR-10003469"/>
    <x v="1"/>
    <x v="6"/>
    <s v="Nontoxic Chalk"/>
    <n v="5.28"/>
    <n v="3"/>
    <n v="0"/>
    <n v="2.5343999999999998"/>
  </r>
  <r>
    <n v="6041"/>
    <s v="CA-2014-122364"/>
    <x v="3"/>
    <x v="241"/>
    <d v="2014-09-30T00:00:00"/>
    <s v="Standard Class"/>
    <s v="FA-14230"/>
    <s v="Frank Atkinson"/>
    <x v="1"/>
    <x v="0"/>
    <x v="1"/>
    <x v="1"/>
    <n v="90008"/>
    <x v="1"/>
    <s v="TEC-PH-10001817"/>
    <x v="2"/>
    <x v="7"/>
    <s v="Wilson Electronics DB Pro Signal Booster"/>
    <n v="859.2"/>
    <n v="3"/>
    <n v="0.2"/>
    <n v="75.180000000000064"/>
  </r>
  <r>
    <n v="6042"/>
    <s v="CA-2014-122364"/>
    <x v="3"/>
    <x v="241"/>
    <d v="2014-09-30T00:00:00"/>
    <s v="Standard Class"/>
    <s v="FA-14230"/>
    <s v="Frank Atkinson"/>
    <x v="1"/>
    <x v="0"/>
    <x v="1"/>
    <x v="1"/>
    <n v="90008"/>
    <x v="1"/>
    <s v="TEC-MA-10001031"/>
    <x v="2"/>
    <x v="15"/>
    <s v="Socket Bluetooth Cordless Hand Scanner (CHS)"/>
    <n v="506.28"/>
    <n v="3"/>
    <n v="0.2"/>
    <n v="177.19799999999998"/>
  </r>
  <r>
    <n v="6043"/>
    <s v="CA-2013-117912"/>
    <x v="0"/>
    <x v="1084"/>
    <d v="2013-02-08T00:00:00"/>
    <s v="Standard Class"/>
    <s v="TB-21520"/>
    <s v="Tracy Blumstein"/>
    <x v="0"/>
    <x v="0"/>
    <x v="136"/>
    <x v="16"/>
    <n v="85635"/>
    <x v="1"/>
    <s v="FUR-FU-10002088"/>
    <x v="0"/>
    <x v="5"/>
    <s v="Nu-Dell Float Frame 11 x 14 1/2"/>
    <n v="14.368000000000002"/>
    <n v="2"/>
    <n v="0.2"/>
    <n v="3.9512"/>
  </r>
  <r>
    <n v="6044"/>
    <s v="CA-2014-145702"/>
    <x v="3"/>
    <x v="240"/>
    <d v="2014-05-25T00:00:00"/>
    <s v="Second Class"/>
    <s v="AH-10075"/>
    <s v="Adam Hart"/>
    <x v="1"/>
    <x v="0"/>
    <x v="289"/>
    <x v="18"/>
    <n v="37918"/>
    <x v="0"/>
    <s v="FUR-CH-10001482"/>
    <x v="0"/>
    <x v="1"/>
    <s v="Office Star - Mesh Screen back chair with Vinyl seat"/>
    <n v="314.35199999999998"/>
    <n v="3"/>
    <n v="0.2"/>
    <n v="-35.36460000000001"/>
  </r>
  <r>
    <n v="6045"/>
    <s v="CA-2014-145702"/>
    <x v="3"/>
    <x v="240"/>
    <d v="2014-05-25T00:00:00"/>
    <s v="Second Class"/>
    <s v="AH-10075"/>
    <s v="Adam Hart"/>
    <x v="1"/>
    <x v="0"/>
    <x v="289"/>
    <x v="18"/>
    <n v="37918"/>
    <x v="0"/>
    <s v="OFF-PA-10001526"/>
    <x v="1"/>
    <x v="10"/>
    <s v="Xerox 1949"/>
    <n v="27.888000000000002"/>
    <n v="7"/>
    <n v="0.2"/>
    <n v="10.109400000000001"/>
  </r>
  <r>
    <n v="6046"/>
    <s v="CA-2012-113215"/>
    <x v="1"/>
    <x v="37"/>
    <d v="2012-09-08T00:00:00"/>
    <s v="Standard Class"/>
    <s v="CP-12085"/>
    <s v="Cathy Prescott"/>
    <x v="1"/>
    <x v="0"/>
    <x v="93"/>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x v="0"/>
    <x v="31"/>
    <x v="11"/>
    <n v="55407"/>
    <x v="2"/>
    <s v="FUR-TA-10001771"/>
    <x v="0"/>
    <x v="3"/>
    <s v="Bush Cubix Conference Tables, Fully Assembled"/>
    <n v="692.93999999999994"/>
    <n v="3"/>
    <n v="0"/>
    <n v="173.23500000000001"/>
  </r>
  <r>
    <n v="6048"/>
    <s v="CA-2012-105571"/>
    <x v="1"/>
    <x v="209"/>
    <d v="2012-11-11T00:00:00"/>
    <s v="Standard Class"/>
    <s v="CP-12340"/>
    <s v="Christine Phan"/>
    <x v="1"/>
    <x v="0"/>
    <x v="100"/>
    <x v="2"/>
    <n v="33142"/>
    <x v="0"/>
    <s v="OFF-BI-10003305"/>
    <x v="1"/>
    <x v="8"/>
    <s v="Avery Hanging File Binders"/>
    <n v="16.146000000000004"/>
    <n v="9"/>
    <n v="0.7"/>
    <n v="-12.916800000000002"/>
  </r>
  <r>
    <n v="6049"/>
    <s v="CA-2012-105571"/>
    <x v="1"/>
    <x v="209"/>
    <d v="2012-11-11T00:00:00"/>
    <s v="Standard Class"/>
    <s v="CP-12340"/>
    <s v="Christine Phan"/>
    <x v="1"/>
    <x v="0"/>
    <x v="100"/>
    <x v="2"/>
    <n v="33142"/>
    <x v="0"/>
    <s v="OFF-BI-10001359"/>
    <x v="1"/>
    <x v="8"/>
    <s v="GBC DocuBind TL300 Electric Binding System"/>
    <n v="1345.4850000000001"/>
    <n v="5"/>
    <n v="0.7"/>
    <n v="-1031.5385000000001"/>
  </r>
  <r>
    <n v="6050"/>
    <s v="CA-2013-152765"/>
    <x v="0"/>
    <x v="1085"/>
    <d v="2013-06-19T00:00:00"/>
    <s v="First Class"/>
    <s v="LS-17245"/>
    <s v="Lynn Smith"/>
    <x v="0"/>
    <x v="0"/>
    <x v="12"/>
    <x v="5"/>
    <n v="77036"/>
    <x v="2"/>
    <s v="OFF-PA-10000483"/>
    <x v="1"/>
    <x v="10"/>
    <s v="Xerox 19"/>
    <n v="173.48800000000003"/>
    <n v="7"/>
    <n v="0.2"/>
    <n v="54.214999999999982"/>
  </r>
  <r>
    <n v="6051"/>
    <s v="CA-2012-153878"/>
    <x v="1"/>
    <x v="334"/>
    <d v="2012-04-30T00:00:00"/>
    <s v="Standard Class"/>
    <s v="TS-21655"/>
    <s v="Trudy Schmidt"/>
    <x v="0"/>
    <x v="0"/>
    <x v="158"/>
    <x v="6"/>
    <n v="53209"/>
    <x v="2"/>
    <s v="OFF-AR-10000658"/>
    <x v="1"/>
    <x v="6"/>
    <s v="Newell 324"/>
    <n v="57.75"/>
    <n v="5"/>
    <n v="0"/>
    <n v="16.170000000000002"/>
  </r>
  <r>
    <n v="6052"/>
    <s v="CA-2012-153878"/>
    <x v="1"/>
    <x v="334"/>
    <d v="2012-04-30T00:00:00"/>
    <s v="Standard Class"/>
    <s v="TS-21655"/>
    <s v="Trudy Schmidt"/>
    <x v="0"/>
    <x v="0"/>
    <x v="158"/>
    <x v="6"/>
    <n v="53209"/>
    <x v="2"/>
    <s v="OFF-AP-10001205"/>
    <x v="1"/>
    <x v="9"/>
    <s v="Belkin 5 Outlet SurgeMaster Power Centers"/>
    <n v="272.39999999999998"/>
    <n v="5"/>
    <n v="0"/>
    <n v="76.27200000000002"/>
  </r>
  <r>
    <n v="6053"/>
    <s v="CA-2013-124016"/>
    <x v="0"/>
    <x v="713"/>
    <d v="2013-09-27T00:00:00"/>
    <s v="Second Class"/>
    <s v="JS-15940"/>
    <s v="Joni Sundaresam"/>
    <x v="2"/>
    <x v="0"/>
    <x v="152"/>
    <x v="24"/>
    <n v="43130"/>
    <x v="3"/>
    <s v="OFF-PA-10002586"/>
    <x v="1"/>
    <x v="10"/>
    <s v="Xerox 1970"/>
    <n v="11.952000000000002"/>
    <n v="3"/>
    <n v="0.2"/>
    <n v="4.0338000000000003"/>
  </r>
  <r>
    <n v="6054"/>
    <s v="CA-2013-124016"/>
    <x v="0"/>
    <x v="713"/>
    <d v="2013-09-27T00:00:00"/>
    <s v="Second Class"/>
    <s v="JS-15940"/>
    <s v="Joni Sundaresam"/>
    <x v="2"/>
    <x v="0"/>
    <x v="152"/>
    <x v="24"/>
    <n v="43130"/>
    <x v="3"/>
    <s v="FUR-FU-10004963"/>
    <x v="0"/>
    <x v="5"/>
    <s v="Eldon 400 Class Desk Accessories, Black Carbon"/>
    <n v="28"/>
    <n v="4"/>
    <n v="0.2"/>
    <n v="7.7000000000000028"/>
  </r>
  <r>
    <n v="6055"/>
    <s v="CA-2013-124016"/>
    <x v="0"/>
    <x v="713"/>
    <d v="2013-09-27T00:00:00"/>
    <s v="Second Class"/>
    <s v="JS-15940"/>
    <s v="Joni Sundaresam"/>
    <x v="2"/>
    <x v="0"/>
    <x v="152"/>
    <x v="24"/>
    <n v="43130"/>
    <x v="3"/>
    <s v="OFF-BI-10002071"/>
    <x v="1"/>
    <x v="8"/>
    <s v="Fellowes Black Plastic Comb Bindings"/>
    <n v="12.201000000000001"/>
    <n v="7"/>
    <n v="0.7"/>
    <n v="-9.7607999999999961"/>
  </r>
  <r>
    <n v="6056"/>
    <s v="CA-2013-113551"/>
    <x v="0"/>
    <x v="298"/>
    <d v="2013-08-21T00:00:00"/>
    <s v="First Class"/>
    <s v="NF-18385"/>
    <s v="Natalie Fritzler"/>
    <x v="0"/>
    <x v="0"/>
    <x v="380"/>
    <x v="5"/>
    <n v="78539"/>
    <x v="2"/>
    <s v="OFF-BI-10001617"/>
    <x v="1"/>
    <x v="8"/>
    <s v="GBC Wire Binding Combs"/>
    <n v="2.0679999999999996"/>
    <n v="1"/>
    <n v="0.8"/>
    <n v="-3.4122000000000003"/>
  </r>
  <r>
    <n v="6057"/>
    <s v="CA-2013-113551"/>
    <x v="0"/>
    <x v="298"/>
    <d v="2013-08-21T00:00:00"/>
    <s v="First Class"/>
    <s v="NF-18385"/>
    <s v="Natalie Fritzler"/>
    <x v="0"/>
    <x v="0"/>
    <x v="380"/>
    <x v="5"/>
    <n v="78539"/>
    <x v="2"/>
    <s v="OFF-PA-10004665"/>
    <x v="1"/>
    <x v="10"/>
    <s v="Advantus Motivational Note Cards"/>
    <n v="83.84"/>
    <n v="8"/>
    <n v="0.2"/>
    <n v="30.391999999999996"/>
  </r>
  <r>
    <n v="6058"/>
    <s v="CA-2011-107524"/>
    <x v="2"/>
    <x v="1086"/>
    <d v="2011-03-08T00:00:00"/>
    <s v="Standard Class"/>
    <s v="KN-16705"/>
    <s v="Kristina Nunn"/>
    <x v="2"/>
    <x v="0"/>
    <x v="20"/>
    <x v="15"/>
    <n v="10009"/>
    <x v="3"/>
    <s v="OFF-EN-10001990"/>
    <x v="1"/>
    <x v="12"/>
    <s v="Staples"/>
    <n v="11.36"/>
    <n v="2"/>
    <n v="0"/>
    <n v="5.3391999999999991"/>
  </r>
  <r>
    <n v="6059"/>
    <s v="CA-2011-107524"/>
    <x v="2"/>
    <x v="1086"/>
    <d v="2011-03-08T00:00:00"/>
    <s v="Standard Class"/>
    <s v="KN-16705"/>
    <s v="Kristina Nunn"/>
    <x v="2"/>
    <x v="0"/>
    <x v="20"/>
    <x v="15"/>
    <n v="10009"/>
    <x v="3"/>
    <s v="OFF-PA-10000587"/>
    <x v="1"/>
    <x v="10"/>
    <s v="Array Parchment Paper, Assorted Colors"/>
    <n v="36.4"/>
    <n v="5"/>
    <n v="0"/>
    <n v="17.472000000000001"/>
  </r>
  <r>
    <n v="6060"/>
    <s v="CA-2011-138072"/>
    <x v="2"/>
    <x v="125"/>
    <d v="2012-01-03T00:00:00"/>
    <s v="Standard Class"/>
    <s v="GA-14725"/>
    <s v="Guy Armstrong"/>
    <x v="0"/>
    <x v="0"/>
    <x v="10"/>
    <x v="9"/>
    <n v="19120"/>
    <x v="3"/>
    <s v="TEC-AC-10004859"/>
    <x v="2"/>
    <x v="11"/>
    <s v="Maxell Pro 80 Minute CD-R, 10/Pack"/>
    <n v="27.968000000000004"/>
    <n v="2"/>
    <n v="0.2"/>
    <n v="6.9920000000000009"/>
  </r>
  <r>
    <n v="6061"/>
    <s v="CA-2012-134201"/>
    <x v="1"/>
    <x v="889"/>
    <d v="2012-04-16T00:00:00"/>
    <s v="Standard Class"/>
    <s v="EH-14125"/>
    <s v="Eugene Hildebrand"/>
    <x v="2"/>
    <x v="0"/>
    <x v="30"/>
    <x v="15"/>
    <n v="14609"/>
    <x v="3"/>
    <s v="OFF-ST-10001476"/>
    <x v="1"/>
    <x v="4"/>
    <s v="Steel Personal Filing/Posting Tote"/>
    <n v="142.04"/>
    <n v="4"/>
    <n v="0"/>
    <n v="38.350800000000007"/>
  </r>
  <r>
    <n v="6062"/>
    <s v="CA-2012-134201"/>
    <x v="1"/>
    <x v="889"/>
    <d v="2012-04-16T00:00:00"/>
    <s v="Standard Class"/>
    <s v="EH-14125"/>
    <s v="Eugene Hildebrand"/>
    <x v="2"/>
    <x v="0"/>
    <x v="30"/>
    <x v="15"/>
    <n v="14609"/>
    <x v="3"/>
    <s v="OFF-AR-10002804"/>
    <x v="1"/>
    <x v="6"/>
    <s v="Faber Castell Col-Erase Pencils"/>
    <n v="14.669999999999998"/>
    <n v="3"/>
    <n v="0"/>
    <n v="6.0147000000000004"/>
  </r>
  <r>
    <n v="6063"/>
    <s v="CA-2012-111780"/>
    <x v="1"/>
    <x v="707"/>
    <d v="2012-12-30T00:00:00"/>
    <s v="Second Class"/>
    <s v="RA-19285"/>
    <s v="Ralph Arnett"/>
    <x v="0"/>
    <x v="0"/>
    <x v="70"/>
    <x v="1"/>
    <n v="92037"/>
    <x v="1"/>
    <s v="TEC-CO-10004202"/>
    <x v="2"/>
    <x v="16"/>
    <s v="Brother DCP1000 Digital 3 in 1 Multifunction Machine"/>
    <n v="1199.96"/>
    <n v="5"/>
    <n v="0.2"/>
    <n v="224.99249999999995"/>
  </r>
  <r>
    <n v="6064"/>
    <s v="CA-2012-111780"/>
    <x v="1"/>
    <x v="707"/>
    <d v="2012-12-30T00:00:00"/>
    <s v="Second Class"/>
    <s v="RA-19285"/>
    <s v="Ralph Arnett"/>
    <x v="0"/>
    <x v="0"/>
    <x v="70"/>
    <x v="1"/>
    <n v="92037"/>
    <x v="1"/>
    <s v="OFF-PA-10001307"/>
    <x v="1"/>
    <x v="10"/>
    <s v="Important Message Pads, 50 4-1/4 x 5-1/2 Forms per Pad"/>
    <n v="12.600000000000001"/>
    <n v="3"/>
    <n v="0"/>
    <n v="6.1739999999999995"/>
  </r>
  <r>
    <n v="6065"/>
    <s v="CA-2012-111780"/>
    <x v="1"/>
    <x v="707"/>
    <d v="2012-12-30T00:00:00"/>
    <s v="Second Class"/>
    <s v="RA-19285"/>
    <s v="Ralph Arnett"/>
    <x v="0"/>
    <x v="0"/>
    <x v="70"/>
    <x v="1"/>
    <n v="92037"/>
    <x v="1"/>
    <s v="OFF-PA-10001667"/>
    <x v="1"/>
    <x v="10"/>
    <s v="Great White Multi-Use Recycled Paper (20Lb. and 84 Bright)"/>
    <n v="17.940000000000001"/>
    <n v="3"/>
    <n v="0"/>
    <n v="8.0730000000000004"/>
  </r>
  <r>
    <n v="6066"/>
    <s v="CA-2012-119942"/>
    <x v="1"/>
    <x v="57"/>
    <d v="2012-04-07T00:00:00"/>
    <s v="First Class"/>
    <s v="TT-21070"/>
    <s v="Ted Trevino"/>
    <x v="0"/>
    <x v="0"/>
    <x v="10"/>
    <x v="9"/>
    <n v="19120"/>
    <x v="3"/>
    <s v="OFF-LA-10001569"/>
    <x v="1"/>
    <x v="2"/>
    <s v="Avery 499"/>
    <n v="23.904000000000003"/>
    <n v="6"/>
    <n v="0.2"/>
    <n v="7.7687999999999988"/>
  </r>
  <r>
    <n v="6067"/>
    <s v="CA-2012-151547"/>
    <x v="1"/>
    <x v="184"/>
    <d v="2012-01-23T00:00:00"/>
    <s v="Standard Class"/>
    <s v="AH-10465"/>
    <s v="Amy Hunt"/>
    <x v="0"/>
    <x v="0"/>
    <x v="463"/>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x v="0"/>
    <x v="80"/>
    <x v="1"/>
    <n v="90712"/>
    <x v="1"/>
    <s v="FUR-CH-10000225"/>
    <x v="0"/>
    <x v="1"/>
    <s v="Global Geo Office Task Chair, Gray"/>
    <n v="518.27200000000005"/>
    <n v="8"/>
    <n v="0.2"/>
    <n v="-97.176000000000073"/>
  </r>
  <r>
    <n v="6069"/>
    <s v="CA-2014-166695"/>
    <x v="3"/>
    <x v="968"/>
    <d v="2014-05-25T00:00:00"/>
    <s v="Standard Class"/>
    <s v="CC-12430"/>
    <s v="Chuck Clark"/>
    <x v="2"/>
    <x v="0"/>
    <x v="80"/>
    <x v="1"/>
    <n v="90712"/>
    <x v="1"/>
    <s v="FUR-FU-10002191"/>
    <x v="0"/>
    <x v="5"/>
    <s v="G.E. Halogen Desk Lamp Bulbs"/>
    <n v="6.98"/>
    <n v="1"/>
    <n v="0"/>
    <n v="3.3504"/>
  </r>
  <r>
    <n v="6070"/>
    <s v="CA-2014-166695"/>
    <x v="3"/>
    <x v="968"/>
    <d v="2014-05-25T00:00:00"/>
    <s v="Standard Class"/>
    <s v="CC-12430"/>
    <s v="Chuck Clark"/>
    <x v="2"/>
    <x v="0"/>
    <x v="80"/>
    <x v="1"/>
    <n v="90712"/>
    <x v="1"/>
    <s v="TEC-MA-10003176"/>
    <x v="2"/>
    <x v="15"/>
    <s v="Okidata B400 Printer"/>
    <n v="343.20000000000005"/>
    <n v="1"/>
    <n v="0.2"/>
    <n v="38.609999999999957"/>
  </r>
  <r>
    <n v="6071"/>
    <s v="CA-2014-167542"/>
    <x v="3"/>
    <x v="802"/>
    <d v="2014-08-21T00:00:00"/>
    <s v="Standard Class"/>
    <s v="KD-16495"/>
    <s v="Keith Dawkins"/>
    <x v="1"/>
    <x v="0"/>
    <x v="10"/>
    <x v="9"/>
    <n v="19120"/>
    <x v="3"/>
    <s v="OFF-LA-10004093"/>
    <x v="1"/>
    <x v="2"/>
    <s v="Avery 486"/>
    <n v="17.544"/>
    <n v="3"/>
    <n v="0.2"/>
    <n v="5.9210999999999983"/>
  </r>
  <r>
    <n v="6072"/>
    <s v="CA-2012-120901"/>
    <x v="1"/>
    <x v="620"/>
    <d v="2013-01-04T00:00:00"/>
    <s v="Standard Class"/>
    <s v="BG-11035"/>
    <s v="Barry Gonzalez"/>
    <x v="0"/>
    <x v="0"/>
    <x v="89"/>
    <x v="5"/>
    <n v="78745"/>
    <x v="2"/>
    <s v="OFF-ST-10000025"/>
    <x v="1"/>
    <x v="4"/>
    <s v="Fellowes Stor/Drawer Steel Plus Storage Drawers"/>
    <n v="152.68800000000002"/>
    <n v="2"/>
    <n v="0.2"/>
    <n v="-26.720400000000019"/>
  </r>
  <r>
    <n v="6073"/>
    <s v="CA-2012-120901"/>
    <x v="1"/>
    <x v="620"/>
    <d v="2013-01-04T00:00:00"/>
    <s v="Standard Class"/>
    <s v="BG-11035"/>
    <s v="Barry Gonzalez"/>
    <x v="0"/>
    <x v="0"/>
    <x v="89"/>
    <x v="5"/>
    <n v="78745"/>
    <x v="2"/>
    <s v="OFF-FA-10001561"/>
    <x v="1"/>
    <x v="13"/>
    <s v="Stockwell Push Pins"/>
    <n v="3.4880000000000004"/>
    <n v="2"/>
    <n v="0.2"/>
    <n v="0.56679999999999997"/>
  </r>
  <r>
    <n v="6074"/>
    <s v="CA-2012-120901"/>
    <x v="1"/>
    <x v="620"/>
    <d v="2013-01-04T00:00:00"/>
    <s v="Standard Class"/>
    <s v="BG-11035"/>
    <s v="Barry Gonzalez"/>
    <x v="0"/>
    <x v="0"/>
    <x v="89"/>
    <x v="5"/>
    <n v="78745"/>
    <x v="2"/>
    <s v="OFF-SU-10001225"/>
    <x v="1"/>
    <x v="14"/>
    <s v="Staples"/>
    <n v="5.8880000000000008"/>
    <n v="2"/>
    <n v="0.2"/>
    <n v="-1.3248000000000004"/>
  </r>
  <r>
    <n v="6075"/>
    <s v="CA-2014-121398"/>
    <x v="3"/>
    <x v="53"/>
    <d v="2014-12-30T00:00:00"/>
    <s v="Standard Class"/>
    <s v="FH-14365"/>
    <s v="Fred Hopkins"/>
    <x v="1"/>
    <x v="0"/>
    <x v="1"/>
    <x v="1"/>
    <n v="90008"/>
    <x v="1"/>
    <s v="OFF-BI-10001718"/>
    <x v="1"/>
    <x v="8"/>
    <s v="GBC DocuBind P50 Personal Binding Machine"/>
    <n v="153.55199999999999"/>
    <n v="3"/>
    <n v="0.2"/>
    <n v="51.823799999999999"/>
  </r>
  <r>
    <n v="6076"/>
    <s v="CA-2014-121398"/>
    <x v="3"/>
    <x v="53"/>
    <d v="2014-12-30T00:00:00"/>
    <s v="Standard Class"/>
    <s v="FH-14365"/>
    <s v="Fred Hopkins"/>
    <x v="1"/>
    <x v="0"/>
    <x v="1"/>
    <x v="1"/>
    <n v="90008"/>
    <x v="1"/>
    <s v="OFF-ST-10002756"/>
    <x v="1"/>
    <x v="4"/>
    <s v="Tennsco Stur-D-Stor Boltless Shelving, 5 Shelves, 24&quot; Deep, Sand"/>
    <n v="270.62"/>
    <n v="2"/>
    <n v="0"/>
    <n v="2.7062000000000239"/>
  </r>
  <r>
    <n v="6077"/>
    <s v="CA-2013-151561"/>
    <x v="0"/>
    <x v="142"/>
    <d v="2013-09-08T00:00:00"/>
    <s v="Standard Class"/>
    <s v="PG-18820"/>
    <s v="Patrick Gardner"/>
    <x v="0"/>
    <x v="0"/>
    <x v="20"/>
    <x v="15"/>
    <n v="10011"/>
    <x v="3"/>
    <s v="TEC-AC-10001432"/>
    <x v="2"/>
    <x v="11"/>
    <s v="Enermax Aurora Lite Keyboard"/>
    <n v="468.90000000000003"/>
    <n v="6"/>
    <n v="0"/>
    <n v="206.31600000000006"/>
  </r>
  <r>
    <n v="6078"/>
    <s v="CA-2013-151561"/>
    <x v="0"/>
    <x v="142"/>
    <d v="2013-09-08T00:00:00"/>
    <s v="Standard Class"/>
    <s v="PG-18820"/>
    <s v="Patrick Gardner"/>
    <x v="0"/>
    <x v="0"/>
    <x v="20"/>
    <x v="15"/>
    <n v="10011"/>
    <x v="3"/>
    <s v="TEC-AC-10003399"/>
    <x v="2"/>
    <x v="11"/>
    <s v="Memorex Mini Travel Drive 64 GB USB 2.0 Flash Drive"/>
    <n v="72.48"/>
    <n v="2"/>
    <n v="0"/>
    <n v="30.441600000000001"/>
  </r>
  <r>
    <n v="6079"/>
    <s v="CA-2013-151561"/>
    <x v="0"/>
    <x v="142"/>
    <d v="2013-09-08T00:00:00"/>
    <s v="Standard Class"/>
    <s v="PG-18820"/>
    <s v="Patrick Gardner"/>
    <x v="0"/>
    <x v="0"/>
    <x v="20"/>
    <x v="15"/>
    <n v="10011"/>
    <x v="3"/>
    <s v="OFF-SU-10001574"/>
    <x v="1"/>
    <x v="14"/>
    <s v="Acme Value Line Scissors"/>
    <n v="10.95"/>
    <n v="3"/>
    <n v="0"/>
    <n v="3.2849999999999993"/>
  </r>
  <r>
    <n v="6080"/>
    <s v="CA-2013-151561"/>
    <x v="0"/>
    <x v="142"/>
    <d v="2013-09-08T00:00:00"/>
    <s v="Standard Class"/>
    <s v="PG-18820"/>
    <s v="Patrick Gardner"/>
    <x v="0"/>
    <x v="0"/>
    <x v="20"/>
    <x v="15"/>
    <n v="10011"/>
    <x v="3"/>
    <s v="FUR-FU-10004864"/>
    <x v="0"/>
    <x v="5"/>
    <s v="Howard Miller 14-1/2&quot; Diameter Chrome Round Wall Clock"/>
    <n v="191.82"/>
    <n v="3"/>
    <n v="0"/>
    <n v="61.382399999999997"/>
  </r>
  <r>
    <n v="6081"/>
    <s v="CA-2014-154676"/>
    <x v="3"/>
    <x v="485"/>
    <d v="2014-08-09T00:00:00"/>
    <s v="First Class"/>
    <s v="NZ-18565"/>
    <s v="Nick Zandusky"/>
    <x v="2"/>
    <x v="0"/>
    <x v="12"/>
    <x v="5"/>
    <n v="77070"/>
    <x v="2"/>
    <s v="OFF-ST-10001172"/>
    <x v="1"/>
    <x v="4"/>
    <s v="Tennsco Lockers, Sand"/>
    <n v="151.05600000000001"/>
    <n v="9"/>
    <n v="0.2"/>
    <n v="7.5527999999999977"/>
  </r>
  <r>
    <n v="6082"/>
    <s v="US-2011-165589"/>
    <x v="2"/>
    <x v="1087"/>
    <d v="2011-02-19T00:00:00"/>
    <s v="Same Day"/>
    <s v="TB-21595"/>
    <s v="Troy Blackwell"/>
    <x v="0"/>
    <x v="0"/>
    <x v="270"/>
    <x v="5"/>
    <n v="79424"/>
    <x v="2"/>
    <s v="FUR-FU-10002396"/>
    <x v="0"/>
    <x v="5"/>
    <s v="DAX Copper Panel Document Frame, 5 x 7 Size"/>
    <n v="25.16"/>
    <n v="5"/>
    <n v="0.6"/>
    <n v="-11.321999999999999"/>
  </r>
  <r>
    <n v="6083"/>
    <s v="US-2013-132577"/>
    <x v="0"/>
    <x v="441"/>
    <d v="2013-11-28T00:00:00"/>
    <s v="Standard Class"/>
    <s v="JE-15475"/>
    <s v="Jeremy Ellison"/>
    <x v="0"/>
    <x v="0"/>
    <x v="12"/>
    <x v="5"/>
    <n v="77095"/>
    <x v="2"/>
    <s v="OFF-BI-10004040"/>
    <x v="1"/>
    <x v="8"/>
    <s v="Wilson Jones Impact Binders"/>
    <n v="6.2159999999999993"/>
    <n v="6"/>
    <n v="0.8"/>
    <n v="-9.634800000000002"/>
  </r>
  <r>
    <n v="6084"/>
    <s v="US-2013-132577"/>
    <x v="0"/>
    <x v="441"/>
    <d v="2013-11-28T00:00:00"/>
    <s v="Standard Class"/>
    <s v="JE-15475"/>
    <s v="Jeremy Ellison"/>
    <x v="0"/>
    <x v="0"/>
    <x v="12"/>
    <x v="5"/>
    <n v="77095"/>
    <x v="2"/>
    <s v="OFF-AR-10003481"/>
    <x v="1"/>
    <x v="6"/>
    <s v="Newell 348"/>
    <n v="23.616"/>
    <n v="9"/>
    <n v="0.2"/>
    <n v="2.6567999999999969"/>
  </r>
  <r>
    <n v="6085"/>
    <s v="US-2013-132577"/>
    <x v="0"/>
    <x v="441"/>
    <d v="2013-11-28T00:00:00"/>
    <s v="Standard Class"/>
    <s v="JE-15475"/>
    <s v="Jeremy Ellison"/>
    <x v="0"/>
    <x v="0"/>
    <x v="12"/>
    <x v="5"/>
    <n v="77095"/>
    <x v="2"/>
    <s v="TEC-AC-10000387"/>
    <x v="2"/>
    <x v="11"/>
    <s v="KeyTronic KT800P2 - Keyboard - Black"/>
    <n v="24.032"/>
    <n v="2"/>
    <n v="0.2"/>
    <n v="-0.60080000000000044"/>
  </r>
  <r>
    <n v="6086"/>
    <s v="US-2013-132577"/>
    <x v="0"/>
    <x v="441"/>
    <d v="2013-11-28T00:00:00"/>
    <s v="Standard Class"/>
    <s v="JE-15475"/>
    <s v="Jeremy Ellison"/>
    <x v="0"/>
    <x v="0"/>
    <x v="12"/>
    <x v="5"/>
    <n v="77095"/>
    <x v="2"/>
    <s v="OFF-LA-10000262"/>
    <x v="1"/>
    <x v="2"/>
    <s v="Avery 494"/>
    <n v="2.0880000000000001"/>
    <n v="1"/>
    <n v="0.2"/>
    <n v="0.67859999999999987"/>
  </r>
  <r>
    <n v="6087"/>
    <s v="US-2013-132577"/>
    <x v="0"/>
    <x v="441"/>
    <d v="2013-11-28T00:00:00"/>
    <s v="Standard Class"/>
    <s v="JE-15475"/>
    <s v="Jeremy Ellison"/>
    <x v="0"/>
    <x v="0"/>
    <x v="12"/>
    <x v="5"/>
    <n v="77095"/>
    <x v="2"/>
    <s v="OFF-BI-10003196"/>
    <x v="1"/>
    <x v="8"/>
    <s v="Accohide Poly Flexible Ring Binders"/>
    <n v="4.4879999999999995"/>
    <n v="6"/>
    <n v="0.8"/>
    <n v="-6.7320000000000011"/>
  </r>
  <r>
    <n v="6088"/>
    <s v="CA-2012-114048"/>
    <x v="1"/>
    <x v="639"/>
    <d v="2012-12-18T00:00:00"/>
    <s v="Standard Class"/>
    <s v="EH-13945"/>
    <s v="Eric Hoffmann"/>
    <x v="0"/>
    <x v="0"/>
    <x v="116"/>
    <x v="1"/>
    <n v="92627"/>
    <x v="1"/>
    <s v="FUR-FU-10004351"/>
    <x v="0"/>
    <x v="5"/>
    <s v="Staples"/>
    <n v="29.22"/>
    <n v="3"/>
    <n v="0"/>
    <n v="12.856800000000002"/>
  </r>
  <r>
    <n v="6089"/>
    <s v="CA-2012-137281"/>
    <x v="1"/>
    <x v="385"/>
    <d v="2012-06-17T00:00:00"/>
    <s v="Standard Class"/>
    <s v="BF-10975"/>
    <s v="Barbara Fisher"/>
    <x v="1"/>
    <x v="0"/>
    <x v="185"/>
    <x v="32"/>
    <n v="30076"/>
    <x v="0"/>
    <s v="OFF-PA-10001870"/>
    <x v="1"/>
    <x v="10"/>
    <s v="Xerox 202"/>
    <n v="6.48"/>
    <n v="1"/>
    <n v="0"/>
    <n v="3.1104000000000003"/>
  </r>
  <r>
    <n v="6090"/>
    <s v="US-2014-162068"/>
    <x v="3"/>
    <x v="116"/>
    <d v="2015-01-01T00:00:00"/>
    <s v="Second Class"/>
    <s v="PC-18745"/>
    <s v="Pamela Coakley"/>
    <x v="1"/>
    <x v="0"/>
    <x v="431"/>
    <x v="22"/>
    <n v="80538"/>
    <x v="1"/>
    <s v="OFF-BI-10002813"/>
    <x v="1"/>
    <x v="8"/>
    <s v="Avery Reinforcements for Hole-Punch Pages"/>
    <n v="1.1880000000000002"/>
    <n v="2"/>
    <n v="0.7"/>
    <n v="-0.98999999999999977"/>
  </r>
  <r>
    <n v="6091"/>
    <s v="CA-2014-100111"/>
    <x v="3"/>
    <x v="1088"/>
    <d v="2014-09-27T00:00:00"/>
    <s v="Standard Class"/>
    <s v="SV-20365"/>
    <s v="Seth Vernon"/>
    <x v="0"/>
    <x v="0"/>
    <x v="20"/>
    <x v="15"/>
    <n v="10035"/>
    <x v="3"/>
    <s v="FUR-CH-10003846"/>
    <x v="0"/>
    <x v="1"/>
    <s v="Hon Valutask Swivel Chairs"/>
    <n v="272.64600000000002"/>
    <n v="3"/>
    <n v="0.1"/>
    <n v="18.176400000000008"/>
  </r>
  <r>
    <n v="6092"/>
    <s v="CA-2014-100111"/>
    <x v="3"/>
    <x v="1088"/>
    <d v="2014-09-27T00:00:00"/>
    <s v="Standard Class"/>
    <s v="SV-20365"/>
    <s v="Seth Vernon"/>
    <x v="0"/>
    <x v="0"/>
    <x v="20"/>
    <x v="15"/>
    <n v="10035"/>
    <x v="3"/>
    <s v="TEC-AC-10002647"/>
    <x v="2"/>
    <x v="11"/>
    <s v="Logitech Wireless Boombox Speaker - portable - wireless, wired"/>
    <n v="212.8"/>
    <n v="2"/>
    <n v="0"/>
    <n v="95.759999999999991"/>
  </r>
  <r>
    <n v="6093"/>
    <s v="CA-2014-100111"/>
    <x v="3"/>
    <x v="1088"/>
    <d v="2014-09-27T00:00:00"/>
    <s v="Standard Class"/>
    <s v="SV-20365"/>
    <s v="Seth Vernon"/>
    <x v="0"/>
    <x v="0"/>
    <x v="20"/>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x v="0"/>
    <x v="20"/>
    <x v="15"/>
    <n v="10035"/>
    <x v="3"/>
    <s v="TEC-AC-10001465"/>
    <x v="2"/>
    <x v="11"/>
    <s v="SanDisk Cruzer 64 GB USB Flash Drive"/>
    <n v="72.64"/>
    <n v="2"/>
    <n v="0"/>
    <n v="21.791999999999994"/>
  </r>
  <r>
    <n v="6095"/>
    <s v="CA-2014-100111"/>
    <x v="3"/>
    <x v="1088"/>
    <d v="2014-09-27T00:00:00"/>
    <s v="Standard Class"/>
    <s v="SV-20365"/>
    <s v="Seth Vernon"/>
    <x v="0"/>
    <x v="0"/>
    <x v="20"/>
    <x v="15"/>
    <n v="10035"/>
    <x v="3"/>
    <s v="OFF-ST-10000615"/>
    <x v="1"/>
    <x v="4"/>
    <s v="SimpliFile Personal File, Black Granite, 15w x 6-15/16d x 11-1/4h"/>
    <n v="45.4"/>
    <n v="4"/>
    <n v="0"/>
    <n v="12.712000000000003"/>
  </r>
  <r>
    <n v="6096"/>
    <s v="CA-2014-100111"/>
    <x v="3"/>
    <x v="1088"/>
    <d v="2014-09-27T00:00:00"/>
    <s v="Standard Class"/>
    <s v="SV-20365"/>
    <s v="Seth Vernon"/>
    <x v="0"/>
    <x v="0"/>
    <x v="20"/>
    <x v="15"/>
    <n v="10035"/>
    <x v="3"/>
    <s v="OFF-PA-10002713"/>
    <x v="1"/>
    <x v="10"/>
    <s v="Adams Phone Message Book, 200 Message Capacity, 8 1/16” x 11”"/>
    <n v="13.76"/>
    <n v="2"/>
    <n v="0"/>
    <n v="6.3295999999999992"/>
  </r>
  <r>
    <n v="6097"/>
    <s v="CA-2014-100111"/>
    <x v="3"/>
    <x v="1088"/>
    <d v="2014-09-27T00:00:00"/>
    <s v="Standard Class"/>
    <s v="SV-20365"/>
    <s v="Seth Vernon"/>
    <x v="0"/>
    <x v="0"/>
    <x v="20"/>
    <x v="15"/>
    <n v="10035"/>
    <x v="3"/>
    <s v="FUR-CH-10003061"/>
    <x v="0"/>
    <x v="1"/>
    <s v="Global Leather Task Chair, Black"/>
    <n v="80.991"/>
    <n v="1"/>
    <n v="0.1"/>
    <n v="8.0990999999999875"/>
  </r>
  <r>
    <n v="6098"/>
    <s v="CA-2014-100111"/>
    <x v="3"/>
    <x v="1088"/>
    <d v="2014-09-27T00:00:00"/>
    <s v="Standard Class"/>
    <s v="SV-20365"/>
    <s v="Seth Vernon"/>
    <x v="0"/>
    <x v="0"/>
    <x v="20"/>
    <x v="15"/>
    <n v="10035"/>
    <x v="3"/>
    <s v="OFF-BI-10000343"/>
    <x v="1"/>
    <x v="8"/>
    <s v="Pressboard Covers with Storage Hooks, 9 1/2&quot; x 11&quot;, Light Blue"/>
    <n v="11.784000000000001"/>
    <n v="3"/>
    <n v="0.2"/>
    <n v="3.9770999999999996"/>
  </r>
  <r>
    <n v="6099"/>
    <s v="CA-2014-100111"/>
    <x v="3"/>
    <x v="1088"/>
    <d v="2014-09-27T00:00:00"/>
    <s v="Standard Class"/>
    <s v="SV-20365"/>
    <s v="Seth Vernon"/>
    <x v="0"/>
    <x v="0"/>
    <x v="20"/>
    <x v="15"/>
    <n v="10035"/>
    <x v="3"/>
    <s v="OFF-FA-10000304"/>
    <x v="1"/>
    <x v="13"/>
    <s v="Advantus Push Pins"/>
    <n v="4.3600000000000003"/>
    <n v="2"/>
    <n v="0"/>
    <n v="1.7876000000000003"/>
  </r>
  <r>
    <n v="6100"/>
    <s v="CA-2014-100111"/>
    <x v="3"/>
    <x v="1088"/>
    <d v="2014-09-27T00:00:00"/>
    <s v="Standard Class"/>
    <s v="SV-20365"/>
    <s v="Seth Vernon"/>
    <x v="0"/>
    <x v="0"/>
    <x v="20"/>
    <x v="15"/>
    <n v="10035"/>
    <x v="3"/>
    <s v="FUR-CH-10004086"/>
    <x v="0"/>
    <x v="1"/>
    <s v="Hon 4070 Series Pagoda Armless Upholstered Stacking Chairs"/>
    <n v="2888.1270000000004"/>
    <n v="11"/>
    <n v="0.1"/>
    <n v="609.71569999999997"/>
  </r>
  <r>
    <n v="6101"/>
    <s v="CA-2014-100111"/>
    <x v="3"/>
    <x v="1088"/>
    <d v="2014-09-27T00:00:00"/>
    <s v="Standard Class"/>
    <s v="SV-20365"/>
    <s v="Seth Vernon"/>
    <x v="0"/>
    <x v="0"/>
    <x v="20"/>
    <x v="15"/>
    <n v="10035"/>
    <x v="3"/>
    <s v="TEC-PH-10002885"/>
    <x v="2"/>
    <x v="7"/>
    <s v="Apple iPhone 5"/>
    <n v="1299.6600000000001"/>
    <n v="2"/>
    <n v="0"/>
    <n v="350.90820000000008"/>
  </r>
  <r>
    <n v="6102"/>
    <s v="CA-2014-100111"/>
    <x v="3"/>
    <x v="1088"/>
    <d v="2014-09-27T00:00:00"/>
    <s v="Standard Class"/>
    <s v="SV-20365"/>
    <s v="Seth Vernon"/>
    <x v="0"/>
    <x v="0"/>
    <x v="20"/>
    <x v="15"/>
    <n v="10035"/>
    <x v="3"/>
    <s v="FUR-CH-10001215"/>
    <x v="0"/>
    <x v="1"/>
    <s v="Global Troy Executive Leather Low-Back Tilter"/>
    <n v="2254.41"/>
    <n v="5"/>
    <n v="0.1"/>
    <n v="375.73500000000001"/>
  </r>
  <r>
    <n v="6103"/>
    <s v="CA-2014-100111"/>
    <x v="3"/>
    <x v="1088"/>
    <d v="2014-09-27T00:00:00"/>
    <s v="Standard Class"/>
    <s v="SV-20365"/>
    <s v="Seth Vernon"/>
    <x v="0"/>
    <x v="0"/>
    <x v="20"/>
    <x v="15"/>
    <n v="10035"/>
    <x v="3"/>
    <s v="TEC-PH-10000215"/>
    <x v="2"/>
    <x v="7"/>
    <s v="Plantronics Cordless Phone Headset with In-line Volume - M214C"/>
    <n v="104.85000000000001"/>
    <n v="3"/>
    <n v="0"/>
    <n v="28.309500000000007"/>
  </r>
  <r>
    <n v="6104"/>
    <s v="CA-2014-100111"/>
    <x v="3"/>
    <x v="1088"/>
    <d v="2014-09-27T00:00:00"/>
    <s v="Standard Class"/>
    <s v="SV-20365"/>
    <s v="Seth Vernon"/>
    <x v="0"/>
    <x v="0"/>
    <x v="20"/>
    <x v="15"/>
    <n v="10035"/>
    <x v="3"/>
    <s v="TEC-AC-10001998"/>
    <x v="2"/>
    <x v="11"/>
    <s v="Logitech LS21 Speaker System - PC Multimedia - 2.1-CH - Wired"/>
    <n v="59.97"/>
    <n v="3"/>
    <n v="0"/>
    <n v="20.389799999999994"/>
  </r>
  <r>
    <n v="6105"/>
    <s v="US-2014-132381"/>
    <x v="3"/>
    <x v="1029"/>
    <d v="2014-08-25T00:00:00"/>
    <s v="First Class"/>
    <s v="Dp-13240"/>
    <s v="Dean percer"/>
    <x v="2"/>
    <x v="0"/>
    <x v="10"/>
    <x v="9"/>
    <n v="19143"/>
    <x v="3"/>
    <s v="FUR-TA-10002356"/>
    <x v="0"/>
    <x v="3"/>
    <s v="Bevis Boat-Shaped Conference Table"/>
    <n v="314.53199999999998"/>
    <n v="2"/>
    <n v="0.4"/>
    <n v="-83.875200000000035"/>
  </r>
  <r>
    <n v="6106"/>
    <s v="CA-2012-147011"/>
    <x v="1"/>
    <x v="652"/>
    <d v="2012-06-22T00:00:00"/>
    <s v="Standard Class"/>
    <s v="HR-14830"/>
    <s v="Harold Ryan"/>
    <x v="1"/>
    <x v="0"/>
    <x v="100"/>
    <x v="2"/>
    <n v="33178"/>
    <x v="0"/>
    <s v="OFF-AR-10002399"/>
    <x v="1"/>
    <x v="6"/>
    <s v="Dixon Prang Watercolor Pencils, 10-Color Set with Brush"/>
    <n v="13.632"/>
    <n v="4"/>
    <n v="0.2"/>
    <n v="3.5783999999999998"/>
  </r>
  <r>
    <n v="6107"/>
    <s v="CA-2011-120852"/>
    <x v="2"/>
    <x v="414"/>
    <d v="2011-12-25T00:00:00"/>
    <s v="Standard Class"/>
    <s v="WB-21850"/>
    <s v="William Brown"/>
    <x v="0"/>
    <x v="0"/>
    <x v="55"/>
    <x v="5"/>
    <n v="75051"/>
    <x v="2"/>
    <s v="OFF-AP-10001563"/>
    <x v="1"/>
    <x v="9"/>
    <s v="Belkin Premiere Surge Master II 8-outlet surge protector"/>
    <n v="19.431999999999995"/>
    <n v="2"/>
    <n v="0.8"/>
    <n v="-49.551600000000022"/>
  </r>
  <r>
    <n v="6108"/>
    <s v="CA-2011-120852"/>
    <x v="2"/>
    <x v="414"/>
    <d v="2011-12-25T00:00:00"/>
    <s v="Standard Class"/>
    <s v="WB-21850"/>
    <s v="William Brown"/>
    <x v="0"/>
    <x v="0"/>
    <x v="55"/>
    <x v="5"/>
    <n v="75051"/>
    <x v="2"/>
    <s v="TEC-AC-10004510"/>
    <x v="2"/>
    <x v="11"/>
    <s v="Logitech Desktop MK120 Mouse and keyboard Combo"/>
    <n v="65.44"/>
    <n v="5"/>
    <n v="0.2"/>
    <n v="-8.1800000000000033"/>
  </r>
  <r>
    <n v="6109"/>
    <s v="CA-2013-150007"/>
    <x v="0"/>
    <x v="108"/>
    <d v="2013-09-17T00:00:00"/>
    <s v="Standard Class"/>
    <s v="AS-10090"/>
    <s v="Adam Shillingsburg"/>
    <x v="0"/>
    <x v="0"/>
    <x v="22"/>
    <x v="10"/>
    <n v="60653"/>
    <x v="2"/>
    <s v="OFF-LA-10001982"/>
    <x v="1"/>
    <x v="2"/>
    <s v="Smead Alpha-Z Color-Coded Name Labels First Letter Starter Set"/>
    <n v="6"/>
    <n v="2"/>
    <n v="0.2"/>
    <n v="2.0999999999999996"/>
  </r>
  <r>
    <n v="6110"/>
    <s v="CA-2013-150007"/>
    <x v="0"/>
    <x v="108"/>
    <d v="2013-09-17T00:00:00"/>
    <s v="Standard Class"/>
    <s v="AS-10090"/>
    <s v="Adam Shillingsburg"/>
    <x v="0"/>
    <x v="0"/>
    <x v="22"/>
    <x v="10"/>
    <n v="60653"/>
    <x v="2"/>
    <s v="OFF-BI-10004141"/>
    <x v="1"/>
    <x v="8"/>
    <s v="Insertable Tab Indexes For Data Binders"/>
    <n v="1.9079999999999997"/>
    <n v="3"/>
    <n v="0.8"/>
    <n v="-3.2436000000000016"/>
  </r>
  <r>
    <n v="6111"/>
    <s v="CA-2013-124590"/>
    <x v="0"/>
    <x v="396"/>
    <d v="2013-11-17T00:00:00"/>
    <s v="Standard Class"/>
    <s v="SP-20920"/>
    <s v="Susan Pistek"/>
    <x v="0"/>
    <x v="0"/>
    <x v="215"/>
    <x v="24"/>
    <n v="44134"/>
    <x v="3"/>
    <s v="FUR-CH-10004495"/>
    <x v="0"/>
    <x v="1"/>
    <s v="Global Leather and Oak Executive Chair, Black"/>
    <n v="1474.8020000000001"/>
    <n v="7"/>
    <n v="0.3"/>
    <n v="-21.068600000000174"/>
  </r>
  <r>
    <n v="6112"/>
    <s v="CA-2013-124590"/>
    <x v="0"/>
    <x v="396"/>
    <d v="2013-11-17T00:00:00"/>
    <s v="Standard Class"/>
    <s v="SP-20920"/>
    <s v="Susan Pistek"/>
    <x v="0"/>
    <x v="0"/>
    <x v="215"/>
    <x v="24"/>
    <n v="44134"/>
    <x v="3"/>
    <s v="OFF-AP-10002311"/>
    <x v="1"/>
    <x v="9"/>
    <s v="Holmes Replacement Filter for HEPA Air Cleaner, Very Large Room, HEPA Filter"/>
    <n v="110.096"/>
    <n v="2"/>
    <n v="0.2"/>
    <n v="33.028800000000004"/>
  </r>
  <r>
    <n v="6113"/>
    <s v="CA-2013-124590"/>
    <x v="0"/>
    <x v="396"/>
    <d v="2013-11-17T00:00:00"/>
    <s v="Standard Class"/>
    <s v="SP-20920"/>
    <s v="Susan Pistek"/>
    <x v="0"/>
    <x v="0"/>
    <x v="215"/>
    <x v="24"/>
    <n v="44134"/>
    <x v="3"/>
    <s v="OFF-FA-10000585"/>
    <x v="1"/>
    <x v="13"/>
    <s v="OIC Bulk Pack Metal Binder Clips"/>
    <n v="16.752000000000002"/>
    <n v="6"/>
    <n v="0.2"/>
    <n v="5.4443999999999999"/>
  </r>
  <r>
    <n v="6114"/>
    <s v="CA-2013-124590"/>
    <x v="0"/>
    <x v="396"/>
    <d v="2013-11-17T00:00:00"/>
    <s v="Standard Class"/>
    <s v="SP-20920"/>
    <s v="Susan Pistek"/>
    <x v="0"/>
    <x v="0"/>
    <x v="215"/>
    <x v="24"/>
    <n v="44134"/>
    <x v="3"/>
    <s v="FUR-CH-10000454"/>
    <x v="0"/>
    <x v="1"/>
    <s v="Hon Deluxe Fabric Upholstered Stacking Chairs, Rounded Back"/>
    <n v="1537.0739999999998"/>
    <n v="9"/>
    <n v="0.3"/>
    <n v="0"/>
  </r>
  <r>
    <n v="6115"/>
    <s v="CA-2013-124590"/>
    <x v="0"/>
    <x v="396"/>
    <d v="2013-11-17T00:00:00"/>
    <s v="Standard Class"/>
    <s v="SP-20920"/>
    <s v="Susan Pistek"/>
    <x v="0"/>
    <x v="0"/>
    <x v="215"/>
    <x v="24"/>
    <n v="44134"/>
    <x v="3"/>
    <s v="FUR-CH-10003746"/>
    <x v="0"/>
    <x v="1"/>
    <s v="Hon 4070 Series Pagoda Round Back Stacking Chairs"/>
    <n v="449.37200000000001"/>
    <n v="2"/>
    <n v="0.3"/>
    <n v="-12.839199999999977"/>
  </r>
  <r>
    <n v="6116"/>
    <s v="CA-2013-133802"/>
    <x v="0"/>
    <x v="560"/>
    <d v="2013-03-21T00:00:00"/>
    <s v="Standard Class"/>
    <s v="SP-20650"/>
    <s v="Stephanie Phelps"/>
    <x v="1"/>
    <x v="0"/>
    <x v="464"/>
    <x v="1"/>
    <n v="94061"/>
    <x v="1"/>
    <s v="OFF-BI-10003291"/>
    <x v="1"/>
    <x v="8"/>
    <s v="Wilson Jones Leather-Like Binders with DublLock Round Rings"/>
    <n v="41.904000000000003"/>
    <n v="6"/>
    <n v="0.2"/>
    <n v="14.142599999999996"/>
  </r>
  <r>
    <n v="6117"/>
    <s v="US-2013-113677"/>
    <x v="0"/>
    <x v="373"/>
    <d v="2013-11-20T00:00:00"/>
    <s v="Standard Class"/>
    <s v="CM-12655"/>
    <s v="Corinna Mitchell"/>
    <x v="2"/>
    <x v="0"/>
    <x v="20"/>
    <x v="15"/>
    <n v="10011"/>
    <x v="3"/>
    <s v="TEC-PH-10002114"/>
    <x v="2"/>
    <x v="7"/>
    <s v="Xiaomi Mi3"/>
    <n v="2279.96"/>
    <n v="4"/>
    <n v="0"/>
    <n v="592.78960000000006"/>
  </r>
  <r>
    <n v="6118"/>
    <s v="US-2013-113677"/>
    <x v="0"/>
    <x v="373"/>
    <d v="2013-11-20T00:00:00"/>
    <s v="Standard Class"/>
    <s v="CM-12655"/>
    <s v="Corinna Mitchell"/>
    <x v="2"/>
    <x v="0"/>
    <x v="20"/>
    <x v="15"/>
    <n v="10011"/>
    <x v="3"/>
    <s v="OFF-LA-10001569"/>
    <x v="1"/>
    <x v="2"/>
    <s v="Avery 499"/>
    <n v="14.940000000000001"/>
    <n v="3"/>
    <n v="0"/>
    <n v="6.8723999999999998"/>
  </r>
  <r>
    <n v="6119"/>
    <s v="CA-2014-143378"/>
    <x v="3"/>
    <x v="20"/>
    <d v="2014-09-26T00:00:00"/>
    <s v="Standard Class"/>
    <s v="JR-16210"/>
    <s v="Justin Ritter"/>
    <x v="1"/>
    <x v="0"/>
    <x v="24"/>
    <x v="21"/>
    <n v="97477"/>
    <x v="1"/>
    <s v="TEC-PH-10001425"/>
    <x v="2"/>
    <x v="7"/>
    <s v="Mophie Juice Pack Helium for iPhone"/>
    <n v="191.976"/>
    <n v="3"/>
    <n v="0.2"/>
    <n v="19.197599999999994"/>
  </r>
  <r>
    <n v="6120"/>
    <s v="CA-2014-143378"/>
    <x v="3"/>
    <x v="20"/>
    <d v="2014-09-26T00:00:00"/>
    <s v="Standard Class"/>
    <s v="JR-16210"/>
    <s v="Justin Ritter"/>
    <x v="1"/>
    <x v="0"/>
    <x v="24"/>
    <x v="21"/>
    <n v="97477"/>
    <x v="1"/>
    <s v="OFF-AR-10001915"/>
    <x v="1"/>
    <x v="6"/>
    <s v="Peel-Off China Markers"/>
    <n v="23.832000000000001"/>
    <n v="3"/>
    <n v="0.2"/>
    <n v="6.5538000000000007"/>
  </r>
  <r>
    <n v="6121"/>
    <s v="CA-2014-143378"/>
    <x v="3"/>
    <x v="20"/>
    <d v="2014-09-26T00:00:00"/>
    <s v="Standard Class"/>
    <s v="JR-16210"/>
    <s v="Justin Ritter"/>
    <x v="1"/>
    <x v="0"/>
    <x v="24"/>
    <x v="21"/>
    <n v="97477"/>
    <x v="1"/>
    <s v="FUR-FU-10004864"/>
    <x v="0"/>
    <x v="5"/>
    <s v="Howard Miller 14-1/2&quot; Diameter Chrome Round Wall Clock"/>
    <n v="409.21600000000001"/>
    <n v="8"/>
    <n v="0.2"/>
    <n v="61.38239999999999"/>
  </r>
  <r>
    <n v="6122"/>
    <s v="CA-2014-143378"/>
    <x v="3"/>
    <x v="20"/>
    <d v="2014-09-26T00:00:00"/>
    <s v="Standard Class"/>
    <s v="JR-16210"/>
    <s v="Justin Ritter"/>
    <x v="1"/>
    <x v="0"/>
    <x v="24"/>
    <x v="21"/>
    <n v="97477"/>
    <x v="1"/>
    <s v="FUR-BO-10001972"/>
    <x v="0"/>
    <x v="0"/>
    <s v="O'Sullivan 4-Shelf Bookcase in Odessa Pine"/>
    <n v="72.588000000000008"/>
    <n v="2"/>
    <n v="0.7"/>
    <n v="-128.2388"/>
  </r>
  <r>
    <n v="6123"/>
    <s v="CA-2014-152660"/>
    <x v="3"/>
    <x v="769"/>
    <d v="2014-12-10T00:00:00"/>
    <s v="Standard Class"/>
    <s v="CB-12415"/>
    <s v="Christy Brittain"/>
    <x v="0"/>
    <x v="0"/>
    <x v="22"/>
    <x v="10"/>
    <n v="60610"/>
    <x v="2"/>
    <s v="OFF-ST-10000532"/>
    <x v="1"/>
    <x v="4"/>
    <s v="Advantus Rolling Drawer Organizers"/>
    <n v="61.567999999999998"/>
    <n v="2"/>
    <n v="0.2"/>
    <n v="4.6175999999999995"/>
  </r>
  <r>
    <n v="6124"/>
    <s v="CA-2012-142139"/>
    <x v="1"/>
    <x v="284"/>
    <d v="2012-09-05T00:00:00"/>
    <s v="Standard Class"/>
    <s v="SD-20485"/>
    <s v="Shirley Daniels"/>
    <x v="2"/>
    <x v="0"/>
    <x v="385"/>
    <x v="5"/>
    <n v="76021"/>
    <x v="2"/>
    <s v="OFF-PA-10003883"/>
    <x v="1"/>
    <x v="10"/>
    <s v="Message Book, Phone, Wirebound Standard Line Memo, 2 3/4&quot; X 5&quot;"/>
    <n v="20.96"/>
    <n v="4"/>
    <n v="0.2"/>
    <n v="6.8119999999999994"/>
  </r>
  <r>
    <n v="6125"/>
    <s v="CA-2014-145772"/>
    <x v="3"/>
    <x v="95"/>
    <d v="2014-06-08T00:00:00"/>
    <s v="Standard Class"/>
    <s v="SS-20140"/>
    <s v="Saphhira Shifley"/>
    <x v="1"/>
    <x v="0"/>
    <x v="1"/>
    <x v="1"/>
    <n v="90036"/>
    <x v="1"/>
    <s v="TEC-AC-10003038"/>
    <x v="2"/>
    <x v="11"/>
    <s v="Kingston Digital DataTraveler 16GB USB 2.0"/>
    <n v="44.75"/>
    <n v="5"/>
    <n v="0"/>
    <n v="8.5024999999999942"/>
  </r>
  <r>
    <n v="6126"/>
    <s v="CA-2014-145772"/>
    <x v="3"/>
    <x v="95"/>
    <d v="2014-06-08T00:00:00"/>
    <s v="Standard Class"/>
    <s v="SS-20140"/>
    <s v="Saphhira Shifley"/>
    <x v="1"/>
    <x v="0"/>
    <x v="1"/>
    <x v="1"/>
    <n v="90036"/>
    <x v="1"/>
    <s v="OFF-PA-10001593"/>
    <x v="1"/>
    <x v="10"/>
    <s v="Xerox 1947"/>
    <n v="11.96"/>
    <n v="2"/>
    <n v="0"/>
    <n v="5.3819999999999997"/>
  </r>
  <r>
    <n v="6127"/>
    <s v="CA-2014-145772"/>
    <x v="3"/>
    <x v="95"/>
    <d v="2014-06-08T00:00:00"/>
    <s v="Standard Class"/>
    <s v="SS-20140"/>
    <s v="Saphhira Shifley"/>
    <x v="1"/>
    <x v="0"/>
    <x v="1"/>
    <x v="1"/>
    <n v="90036"/>
    <x v="1"/>
    <s v="OFF-BI-10002049"/>
    <x v="1"/>
    <x v="8"/>
    <s v="UniKeep View Case Binders"/>
    <n v="3.9119999999999999"/>
    <n v="1"/>
    <n v="0.2"/>
    <n v="1.2713999999999996"/>
  </r>
  <r>
    <n v="6128"/>
    <s v="CA-2013-124100"/>
    <x v="0"/>
    <x v="1044"/>
    <d v="2013-04-07T00:00:00"/>
    <s v="Standard Class"/>
    <s v="EH-13990"/>
    <s v="Erica Hackney"/>
    <x v="0"/>
    <x v="0"/>
    <x v="20"/>
    <x v="15"/>
    <n v="10009"/>
    <x v="3"/>
    <s v="FUR-CH-10003817"/>
    <x v="0"/>
    <x v="1"/>
    <s v="Global Value Steno Chair, Gray"/>
    <n v="327.99600000000004"/>
    <n v="6"/>
    <n v="0.1"/>
    <n v="54.666000000000011"/>
  </r>
  <r>
    <n v="6129"/>
    <s v="US-2011-158400"/>
    <x v="2"/>
    <x v="1089"/>
    <d v="2011-10-28T00:00:00"/>
    <s v="First Class"/>
    <s v="AH-10030"/>
    <s v="Aaron Hawkins"/>
    <x v="1"/>
    <x v="0"/>
    <x v="8"/>
    <x v="1"/>
    <n v="94109"/>
    <x v="1"/>
    <s v="OFF-BI-10002353"/>
    <x v="1"/>
    <x v="8"/>
    <s v="GBC VeloBind Cover Sets"/>
    <n v="49.408000000000001"/>
    <n v="4"/>
    <n v="0.2"/>
    <n v="18.527999999999999"/>
  </r>
  <r>
    <n v="6130"/>
    <s v="CA-2014-162033"/>
    <x v="3"/>
    <x v="606"/>
    <d v="2014-04-03T00:00:00"/>
    <s v="Standard Class"/>
    <s v="EM-14200"/>
    <s v="Evan Minnotte"/>
    <x v="2"/>
    <x v="0"/>
    <x v="173"/>
    <x v="17"/>
    <n v="23464"/>
    <x v="0"/>
    <s v="TEC-AC-10003116"/>
    <x v="2"/>
    <x v="11"/>
    <s v="Memorex Froggy Flash Drive 8 GB"/>
    <n v="53.25"/>
    <n v="3"/>
    <n v="0"/>
    <n v="20.767499999999998"/>
  </r>
  <r>
    <n v="6131"/>
    <s v="CA-2014-162033"/>
    <x v="3"/>
    <x v="606"/>
    <d v="2014-04-03T00:00:00"/>
    <s v="Standard Class"/>
    <s v="EM-14200"/>
    <s v="Evan Minnotte"/>
    <x v="2"/>
    <x v="0"/>
    <x v="173"/>
    <x v="17"/>
    <n v="23464"/>
    <x v="0"/>
    <s v="OFF-FA-10003021"/>
    <x v="1"/>
    <x v="13"/>
    <s v="Staples"/>
    <n v="3.76"/>
    <n v="2"/>
    <n v="0"/>
    <n v="1.3159999999999998"/>
  </r>
  <r>
    <n v="6132"/>
    <s v="CA-2011-163447"/>
    <x v="2"/>
    <x v="422"/>
    <d v="2011-12-31T00:00:00"/>
    <s v="Standard Class"/>
    <s v="TB-21190"/>
    <s v="Thomas Brumley"/>
    <x v="2"/>
    <x v="0"/>
    <x v="20"/>
    <x v="15"/>
    <n v="10011"/>
    <x v="3"/>
    <s v="FUR-CH-10004477"/>
    <x v="0"/>
    <x v="1"/>
    <s v="Global Push Button Manager's Chair, Indigo"/>
    <n v="767.21400000000006"/>
    <n v="14"/>
    <n v="0.1"/>
    <n v="161.96739999999997"/>
  </r>
  <r>
    <n v="6133"/>
    <s v="CA-2014-145737"/>
    <x v="3"/>
    <x v="175"/>
    <d v="2014-09-21T00:00:00"/>
    <s v="Standard Class"/>
    <s v="AB-10165"/>
    <s v="Alan Barnes"/>
    <x v="0"/>
    <x v="0"/>
    <x v="465"/>
    <x v="18"/>
    <n v="37087"/>
    <x v="0"/>
    <s v="OFF-PA-10001033"/>
    <x v="1"/>
    <x v="10"/>
    <s v="Xerox 1893"/>
    <n v="163.96"/>
    <n v="5"/>
    <n v="0.2"/>
    <n v="59.435499999999998"/>
  </r>
  <r>
    <n v="6134"/>
    <s v="CA-2013-148096"/>
    <x v="0"/>
    <x v="765"/>
    <d v="2013-08-20T00:00:00"/>
    <s v="First Class"/>
    <s v="AO-10810"/>
    <s v="Anthony O'Donnell"/>
    <x v="1"/>
    <x v="0"/>
    <x v="1"/>
    <x v="1"/>
    <n v="90045"/>
    <x v="1"/>
    <s v="FUR-TA-10004152"/>
    <x v="0"/>
    <x v="3"/>
    <s v="Barricks 18&quot; x 48&quot; Non-Folding Utility Table with Bottom Storage Shelf"/>
    <n v="161.28"/>
    <n v="2"/>
    <n v="0.2"/>
    <n v="12.095999999999997"/>
  </r>
  <r>
    <n v="6135"/>
    <s v="CA-2013-146766"/>
    <x v="0"/>
    <x v="254"/>
    <d v="2013-11-05T00:00:00"/>
    <s v="Same Day"/>
    <s v="TT-21220"/>
    <s v="Thomas Thornton"/>
    <x v="0"/>
    <x v="0"/>
    <x v="374"/>
    <x v="1"/>
    <n v="91911"/>
    <x v="1"/>
    <s v="OFF-AR-10002135"/>
    <x v="1"/>
    <x v="6"/>
    <s v="Boston Heavy-Duty Trimline Electric Pencil Sharpeners"/>
    <n v="192.8"/>
    <n v="4"/>
    <n v="0"/>
    <n v="55.911999999999978"/>
  </r>
  <r>
    <n v="6136"/>
    <s v="CA-2012-105613"/>
    <x v="1"/>
    <x v="1090"/>
    <d v="2012-10-22T00:00:00"/>
    <s v="Standard Class"/>
    <s v="KN-16705"/>
    <s v="Kristina Nunn"/>
    <x v="2"/>
    <x v="0"/>
    <x v="392"/>
    <x v="5"/>
    <n v="78501"/>
    <x v="2"/>
    <s v="TEC-AC-10000521"/>
    <x v="2"/>
    <x v="11"/>
    <s v="Verbatim Slim CD and DVD Storage Cases, 50/Pack"/>
    <n v="27.695999999999998"/>
    <n v="3"/>
    <n v="0.2"/>
    <n v="3.4619999999999997"/>
  </r>
  <r>
    <n v="6137"/>
    <s v="CA-2012-105613"/>
    <x v="1"/>
    <x v="1090"/>
    <d v="2012-10-22T00:00:00"/>
    <s v="Standard Class"/>
    <s v="KN-16705"/>
    <s v="Kristina Nunn"/>
    <x v="2"/>
    <x v="0"/>
    <x v="392"/>
    <x v="5"/>
    <n v="78501"/>
    <x v="2"/>
    <s v="OFF-AP-10000026"/>
    <x v="1"/>
    <x v="9"/>
    <s v="Tripp Lite Isotel 6 Outlet Surge Protector with Fax/Modem Protection"/>
    <n v="73.163999999999987"/>
    <n v="6"/>
    <n v="0.8"/>
    <n v="-186.56820000000005"/>
  </r>
  <r>
    <n v="6138"/>
    <s v="US-2013-142251"/>
    <x v="0"/>
    <x v="731"/>
    <d v="2013-11-05T00:00:00"/>
    <s v="Second Class"/>
    <s v="FO-14305"/>
    <s v="Frank Olsen"/>
    <x v="0"/>
    <x v="0"/>
    <x v="389"/>
    <x v="2"/>
    <n v="33021"/>
    <x v="0"/>
    <s v="OFF-PA-10002986"/>
    <x v="1"/>
    <x v="10"/>
    <s v="Xerox 1898"/>
    <n v="32.064"/>
    <n v="6"/>
    <n v="0.2"/>
    <n v="11.222399999999999"/>
  </r>
  <r>
    <n v="6139"/>
    <s v="CA-2011-131247"/>
    <x v="2"/>
    <x v="809"/>
    <d v="2011-04-04T00:00:00"/>
    <s v="Standard Class"/>
    <s v="GA-14725"/>
    <s v="Guy Armstrong"/>
    <x v="0"/>
    <x v="0"/>
    <x v="8"/>
    <x v="1"/>
    <n v="94110"/>
    <x v="1"/>
    <s v="FUR-BO-10001337"/>
    <x v="0"/>
    <x v="0"/>
    <s v="O'Sullivan Living Dimensions 2-Shelf Bookcases"/>
    <n v="205.666"/>
    <n v="2"/>
    <n v="0.15"/>
    <n v="-12.097999999999999"/>
  </r>
  <r>
    <n v="6140"/>
    <s v="US-2012-113593"/>
    <x v="1"/>
    <x v="24"/>
    <d v="2012-04-20T00:00:00"/>
    <s v="First Class"/>
    <s v="NC-18415"/>
    <s v="Nathan Cano"/>
    <x v="0"/>
    <x v="0"/>
    <x v="466"/>
    <x v="1"/>
    <n v="93454"/>
    <x v="1"/>
    <s v="OFF-ST-10000532"/>
    <x v="1"/>
    <x v="4"/>
    <s v="Advantus Rolling Drawer Organizers"/>
    <n v="115.44"/>
    <n v="3"/>
    <n v="0"/>
    <n v="30.014399999999998"/>
  </r>
  <r>
    <n v="6141"/>
    <s v="CA-2014-121083"/>
    <x v="3"/>
    <x v="362"/>
    <d v="2014-07-16T00:00:00"/>
    <s v="Standard Class"/>
    <s v="JF-15190"/>
    <s v="Jamie Frazer"/>
    <x v="0"/>
    <x v="0"/>
    <x v="91"/>
    <x v="29"/>
    <n v="6040"/>
    <x v="3"/>
    <s v="OFF-PA-10001497"/>
    <x v="1"/>
    <x v="10"/>
    <s v="Xerox 1914"/>
    <n v="274.8"/>
    <n v="5"/>
    <n v="0"/>
    <n v="134.65199999999999"/>
  </r>
  <r>
    <n v="6142"/>
    <s v="CA-2014-121083"/>
    <x v="3"/>
    <x v="362"/>
    <d v="2014-07-16T00:00:00"/>
    <s v="Standard Class"/>
    <s v="JF-15190"/>
    <s v="Jamie Frazer"/>
    <x v="0"/>
    <x v="0"/>
    <x v="91"/>
    <x v="29"/>
    <n v="6040"/>
    <x v="3"/>
    <s v="OFF-ST-10002554"/>
    <x v="1"/>
    <x v="4"/>
    <s v="Tennsco Industrial Shelving"/>
    <n v="195.64"/>
    <n v="4"/>
    <n v="0"/>
    <n v="3.9128000000000043"/>
  </r>
  <r>
    <n v="6143"/>
    <s v="CA-2014-121083"/>
    <x v="3"/>
    <x v="362"/>
    <d v="2014-07-16T00:00:00"/>
    <s v="Standard Class"/>
    <s v="JF-15190"/>
    <s v="Jamie Frazer"/>
    <x v="0"/>
    <x v="0"/>
    <x v="91"/>
    <x v="29"/>
    <n v="6040"/>
    <x v="3"/>
    <s v="TEC-PH-10001336"/>
    <x v="2"/>
    <x v="7"/>
    <s v="Digium D40 VoIP phone"/>
    <n v="257.98"/>
    <n v="2"/>
    <n v="0"/>
    <n v="74.8142"/>
  </r>
  <r>
    <n v="6144"/>
    <s v="CA-2014-121083"/>
    <x v="3"/>
    <x v="362"/>
    <d v="2014-07-16T00:00:00"/>
    <s v="Standard Class"/>
    <s v="JF-15190"/>
    <s v="Jamie Frazer"/>
    <x v="0"/>
    <x v="0"/>
    <x v="91"/>
    <x v="29"/>
    <n v="6040"/>
    <x v="3"/>
    <s v="OFF-AR-10002987"/>
    <x v="1"/>
    <x v="6"/>
    <s v="Prismacolor Color Pencil Set"/>
    <n v="119.03999999999999"/>
    <n v="6"/>
    <n v="0"/>
    <n v="48.806400000000011"/>
  </r>
  <r>
    <n v="6145"/>
    <s v="CA-2014-151190"/>
    <x v="3"/>
    <x v="818"/>
    <d v="2014-07-02T00:00:00"/>
    <s v="Standard Class"/>
    <s v="GT-14710"/>
    <s v="Greg Tran"/>
    <x v="0"/>
    <x v="0"/>
    <x v="155"/>
    <x v="8"/>
    <n v="68104"/>
    <x v="2"/>
    <s v="OFF-PA-10000575"/>
    <x v="1"/>
    <x v="10"/>
    <s v="Wirebound Message Books, Four 2 3/4 x 5 White Forms per Page"/>
    <n v="20.07"/>
    <n v="3"/>
    <n v="0"/>
    <n v="9.2321999999999989"/>
  </r>
  <r>
    <n v="6146"/>
    <s v="CA-2011-133543"/>
    <x v="2"/>
    <x v="1091"/>
    <d v="2011-12-26T00:00:00"/>
    <s v="Standard Class"/>
    <s v="KM-16660"/>
    <s v="Khloe Miller"/>
    <x v="0"/>
    <x v="0"/>
    <x v="49"/>
    <x v="1"/>
    <n v="95123"/>
    <x v="1"/>
    <s v="OFF-AR-10003394"/>
    <x v="1"/>
    <x v="6"/>
    <s v="Newell 332"/>
    <n v="11.76"/>
    <n v="4"/>
    <n v="0"/>
    <n v="3.1752000000000002"/>
  </r>
  <r>
    <n v="6147"/>
    <s v="CA-2014-105130"/>
    <x v="3"/>
    <x v="610"/>
    <d v="2014-11-26T00:00:00"/>
    <s v="Standard Class"/>
    <s v="PJ-18835"/>
    <s v="Patrick Jones"/>
    <x v="1"/>
    <x v="0"/>
    <x v="8"/>
    <x v="1"/>
    <n v="94122"/>
    <x v="1"/>
    <s v="OFF-AR-10003394"/>
    <x v="1"/>
    <x v="6"/>
    <s v="Newell 332"/>
    <n v="11.76"/>
    <n v="4"/>
    <n v="0"/>
    <n v="3.1752000000000002"/>
  </r>
  <r>
    <n v="6148"/>
    <s v="CA-2014-105130"/>
    <x v="3"/>
    <x v="610"/>
    <d v="2014-11-26T00:00:00"/>
    <s v="Standard Class"/>
    <s v="PJ-18835"/>
    <s v="Patrick Jones"/>
    <x v="1"/>
    <x v="0"/>
    <x v="8"/>
    <x v="1"/>
    <n v="94122"/>
    <x v="1"/>
    <s v="OFF-BI-10001191"/>
    <x v="1"/>
    <x v="8"/>
    <s v="Canvas Sectional Post Binders"/>
    <n v="40.736000000000004"/>
    <n v="2"/>
    <n v="0.2"/>
    <n v="14.7668"/>
  </r>
  <r>
    <n v="6149"/>
    <s v="CA-2013-161928"/>
    <x v="0"/>
    <x v="812"/>
    <d v="2013-06-30T00:00:00"/>
    <s v="Second Class"/>
    <s v="AC-10660"/>
    <s v="Anna Chung"/>
    <x v="0"/>
    <x v="0"/>
    <x v="8"/>
    <x v="1"/>
    <n v="94109"/>
    <x v="1"/>
    <s v="TEC-PH-10003484"/>
    <x v="2"/>
    <x v="7"/>
    <s v="Ooma Telo VoIP Home Phone System"/>
    <n v="201.584"/>
    <n v="2"/>
    <n v="0.2"/>
    <n v="12.599000000000004"/>
  </r>
  <r>
    <n v="6150"/>
    <s v="CA-2014-101322"/>
    <x v="3"/>
    <x v="116"/>
    <d v="2015-01-01T00:00:00"/>
    <s v="First Class"/>
    <s v="JG-15310"/>
    <s v="Jason Gross"/>
    <x v="1"/>
    <x v="0"/>
    <x v="85"/>
    <x v="1"/>
    <n v="90805"/>
    <x v="1"/>
    <s v="FUR-CH-10003968"/>
    <x v="0"/>
    <x v="1"/>
    <s v="Novimex Turbo Task Chair"/>
    <n v="340.70400000000006"/>
    <n v="6"/>
    <n v="0.2"/>
    <n v="-34.070400000000006"/>
  </r>
  <r>
    <n v="6151"/>
    <s v="US-2013-106600"/>
    <x v="0"/>
    <x v="143"/>
    <d v="2013-04-12T00:00:00"/>
    <s v="First Class"/>
    <s v="RM-19375"/>
    <s v="Raymond Messe"/>
    <x v="0"/>
    <x v="0"/>
    <x v="38"/>
    <x v="32"/>
    <n v="31907"/>
    <x v="0"/>
    <s v="FUR-BO-10001608"/>
    <x v="0"/>
    <x v="0"/>
    <s v="Hon Metal Bookcases, Black"/>
    <n v="354.90000000000003"/>
    <n v="5"/>
    <n v="0"/>
    <n v="88.725000000000023"/>
  </r>
  <r>
    <n v="6152"/>
    <s v="CA-2011-111871"/>
    <x v="2"/>
    <x v="772"/>
    <d v="2011-03-21T00:00:00"/>
    <s v="Second Class"/>
    <s v="EK-13795"/>
    <s v="Eileen Kiefer"/>
    <x v="2"/>
    <x v="0"/>
    <x v="8"/>
    <x v="1"/>
    <n v="94110"/>
    <x v="1"/>
    <s v="FUR-BO-10004218"/>
    <x v="0"/>
    <x v="0"/>
    <s v="Bush Heritage Pine Collection 5-Shelf Bookcase, Albany Pine Finish, *Special Order"/>
    <n v="1198.33"/>
    <n v="10"/>
    <n v="0.15"/>
    <n v="70.490000000000009"/>
  </r>
  <r>
    <n v="6153"/>
    <s v="CA-2014-139437"/>
    <x v="3"/>
    <x v="445"/>
    <d v="2014-07-09T00:00:00"/>
    <s v="Standard Class"/>
    <s v="RD-19585"/>
    <s v="Rob Dowd"/>
    <x v="0"/>
    <x v="0"/>
    <x v="1"/>
    <x v="1"/>
    <n v="90004"/>
    <x v="1"/>
    <s v="OFF-ST-10002485"/>
    <x v="1"/>
    <x v="4"/>
    <s v="Rogers Deluxe File Chest"/>
    <n v="87.92"/>
    <n v="4"/>
    <n v="0"/>
    <n v="0.87919999999999732"/>
  </r>
  <r>
    <n v="6154"/>
    <s v="CA-2014-151484"/>
    <x v="3"/>
    <x v="693"/>
    <d v="2014-04-24T00:00:00"/>
    <s v="First Class"/>
    <s v="CV-12805"/>
    <s v="Cynthia Voltz"/>
    <x v="1"/>
    <x v="0"/>
    <x v="10"/>
    <x v="9"/>
    <n v="19120"/>
    <x v="3"/>
    <s v="FUR-FU-10001876"/>
    <x v="0"/>
    <x v="5"/>
    <s v="Computer Room Manger, 14&quot;"/>
    <n v="51.967999999999996"/>
    <n v="2"/>
    <n v="0.2"/>
    <n v="10.393599999999998"/>
  </r>
  <r>
    <n v="6155"/>
    <s v="CA-2014-151484"/>
    <x v="3"/>
    <x v="693"/>
    <d v="2014-04-24T00:00:00"/>
    <s v="First Class"/>
    <s v="CV-12805"/>
    <s v="Cynthia Voltz"/>
    <x v="1"/>
    <x v="0"/>
    <x v="10"/>
    <x v="9"/>
    <n v="19120"/>
    <x v="3"/>
    <s v="OFF-ST-10002370"/>
    <x v="1"/>
    <x v="4"/>
    <s v="Sortfiler Multipurpose Personal File Organizer, Black"/>
    <n v="51.336000000000006"/>
    <n v="3"/>
    <n v="0.2"/>
    <n v="5.7752999999999961"/>
  </r>
  <r>
    <n v="6156"/>
    <s v="CA-2014-151484"/>
    <x v="3"/>
    <x v="693"/>
    <d v="2014-04-24T00:00:00"/>
    <s v="First Class"/>
    <s v="CV-12805"/>
    <s v="Cynthia Voltz"/>
    <x v="1"/>
    <x v="0"/>
    <x v="10"/>
    <x v="9"/>
    <n v="19120"/>
    <x v="3"/>
    <s v="OFF-ST-10000142"/>
    <x v="1"/>
    <x v="4"/>
    <s v="Deluxe Rollaway Locking File with Drawer"/>
    <n v="332.70400000000001"/>
    <n v="1"/>
    <n v="0.2"/>
    <n v="33.270399999999981"/>
  </r>
  <r>
    <n v="6157"/>
    <s v="CA-2014-151484"/>
    <x v="3"/>
    <x v="693"/>
    <d v="2014-04-24T00:00:00"/>
    <s v="First Class"/>
    <s v="CV-12805"/>
    <s v="Cynthia Voltz"/>
    <x v="1"/>
    <x v="0"/>
    <x v="10"/>
    <x v="9"/>
    <n v="19120"/>
    <x v="3"/>
    <s v="FUR-FU-10004671"/>
    <x v="0"/>
    <x v="5"/>
    <s v="Executive Impressions 12&quot; Wall Clock"/>
    <n v="42.408000000000008"/>
    <n v="3"/>
    <n v="0.2"/>
    <n v="9.5418000000000003"/>
  </r>
  <r>
    <n v="6158"/>
    <s v="CA-2013-104150"/>
    <x v="0"/>
    <x v="1092"/>
    <d v="2013-08-06T00:00:00"/>
    <s v="Second Class"/>
    <s v="AG-10330"/>
    <s v="Alex Grayson"/>
    <x v="0"/>
    <x v="0"/>
    <x v="251"/>
    <x v="26"/>
    <n v="74133"/>
    <x v="2"/>
    <s v="OFF-EN-10002504"/>
    <x v="1"/>
    <x v="12"/>
    <s v="Tyvek  Top-Opening Peel &amp; Seel Envelopes, Plain White"/>
    <n v="81.539999999999992"/>
    <n v="3"/>
    <n v="0"/>
    <n v="38.323799999999999"/>
  </r>
  <r>
    <n v="6159"/>
    <s v="CA-2013-104150"/>
    <x v="0"/>
    <x v="1092"/>
    <d v="2013-08-06T00:00:00"/>
    <s v="Second Class"/>
    <s v="AG-10330"/>
    <s v="Alex Grayson"/>
    <x v="0"/>
    <x v="0"/>
    <x v="251"/>
    <x v="26"/>
    <n v="74133"/>
    <x v="2"/>
    <s v="TEC-AC-10004803"/>
    <x v="2"/>
    <x v="11"/>
    <s v="Sony Micro Vault Click 4 GB USB 2.0 Flash Drive"/>
    <n v="167.28"/>
    <n v="12"/>
    <n v="0"/>
    <n v="23.419200000000011"/>
  </r>
  <r>
    <n v="6160"/>
    <s v="CA-2013-161025"/>
    <x v="0"/>
    <x v="275"/>
    <d v="2013-12-10T00:00:00"/>
    <s v="Standard Class"/>
    <s v="GM-14440"/>
    <s v="Gary McGarr"/>
    <x v="0"/>
    <x v="0"/>
    <x v="1"/>
    <x v="1"/>
    <n v="90049"/>
    <x v="1"/>
    <s v="OFF-ST-10001932"/>
    <x v="1"/>
    <x v="4"/>
    <s v="Fellowes Staxonsteel Drawer Files"/>
    <n v="772.68"/>
    <n v="4"/>
    <n v="0"/>
    <n v="108.17520000000002"/>
  </r>
  <r>
    <n v="6161"/>
    <s v="CA-2011-103989"/>
    <x v="2"/>
    <x v="1093"/>
    <d v="2011-03-21T00:00:00"/>
    <s v="First Class"/>
    <s v="MC-17605"/>
    <s v="Matt Connell"/>
    <x v="1"/>
    <x v="0"/>
    <x v="121"/>
    <x v="2"/>
    <n v="33801"/>
    <x v="0"/>
    <s v="TEC-PH-10004667"/>
    <x v="2"/>
    <x v="7"/>
    <s v="Cisco 8x8 Inc. 6753i IP Business Phone System"/>
    <n v="323.97600000000006"/>
    <n v="3"/>
    <n v="0.2"/>
    <n v="28.347899999999981"/>
  </r>
  <r>
    <n v="6162"/>
    <s v="CA-2011-103989"/>
    <x v="2"/>
    <x v="1093"/>
    <d v="2011-03-21T00:00:00"/>
    <s v="First Class"/>
    <s v="MC-17605"/>
    <s v="Matt Connell"/>
    <x v="1"/>
    <x v="0"/>
    <x v="121"/>
    <x v="2"/>
    <n v="33801"/>
    <x v="0"/>
    <s v="OFF-LA-10000443"/>
    <x v="1"/>
    <x v="2"/>
    <s v="Avery 501"/>
    <n v="11.808"/>
    <n v="4"/>
    <n v="0.2"/>
    <n v="3.9851999999999999"/>
  </r>
  <r>
    <n v="6163"/>
    <s v="CA-2011-103989"/>
    <x v="2"/>
    <x v="1093"/>
    <d v="2011-03-21T00:00:00"/>
    <s v="First Class"/>
    <s v="MC-17605"/>
    <s v="Matt Connell"/>
    <x v="1"/>
    <x v="0"/>
    <x v="121"/>
    <x v="2"/>
    <n v="33801"/>
    <x v="0"/>
    <s v="OFF-ST-10000918"/>
    <x v="1"/>
    <x v="4"/>
    <s v="Crate-A-Files"/>
    <n v="26.160000000000004"/>
    <n v="3"/>
    <n v="0.2"/>
    <n v="1.961999999999998"/>
  </r>
  <r>
    <n v="6164"/>
    <s v="CA-2011-103989"/>
    <x v="2"/>
    <x v="1093"/>
    <d v="2011-03-21T00:00:00"/>
    <s v="First Class"/>
    <s v="MC-17605"/>
    <s v="Matt Connell"/>
    <x v="1"/>
    <x v="0"/>
    <x v="121"/>
    <x v="2"/>
    <n v="33801"/>
    <x v="0"/>
    <s v="OFF-BI-10001196"/>
    <x v="1"/>
    <x v="8"/>
    <s v="Avery Flip-Chart Easel Binder, Black"/>
    <n v="33.57"/>
    <n v="5"/>
    <n v="0.7"/>
    <n v="-25.737000000000002"/>
  </r>
  <r>
    <n v="6165"/>
    <s v="CA-2011-103989"/>
    <x v="2"/>
    <x v="1093"/>
    <d v="2011-03-21T00:00:00"/>
    <s v="First Class"/>
    <s v="MC-17605"/>
    <s v="Matt Connell"/>
    <x v="1"/>
    <x v="0"/>
    <x v="121"/>
    <x v="2"/>
    <n v="33801"/>
    <x v="0"/>
    <s v="FUR-FU-10003981"/>
    <x v="0"/>
    <x v="5"/>
    <s v="Eldon Wave Desk Accessories"/>
    <n v="4.9920000000000009"/>
    <n v="3"/>
    <n v="0.2"/>
    <n v="1.3728000000000002"/>
  </r>
  <r>
    <n v="6166"/>
    <s v="CA-2011-103989"/>
    <x v="2"/>
    <x v="1093"/>
    <d v="2011-03-21T00:00:00"/>
    <s v="First Class"/>
    <s v="MC-17605"/>
    <s v="Matt Connell"/>
    <x v="1"/>
    <x v="0"/>
    <x v="121"/>
    <x v="2"/>
    <n v="33801"/>
    <x v="0"/>
    <s v="FUR-FU-10002508"/>
    <x v="0"/>
    <x v="5"/>
    <s v="Document Clip Frames"/>
    <n v="20.016000000000002"/>
    <n v="3"/>
    <n v="0.2"/>
    <n v="5.5044000000000013"/>
  </r>
  <r>
    <n v="6167"/>
    <s v="CA-2011-103989"/>
    <x v="2"/>
    <x v="1093"/>
    <d v="2011-03-21T00:00:00"/>
    <s v="First Class"/>
    <s v="MC-17605"/>
    <s v="Matt Connell"/>
    <x v="1"/>
    <x v="0"/>
    <x v="121"/>
    <x v="2"/>
    <n v="33801"/>
    <x v="0"/>
    <s v="TEC-AC-10002647"/>
    <x v="2"/>
    <x v="11"/>
    <s v="Logitech Wireless Boombox Speaker - portable - wireless, wired"/>
    <n v="170.24"/>
    <n v="2"/>
    <n v="0.2"/>
    <n v="53.199999999999989"/>
  </r>
  <r>
    <n v="6168"/>
    <s v="CA-2012-142433"/>
    <x v="1"/>
    <x v="704"/>
    <d v="2012-04-25T00:00:00"/>
    <s v="Standard Class"/>
    <s v="ES-14020"/>
    <s v="Erica Smith"/>
    <x v="0"/>
    <x v="0"/>
    <x v="12"/>
    <x v="5"/>
    <n v="77036"/>
    <x v="2"/>
    <s v="OFF-PA-10002377"/>
    <x v="1"/>
    <x v="10"/>
    <s v="Xerox 1916"/>
    <n v="117.456"/>
    <n v="3"/>
    <n v="0.2"/>
    <n v="44.045999999999992"/>
  </r>
  <r>
    <n v="6169"/>
    <s v="CA-2012-132815"/>
    <x v="1"/>
    <x v="444"/>
    <d v="2012-09-22T00:00:00"/>
    <s v="Second Class"/>
    <s v="RW-19540"/>
    <s v="Rick Wilson"/>
    <x v="1"/>
    <x v="0"/>
    <x v="1"/>
    <x v="1"/>
    <n v="90008"/>
    <x v="1"/>
    <s v="OFF-PA-10004530"/>
    <x v="1"/>
    <x v="10"/>
    <s v="Personal Creations Ink Jet Cards and Labels"/>
    <n v="22.96"/>
    <n v="2"/>
    <n v="0"/>
    <n v="11.250400000000001"/>
  </r>
  <r>
    <n v="6170"/>
    <s v="CA-2011-101266"/>
    <x v="2"/>
    <x v="9"/>
    <d v="2011-08-30T00:00:00"/>
    <s v="Second Class"/>
    <s v="MM-17920"/>
    <s v="Michael Moore"/>
    <x v="0"/>
    <x v="0"/>
    <x v="24"/>
    <x v="17"/>
    <n v="22153"/>
    <x v="0"/>
    <s v="OFF-PA-10002986"/>
    <x v="1"/>
    <x v="10"/>
    <s v="Xerox 1898"/>
    <n v="13.36"/>
    <n v="2"/>
    <n v="0"/>
    <n v="6.4127999999999998"/>
  </r>
  <r>
    <n v="6171"/>
    <s v="CA-2013-141523"/>
    <x v="0"/>
    <x v="1054"/>
    <d v="2013-12-25T00:00:00"/>
    <s v="Second Class"/>
    <s v="MH-17440"/>
    <s v="Mark Haberlin"/>
    <x v="1"/>
    <x v="0"/>
    <x v="20"/>
    <x v="15"/>
    <n v="10035"/>
    <x v="3"/>
    <s v="OFF-BI-10000948"/>
    <x v="1"/>
    <x v="8"/>
    <s v="GBC Laser Imprintable Binding System Covers, Desert Sand"/>
    <n v="34.248000000000005"/>
    <n v="3"/>
    <n v="0.2"/>
    <n v="11.558699999999998"/>
  </r>
  <r>
    <n v="6172"/>
    <s v="CA-2013-141523"/>
    <x v="0"/>
    <x v="1054"/>
    <d v="2013-12-25T00:00:00"/>
    <s v="Second Class"/>
    <s v="MH-17440"/>
    <s v="Mark Haberlin"/>
    <x v="1"/>
    <x v="0"/>
    <x v="20"/>
    <x v="15"/>
    <n v="10035"/>
    <x v="3"/>
    <s v="OFF-AR-10001545"/>
    <x v="1"/>
    <x v="6"/>
    <s v="Newell 326"/>
    <n v="3.52"/>
    <n v="2"/>
    <n v="0"/>
    <n v="1.0207999999999999"/>
  </r>
  <r>
    <n v="6173"/>
    <s v="US-2011-106299"/>
    <x v="2"/>
    <x v="1094"/>
    <d v="2011-08-08T00:00:00"/>
    <s v="Standard Class"/>
    <s v="NZ-18565"/>
    <s v="Nick Zandusky"/>
    <x v="2"/>
    <x v="0"/>
    <x v="24"/>
    <x v="25"/>
    <n v="65807"/>
    <x v="2"/>
    <s v="OFF-BI-10001758"/>
    <x v="1"/>
    <x v="8"/>
    <s v="Wilson Jones 14 Line Acrylic Coated Pressboard Data Binders"/>
    <n v="26.7"/>
    <n v="5"/>
    <n v="0"/>
    <n v="12.548999999999999"/>
  </r>
  <r>
    <n v="6174"/>
    <s v="US-2011-106299"/>
    <x v="2"/>
    <x v="1094"/>
    <d v="2011-08-08T00:00:00"/>
    <s v="Standard Class"/>
    <s v="NZ-18565"/>
    <s v="Nick Zandusky"/>
    <x v="2"/>
    <x v="0"/>
    <x v="24"/>
    <x v="25"/>
    <n v="65807"/>
    <x v="2"/>
    <s v="TEC-AC-10003237"/>
    <x v="2"/>
    <x v="11"/>
    <s v="Memorex Micro Travel Drive 4 GB"/>
    <n v="21.2"/>
    <n v="2"/>
    <n v="0"/>
    <n v="9.1160000000000014"/>
  </r>
  <r>
    <n v="6175"/>
    <s v="US-2011-106299"/>
    <x v="2"/>
    <x v="1094"/>
    <d v="2011-08-08T00:00:00"/>
    <s v="Standard Class"/>
    <s v="NZ-18565"/>
    <s v="Nick Zandusky"/>
    <x v="2"/>
    <x v="0"/>
    <x v="24"/>
    <x v="25"/>
    <n v="65807"/>
    <x v="2"/>
    <s v="OFF-ST-10002011"/>
    <x v="1"/>
    <x v="4"/>
    <s v="Smead Adjustable Mobile File Trolley with Lockable Top"/>
    <n v="838.38"/>
    <n v="2"/>
    <n v="0"/>
    <n v="226.36260000000004"/>
  </r>
  <r>
    <n v="6176"/>
    <s v="CA-2012-158421"/>
    <x v="1"/>
    <x v="481"/>
    <d v="2012-09-26T00:00:00"/>
    <s v="Standard Class"/>
    <s v="GB-14575"/>
    <s v="Giulietta Baptist"/>
    <x v="0"/>
    <x v="0"/>
    <x v="29"/>
    <x v="20"/>
    <n v="29203"/>
    <x v="0"/>
    <s v="FUR-CH-10000309"/>
    <x v="0"/>
    <x v="1"/>
    <s v="Global Comet Stacking Arm Chair"/>
    <n v="1690.04"/>
    <n v="4"/>
    <n v="0"/>
    <n v="422.51"/>
  </r>
  <r>
    <n v="6177"/>
    <s v="CA-2012-158421"/>
    <x v="1"/>
    <x v="481"/>
    <d v="2012-09-26T00:00:00"/>
    <s v="Standard Class"/>
    <s v="GB-14575"/>
    <s v="Giulietta Baptist"/>
    <x v="0"/>
    <x v="0"/>
    <x v="29"/>
    <x v="20"/>
    <n v="29203"/>
    <x v="0"/>
    <s v="OFF-ST-10002444"/>
    <x v="1"/>
    <x v="4"/>
    <s v="Recycled Eldon Regeneration Jumbo File"/>
    <n v="85.96"/>
    <n v="7"/>
    <n v="0"/>
    <n v="24.068799999999996"/>
  </r>
  <r>
    <n v="6178"/>
    <s v="CA-2012-158421"/>
    <x v="1"/>
    <x v="481"/>
    <d v="2012-09-26T00:00:00"/>
    <s v="Standard Class"/>
    <s v="GB-14575"/>
    <s v="Giulietta Baptist"/>
    <x v="0"/>
    <x v="0"/>
    <x v="29"/>
    <x v="20"/>
    <n v="29203"/>
    <x v="0"/>
    <s v="OFF-EN-10001453"/>
    <x v="1"/>
    <x v="12"/>
    <s v="Tyvek Interoffice Envelopes, 9 1/2&quot; x 12 1/2&quot;, 100/Box"/>
    <n v="121.96"/>
    <n v="2"/>
    <n v="0"/>
    <n v="57.32119999999999"/>
  </r>
  <r>
    <n v="6179"/>
    <s v="CA-2012-158421"/>
    <x v="1"/>
    <x v="481"/>
    <d v="2012-09-26T00:00:00"/>
    <s v="Standard Class"/>
    <s v="GB-14575"/>
    <s v="Giulietta Baptist"/>
    <x v="0"/>
    <x v="0"/>
    <x v="29"/>
    <x v="20"/>
    <n v="29203"/>
    <x v="0"/>
    <s v="OFF-PA-10001801"/>
    <x v="1"/>
    <x v="10"/>
    <s v="Xerox 193"/>
    <n v="23.92"/>
    <n v="4"/>
    <n v="0"/>
    <n v="11.720800000000001"/>
  </r>
  <r>
    <n v="6180"/>
    <s v="CA-2012-158421"/>
    <x v="1"/>
    <x v="481"/>
    <d v="2012-09-26T00:00:00"/>
    <s v="Standard Class"/>
    <s v="GB-14575"/>
    <s v="Giulietta Baptist"/>
    <x v="0"/>
    <x v="0"/>
    <x v="29"/>
    <x v="20"/>
    <n v="29203"/>
    <x v="0"/>
    <s v="OFF-ST-10000563"/>
    <x v="1"/>
    <x v="4"/>
    <s v="Fellowes Bankers Box Stor/Drawer Steel Plus"/>
    <n v="63.96"/>
    <n v="2"/>
    <n v="0"/>
    <n v="6.3960000000000008"/>
  </r>
  <r>
    <n v="6181"/>
    <s v="CA-2012-158421"/>
    <x v="1"/>
    <x v="481"/>
    <d v="2012-09-26T00:00:00"/>
    <s v="Standard Class"/>
    <s v="GB-14575"/>
    <s v="Giulietta Baptist"/>
    <x v="0"/>
    <x v="0"/>
    <x v="29"/>
    <x v="20"/>
    <n v="29203"/>
    <x v="0"/>
    <s v="TEC-PH-10000369"/>
    <x v="2"/>
    <x v="7"/>
    <s v="HTC One Mini"/>
    <n v="629.94999999999993"/>
    <n v="5"/>
    <n v="0"/>
    <n v="176.38600000000002"/>
  </r>
  <r>
    <n v="6182"/>
    <s v="CA-2012-158421"/>
    <x v="1"/>
    <x v="481"/>
    <d v="2012-09-26T00:00:00"/>
    <s v="Standard Class"/>
    <s v="GB-14575"/>
    <s v="Giulietta Baptist"/>
    <x v="0"/>
    <x v="0"/>
    <x v="29"/>
    <x v="20"/>
    <n v="29203"/>
    <x v="0"/>
    <s v="TEC-PH-10002538"/>
    <x v="2"/>
    <x v="7"/>
    <s v="Grandstream GXP1160 VoIP phone"/>
    <n v="113.72999999999999"/>
    <n v="3"/>
    <n v="0"/>
    <n v="32.981699999999989"/>
  </r>
  <r>
    <n v="6183"/>
    <s v="CA-2012-158421"/>
    <x v="1"/>
    <x v="481"/>
    <d v="2012-09-26T00:00:00"/>
    <s v="Standard Class"/>
    <s v="GB-14575"/>
    <s v="Giulietta Baptist"/>
    <x v="0"/>
    <x v="0"/>
    <x v="29"/>
    <x v="20"/>
    <n v="29203"/>
    <x v="0"/>
    <s v="OFF-BI-10000050"/>
    <x v="1"/>
    <x v="8"/>
    <s v="Angle-D Binders with Locking Rings, Label Holders"/>
    <n v="14.6"/>
    <n v="2"/>
    <n v="0"/>
    <n v="6.8619999999999992"/>
  </r>
  <r>
    <n v="6184"/>
    <s v="CA-2012-158421"/>
    <x v="1"/>
    <x v="481"/>
    <d v="2012-09-26T00:00:00"/>
    <s v="Standard Class"/>
    <s v="GB-14575"/>
    <s v="Giulietta Baptist"/>
    <x v="0"/>
    <x v="0"/>
    <x v="29"/>
    <x v="20"/>
    <n v="29203"/>
    <x v="0"/>
    <s v="OFF-ST-10004186"/>
    <x v="1"/>
    <x v="4"/>
    <s v="Stur-D-Stor Shelving, Vertical 5-Shelf: 72&quot;H x 36&quot;W x 18 1/2&quot;D"/>
    <n v="887.84"/>
    <n v="8"/>
    <n v="0"/>
    <n v="17.756799999999998"/>
  </r>
  <r>
    <n v="6185"/>
    <s v="CA-2013-143609"/>
    <x v="0"/>
    <x v="25"/>
    <d v="2013-12-14T00:00:00"/>
    <s v="First Class"/>
    <s v="DB-13270"/>
    <s v="Deborah Brumfield"/>
    <x v="2"/>
    <x v="0"/>
    <x v="32"/>
    <x v="21"/>
    <n v="97206"/>
    <x v="1"/>
    <s v="FUR-CH-10004218"/>
    <x v="0"/>
    <x v="1"/>
    <s v="Global Fabric Manager's Chair, Dark Gray"/>
    <n v="403.92"/>
    <n v="5"/>
    <n v="0.2"/>
    <n v="25.245000000000019"/>
  </r>
  <r>
    <n v="6186"/>
    <s v="CA-2012-138331"/>
    <x v="1"/>
    <x v="976"/>
    <d v="2012-08-12T00:00:00"/>
    <s v="Standard Class"/>
    <s v="JK-15625"/>
    <s v="Jim Karlsson"/>
    <x v="0"/>
    <x v="0"/>
    <x v="10"/>
    <x v="9"/>
    <n v="19120"/>
    <x v="3"/>
    <s v="OFF-AR-10002952"/>
    <x v="1"/>
    <x v="6"/>
    <s v="Stanley Contemporary Battery Pencil Sharpeners"/>
    <n v="106.8"/>
    <n v="10"/>
    <n v="0.2"/>
    <n v="10.679999999999996"/>
  </r>
  <r>
    <n v="6187"/>
    <s v="CA-2012-138954"/>
    <x v="1"/>
    <x v="219"/>
    <d v="2012-11-17T00:00:00"/>
    <s v="First Class"/>
    <s v="MH-17785"/>
    <s v="Maya Herman"/>
    <x v="1"/>
    <x v="0"/>
    <x v="20"/>
    <x v="15"/>
    <n v="10035"/>
    <x v="3"/>
    <s v="OFF-ST-10003058"/>
    <x v="1"/>
    <x v="4"/>
    <s v="Eldon Mobile Mega Data Cart  Mega Stackable  Add-On Trays"/>
    <n v="70.949999999999989"/>
    <n v="3"/>
    <n v="0"/>
    <n v="20.575499999999998"/>
  </r>
  <r>
    <n v="6188"/>
    <s v="CA-2012-138954"/>
    <x v="1"/>
    <x v="219"/>
    <d v="2012-11-17T00:00:00"/>
    <s v="First Class"/>
    <s v="MH-17785"/>
    <s v="Maya Herman"/>
    <x v="1"/>
    <x v="0"/>
    <x v="20"/>
    <x v="15"/>
    <n v="10035"/>
    <x v="3"/>
    <s v="OFF-BI-10003963"/>
    <x v="1"/>
    <x v="8"/>
    <s v="Cardinal Holdit Data Disk Pockets"/>
    <n v="34.944000000000003"/>
    <n v="6"/>
    <n v="0.2"/>
    <n v="11.793599999999998"/>
  </r>
  <r>
    <n v="6189"/>
    <s v="CA-2012-138954"/>
    <x v="1"/>
    <x v="219"/>
    <d v="2012-11-17T00:00:00"/>
    <s v="First Class"/>
    <s v="MH-17785"/>
    <s v="Maya Herman"/>
    <x v="1"/>
    <x v="0"/>
    <x v="20"/>
    <x v="15"/>
    <n v="10035"/>
    <x v="3"/>
    <s v="OFF-AR-10001955"/>
    <x v="1"/>
    <x v="6"/>
    <s v="Newell 319"/>
    <n v="119.03999999999999"/>
    <n v="6"/>
    <n v="0"/>
    <n v="35.711999999999989"/>
  </r>
  <r>
    <n v="6190"/>
    <s v="CA-2014-157903"/>
    <x v="3"/>
    <x v="1095"/>
    <d v="2014-04-09T00:00:00"/>
    <s v="Standard Class"/>
    <s v="AM-10705"/>
    <s v="Anne McFarland"/>
    <x v="0"/>
    <x v="0"/>
    <x v="467"/>
    <x v="10"/>
    <n v="60016"/>
    <x v="2"/>
    <s v="TEC-PH-10004345"/>
    <x v="2"/>
    <x v="7"/>
    <s v="Cisco SPA 502G IP Phone"/>
    <n v="383.84000000000003"/>
    <n v="4"/>
    <n v="0.2"/>
    <n v="47.97999999999999"/>
  </r>
  <r>
    <n v="6191"/>
    <s v="CA-2013-157259"/>
    <x v="0"/>
    <x v="435"/>
    <d v="2013-12-29T00:00:00"/>
    <s v="Standard Class"/>
    <s v="JM-15535"/>
    <s v="Jessica Myrick"/>
    <x v="0"/>
    <x v="0"/>
    <x v="20"/>
    <x v="15"/>
    <n v="10035"/>
    <x v="3"/>
    <s v="FUR-FU-10003192"/>
    <x v="0"/>
    <x v="5"/>
    <s v="Luxo Adjustable Task Clamp Lamp"/>
    <n v="799.56000000000006"/>
    <n v="9"/>
    <n v="0"/>
    <n v="207.88559999999998"/>
  </r>
  <r>
    <n v="6192"/>
    <s v="CA-2014-107986"/>
    <x v="3"/>
    <x v="1096"/>
    <d v="2014-12-14T00:00:00"/>
    <s v="Same Day"/>
    <s v="MW-18220"/>
    <s v="Mitch Webber"/>
    <x v="0"/>
    <x v="0"/>
    <x v="4"/>
    <x v="4"/>
    <n v="98103"/>
    <x v="1"/>
    <s v="OFF-ST-10001325"/>
    <x v="1"/>
    <x v="4"/>
    <s v="Sterilite Officeware Hinged File Box"/>
    <n v="31.44"/>
    <n v="3"/>
    <n v="0"/>
    <n v="8.4888000000000012"/>
  </r>
  <r>
    <n v="6193"/>
    <s v="CA-2014-104927"/>
    <x v="3"/>
    <x v="66"/>
    <d v="2014-12-27T00:00:00"/>
    <s v="Standard Class"/>
    <s v="AG-10330"/>
    <s v="Alex Grayson"/>
    <x v="0"/>
    <x v="0"/>
    <x v="12"/>
    <x v="5"/>
    <n v="77095"/>
    <x v="2"/>
    <s v="OFF-PA-10000019"/>
    <x v="1"/>
    <x v="10"/>
    <s v="Xerox 1931"/>
    <n v="25.920000000000005"/>
    <n v="5"/>
    <n v="0.2"/>
    <n v="9.0719999999999992"/>
  </r>
  <r>
    <n v="6194"/>
    <s v="CA-2014-104927"/>
    <x v="3"/>
    <x v="66"/>
    <d v="2014-12-27T00:00:00"/>
    <s v="Standard Class"/>
    <s v="AG-10330"/>
    <s v="Alex Grayson"/>
    <x v="0"/>
    <x v="0"/>
    <x v="12"/>
    <x v="5"/>
    <n v="77095"/>
    <x v="2"/>
    <s v="OFF-BI-10003429"/>
    <x v="1"/>
    <x v="8"/>
    <s v="Cardinal HOLDit! Binder Insert Strips,Extra Strips"/>
    <n v="6.3299999999999992"/>
    <n v="5"/>
    <n v="0.8"/>
    <n v="-9.8114999999999988"/>
  </r>
  <r>
    <n v="6195"/>
    <s v="CA-2014-104927"/>
    <x v="3"/>
    <x v="66"/>
    <d v="2014-12-27T00:00:00"/>
    <s v="Standard Class"/>
    <s v="AG-10330"/>
    <s v="Alex Grayson"/>
    <x v="0"/>
    <x v="0"/>
    <x v="12"/>
    <x v="5"/>
    <n v="77095"/>
    <x v="2"/>
    <s v="OFF-PA-10000176"/>
    <x v="1"/>
    <x v="10"/>
    <s v="Xerox 1887"/>
    <n v="75.88"/>
    <n v="5"/>
    <n v="0.2"/>
    <n v="26.557999999999993"/>
  </r>
  <r>
    <n v="6196"/>
    <s v="CA-2014-113453"/>
    <x v="3"/>
    <x v="208"/>
    <d v="2014-10-29T00:00:00"/>
    <s v="Standard Class"/>
    <s v="CM-12160"/>
    <s v="Charles McCrossin"/>
    <x v="0"/>
    <x v="0"/>
    <x v="10"/>
    <x v="9"/>
    <n v="19143"/>
    <x v="3"/>
    <s v="TEC-PH-10004165"/>
    <x v="2"/>
    <x v="7"/>
    <s v="Mitel MiVoice 5330e IP Phone"/>
    <n v="329.988"/>
    <n v="2"/>
    <n v="0.4"/>
    <n v="-76.997200000000021"/>
  </r>
  <r>
    <n v="6197"/>
    <s v="CA-2014-113453"/>
    <x v="3"/>
    <x v="208"/>
    <d v="2014-10-29T00:00:00"/>
    <s v="Standard Class"/>
    <s v="CM-12160"/>
    <s v="Charles McCrossin"/>
    <x v="0"/>
    <x v="0"/>
    <x v="10"/>
    <x v="9"/>
    <n v="19143"/>
    <x v="3"/>
    <s v="OFF-ST-10000352"/>
    <x v="1"/>
    <x v="4"/>
    <s v="Acco Perma 2700 Stacking Storage Drawers"/>
    <n v="71.376000000000005"/>
    <n v="3"/>
    <n v="0.2"/>
    <n v="-4.460999999999995"/>
  </r>
  <r>
    <n v="6198"/>
    <s v="CA-2012-149909"/>
    <x v="1"/>
    <x v="50"/>
    <d v="2012-11-17T00:00:00"/>
    <s v="Standard Class"/>
    <s v="RA-19915"/>
    <s v="Russell Applegate"/>
    <x v="0"/>
    <x v="0"/>
    <x v="38"/>
    <x v="14"/>
    <n v="47201"/>
    <x v="2"/>
    <s v="OFF-PA-10000726"/>
    <x v="1"/>
    <x v="10"/>
    <s v="Black Print Carbonless Snap-Off Rapid Letter, 8 1/2&quot; x 7&quot;"/>
    <n v="63.769999999999996"/>
    <n v="7"/>
    <n v="0"/>
    <n v="28.696499999999993"/>
  </r>
  <r>
    <n v="6199"/>
    <s v="CA-2012-149909"/>
    <x v="1"/>
    <x v="50"/>
    <d v="2012-11-17T00:00:00"/>
    <s v="Standard Class"/>
    <s v="RA-19915"/>
    <s v="Russell Applegate"/>
    <x v="0"/>
    <x v="0"/>
    <x v="38"/>
    <x v="14"/>
    <n v="47201"/>
    <x v="2"/>
    <s v="TEC-PH-10001536"/>
    <x v="2"/>
    <x v="7"/>
    <s v="Spigen Samsung Galaxy S5 Case Wallet"/>
    <n v="50.97"/>
    <n v="3"/>
    <n v="0"/>
    <n v="13.252199999999997"/>
  </r>
  <r>
    <n v="6200"/>
    <s v="CA-2012-149909"/>
    <x v="1"/>
    <x v="50"/>
    <d v="2012-11-17T00:00:00"/>
    <s v="Standard Class"/>
    <s v="RA-19915"/>
    <s v="Russell Applegate"/>
    <x v="0"/>
    <x v="0"/>
    <x v="38"/>
    <x v="14"/>
    <n v="47201"/>
    <x v="2"/>
    <s v="OFF-PA-10001790"/>
    <x v="1"/>
    <x v="10"/>
    <s v="Xerox 1910"/>
    <n v="96.08"/>
    <n v="2"/>
    <n v="0"/>
    <n v="46.118399999999994"/>
  </r>
  <r>
    <n v="6201"/>
    <s v="CA-2012-146675"/>
    <x v="1"/>
    <x v="392"/>
    <d v="2012-04-20T00:00:00"/>
    <s v="Standard Class"/>
    <s v="SB-20185"/>
    <s v="Sarah Brown"/>
    <x v="0"/>
    <x v="0"/>
    <x v="148"/>
    <x v="10"/>
    <n v="60201"/>
    <x v="2"/>
    <s v="TEC-CO-10001766"/>
    <x v="2"/>
    <x v="16"/>
    <s v="Canon PC940 Copier"/>
    <n v="1439.9680000000001"/>
    <n v="4"/>
    <n v="0.2"/>
    <n v="485.98919999999993"/>
  </r>
  <r>
    <n v="6202"/>
    <s v="CA-2012-146675"/>
    <x v="1"/>
    <x v="392"/>
    <d v="2012-04-20T00:00:00"/>
    <s v="Standard Class"/>
    <s v="SB-20185"/>
    <s v="Sarah Brown"/>
    <x v="0"/>
    <x v="0"/>
    <x v="148"/>
    <x v="10"/>
    <n v="60201"/>
    <x v="2"/>
    <s v="TEC-AC-10004396"/>
    <x v="2"/>
    <x v="11"/>
    <s v="Logitech Keyboard K120"/>
    <n v="43.56"/>
    <n v="3"/>
    <n v="0.2"/>
    <n v="-4.9004999999999974"/>
  </r>
  <r>
    <n v="6203"/>
    <s v="CA-2013-118332"/>
    <x v="0"/>
    <x v="186"/>
    <d v="2013-12-24T00:00:00"/>
    <s v="Standard Class"/>
    <s v="PK-19075"/>
    <s v="Pete Kriz"/>
    <x v="0"/>
    <x v="0"/>
    <x v="339"/>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x v="0"/>
    <x v="38"/>
    <x v="24"/>
    <n v="43229"/>
    <x v="3"/>
    <s v="TEC-PH-10001305"/>
    <x v="2"/>
    <x v="7"/>
    <s v="Panasonic KX TS208W Corded phone"/>
    <n v="235.15199999999999"/>
    <n v="8"/>
    <n v="0.4"/>
    <n v="-47.030399999999986"/>
  </r>
  <r>
    <n v="6205"/>
    <s v="CA-2014-145660"/>
    <x v="3"/>
    <x v="96"/>
    <d v="2014-12-04T00:00:00"/>
    <s v="First Class"/>
    <s v="MG-17650"/>
    <s v="Matthew Grinstein"/>
    <x v="2"/>
    <x v="0"/>
    <x v="292"/>
    <x v="24"/>
    <n v="43302"/>
    <x v="3"/>
    <s v="FUR-FU-10002885"/>
    <x v="0"/>
    <x v="5"/>
    <s v="Magna Visual Magnetic Picture Hangers"/>
    <n v="7.7120000000000006"/>
    <n v="2"/>
    <n v="0.2"/>
    <n v="1.7352000000000005"/>
  </r>
  <r>
    <n v="6206"/>
    <s v="CA-2013-133697"/>
    <x v="0"/>
    <x v="201"/>
    <d v="2013-10-25T00:00:00"/>
    <s v="Second Class"/>
    <s v="CM-12445"/>
    <s v="Chuck Magee"/>
    <x v="0"/>
    <x v="0"/>
    <x v="12"/>
    <x v="5"/>
    <n v="77095"/>
    <x v="2"/>
    <s v="OFF-PA-10000726"/>
    <x v="1"/>
    <x v="10"/>
    <s v="Black Print Carbonless Snap-Off Rapid Letter, 8 1/2&quot; x 7&quot;"/>
    <n v="51.016000000000005"/>
    <n v="7"/>
    <n v="0.2"/>
    <n v="15.942499999999992"/>
  </r>
  <r>
    <n v="6207"/>
    <s v="CA-2013-133697"/>
    <x v="0"/>
    <x v="201"/>
    <d v="2013-10-25T00:00:00"/>
    <s v="Second Class"/>
    <s v="CM-12445"/>
    <s v="Chuck Magee"/>
    <x v="0"/>
    <x v="0"/>
    <x v="12"/>
    <x v="5"/>
    <n v="77095"/>
    <x v="2"/>
    <s v="OFF-FA-10003112"/>
    <x v="1"/>
    <x v="13"/>
    <s v="Staples"/>
    <n v="25.248000000000001"/>
    <n v="4"/>
    <n v="0.2"/>
    <n v="7.8899999999999979"/>
  </r>
  <r>
    <n v="6208"/>
    <s v="CA-2013-133697"/>
    <x v="0"/>
    <x v="201"/>
    <d v="2013-10-25T00:00:00"/>
    <s v="Second Class"/>
    <s v="CM-12445"/>
    <s v="Chuck Magee"/>
    <x v="0"/>
    <x v="0"/>
    <x v="12"/>
    <x v="5"/>
    <n v="77095"/>
    <x v="2"/>
    <s v="FUR-CH-10002372"/>
    <x v="0"/>
    <x v="1"/>
    <s v="Office Star - Ergonomically Designed Knee Chair"/>
    <n v="56.686"/>
    <n v="1"/>
    <n v="0.3"/>
    <n v="-14.576399999999996"/>
  </r>
  <r>
    <n v="6209"/>
    <s v="CA-2014-148138"/>
    <x v="3"/>
    <x v="365"/>
    <d v="2014-10-04T00:00:00"/>
    <s v="Standard Class"/>
    <s v="ME-18010"/>
    <s v="Michelle Ellison"/>
    <x v="1"/>
    <x v="0"/>
    <x v="292"/>
    <x v="24"/>
    <n v="43302"/>
    <x v="3"/>
    <s v="OFF-ST-10000563"/>
    <x v="1"/>
    <x v="4"/>
    <s v="Fellowes Bankers Box Stor/Drawer Steel Plus"/>
    <n v="51.168000000000006"/>
    <n v="2"/>
    <n v="0.2"/>
    <n v="-6.3960000000000008"/>
  </r>
  <r>
    <n v="6210"/>
    <s v="CA-2014-119809"/>
    <x v="3"/>
    <x v="238"/>
    <d v="2014-08-26T00:00:00"/>
    <s v="Standard Class"/>
    <s v="YS-21880"/>
    <s v="Yana Sorensen"/>
    <x v="1"/>
    <x v="0"/>
    <x v="4"/>
    <x v="4"/>
    <n v="98103"/>
    <x v="1"/>
    <s v="OFF-BI-10003925"/>
    <x v="1"/>
    <x v="8"/>
    <s v="Fellowes PB300 Plastic Comb Binding Machine"/>
    <n v="2793.5280000000002"/>
    <n v="9"/>
    <n v="0.2"/>
    <n v="942.81569999999988"/>
  </r>
  <r>
    <n v="6211"/>
    <s v="CA-2014-119809"/>
    <x v="3"/>
    <x v="238"/>
    <d v="2014-08-26T00:00:00"/>
    <s v="Standard Class"/>
    <s v="YS-21880"/>
    <s v="Yana Sorensen"/>
    <x v="1"/>
    <x v="0"/>
    <x v="4"/>
    <x v="4"/>
    <n v="98103"/>
    <x v="1"/>
    <s v="OFF-ST-10003306"/>
    <x v="1"/>
    <x v="4"/>
    <s v="Letter Size Cart"/>
    <n v="1000.0200000000001"/>
    <n v="7"/>
    <n v="0"/>
    <n v="290.00579999999991"/>
  </r>
  <r>
    <n v="6212"/>
    <s v="CA-2014-119809"/>
    <x v="3"/>
    <x v="238"/>
    <d v="2014-08-26T00:00:00"/>
    <s v="Standard Class"/>
    <s v="YS-21880"/>
    <s v="Yana Sorensen"/>
    <x v="1"/>
    <x v="0"/>
    <x v="4"/>
    <x v="4"/>
    <n v="98103"/>
    <x v="1"/>
    <s v="FUR-FU-10001475"/>
    <x v="0"/>
    <x v="5"/>
    <s v="Contract Clock, 14&quot;, Brown"/>
    <n v="65.94"/>
    <n v="3"/>
    <n v="0"/>
    <n v="22.419600000000003"/>
  </r>
  <r>
    <n v="6213"/>
    <s v="CA-2014-149944"/>
    <x v="3"/>
    <x v="105"/>
    <d v="2014-11-17T00:00:00"/>
    <s v="Second Class"/>
    <s v="MB-17305"/>
    <s v="Maria Bertelson"/>
    <x v="0"/>
    <x v="0"/>
    <x v="468"/>
    <x v="4"/>
    <n v="98632"/>
    <x v="1"/>
    <s v="OFF-FA-10003495"/>
    <x v="1"/>
    <x v="13"/>
    <s v="Staples"/>
    <n v="18.240000000000002"/>
    <n v="3"/>
    <n v="0"/>
    <n v="9.120000000000001"/>
  </r>
  <r>
    <n v="6214"/>
    <s v="CA-2014-149944"/>
    <x v="3"/>
    <x v="105"/>
    <d v="2014-11-17T00:00:00"/>
    <s v="Second Class"/>
    <s v="MB-17305"/>
    <s v="Maria Bertelson"/>
    <x v="0"/>
    <x v="0"/>
    <x v="468"/>
    <x v="4"/>
    <n v="98632"/>
    <x v="1"/>
    <s v="OFF-AP-10004708"/>
    <x v="1"/>
    <x v="9"/>
    <s v="Fellowes Superior 10 Outlet Split Surge Protector"/>
    <n v="76.12"/>
    <n v="2"/>
    <n v="0"/>
    <n v="22.074799999999996"/>
  </r>
  <r>
    <n v="6215"/>
    <s v="CA-2011-128538"/>
    <x v="2"/>
    <x v="856"/>
    <d v="2011-10-15T00:00:00"/>
    <s v="Standard Class"/>
    <s v="AS-10240"/>
    <s v="Alan Shonely"/>
    <x v="0"/>
    <x v="0"/>
    <x v="332"/>
    <x v="1"/>
    <n v="90278"/>
    <x v="1"/>
    <s v="OFF-EN-10001219"/>
    <x v="1"/>
    <x v="12"/>
    <s v="#10- 4 1/8&quot; x 9 1/2&quot; Security-Tint Envelopes"/>
    <n v="7.64"/>
    <n v="1"/>
    <n v="0"/>
    <n v="3.7435999999999998"/>
  </r>
  <r>
    <n v="6216"/>
    <s v="CA-2012-161711"/>
    <x v="1"/>
    <x v="109"/>
    <d v="2012-12-03T00:00:00"/>
    <s v="Standard Class"/>
    <s v="MC-17425"/>
    <s v="Mark Cousins"/>
    <x v="1"/>
    <x v="0"/>
    <x v="20"/>
    <x v="15"/>
    <n v="10035"/>
    <x v="3"/>
    <s v="FUR-FU-10000087"/>
    <x v="0"/>
    <x v="5"/>
    <s v="Executive Impressions 14&quot; Two-Color Numerals Wall Clock"/>
    <n v="68.16"/>
    <n v="3"/>
    <n v="0"/>
    <n v="27.945600000000002"/>
  </r>
  <r>
    <n v="6217"/>
    <s v="CA-2012-161711"/>
    <x v="1"/>
    <x v="109"/>
    <d v="2012-12-03T00:00:00"/>
    <s v="Standard Class"/>
    <s v="MC-17425"/>
    <s v="Mark Cousins"/>
    <x v="1"/>
    <x v="0"/>
    <x v="20"/>
    <x v="15"/>
    <n v="10035"/>
    <x v="3"/>
    <s v="OFF-EN-10001539"/>
    <x v="1"/>
    <x v="12"/>
    <s v="Staples"/>
    <n v="62.24"/>
    <n v="8"/>
    <n v="0"/>
    <n v="29.252800000000001"/>
  </r>
  <r>
    <n v="6218"/>
    <s v="US-2012-129553"/>
    <x v="1"/>
    <x v="1097"/>
    <d v="2012-08-02T00:00:00"/>
    <s v="Standard Class"/>
    <s v="PG-18820"/>
    <s v="Patrick Gardner"/>
    <x v="0"/>
    <x v="0"/>
    <x v="103"/>
    <x v="0"/>
    <n v="40214"/>
    <x v="0"/>
    <s v="TEC-PH-10004897"/>
    <x v="2"/>
    <x v="7"/>
    <s v="Mediabridge Sport Armband iPhone 5s"/>
    <n v="29.97"/>
    <n v="3"/>
    <n v="0"/>
    <n v="0.29969999999999963"/>
  </r>
  <r>
    <n v="6219"/>
    <s v="CA-2013-160220"/>
    <x v="0"/>
    <x v="201"/>
    <d v="2013-10-27T00:00:00"/>
    <s v="Standard Class"/>
    <s v="JS-16030"/>
    <s v="Joy Smith"/>
    <x v="0"/>
    <x v="0"/>
    <x v="149"/>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x v="0"/>
    <x v="149"/>
    <x v="12"/>
    <n v="48183"/>
    <x v="2"/>
    <s v="TEC-PH-10001557"/>
    <x v="2"/>
    <x v="7"/>
    <s v="Pyle PMP37LED"/>
    <n v="191.98"/>
    <n v="2"/>
    <n v="0"/>
    <n v="51.834599999999995"/>
  </r>
  <r>
    <n v="6221"/>
    <s v="CA-2013-160220"/>
    <x v="0"/>
    <x v="201"/>
    <d v="2013-10-27T00:00:00"/>
    <s v="Standard Class"/>
    <s v="JS-16030"/>
    <s v="Joy Smith"/>
    <x v="0"/>
    <x v="0"/>
    <x v="149"/>
    <x v="12"/>
    <n v="48183"/>
    <x v="2"/>
    <s v="OFF-ST-10000617"/>
    <x v="1"/>
    <x v="4"/>
    <s v="Woodgrain Magazine Files by Perma"/>
    <n v="20.86"/>
    <n v="7"/>
    <n v="0"/>
    <n v="1.4601999999999977"/>
  </r>
  <r>
    <n v="6222"/>
    <s v="US-2014-157224"/>
    <x v="3"/>
    <x v="32"/>
    <d v="2014-09-19T00:00:00"/>
    <s v="Second Class"/>
    <s v="JB-16000"/>
    <s v="Joy Bell-"/>
    <x v="0"/>
    <x v="0"/>
    <x v="1"/>
    <x v="1"/>
    <n v="90045"/>
    <x v="1"/>
    <s v="OFF-LA-10000121"/>
    <x v="1"/>
    <x v="2"/>
    <s v="Avery 48"/>
    <n v="56.699999999999996"/>
    <n v="9"/>
    <n v="0"/>
    <n v="26.081999999999997"/>
  </r>
  <r>
    <n v="6223"/>
    <s v="CA-2014-140627"/>
    <x v="3"/>
    <x v="331"/>
    <d v="2014-12-28T00:00:00"/>
    <s v="Standard Class"/>
    <s v="DK-12985"/>
    <s v="Darren Koutras"/>
    <x v="0"/>
    <x v="0"/>
    <x v="469"/>
    <x v="18"/>
    <n v="37075"/>
    <x v="0"/>
    <s v="FUR-FU-10000087"/>
    <x v="0"/>
    <x v="5"/>
    <s v="Executive Impressions 14&quot; Two-Color Numerals Wall Clock"/>
    <n v="72.703999999999994"/>
    <n v="4"/>
    <n v="0.2"/>
    <n v="19.084800000000005"/>
  </r>
  <r>
    <n v="6224"/>
    <s v="CA-2014-140627"/>
    <x v="3"/>
    <x v="331"/>
    <d v="2014-12-28T00:00:00"/>
    <s v="Standard Class"/>
    <s v="DK-12985"/>
    <s v="Darren Koutras"/>
    <x v="0"/>
    <x v="0"/>
    <x v="469"/>
    <x v="18"/>
    <n v="37075"/>
    <x v="0"/>
    <s v="OFF-AR-10000422"/>
    <x v="1"/>
    <x v="6"/>
    <s v="Pencil and Crayon Sharpener"/>
    <n v="12.263999999999999"/>
    <n v="7"/>
    <n v="0.2"/>
    <n v="1.0730999999999993"/>
  </r>
  <r>
    <n v="6225"/>
    <s v="CA-2014-140627"/>
    <x v="3"/>
    <x v="331"/>
    <d v="2014-12-28T00:00:00"/>
    <s v="Standard Class"/>
    <s v="DK-12985"/>
    <s v="Darren Koutras"/>
    <x v="0"/>
    <x v="0"/>
    <x v="469"/>
    <x v="18"/>
    <n v="37075"/>
    <x v="0"/>
    <s v="OFF-ST-10004123"/>
    <x v="1"/>
    <x v="4"/>
    <s v="Safco Industrial Wire Shelving System"/>
    <n v="218.35200000000003"/>
    <n v="3"/>
    <n v="0.2"/>
    <n v="-54.588000000000008"/>
  </r>
  <r>
    <n v="6226"/>
    <s v="CA-2012-133445"/>
    <x v="1"/>
    <x v="348"/>
    <d v="2012-10-09T00:00:00"/>
    <s v="Standard Class"/>
    <s v="JF-15490"/>
    <s v="Jeremy Farry"/>
    <x v="0"/>
    <x v="0"/>
    <x v="32"/>
    <x v="21"/>
    <n v="97206"/>
    <x v="1"/>
    <s v="FUR-BO-10003660"/>
    <x v="0"/>
    <x v="0"/>
    <s v="Bush Cubix Collection Bookcases, Fully Assembled"/>
    <n v="66.294000000000011"/>
    <n v="1"/>
    <n v="0.7"/>
    <n v="-103.86059999999998"/>
  </r>
  <r>
    <n v="6227"/>
    <s v="CA-2012-133445"/>
    <x v="1"/>
    <x v="348"/>
    <d v="2012-10-09T00:00:00"/>
    <s v="Standard Class"/>
    <s v="JF-15490"/>
    <s v="Jeremy Farry"/>
    <x v="0"/>
    <x v="0"/>
    <x v="32"/>
    <x v="21"/>
    <n v="97206"/>
    <x v="1"/>
    <s v="FUR-CH-10000422"/>
    <x v="0"/>
    <x v="1"/>
    <s v="Global Highback Leather Tilter in Burgundy"/>
    <n v="291.16800000000001"/>
    <n v="4"/>
    <n v="0.2"/>
    <n v="-14.558399999999978"/>
  </r>
  <r>
    <n v="6228"/>
    <s v="CA-2011-148782"/>
    <x v="2"/>
    <x v="981"/>
    <d v="2011-11-07T00:00:00"/>
    <s v="Standard Class"/>
    <s v="PO-18850"/>
    <s v="Patrick O'Brill"/>
    <x v="0"/>
    <x v="0"/>
    <x v="218"/>
    <x v="5"/>
    <n v="75061"/>
    <x v="2"/>
    <s v="TEC-PH-10002923"/>
    <x v="2"/>
    <x v="7"/>
    <s v="Logitech B530 USB Headset - headset - Full size, Binaural"/>
    <n v="88.77600000000001"/>
    <n v="3"/>
    <n v="0.2"/>
    <n v="7.7679000000000009"/>
  </r>
  <r>
    <n v="6229"/>
    <s v="CA-2013-148208"/>
    <x v="0"/>
    <x v="115"/>
    <d v="2013-01-27T00:00:00"/>
    <s v="Standard Class"/>
    <s v="BT-11530"/>
    <s v="Bradley Talbott"/>
    <x v="2"/>
    <x v="0"/>
    <x v="138"/>
    <x v="24"/>
    <n v="44105"/>
    <x v="3"/>
    <s v="TEC-PH-10004093"/>
    <x v="2"/>
    <x v="7"/>
    <s v="Panasonic Kx-TS550"/>
    <n v="110.376"/>
    <n v="4"/>
    <n v="0.4"/>
    <n v="-20.235600000000005"/>
  </r>
  <r>
    <n v="6230"/>
    <s v="CA-2013-148208"/>
    <x v="0"/>
    <x v="115"/>
    <d v="2013-01-27T00:00:00"/>
    <s v="Standard Class"/>
    <s v="BT-11530"/>
    <s v="Bradley Talbott"/>
    <x v="2"/>
    <x v="0"/>
    <x v="138"/>
    <x v="24"/>
    <n v="44105"/>
    <x v="3"/>
    <s v="TEC-AC-10000171"/>
    <x v="2"/>
    <x v="11"/>
    <s v="Verbatim 25 GB 6x Blu-ray Single Layer Recordable Disc, 25/Pack"/>
    <n v="55.176000000000002"/>
    <n v="3"/>
    <n v="0.2"/>
    <n v="15.863099999999999"/>
  </r>
  <r>
    <n v="6231"/>
    <s v="CA-2014-127656"/>
    <x v="3"/>
    <x v="497"/>
    <d v="2014-07-18T00:00:00"/>
    <s v="Standard Class"/>
    <s v="NW-18400"/>
    <s v="Natalie Webber"/>
    <x v="0"/>
    <x v="0"/>
    <x v="470"/>
    <x v="23"/>
    <n v="50701"/>
    <x v="2"/>
    <s v="OFF-AR-10001166"/>
    <x v="1"/>
    <x v="6"/>
    <s v="Staples"/>
    <n v="30.32"/>
    <n v="4"/>
    <n v="0"/>
    <n v="11.8248"/>
  </r>
  <r>
    <n v="6232"/>
    <s v="US-2014-142188"/>
    <x v="3"/>
    <x v="220"/>
    <d v="2014-09-12T00:00:00"/>
    <s v="Same Day"/>
    <s v="JF-15415"/>
    <s v="Jennifer Ferguson"/>
    <x v="0"/>
    <x v="0"/>
    <x v="4"/>
    <x v="4"/>
    <n v="98105"/>
    <x v="1"/>
    <s v="FUR-CH-10003199"/>
    <x v="0"/>
    <x v="1"/>
    <s v="Office Star - Contemporary Task Swivel Chair"/>
    <n v="177.56800000000001"/>
    <n v="2"/>
    <n v="0.2"/>
    <n v="8.8783999999999921"/>
  </r>
  <r>
    <n v="6233"/>
    <s v="US-2014-142188"/>
    <x v="3"/>
    <x v="220"/>
    <d v="2014-09-12T00:00:00"/>
    <s v="Same Day"/>
    <s v="JF-15415"/>
    <s v="Jennifer Ferguson"/>
    <x v="0"/>
    <x v="0"/>
    <x v="4"/>
    <x v="4"/>
    <n v="98105"/>
    <x v="1"/>
    <s v="OFF-PA-10002005"/>
    <x v="1"/>
    <x v="10"/>
    <s v="Xerox 225"/>
    <n v="19.440000000000001"/>
    <n v="3"/>
    <n v="0"/>
    <n v="9.3312000000000008"/>
  </r>
  <r>
    <n v="6234"/>
    <s v="US-2014-142188"/>
    <x v="3"/>
    <x v="220"/>
    <d v="2014-09-12T00:00:00"/>
    <s v="Same Day"/>
    <s v="JF-15415"/>
    <s v="Jennifer Ferguson"/>
    <x v="0"/>
    <x v="0"/>
    <x v="4"/>
    <x v="4"/>
    <n v="98105"/>
    <x v="1"/>
    <s v="OFF-PA-10004101"/>
    <x v="1"/>
    <x v="10"/>
    <s v="Xerox 1894"/>
    <n v="71.28"/>
    <n v="11"/>
    <n v="0"/>
    <n v="34.214400000000005"/>
  </r>
  <r>
    <n v="6235"/>
    <s v="US-2014-142188"/>
    <x v="3"/>
    <x v="220"/>
    <d v="2014-09-12T00:00:00"/>
    <s v="Same Day"/>
    <s v="JF-15415"/>
    <s v="Jennifer Ferguson"/>
    <x v="0"/>
    <x v="0"/>
    <x v="4"/>
    <x v="4"/>
    <n v="98105"/>
    <x v="1"/>
    <s v="OFF-BI-10004600"/>
    <x v="1"/>
    <x v="8"/>
    <s v="Ibico Ibimaster 300 Manual Binding System"/>
    <n v="1471.96"/>
    <n v="5"/>
    <n v="0.2"/>
    <n v="459.98749999999995"/>
  </r>
  <r>
    <n v="6236"/>
    <s v="US-2014-142188"/>
    <x v="3"/>
    <x v="220"/>
    <d v="2014-09-12T00:00:00"/>
    <s v="Same Day"/>
    <s v="JF-15415"/>
    <s v="Jennifer Ferguson"/>
    <x v="0"/>
    <x v="0"/>
    <x v="4"/>
    <x v="4"/>
    <n v="98105"/>
    <x v="1"/>
    <s v="TEC-PH-10000127"/>
    <x v="2"/>
    <x v="7"/>
    <s v="iOttie XL Car Mount"/>
    <n v="79.959999999999994"/>
    <n v="5"/>
    <n v="0.2"/>
    <n v="-17.991000000000003"/>
  </r>
  <r>
    <n v="6237"/>
    <s v="CA-2013-144400"/>
    <x v="0"/>
    <x v="1098"/>
    <d v="2013-02-27T00:00:00"/>
    <s v="Standard Class"/>
    <s v="AC-10420"/>
    <s v="Alyssa Crouse"/>
    <x v="1"/>
    <x v="0"/>
    <x v="10"/>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x v="0"/>
    <x v="20"/>
    <x v="15"/>
    <n v="10009"/>
    <x v="3"/>
    <s v="OFF-BI-10004506"/>
    <x v="1"/>
    <x v="8"/>
    <s v="Wilson Jones data.warehouse D-Ring Binders with DublLock"/>
    <n v="26.336000000000002"/>
    <n v="4"/>
    <n v="0.2"/>
    <n v="9.2176000000000009"/>
  </r>
  <r>
    <n v="6239"/>
    <s v="CA-2012-134075"/>
    <x v="1"/>
    <x v="295"/>
    <d v="2012-12-16T00:00:00"/>
    <s v="Standard Class"/>
    <s v="HA-14905"/>
    <s v="Helen Abelman"/>
    <x v="0"/>
    <x v="0"/>
    <x v="49"/>
    <x v="1"/>
    <n v="95123"/>
    <x v="1"/>
    <s v="FUR-FU-10004597"/>
    <x v="0"/>
    <x v="5"/>
    <s v="Eldon Cleatmat Chair Mats for Medium Pile Carpets"/>
    <n v="166.5"/>
    <n v="3"/>
    <n v="0"/>
    <n v="21.64500000000001"/>
  </r>
  <r>
    <n v="6240"/>
    <s v="CA-2012-134075"/>
    <x v="1"/>
    <x v="295"/>
    <d v="2012-12-16T00:00:00"/>
    <s v="Standard Class"/>
    <s v="HA-14905"/>
    <s v="Helen Abelman"/>
    <x v="0"/>
    <x v="0"/>
    <x v="49"/>
    <x v="1"/>
    <n v="95123"/>
    <x v="1"/>
    <s v="OFF-ST-10001496"/>
    <x v="1"/>
    <x v="4"/>
    <s v="Standard Rollaway File with Lock"/>
    <n v="360.38"/>
    <n v="2"/>
    <n v="0"/>
    <n v="93.698800000000006"/>
  </r>
  <r>
    <n v="6241"/>
    <s v="US-2013-131912"/>
    <x v="0"/>
    <x v="517"/>
    <d v="2013-11-02T00:00:00"/>
    <s v="Second Class"/>
    <s v="LH-17155"/>
    <s v="Logan Haushalter"/>
    <x v="0"/>
    <x v="0"/>
    <x v="1"/>
    <x v="1"/>
    <n v="90008"/>
    <x v="1"/>
    <s v="OFF-BI-10004236"/>
    <x v="1"/>
    <x v="8"/>
    <s v="XtraLife ClearVue Slant-D Ring Binder, White, 3&quot;"/>
    <n v="11.744"/>
    <n v="1"/>
    <n v="0.2"/>
    <n v="3.8167999999999997"/>
  </r>
  <r>
    <n v="6242"/>
    <s v="CA-2014-141572"/>
    <x v="3"/>
    <x v="39"/>
    <d v="2014-06-01T00:00:00"/>
    <s v="Second Class"/>
    <s v="LO-17170"/>
    <s v="Lori Olson"/>
    <x v="1"/>
    <x v="0"/>
    <x v="3"/>
    <x v="38"/>
    <n v="3301"/>
    <x v="3"/>
    <s v="FUR-FU-10001185"/>
    <x v="0"/>
    <x v="5"/>
    <s v="Advantus Employee of the Month Certificate Frame, 11 x 13-1/2"/>
    <n v="247.44"/>
    <n v="8"/>
    <n v="0"/>
    <n v="101.4504"/>
  </r>
  <r>
    <n v="6243"/>
    <s v="CA-2011-134621"/>
    <x v="2"/>
    <x v="1059"/>
    <d v="2011-12-28T00:00:00"/>
    <s v="Standard Class"/>
    <s v="DP-13390"/>
    <s v="Dennis Pardue"/>
    <x v="2"/>
    <x v="0"/>
    <x v="29"/>
    <x v="18"/>
    <n v="38401"/>
    <x v="0"/>
    <s v="OFF-BI-10000977"/>
    <x v="1"/>
    <x v="8"/>
    <s v="Ibico Plastic Spiral Binding Combs"/>
    <n v="18.240000000000002"/>
    <n v="2"/>
    <n v="0.7"/>
    <n v="-14.591999999999999"/>
  </r>
  <r>
    <n v="6244"/>
    <s v="CA-2013-165561"/>
    <x v="0"/>
    <x v="390"/>
    <d v="2013-11-29T00:00:00"/>
    <s v="Standard Class"/>
    <s v="CR-12580"/>
    <s v="Clay Rozendal"/>
    <x v="2"/>
    <x v="0"/>
    <x v="234"/>
    <x v="4"/>
    <n v="98006"/>
    <x v="1"/>
    <s v="OFF-SU-10004782"/>
    <x v="1"/>
    <x v="14"/>
    <s v="Elite 5&quot; Scissors"/>
    <n v="25.349999999999998"/>
    <n v="3"/>
    <n v="0"/>
    <n v="7.6049999999999978"/>
  </r>
  <r>
    <n v="6245"/>
    <s v="CA-2012-112305"/>
    <x v="1"/>
    <x v="312"/>
    <d v="2012-11-25T00:00:00"/>
    <s v="Standard Class"/>
    <s v="KB-16405"/>
    <s v="Katrina Bavinger"/>
    <x v="2"/>
    <x v="0"/>
    <x v="4"/>
    <x v="4"/>
    <n v="98105"/>
    <x v="1"/>
    <s v="OFF-AR-10002067"/>
    <x v="1"/>
    <x v="6"/>
    <s v="Newell 334"/>
    <n v="119.03999999999999"/>
    <n v="6"/>
    <n v="0"/>
    <n v="30.950400000000002"/>
  </r>
  <r>
    <n v="6246"/>
    <s v="CA-2012-112305"/>
    <x v="1"/>
    <x v="312"/>
    <d v="2012-11-25T00:00:00"/>
    <s v="Standard Class"/>
    <s v="KB-16405"/>
    <s v="Katrina Bavinger"/>
    <x v="2"/>
    <x v="0"/>
    <x v="4"/>
    <x v="4"/>
    <n v="98105"/>
    <x v="1"/>
    <s v="FUR-FU-10002364"/>
    <x v="0"/>
    <x v="5"/>
    <s v="Eldon Expressions Wood Desk Accessories, Oak"/>
    <n v="22.14"/>
    <n v="3"/>
    <n v="0"/>
    <n v="6.4205999999999976"/>
  </r>
  <r>
    <n v="6247"/>
    <s v="CA-2012-112305"/>
    <x v="1"/>
    <x v="312"/>
    <d v="2012-11-25T00:00:00"/>
    <s v="Standard Class"/>
    <s v="KB-16405"/>
    <s v="Katrina Bavinger"/>
    <x v="2"/>
    <x v="0"/>
    <x v="4"/>
    <x v="4"/>
    <n v="98105"/>
    <x v="1"/>
    <s v="TEC-AC-10002018"/>
    <x v="2"/>
    <x v="11"/>
    <s v="AmazonBasics 3-Button USB Wired Mouse"/>
    <n v="13.98"/>
    <n v="2"/>
    <n v="0"/>
    <n v="6.011400000000001"/>
  </r>
  <r>
    <n v="6248"/>
    <s v="CA-2014-121580"/>
    <x v="3"/>
    <x v="148"/>
    <d v="2014-06-05T00:00:00"/>
    <s v="Standard Class"/>
    <s v="ML-17410"/>
    <s v="Maris LaWare"/>
    <x v="0"/>
    <x v="0"/>
    <x v="38"/>
    <x v="14"/>
    <n v="47201"/>
    <x v="2"/>
    <s v="OFF-BI-10000632"/>
    <x v="1"/>
    <x v="8"/>
    <s v="Satellite Sectional Post Binders"/>
    <n v="43.41"/>
    <n v="1"/>
    <n v="0"/>
    <n v="19.968599999999999"/>
  </r>
  <r>
    <n v="6249"/>
    <s v="CA-2014-121580"/>
    <x v="3"/>
    <x v="148"/>
    <d v="2014-06-05T00:00:00"/>
    <s v="Standard Class"/>
    <s v="ML-17410"/>
    <s v="Maris LaWare"/>
    <x v="0"/>
    <x v="0"/>
    <x v="38"/>
    <x v="14"/>
    <n v="47201"/>
    <x v="2"/>
    <s v="FUR-FU-10003981"/>
    <x v="0"/>
    <x v="5"/>
    <s v="Eldon Wave Desk Accessories"/>
    <n v="6.24"/>
    <n v="3"/>
    <n v="0"/>
    <n v="2.6208000000000005"/>
  </r>
  <r>
    <n v="6250"/>
    <s v="CA-2014-121580"/>
    <x v="3"/>
    <x v="148"/>
    <d v="2014-06-05T00:00:00"/>
    <s v="Standard Class"/>
    <s v="ML-17410"/>
    <s v="Maris LaWare"/>
    <x v="0"/>
    <x v="0"/>
    <x v="38"/>
    <x v="14"/>
    <n v="47201"/>
    <x v="2"/>
    <s v="OFF-AP-10001564"/>
    <x v="1"/>
    <x v="9"/>
    <s v="Hoover Commercial Lightweight Upright Vacuum with E-Z Empty Dirt Cup"/>
    <n v="465.16"/>
    <n v="2"/>
    <n v="0"/>
    <n v="120.94159999999999"/>
  </r>
  <r>
    <n v="6251"/>
    <s v="CA-2014-121580"/>
    <x v="3"/>
    <x v="148"/>
    <d v="2014-06-05T00:00:00"/>
    <s v="Standard Class"/>
    <s v="ML-17410"/>
    <s v="Maris LaWare"/>
    <x v="0"/>
    <x v="0"/>
    <x v="38"/>
    <x v="14"/>
    <n v="47201"/>
    <x v="2"/>
    <s v="OFF-PA-10004082"/>
    <x v="1"/>
    <x v="10"/>
    <s v="Adams Telephone Message Book w/Frequently-Called Numbers Space, 400 Messages per Book"/>
    <n v="7.98"/>
    <n v="1"/>
    <n v="0"/>
    <n v="3.99"/>
  </r>
  <r>
    <n v="6252"/>
    <s v="CA-2011-101147"/>
    <x v="2"/>
    <x v="266"/>
    <d v="2011-12-04T00:00:00"/>
    <s v="First Class"/>
    <s v="MC-17575"/>
    <s v="Matt Collins"/>
    <x v="0"/>
    <x v="0"/>
    <x v="22"/>
    <x v="10"/>
    <n v="60623"/>
    <x v="2"/>
    <s v="OFF-AP-10004249"/>
    <x v="1"/>
    <x v="9"/>
    <s v="Staples"/>
    <n v="2.3939999999999997"/>
    <n v="1"/>
    <n v="0.8"/>
    <n v="-6.344100000000001"/>
  </r>
  <r>
    <n v="6253"/>
    <s v="CA-2011-165806"/>
    <x v="2"/>
    <x v="884"/>
    <d v="2011-04-07T00:00:00"/>
    <s v="Same Day"/>
    <s v="VM-21685"/>
    <s v="Valerie Mitchum"/>
    <x v="2"/>
    <x v="0"/>
    <x v="419"/>
    <x v="32"/>
    <n v="30062"/>
    <x v="0"/>
    <s v="OFF-PA-10003441"/>
    <x v="1"/>
    <x v="10"/>
    <s v="Xerox 226"/>
    <n v="58.320000000000007"/>
    <n v="9"/>
    <n v="0"/>
    <n v="27.993600000000001"/>
  </r>
  <r>
    <n v="6254"/>
    <s v="CA-2011-165806"/>
    <x v="2"/>
    <x v="884"/>
    <d v="2011-04-07T00:00:00"/>
    <s v="Same Day"/>
    <s v="VM-21685"/>
    <s v="Valerie Mitchum"/>
    <x v="2"/>
    <x v="0"/>
    <x v="419"/>
    <x v="32"/>
    <n v="30062"/>
    <x v="0"/>
    <s v="TEC-PH-10004922"/>
    <x v="2"/>
    <x v="7"/>
    <s v="RCA Visys Integrated PBX 8-Line Router"/>
    <n v="200.96999999999997"/>
    <n v="3"/>
    <n v="0"/>
    <n v="50.242500000000007"/>
  </r>
  <r>
    <n v="6255"/>
    <s v="CA-2012-151624"/>
    <x v="1"/>
    <x v="1014"/>
    <d v="2012-09-14T00:00:00"/>
    <s v="Standard Class"/>
    <s v="VW-21775"/>
    <s v="Victoria Wilson"/>
    <x v="1"/>
    <x v="0"/>
    <x v="122"/>
    <x v="19"/>
    <n v="36116"/>
    <x v="0"/>
    <s v="FUR-FU-10001731"/>
    <x v="0"/>
    <x v="5"/>
    <s v="Acrylic Self-Standing Desk Frames"/>
    <n v="21.36"/>
    <n v="8"/>
    <n v="0"/>
    <n v="8.1167999999999996"/>
  </r>
  <r>
    <n v="6256"/>
    <s v="CA-2014-139444"/>
    <x v="3"/>
    <x v="428"/>
    <d v="2014-09-16T00:00:00"/>
    <s v="Standard Class"/>
    <s v="GK-14620"/>
    <s v="Grace Kelly"/>
    <x v="1"/>
    <x v="0"/>
    <x v="243"/>
    <x v="5"/>
    <n v="75023"/>
    <x v="2"/>
    <s v="OFF-LA-10000134"/>
    <x v="1"/>
    <x v="2"/>
    <s v="Avery 511"/>
    <n v="9.8560000000000016"/>
    <n v="4"/>
    <n v="0.2"/>
    <n v="3.4495999999999993"/>
  </r>
  <r>
    <n v="6257"/>
    <s v="CA-2012-133977"/>
    <x v="1"/>
    <x v="684"/>
    <d v="2012-09-08T00:00:00"/>
    <s v="Second Class"/>
    <s v="AT-10435"/>
    <s v="Alyssa Tate"/>
    <x v="2"/>
    <x v="0"/>
    <x v="76"/>
    <x v="2"/>
    <n v="33319"/>
    <x v="0"/>
    <s v="OFF-BI-10003166"/>
    <x v="1"/>
    <x v="8"/>
    <s v="GBC Plasticlear Binding Covers"/>
    <n v="3.4440000000000008"/>
    <n v="1"/>
    <n v="0.7"/>
    <n v="-2.5255999999999998"/>
  </r>
  <r>
    <n v="6258"/>
    <s v="CA-2014-141425"/>
    <x v="3"/>
    <x v="808"/>
    <d v="2014-11-07T00:00:00"/>
    <s v="Second Class"/>
    <s v="AR-10825"/>
    <s v="Anthony Rawles"/>
    <x v="1"/>
    <x v="0"/>
    <x v="38"/>
    <x v="24"/>
    <n v="43229"/>
    <x v="3"/>
    <s v="OFF-SU-10000646"/>
    <x v="1"/>
    <x v="14"/>
    <s v="Premier Automatic Letter Opener"/>
    <n v="384.59200000000004"/>
    <n v="2"/>
    <n v="0.2"/>
    <n v="-81.725799999999978"/>
  </r>
  <r>
    <n v="6259"/>
    <s v="CA-2012-133536"/>
    <x v="1"/>
    <x v="262"/>
    <d v="2012-03-30T00:00:00"/>
    <s v="Second Class"/>
    <s v="JH-15820"/>
    <s v="John Huston"/>
    <x v="0"/>
    <x v="0"/>
    <x v="20"/>
    <x v="15"/>
    <n v="10009"/>
    <x v="3"/>
    <s v="OFF-EN-10004459"/>
    <x v="1"/>
    <x v="12"/>
    <s v="Security-Tint Envelopes"/>
    <n v="22.919999999999998"/>
    <n v="3"/>
    <n v="0"/>
    <n v="11.230799999999999"/>
  </r>
  <r>
    <n v="6260"/>
    <s v="CA-2012-150441"/>
    <x v="1"/>
    <x v="863"/>
    <d v="2012-08-17T00:00:00"/>
    <s v="Second Class"/>
    <s v="RA-19285"/>
    <s v="Ralph Arnett"/>
    <x v="0"/>
    <x v="0"/>
    <x v="102"/>
    <x v="14"/>
    <n v="47374"/>
    <x v="2"/>
    <s v="OFF-BI-10003529"/>
    <x v="1"/>
    <x v="8"/>
    <s v="Avery Round Ring Poly Binders"/>
    <n v="11.36"/>
    <n v="4"/>
    <n v="0"/>
    <n v="5.5663999999999998"/>
  </r>
  <r>
    <n v="6261"/>
    <s v="CA-2012-162607"/>
    <x v="1"/>
    <x v="793"/>
    <d v="2012-05-18T00:00:00"/>
    <s v="Standard Class"/>
    <s v="RO-19780"/>
    <s v="Rose O'Brian"/>
    <x v="0"/>
    <x v="0"/>
    <x v="4"/>
    <x v="4"/>
    <n v="98115"/>
    <x v="1"/>
    <s v="OFF-BI-10002949"/>
    <x v="1"/>
    <x v="8"/>
    <s v="Prestige Round Ring Binders"/>
    <n v="14.592000000000002"/>
    <n v="3"/>
    <n v="0.2"/>
    <n v="4.9247999999999985"/>
  </r>
  <r>
    <n v="6262"/>
    <s v="CA-2014-103506"/>
    <x v="3"/>
    <x v="283"/>
    <d v="2014-07-28T00:00:00"/>
    <s v="Standard Class"/>
    <s v="LR-17035"/>
    <s v="Lisa Ryan"/>
    <x v="1"/>
    <x v="0"/>
    <x v="85"/>
    <x v="15"/>
    <n v="11561"/>
    <x v="3"/>
    <s v="OFF-LA-10001158"/>
    <x v="1"/>
    <x v="2"/>
    <s v="Avery Address/Shipping Labels for Typewriters, 4&quot; x 2&quot;"/>
    <n v="41.4"/>
    <n v="4"/>
    <n v="0"/>
    <n v="19.872"/>
  </r>
  <r>
    <n v="6263"/>
    <s v="CA-2013-132479"/>
    <x v="0"/>
    <x v="446"/>
    <d v="2013-09-27T00:00:00"/>
    <s v="First Class"/>
    <s v="MK-17905"/>
    <s v="Michael Kennedy"/>
    <x v="1"/>
    <x v="0"/>
    <x v="179"/>
    <x v="10"/>
    <n v="61107"/>
    <x v="2"/>
    <s v="OFF-BI-10004584"/>
    <x v="1"/>
    <x v="8"/>
    <s v="GBC ProClick 150 Presentation Binding System"/>
    <n v="442.37199999999996"/>
    <n v="7"/>
    <n v="0.8"/>
    <n v="-729.91380000000004"/>
  </r>
  <r>
    <n v="6264"/>
    <s v="CA-2014-160724"/>
    <x v="3"/>
    <x v="1024"/>
    <d v="2014-05-11T00:00:00"/>
    <s v="Standard Class"/>
    <s v="YS-21880"/>
    <s v="Yana Sorensen"/>
    <x v="1"/>
    <x v="0"/>
    <x v="38"/>
    <x v="32"/>
    <n v="31907"/>
    <x v="0"/>
    <s v="OFF-BI-10004965"/>
    <x v="1"/>
    <x v="8"/>
    <s v="Ibico Covers for Plastic or Wire Binding Elements"/>
    <n v="34.5"/>
    <n v="3"/>
    <n v="0"/>
    <n v="15.524999999999999"/>
  </r>
  <r>
    <n v="6265"/>
    <s v="US-2013-115952"/>
    <x v="0"/>
    <x v="1099"/>
    <d v="2013-10-07T00:00:00"/>
    <s v="Same Day"/>
    <s v="JH-15910"/>
    <s v="Jonathan Howell"/>
    <x v="0"/>
    <x v="0"/>
    <x v="251"/>
    <x v="26"/>
    <n v="74133"/>
    <x v="2"/>
    <s v="OFF-BI-10004654"/>
    <x v="1"/>
    <x v="8"/>
    <s v="Avery Binding System Hidden Tab Executive Style Index Sets"/>
    <n v="28.849999999999998"/>
    <n v="5"/>
    <n v="0"/>
    <n v="14.424999999999999"/>
  </r>
  <r>
    <n v="6266"/>
    <s v="CA-2011-146731"/>
    <x v="2"/>
    <x v="935"/>
    <d v="2011-11-08T00:00:00"/>
    <s v="Standard Class"/>
    <s v="AT-10735"/>
    <s v="Annie Thurman"/>
    <x v="0"/>
    <x v="0"/>
    <x v="316"/>
    <x v="18"/>
    <n v="37211"/>
    <x v="0"/>
    <s v="OFF-PA-10000141"/>
    <x v="1"/>
    <x v="10"/>
    <s v="Ampad Evidence Wirebond Steno Books, 6&quot; x 9&quot;"/>
    <n v="3.4880000000000004"/>
    <n v="2"/>
    <n v="0.2"/>
    <n v="1.1771999999999998"/>
  </r>
  <r>
    <n v="6267"/>
    <s v="CA-2011-146731"/>
    <x v="2"/>
    <x v="935"/>
    <d v="2011-11-08T00:00:00"/>
    <s v="Standard Class"/>
    <s v="AT-10735"/>
    <s v="Annie Thurman"/>
    <x v="0"/>
    <x v="0"/>
    <x v="316"/>
    <x v="18"/>
    <n v="37211"/>
    <x v="0"/>
    <s v="OFF-PA-10001019"/>
    <x v="1"/>
    <x v="10"/>
    <s v="Xerox 1884"/>
    <n v="143.85600000000002"/>
    <n v="9"/>
    <n v="0.2"/>
    <n v="48.551399999999994"/>
  </r>
  <r>
    <n v="6268"/>
    <s v="CA-2012-115392"/>
    <x v="1"/>
    <x v="486"/>
    <d v="2012-10-04T00:00:00"/>
    <s v="Second Class"/>
    <s v="RM-19675"/>
    <s v="Robert Marley"/>
    <x v="2"/>
    <x v="0"/>
    <x v="471"/>
    <x v="31"/>
    <n v="2138"/>
    <x v="3"/>
    <s v="TEC-PH-10002496"/>
    <x v="2"/>
    <x v="7"/>
    <s v="Cisco SPA301"/>
    <n v="311.98"/>
    <n v="2"/>
    <n v="0"/>
    <n v="93.593999999999994"/>
  </r>
  <r>
    <n v="6269"/>
    <s v="CA-2012-115392"/>
    <x v="1"/>
    <x v="486"/>
    <d v="2012-10-04T00:00:00"/>
    <s v="Second Class"/>
    <s v="RM-19675"/>
    <s v="Robert Marley"/>
    <x v="2"/>
    <x v="0"/>
    <x v="471"/>
    <x v="31"/>
    <n v="2138"/>
    <x v="3"/>
    <s v="OFF-BI-10000829"/>
    <x v="1"/>
    <x v="8"/>
    <s v="Avery Non-Stick Binders"/>
    <n v="22.450000000000003"/>
    <n v="5"/>
    <n v="0"/>
    <n v="10.327"/>
  </r>
  <r>
    <n v="6270"/>
    <s v="CA-2014-102379"/>
    <x v="3"/>
    <x v="574"/>
    <d v="2014-12-07T00:00:00"/>
    <s v="Standard Class"/>
    <s v="BB-11545"/>
    <s v="Brenda Bowman"/>
    <x v="1"/>
    <x v="0"/>
    <x v="182"/>
    <x v="1"/>
    <n v="94601"/>
    <x v="1"/>
    <s v="TEC-PH-10001448"/>
    <x v="2"/>
    <x v="7"/>
    <s v="Anker Astro 15000mAh USB Portable Charger"/>
    <n v="39.992000000000004"/>
    <n v="1"/>
    <n v="0.2"/>
    <n v="-7.9984000000000073"/>
  </r>
  <r>
    <n v="6271"/>
    <s v="CA-2014-102379"/>
    <x v="3"/>
    <x v="574"/>
    <d v="2014-12-07T00:00:00"/>
    <s v="Standard Class"/>
    <s v="BB-11545"/>
    <s v="Brenda Bowman"/>
    <x v="1"/>
    <x v="0"/>
    <x v="182"/>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x v="0"/>
    <x v="182"/>
    <x v="1"/>
    <n v="94601"/>
    <x v="1"/>
    <s v="OFF-AR-10004022"/>
    <x v="1"/>
    <x v="6"/>
    <s v="Panasonic KP-380BK Classic Electric Pencil Sharpener"/>
    <n v="179.89999999999998"/>
    <n v="5"/>
    <n v="0"/>
    <n v="44.974999999999987"/>
  </r>
  <r>
    <n v="6273"/>
    <s v="CA-2014-149706"/>
    <x v="3"/>
    <x v="157"/>
    <d v="2014-12-13T00:00:00"/>
    <s v="First Class"/>
    <s v="AS-10285"/>
    <s v="Alejandro Savely"/>
    <x v="1"/>
    <x v="0"/>
    <x v="472"/>
    <x v="10"/>
    <n v="60067"/>
    <x v="2"/>
    <s v="TEC-AC-10001284"/>
    <x v="2"/>
    <x v="11"/>
    <s v="Enermax Briskie RF Wireless Keyboard and Mouse Combo"/>
    <n v="116.312"/>
    <n v="7"/>
    <n v="0.2"/>
    <n v="23.262400000000003"/>
  </r>
  <r>
    <n v="6274"/>
    <s v="US-2013-139087"/>
    <x v="0"/>
    <x v="19"/>
    <d v="2013-07-23T00:00:00"/>
    <s v="Second Class"/>
    <s v="DK-13375"/>
    <s v="Dennis Kane"/>
    <x v="0"/>
    <x v="0"/>
    <x v="4"/>
    <x v="4"/>
    <n v="98105"/>
    <x v="1"/>
    <s v="FUR-FU-10001847"/>
    <x v="0"/>
    <x v="5"/>
    <s v="Eldon Image Series Black Desk Accessories"/>
    <n v="12.419999999999998"/>
    <n v="3"/>
    <n v="0"/>
    <n v="4.4711999999999996"/>
  </r>
  <r>
    <n v="6275"/>
    <s v="US-2013-139087"/>
    <x v="0"/>
    <x v="19"/>
    <d v="2013-07-23T00:00:00"/>
    <s v="Second Class"/>
    <s v="DK-13375"/>
    <s v="Dennis Kane"/>
    <x v="0"/>
    <x v="0"/>
    <x v="4"/>
    <x v="4"/>
    <n v="98105"/>
    <x v="1"/>
    <s v="TEC-AC-10004595"/>
    <x v="2"/>
    <x v="11"/>
    <s v="First Data TMFD35 PIN Pad"/>
    <n v="428.40000000000003"/>
    <n v="3"/>
    <n v="0"/>
    <n v="89.963999999999999"/>
  </r>
  <r>
    <n v="6276"/>
    <s v="US-2013-139087"/>
    <x v="0"/>
    <x v="19"/>
    <d v="2013-07-23T00:00:00"/>
    <s v="Second Class"/>
    <s v="DK-13375"/>
    <s v="Dennis Kane"/>
    <x v="0"/>
    <x v="0"/>
    <x v="4"/>
    <x v="4"/>
    <n v="98105"/>
    <x v="1"/>
    <s v="FUR-FU-10004164"/>
    <x v="0"/>
    <x v="5"/>
    <s v="Eldon 300 Class Desk Accessories, Black"/>
    <n v="24.75"/>
    <n v="5"/>
    <n v="0"/>
    <n v="10.890000000000002"/>
  </r>
  <r>
    <n v="6277"/>
    <s v="US-2013-139087"/>
    <x v="0"/>
    <x v="19"/>
    <d v="2013-07-23T00:00:00"/>
    <s v="Second Class"/>
    <s v="DK-13375"/>
    <s v="Dennis Kane"/>
    <x v="0"/>
    <x v="0"/>
    <x v="4"/>
    <x v="4"/>
    <n v="98105"/>
    <x v="1"/>
    <s v="OFF-LA-10001074"/>
    <x v="1"/>
    <x v="2"/>
    <s v="Round Specialty Laser Printer Labels"/>
    <n v="87.71"/>
    <n v="7"/>
    <n v="0"/>
    <n v="41.223699999999994"/>
  </r>
  <r>
    <n v="6278"/>
    <s v="US-2013-139087"/>
    <x v="0"/>
    <x v="19"/>
    <d v="2013-07-23T00:00:00"/>
    <s v="Second Class"/>
    <s v="DK-13375"/>
    <s v="Dennis Kane"/>
    <x v="0"/>
    <x v="0"/>
    <x v="4"/>
    <x v="4"/>
    <n v="98105"/>
    <x v="1"/>
    <s v="OFF-ST-10000604"/>
    <x v="1"/>
    <x v="4"/>
    <s v="Home/Office Personal File Carts"/>
    <n v="69.52"/>
    <n v="2"/>
    <n v="0"/>
    <n v="17.379999999999995"/>
  </r>
  <r>
    <n v="6279"/>
    <s v="US-2013-139087"/>
    <x v="0"/>
    <x v="19"/>
    <d v="2013-07-23T00:00:00"/>
    <s v="Second Class"/>
    <s v="DK-13375"/>
    <s v="Dennis Kane"/>
    <x v="0"/>
    <x v="0"/>
    <x v="4"/>
    <x v="4"/>
    <n v="98105"/>
    <x v="1"/>
    <s v="TEC-PH-10000148"/>
    <x v="2"/>
    <x v="7"/>
    <s v="Cyber Acoustics AC-202b Speech Recognition Stereo Headset"/>
    <n v="20.784000000000002"/>
    <n v="2"/>
    <n v="0.2"/>
    <n v="-4.6764000000000001"/>
  </r>
  <r>
    <n v="6280"/>
    <s v="US-2013-139087"/>
    <x v="0"/>
    <x v="19"/>
    <d v="2013-07-23T00:00:00"/>
    <s v="Second Class"/>
    <s v="DK-13375"/>
    <s v="Dennis Kane"/>
    <x v="0"/>
    <x v="0"/>
    <x v="4"/>
    <x v="4"/>
    <n v="98105"/>
    <x v="1"/>
    <s v="OFF-BI-10000042"/>
    <x v="1"/>
    <x v="8"/>
    <s v="Pressboard Data Binder, Crimson, 12&quot; X 8 1/2&quot;"/>
    <n v="12.816000000000001"/>
    <n v="3"/>
    <n v="0.2"/>
    <n v="4.1651999999999987"/>
  </r>
  <r>
    <n v="6281"/>
    <s v="CA-2014-152226"/>
    <x v="3"/>
    <x v="605"/>
    <d v="2014-05-17T00:00:00"/>
    <s v="Standard Class"/>
    <s v="JH-15910"/>
    <s v="Jonathan Howell"/>
    <x v="0"/>
    <x v="0"/>
    <x v="74"/>
    <x v="24"/>
    <n v="45231"/>
    <x v="3"/>
    <s v="OFF-LA-10000443"/>
    <x v="1"/>
    <x v="2"/>
    <s v="Avery 501"/>
    <n v="5.9039999999999999"/>
    <n v="2"/>
    <n v="0.2"/>
    <n v="1.9925999999999999"/>
  </r>
  <r>
    <n v="6282"/>
    <s v="CA-2012-116484"/>
    <x v="1"/>
    <x v="312"/>
    <d v="2012-11-26T00:00:00"/>
    <s v="Standard Class"/>
    <s v="JK-15205"/>
    <s v="Jamie Kunitz"/>
    <x v="0"/>
    <x v="0"/>
    <x v="292"/>
    <x v="24"/>
    <n v="43302"/>
    <x v="3"/>
    <s v="FUR-FU-10002874"/>
    <x v="0"/>
    <x v="5"/>
    <s v="Ultra Commercial Grade Dual Valve Door Closer"/>
    <n v="63.824000000000005"/>
    <n v="2"/>
    <n v="0.2"/>
    <n v="9.5735999999999937"/>
  </r>
  <r>
    <n v="6283"/>
    <s v="CA-2012-116484"/>
    <x v="1"/>
    <x v="312"/>
    <d v="2012-11-26T00:00:00"/>
    <s v="Standard Class"/>
    <s v="JK-15205"/>
    <s v="Jamie Kunitz"/>
    <x v="0"/>
    <x v="0"/>
    <x v="292"/>
    <x v="24"/>
    <n v="43302"/>
    <x v="3"/>
    <s v="OFF-ST-10003994"/>
    <x v="1"/>
    <x v="4"/>
    <s v="Belkin 19&quot; Center-Weighted Shelf, Gray"/>
    <n v="141.55199999999999"/>
    <n v="3"/>
    <n v="0.2"/>
    <n v="-26.541000000000004"/>
  </r>
  <r>
    <n v="6284"/>
    <s v="CA-2013-100944"/>
    <x v="0"/>
    <x v="446"/>
    <d v="2013-09-29T00:00:00"/>
    <s v="Standard Class"/>
    <s v="EH-13765"/>
    <s v="Edward Hooks"/>
    <x v="1"/>
    <x v="0"/>
    <x v="1"/>
    <x v="1"/>
    <n v="90049"/>
    <x v="1"/>
    <s v="OFF-EN-10001453"/>
    <x v="1"/>
    <x v="12"/>
    <s v="Tyvek Interoffice Envelopes, 9 1/2&quot; x 12 1/2&quot;, 100/Box"/>
    <n v="304.89999999999998"/>
    <n v="5"/>
    <n v="0"/>
    <n v="143.30299999999997"/>
  </r>
  <r>
    <n v="6285"/>
    <s v="CA-2013-100944"/>
    <x v="0"/>
    <x v="446"/>
    <d v="2013-09-29T00:00:00"/>
    <s v="Standard Class"/>
    <s v="EH-13765"/>
    <s v="Edward Hooks"/>
    <x v="1"/>
    <x v="0"/>
    <x v="1"/>
    <x v="1"/>
    <n v="90049"/>
    <x v="1"/>
    <s v="FUR-CH-10000988"/>
    <x v="0"/>
    <x v="1"/>
    <s v="Hon Olson Stacker Stools"/>
    <n v="563.24"/>
    <n v="5"/>
    <n v="0.2"/>
    <n v="56.324000000000012"/>
  </r>
  <r>
    <n v="6286"/>
    <s v="CA-2013-125080"/>
    <x v="0"/>
    <x v="147"/>
    <d v="2013-10-27T00:00:00"/>
    <s v="Standard Class"/>
    <s v="VW-21775"/>
    <s v="Victoria Wilson"/>
    <x v="1"/>
    <x v="0"/>
    <x v="80"/>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x v="0"/>
    <x v="465"/>
    <x v="18"/>
    <n v="37087"/>
    <x v="0"/>
    <s v="TEC-PH-10001061"/>
    <x v="2"/>
    <x v="7"/>
    <s v="Apple iPhone 5C"/>
    <n v="239.976"/>
    <n v="3"/>
    <n v="0.2"/>
    <n v="17.998199999999997"/>
  </r>
  <r>
    <n v="6288"/>
    <s v="CA-2011-100090"/>
    <x v="2"/>
    <x v="1001"/>
    <d v="2011-07-12T00:00:00"/>
    <s v="Standard Class"/>
    <s v="EB-13705"/>
    <s v="Ed Braxton"/>
    <x v="1"/>
    <x v="0"/>
    <x v="8"/>
    <x v="1"/>
    <n v="94122"/>
    <x v="1"/>
    <s v="FUR-TA-10003715"/>
    <x v="0"/>
    <x v="3"/>
    <s v="Hon 2111 Invitation Series Corner Table"/>
    <n v="502.48800000000006"/>
    <n v="3"/>
    <n v="0.2"/>
    <n v="-87.935400000000044"/>
  </r>
  <r>
    <n v="6289"/>
    <s v="CA-2011-100090"/>
    <x v="2"/>
    <x v="1001"/>
    <d v="2011-07-12T00:00:00"/>
    <s v="Standard Class"/>
    <s v="EB-13705"/>
    <s v="Ed Braxton"/>
    <x v="1"/>
    <x v="0"/>
    <x v="8"/>
    <x v="1"/>
    <n v="94122"/>
    <x v="1"/>
    <s v="OFF-BI-10001597"/>
    <x v="1"/>
    <x v="8"/>
    <s v="Wilson Jones Ledger-Size, Piano-Hinge Binder, 2&quot;, Blue"/>
    <n v="196.70400000000001"/>
    <n v="6"/>
    <n v="0.2"/>
    <n v="68.846399999999974"/>
  </r>
  <r>
    <n v="6290"/>
    <s v="US-2012-139675"/>
    <x v="1"/>
    <x v="649"/>
    <d v="2012-03-18T00:00:00"/>
    <s v="Second Class"/>
    <s v="NF-18595"/>
    <s v="Nicole Fjeld"/>
    <x v="2"/>
    <x v="0"/>
    <x v="455"/>
    <x v="1"/>
    <n v="95928"/>
    <x v="1"/>
    <s v="FUR-CH-10004063"/>
    <x v="0"/>
    <x v="1"/>
    <s v="Global Deluxe High-Back Manager's Chair"/>
    <n v="915.13600000000008"/>
    <n v="4"/>
    <n v="0.2"/>
    <n v="102.95279999999988"/>
  </r>
  <r>
    <n v="6291"/>
    <s v="US-2012-139675"/>
    <x v="1"/>
    <x v="649"/>
    <d v="2012-03-18T00:00:00"/>
    <s v="Second Class"/>
    <s v="NF-18595"/>
    <s v="Nicole Fjeld"/>
    <x v="2"/>
    <x v="0"/>
    <x v="455"/>
    <x v="1"/>
    <n v="95928"/>
    <x v="1"/>
    <s v="FUR-FU-10001979"/>
    <x v="0"/>
    <x v="5"/>
    <s v="Dana Halogen Swing-Arm Architect Lamp"/>
    <n v="327.76"/>
    <n v="8"/>
    <n v="0"/>
    <n v="91.772800000000018"/>
  </r>
  <r>
    <n v="6292"/>
    <s v="CA-2014-143756"/>
    <x v="3"/>
    <x v="574"/>
    <d v="2014-12-06T00:00:00"/>
    <s v="First Class"/>
    <s v="ME-17725"/>
    <s v="Max Engle"/>
    <x v="0"/>
    <x v="0"/>
    <x v="127"/>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x v="0"/>
    <x v="1"/>
    <x v="1"/>
    <n v="90008"/>
    <x v="1"/>
    <s v="TEC-PH-10002923"/>
    <x v="2"/>
    <x v="7"/>
    <s v="Logitech B530 USB Headset - headset - Full size, Binaural"/>
    <n v="88.77600000000001"/>
    <n v="3"/>
    <n v="0.2"/>
    <n v="7.7679000000000009"/>
  </r>
  <r>
    <n v="6294"/>
    <s v="CA-2012-151253"/>
    <x v="1"/>
    <x v="1100"/>
    <d v="2012-04-26T00:00:00"/>
    <s v="Standard Class"/>
    <s v="AZ-10750"/>
    <s v="Annie Zypern"/>
    <x v="0"/>
    <x v="0"/>
    <x v="1"/>
    <x v="1"/>
    <n v="90008"/>
    <x v="1"/>
    <s v="OFF-AR-10004691"/>
    <x v="1"/>
    <x v="6"/>
    <s v="Boston 1730 StandUp Electric Pencil Sharpener"/>
    <n v="64.14"/>
    <n v="3"/>
    <n v="0"/>
    <n v="16.676400000000001"/>
  </r>
  <r>
    <n v="6295"/>
    <s v="CA-2011-141152"/>
    <x v="2"/>
    <x v="1101"/>
    <d v="2011-09-19T00:00:00"/>
    <s v="First Class"/>
    <s v="RF-19345"/>
    <s v="Randy Ferguson"/>
    <x v="1"/>
    <x v="0"/>
    <x v="20"/>
    <x v="15"/>
    <n v="10024"/>
    <x v="3"/>
    <s v="OFF-BI-10002931"/>
    <x v="1"/>
    <x v="8"/>
    <s v="Avery Trapezoid Extra Heavy Duty 4&quot; Binders"/>
    <n v="33.552"/>
    <n v="1"/>
    <n v="0.2"/>
    <n v="12.581999999999999"/>
  </r>
  <r>
    <n v="6296"/>
    <s v="CA-2011-141313"/>
    <x v="2"/>
    <x v="129"/>
    <d v="2012-01-01T00:00:00"/>
    <s v="Standard Class"/>
    <s v="AJ-10780"/>
    <s v="Anthony Jacobs"/>
    <x v="1"/>
    <x v="0"/>
    <x v="473"/>
    <x v="31"/>
    <n v="1915"/>
    <x v="3"/>
    <s v="OFF-AP-10002651"/>
    <x v="1"/>
    <x v="9"/>
    <s v="Hoover Upright Vacuum With Dirt Cup"/>
    <n v="1737.1799999999998"/>
    <n v="6"/>
    <n v="0"/>
    <n v="503.78219999999976"/>
  </r>
  <r>
    <n v="6297"/>
    <s v="CA-2011-141313"/>
    <x v="2"/>
    <x v="129"/>
    <d v="2012-01-01T00:00:00"/>
    <s v="Standard Class"/>
    <s v="AJ-10780"/>
    <s v="Anthony Jacobs"/>
    <x v="1"/>
    <x v="0"/>
    <x v="473"/>
    <x v="31"/>
    <n v="1915"/>
    <x v="3"/>
    <s v="OFF-ST-10000689"/>
    <x v="1"/>
    <x v="4"/>
    <s v="Fellowes Strictly Business Drawer File, Letter/Legal Size"/>
    <n v="704.25"/>
    <n v="5"/>
    <n v="0"/>
    <n v="84.51"/>
  </r>
  <r>
    <n v="6298"/>
    <s v="CA-2011-141313"/>
    <x v="2"/>
    <x v="129"/>
    <d v="2012-01-01T00:00:00"/>
    <s v="Standard Class"/>
    <s v="AJ-10780"/>
    <s v="Anthony Jacobs"/>
    <x v="1"/>
    <x v="0"/>
    <x v="473"/>
    <x v="31"/>
    <n v="1915"/>
    <x v="3"/>
    <s v="OFF-PA-10003302"/>
    <x v="1"/>
    <x v="10"/>
    <s v="Xerox 1906"/>
    <n v="141.76"/>
    <n v="4"/>
    <n v="0"/>
    <n v="66.627199999999988"/>
  </r>
  <r>
    <n v="6299"/>
    <s v="CA-2011-169852"/>
    <x v="2"/>
    <x v="618"/>
    <d v="2011-10-26T00:00:00"/>
    <s v="Standard Class"/>
    <s v="SF-20965"/>
    <s v="Sylvia Foulston"/>
    <x v="1"/>
    <x v="0"/>
    <x v="70"/>
    <x v="1"/>
    <n v="92024"/>
    <x v="1"/>
    <s v="OFF-BI-10001460"/>
    <x v="1"/>
    <x v="8"/>
    <s v="Plastic Binding Combs"/>
    <n v="36.36"/>
    <n v="3"/>
    <n v="0.2"/>
    <n v="12.2715"/>
  </r>
  <r>
    <n v="6300"/>
    <s v="CA-2014-107314"/>
    <x v="3"/>
    <x v="329"/>
    <d v="2014-12-04T00:00:00"/>
    <s v="First Class"/>
    <s v="MZ-17335"/>
    <s v="Maria Zettner"/>
    <x v="2"/>
    <x v="0"/>
    <x v="8"/>
    <x v="1"/>
    <n v="94109"/>
    <x v="1"/>
    <s v="FUR-FU-10003489"/>
    <x v="0"/>
    <x v="5"/>
    <s v="Contemporary Borderless Frame"/>
    <n v="25.83"/>
    <n v="3"/>
    <n v="0"/>
    <n v="9.5570999999999984"/>
  </r>
  <r>
    <n v="6301"/>
    <s v="US-2011-161305"/>
    <x v="2"/>
    <x v="571"/>
    <d v="2011-06-12T00:00:00"/>
    <s v="Standard Class"/>
    <s v="SB-20170"/>
    <s v="Sarah Bern"/>
    <x v="0"/>
    <x v="0"/>
    <x v="22"/>
    <x v="10"/>
    <n v="60623"/>
    <x v="2"/>
    <s v="OFF-BI-10002794"/>
    <x v="1"/>
    <x v="8"/>
    <s v="Avery Trapezoid Ring Binder, 3&quot; Capacity, Black, 1040 sheets"/>
    <n v="24.587999999999994"/>
    <n v="3"/>
    <n v="0.8"/>
    <n v="-38.11140000000001"/>
  </r>
  <r>
    <n v="6302"/>
    <s v="US-2011-161305"/>
    <x v="2"/>
    <x v="571"/>
    <d v="2011-06-12T00:00:00"/>
    <s v="Standard Class"/>
    <s v="SB-20170"/>
    <s v="Sarah Bern"/>
    <x v="0"/>
    <x v="0"/>
    <x v="22"/>
    <x v="10"/>
    <n v="60623"/>
    <x v="2"/>
    <s v="OFF-EN-10000461"/>
    <x v="1"/>
    <x v="12"/>
    <s v="#10- 4 1/8&quot; x 9 1/2&quot; Recycled Envelopes"/>
    <n v="13.984000000000002"/>
    <n v="2"/>
    <n v="0.2"/>
    <n v="4.7195999999999998"/>
  </r>
  <r>
    <n v="6303"/>
    <s v="CA-2014-166919"/>
    <x v="3"/>
    <x v="51"/>
    <d v="2014-11-28T00:00:00"/>
    <s v="Standard Class"/>
    <s v="AH-10210"/>
    <s v="Alan Hwang"/>
    <x v="0"/>
    <x v="0"/>
    <x v="61"/>
    <x v="5"/>
    <n v="75220"/>
    <x v="2"/>
    <s v="TEC-PH-10001305"/>
    <x v="2"/>
    <x v="7"/>
    <s v="Panasonic KX TS208W Corded phone"/>
    <n v="195.96000000000004"/>
    <n v="5"/>
    <n v="0.2"/>
    <n v="19.596000000000018"/>
  </r>
  <r>
    <n v="6304"/>
    <s v="CA-2014-162712"/>
    <x v="3"/>
    <x v="978"/>
    <d v="2014-06-21T00:00:00"/>
    <s v="Second Class"/>
    <s v="NK-18490"/>
    <s v="Neil Knudson"/>
    <x v="2"/>
    <x v="0"/>
    <x v="331"/>
    <x v="5"/>
    <n v="78415"/>
    <x v="2"/>
    <s v="OFF-PA-10000167"/>
    <x v="1"/>
    <x v="10"/>
    <s v="Xerox 1925"/>
    <n v="74.352000000000004"/>
    <n v="3"/>
    <n v="0.2"/>
    <n v="23.234999999999992"/>
  </r>
  <r>
    <n v="6305"/>
    <s v="CA-2014-107552"/>
    <x v="3"/>
    <x v="1024"/>
    <d v="2014-05-06T00:00:00"/>
    <s v="Same Day"/>
    <s v="AI-10855"/>
    <s v="Arianne Irving"/>
    <x v="0"/>
    <x v="0"/>
    <x v="20"/>
    <x v="15"/>
    <n v="10035"/>
    <x v="3"/>
    <s v="OFF-PA-10002947"/>
    <x v="1"/>
    <x v="10"/>
    <s v="Xerox 1923"/>
    <n v="6.68"/>
    <n v="1"/>
    <n v="0"/>
    <n v="3.2063999999999999"/>
  </r>
  <r>
    <n v="6306"/>
    <s v="CA-2013-163328"/>
    <x v="0"/>
    <x v="254"/>
    <d v="2013-11-07T00:00:00"/>
    <s v="Second Class"/>
    <s v="TP-21565"/>
    <s v="Tracy Poddar"/>
    <x v="1"/>
    <x v="0"/>
    <x v="474"/>
    <x v="21"/>
    <n v="97405"/>
    <x v="1"/>
    <s v="OFF-SU-10002301"/>
    <x v="1"/>
    <x v="14"/>
    <s v="Serrated Blade or Curved Handle Hand Letter Openers"/>
    <n v="17.584000000000003"/>
    <n v="7"/>
    <n v="0.2"/>
    <n v="-4.1761999999999997"/>
  </r>
  <r>
    <n v="6307"/>
    <s v="CA-2013-163328"/>
    <x v="0"/>
    <x v="254"/>
    <d v="2013-11-07T00:00:00"/>
    <s v="Second Class"/>
    <s v="TP-21565"/>
    <s v="Tracy Poddar"/>
    <x v="1"/>
    <x v="0"/>
    <x v="474"/>
    <x v="21"/>
    <n v="97405"/>
    <x v="1"/>
    <s v="FUR-CH-10003298"/>
    <x v="0"/>
    <x v="1"/>
    <s v="Office Star - Contemporary Task Swivel chair with Loop Arms, Charcoal"/>
    <n v="104.78399999999999"/>
    <n v="1"/>
    <n v="0.2"/>
    <n v="-14.407800000000009"/>
  </r>
  <r>
    <n v="6308"/>
    <s v="CA-2013-163328"/>
    <x v="0"/>
    <x v="254"/>
    <d v="2013-11-07T00:00:00"/>
    <s v="Second Class"/>
    <s v="TP-21565"/>
    <s v="Tracy Poddar"/>
    <x v="1"/>
    <x v="0"/>
    <x v="474"/>
    <x v="21"/>
    <n v="97405"/>
    <x v="1"/>
    <s v="OFF-PA-10004353"/>
    <x v="1"/>
    <x v="10"/>
    <s v="Southworth 25% Cotton Premium Laser Paper and Envelopes"/>
    <n v="47.952000000000005"/>
    <n v="3"/>
    <n v="0.2"/>
    <n v="16.783200000000001"/>
  </r>
  <r>
    <n v="6309"/>
    <s v="CA-2013-163328"/>
    <x v="0"/>
    <x v="254"/>
    <d v="2013-11-07T00:00:00"/>
    <s v="Second Class"/>
    <s v="TP-21565"/>
    <s v="Tracy Poddar"/>
    <x v="1"/>
    <x v="0"/>
    <x v="474"/>
    <x v="21"/>
    <n v="97405"/>
    <x v="1"/>
    <s v="FUR-CH-10000229"/>
    <x v="0"/>
    <x v="1"/>
    <s v="Global Enterprise Series Seating High-Back Swivel/Tilt Chairs"/>
    <n v="650.35200000000009"/>
    <n v="3"/>
    <n v="0.2"/>
    <n v="-97.552800000000076"/>
  </r>
  <r>
    <n v="6310"/>
    <s v="CA-2013-163328"/>
    <x v="0"/>
    <x v="254"/>
    <d v="2013-11-07T00:00:00"/>
    <s v="Second Class"/>
    <s v="TP-21565"/>
    <s v="Tracy Poddar"/>
    <x v="1"/>
    <x v="0"/>
    <x v="474"/>
    <x v="21"/>
    <n v="97405"/>
    <x v="1"/>
    <s v="OFF-LA-10003930"/>
    <x v="1"/>
    <x v="2"/>
    <s v="Dot Matrix Printer Tape Reel Labels, White, 5000/Box"/>
    <n v="629.18400000000008"/>
    <n v="8"/>
    <n v="0.2"/>
    <n v="228.07919999999999"/>
  </r>
  <r>
    <n v="6311"/>
    <s v="CA-2013-163328"/>
    <x v="0"/>
    <x v="254"/>
    <d v="2013-11-07T00:00:00"/>
    <s v="Second Class"/>
    <s v="TP-21565"/>
    <s v="Tracy Poddar"/>
    <x v="1"/>
    <x v="0"/>
    <x v="474"/>
    <x v="21"/>
    <n v="97405"/>
    <x v="1"/>
    <s v="OFF-PA-10000176"/>
    <x v="1"/>
    <x v="10"/>
    <s v="Xerox 1887"/>
    <n v="15.176"/>
    <n v="1"/>
    <n v="0.2"/>
    <n v="5.3115999999999985"/>
  </r>
  <r>
    <n v="6312"/>
    <s v="CA-2011-112837"/>
    <x v="2"/>
    <x v="1102"/>
    <d v="2011-09-16T00:00:00"/>
    <s v="Standard Class"/>
    <s v="LW-17125"/>
    <s v="Liz Willingham"/>
    <x v="0"/>
    <x v="0"/>
    <x v="475"/>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x v="0"/>
    <x v="54"/>
    <x v="29"/>
    <n v="6824"/>
    <x v="3"/>
    <s v="OFF-ST-10001932"/>
    <x v="1"/>
    <x v="4"/>
    <s v="Fellowes Staxonsteel Drawer Files"/>
    <n v="579.51"/>
    <n v="3"/>
    <n v="0"/>
    <n v="81.131400000000014"/>
  </r>
  <r>
    <n v="6314"/>
    <s v="CA-2014-120019"/>
    <x v="3"/>
    <x v="911"/>
    <d v="2014-02-22T00:00:00"/>
    <s v="Standard Class"/>
    <s v="NG-18355"/>
    <s v="Nat Gilpin"/>
    <x v="1"/>
    <x v="0"/>
    <x v="54"/>
    <x v="29"/>
    <n v="6824"/>
    <x v="3"/>
    <s v="TEC-PH-10000923"/>
    <x v="2"/>
    <x v="7"/>
    <s v="Belkin SportFit Armband For iPhone 5s/5c, Fuchsia"/>
    <n v="14.99"/>
    <n v="1"/>
    <n v="0"/>
    <n v="7.3451000000000004"/>
  </r>
  <r>
    <n v="6315"/>
    <s v="CA-2011-100762"/>
    <x v="2"/>
    <x v="156"/>
    <d v="2011-11-29T00:00:00"/>
    <s v="Standard Class"/>
    <s v="NG-18355"/>
    <s v="Nat Gilpin"/>
    <x v="1"/>
    <x v="0"/>
    <x v="25"/>
    <x v="12"/>
    <n v="49201"/>
    <x v="2"/>
    <s v="OFF-AR-10000380"/>
    <x v="1"/>
    <x v="6"/>
    <s v="Hunt PowerHouse Electric Pencil Sharpener, Blue"/>
    <n v="151.91999999999999"/>
    <n v="4"/>
    <n v="0"/>
    <n v="45.575999999999979"/>
  </r>
  <r>
    <n v="6316"/>
    <s v="CA-2011-100762"/>
    <x v="2"/>
    <x v="156"/>
    <d v="2011-11-29T00:00:00"/>
    <s v="Standard Class"/>
    <s v="NG-18355"/>
    <s v="Nat Gilpin"/>
    <x v="1"/>
    <x v="0"/>
    <x v="25"/>
    <x v="12"/>
    <n v="49201"/>
    <x v="2"/>
    <s v="OFF-LA-10003930"/>
    <x v="1"/>
    <x v="2"/>
    <s v="Dot Matrix Printer Tape Reel Labels, White, 5000/Box"/>
    <n v="196.62"/>
    <n v="2"/>
    <n v="0"/>
    <n v="96.343800000000002"/>
  </r>
  <r>
    <n v="6317"/>
    <s v="CA-2011-100762"/>
    <x v="2"/>
    <x v="156"/>
    <d v="2011-11-29T00:00:00"/>
    <s v="Standard Class"/>
    <s v="NG-18355"/>
    <s v="Nat Gilpin"/>
    <x v="1"/>
    <x v="0"/>
    <x v="25"/>
    <x v="12"/>
    <n v="49201"/>
    <x v="2"/>
    <s v="OFF-PA-10001815"/>
    <x v="1"/>
    <x v="10"/>
    <s v="Xerox 1885"/>
    <n v="144.12"/>
    <n v="3"/>
    <n v="0"/>
    <n v="69.177599999999984"/>
  </r>
  <r>
    <n v="6318"/>
    <s v="CA-2011-100762"/>
    <x v="2"/>
    <x v="156"/>
    <d v="2011-11-29T00:00:00"/>
    <s v="Standard Class"/>
    <s v="NG-18355"/>
    <s v="Nat Gilpin"/>
    <x v="1"/>
    <x v="0"/>
    <x v="25"/>
    <x v="12"/>
    <n v="49201"/>
    <x v="2"/>
    <s v="OFF-PA-10004082"/>
    <x v="1"/>
    <x v="10"/>
    <s v="Adams Telephone Message Book w/Frequently-Called Numbers Space, 400 Messages per Book"/>
    <n v="15.96"/>
    <n v="2"/>
    <n v="0"/>
    <n v="7.98"/>
  </r>
  <r>
    <n v="6319"/>
    <s v="CA-2014-161459"/>
    <x v="3"/>
    <x v="920"/>
    <d v="2014-11-30T00:00:00"/>
    <s v="Second Class"/>
    <s v="EB-13750"/>
    <s v="Edward Becker"/>
    <x v="1"/>
    <x v="0"/>
    <x v="229"/>
    <x v="1"/>
    <n v="92677"/>
    <x v="1"/>
    <s v="TEC-PH-10004071"/>
    <x v="2"/>
    <x v="7"/>
    <s v="PayAnywhere Card Reader"/>
    <n v="39.960000000000008"/>
    <n v="5"/>
    <n v="0.2"/>
    <n v="3.4964999999999993"/>
  </r>
  <r>
    <n v="6320"/>
    <s v="CA-2014-161459"/>
    <x v="3"/>
    <x v="920"/>
    <d v="2014-11-30T00:00:00"/>
    <s v="Second Class"/>
    <s v="EB-13750"/>
    <s v="Edward Becker"/>
    <x v="1"/>
    <x v="0"/>
    <x v="229"/>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x v="0"/>
    <x v="108"/>
    <x v="2"/>
    <n v="32216"/>
    <x v="0"/>
    <s v="OFF-PA-10001800"/>
    <x v="1"/>
    <x v="10"/>
    <s v="Xerox 220"/>
    <n v="10.368000000000002"/>
    <n v="2"/>
    <n v="0.2"/>
    <n v="3.6288"/>
  </r>
  <r>
    <n v="6322"/>
    <s v="CA-2011-123316"/>
    <x v="2"/>
    <x v="303"/>
    <d v="2011-10-17T00:00:00"/>
    <s v="Standard Class"/>
    <s v="SP-20545"/>
    <s v="Sibella Parks"/>
    <x v="1"/>
    <x v="0"/>
    <x v="145"/>
    <x v="15"/>
    <n v="10550"/>
    <x v="3"/>
    <s v="OFF-BI-10002764"/>
    <x v="1"/>
    <x v="8"/>
    <s v="Recycled Pressboard Report Cover with Reinforced Top Hinge"/>
    <n v="7.7520000000000007"/>
    <n v="3"/>
    <n v="0.2"/>
    <n v="2.8100999999999998"/>
  </r>
  <r>
    <n v="6323"/>
    <s v="CA-2011-141299"/>
    <x v="2"/>
    <x v="561"/>
    <d v="2011-06-07T00:00:00"/>
    <s v="Second Class"/>
    <s v="RB-19795"/>
    <s v="Ross Baird"/>
    <x v="2"/>
    <x v="0"/>
    <x v="297"/>
    <x v="12"/>
    <n v="48640"/>
    <x v="2"/>
    <s v="OFF-EN-10004459"/>
    <x v="1"/>
    <x v="12"/>
    <s v="Security-Tint Envelopes"/>
    <n v="15.28"/>
    <n v="2"/>
    <n v="0"/>
    <n v="7.4871999999999996"/>
  </r>
  <r>
    <n v="6324"/>
    <s v="CA-2011-104402"/>
    <x v="2"/>
    <x v="1103"/>
    <d v="2011-06-23T00:00:00"/>
    <s v="Standard Class"/>
    <s v="DB-13660"/>
    <s v="Duane Benoit"/>
    <x v="0"/>
    <x v="0"/>
    <x v="46"/>
    <x v="13"/>
    <n v="19711"/>
    <x v="3"/>
    <s v="TEC-MA-10000423"/>
    <x v="2"/>
    <x v="15"/>
    <s v="Texas Instruments TI-34 Scientific Calculator"/>
    <n v="65.97"/>
    <n v="3"/>
    <n v="0"/>
    <n v="31.005899999999997"/>
  </r>
  <r>
    <n v="6325"/>
    <s v="CA-2012-110289"/>
    <x v="1"/>
    <x v="1104"/>
    <d v="2012-11-02T00:00:00"/>
    <s v="Standard Class"/>
    <s v="NB-18655"/>
    <s v="Nona Balk"/>
    <x v="1"/>
    <x v="0"/>
    <x v="8"/>
    <x v="1"/>
    <n v="94109"/>
    <x v="1"/>
    <s v="OFF-PA-10002986"/>
    <x v="1"/>
    <x v="10"/>
    <s v="Xerox 1898"/>
    <n v="33.4"/>
    <n v="5"/>
    <n v="0"/>
    <n v="16.032"/>
  </r>
  <r>
    <n v="6326"/>
    <s v="CA-2012-110289"/>
    <x v="1"/>
    <x v="1104"/>
    <d v="2012-11-02T00:00:00"/>
    <s v="Standard Class"/>
    <s v="NB-18655"/>
    <s v="Nona Balk"/>
    <x v="1"/>
    <x v="0"/>
    <x v="8"/>
    <x v="1"/>
    <n v="94109"/>
    <x v="1"/>
    <s v="OFF-EN-10001434"/>
    <x v="1"/>
    <x v="12"/>
    <s v="Strathmore #10 Envelopes, Ultimate White"/>
    <n v="210.84"/>
    <n v="4"/>
    <n v="0"/>
    <n v="103.3116"/>
  </r>
  <r>
    <n v="6327"/>
    <s v="CA-2011-167927"/>
    <x v="2"/>
    <x v="407"/>
    <d v="2011-01-27T00:00:00"/>
    <s v="Standard Class"/>
    <s v="XP-21865"/>
    <s v="Xylona Preis"/>
    <x v="0"/>
    <x v="0"/>
    <x v="17"/>
    <x v="12"/>
    <n v="48185"/>
    <x v="2"/>
    <s v="OFF-ST-10000760"/>
    <x v="1"/>
    <x v="4"/>
    <s v="Eldon Fold 'N Roll Cart System"/>
    <n v="13.98"/>
    <n v="1"/>
    <n v="0"/>
    <n v="4.0541999999999998"/>
  </r>
  <r>
    <n v="6328"/>
    <s v="CA-2011-167927"/>
    <x v="2"/>
    <x v="407"/>
    <d v="2011-01-27T00:00:00"/>
    <s v="Standard Class"/>
    <s v="XP-21865"/>
    <s v="Xylona Preis"/>
    <x v="0"/>
    <x v="0"/>
    <x v="17"/>
    <x v="12"/>
    <n v="48185"/>
    <x v="2"/>
    <s v="FUR-FU-10002918"/>
    <x v="0"/>
    <x v="5"/>
    <s v="Eldon ClusterMat Chair Mat with Cordless Antistatic Protection"/>
    <n v="272.94"/>
    <n v="3"/>
    <n v="0"/>
    <n v="30.023400000000009"/>
  </r>
  <r>
    <n v="6329"/>
    <s v="CA-2011-167927"/>
    <x v="2"/>
    <x v="407"/>
    <d v="2011-01-27T00:00:00"/>
    <s v="Standard Class"/>
    <s v="XP-21865"/>
    <s v="Xylona Preis"/>
    <x v="0"/>
    <x v="0"/>
    <x v="17"/>
    <x v="12"/>
    <n v="48185"/>
    <x v="2"/>
    <s v="OFF-BI-10000605"/>
    <x v="1"/>
    <x v="8"/>
    <s v="Acco Pressboard Covers with Storage Hooks, 9 1/2&quot; x 11&quot;, Executive Red"/>
    <n v="19.05"/>
    <n v="5"/>
    <n v="0"/>
    <n v="8.9534999999999982"/>
  </r>
  <r>
    <n v="6330"/>
    <s v="CA-2011-167927"/>
    <x v="2"/>
    <x v="407"/>
    <d v="2011-01-27T00:00:00"/>
    <s v="Standard Class"/>
    <s v="XP-21865"/>
    <s v="Xylona Preis"/>
    <x v="0"/>
    <x v="0"/>
    <x v="17"/>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x v="0"/>
    <x v="17"/>
    <x v="12"/>
    <n v="48185"/>
    <x v="2"/>
    <s v="OFF-ST-10003123"/>
    <x v="1"/>
    <x v="4"/>
    <s v="Fellowes Bases and Tops For Staxonsteel/High-Stak Systems"/>
    <n v="66.58"/>
    <n v="2"/>
    <n v="0"/>
    <n v="15.979199999999999"/>
  </r>
  <r>
    <n v="6332"/>
    <s v="CA-2011-167927"/>
    <x v="2"/>
    <x v="407"/>
    <d v="2011-01-27T00:00:00"/>
    <s v="Standard Class"/>
    <s v="XP-21865"/>
    <s v="Xylona Preis"/>
    <x v="0"/>
    <x v="0"/>
    <x v="17"/>
    <x v="12"/>
    <n v="48185"/>
    <x v="2"/>
    <s v="OFF-AR-10004456"/>
    <x v="1"/>
    <x v="6"/>
    <s v="Panasonic KP-4ABK Battery-Operated Pencil Sharpener"/>
    <n v="43.92"/>
    <n v="3"/>
    <n v="0"/>
    <n v="12.736799999999999"/>
  </r>
  <r>
    <n v="6333"/>
    <s v="CA-2011-167927"/>
    <x v="2"/>
    <x v="407"/>
    <d v="2011-01-27T00:00:00"/>
    <s v="Standard Class"/>
    <s v="XP-21865"/>
    <s v="Xylona Preis"/>
    <x v="0"/>
    <x v="0"/>
    <x v="17"/>
    <x v="12"/>
    <n v="48185"/>
    <x v="2"/>
    <s v="FUR-FU-10002268"/>
    <x v="0"/>
    <x v="5"/>
    <s v="Ultra Door Push Plate"/>
    <n v="14.73"/>
    <n v="3"/>
    <n v="0"/>
    <n v="4.8608999999999991"/>
  </r>
  <r>
    <n v="6334"/>
    <s v="CA-2011-167927"/>
    <x v="2"/>
    <x v="407"/>
    <d v="2011-01-27T00:00:00"/>
    <s v="Standard Class"/>
    <s v="XP-21865"/>
    <s v="Xylona Preis"/>
    <x v="0"/>
    <x v="0"/>
    <x v="17"/>
    <x v="12"/>
    <n v="48185"/>
    <x v="2"/>
    <s v="OFF-BI-10004364"/>
    <x v="1"/>
    <x v="8"/>
    <s v="Storex Dura Pro Binders"/>
    <n v="29.700000000000003"/>
    <n v="5"/>
    <n v="0"/>
    <n v="13.365"/>
  </r>
  <r>
    <n v="6335"/>
    <s v="CA-2011-133305"/>
    <x v="2"/>
    <x v="384"/>
    <d v="2011-07-15T00:00:00"/>
    <s v="Standard Class"/>
    <s v="MH-17455"/>
    <s v="Mark Hamilton"/>
    <x v="0"/>
    <x v="0"/>
    <x v="20"/>
    <x v="15"/>
    <n v="10011"/>
    <x v="3"/>
    <s v="OFF-PA-10001970"/>
    <x v="1"/>
    <x v="10"/>
    <s v="Xerox 1881"/>
    <n v="49.12"/>
    <n v="4"/>
    <n v="0"/>
    <n v="23.086399999999998"/>
  </r>
  <r>
    <n v="6336"/>
    <s v="CA-2011-133305"/>
    <x v="2"/>
    <x v="384"/>
    <d v="2011-07-15T00:00:00"/>
    <s v="Standard Class"/>
    <s v="MH-17455"/>
    <s v="Mark Hamilton"/>
    <x v="0"/>
    <x v="0"/>
    <x v="20"/>
    <x v="15"/>
    <n v="10011"/>
    <x v="3"/>
    <s v="OFF-BI-10002954"/>
    <x v="1"/>
    <x v="8"/>
    <s v="Newell 3-Hole Punched Plastic Slotted Magazine Holders for Binders"/>
    <n v="18.28"/>
    <n v="5"/>
    <n v="0.2"/>
    <n v="6.3979999999999997"/>
  </r>
  <r>
    <n v="6337"/>
    <s v="CA-2013-165995"/>
    <x v="0"/>
    <x v="133"/>
    <d v="2013-09-07T00:00:00"/>
    <s v="Standard Class"/>
    <s v="BG-11740"/>
    <s v="Bruce Geld"/>
    <x v="0"/>
    <x v="0"/>
    <x v="1"/>
    <x v="1"/>
    <n v="90008"/>
    <x v="1"/>
    <s v="FUR-FU-10000672"/>
    <x v="0"/>
    <x v="5"/>
    <s v="Executive Impressions 10&quot; Spectator Wall Clock"/>
    <n v="47.04"/>
    <n v="4"/>
    <n v="0"/>
    <n v="15.993599999999997"/>
  </r>
  <r>
    <n v="6338"/>
    <s v="CA-2013-165995"/>
    <x v="0"/>
    <x v="133"/>
    <d v="2013-09-07T00:00:00"/>
    <s v="Standard Class"/>
    <s v="BG-11740"/>
    <s v="Bruce Geld"/>
    <x v="0"/>
    <x v="0"/>
    <x v="1"/>
    <x v="1"/>
    <n v="90008"/>
    <x v="1"/>
    <s v="TEC-PH-10004908"/>
    <x v="2"/>
    <x v="7"/>
    <s v="Panasonic KX TS3282W Corded phone"/>
    <n v="339.96000000000004"/>
    <n v="5"/>
    <n v="0.2"/>
    <n v="42.494999999999948"/>
  </r>
  <r>
    <n v="6339"/>
    <s v="CA-2014-143112"/>
    <x v="3"/>
    <x v="361"/>
    <d v="2014-10-10T00:00:00"/>
    <s v="Standard Class"/>
    <s v="TS-21370"/>
    <s v="Todd Sumrall"/>
    <x v="1"/>
    <x v="0"/>
    <x v="20"/>
    <x v="15"/>
    <n v="10035"/>
    <x v="3"/>
    <s v="TEC-PH-10003095"/>
    <x v="2"/>
    <x v="7"/>
    <s v="Samsung HM1900 Bluetooth Headset"/>
    <n v="87.8"/>
    <n v="4"/>
    <n v="0"/>
    <n v="43.9"/>
  </r>
  <r>
    <n v="6340"/>
    <s v="CA-2014-143112"/>
    <x v="3"/>
    <x v="361"/>
    <d v="2014-10-10T00:00:00"/>
    <s v="Standard Class"/>
    <s v="TS-21370"/>
    <s v="Todd Sumrall"/>
    <x v="1"/>
    <x v="0"/>
    <x v="20"/>
    <x v="15"/>
    <n v="10035"/>
    <x v="3"/>
    <s v="FUR-CH-10002880"/>
    <x v="0"/>
    <x v="1"/>
    <s v="Global High-Back Leather Tilter, Burgundy"/>
    <n v="221.38200000000001"/>
    <n v="2"/>
    <n v="0.1"/>
    <n v="2.4597999999999871"/>
  </r>
  <r>
    <n v="6341"/>
    <s v="CA-2014-143112"/>
    <x v="3"/>
    <x v="361"/>
    <d v="2014-10-10T00:00:00"/>
    <s v="Standard Class"/>
    <s v="TS-21370"/>
    <s v="Todd Sumrall"/>
    <x v="1"/>
    <x v="0"/>
    <x v="20"/>
    <x v="15"/>
    <n v="10035"/>
    <x v="3"/>
    <s v="TEC-MA-10001047"/>
    <x v="2"/>
    <x v="15"/>
    <s v="3D Systems Cube Printer, 2nd Generation, Magenta"/>
    <n v="5199.96"/>
    <n v="4"/>
    <n v="0"/>
    <n v="1351.9895999999999"/>
  </r>
  <r>
    <n v="6342"/>
    <s v="US-2014-105830"/>
    <x v="3"/>
    <x v="413"/>
    <d v="2014-01-03T00:00:00"/>
    <s v="First Class"/>
    <s v="DB-13660"/>
    <s v="Duane Benoit"/>
    <x v="0"/>
    <x v="0"/>
    <x v="152"/>
    <x v="24"/>
    <n v="43130"/>
    <x v="3"/>
    <s v="OFF-ST-10002554"/>
    <x v="1"/>
    <x v="4"/>
    <s v="Tennsco Industrial Shelving"/>
    <n v="156.512"/>
    <n v="4"/>
    <n v="0.2"/>
    <n v="-35.215199999999996"/>
  </r>
  <r>
    <n v="6343"/>
    <s v="CA-2012-146255"/>
    <x v="1"/>
    <x v="1105"/>
    <d v="2012-03-10T00:00:00"/>
    <s v="First Class"/>
    <s v="EM-14140"/>
    <s v="Eugene Moren"/>
    <x v="2"/>
    <x v="0"/>
    <x v="46"/>
    <x v="13"/>
    <n v="19711"/>
    <x v="3"/>
    <s v="TEC-AC-10004469"/>
    <x v="2"/>
    <x v="11"/>
    <s v="Microsoft Sculpt Comfort Mouse"/>
    <n v="119.85000000000001"/>
    <n v="3"/>
    <n v="0"/>
    <n v="52.734000000000009"/>
  </r>
  <r>
    <n v="6344"/>
    <s v="CA-2012-146255"/>
    <x v="1"/>
    <x v="1105"/>
    <d v="2012-03-10T00:00:00"/>
    <s v="First Class"/>
    <s v="EM-14140"/>
    <s v="Eugene Moren"/>
    <x v="2"/>
    <x v="0"/>
    <x v="46"/>
    <x v="13"/>
    <n v="19711"/>
    <x v="3"/>
    <s v="OFF-BI-10000309"/>
    <x v="1"/>
    <x v="8"/>
    <s v="GBC Twin Loop Wire Binding Elements, 9/16&quot; Spine, Black"/>
    <n v="30.44"/>
    <n v="2"/>
    <n v="0"/>
    <n v="14.9156"/>
  </r>
  <r>
    <n v="6345"/>
    <s v="CA-2012-146255"/>
    <x v="1"/>
    <x v="1105"/>
    <d v="2012-03-10T00:00:00"/>
    <s v="First Class"/>
    <s v="EM-14140"/>
    <s v="Eugene Moren"/>
    <x v="2"/>
    <x v="0"/>
    <x v="46"/>
    <x v="13"/>
    <n v="19711"/>
    <x v="3"/>
    <s v="OFF-BI-10001765"/>
    <x v="1"/>
    <x v="8"/>
    <s v="Wilson Jones Heavy-Duty Casebound Ring Binders with Metal Hinges"/>
    <n v="69.28"/>
    <n v="2"/>
    <n v="0"/>
    <n v="33.254399999999997"/>
  </r>
  <r>
    <n v="6346"/>
    <s v="CA-2012-146255"/>
    <x v="1"/>
    <x v="1105"/>
    <d v="2012-03-10T00:00:00"/>
    <s v="First Class"/>
    <s v="EM-14140"/>
    <s v="Eugene Moren"/>
    <x v="2"/>
    <x v="0"/>
    <x v="46"/>
    <x v="13"/>
    <n v="19711"/>
    <x v="3"/>
    <s v="TEC-PH-10001619"/>
    <x v="2"/>
    <x v="7"/>
    <s v="LG G3"/>
    <n v="587.97"/>
    <n v="3"/>
    <n v="0"/>
    <n v="170.51129999999998"/>
  </r>
  <r>
    <n v="6347"/>
    <s v="CA-2014-104822"/>
    <x v="3"/>
    <x v="179"/>
    <d v="2014-10-21T00:00:00"/>
    <s v="Same Day"/>
    <s v="RB-19465"/>
    <s v="Rick Bensley"/>
    <x v="2"/>
    <x v="0"/>
    <x v="20"/>
    <x v="15"/>
    <n v="10024"/>
    <x v="3"/>
    <s v="OFF-LA-10002034"/>
    <x v="1"/>
    <x v="2"/>
    <s v="Avery 478"/>
    <n v="24.55"/>
    <n v="5"/>
    <n v="0"/>
    <n v="12.029499999999999"/>
  </r>
  <r>
    <n v="6348"/>
    <s v="CA-2012-104486"/>
    <x v="1"/>
    <x v="489"/>
    <d v="2012-05-06T00:00:00"/>
    <s v="Standard Class"/>
    <s v="PO-18850"/>
    <s v="Patrick O'Brill"/>
    <x v="0"/>
    <x v="0"/>
    <x v="8"/>
    <x v="1"/>
    <n v="94109"/>
    <x v="1"/>
    <s v="OFF-BI-10000309"/>
    <x v="1"/>
    <x v="8"/>
    <s v="GBC Twin Loop Wire Binding Elements, 9/16&quot; Spine, Black"/>
    <n v="12.176000000000002"/>
    <n v="1"/>
    <n v="0.2"/>
    <n v="4.4137999999999993"/>
  </r>
  <r>
    <n v="6349"/>
    <s v="CA-2012-104486"/>
    <x v="1"/>
    <x v="489"/>
    <d v="2012-05-06T00:00:00"/>
    <s v="Standard Class"/>
    <s v="PO-18850"/>
    <s v="Patrick O'Brill"/>
    <x v="0"/>
    <x v="0"/>
    <x v="8"/>
    <x v="1"/>
    <n v="94109"/>
    <x v="1"/>
    <s v="OFF-ST-10000876"/>
    <x v="1"/>
    <x v="4"/>
    <s v="Eldon Simplefile Box Office"/>
    <n v="37.32"/>
    <n v="3"/>
    <n v="0"/>
    <n v="10.4496"/>
  </r>
  <r>
    <n v="6350"/>
    <s v="CA-2012-104486"/>
    <x v="1"/>
    <x v="489"/>
    <d v="2012-05-06T00:00:00"/>
    <s v="Standard Class"/>
    <s v="PO-18850"/>
    <s v="Patrick O'Brill"/>
    <x v="0"/>
    <x v="0"/>
    <x v="8"/>
    <x v="1"/>
    <n v="94109"/>
    <x v="1"/>
    <s v="OFF-SU-10002573"/>
    <x v="1"/>
    <x v="14"/>
    <s v="Acme 10&quot; Easy Grip Assistive Scissors"/>
    <n v="35.06"/>
    <n v="2"/>
    <n v="0"/>
    <n v="10.517999999999997"/>
  </r>
  <r>
    <n v="6351"/>
    <s v="CA-2014-161557"/>
    <x v="3"/>
    <x v="213"/>
    <d v="2014-09-09T00:00:00"/>
    <s v="Standard Class"/>
    <s v="AG-10900"/>
    <s v="Arthur Gainer"/>
    <x v="0"/>
    <x v="0"/>
    <x v="61"/>
    <x v="5"/>
    <n v="75217"/>
    <x v="2"/>
    <s v="FUR-FU-10004622"/>
    <x v="0"/>
    <x v="5"/>
    <s v="Eldon Advantage Foldable Chair Mats for Low Pile Carpets"/>
    <n v="108.40000000000002"/>
    <n v="5"/>
    <n v="0.6"/>
    <n v="-105.69000000000003"/>
  </r>
  <r>
    <n v="6352"/>
    <s v="CA-2014-161130"/>
    <x v="3"/>
    <x v="132"/>
    <d v="2014-11-09T00:00:00"/>
    <s v="Standard Class"/>
    <s v="BF-11275"/>
    <s v="Beth Fritzler"/>
    <x v="1"/>
    <x v="0"/>
    <x v="100"/>
    <x v="2"/>
    <n v="33178"/>
    <x v="0"/>
    <s v="TEC-PH-10002549"/>
    <x v="2"/>
    <x v="7"/>
    <s v="Polycom SoundPoint IP 450 VoIP phone"/>
    <n v="361.37600000000003"/>
    <n v="2"/>
    <n v="0.2"/>
    <n v="27.103200000000001"/>
  </r>
  <r>
    <n v="6353"/>
    <s v="US-2012-161347"/>
    <x v="1"/>
    <x v="1023"/>
    <d v="2012-09-19T00:00:00"/>
    <s v="Standard Class"/>
    <s v="HG-14845"/>
    <s v="Harry Greene"/>
    <x v="0"/>
    <x v="0"/>
    <x v="10"/>
    <x v="9"/>
    <n v="19120"/>
    <x v="3"/>
    <s v="OFF-BI-10004209"/>
    <x v="1"/>
    <x v="8"/>
    <s v="Fellowes Twister Kit, Gray/Clear, 3/pkg"/>
    <n v="2.4119999999999999"/>
    <n v="1"/>
    <n v="0.7"/>
    <n v="-2.0099999999999998"/>
  </r>
  <r>
    <n v="6354"/>
    <s v="US-2012-109015"/>
    <x v="1"/>
    <x v="684"/>
    <d v="2012-09-12T00:00:00"/>
    <s v="Standard Class"/>
    <s v="BS-11590"/>
    <s v="Brendan Sweed"/>
    <x v="1"/>
    <x v="0"/>
    <x v="20"/>
    <x v="15"/>
    <n v="10011"/>
    <x v="3"/>
    <s v="OFF-AP-10001962"/>
    <x v="1"/>
    <x v="9"/>
    <s v="Black &amp; Decker Filter for Double Action Dustbuster Cordless Vac BLDV7210"/>
    <n v="8.39"/>
    <n v="1"/>
    <n v="0"/>
    <n v="2.0975000000000001"/>
  </r>
  <r>
    <n v="6355"/>
    <s v="US-2012-109015"/>
    <x v="1"/>
    <x v="684"/>
    <d v="2012-09-12T00:00:00"/>
    <s v="Standard Class"/>
    <s v="BS-11590"/>
    <s v="Brendan Sweed"/>
    <x v="1"/>
    <x v="0"/>
    <x v="20"/>
    <x v="15"/>
    <n v="10011"/>
    <x v="3"/>
    <s v="TEC-PH-10002922"/>
    <x v="2"/>
    <x v="7"/>
    <s v="ShoreTel ShorePhone IP 230 VoIP phone"/>
    <n v="337.98"/>
    <n v="2"/>
    <n v="0"/>
    <n v="101.39399999999998"/>
  </r>
  <r>
    <n v="6356"/>
    <s v="CA-2011-110611"/>
    <x v="2"/>
    <x v="191"/>
    <d v="2011-10-13T00:00:00"/>
    <s v="Standard Class"/>
    <s v="JD-16015"/>
    <s v="Joy Daniels"/>
    <x v="0"/>
    <x v="0"/>
    <x v="10"/>
    <x v="9"/>
    <n v="19120"/>
    <x v="3"/>
    <s v="OFF-ST-10000642"/>
    <x v="1"/>
    <x v="4"/>
    <s v="Tennsco Lockers, Gray"/>
    <n v="83.920000000000016"/>
    <n v="5"/>
    <n v="0.2"/>
    <n v="-13.637000000000011"/>
  </r>
  <r>
    <n v="6357"/>
    <s v="CA-2014-139080"/>
    <x v="3"/>
    <x v="205"/>
    <d v="2014-01-29T00:00:00"/>
    <s v="Standard Class"/>
    <s v="CS-12250"/>
    <s v="Chris Selesnick"/>
    <x v="1"/>
    <x v="0"/>
    <x v="4"/>
    <x v="4"/>
    <n v="98103"/>
    <x v="1"/>
    <s v="OFF-BI-10001757"/>
    <x v="1"/>
    <x v="8"/>
    <s v="Pressboard Hanging Data Binders for Unburst Sheets"/>
    <n v="19.68"/>
    <n v="5"/>
    <n v="0.2"/>
    <n v="6.8879999999999981"/>
  </r>
  <r>
    <n v="6358"/>
    <s v="CA-2014-139080"/>
    <x v="3"/>
    <x v="205"/>
    <d v="2014-01-29T00:00:00"/>
    <s v="Standard Class"/>
    <s v="CS-12250"/>
    <s v="Chris Selesnick"/>
    <x v="1"/>
    <x v="0"/>
    <x v="4"/>
    <x v="4"/>
    <n v="98103"/>
    <x v="1"/>
    <s v="OFF-PA-10004621"/>
    <x v="1"/>
    <x v="10"/>
    <s v="Xerox 212"/>
    <n v="25.92"/>
    <n v="4"/>
    <n v="0"/>
    <n v="12.441600000000001"/>
  </r>
  <r>
    <n v="6359"/>
    <s v="CA-2014-139080"/>
    <x v="3"/>
    <x v="205"/>
    <d v="2014-01-29T00:00:00"/>
    <s v="Standard Class"/>
    <s v="CS-12250"/>
    <s v="Chris Selesnick"/>
    <x v="1"/>
    <x v="0"/>
    <x v="4"/>
    <x v="4"/>
    <n v="98103"/>
    <x v="1"/>
    <s v="OFF-PA-10002262"/>
    <x v="1"/>
    <x v="10"/>
    <s v="Xerox 192"/>
    <n v="6.48"/>
    <n v="1"/>
    <n v="0"/>
    <n v="3.1104000000000003"/>
  </r>
  <r>
    <n v="6360"/>
    <s v="CA-2014-139080"/>
    <x v="3"/>
    <x v="205"/>
    <d v="2014-01-29T00:00:00"/>
    <s v="Standard Class"/>
    <s v="CS-12250"/>
    <s v="Chris Selesnick"/>
    <x v="1"/>
    <x v="0"/>
    <x v="4"/>
    <x v="4"/>
    <n v="98103"/>
    <x v="1"/>
    <s v="TEC-PH-10004100"/>
    <x v="2"/>
    <x v="7"/>
    <s v="Griffin GC17055 Auxiliary Audio Cable"/>
    <n v="86.352000000000004"/>
    <n v="6"/>
    <n v="0.2"/>
    <n v="8.6352000000000011"/>
  </r>
  <r>
    <n v="6361"/>
    <s v="CA-2012-115693"/>
    <x v="1"/>
    <x v="895"/>
    <d v="2012-12-15T00:00:00"/>
    <s v="Standard Class"/>
    <s v="FC-14245"/>
    <s v="Frank Carlisle"/>
    <x v="2"/>
    <x v="0"/>
    <x v="1"/>
    <x v="1"/>
    <n v="90032"/>
    <x v="1"/>
    <s v="OFF-AR-10003582"/>
    <x v="1"/>
    <x v="6"/>
    <s v="Boston Electric Pencil Sharpener, Model 1818, Charcoal Black"/>
    <n v="56.3"/>
    <n v="2"/>
    <n v="0"/>
    <n v="15.764000000000003"/>
  </r>
  <r>
    <n v="6362"/>
    <s v="US-2011-107993"/>
    <x v="2"/>
    <x v="641"/>
    <d v="2011-11-30T00:00:00"/>
    <s v="Standard Class"/>
    <s v="SE-20110"/>
    <s v="Sanjit Engle"/>
    <x v="0"/>
    <x v="0"/>
    <x v="24"/>
    <x v="21"/>
    <n v="97477"/>
    <x v="1"/>
    <s v="OFF-AR-10003179"/>
    <x v="1"/>
    <x v="6"/>
    <s v="Dixon Ticonderoga Core-Lock Colored Pencils"/>
    <n v="51.016000000000005"/>
    <n v="7"/>
    <n v="0.2"/>
    <n v="8.2900999999999954"/>
  </r>
  <r>
    <n v="6363"/>
    <s v="CA-2014-110443"/>
    <x v="3"/>
    <x v="610"/>
    <d v="2014-11-26T00:00:00"/>
    <s v="Standard Class"/>
    <s v="CK-12205"/>
    <s v="Chloris Kastensmidt"/>
    <x v="0"/>
    <x v="0"/>
    <x v="476"/>
    <x v="4"/>
    <n v="98059"/>
    <x v="1"/>
    <s v="OFF-BI-10001670"/>
    <x v="1"/>
    <x v="8"/>
    <s v="Vinyl Sectional Post Binders"/>
    <n v="150.80000000000001"/>
    <n v="5"/>
    <n v="0.2"/>
    <n v="56.55"/>
  </r>
  <r>
    <n v="6364"/>
    <s v="CA-2014-110443"/>
    <x v="3"/>
    <x v="610"/>
    <d v="2014-11-26T00:00:00"/>
    <s v="Standard Class"/>
    <s v="CK-12205"/>
    <s v="Chloris Kastensmidt"/>
    <x v="0"/>
    <x v="0"/>
    <x v="476"/>
    <x v="4"/>
    <n v="98059"/>
    <x v="1"/>
    <s v="TEC-MA-10002073"/>
    <x v="2"/>
    <x v="15"/>
    <s v="3D Systems Cube Printer, 2nd Generation, White"/>
    <n v="1039.992"/>
    <n v="1"/>
    <n v="0.2"/>
    <n v="103.99920000000003"/>
  </r>
  <r>
    <n v="6365"/>
    <s v="CA-2014-110443"/>
    <x v="3"/>
    <x v="610"/>
    <d v="2014-11-26T00:00:00"/>
    <s v="Standard Class"/>
    <s v="CK-12205"/>
    <s v="Chloris Kastensmidt"/>
    <x v="0"/>
    <x v="0"/>
    <x v="476"/>
    <x v="4"/>
    <n v="98059"/>
    <x v="1"/>
    <s v="OFF-PA-10003797"/>
    <x v="1"/>
    <x v="10"/>
    <s v="Xerox 209"/>
    <n v="51.84"/>
    <n v="8"/>
    <n v="0"/>
    <n v="24.883200000000002"/>
  </r>
  <r>
    <n v="6366"/>
    <s v="CA-2014-144848"/>
    <x v="3"/>
    <x v="1095"/>
    <d v="2014-04-06T00:00:00"/>
    <s v="First Class"/>
    <s v="DS-13030"/>
    <s v="Darrin Sayre"/>
    <x v="2"/>
    <x v="0"/>
    <x v="20"/>
    <x v="15"/>
    <n v="10009"/>
    <x v="3"/>
    <s v="TEC-PH-10004006"/>
    <x v="2"/>
    <x v="7"/>
    <s v="Panasonic KX - TS880B Telephone"/>
    <n v="41.22"/>
    <n v="1"/>
    <n v="0"/>
    <n v="11.1294"/>
  </r>
  <r>
    <n v="6367"/>
    <s v="CA-2014-144848"/>
    <x v="3"/>
    <x v="1095"/>
    <d v="2014-04-06T00:00:00"/>
    <s v="First Class"/>
    <s v="DS-13030"/>
    <s v="Darrin Sayre"/>
    <x v="2"/>
    <x v="0"/>
    <x v="20"/>
    <x v="15"/>
    <n v="10009"/>
    <x v="3"/>
    <s v="OFF-SU-10000646"/>
    <x v="1"/>
    <x v="14"/>
    <s v="Premier Automatic Letter Opener"/>
    <n v="240.37"/>
    <n v="1"/>
    <n v="0"/>
    <n v="7.2111000000000161"/>
  </r>
  <r>
    <n v="6368"/>
    <s v="CA-2014-144848"/>
    <x v="3"/>
    <x v="1095"/>
    <d v="2014-04-06T00:00:00"/>
    <s v="First Class"/>
    <s v="DS-13030"/>
    <s v="Darrin Sayre"/>
    <x v="2"/>
    <x v="0"/>
    <x v="20"/>
    <x v="15"/>
    <n v="10009"/>
    <x v="3"/>
    <s v="TEC-PH-10002262"/>
    <x v="2"/>
    <x v="7"/>
    <s v="LG Electronics Tone+ HBS-730 Bluetooth Headset"/>
    <n v="119.02"/>
    <n v="2"/>
    <n v="0"/>
    <n v="33.325600000000009"/>
  </r>
  <r>
    <n v="6369"/>
    <s v="US-2014-147998"/>
    <x v="3"/>
    <x v="240"/>
    <d v="2014-05-25T00:00:00"/>
    <s v="Standard Class"/>
    <s v="SA-20830"/>
    <s v="Sue Ann Reed"/>
    <x v="0"/>
    <x v="0"/>
    <x v="49"/>
    <x v="1"/>
    <n v="95123"/>
    <x v="1"/>
    <s v="OFF-BI-10002082"/>
    <x v="1"/>
    <x v="8"/>
    <s v="GBC Twin Loop Wire Binding Elements"/>
    <n v="133.12"/>
    <n v="5"/>
    <n v="0.2"/>
    <n v="49.92"/>
  </r>
  <r>
    <n v="6370"/>
    <s v="CA-2013-103919"/>
    <x v="0"/>
    <x v="339"/>
    <d v="2013-10-08T00:00:00"/>
    <s v="Standard Class"/>
    <s v="TP-21565"/>
    <s v="Tracy Poddar"/>
    <x v="1"/>
    <x v="0"/>
    <x v="55"/>
    <x v="5"/>
    <n v="75051"/>
    <x v="2"/>
    <s v="FUR-FU-10001756"/>
    <x v="0"/>
    <x v="5"/>
    <s v="Eldon Expressions Desk Accessory, Wood Photo Frame, Mahogany"/>
    <n v="38.08"/>
    <n v="5"/>
    <n v="0.6"/>
    <n v="-29.512000000000008"/>
  </r>
  <r>
    <n v="6371"/>
    <s v="CA-2013-113425"/>
    <x v="0"/>
    <x v="831"/>
    <d v="2013-11-22T00:00:00"/>
    <s v="Same Day"/>
    <s v="JK-16120"/>
    <s v="Julie Kriz"/>
    <x v="2"/>
    <x v="0"/>
    <x v="20"/>
    <x v="15"/>
    <n v="10009"/>
    <x v="3"/>
    <s v="FUR-BO-10002598"/>
    <x v="0"/>
    <x v="0"/>
    <s v="Hon Metal Bookcases, Putty"/>
    <n v="113.56800000000001"/>
    <n v="2"/>
    <n v="0.2"/>
    <n v="12.776399999999988"/>
  </r>
  <r>
    <n v="6372"/>
    <s v="CA-2014-143035"/>
    <x v="3"/>
    <x v="621"/>
    <d v="2014-10-06T00:00:00"/>
    <s v="Second Class"/>
    <s v="CC-12430"/>
    <s v="Chuck Clark"/>
    <x v="2"/>
    <x v="0"/>
    <x v="20"/>
    <x v="15"/>
    <n v="10009"/>
    <x v="3"/>
    <s v="FUR-FU-10001934"/>
    <x v="0"/>
    <x v="5"/>
    <s v="Magnifier Swing Arm Lamp"/>
    <n v="83.92"/>
    <n v="4"/>
    <n v="0"/>
    <n v="21.819200000000002"/>
  </r>
  <r>
    <n v="6373"/>
    <s v="CA-2014-143035"/>
    <x v="3"/>
    <x v="621"/>
    <d v="2014-10-06T00:00:00"/>
    <s v="Second Class"/>
    <s v="CC-12430"/>
    <s v="Chuck Clark"/>
    <x v="2"/>
    <x v="0"/>
    <x v="20"/>
    <x v="15"/>
    <n v="10009"/>
    <x v="3"/>
    <s v="OFF-AR-10001130"/>
    <x v="1"/>
    <x v="6"/>
    <s v="Quartet Alpha White Chalk, 12/Pack"/>
    <n v="6.63"/>
    <n v="3"/>
    <n v="0"/>
    <n v="3.1160999999999999"/>
  </r>
  <r>
    <n v="6374"/>
    <s v="CA-2014-143035"/>
    <x v="3"/>
    <x v="621"/>
    <d v="2014-10-06T00:00:00"/>
    <s v="Second Class"/>
    <s v="CC-12430"/>
    <s v="Chuck Clark"/>
    <x v="2"/>
    <x v="0"/>
    <x v="20"/>
    <x v="15"/>
    <n v="10009"/>
    <x v="3"/>
    <s v="TEC-AC-10002049"/>
    <x v="2"/>
    <x v="11"/>
    <s v="Logitech G19 Programmable Gaming Keyboard"/>
    <n v="371.96999999999997"/>
    <n v="3"/>
    <n v="0"/>
    <n v="66.954599999999971"/>
  </r>
  <r>
    <n v="6375"/>
    <s v="CA-2011-107811"/>
    <x v="2"/>
    <x v="333"/>
    <d v="2011-05-03T00:00:00"/>
    <s v="Standard Class"/>
    <s v="LA-16780"/>
    <s v="Laura Armstrong"/>
    <x v="1"/>
    <x v="0"/>
    <x v="26"/>
    <x v="18"/>
    <n v="38109"/>
    <x v="0"/>
    <s v="FUR-CH-10001394"/>
    <x v="0"/>
    <x v="1"/>
    <s v="Global Leather Executive Chair"/>
    <n v="561.58400000000006"/>
    <n v="2"/>
    <n v="0.2"/>
    <n v="70.197999999999922"/>
  </r>
  <r>
    <n v="6376"/>
    <s v="CA-2011-107811"/>
    <x v="2"/>
    <x v="333"/>
    <d v="2011-05-03T00:00:00"/>
    <s v="Standard Class"/>
    <s v="LA-16780"/>
    <s v="Laura Armstrong"/>
    <x v="1"/>
    <x v="0"/>
    <x v="26"/>
    <x v="18"/>
    <n v="38109"/>
    <x v="0"/>
    <s v="OFF-ST-10000798"/>
    <x v="1"/>
    <x v="4"/>
    <s v="2300 Heavy-Duty Transfer File Systems by Perma"/>
    <n v="99.920000000000016"/>
    <n v="5"/>
    <n v="0.2"/>
    <n v="-1.249000000000013"/>
  </r>
  <r>
    <n v="6377"/>
    <s v="CA-2013-163216"/>
    <x v="0"/>
    <x v="877"/>
    <d v="2013-10-11T00:00:00"/>
    <s v="First Class"/>
    <s v="AW-10930"/>
    <s v="Arthur Wiediger"/>
    <x v="2"/>
    <x v="0"/>
    <x v="10"/>
    <x v="9"/>
    <n v="19143"/>
    <x v="3"/>
    <s v="OFF-LA-10000134"/>
    <x v="1"/>
    <x v="2"/>
    <s v="Avery 511"/>
    <n v="4.9280000000000008"/>
    <n v="2"/>
    <n v="0.2"/>
    <n v="1.7247999999999997"/>
  </r>
  <r>
    <n v="6378"/>
    <s v="US-2013-116442"/>
    <x v="0"/>
    <x v="272"/>
    <d v="2013-12-23T00:00:00"/>
    <s v="Standard Class"/>
    <s v="BP-11230"/>
    <s v="Benjamin Patterson"/>
    <x v="0"/>
    <x v="0"/>
    <x v="1"/>
    <x v="1"/>
    <n v="90004"/>
    <x v="1"/>
    <s v="FUR-FU-10002364"/>
    <x v="0"/>
    <x v="5"/>
    <s v="Eldon Expressions Wood Desk Accessories, Oak"/>
    <n v="14.76"/>
    <n v="2"/>
    <n v="0"/>
    <n v="4.2803999999999984"/>
  </r>
  <r>
    <n v="6379"/>
    <s v="CA-2014-150623"/>
    <x v="3"/>
    <x v="318"/>
    <d v="2014-04-15T00:00:00"/>
    <s v="Standard Class"/>
    <s v="DB-13360"/>
    <s v="Dennis Bolton"/>
    <x v="2"/>
    <x v="0"/>
    <x v="416"/>
    <x v="29"/>
    <n v="6708"/>
    <x v="3"/>
    <s v="TEC-AC-10004571"/>
    <x v="2"/>
    <x v="11"/>
    <s v="Logitech G700s Rechargeable Gaming Mouse"/>
    <n v="99.99"/>
    <n v="1"/>
    <n v="0"/>
    <n v="41.995800000000003"/>
  </r>
  <r>
    <n v="6380"/>
    <s v="CA-2014-150623"/>
    <x v="3"/>
    <x v="318"/>
    <d v="2014-04-15T00:00:00"/>
    <s v="Standard Class"/>
    <s v="DB-13360"/>
    <s v="Dennis Bolton"/>
    <x v="2"/>
    <x v="0"/>
    <x v="416"/>
    <x v="29"/>
    <n v="6708"/>
    <x v="3"/>
    <s v="OFF-ST-10003692"/>
    <x v="1"/>
    <x v="4"/>
    <s v="Recycled Steel Personal File for Hanging File Folders"/>
    <n v="286.14999999999998"/>
    <n v="5"/>
    <n v="0"/>
    <n v="71.537499999999994"/>
  </r>
  <r>
    <n v="6381"/>
    <s v="US-2011-163797"/>
    <x v="2"/>
    <x v="918"/>
    <d v="2011-04-13T00:00:00"/>
    <s v="Standard Class"/>
    <s v="PC-19000"/>
    <s v="Pauline Chand"/>
    <x v="2"/>
    <x v="0"/>
    <x v="432"/>
    <x v="16"/>
    <n v="85224"/>
    <x v="1"/>
    <s v="OFF-FA-10001883"/>
    <x v="1"/>
    <x v="13"/>
    <s v="Alliance Super-Size Bands, Assorted Sizes"/>
    <n v="49.792000000000002"/>
    <n v="8"/>
    <n v="0.2"/>
    <n v="-11.825600000000001"/>
  </r>
  <r>
    <n v="6382"/>
    <s v="CA-2013-127236"/>
    <x v="0"/>
    <x v="892"/>
    <d v="2013-04-03T00:00:00"/>
    <s v="Standard Class"/>
    <s v="TB-21595"/>
    <s v="Troy Blackwell"/>
    <x v="0"/>
    <x v="0"/>
    <x v="24"/>
    <x v="24"/>
    <n v="45503"/>
    <x v="3"/>
    <s v="FUR-BO-10004015"/>
    <x v="0"/>
    <x v="0"/>
    <s v="Bush Andora Bookcase, Maple/Graphite Gray Finish"/>
    <n v="299.97499999999997"/>
    <n v="5"/>
    <n v="0.5"/>
    <n v="-167.98600000000002"/>
  </r>
  <r>
    <n v="6383"/>
    <s v="CA-2013-127236"/>
    <x v="0"/>
    <x v="892"/>
    <d v="2013-04-03T00:00:00"/>
    <s v="Standard Class"/>
    <s v="TB-21595"/>
    <s v="Troy Blackwell"/>
    <x v="0"/>
    <x v="0"/>
    <x v="24"/>
    <x v="24"/>
    <n v="45503"/>
    <x v="3"/>
    <s v="TEC-PH-10000141"/>
    <x v="2"/>
    <x v="7"/>
    <s v="Clearsounds A400"/>
    <n v="158.37599999999998"/>
    <n v="4"/>
    <n v="0.4"/>
    <n v="-36.954399999999993"/>
  </r>
  <r>
    <n v="6384"/>
    <s v="US-2014-104661"/>
    <x v="3"/>
    <x v="787"/>
    <d v="2014-01-19T00:00:00"/>
    <s v="First Class"/>
    <s v="TB-21250"/>
    <s v="Tim Brockman"/>
    <x v="0"/>
    <x v="0"/>
    <x v="89"/>
    <x v="5"/>
    <n v="78745"/>
    <x v="2"/>
    <s v="OFF-BI-10001597"/>
    <x v="1"/>
    <x v="8"/>
    <s v="Wilson Jones Ledger-Size, Piano-Hinge Binder, 2&quot;, Blue"/>
    <n v="32.783999999999992"/>
    <n v="4"/>
    <n v="0.8"/>
    <n v="-52.454400000000007"/>
  </r>
  <r>
    <n v="6385"/>
    <s v="US-2014-104661"/>
    <x v="3"/>
    <x v="787"/>
    <d v="2014-01-19T00:00:00"/>
    <s v="First Class"/>
    <s v="TB-21250"/>
    <s v="Tim Brockman"/>
    <x v="0"/>
    <x v="0"/>
    <x v="89"/>
    <x v="5"/>
    <n v="78745"/>
    <x v="2"/>
    <s v="TEC-AC-10003628"/>
    <x v="2"/>
    <x v="11"/>
    <s v="Logitech 910-002974 M325 Wireless Mouse for Web Scrolling"/>
    <n v="47.984000000000002"/>
    <n v="2"/>
    <n v="0.2"/>
    <n v="14.395200000000004"/>
  </r>
  <r>
    <n v="6386"/>
    <s v="US-2014-104661"/>
    <x v="3"/>
    <x v="787"/>
    <d v="2014-01-19T00:00:00"/>
    <s v="First Class"/>
    <s v="TB-21250"/>
    <s v="Tim Brockman"/>
    <x v="0"/>
    <x v="0"/>
    <x v="89"/>
    <x v="5"/>
    <n v="78745"/>
    <x v="2"/>
    <s v="TEC-AC-10002331"/>
    <x v="2"/>
    <x v="11"/>
    <s v="Maxell 74 Minute CDR, 10/Pack"/>
    <n v="62.591999999999999"/>
    <n v="8"/>
    <n v="0.2"/>
    <n v="13.300799999999999"/>
  </r>
  <r>
    <n v="6387"/>
    <s v="US-2014-104661"/>
    <x v="3"/>
    <x v="787"/>
    <d v="2014-01-19T00:00:00"/>
    <s v="First Class"/>
    <s v="TB-21250"/>
    <s v="Tim Brockman"/>
    <x v="0"/>
    <x v="0"/>
    <x v="89"/>
    <x v="5"/>
    <n v="78745"/>
    <x v="2"/>
    <s v="OFF-BI-10001098"/>
    <x v="1"/>
    <x v="8"/>
    <s v="Acco D-Ring Binder w/DublLock"/>
    <n v="4.2759999999999989"/>
    <n v="1"/>
    <n v="0.8"/>
    <n v="-6.6278000000000006"/>
  </r>
  <r>
    <n v="6388"/>
    <s v="CA-2011-134103"/>
    <x v="2"/>
    <x v="1106"/>
    <d v="2011-02-05T00:00:00"/>
    <s v="Standard Class"/>
    <s v="MV-18190"/>
    <s v="Mike Vittorini"/>
    <x v="0"/>
    <x v="0"/>
    <x v="66"/>
    <x v="12"/>
    <n v="48234"/>
    <x v="2"/>
    <s v="OFF-PA-10001204"/>
    <x v="1"/>
    <x v="10"/>
    <s v="Xerox 1972"/>
    <n v="10.56"/>
    <n v="2"/>
    <n v="0"/>
    <n v="4.7519999999999998"/>
  </r>
  <r>
    <n v="6389"/>
    <s v="CA-2011-134103"/>
    <x v="2"/>
    <x v="1106"/>
    <d v="2011-02-05T00:00:00"/>
    <s v="Standard Class"/>
    <s v="MV-18190"/>
    <s v="Mike Vittorini"/>
    <x v="0"/>
    <x v="0"/>
    <x v="66"/>
    <x v="12"/>
    <n v="48234"/>
    <x v="2"/>
    <s v="OFF-ST-10000991"/>
    <x v="1"/>
    <x v="4"/>
    <s v="Space Solutions HD Industrial Steel Shelving."/>
    <n v="229.94"/>
    <n v="2"/>
    <n v="0"/>
    <n v="6.8982000000000028"/>
  </r>
  <r>
    <n v="6390"/>
    <s v="CA-2012-147529"/>
    <x v="1"/>
    <x v="1107"/>
    <d v="2012-02-11T00:00:00"/>
    <s v="Standard Class"/>
    <s v="DK-12835"/>
    <s v="Damala Kotsonis"/>
    <x v="1"/>
    <x v="0"/>
    <x v="24"/>
    <x v="17"/>
    <n v="22153"/>
    <x v="0"/>
    <s v="OFF-EN-10000056"/>
    <x v="1"/>
    <x v="12"/>
    <s v="Cameo Buff Policy Envelopes"/>
    <n v="311.14999999999998"/>
    <n v="5"/>
    <n v="0"/>
    <n v="146.24049999999997"/>
  </r>
  <r>
    <n v="6391"/>
    <s v="CA-2012-147529"/>
    <x v="1"/>
    <x v="1107"/>
    <d v="2012-02-11T00:00:00"/>
    <s v="Standard Class"/>
    <s v="DK-12835"/>
    <s v="Damala Kotsonis"/>
    <x v="1"/>
    <x v="0"/>
    <x v="24"/>
    <x v="17"/>
    <n v="22153"/>
    <x v="0"/>
    <s v="OFF-PA-10003349"/>
    <x v="1"/>
    <x v="10"/>
    <s v="Xerox 1957"/>
    <n v="12.96"/>
    <n v="2"/>
    <n v="0"/>
    <n v="6.3504000000000005"/>
  </r>
  <r>
    <n v="6392"/>
    <s v="CA-2013-129126"/>
    <x v="0"/>
    <x v="882"/>
    <d v="2013-12-20T00:00:00"/>
    <s v="Standard Class"/>
    <s v="PK-19075"/>
    <s v="Pete Kriz"/>
    <x v="0"/>
    <x v="0"/>
    <x v="20"/>
    <x v="15"/>
    <n v="10011"/>
    <x v="3"/>
    <s v="OFF-PA-10001471"/>
    <x v="1"/>
    <x v="10"/>
    <s v="Strathmore Photo Frame Cards"/>
    <n v="14.62"/>
    <n v="2"/>
    <n v="0"/>
    <n v="6.7251999999999992"/>
  </r>
  <r>
    <n v="6393"/>
    <s v="CA-2013-129126"/>
    <x v="0"/>
    <x v="882"/>
    <d v="2013-12-20T00:00:00"/>
    <s v="Standard Class"/>
    <s v="PK-19075"/>
    <s v="Pete Kriz"/>
    <x v="0"/>
    <x v="0"/>
    <x v="20"/>
    <x v="15"/>
    <n v="10011"/>
    <x v="3"/>
    <s v="OFF-LA-10003190"/>
    <x v="1"/>
    <x v="2"/>
    <s v="Avery 474"/>
    <n v="5.76"/>
    <n v="2"/>
    <n v="0"/>
    <n v="2.8224"/>
  </r>
  <r>
    <n v="6394"/>
    <s v="CA-2013-129126"/>
    <x v="0"/>
    <x v="882"/>
    <d v="2013-12-20T00:00:00"/>
    <s v="Standard Class"/>
    <s v="PK-19075"/>
    <s v="Pete Kriz"/>
    <x v="0"/>
    <x v="0"/>
    <x v="20"/>
    <x v="15"/>
    <n v="10011"/>
    <x v="3"/>
    <s v="OFF-FA-10000621"/>
    <x v="1"/>
    <x v="13"/>
    <s v="OIC Colored Binder Clips, Assorted Sizes"/>
    <n v="21.48"/>
    <n v="6"/>
    <n v="0"/>
    <n v="10.5252"/>
  </r>
  <r>
    <n v="6395"/>
    <s v="CA-2013-129126"/>
    <x v="0"/>
    <x v="882"/>
    <d v="2013-12-20T00:00:00"/>
    <s v="Standard Class"/>
    <s v="PK-19075"/>
    <s v="Pete Kriz"/>
    <x v="0"/>
    <x v="0"/>
    <x v="20"/>
    <x v="15"/>
    <n v="10011"/>
    <x v="3"/>
    <s v="FUR-FU-10002937"/>
    <x v="0"/>
    <x v="5"/>
    <s v="GE 48&quot; Fluorescent Tube, Cool White Energy Saver, 34 Watts, 30/Box"/>
    <n v="396.92"/>
    <n v="4"/>
    <n v="0"/>
    <n v="198.46"/>
  </r>
  <r>
    <n v="6396"/>
    <s v="CA-2013-129126"/>
    <x v="0"/>
    <x v="882"/>
    <d v="2013-12-20T00:00:00"/>
    <s v="Standard Class"/>
    <s v="PK-19075"/>
    <s v="Pete Kriz"/>
    <x v="0"/>
    <x v="0"/>
    <x v="20"/>
    <x v="15"/>
    <n v="10011"/>
    <x v="3"/>
    <s v="OFF-ST-10004507"/>
    <x v="1"/>
    <x v="4"/>
    <s v="Advantus Rolling Storage Box"/>
    <n v="17.149999999999999"/>
    <n v="1"/>
    <n v="0"/>
    <n v="4.6304999999999996"/>
  </r>
  <r>
    <n v="6397"/>
    <s v="CA-2013-129126"/>
    <x v="0"/>
    <x v="882"/>
    <d v="2013-12-20T00:00:00"/>
    <s v="Standard Class"/>
    <s v="PK-19075"/>
    <s v="Pete Kriz"/>
    <x v="0"/>
    <x v="0"/>
    <x v="20"/>
    <x v="15"/>
    <n v="10011"/>
    <x v="3"/>
    <s v="OFF-BI-10000279"/>
    <x v="1"/>
    <x v="8"/>
    <s v="Acco Recycled 2&quot; Capacity Laser Printer Hanging Data Binders"/>
    <n v="23.12"/>
    <n v="2"/>
    <n v="0.2"/>
    <n v="7.8029999999999982"/>
  </r>
  <r>
    <n v="6398"/>
    <s v="CA-2014-131632"/>
    <x v="3"/>
    <x v="1108"/>
    <d v="2014-11-05T00:00:00"/>
    <s v="Standard Class"/>
    <s v="AH-10120"/>
    <s v="Adrian Hane"/>
    <x v="2"/>
    <x v="0"/>
    <x v="61"/>
    <x v="5"/>
    <n v="75217"/>
    <x v="2"/>
    <s v="OFF-AR-10003651"/>
    <x v="1"/>
    <x v="6"/>
    <s v="Newell 350"/>
    <n v="5.2480000000000002"/>
    <n v="2"/>
    <n v="0.2"/>
    <n v="0.59039999999999915"/>
  </r>
  <r>
    <n v="6399"/>
    <s v="CA-2014-151981"/>
    <x v="3"/>
    <x v="634"/>
    <d v="2014-08-13T00:00:00"/>
    <s v="Standard Class"/>
    <s v="GM-14455"/>
    <s v="Gary Mitchum"/>
    <x v="2"/>
    <x v="0"/>
    <x v="3"/>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x v="0"/>
    <x v="3"/>
    <x v="38"/>
    <n v="3301"/>
    <x v="3"/>
    <s v="OFF-LA-10002195"/>
    <x v="1"/>
    <x v="2"/>
    <s v="Avery 481"/>
    <n v="24.64"/>
    <n v="8"/>
    <n v="0"/>
    <n v="11.827199999999999"/>
  </r>
  <r>
    <n v="6401"/>
    <s v="CA-2014-151981"/>
    <x v="3"/>
    <x v="634"/>
    <d v="2014-08-13T00:00:00"/>
    <s v="Standard Class"/>
    <s v="GM-14455"/>
    <s v="Gary Mitchum"/>
    <x v="2"/>
    <x v="0"/>
    <x v="3"/>
    <x v="38"/>
    <n v="3301"/>
    <x v="3"/>
    <s v="OFF-AR-10000380"/>
    <x v="1"/>
    <x v="6"/>
    <s v="Hunt PowerHouse Electric Pencil Sharpener, Blue"/>
    <n v="227.88"/>
    <n v="6"/>
    <n v="0"/>
    <n v="68.363999999999976"/>
  </r>
  <r>
    <n v="6402"/>
    <s v="CA-2014-125472"/>
    <x v="3"/>
    <x v="1109"/>
    <d v="2014-06-01T00:00:00"/>
    <s v="First Class"/>
    <s v="BD-11725"/>
    <s v="Bruce Degenhardt"/>
    <x v="0"/>
    <x v="0"/>
    <x v="240"/>
    <x v="28"/>
    <n v="70506"/>
    <x v="0"/>
    <s v="FUR-BO-10000330"/>
    <x v="0"/>
    <x v="0"/>
    <s v="Sauder Camden County Barrister Bookcase, Planked Cherry Finish"/>
    <n v="241.96"/>
    <n v="2"/>
    <n v="0"/>
    <n v="33.874400000000009"/>
  </r>
  <r>
    <n v="6403"/>
    <s v="CA-2014-125472"/>
    <x v="3"/>
    <x v="1109"/>
    <d v="2014-06-01T00:00:00"/>
    <s v="First Class"/>
    <s v="BD-11725"/>
    <s v="Bruce Degenhardt"/>
    <x v="0"/>
    <x v="0"/>
    <x v="240"/>
    <x v="28"/>
    <n v="70506"/>
    <x v="0"/>
    <s v="OFF-BI-10000591"/>
    <x v="1"/>
    <x v="8"/>
    <s v="Avery Binder Labels"/>
    <n v="3.89"/>
    <n v="1"/>
    <n v="0"/>
    <n v="1.8672"/>
  </r>
  <r>
    <n v="6404"/>
    <s v="CA-2014-125472"/>
    <x v="3"/>
    <x v="1109"/>
    <d v="2014-06-01T00:00:00"/>
    <s v="First Class"/>
    <s v="BD-11725"/>
    <s v="Bruce Degenhardt"/>
    <x v="0"/>
    <x v="0"/>
    <x v="240"/>
    <x v="28"/>
    <n v="70506"/>
    <x v="0"/>
    <s v="FUR-FU-10001731"/>
    <x v="0"/>
    <x v="5"/>
    <s v="Acrylic Self-Standing Desk Frames"/>
    <n v="8.01"/>
    <n v="3"/>
    <n v="0"/>
    <n v="3.0438000000000001"/>
  </r>
  <r>
    <n v="6405"/>
    <s v="CA-2012-156328"/>
    <x v="1"/>
    <x v="672"/>
    <d v="2012-12-05T00:00:00"/>
    <s v="Standard Class"/>
    <s v="RM-19375"/>
    <s v="Raymond Messe"/>
    <x v="0"/>
    <x v="0"/>
    <x v="253"/>
    <x v="3"/>
    <n v="27604"/>
    <x v="0"/>
    <s v="TEC-PH-10001198"/>
    <x v="2"/>
    <x v="7"/>
    <s v="Avaya 4621SW VoIP phone"/>
    <n v="177.48000000000002"/>
    <n v="3"/>
    <n v="0.2"/>
    <n v="19.966499999999982"/>
  </r>
  <r>
    <n v="6406"/>
    <s v="CA-2014-154074"/>
    <x v="3"/>
    <x v="515"/>
    <d v="2014-09-03T00:00:00"/>
    <s v="Second Class"/>
    <s v="BW-11110"/>
    <s v="Bart Watters"/>
    <x v="1"/>
    <x v="0"/>
    <x v="258"/>
    <x v="4"/>
    <n v="99207"/>
    <x v="1"/>
    <s v="FUR-CH-10002331"/>
    <x v="0"/>
    <x v="1"/>
    <s v="Hon 4700 Series Mobuis Mid-Back Task Chairs with Adjustable Arms"/>
    <n v="569.5680000000001"/>
    <n v="2"/>
    <n v="0.2"/>
    <n v="7.119599999999906"/>
  </r>
  <r>
    <n v="6407"/>
    <s v="CA-2014-154074"/>
    <x v="3"/>
    <x v="515"/>
    <d v="2014-09-03T00:00:00"/>
    <s v="Second Class"/>
    <s v="BW-11110"/>
    <s v="Bart Watters"/>
    <x v="1"/>
    <x v="0"/>
    <x v="258"/>
    <x v="4"/>
    <n v="99207"/>
    <x v="1"/>
    <s v="OFF-ST-10002370"/>
    <x v="1"/>
    <x v="4"/>
    <s v="Sortfiler Multipurpose Personal File Organizer, Black"/>
    <n v="149.73000000000002"/>
    <n v="7"/>
    <n v="0"/>
    <n v="43.421699999999994"/>
  </r>
  <r>
    <n v="6408"/>
    <s v="CA-2014-161774"/>
    <x v="3"/>
    <x v="304"/>
    <d v="2014-05-16T00:00:00"/>
    <s v="First Class"/>
    <s v="GT-14710"/>
    <s v="Greg Tran"/>
    <x v="0"/>
    <x v="0"/>
    <x v="12"/>
    <x v="5"/>
    <n v="77041"/>
    <x v="2"/>
    <s v="FUR-CH-10003981"/>
    <x v="0"/>
    <x v="1"/>
    <s v="Global Commerce Series Low-Back Swivel/Tilt Chairs"/>
    <n v="899.43"/>
    <n v="5"/>
    <n v="0.3"/>
    <n v="-12.84900000000016"/>
  </r>
  <r>
    <n v="6409"/>
    <s v="CA-2014-161774"/>
    <x v="3"/>
    <x v="304"/>
    <d v="2014-05-16T00:00:00"/>
    <s v="First Class"/>
    <s v="GT-14710"/>
    <s v="Greg Tran"/>
    <x v="0"/>
    <x v="0"/>
    <x v="12"/>
    <x v="5"/>
    <n v="77041"/>
    <x v="2"/>
    <s v="OFF-AR-10001446"/>
    <x v="1"/>
    <x v="6"/>
    <s v="Newell 309"/>
    <n v="46.2"/>
    <n v="5"/>
    <n v="0.2"/>
    <n v="5.7749999999999986"/>
  </r>
  <r>
    <n v="6410"/>
    <s v="CA-2014-161774"/>
    <x v="3"/>
    <x v="304"/>
    <d v="2014-05-16T00:00:00"/>
    <s v="First Class"/>
    <s v="GT-14710"/>
    <s v="Greg Tran"/>
    <x v="0"/>
    <x v="0"/>
    <x v="12"/>
    <x v="5"/>
    <n v="77041"/>
    <x v="2"/>
    <s v="OFF-PA-10000300"/>
    <x v="1"/>
    <x v="10"/>
    <s v="Xerox 1936"/>
    <n v="47.952000000000005"/>
    <n v="3"/>
    <n v="0.2"/>
    <n v="16.183799999999998"/>
  </r>
  <r>
    <n v="6411"/>
    <s v="CA-2014-161774"/>
    <x v="3"/>
    <x v="304"/>
    <d v="2014-05-16T00:00:00"/>
    <s v="First Class"/>
    <s v="GT-14710"/>
    <s v="Greg Tran"/>
    <x v="0"/>
    <x v="0"/>
    <x v="12"/>
    <x v="5"/>
    <n v="77041"/>
    <x v="2"/>
    <s v="TEC-PH-10004071"/>
    <x v="2"/>
    <x v="7"/>
    <s v="PayAnywhere Card Reader"/>
    <n v="7.9920000000000009"/>
    <n v="1"/>
    <n v="0.2"/>
    <n v="0.69930000000000003"/>
  </r>
  <r>
    <n v="6412"/>
    <s v="CA-2014-161774"/>
    <x v="3"/>
    <x v="304"/>
    <d v="2014-05-16T00:00:00"/>
    <s v="First Class"/>
    <s v="GT-14710"/>
    <s v="Greg Tran"/>
    <x v="0"/>
    <x v="0"/>
    <x v="12"/>
    <x v="5"/>
    <n v="77041"/>
    <x v="2"/>
    <s v="OFF-PA-10003134"/>
    <x v="1"/>
    <x v="10"/>
    <s v="Xerox 1937"/>
    <n v="76.864000000000004"/>
    <n v="2"/>
    <n v="0.2"/>
    <n v="26.902399999999993"/>
  </r>
  <r>
    <n v="6413"/>
    <s v="CA-2014-151211"/>
    <x v="3"/>
    <x v="629"/>
    <d v="2014-08-24T00:00:00"/>
    <s v="Standard Class"/>
    <s v="AH-10120"/>
    <s v="Adrian Hane"/>
    <x v="2"/>
    <x v="0"/>
    <x v="103"/>
    <x v="0"/>
    <n v="40214"/>
    <x v="0"/>
    <s v="OFF-BI-10002735"/>
    <x v="1"/>
    <x v="8"/>
    <s v="GBC Prestige Therm-A-Bind Covers"/>
    <n v="102.93"/>
    <n v="3"/>
    <n v="0"/>
    <n v="48.377100000000006"/>
  </r>
  <r>
    <n v="6414"/>
    <s v="CA-2014-151211"/>
    <x v="3"/>
    <x v="629"/>
    <d v="2014-08-24T00:00:00"/>
    <s v="Standard Class"/>
    <s v="AH-10120"/>
    <s v="Adrian Hane"/>
    <x v="2"/>
    <x v="0"/>
    <x v="103"/>
    <x v="0"/>
    <n v="40214"/>
    <x v="0"/>
    <s v="TEC-AC-10004510"/>
    <x v="2"/>
    <x v="11"/>
    <s v="Logitech Desktop MK120 Mouse and keyboard Combo"/>
    <n v="98.16"/>
    <n v="6"/>
    <n v="0"/>
    <n v="9.8159999999999954"/>
  </r>
  <r>
    <n v="6415"/>
    <s v="CA-2014-142671"/>
    <x v="3"/>
    <x v="468"/>
    <d v="2014-11-15T00:00:00"/>
    <s v="Second Class"/>
    <s v="DR-12940"/>
    <s v="Daniel Raglin"/>
    <x v="2"/>
    <x v="0"/>
    <x v="389"/>
    <x v="2"/>
    <n v="33021"/>
    <x v="0"/>
    <s v="OFF-BI-10004099"/>
    <x v="1"/>
    <x v="8"/>
    <s v="GBC VeloBinder Strips"/>
    <n v="11.520000000000001"/>
    <n v="5"/>
    <n v="0.7"/>
    <n v="-7.6799999999999962"/>
  </r>
  <r>
    <n v="6416"/>
    <s v="CA-2014-144750"/>
    <x v="3"/>
    <x v="170"/>
    <d v="2014-08-22T00:00:00"/>
    <s v="Same Day"/>
    <s v="DL-13495"/>
    <s v="Dionis Lloyd"/>
    <x v="1"/>
    <x v="0"/>
    <x v="432"/>
    <x v="16"/>
    <n v="85224"/>
    <x v="1"/>
    <s v="OFF-PA-10003395"/>
    <x v="1"/>
    <x v="10"/>
    <s v="Xerox 1941"/>
    <n v="83.88"/>
    <n v="1"/>
    <n v="0.2"/>
    <n v="29.357999999999997"/>
  </r>
  <r>
    <n v="6417"/>
    <s v="CA-2013-111976"/>
    <x v="0"/>
    <x v="387"/>
    <d v="2013-03-13T00:00:00"/>
    <s v="Standard Class"/>
    <s v="BD-11620"/>
    <s v="Brian DeCherney"/>
    <x v="0"/>
    <x v="0"/>
    <x v="10"/>
    <x v="9"/>
    <n v="19120"/>
    <x v="3"/>
    <s v="TEC-PH-10002890"/>
    <x v="2"/>
    <x v="7"/>
    <s v="AT&amp;T 17929 Lendline Telephone"/>
    <n v="108.57600000000001"/>
    <n v="4"/>
    <n v="0.4"/>
    <n v="-25.334400000000002"/>
  </r>
  <r>
    <n v="6418"/>
    <s v="CA-2013-111976"/>
    <x v="0"/>
    <x v="387"/>
    <d v="2013-03-13T00:00:00"/>
    <s v="Standard Class"/>
    <s v="BD-11620"/>
    <s v="Brian DeCherney"/>
    <x v="0"/>
    <x v="0"/>
    <x v="10"/>
    <x v="9"/>
    <n v="19120"/>
    <x v="3"/>
    <s v="OFF-FA-10004968"/>
    <x v="1"/>
    <x v="13"/>
    <s v="Rubber Band Ball"/>
    <n v="5.9840000000000009"/>
    <n v="2"/>
    <n v="0.2"/>
    <n v="-1.3463999999999998"/>
  </r>
  <r>
    <n v="6419"/>
    <s v="CA-2013-140130"/>
    <x v="0"/>
    <x v="731"/>
    <d v="2013-11-06T00:00:00"/>
    <s v="Standard Class"/>
    <s v="HW-14935"/>
    <s v="Helen Wasserman"/>
    <x v="1"/>
    <x v="0"/>
    <x v="251"/>
    <x v="26"/>
    <n v="74133"/>
    <x v="2"/>
    <s v="OFF-SU-10001218"/>
    <x v="1"/>
    <x v="14"/>
    <s v="Fiskars Softgrip Scissors"/>
    <n v="21.96"/>
    <n v="2"/>
    <n v="0"/>
    <n v="6.1488000000000014"/>
  </r>
  <r>
    <n v="6420"/>
    <s v="CA-2013-140130"/>
    <x v="0"/>
    <x v="731"/>
    <d v="2013-11-06T00:00:00"/>
    <s v="Standard Class"/>
    <s v="HW-14935"/>
    <s v="Helen Wasserman"/>
    <x v="1"/>
    <x v="0"/>
    <x v="251"/>
    <x v="26"/>
    <n v="74133"/>
    <x v="2"/>
    <s v="FUR-CH-10002084"/>
    <x v="0"/>
    <x v="1"/>
    <s v="Hon Mobius Operator's Chair"/>
    <n v="368.96999999999997"/>
    <n v="3"/>
    <n v="0"/>
    <n v="81.173400000000001"/>
  </r>
  <r>
    <n v="6421"/>
    <s v="CA-2013-140130"/>
    <x v="0"/>
    <x v="731"/>
    <d v="2013-11-06T00:00:00"/>
    <s v="Standard Class"/>
    <s v="HW-14935"/>
    <s v="Helen Wasserman"/>
    <x v="1"/>
    <x v="0"/>
    <x v="251"/>
    <x v="26"/>
    <n v="74133"/>
    <x v="2"/>
    <s v="OFF-AR-10004269"/>
    <x v="1"/>
    <x v="6"/>
    <s v="Newell 31"/>
    <n v="12.39"/>
    <n v="3"/>
    <n v="0"/>
    <n v="3.4692000000000003"/>
  </r>
  <r>
    <n v="6422"/>
    <s v="CA-2013-140130"/>
    <x v="0"/>
    <x v="731"/>
    <d v="2013-11-06T00:00:00"/>
    <s v="Standard Class"/>
    <s v="HW-14935"/>
    <s v="Helen Wasserman"/>
    <x v="1"/>
    <x v="0"/>
    <x v="251"/>
    <x v="26"/>
    <n v="74133"/>
    <x v="2"/>
    <s v="OFF-ST-10001128"/>
    <x v="1"/>
    <x v="4"/>
    <s v="Carina Mini System Audio Rack, Model AR050B"/>
    <n v="332.94"/>
    <n v="3"/>
    <n v="0"/>
    <n v="9.9882000000000204"/>
  </r>
  <r>
    <n v="6423"/>
    <s v="CA-2011-159121"/>
    <x v="2"/>
    <x v="711"/>
    <d v="2011-08-01T00:00:00"/>
    <s v="Standard Class"/>
    <s v="JO-15145"/>
    <s v="Jack O'Briant"/>
    <x v="1"/>
    <x v="0"/>
    <x v="446"/>
    <x v="7"/>
    <n v="84020"/>
    <x v="1"/>
    <s v="TEC-AC-10002006"/>
    <x v="2"/>
    <x v="11"/>
    <s v="Memorex Micro Travel Drive 16 GB"/>
    <n v="111.93"/>
    <n v="7"/>
    <n v="0"/>
    <n v="34.698299999999996"/>
  </r>
  <r>
    <n v="6424"/>
    <s v="CA-2012-149650"/>
    <x v="1"/>
    <x v="1040"/>
    <d v="2012-10-27T00:00:00"/>
    <s v="First Class"/>
    <s v="RD-19660"/>
    <s v="Robert Dilbeck"/>
    <x v="2"/>
    <x v="0"/>
    <x v="182"/>
    <x v="1"/>
    <n v="94601"/>
    <x v="1"/>
    <s v="FUR-CH-10003956"/>
    <x v="0"/>
    <x v="1"/>
    <s v="Novimex High-Tech Fabric Mesh Task Chair"/>
    <n v="454.27200000000005"/>
    <n v="8"/>
    <n v="0.2"/>
    <n v="-73.819200000000052"/>
  </r>
  <r>
    <n v="6425"/>
    <s v="CA-2014-115777"/>
    <x v="3"/>
    <x v="971"/>
    <d v="2014-08-25T00:00:00"/>
    <s v="Standard Class"/>
    <s v="DO-13645"/>
    <s v="Doug O'Connell"/>
    <x v="0"/>
    <x v="0"/>
    <x v="104"/>
    <x v="31"/>
    <n v="1841"/>
    <x v="3"/>
    <s v="OFF-PA-10000552"/>
    <x v="1"/>
    <x v="10"/>
    <s v="Xerox 200"/>
    <n v="19.440000000000001"/>
    <n v="3"/>
    <n v="0"/>
    <n v="9.3312000000000008"/>
  </r>
  <r>
    <n v="6426"/>
    <s v="CA-2013-143714"/>
    <x v="0"/>
    <x v="454"/>
    <d v="2013-05-28T00:00:00"/>
    <s v="Standard Class"/>
    <s v="CC-12370"/>
    <s v="Christopher Conant"/>
    <x v="0"/>
    <x v="0"/>
    <x v="10"/>
    <x v="9"/>
    <n v="19120"/>
    <x v="3"/>
    <s v="TEC-CO-10004722"/>
    <x v="2"/>
    <x v="16"/>
    <s v="Canon imageCLASS 2200 Advanced Copier"/>
    <n v="8399.9759999999987"/>
    <n v="4"/>
    <n v="0.4"/>
    <n v="1119.996799999999"/>
  </r>
  <r>
    <n v="6427"/>
    <s v="CA-2013-143714"/>
    <x v="0"/>
    <x v="454"/>
    <d v="2013-05-28T00:00:00"/>
    <s v="Standard Class"/>
    <s v="CC-12370"/>
    <s v="Christopher Conant"/>
    <x v="0"/>
    <x v="0"/>
    <x v="10"/>
    <x v="9"/>
    <n v="19120"/>
    <x v="3"/>
    <s v="OFF-BI-10004308"/>
    <x v="1"/>
    <x v="8"/>
    <s v="Avery Legal 4-Ring Binder"/>
    <n v="6.2940000000000014"/>
    <n v="1"/>
    <n v="0.7"/>
    <n v="-4.1959999999999997"/>
  </r>
  <r>
    <n v="6428"/>
    <s v="CA-2013-143714"/>
    <x v="0"/>
    <x v="454"/>
    <d v="2013-05-28T00:00:00"/>
    <s v="Standard Class"/>
    <s v="CC-12370"/>
    <s v="Christopher Conant"/>
    <x v="0"/>
    <x v="0"/>
    <x v="10"/>
    <x v="9"/>
    <n v="19120"/>
    <x v="3"/>
    <s v="OFF-PA-10000029"/>
    <x v="1"/>
    <x v="10"/>
    <s v="Xerox 224"/>
    <n v="10.368000000000002"/>
    <n v="2"/>
    <n v="0.2"/>
    <n v="3.6288"/>
  </r>
  <r>
    <n v="6429"/>
    <s v="CA-2013-143714"/>
    <x v="0"/>
    <x v="454"/>
    <d v="2013-05-28T00:00:00"/>
    <s v="Standard Class"/>
    <s v="CC-12370"/>
    <s v="Christopher Conant"/>
    <x v="0"/>
    <x v="0"/>
    <x v="10"/>
    <x v="9"/>
    <n v="19120"/>
    <x v="3"/>
    <s v="TEC-PH-10004080"/>
    <x v="2"/>
    <x v="7"/>
    <s v="Avaya 5410 Digital phone"/>
    <n v="122.38199999999999"/>
    <n v="3"/>
    <n v="0.4"/>
    <n v="-24.476399999999998"/>
  </r>
  <r>
    <n v="6430"/>
    <s v="CA-2011-165764"/>
    <x v="2"/>
    <x v="935"/>
    <d v="2011-11-07T00:00:00"/>
    <s v="Standard Class"/>
    <s v="SH-20395"/>
    <s v="Shahid Hopkins"/>
    <x v="0"/>
    <x v="0"/>
    <x v="108"/>
    <x v="3"/>
    <n v="28540"/>
    <x v="0"/>
    <s v="OFF-ST-10001558"/>
    <x v="1"/>
    <x v="4"/>
    <s v="Acco Perma 4000 Stacking Storage Drawers"/>
    <n v="25.983999999999998"/>
    <n v="2"/>
    <n v="0.2"/>
    <n v="-1.6239999999999997"/>
  </r>
  <r>
    <n v="6431"/>
    <s v="CA-2011-165764"/>
    <x v="2"/>
    <x v="935"/>
    <d v="2011-11-07T00:00:00"/>
    <s v="Standard Class"/>
    <s v="SH-20395"/>
    <s v="Shahid Hopkins"/>
    <x v="0"/>
    <x v="0"/>
    <x v="108"/>
    <x v="3"/>
    <n v="28540"/>
    <x v="0"/>
    <s v="FUR-TA-10001768"/>
    <x v="0"/>
    <x v="3"/>
    <s v="Hon Racetrack Conference Tables"/>
    <n v="945.03600000000006"/>
    <n v="6"/>
    <n v="0.4"/>
    <n v="-299.26140000000009"/>
  </r>
  <r>
    <n v="6432"/>
    <s v="CA-2011-165764"/>
    <x v="2"/>
    <x v="935"/>
    <d v="2011-11-07T00:00:00"/>
    <s v="Standard Class"/>
    <s v="SH-20395"/>
    <s v="Shahid Hopkins"/>
    <x v="0"/>
    <x v="0"/>
    <x v="108"/>
    <x v="3"/>
    <n v="28540"/>
    <x v="0"/>
    <s v="OFF-BI-10002982"/>
    <x v="1"/>
    <x v="8"/>
    <s v="Avery Self-Adhesive Photo Pockets for Polaroid Photos"/>
    <n v="14.301000000000002"/>
    <n v="7"/>
    <n v="0.7"/>
    <n v="-10.487400000000001"/>
  </r>
  <r>
    <n v="6433"/>
    <s v="CA-2011-165764"/>
    <x v="2"/>
    <x v="935"/>
    <d v="2011-11-07T00:00:00"/>
    <s v="Standard Class"/>
    <s v="SH-20395"/>
    <s v="Shahid Hopkins"/>
    <x v="0"/>
    <x v="0"/>
    <x v="108"/>
    <x v="3"/>
    <n v="28540"/>
    <x v="0"/>
    <s v="FUR-FU-10001468"/>
    <x v="0"/>
    <x v="5"/>
    <s v="Tenex Antistatic Computer Chair Mats"/>
    <n v="410.35199999999998"/>
    <n v="3"/>
    <n v="0.2"/>
    <n v="-51.29400000000004"/>
  </r>
  <r>
    <n v="6434"/>
    <s v="CA-2012-121405"/>
    <x v="1"/>
    <x v="1110"/>
    <d v="2012-04-04T00:00:00"/>
    <s v="Standard Class"/>
    <s v="FC-14335"/>
    <s v="Fred Chung"/>
    <x v="1"/>
    <x v="0"/>
    <x v="22"/>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x v="0"/>
    <x v="22"/>
    <x v="10"/>
    <n v="60610"/>
    <x v="2"/>
    <s v="TEC-PH-10002890"/>
    <x v="2"/>
    <x v="7"/>
    <s v="AT&amp;T 17929 Lendline Telephone"/>
    <n v="180.96"/>
    <n v="5"/>
    <n v="0.2"/>
    <n v="13.571999999999996"/>
  </r>
  <r>
    <n v="6436"/>
    <s v="US-2014-116897"/>
    <x v="3"/>
    <x v="837"/>
    <d v="2014-05-30T00:00:00"/>
    <s v="First Class"/>
    <s v="JG-15160"/>
    <s v="James Galang"/>
    <x v="0"/>
    <x v="0"/>
    <x v="449"/>
    <x v="45"/>
    <n v="83201"/>
    <x v="1"/>
    <s v="FUR-FU-10004963"/>
    <x v="0"/>
    <x v="5"/>
    <s v="Eldon 400 Class Desk Accessories, Black Carbon"/>
    <n v="35"/>
    <n v="4"/>
    <n v="0"/>
    <n v="14.700000000000003"/>
  </r>
  <r>
    <n v="6437"/>
    <s v="US-2014-116897"/>
    <x v="3"/>
    <x v="837"/>
    <d v="2014-05-30T00:00:00"/>
    <s v="First Class"/>
    <s v="JG-15160"/>
    <s v="James Galang"/>
    <x v="0"/>
    <x v="0"/>
    <x v="449"/>
    <x v="45"/>
    <n v="83201"/>
    <x v="1"/>
    <s v="OFF-ST-10000025"/>
    <x v="1"/>
    <x v="4"/>
    <s v="Fellowes Stor/Drawer Steel Plus Storage Drawers"/>
    <n v="477.15000000000003"/>
    <n v="5"/>
    <n v="0"/>
    <n v="28.628999999999962"/>
  </r>
  <r>
    <n v="6438"/>
    <s v="US-2014-116897"/>
    <x v="3"/>
    <x v="837"/>
    <d v="2014-05-30T00:00:00"/>
    <s v="First Class"/>
    <s v="JG-15160"/>
    <s v="James Galang"/>
    <x v="0"/>
    <x v="0"/>
    <x v="449"/>
    <x v="45"/>
    <n v="83201"/>
    <x v="1"/>
    <s v="TEC-PH-10004389"/>
    <x v="2"/>
    <x v="7"/>
    <s v="Nokia Lumia 925"/>
    <n v="302.37599999999998"/>
    <n v="3"/>
    <n v="0.2"/>
    <n v="22.678200000000018"/>
  </r>
  <r>
    <n v="6439"/>
    <s v="US-2014-113992"/>
    <x v="3"/>
    <x v="817"/>
    <d v="2014-12-20T00:00:00"/>
    <s v="Standard Class"/>
    <s v="LC-16885"/>
    <s v="Lena Creighton"/>
    <x v="0"/>
    <x v="0"/>
    <x v="243"/>
    <x v="5"/>
    <n v="75023"/>
    <x v="2"/>
    <s v="FUR-TA-10000577"/>
    <x v="0"/>
    <x v="3"/>
    <s v="Bretford CR4500 Series Slim Rectangular Table"/>
    <n v="974.98799999999983"/>
    <n v="4"/>
    <n v="0.3"/>
    <n v="-97.49879999999996"/>
  </r>
  <r>
    <n v="6440"/>
    <s v="CA-2011-166891"/>
    <x v="2"/>
    <x v="777"/>
    <d v="2011-10-06T00:00:00"/>
    <s v="First Class"/>
    <s v="CC-12220"/>
    <s v="Chris Cortes"/>
    <x v="0"/>
    <x v="0"/>
    <x v="20"/>
    <x v="15"/>
    <n v="10024"/>
    <x v="3"/>
    <s v="FUR-CH-10003298"/>
    <x v="0"/>
    <x v="1"/>
    <s v="Office Star - Contemporary Task Swivel chair with Loop Arms, Charcoal"/>
    <n v="589.41"/>
    <n v="5"/>
    <n v="0.1"/>
    <n v="-6.5490000000000492"/>
  </r>
  <r>
    <n v="6441"/>
    <s v="CA-2013-101161"/>
    <x v="0"/>
    <x v="63"/>
    <d v="2013-10-21T00:00:00"/>
    <s v="Standard Class"/>
    <s v="BW-11110"/>
    <s v="Bart Watters"/>
    <x v="1"/>
    <x v="0"/>
    <x v="20"/>
    <x v="15"/>
    <n v="10024"/>
    <x v="3"/>
    <s v="OFF-AR-10001860"/>
    <x v="1"/>
    <x v="6"/>
    <s v="BIC Liqua Brite Liner"/>
    <n v="34.700000000000003"/>
    <n v="5"/>
    <n v="0"/>
    <n v="12.492000000000001"/>
  </r>
  <r>
    <n v="6442"/>
    <s v="CA-2013-101161"/>
    <x v="0"/>
    <x v="63"/>
    <d v="2013-10-21T00:00:00"/>
    <s v="Standard Class"/>
    <s v="BW-11110"/>
    <s v="Bart Watters"/>
    <x v="1"/>
    <x v="0"/>
    <x v="20"/>
    <x v="15"/>
    <n v="10024"/>
    <x v="3"/>
    <s v="OFF-ST-10003123"/>
    <x v="1"/>
    <x v="4"/>
    <s v="Fellowes Bases and Tops For Staxonsteel/High-Stak Systems"/>
    <n v="99.87"/>
    <n v="3"/>
    <n v="0"/>
    <n v="23.968799999999998"/>
  </r>
  <r>
    <n v="6443"/>
    <s v="CA-2013-101161"/>
    <x v="0"/>
    <x v="63"/>
    <d v="2013-10-21T00:00:00"/>
    <s v="Standard Class"/>
    <s v="BW-11110"/>
    <s v="Bart Watters"/>
    <x v="1"/>
    <x v="0"/>
    <x v="20"/>
    <x v="15"/>
    <n v="10024"/>
    <x v="3"/>
    <s v="OFF-PA-10001295"/>
    <x v="1"/>
    <x v="10"/>
    <s v="Computer Printout Paper with Letter-Trim Perforations"/>
    <n v="37.94"/>
    <n v="2"/>
    <n v="0"/>
    <n v="18.211199999999998"/>
  </r>
  <r>
    <n v="6444"/>
    <s v="CA-2013-101161"/>
    <x v="0"/>
    <x v="63"/>
    <d v="2013-10-21T00:00:00"/>
    <s v="Standard Class"/>
    <s v="BW-11110"/>
    <s v="Bart Watters"/>
    <x v="1"/>
    <x v="0"/>
    <x v="20"/>
    <x v="15"/>
    <n v="10024"/>
    <x v="3"/>
    <s v="OFF-LA-10000407"/>
    <x v="1"/>
    <x v="2"/>
    <s v="Avery White Multi-Purpose Labels"/>
    <n v="24.900000000000002"/>
    <n v="5"/>
    <n v="0"/>
    <n v="11.454000000000001"/>
  </r>
  <r>
    <n v="6445"/>
    <s v="CA-2013-101161"/>
    <x v="0"/>
    <x v="63"/>
    <d v="2013-10-21T00:00:00"/>
    <s v="Standard Class"/>
    <s v="BW-11110"/>
    <s v="Bart Watters"/>
    <x v="1"/>
    <x v="0"/>
    <x v="20"/>
    <x v="15"/>
    <n v="10024"/>
    <x v="3"/>
    <s v="FUR-FU-10003535"/>
    <x v="0"/>
    <x v="5"/>
    <s v="Howard Miller Distant Time Traveler Alarm Clock"/>
    <n v="82.26"/>
    <n v="3"/>
    <n v="0"/>
    <n v="33.726600000000005"/>
  </r>
  <r>
    <n v="6446"/>
    <s v="CA-2012-151785"/>
    <x v="1"/>
    <x v="616"/>
    <d v="2012-03-10T00:00:00"/>
    <s v="Standard Class"/>
    <s v="JJ-15445"/>
    <s v="Jennifer Jackson"/>
    <x v="0"/>
    <x v="0"/>
    <x v="22"/>
    <x v="10"/>
    <n v="60623"/>
    <x v="2"/>
    <s v="OFF-FA-10000611"/>
    <x v="1"/>
    <x v="13"/>
    <s v="Binder Clips by OIC"/>
    <n v="7.1039999999999992"/>
    <n v="6"/>
    <n v="0.2"/>
    <n v="2.4863999999999997"/>
  </r>
  <r>
    <n v="6447"/>
    <s v="US-2014-119816"/>
    <x v="3"/>
    <x v="168"/>
    <d v="2014-03-07T00:00:00"/>
    <s v="Second Class"/>
    <s v="TT-21460"/>
    <s v="Tonja Turnell"/>
    <x v="2"/>
    <x v="0"/>
    <x v="12"/>
    <x v="5"/>
    <n v="77095"/>
    <x v="2"/>
    <s v="FUR-FU-10004848"/>
    <x v="0"/>
    <x v="5"/>
    <s v="Howard Miller 13-3/4&quot; Diameter Brushed Chrome Round Wall Clock"/>
    <n v="103.50000000000001"/>
    <n v="5"/>
    <n v="0.6"/>
    <n v="-77.625"/>
  </r>
  <r>
    <n v="6448"/>
    <s v="US-2014-119816"/>
    <x v="3"/>
    <x v="168"/>
    <d v="2014-03-07T00:00:00"/>
    <s v="Second Class"/>
    <s v="TT-21460"/>
    <s v="Tonja Turnell"/>
    <x v="2"/>
    <x v="0"/>
    <x v="12"/>
    <x v="5"/>
    <n v="77095"/>
    <x v="2"/>
    <s v="OFF-LA-10002381"/>
    <x v="1"/>
    <x v="2"/>
    <s v="Avery 497"/>
    <n v="2.4640000000000004"/>
    <n v="1"/>
    <n v="0.2"/>
    <n v="0.86239999999999983"/>
  </r>
  <r>
    <n v="6449"/>
    <s v="US-2014-119816"/>
    <x v="3"/>
    <x v="168"/>
    <d v="2014-03-07T00:00:00"/>
    <s v="Second Class"/>
    <s v="TT-21460"/>
    <s v="Tonja Turnell"/>
    <x v="2"/>
    <x v="0"/>
    <x v="12"/>
    <x v="5"/>
    <n v="77095"/>
    <x v="2"/>
    <s v="OFF-ST-10000918"/>
    <x v="1"/>
    <x v="4"/>
    <s v="Crate-A-Files"/>
    <n v="8.7200000000000006"/>
    <n v="1"/>
    <n v="0.2"/>
    <n v="0.65399999999999947"/>
  </r>
  <r>
    <n v="6450"/>
    <s v="CA-2012-156510"/>
    <x v="1"/>
    <x v="12"/>
    <d v="2012-09-29T00:00:00"/>
    <s v="Standard Class"/>
    <s v="EH-13990"/>
    <s v="Erica Hackney"/>
    <x v="0"/>
    <x v="0"/>
    <x v="255"/>
    <x v="29"/>
    <n v="6450"/>
    <x v="3"/>
    <s v="OFF-BI-10000822"/>
    <x v="1"/>
    <x v="8"/>
    <s v="Acco PRESSTEX Data Binder with Storage Hooks, Light Blue, 9 1/2&quot; X 11&quot;"/>
    <n v="10.76"/>
    <n v="2"/>
    <n v="0"/>
    <n v="5.1647999999999996"/>
  </r>
  <r>
    <n v="6451"/>
    <s v="CA-2012-156510"/>
    <x v="1"/>
    <x v="12"/>
    <d v="2012-09-29T00:00:00"/>
    <s v="Standard Class"/>
    <s v="EH-13990"/>
    <s v="Erica Hackney"/>
    <x v="0"/>
    <x v="0"/>
    <x v="255"/>
    <x v="29"/>
    <n v="6450"/>
    <x v="3"/>
    <s v="OFF-PA-10002222"/>
    <x v="1"/>
    <x v="10"/>
    <s v="Xerox Color Copier Paper, 11&quot; x 17&quot;, Ream"/>
    <n v="45.68"/>
    <n v="2"/>
    <n v="0"/>
    <n v="21.012799999999999"/>
  </r>
  <r>
    <n v="6452"/>
    <s v="CA-2012-156510"/>
    <x v="1"/>
    <x v="12"/>
    <d v="2012-09-29T00:00:00"/>
    <s v="Standard Class"/>
    <s v="EH-13990"/>
    <s v="Erica Hackney"/>
    <x v="0"/>
    <x v="0"/>
    <x v="255"/>
    <x v="29"/>
    <n v="6450"/>
    <x v="3"/>
    <s v="OFF-AR-10004930"/>
    <x v="1"/>
    <x v="6"/>
    <s v="Turquoise Lead Holder with Pocket Clip"/>
    <n v="6.7"/>
    <n v="1"/>
    <n v="0"/>
    <n v="2.2109999999999994"/>
  </r>
  <r>
    <n v="6453"/>
    <s v="US-2012-110261"/>
    <x v="1"/>
    <x v="546"/>
    <d v="2012-12-23T00:00:00"/>
    <s v="Second Class"/>
    <s v="PR-18880"/>
    <s v="Patrick Ryan"/>
    <x v="0"/>
    <x v="0"/>
    <x v="477"/>
    <x v="10"/>
    <n v="60025"/>
    <x v="2"/>
    <s v="TEC-PH-10001750"/>
    <x v="2"/>
    <x v="7"/>
    <s v="Samsung Rugby III"/>
    <n v="158.376"/>
    <n v="3"/>
    <n v="0.2"/>
    <n v="13.857900000000008"/>
  </r>
  <r>
    <n v="6454"/>
    <s v="CA-2012-125710"/>
    <x v="1"/>
    <x v="1049"/>
    <d v="2012-10-13T00:00:00"/>
    <s v="Standard Class"/>
    <s v="BT-11680"/>
    <s v="Brian Thompson"/>
    <x v="0"/>
    <x v="0"/>
    <x v="12"/>
    <x v="5"/>
    <n v="77036"/>
    <x v="2"/>
    <s v="OFF-AR-10000657"/>
    <x v="1"/>
    <x v="6"/>
    <s v="Binney &amp; Smith inkTank Desk Highlighter, Chisel Tip, Yellow, 12/Box"/>
    <n v="3.44"/>
    <n v="2"/>
    <n v="0.2"/>
    <n v="0.55899999999999961"/>
  </r>
  <r>
    <n v="6455"/>
    <s v="CA-2014-161102"/>
    <x v="3"/>
    <x v="689"/>
    <d v="2014-08-04T00:00:00"/>
    <s v="First Class"/>
    <s v="EC-14050"/>
    <s v="Erin Creighton"/>
    <x v="0"/>
    <x v="0"/>
    <x v="8"/>
    <x v="1"/>
    <n v="94110"/>
    <x v="1"/>
    <s v="OFF-ST-10003442"/>
    <x v="1"/>
    <x v="4"/>
    <s v="Eldon Portable Mobile Manager"/>
    <n v="56.56"/>
    <n v="2"/>
    <n v="0"/>
    <n v="15.2712"/>
  </r>
  <r>
    <n v="6456"/>
    <s v="CA-2014-161102"/>
    <x v="3"/>
    <x v="689"/>
    <d v="2014-08-04T00:00:00"/>
    <s v="First Class"/>
    <s v="EC-14050"/>
    <s v="Erin Creighton"/>
    <x v="0"/>
    <x v="0"/>
    <x v="8"/>
    <x v="1"/>
    <n v="94110"/>
    <x v="1"/>
    <s v="FUR-FU-10003142"/>
    <x v="0"/>
    <x v="5"/>
    <s v="Master Big Foot Doorstop, Beige"/>
    <n v="36.96"/>
    <n v="7"/>
    <n v="0"/>
    <n v="11.457599999999998"/>
  </r>
  <r>
    <n v="6457"/>
    <s v="CA-2011-110065"/>
    <x v="2"/>
    <x v="79"/>
    <d v="2011-08-11T00:00:00"/>
    <s v="Standard Class"/>
    <s v="SP-20650"/>
    <s v="Stephanie Phelps"/>
    <x v="1"/>
    <x v="0"/>
    <x v="20"/>
    <x v="15"/>
    <n v="10009"/>
    <x v="3"/>
    <s v="TEC-PH-10002468"/>
    <x v="2"/>
    <x v="7"/>
    <s v="Plantronics CS 50-USB - headset - Convertible, Monaural"/>
    <n v="135.99"/>
    <n v="1"/>
    <n v="0"/>
    <n v="36.717300000000009"/>
  </r>
  <r>
    <n v="6458"/>
    <s v="CA-2011-110065"/>
    <x v="2"/>
    <x v="79"/>
    <d v="2011-08-11T00:00:00"/>
    <s v="Standard Class"/>
    <s v="SP-20650"/>
    <s v="Stephanie Phelps"/>
    <x v="1"/>
    <x v="0"/>
    <x v="20"/>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x v="0"/>
    <x v="248"/>
    <x v="39"/>
    <n v="21215"/>
    <x v="3"/>
    <s v="OFF-AR-10001919"/>
    <x v="1"/>
    <x v="6"/>
    <s v="OIC #2 Pencils, Medium Soft"/>
    <n v="3.76"/>
    <n v="2"/>
    <n v="0"/>
    <n v="1.0903999999999998"/>
  </r>
  <r>
    <n v="6460"/>
    <s v="US-2014-133361"/>
    <x v="3"/>
    <x v="304"/>
    <d v="2014-05-18T00:00:00"/>
    <s v="First Class"/>
    <s v="AJ-10780"/>
    <s v="Anthony Jacobs"/>
    <x v="1"/>
    <x v="0"/>
    <x v="248"/>
    <x v="39"/>
    <n v="21215"/>
    <x v="3"/>
    <s v="OFF-AR-10003045"/>
    <x v="1"/>
    <x v="6"/>
    <s v="Prang Colored Pencils"/>
    <n v="14.7"/>
    <n v="5"/>
    <n v="0"/>
    <n v="6.6150000000000002"/>
  </r>
  <r>
    <n v="6461"/>
    <s v="US-2014-133361"/>
    <x v="3"/>
    <x v="304"/>
    <d v="2014-05-18T00:00:00"/>
    <s v="First Class"/>
    <s v="AJ-10780"/>
    <s v="Anthony Jacobs"/>
    <x v="1"/>
    <x v="0"/>
    <x v="248"/>
    <x v="39"/>
    <n v="21215"/>
    <x v="3"/>
    <s v="OFF-AR-10003338"/>
    <x v="1"/>
    <x v="6"/>
    <s v="Eberhard Faber 3 1/2&quot; Golf Pencils"/>
    <n v="37.200000000000003"/>
    <n v="5"/>
    <n v="0"/>
    <n v="9.3000000000000007"/>
  </r>
  <r>
    <n v="6462"/>
    <s v="US-2014-133361"/>
    <x v="3"/>
    <x v="304"/>
    <d v="2014-05-18T00:00:00"/>
    <s v="First Class"/>
    <s v="AJ-10780"/>
    <s v="Anthony Jacobs"/>
    <x v="1"/>
    <x v="0"/>
    <x v="248"/>
    <x v="39"/>
    <n v="21215"/>
    <x v="3"/>
    <s v="TEC-AC-10003280"/>
    <x v="2"/>
    <x v="11"/>
    <s v="Belkin F8E887 USB Wired Ergonomic Keyboard"/>
    <n v="89.97"/>
    <n v="3"/>
    <n v="0"/>
    <n v="18.893699999999995"/>
  </r>
  <r>
    <n v="6463"/>
    <s v="US-2014-133361"/>
    <x v="3"/>
    <x v="304"/>
    <d v="2014-05-18T00:00:00"/>
    <s v="First Class"/>
    <s v="AJ-10780"/>
    <s v="Anthony Jacobs"/>
    <x v="1"/>
    <x v="0"/>
    <x v="248"/>
    <x v="39"/>
    <n v="21215"/>
    <x v="3"/>
    <s v="FUR-CH-10003298"/>
    <x v="0"/>
    <x v="1"/>
    <s v="Office Star - Contemporary Task Swivel chair with Loop Arms, Charcoal"/>
    <n v="261.95999999999998"/>
    <n v="2"/>
    <n v="0"/>
    <n v="23.576399999999978"/>
  </r>
  <r>
    <n v="6464"/>
    <s v="US-2014-133361"/>
    <x v="3"/>
    <x v="304"/>
    <d v="2014-05-18T00:00:00"/>
    <s v="First Class"/>
    <s v="AJ-10780"/>
    <s v="Anthony Jacobs"/>
    <x v="1"/>
    <x v="0"/>
    <x v="248"/>
    <x v="39"/>
    <n v="21215"/>
    <x v="3"/>
    <s v="OFF-LA-10004544"/>
    <x v="1"/>
    <x v="2"/>
    <s v="Avery 505"/>
    <n v="74"/>
    <n v="5"/>
    <n v="0"/>
    <n v="37"/>
  </r>
  <r>
    <n v="6465"/>
    <s v="US-2013-155404"/>
    <x v="0"/>
    <x v="897"/>
    <d v="2013-09-29T00:00:00"/>
    <s v="Standard Class"/>
    <s v="AS-10630"/>
    <s v="Ann Steele"/>
    <x v="2"/>
    <x v="0"/>
    <x v="103"/>
    <x v="0"/>
    <n v="40214"/>
    <x v="0"/>
    <s v="FUR-FU-10004586"/>
    <x v="0"/>
    <x v="5"/>
    <s v="G.E. Longer-Life Indoor Recessed Floodlight Bulbs"/>
    <n v="13.28"/>
    <n v="2"/>
    <n v="0"/>
    <n v="6.3743999999999996"/>
  </r>
  <r>
    <n v="6466"/>
    <s v="CA-2012-114503"/>
    <x v="1"/>
    <x v="50"/>
    <d v="2012-11-17T00:00:00"/>
    <s v="Standard Class"/>
    <s v="AA-10375"/>
    <s v="Allen Armold"/>
    <x v="0"/>
    <x v="0"/>
    <x v="465"/>
    <x v="18"/>
    <n v="37087"/>
    <x v="0"/>
    <s v="OFF-ST-10003572"/>
    <x v="1"/>
    <x v="4"/>
    <s v="Portfile Personal File Boxes"/>
    <n v="84.960000000000008"/>
    <n v="6"/>
    <n v="0.2"/>
    <n v="6.3719999999999999"/>
  </r>
  <r>
    <n v="6467"/>
    <s v="CA-2014-153080"/>
    <x v="3"/>
    <x v="1053"/>
    <d v="2014-05-26T00:00:00"/>
    <s v="Second Class"/>
    <s v="EH-13945"/>
    <s v="Eric Hoffmann"/>
    <x v="0"/>
    <x v="0"/>
    <x v="1"/>
    <x v="1"/>
    <n v="90008"/>
    <x v="1"/>
    <s v="TEC-AC-10002331"/>
    <x v="2"/>
    <x v="11"/>
    <s v="Maxell 74 Minute CDR, 10/Pack"/>
    <n v="68.459999999999994"/>
    <n v="7"/>
    <n v="0"/>
    <n v="25.330199999999998"/>
  </r>
  <r>
    <n v="6468"/>
    <s v="CA-2013-163804"/>
    <x v="0"/>
    <x v="499"/>
    <d v="2013-12-09T00:00:00"/>
    <s v="Standard Class"/>
    <s v="DB-13270"/>
    <s v="Deborah Brumfield"/>
    <x v="2"/>
    <x v="0"/>
    <x v="205"/>
    <x v="34"/>
    <n v="2908"/>
    <x v="3"/>
    <s v="OFF-ST-10000142"/>
    <x v="1"/>
    <x v="4"/>
    <s v="Deluxe Rollaway Locking File with Drawer"/>
    <n v="2079.4"/>
    <n v="5"/>
    <n v="0"/>
    <n v="582.23199999999997"/>
  </r>
  <r>
    <n v="6469"/>
    <s v="CA-2013-163804"/>
    <x v="0"/>
    <x v="499"/>
    <d v="2013-12-09T00:00:00"/>
    <s v="Standard Class"/>
    <s v="DB-13270"/>
    <s v="Deborah Brumfield"/>
    <x v="2"/>
    <x v="0"/>
    <x v="205"/>
    <x v="34"/>
    <n v="2908"/>
    <x v="3"/>
    <s v="TEC-PH-10000441"/>
    <x v="2"/>
    <x v="7"/>
    <s v="VTech DS6151"/>
    <n v="629.94999999999993"/>
    <n v="5"/>
    <n v="0"/>
    <n v="176.38600000000002"/>
  </r>
  <r>
    <n v="6470"/>
    <s v="CA-2013-163804"/>
    <x v="0"/>
    <x v="499"/>
    <d v="2013-12-09T00:00:00"/>
    <s v="Standard Class"/>
    <s v="DB-13270"/>
    <s v="Deborah Brumfield"/>
    <x v="2"/>
    <x v="0"/>
    <x v="205"/>
    <x v="34"/>
    <n v="2908"/>
    <x v="3"/>
    <s v="FUR-FU-10004864"/>
    <x v="0"/>
    <x v="5"/>
    <s v="Eldon 500 Class Desk Accessories"/>
    <n v="72.42"/>
    <n v="6"/>
    <n v="0"/>
    <n v="23.898600000000002"/>
  </r>
  <r>
    <n v="6471"/>
    <s v="CA-2012-108532"/>
    <x v="1"/>
    <x v="1111"/>
    <d v="2012-09-02T00:00:00"/>
    <s v="Standard Class"/>
    <s v="CC-12100"/>
    <s v="Chad Cunningham"/>
    <x v="2"/>
    <x v="0"/>
    <x v="66"/>
    <x v="12"/>
    <n v="48234"/>
    <x v="2"/>
    <s v="TEC-PH-10001750"/>
    <x v="2"/>
    <x v="7"/>
    <s v="Samsung Rugby III"/>
    <n v="131.97999999999999"/>
    <n v="2"/>
    <n v="0"/>
    <n v="35.634600000000006"/>
  </r>
  <r>
    <n v="6472"/>
    <s v="CA-2012-108532"/>
    <x v="1"/>
    <x v="1111"/>
    <d v="2012-09-02T00:00:00"/>
    <s v="Standard Class"/>
    <s v="CC-12100"/>
    <s v="Chad Cunningham"/>
    <x v="2"/>
    <x v="0"/>
    <x v="66"/>
    <x v="12"/>
    <n v="48234"/>
    <x v="2"/>
    <s v="TEC-AC-10004510"/>
    <x v="2"/>
    <x v="11"/>
    <s v="Logitech Desktop MK120 Mouse and keyboard Combo"/>
    <n v="114.52"/>
    <n v="7"/>
    <n v="0"/>
    <n v="11.451999999999995"/>
  </r>
  <r>
    <n v="6473"/>
    <s v="CA-2011-151897"/>
    <x v="2"/>
    <x v="571"/>
    <d v="2011-06-10T00:00:00"/>
    <s v="Standard Class"/>
    <s v="VT-21700"/>
    <s v="Valerie Takahito"/>
    <x v="2"/>
    <x v="0"/>
    <x v="12"/>
    <x v="5"/>
    <n v="77070"/>
    <x v="2"/>
    <s v="OFF-LA-10001074"/>
    <x v="1"/>
    <x v="2"/>
    <s v="Round Specialty Laser Printer Labels"/>
    <n v="100.24000000000001"/>
    <n v="10"/>
    <n v="0.2"/>
    <n v="33.830999999999989"/>
  </r>
  <r>
    <n v="6474"/>
    <s v="CA-2013-113292"/>
    <x v="0"/>
    <x v="196"/>
    <d v="2013-03-21T00:00:00"/>
    <s v="Second Class"/>
    <s v="DB-13060"/>
    <s v="Dave Brooks"/>
    <x v="0"/>
    <x v="0"/>
    <x v="29"/>
    <x v="18"/>
    <n v="38401"/>
    <x v="0"/>
    <s v="OFF-AP-10003590"/>
    <x v="1"/>
    <x v="9"/>
    <s v="Hoover WindTunnel Plus Canister Vacuum"/>
    <n v="871.80000000000007"/>
    <n v="3"/>
    <n v="0.2"/>
    <n v="87.180000000000092"/>
  </r>
  <r>
    <n v="6475"/>
    <s v="CA-2011-149524"/>
    <x v="2"/>
    <x v="1112"/>
    <d v="2011-01-16T00:00:00"/>
    <s v="First Class"/>
    <s v="BS-11590"/>
    <s v="Brendan Sweed"/>
    <x v="1"/>
    <x v="0"/>
    <x v="10"/>
    <x v="9"/>
    <n v="19140"/>
    <x v="3"/>
    <s v="FUR-BO-10003433"/>
    <x v="0"/>
    <x v="0"/>
    <s v="Sauder Cornerstone Collection Library"/>
    <n v="61.96"/>
    <n v="4"/>
    <n v="0.5"/>
    <n v="-53.285600000000009"/>
  </r>
  <r>
    <n v="6476"/>
    <s v="CA-2014-140872"/>
    <x v="3"/>
    <x v="95"/>
    <d v="2014-06-11T00:00:00"/>
    <s v="Standard Class"/>
    <s v="NR-18550"/>
    <s v="Nick Radford"/>
    <x v="0"/>
    <x v="0"/>
    <x v="95"/>
    <x v="2"/>
    <n v="33024"/>
    <x v="0"/>
    <s v="OFF-BI-10002432"/>
    <x v="1"/>
    <x v="8"/>
    <s v="Wilson Jones Standard D-Ring Binders"/>
    <n v="4.5540000000000003"/>
    <n v="3"/>
    <n v="0.7"/>
    <n v="-3.4913999999999987"/>
  </r>
  <r>
    <n v="6477"/>
    <s v="CA-2014-140872"/>
    <x v="3"/>
    <x v="95"/>
    <d v="2014-06-11T00:00:00"/>
    <s v="Standard Class"/>
    <s v="NR-18550"/>
    <s v="Nick Radford"/>
    <x v="0"/>
    <x v="0"/>
    <x v="95"/>
    <x v="2"/>
    <n v="33024"/>
    <x v="0"/>
    <s v="OFF-AP-10003622"/>
    <x v="1"/>
    <x v="9"/>
    <s v="Bravo II Megaboss 12-Amp Hard Body Upright, Replacement Belts, 2 Belts per Pack"/>
    <n v="5.2"/>
    <n v="2"/>
    <n v="0.2"/>
    <n v="0.58499999999999974"/>
  </r>
  <r>
    <n v="6478"/>
    <s v="CA-2014-140872"/>
    <x v="3"/>
    <x v="95"/>
    <d v="2014-06-11T00:00:00"/>
    <s v="Standard Class"/>
    <s v="NR-18550"/>
    <s v="Nick Radford"/>
    <x v="0"/>
    <x v="0"/>
    <x v="95"/>
    <x v="2"/>
    <n v="33024"/>
    <x v="0"/>
    <s v="TEC-AC-10003832"/>
    <x v="2"/>
    <x v="11"/>
    <s v="Logitech P710e Mobile Speakerphone"/>
    <n v="205.99200000000002"/>
    <n v="1"/>
    <n v="0.2"/>
    <n v="-2.5749000000000279"/>
  </r>
  <r>
    <n v="6479"/>
    <s v="CA-2014-140872"/>
    <x v="3"/>
    <x v="95"/>
    <d v="2014-06-11T00:00:00"/>
    <s v="Standard Class"/>
    <s v="NR-18550"/>
    <s v="Nick Radford"/>
    <x v="0"/>
    <x v="0"/>
    <x v="95"/>
    <x v="2"/>
    <n v="33024"/>
    <x v="0"/>
    <s v="OFF-PA-10000809"/>
    <x v="1"/>
    <x v="10"/>
    <s v="Xerox 206"/>
    <n v="15.552000000000003"/>
    <n v="3"/>
    <n v="0.2"/>
    <n v="5.4432"/>
  </r>
  <r>
    <n v="6480"/>
    <s v="CA-2014-140872"/>
    <x v="3"/>
    <x v="95"/>
    <d v="2014-06-11T00:00:00"/>
    <s v="Standard Class"/>
    <s v="NR-18550"/>
    <s v="Nick Radford"/>
    <x v="0"/>
    <x v="0"/>
    <x v="95"/>
    <x v="2"/>
    <n v="33024"/>
    <x v="0"/>
    <s v="TEC-PH-10000441"/>
    <x v="2"/>
    <x v="7"/>
    <s v="VTech DS6151"/>
    <n v="503.96000000000004"/>
    <n v="5"/>
    <n v="0.2"/>
    <n v="50.396000000000015"/>
  </r>
  <r>
    <n v="6481"/>
    <s v="CA-2014-140872"/>
    <x v="3"/>
    <x v="95"/>
    <d v="2014-06-11T00:00:00"/>
    <s v="Standard Class"/>
    <s v="NR-18550"/>
    <s v="Nick Radford"/>
    <x v="0"/>
    <x v="0"/>
    <x v="95"/>
    <x v="2"/>
    <n v="33024"/>
    <x v="0"/>
    <s v="OFF-AP-10002287"/>
    <x v="1"/>
    <x v="9"/>
    <s v="Eureka Sanitaire  Multi-Pro Heavy-Duty Upright, Disposable Bags"/>
    <n v="24.472000000000001"/>
    <n v="7"/>
    <n v="0.2"/>
    <n v="1.8353999999999999"/>
  </r>
  <r>
    <n v="6482"/>
    <s v="CA-2014-140872"/>
    <x v="3"/>
    <x v="95"/>
    <d v="2014-06-11T00:00:00"/>
    <s v="Standard Class"/>
    <s v="NR-18550"/>
    <s v="Nick Radford"/>
    <x v="0"/>
    <x v="0"/>
    <x v="95"/>
    <x v="2"/>
    <n v="33024"/>
    <x v="0"/>
    <s v="FUR-BO-10002824"/>
    <x v="0"/>
    <x v="0"/>
    <s v="Bush Mission Pointe Library"/>
    <n v="241.56799999999998"/>
    <n v="2"/>
    <n v="0.2"/>
    <n v="0"/>
  </r>
  <r>
    <n v="6483"/>
    <s v="CA-2014-140872"/>
    <x v="3"/>
    <x v="95"/>
    <d v="2014-06-11T00:00:00"/>
    <s v="Standard Class"/>
    <s v="NR-18550"/>
    <s v="Nick Radford"/>
    <x v="0"/>
    <x v="0"/>
    <x v="95"/>
    <x v="2"/>
    <n v="33024"/>
    <x v="0"/>
    <s v="TEC-AC-10002942"/>
    <x v="2"/>
    <x v="11"/>
    <s v="WD My Passport Ultra 1TB Portable External Hard Drive"/>
    <n v="110.4"/>
    <n v="2"/>
    <n v="0.2"/>
    <n v="-4.1400000000000077"/>
  </r>
  <r>
    <n v="6484"/>
    <s v="CA-2014-113908"/>
    <x v="3"/>
    <x v="95"/>
    <d v="2014-06-10T00:00:00"/>
    <s v="Standard Class"/>
    <s v="KN-16390"/>
    <s v="Katherine Nockton"/>
    <x v="1"/>
    <x v="0"/>
    <x v="20"/>
    <x v="15"/>
    <n v="10011"/>
    <x v="3"/>
    <s v="FUR-TA-10001932"/>
    <x v="0"/>
    <x v="3"/>
    <s v="Chromcraft 48&quot; x 96&quot; Racetrack Double Pedestal Table"/>
    <n v="384.76799999999997"/>
    <n v="2"/>
    <n v="0.4"/>
    <n v="-115.43040000000002"/>
  </r>
  <r>
    <n v="6485"/>
    <s v="CA-2014-113908"/>
    <x v="3"/>
    <x v="95"/>
    <d v="2014-06-10T00:00:00"/>
    <s v="Standard Class"/>
    <s v="KN-16390"/>
    <s v="Katherine Nockton"/>
    <x v="1"/>
    <x v="0"/>
    <x v="20"/>
    <x v="15"/>
    <n v="10011"/>
    <x v="3"/>
    <s v="TEC-MA-10003173"/>
    <x v="2"/>
    <x v="15"/>
    <s v="Hewlett-Packard 300S Scientific Calculator"/>
    <n v="78.66"/>
    <n v="6"/>
    <n v="0"/>
    <n v="36.183599999999991"/>
  </r>
  <r>
    <n v="6486"/>
    <s v="CA-2014-113908"/>
    <x v="3"/>
    <x v="95"/>
    <d v="2014-06-10T00:00:00"/>
    <s v="Standard Class"/>
    <s v="KN-16390"/>
    <s v="Katherine Nockton"/>
    <x v="1"/>
    <x v="0"/>
    <x v="20"/>
    <x v="15"/>
    <n v="10011"/>
    <x v="3"/>
    <s v="OFF-PA-10004156"/>
    <x v="1"/>
    <x v="10"/>
    <s v="Xerox 188"/>
    <n v="45.36"/>
    <n v="4"/>
    <n v="0"/>
    <n v="22.226399999999998"/>
  </r>
  <r>
    <n v="6487"/>
    <s v="CA-2012-120621"/>
    <x v="1"/>
    <x v="1113"/>
    <d v="2012-03-26T00:00:00"/>
    <s v="Standard Class"/>
    <s v="JW-16075"/>
    <s v="Julia West"/>
    <x v="0"/>
    <x v="0"/>
    <x v="108"/>
    <x v="3"/>
    <n v="28540"/>
    <x v="0"/>
    <s v="OFF-AP-10002945"/>
    <x v="1"/>
    <x v="9"/>
    <s v="Honeywell Enviracaire Portable HEPA Air Cleaner for 17' x 22' Room"/>
    <n v="962.07999999999993"/>
    <n v="4"/>
    <n v="0.2"/>
    <n v="156.33799999999997"/>
  </r>
  <r>
    <n v="6488"/>
    <s v="CA-2012-120621"/>
    <x v="1"/>
    <x v="1113"/>
    <d v="2012-03-26T00:00:00"/>
    <s v="Standard Class"/>
    <s v="JW-16075"/>
    <s v="Julia West"/>
    <x v="0"/>
    <x v="0"/>
    <x v="108"/>
    <x v="3"/>
    <n v="28540"/>
    <x v="0"/>
    <s v="OFF-BI-10000948"/>
    <x v="1"/>
    <x v="8"/>
    <s v="GBC Laser Imprintable Binding System Covers, Desert Sand"/>
    <n v="12.843000000000002"/>
    <n v="3"/>
    <n v="0.7"/>
    <n v="-9.8462999999999994"/>
  </r>
  <r>
    <n v="6489"/>
    <s v="CA-2012-120621"/>
    <x v="1"/>
    <x v="1113"/>
    <d v="2012-03-26T00:00:00"/>
    <s v="Standard Class"/>
    <s v="JW-16075"/>
    <s v="Julia West"/>
    <x v="0"/>
    <x v="0"/>
    <x v="108"/>
    <x v="3"/>
    <n v="28540"/>
    <x v="0"/>
    <s v="OFF-PA-10002254"/>
    <x v="1"/>
    <x v="10"/>
    <s v="Xerox 1883"/>
    <n v="295.45600000000002"/>
    <n v="14"/>
    <n v="0.2"/>
    <n v="96.023199999999974"/>
  </r>
  <r>
    <n v="6490"/>
    <s v="US-2014-148866"/>
    <x v="3"/>
    <x v="20"/>
    <d v="2014-09-25T00:00:00"/>
    <s v="Standard Class"/>
    <s v="JM-15535"/>
    <s v="Jessica Myrick"/>
    <x v="0"/>
    <x v="0"/>
    <x v="20"/>
    <x v="15"/>
    <n v="10011"/>
    <x v="3"/>
    <s v="OFF-PA-10004782"/>
    <x v="1"/>
    <x v="10"/>
    <s v="Xerox 228"/>
    <n v="32.400000000000006"/>
    <n v="5"/>
    <n v="0"/>
    <n v="15.552000000000001"/>
  </r>
  <r>
    <n v="6491"/>
    <s v="CA-2011-149594"/>
    <x v="2"/>
    <x v="1114"/>
    <d v="2011-09-19T00:00:00"/>
    <s v="Standard Class"/>
    <s v="MF-18250"/>
    <s v="Monica Federle"/>
    <x v="1"/>
    <x v="0"/>
    <x v="10"/>
    <x v="9"/>
    <n v="19120"/>
    <x v="3"/>
    <s v="FUR-FU-10000222"/>
    <x v="0"/>
    <x v="5"/>
    <s v="Seth Thomas 16&quot; Steel Case Clock"/>
    <n v="103.93599999999999"/>
    <n v="4"/>
    <n v="0.2"/>
    <n v="16.889599999999998"/>
  </r>
  <r>
    <n v="6492"/>
    <s v="CA-2013-113845"/>
    <x v="0"/>
    <x v="73"/>
    <d v="2013-11-26T00:00:00"/>
    <s v="Standard Class"/>
    <s v="FA-14230"/>
    <s v="Frank Atkinson"/>
    <x v="1"/>
    <x v="0"/>
    <x v="333"/>
    <x v="2"/>
    <n v="32839"/>
    <x v="0"/>
    <s v="FUR-BO-10004695"/>
    <x v="0"/>
    <x v="0"/>
    <s v="O'Sullivan 2-Door Barrister Bookcase in Odessa Pine"/>
    <n v="289.56799999999998"/>
    <n v="2"/>
    <n v="0.2"/>
    <n v="10.858799999999974"/>
  </r>
  <r>
    <n v="6493"/>
    <s v="CA-2013-113845"/>
    <x v="0"/>
    <x v="73"/>
    <d v="2013-11-26T00:00:00"/>
    <s v="Standard Class"/>
    <s v="FA-14230"/>
    <s v="Frank Atkinson"/>
    <x v="1"/>
    <x v="0"/>
    <x v="333"/>
    <x v="2"/>
    <n v="32839"/>
    <x v="0"/>
    <s v="OFF-ST-10003327"/>
    <x v="1"/>
    <x v="4"/>
    <s v="Akro-Mils 12-Gallon Tote"/>
    <n v="39.72"/>
    <n v="5"/>
    <n v="0.2"/>
    <n v="4.4684999999999953"/>
  </r>
  <r>
    <n v="6494"/>
    <s v="CA-2013-113845"/>
    <x v="0"/>
    <x v="73"/>
    <d v="2013-11-26T00:00:00"/>
    <s v="Standard Class"/>
    <s v="FA-14230"/>
    <s v="Frank Atkinson"/>
    <x v="1"/>
    <x v="0"/>
    <x v="333"/>
    <x v="2"/>
    <n v="32839"/>
    <x v="0"/>
    <s v="TEC-PH-10003357"/>
    <x v="2"/>
    <x v="7"/>
    <s v="Grandstream GXP2100 Mainstream Business Phone"/>
    <n v="244.768"/>
    <n v="4"/>
    <n v="0.2"/>
    <n v="24.476800000000004"/>
  </r>
  <r>
    <n v="6495"/>
    <s v="CA-2014-111262"/>
    <x v="3"/>
    <x v="960"/>
    <d v="2014-11-02T00:00:00"/>
    <s v="Second Class"/>
    <s v="KH-16510"/>
    <s v="Keith Herrera"/>
    <x v="0"/>
    <x v="0"/>
    <x v="12"/>
    <x v="5"/>
    <n v="77095"/>
    <x v="2"/>
    <s v="TEC-AC-10002167"/>
    <x v="2"/>
    <x v="11"/>
    <s v="Imation 8gb Micro Traveldrive Usb 2.0 Flash Drive"/>
    <n v="24"/>
    <n v="2"/>
    <n v="0.2"/>
    <n v="-2.6999999999999993"/>
  </r>
  <r>
    <n v="6496"/>
    <s v="CA-2014-111262"/>
    <x v="3"/>
    <x v="960"/>
    <d v="2014-11-02T00:00:00"/>
    <s v="Second Class"/>
    <s v="KH-16510"/>
    <s v="Keith Herrera"/>
    <x v="0"/>
    <x v="0"/>
    <x v="12"/>
    <x v="5"/>
    <n v="77095"/>
    <x v="2"/>
    <s v="OFF-PA-10001937"/>
    <x v="1"/>
    <x v="10"/>
    <s v="Xerox 21"/>
    <n v="15.552000000000003"/>
    <n v="3"/>
    <n v="0.2"/>
    <n v="5.4432"/>
  </r>
  <r>
    <n v="6497"/>
    <s v="CA-2014-111262"/>
    <x v="3"/>
    <x v="960"/>
    <d v="2014-11-02T00:00:00"/>
    <s v="Second Class"/>
    <s v="KH-16510"/>
    <s v="Keith Herrera"/>
    <x v="0"/>
    <x v="0"/>
    <x v="12"/>
    <x v="5"/>
    <n v="77095"/>
    <x v="2"/>
    <s v="TEC-AC-10004510"/>
    <x v="2"/>
    <x v="11"/>
    <s v="Logitech Desktop MK120 Mouse and keyboard Combo"/>
    <n v="26.176000000000002"/>
    <n v="2"/>
    <n v="0.2"/>
    <n v="-3.272000000000002"/>
  </r>
  <r>
    <n v="6498"/>
    <s v="CA-2012-103135"/>
    <x v="1"/>
    <x v="1115"/>
    <d v="2012-07-28T00:00:00"/>
    <s v="Standard Class"/>
    <s v="SS-20515"/>
    <s v="Shirley Schmidt"/>
    <x v="2"/>
    <x v="0"/>
    <x v="103"/>
    <x v="0"/>
    <n v="40214"/>
    <x v="0"/>
    <s v="FUR-FU-10001487"/>
    <x v="0"/>
    <x v="5"/>
    <s v="Eldon Expressions Wood and Plastic Desk Accessories, Cherry Wood"/>
    <n v="20.94"/>
    <n v="3"/>
    <n v="0"/>
    <n v="6.0725999999999987"/>
  </r>
  <r>
    <n v="6499"/>
    <s v="CA-2012-103135"/>
    <x v="1"/>
    <x v="1115"/>
    <d v="2012-07-28T00:00:00"/>
    <s v="Standard Class"/>
    <s v="SS-20515"/>
    <s v="Shirley Schmidt"/>
    <x v="2"/>
    <x v="0"/>
    <x v="103"/>
    <x v="0"/>
    <n v="40214"/>
    <x v="0"/>
    <s v="OFF-BI-10000069"/>
    <x v="1"/>
    <x v="8"/>
    <s v="GBC Prepunched Paper, 19-Hole, for Binding Systems, 24-lb"/>
    <n v="135.09"/>
    <n v="9"/>
    <n v="0"/>
    <n v="62.14139999999999"/>
  </r>
  <r>
    <n v="6500"/>
    <s v="CA-2012-103135"/>
    <x v="1"/>
    <x v="1115"/>
    <d v="2012-07-28T00:00:00"/>
    <s v="Standard Class"/>
    <s v="SS-20515"/>
    <s v="Shirley Schmidt"/>
    <x v="2"/>
    <x v="0"/>
    <x v="103"/>
    <x v="0"/>
    <n v="40214"/>
    <x v="0"/>
    <s v="TEC-AC-10003289"/>
    <x v="2"/>
    <x v="11"/>
    <s v="Anker Ultra-Slim Mini Bluetooth 3.0 Wireless Keyboard"/>
    <n v="279.85999999999996"/>
    <n v="14"/>
    <n v="0"/>
    <n v="64.367799999999988"/>
  </r>
  <r>
    <n v="6501"/>
    <s v="CA-2012-103135"/>
    <x v="1"/>
    <x v="1115"/>
    <d v="2012-07-28T00:00:00"/>
    <s v="Standard Class"/>
    <s v="SS-20515"/>
    <s v="Shirley Schmidt"/>
    <x v="2"/>
    <x v="0"/>
    <x v="103"/>
    <x v="0"/>
    <n v="40214"/>
    <x v="0"/>
    <s v="OFF-BI-10000069"/>
    <x v="1"/>
    <x v="8"/>
    <s v="GBC Prepunched Paper, 19-Hole, for Binding Systems, 24-lb"/>
    <n v="90.06"/>
    <n v="6"/>
    <n v="0"/>
    <n v="41.427599999999991"/>
  </r>
  <r>
    <n v="6502"/>
    <s v="CA-2011-129147"/>
    <x v="2"/>
    <x v="981"/>
    <d v="2011-11-06T00:00:00"/>
    <s v="Standard Class"/>
    <s v="LC-17050"/>
    <s v="Liz Carlisle"/>
    <x v="0"/>
    <x v="0"/>
    <x v="64"/>
    <x v="24"/>
    <n v="44256"/>
    <x v="3"/>
    <s v="TEC-PH-10001299"/>
    <x v="2"/>
    <x v="7"/>
    <s v="Polycom CX300 Desktop Phone USB VoIP phone"/>
    <n v="539.96399999999994"/>
    <n v="6"/>
    <n v="0.4"/>
    <n v="-107.99280000000002"/>
  </r>
  <r>
    <n v="6503"/>
    <s v="CA-2011-129147"/>
    <x v="2"/>
    <x v="981"/>
    <d v="2011-11-06T00:00:00"/>
    <s v="Standard Class"/>
    <s v="LC-17050"/>
    <s v="Liz Carlisle"/>
    <x v="0"/>
    <x v="0"/>
    <x v="64"/>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x v="0"/>
    <x v="64"/>
    <x v="24"/>
    <n v="44256"/>
    <x v="3"/>
    <s v="OFF-BI-10001098"/>
    <x v="1"/>
    <x v="8"/>
    <s v="Acco D-Ring Binder w/DublLock"/>
    <n v="19.242000000000001"/>
    <n v="3"/>
    <n v="0.7"/>
    <n v="-13.4694"/>
  </r>
  <r>
    <n v="6505"/>
    <s v="CA-2014-128265"/>
    <x v="3"/>
    <x v="701"/>
    <d v="2014-11-23T00:00:00"/>
    <s v="Second Class"/>
    <s v="VW-21775"/>
    <s v="Victoria Wilson"/>
    <x v="1"/>
    <x v="0"/>
    <x v="20"/>
    <x v="15"/>
    <n v="10011"/>
    <x v="3"/>
    <s v="OFF-ST-10000142"/>
    <x v="1"/>
    <x v="4"/>
    <s v="Deluxe Rollaway Locking File with Drawer"/>
    <n v="1247.6399999999999"/>
    <n v="3"/>
    <n v="0"/>
    <n v="349.33919999999995"/>
  </r>
  <r>
    <n v="6506"/>
    <s v="CA-2013-152331"/>
    <x v="0"/>
    <x v="190"/>
    <d v="2013-07-01T00:00:00"/>
    <s v="Standard Class"/>
    <s v="LD-16855"/>
    <s v="Lela Donovan"/>
    <x v="1"/>
    <x v="0"/>
    <x v="22"/>
    <x v="10"/>
    <n v="60653"/>
    <x v="2"/>
    <s v="OFF-AR-10001547"/>
    <x v="1"/>
    <x v="6"/>
    <s v="Newell 311"/>
    <n v="5.3040000000000003"/>
    <n v="3"/>
    <n v="0.2"/>
    <n v="0.46409999999999996"/>
  </r>
  <r>
    <n v="6507"/>
    <s v="US-2013-128909"/>
    <x v="0"/>
    <x v="790"/>
    <d v="2013-10-12T00:00:00"/>
    <s v="Second Class"/>
    <s v="SP-20545"/>
    <s v="Sibella Parks"/>
    <x v="1"/>
    <x v="0"/>
    <x v="10"/>
    <x v="9"/>
    <n v="19143"/>
    <x v="3"/>
    <s v="OFF-PA-10001593"/>
    <x v="1"/>
    <x v="10"/>
    <s v="Xerox 1947"/>
    <n v="19.136000000000003"/>
    <n v="4"/>
    <n v="0.2"/>
    <n v="5.9799999999999986"/>
  </r>
  <r>
    <n v="6508"/>
    <s v="US-2013-128909"/>
    <x v="0"/>
    <x v="790"/>
    <d v="2013-10-12T00:00:00"/>
    <s v="Second Class"/>
    <s v="SP-20545"/>
    <s v="Sibella Parks"/>
    <x v="1"/>
    <x v="0"/>
    <x v="10"/>
    <x v="9"/>
    <n v="19143"/>
    <x v="3"/>
    <s v="FUR-FU-10004071"/>
    <x v="0"/>
    <x v="5"/>
    <s v="Luxo Professional Magnifying Clamp-On Fluorescent Lamps"/>
    <n v="332.83200000000005"/>
    <n v="4"/>
    <n v="0.2"/>
    <n v="-24.962399999999988"/>
  </r>
  <r>
    <n v="6509"/>
    <s v="CA-2014-102197"/>
    <x v="3"/>
    <x v="698"/>
    <d v="2014-12-27T00:00:00"/>
    <s v="Standard Class"/>
    <s v="DK-13150"/>
    <s v="David Kendrick"/>
    <x v="1"/>
    <x v="0"/>
    <x v="20"/>
    <x v="15"/>
    <n v="10009"/>
    <x v="3"/>
    <s v="OFF-PA-10001970"/>
    <x v="1"/>
    <x v="10"/>
    <s v="Xerox 1908"/>
    <n v="279.89999999999998"/>
    <n v="5"/>
    <n v="0"/>
    <n v="137.15100000000001"/>
  </r>
  <r>
    <n v="6510"/>
    <s v="CA-2014-102197"/>
    <x v="3"/>
    <x v="698"/>
    <d v="2014-12-27T00:00:00"/>
    <s v="Standard Class"/>
    <s v="DK-13150"/>
    <s v="David Kendrick"/>
    <x v="1"/>
    <x v="0"/>
    <x v="20"/>
    <x v="15"/>
    <n v="10009"/>
    <x v="3"/>
    <s v="OFF-BI-10001524"/>
    <x v="1"/>
    <x v="8"/>
    <s v="GBC Premium Transparent Covers with Diagonal Lined Pattern"/>
    <n v="50.352000000000004"/>
    <n v="3"/>
    <n v="0.2"/>
    <n v="17.623199999999997"/>
  </r>
  <r>
    <n v="6511"/>
    <s v="CA-2014-102197"/>
    <x v="3"/>
    <x v="698"/>
    <d v="2014-12-27T00:00:00"/>
    <s v="Standard Class"/>
    <s v="DK-13150"/>
    <s v="David Kendrick"/>
    <x v="1"/>
    <x v="0"/>
    <x v="20"/>
    <x v="15"/>
    <n v="10009"/>
    <x v="3"/>
    <s v="OFF-PA-10004156"/>
    <x v="1"/>
    <x v="10"/>
    <s v="Xerox 188"/>
    <n v="34.019999999999996"/>
    <n v="3"/>
    <n v="0"/>
    <n v="16.669799999999999"/>
  </r>
  <r>
    <n v="6512"/>
    <s v="CA-2014-167640"/>
    <x v="3"/>
    <x v="904"/>
    <d v="2014-03-11T00:00:00"/>
    <s v="Standard Class"/>
    <s v="FC-14245"/>
    <s v="Frank Carlisle"/>
    <x v="2"/>
    <x v="0"/>
    <x v="8"/>
    <x v="1"/>
    <n v="94109"/>
    <x v="1"/>
    <s v="OFF-AR-10003158"/>
    <x v="1"/>
    <x v="6"/>
    <s v="Fluorescent Highlighters by Dixon"/>
    <n v="23.88"/>
    <n v="6"/>
    <n v="0"/>
    <n v="8.1191999999999993"/>
  </r>
  <r>
    <n v="6513"/>
    <s v="CA-2014-167640"/>
    <x v="3"/>
    <x v="904"/>
    <d v="2014-03-11T00:00:00"/>
    <s v="Standard Class"/>
    <s v="FC-14245"/>
    <s v="Frank Carlisle"/>
    <x v="2"/>
    <x v="0"/>
    <x v="8"/>
    <x v="1"/>
    <n v="94109"/>
    <x v="1"/>
    <s v="OFF-LA-10004559"/>
    <x v="1"/>
    <x v="2"/>
    <s v="Avery 49"/>
    <n v="11.52"/>
    <n v="4"/>
    <n v="0"/>
    <n v="5.6448"/>
  </r>
  <r>
    <n v="6514"/>
    <s v="CA-2014-167640"/>
    <x v="3"/>
    <x v="904"/>
    <d v="2014-03-11T00:00:00"/>
    <s v="Standard Class"/>
    <s v="FC-14245"/>
    <s v="Frank Carlisle"/>
    <x v="2"/>
    <x v="0"/>
    <x v="8"/>
    <x v="1"/>
    <n v="94109"/>
    <x v="1"/>
    <s v="OFF-PA-10001033"/>
    <x v="1"/>
    <x v="10"/>
    <s v="Xerox 1893"/>
    <n v="286.93"/>
    <n v="7"/>
    <n v="0"/>
    <n v="140.59569999999999"/>
  </r>
  <r>
    <n v="6515"/>
    <s v="CA-2014-167640"/>
    <x v="3"/>
    <x v="904"/>
    <d v="2014-03-11T00:00:00"/>
    <s v="Standard Class"/>
    <s v="FC-14245"/>
    <s v="Frank Carlisle"/>
    <x v="2"/>
    <x v="0"/>
    <x v="8"/>
    <x v="1"/>
    <n v="94109"/>
    <x v="1"/>
    <s v="TEC-PH-10001336"/>
    <x v="2"/>
    <x v="7"/>
    <s v="Digium D40 VoIP phone"/>
    <n v="206.38400000000001"/>
    <n v="2"/>
    <n v="0.2"/>
    <n v="23.218199999999996"/>
  </r>
  <r>
    <n v="6516"/>
    <s v="US-2014-116652"/>
    <x v="3"/>
    <x v="175"/>
    <d v="2014-09-20T00:00:00"/>
    <s v="Standard Class"/>
    <s v="RD-19480"/>
    <s v="Rick Duston"/>
    <x v="0"/>
    <x v="0"/>
    <x v="8"/>
    <x v="1"/>
    <n v="94122"/>
    <x v="1"/>
    <s v="FUR-CH-10002961"/>
    <x v="0"/>
    <x v="1"/>
    <s v="Leather Task Chair, Black"/>
    <n v="218.35200000000003"/>
    <n v="3"/>
    <n v="0.2"/>
    <n v="0"/>
  </r>
  <r>
    <n v="6517"/>
    <s v="US-2014-116652"/>
    <x v="3"/>
    <x v="175"/>
    <d v="2014-09-20T00:00:00"/>
    <s v="Standard Class"/>
    <s v="RD-19480"/>
    <s v="Rick Duston"/>
    <x v="0"/>
    <x v="0"/>
    <x v="8"/>
    <x v="1"/>
    <n v="94122"/>
    <x v="1"/>
    <s v="FUR-FU-10001488"/>
    <x v="0"/>
    <x v="5"/>
    <s v="Tenex 46&quot; x 60&quot; Computer Anti-Static Chairmat, Rectangular Shaped"/>
    <n v="529.9"/>
    <n v="5"/>
    <n v="0"/>
    <n v="105.97999999999999"/>
  </r>
  <r>
    <n v="6518"/>
    <s v="US-2014-116652"/>
    <x v="3"/>
    <x v="175"/>
    <d v="2014-09-20T00:00:00"/>
    <s v="Standard Class"/>
    <s v="RD-19480"/>
    <s v="Rick Duston"/>
    <x v="0"/>
    <x v="0"/>
    <x v="8"/>
    <x v="1"/>
    <n v="94122"/>
    <x v="1"/>
    <s v="OFF-AR-10001915"/>
    <x v="1"/>
    <x v="6"/>
    <s v="Peel-Off China Markers"/>
    <n v="99.3"/>
    <n v="10"/>
    <n v="0"/>
    <n v="41.706000000000003"/>
  </r>
  <r>
    <n v="6519"/>
    <s v="US-2014-116652"/>
    <x v="3"/>
    <x v="175"/>
    <d v="2014-09-20T00:00:00"/>
    <s v="Standard Class"/>
    <s v="RD-19480"/>
    <s v="Rick Duston"/>
    <x v="0"/>
    <x v="0"/>
    <x v="8"/>
    <x v="1"/>
    <n v="94122"/>
    <x v="1"/>
    <s v="OFF-AP-10001205"/>
    <x v="1"/>
    <x v="9"/>
    <s v="Belkin 5 Outlet SurgeMaster Power Centers"/>
    <n v="108.96"/>
    <n v="2"/>
    <n v="0"/>
    <n v="30.508800000000008"/>
  </r>
  <r>
    <n v="6520"/>
    <s v="US-2014-116652"/>
    <x v="3"/>
    <x v="175"/>
    <d v="2014-09-20T00:00:00"/>
    <s v="Standard Class"/>
    <s v="RD-19480"/>
    <s v="Rick Duston"/>
    <x v="0"/>
    <x v="0"/>
    <x v="8"/>
    <x v="1"/>
    <n v="94122"/>
    <x v="1"/>
    <s v="OFF-BI-10004528"/>
    <x v="1"/>
    <x v="8"/>
    <s v="Cardinal Poly Pocket Divider Pockets for Ring Binders"/>
    <n v="2.6880000000000002"/>
    <n v="1"/>
    <n v="0.2"/>
    <n v="0.83999999999999975"/>
  </r>
  <r>
    <n v="6521"/>
    <s v="CA-2014-138289"/>
    <x v="3"/>
    <x v="1034"/>
    <d v="2014-01-19T00:00:00"/>
    <s v="Second Class"/>
    <s v="AR-10540"/>
    <s v="Andy Reiter"/>
    <x v="0"/>
    <x v="0"/>
    <x v="25"/>
    <x v="12"/>
    <n v="49201"/>
    <x v="2"/>
    <s v="OFF-BI-10004995"/>
    <x v="1"/>
    <x v="8"/>
    <s v="GBC DocuBind P400 Electric Binding System"/>
    <n v="5443.96"/>
    <n v="4"/>
    <n v="0"/>
    <n v="2504.2215999999999"/>
  </r>
  <r>
    <n v="6522"/>
    <s v="CA-2014-138289"/>
    <x v="3"/>
    <x v="1034"/>
    <d v="2014-01-19T00:00:00"/>
    <s v="Second Class"/>
    <s v="AR-10540"/>
    <s v="Andy Reiter"/>
    <x v="0"/>
    <x v="0"/>
    <x v="25"/>
    <x v="12"/>
    <n v="49201"/>
    <x v="2"/>
    <s v="FUR-CH-10004626"/>
    <x v="0"/>
    <x v="1"/>
    <s v="Office Star Flex Back Scooter Chair with Aluminum Finish Frame"/>
    <n v="302.67"/>
    <n v="3"/>
    <n v="0"/>
    <n v="72.640799999999999"/>
  </r>
  <r>
    <n v="6523"/>
    <s v="CA-2014-138289"/>
    <x v="3"/>
    <x v="1034"/>
    <d v="2014-01-19T00:00:00"/>
    <s v="Second Class"/>
    <s v="AR-10540"/>
    <s v="Andy Reiter"/>
    <x v="0"/>
    <x v="0"/>
    <x v="25"/>
    <x v="12"/>
    <n v="49201"/>
    <x v="2"/>
    <s v="OFF-PA-10001260"/>
    <x v="1"/>
    <x v="10"/>
    <s v="TOPS Money Receipt Book, Consecutively Numbered in Red,"/>
    <n v="56.07"/>
    <n v="7"/>
    <n v="0"/>
    <n v="25.231499999999997"/>
  </r>
  <r>
    <n v="6524"/>
    <s v="CA-2013-129308"/>
    <x v="0"/>
    <x v="274"/>
    <d v="2013-07-14T00:00:00"/>
    <s v="Standard Class"/>
    <s v="CC-12100"/>
    <s v="Chad Cunningham"/>
    <x v="2"/>
    <x v="0"/>
    <x v="10"/>
    <x v="9"/>
    <n v="19120"/>
    <x v="3"/>
    <s v="OFF-LA-10002945"/>
    <x v="1"/>
    <x v="2"/>
    <s v="Permanent Self-Adhesive File Folder Labels for Typewriters, 1 1/8 x 3 1/2, White"/>
    <n v="10.08"/>
    <n v="2"/>
    <n v="0.2"/>
    <n v="3.2759999999999994"/>
  </r>
  <r>
    <n v="6525"/>
    <s v="CA-2013-129308"/>
    <x v="0"/>
    <x v="274"/>
    <d v="2013-07-14T00:00:00"/>
    <s v="Standard Class"/>
    <s v="CC-12100"/>
    <s v="Chad Cunningham"/>
    <x v="2"/>
    <x v="0"/>
    <x v="10"/>
    <x v="9"/>
    <n v="19120"/>
    <x v="3"/>
    <s v="TEC-PH-10002310"/>
    <x v="2"/>
    <x v="7"/>
    <s v="Panasonic KX T7731-B Digital phone"/>
    <n v="59.993999999999993"/>
    <n v="1"/>
    <n v="0.4"/>
    <n v="-12.998700000000007"/>
  </r>
  <r>
    <n v="6526"/>
    <s v="CA-2013-129308"/>
    <x v="0"/>
    <x v="274"/>
    <d v="2013-07-14T00:00:00"/>
    <s v="Standard Class"/>
    <s v="CC-12100"/>
    <s v="Chad Cunningham"/>
    <x v="2"/>
    <x v="0"/>
    <x v="10"/>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x v="0"/>
    <x v="10"/>
    <x v="9"/>
    <n v="19120"/>
    <x v="3"/>
    <s v="OFF-BI-10001308"/>
    <x v="1"/>
    <x v="8"/>
    <s v="GBC Standard Plastic Binding Systems' Combs"/>
    <n v="9.4200000000000017"/>
    <n v="5"/>
    <n v="0.7"/>
    <n v="-7.8500000000000014"/>
  </r>
  <r>
    <n v="6528"/>
    <s v="CA-2013-157791"/>
    <x v="0"/>
    <x v="443"/>
    <d v="2013-12-29T00:00:00"/>
    <s v="Second Class"/>
    <s v="CA-11965"/>
    <s v="Carol Adams"/>
    <x v="1"/>
    <x v="0"/>
    <x v="99"/>
    <x v="34"/>
    <n v="2886"/>
    <x v="3"/>
    <s v="TEC-CO-10002095"/>
    <x v="2"/>
    <x v="16"/>
    <s v="Hewlett Packard 610 Color Digital Copier / Printer"/>
    <n v="1999.96"/>
    <n v="4"/>
    <n v="0"/>
    <n v="899.98199999999997"/>
  </r>
  <r>
    <n v="6529"/>
    <s v="CA-2011-146864"/>
    <x v="2"/>
    <x v="1091"/>
    <d v="2011-12-26T00:00:00"/>
    <s v="Standard Class"/>
    <s v="BT-11530"/>
    <s v="Bradley Talbott"/>
    <x v="2"/>
    <x v="0"/>
    <x v="20"/>
    <x v="15"/>
    <n v="10024"/>
    <x v="3"/>
    <s v="OFF-ST-10004946"/>
    <x v="1"/>
    <x v="4"/>
    <s v="Desktop 3-Pocket Hot File"/>
    <n v="216.4"/>
    <n v="4"/>
    <n v="0"/>
    <n v="56.26400000000001"/>
  </r>
  <r>
    <n v="6530"/>
    <s v="CA-2011-103744"/>
    <x v="2"/>
    <x v="1116"/>
    <d v="2011-02-28T00:00:00"/>
    <s v="Standard Class"/>
    <s v="MG-17875"/>
    <s v="Michael Grace"/>
    <x v="2"/>
    <x v="0"/>
    <x v="236"/>
    <x v="5"/>
    <n v="79907"/>
    <x v="2"/>
    <s v="OFF-LA-10004425"/>
    <x v="1"/>
    <x v="2"/>
    <s v="Staples"/>
    <n v="6.9360000000000008"/>
    <n v="3"/>
    <n v="0.2"/>
    <n v="2.3409000000000004"/>
  </r>
  <r>
    <n v="6531"/>
    <s v="CA-2011-103744"/>
    <x v="2"/>
    <x v="1116"/>
    <d v="2011-02-28T00:00:00"/>
    <s v="Standard Class"/>
    <s v="MG-17875"/>
    <s v="Michael Grace"/>
    <x v="2"/>
    <x v="0"/>
    <x v="236"/>
    <x v="5"/>
    <n v="79907"/>
    <x v="2"/>
    <s v="OFF-BI-10000320"/>
    <x v="1"/>
    <x v="8"/>
    <s v="GBC Plastic Binding Combs"/>
    <n v="4.427999999999999"/>
    <n v="3"/>
    <n v="0.8"/>
    <n v="-6.8633999999999986"/>
  </r>
  <r>
    <n v="6532"/>
    <s v="US-2014-107384"/>
    <x v="3"/>
    <x v="769"/>
    <d v="2014-12-09T00:00:00"/>
    <s v="Standard Class"/>
    <s v="TP-21130"/>
    <s v="Theone Pippenger"/>
    <x v="0"/>
    <x v="0"/>
    <x v="30"/>
    <x v="11"/>
    <n v="55901"/>
    <x v="2"/>
    <s v="OFF-AR-10001315"/>
    <x v="1"/>
    <x v="6"/>
    <s v="Newell 310"/>
    <n v="8.8000000000000007"/>
    <n v="5"/>
    <n v="0"/>
    <n v="2.5519999999999996"/>
  </r>
  <r>
    <n v="6533"/>
    <s v="US-2014-107384"/>
    <x v="3"/>
    <x v="769"/>
    <d v="2014-12-09T00:00:00"/>
    <s v="Standard Class"/>
    <s v="TP-21130"/>
    <s v="Theone Pippenger"/>
    <x v="0"/>
    <x v="0"/>
    <x v="30"/>
    <x v="11"/>
    <n v="55901"/>
    <x v="2"/>
    <s v="TEC-AC-10004595"/>
    <x v="2"/>
    <x v="11"/>
    <s v="First Data TMFD35 PIN Pad"/>
    <n v="142.80000000000001"/>
    <n v="1"/>
    <n v="0"/>
    <n v="29.988"/>
  </r>
  <r>
    <n v="6534"/>
    <s v="US-2014-107384"/>
    <x v="3"/>
    <x v="769"/>
    <d v="2014-12-09T00:00:00"/>
    <s v="Standard Class"/>
    <s v="TP-21130"/>
    <s v="Theone Pippenger"/>
    <x v="0"/>
    <x v="0"/>
    <x v="30"/>
    <x v="11"/>
    <n v="55901"/>
    <x v="2"/>
    <s v="TEC-AC-10001539"/>
    <x v="2"/>
    <x v="11"/>
    <s v="Logitech G430 Surround Sound Gaming Headset with Dolby 7.1 Technology"/>
    <n v="399.95"/>
    <n v="5"/>
    <n v="0"/>
    <n v="143.982"/>
  </r>
  <r>
    <n v="6535"/>
    <s v="CA-2011-128209"/>
    <x v="2"/>
    <x v="664"/>
    <d v="2011-11-22T00:00:00"/>
    <s v="Standard Class"/>
    <s v="GT-14710"/>
    <s v="Greg Tran"/>
    <x v="0"/>
    <x v="0"/>
    <x v="198"/>
    <x v="15"/>
    <n v="14215"/>
    <x v="3"/>
    <s v="OFF-BI-10001359"/>
    <x v="1"/>
    <x v="8"/>
    <s v="GBC DocuBind TL300 Electric Binding System"/>
    <n v="2152.7760000000003"/>
    <n v="3"/>
    <n v="0.2"/>
    <n v="726.56189999999981"/>
  </r>
  <r>
    <n v="6536"/>
    <s v="CA-2011-128209"/>
    <x v="2"/>
    <x v="664"/>
    <d v="2011-11-22T00:00:00"/>
    <s v="Standard Class"/>
    <s v="GT-14710"/>
    <s v="Greg Tran"/>
    <x v="0"/>
    <x v="0"/>
    <x v="198"/>
    <x v="15"/>
    <n v="14215"/>
    <x v="3"/>
    <s v="FUR-BO-10002213"/>
    <x v="0"/>
    <x v="0"/>
    <s v="DMI Eclipse Executive Suite Bookcases"/>
    <n v="4007.8400000000006"/>
    <n v="10"/>
    <n v="0.2"/>
    <n v="-50.098000000000297"/>
  </r>
  <r>
    <n v="6537"/>
    <s v="CA-2011-169684"/>
    <x v="2"/>
    <x v="22"/>
    <d v="2011-10-23T00:00:00"/>
    <s v="First Class"/>
    <s v="FH-14365"/>
    <s v="Fred Hopkins"/>
    <x v="1"/>
    <x v="0"/>
    <x v="289"/>
    <x v="18"/>
    <n v="37918"/>
    <x v="0"/>
    <s v="FUR-TA-10003008"/>
    <x v="0"/>
    <x v="3"/>
    <s v="Lesro Round Back Collection Coffee Table, End Table"/>
    <n v="328.59000000000003"/>
    <n v="3"/>
    <n v="0.4"/>
    <n v="-147.8655"/>
  </r>
  <r>
    <n v="6538"/>
    <s v="CA-2011-169684"/>
    <x v="2"/>
    <x v="22"/>
    <d v="2011-10-23T00:00:00"/>
    <s v="First Class"/>
    <s v="FH-14365"/>
    <s v="Fred Hopkins"/>
    <x v="1"/>
    <x v="0"/>
    <x v="289"/>
    <x v="18"/>
    <n v="37918"/>
    <x v="0"/>
    <s v="OFF-ST-10000934"/>
    <x v="1"/>
    <x v="4"/>
    <s v="Contico 72&quot;H Heavy-Duty Storage System"/>
    <n v="98.352000000000004"/>
    <n v="3"/>
    <n v="0.2"/>
    <n v="-24.588000000000001"/>
  </r>
  <r>
    <n v="6539"/>
    <s v="CA-2012-109862"/>
    <x v="1"/>
    <x v="969"/>
    <d v="2012-10-30T00:00:00"/>
    <s v="Standard Class"/>
    <s v="HK-14890"/>
    <s v="Heather Kirkland"/>
    <x v="1"/>
    <x v="0"/>
    <x v="46"/>
    <x v="13"/>
    <n v="19711"/>
    <x v="3"/>
    <s v="TEC-PH-10004042"/>
    <x v="2"/>
    <x v="7"/>
    <s v="ClearOne Communications CHAT 70 OC Speaker Phone"/>
    <n v="158.99"/>
    <n v="1"/>
    <n v="0"/>
    <n v="41.337400000000002"/>
  </r>
  <r>
    <n v="6540"/>
    <s v="CA-2012-109862"/>
    <x v="1"/>
    <x v="969"/>
    <d v="2012-10-30T00:00:00"/>
    <s v="Standard Class"/>
    <s v="HK-14890"/>
    <s v="Heather Kirkland"/>
    <x v="1"/>
    <x v="0"/>
    <x v="46"/>
    <x v="13"/>
    <n v="19711"/>
    <x v="3"/>
    <s v="FUR-CH-10002439"/>
    <x v="0"/>
    <x v="1"/>
    <s v="Iceberg Nesting Folding Chair, 19w x 6d x 43h"/>
    <n v="291.10000000000002"/>
    <n v="5"/>
    <n v="0"/>
    <n v="75.686000000000007"/>
  </r>
  <r>
    <n v="6541"/>
    <s v="US-2014-107888"/>
    <x v="3"/>
    <x v="673"/>
    <d v="2014-11-20T00:00:00"/>
    <s v="First Class"/>
    <s v="CC-12220"/>
    <s v="Chris Cortes"/>
    <x v="0"/>
    <x v="0"/>
    <x v="4"/>
    <x v="4"/>
    <n v="98103"/>
    <x v="1"/>
    <s v="OFF-PA-10001363"/>
    <x v="1"/>
    <x v="10"/>
    <s v="Xerox 1933"/>
    <n v="73.679999999999993"/>
    <n v="6"/>
    <n v="0"/>
    <n v="34.629599999999996"/>
  </r>
  <r>
    <n v="6542"/>
    <s v="US-2014-107888"/>
    <x v="3"/>
    <x v="673"/>
    <d v="2014-11-20T00:00:00"/>
    <s v="First Class"/>
    <s v="CC-12220"/>
    <s v="Chris Cortes"/>
    <x v="0"/>
    <x v="0"/>
    <x v="4"/>
    <x v="4"/>
    <n v="98103"/>
    <x v="1"/>
    <s v="FUR-FU-10003394"/>
    <x v="0"/>
    <x v="5"/>
    <s v="Tenex &quot;The Solids&quot; Textured Chair Mats"/>
    <n v="139.91999999999999"/>
    <n v="2"/>
    <n v="0"/>
    <n v="23.786399999999986"/>
  </r>
  <r>
    <n v="6543"/>
    <s v="US-2014-107888"/>
    <x v="3"/>
    <x v="673"/>
    <d v="2014-11-20T00:00:00"/>
    <s v="First Class"/>
    <s v="CC-12220"/>
    <s v="Chris Cortes"/>
    <x v="0"/>
    <x v="0"/>
    <x v="4"/>
    <x v="4"/>
    <n v="98103"/>
    <x v="1"/>
    <s v="TEC-PH-10003171"/>
    <x v="2"/>
    <x v="7"/>
    <s v="Plantronics Encore H101 Dual Earpieces Headset"/>
    <n v="107.88"/>
    <n v="3"/>
    <n v="0.2"/>
    <n v="10.787999999999997"/>
  </r>
  <r>
    <n v="6544"/>
    <s v="US-2014-107888"/>
    <x v="3"/>
    <x v="673"/>
    <d v="2014-11-20T00:00:00"/>
    <s v="First Class"/>
    <s v="CC-12220"/>
    <s v="Chris Cortes"/>
    <x v="0"/>
    <x v="0"/>
    <x v="4"/>
    <x v="4"/>
    <n v="98103"/>
    <x v="1"/>
    <s v="OFF-ST-10003123"/>
    <x v="1"/>
    <x v="4"/>
    <s v="Fellowes Bases and Tops For Staxonsteel/High-Stak Systems"/>
    <n v="33.29"/>
    <n v="1"/>
    <n v="0"/>
    <n v="7.9895999999999994"/>
  </r>
  <r>
    <n v="6545"/>
    <s v="US-2014-154872"/>
    <x v="3"/>
    <x v="304"/>
    <d v="2014-05-19T00:00:00"/>
    <s v="Standard Class"/>
    <s v="DP-13000"/>
    <s v="Darren Powers"/>
    <x v="0"/>
    <x v="0"/>
    <x v="138"/>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x v="0"/>
    <x v="138"/>
    <x v="24"/>
    <n v="44105"/>
    <x v="3"/>
    <s v="OFF-LA-10000973"/>
    <x v="1"/>
    <x v="2"/>
    <s v="Avery 502"/>
    <n v="5.04"/>
    <n v="2"/>
    <n v="0.2"/>
    <n v="1.764"/>
  </r>
  <r>
    <n v="6547"/>
    <s v="US-2014-154872"/>
    <x v="3"/>
    <x v="304"/>
    <d v="2014-05-19T00:00:00"/>
    <s v="Standard Class"/>
    <s v="DP-13000"/>
    <s v="Darren Powers"/>
    <x v="0"/>
    <x v="0"/>
    <x v="138"/>
    <x v="24"/>
    <n v="44105"/>
    <x v="3"/>
    <s v="OFF-PA-10000483"/>
    <x v="1"/>
    <x v="10"/>
    <s v="Xerox 19"/>
    <n v="24.784000000000002"/>
    <n v="1"/>
    <n v="0.2"/>
    <n v="7.7449999999999983"/>
  </r>
  <r>
    <n v="6548"/>
    <s v="CA-2011-113880"/>
    <x v="2"/>
    <x v="72"/>
    <d v="2011-03-05T00:00:00"/>
    <s v="Standard Class"/>
    <s v="VF-21715"/>
    <s v="Vicky Freymann"/>
    <x v="2"/>
    <x v="0"/>
    <x v="308"/>
    <x v="10"/>
    <n v="60126"/>
    <x v="2"/>
    <s v="FUR-CH-10000863"/>
    <x v="0"/>
    <x v="1"/>
    <s v="Novimex Swivel Fabric Task Chair"/>
    <n v="634.11599999999999"/>
    <n v="6"/>
    <n v="0.3"/>
    <n v="-172.11720000000003"/>
  </r>
  <r>
    <n v="6549"/>
    <s v="CA-2011-113880"/>
    <x v="2"/>
    <x v="72"/>
    <d v="2011-03-05T00:00:00"/>
    <s v="Standard Class"/>
    <s v="VF-21715"/>
    <s v="Vicky Freymann"/>
    <x v="2"/>
    <x v="0"/>
    <x v="308"/>
    <x v="10"/>
    <n v="60126"/>
    <x v="2"/>
    <s v="OFF-PA-10003036"/>
    <x v="1"/>
    <x v="10"/>
    <s v="Black Print Carbonless 8 1/2&quot; x 8 1/4&quot; Rapid Memo Book"/>
    <n v="17.472000000000001"/>
    <n v="3"/>
    <n v="0.2"/>
    <n v="5.6783999999999981"/>
  </r>
  <r>
    <n v="6550"/>
    <s v="US-2012-164966"/>
    <x v="1"/>
    <x v="117"/>
    <d v="2012-08-01T00:00:00"/>
    <s v="First Class"/>
    <s v="GH-14410"/>
    <s v="Gary Hansen"/>
    <x v="2"/>
    <x v="0"/>
    <x v="69"/>
    <x v="11"/>
    <n v="55044"/>
    <x v="2"/>
    <s v="FUR-CH-10002304"/>
    <x v="0"/>
    <x v="1"/>
    <s v="Global Stack Chair without Arms, Black"/>
    <n v="155.88"/>
    <n v="6"/>
    <n v="0"/>
    <n v="38.970000000000006"/>
  </r>
  <r>
    <n v="6551"/>
    <s v="CA-2012-126739"/>
    <x v="1"/>
    <x v="549"/>
    <d v="2012-11-03T00:00:00"/>
    <s v="Second Class"/>
    <s v="JH-16180"/>
    <s v="Justin Hirsh"/>
    <x v="0"/>
    <x v="0"/>
    <x v="20"/>
    <x v="15"/>
    <n v="10035"/>
    <x v="3"/>
    <s v="FUR-CH-10000422"/>
    <x v="0"/>
    <x v="1"/>
    <s v="Global Highback Leather Tilter in Burgundy"/>
    <n v="327.56399999999996"/>
    <n v="4"/>
    <n v="0.1"/>
    <n v="21.837600000000023"/>
  </r>
  <r>
    <n v="6552"/>
    <s v="CA-2014-161578"/>
    <x v="3"/>
    <x v="819"/>
    <d v="2014-12-22T00:00:00"/>
    <s v="Second Class"/>
    <s v="RB-19465"/>
    <s v="Rick Bensley"/>
    <x v="2"/>
    <x v="0"/>
    <x v="1"/>
    <x v="1"/>
    <n v="90036"/>
    <x v="1"/>
    <s v="OFF-PA-10002986"/>
    <x v="1"/>
    <x v="10"/>
    <s v="Xerox 1898"/>
    <n v="13.36"/>
    <n v="2"/>
    <n v="0"/>
    <n v="6.4127999999999998"/>
  </r>
  <r>
    <n v="6553"/>
    <s v="CA-2014-161578"/>
    <x v="3"/>
    <x v="819"/>
    <d v="2014-12-22T00:00:00"/>
    <s v="Second Class"/>
    <s v="RB-19465"/>
    <s v="Rick Bensley"/>
    <x v="2"/>
    <x v="0"/>
    <x v="1"/>
    <x v="1"/>
    <n v="90036"/>
    <x v="1"/>
    <s v="OFF-ST-10002289"/>
    <x v="1"/>
    <x v="4"/>
    <s v="Safco Wire Cube Shelving System, For Use as 4 or 5 14&quot; Cubes, Black"/>
    <n v="158.9"/>
    <n v="5"/>
    <n v="0"/>
    <n v="7.9449999999999932"/>
  </r>
  <r>
    <n v="6554"/>
    <s v="CA-2011-137092"/>
    <x v="2"/>
    <x v="22"/>
    <d v="2011-10-22T00:00:00"/>
    <s v="Second Class"/>
    <s v="LS-16975"/>
    <s v="Lindsay Shagiari"/>
    <x v="2"/>
    <x v="0"/>
    <x v="22"/>
    <x v="10"/>
    <n v="60653"/>
    <x v="2"/>
    <s v="TEC-AC-10001606"/>
    <x v="2"/>
    <x v="11"/>
    <s v="Logitech Wireless Performance Mouse MX for PC and Mac"/>
    <n v="319.96800000000002"/>
    <n v="4"/>
    <n v="0.2"/>
    <n v="71.992800000000003"/>
  </r>
  <r>
    <n v="6555"/>
    <s v="CA-2011-137092"/>
    <x v="2"/>
    <x v="22"/>
    <d v="2011-10-22T00:00:00"/>
    <s v="Second Class"/>
    <s v="LS-16975"/>
    <s v="Lindsay Shagiari"/>
    <x v="2"/>
    <x v="0"/>
    <x v="22"/>
    <x v="10"/>
    <n v="60653"/>
    <x v="2"/>
    <s v="OFF-ST-10003805"/>
    <x v="1"/>
    <x v="4"/>
    <s v="24 Capacity Maxi Data Binder Racks, Pearl"/>
    <n v="505.32000000000005"/>
    <n v="3"/>
    <n v="0.2"/>
    <n v="31.582499999999953"/>
  </r>
  <r>
    <n v="6556"/>
    <s v="CA-2011-137092"/>
    <x v="2"/>
    <x v="22"/>
    <d v="2011-10-22T00:00:00"/>
    <s v="Second Class"/>
    <s v="LS-16975"/>
    <s v="Lindsay Shagiari"/>
    <x v="2"/>
    <x v="0"/>
    <x v="22"/>
    <x v="10"/>
    <n v="60653"/>
    <x v="2"/>
    <s v="OFF-PA-10002109"/>
    <x v="1"/>
    <x v="10"/>
    <s v="Wirebound Voice Message Log Book"/>
    <n v="3.8079999999999998"/>
    <n v="1"/>
    <n v="0.2"/>
    <n v="1.2375999999999996"/>
  </r>
  <r>
    <n v="6557"/>
    <s v="CA-2011-137092"/>
    <x v="2"/>
    <x v="22"/>
    <d v="2011-10-22T00:00:00"/>
    <s v="Second Class"/>
    <s v="LS-16975"/>
    <s v="Lindsay Shagiari"/>
    <x v="2"/>
    <x v="0"/>
    <x v="22"/>
    <x v="10"/>
    <n v="60653"/>
    <x v="2"/>
    <s v="OFF-BI-10000632"/>
    <x v="1"/>
    <x v="8"/>
    <s v="Satellite Sectional Post Binders"/>
    <n v="8.6819999999999968"/>
    <n v="1"/>
    <n v="0.8"/>
    <n v="-14.759400000000003"/>
  </r>
  <r>
    <n v="6558"/>
    <s v="CA-2011-137092"/>
    <x v="2"/>
    <x v="22"/>
    <d v="2011-10-22T00:00:00"/>
    <s v="Second Class"/>
    <s v="LS-16975"/>
    <s v="Lindsay Shagiari"/>
    <x v="2"/>
    <x v="0"/>
    <x v="22"/>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x v="0"/>
    <x v="198"/>
    <x v="15"/>
    <n v="14215"/>
    <x v="3"/>
    <s v="FUR-CH-10004997"/>
    <x v="0"/>
    <x v="1"/>
    <s v="Hon Every-Day Series Multi-Task Chairs"/>
    <n v="1522.6379999999999"/>
    <n v="9"/>
    <n v="0.1"/>
    <n v="169.18200000000004"/>
  </r>
  <r>
    <n v="6560"/>
    <s v="CA-2013-160941"/>
    <x v="0"/>
    <x v="658"/>
    <d v="2013-07-27T00:00:00"/>
    <s v="Standard Class"/>
    <s v="DK-12835"/>
    <s v="Damala Kotsonis"/>
    <x v="1"/>
    <x v="0"/>
    <x v="43"/>
    <x v="1"/>
    <n v="95661"/>
    <x v="1"/>
    <s v="OFF-EN-10003001"/>
    <x v="1"/>
    <x v="12"/>
    <s v="Ames Color-File Green Diamond Border X-ray Mailers"/>
    <n v="419.90000000000003"/>
    <n v="5"/>
    <n v="0"/>
    <n v="197.35299999999998"/>
  </r>
  <r>
    <n v="6561"/>
    <s v="CA-2013-160941"/>
    <x v="0"/>
    <x v="658"/>
    <d v="2013-07-27T00:00:00"/>
    <s v="Standard Class"/>
    <s v="DK-12835"/>
    <s v="Damala Kotsonis"/>
    <x v="1"/>
    <x v="0"/>
    <x v="43"/>
    <x v="1"/>
    <n v="95661"/>
    <x v="1"/>
    <s v="OFF-LA-10003766"/>
    <x v="1"/>
    <x v="2"/>
    <s v="Self-Adhesive Removable Labels"/>
    <n v="3.15"/>
    <n v="1"/>
    <n v="0"/>
    <n v="1.512"/>
  </r>
  <r>
    <n v="6562"/>
    <s v="CA-2014-144680"/>
    <x v="3"/>
    <x v="185"/>
    <d v="2014-04-03T00:00:00"/>
    <s v="First Class"/>
    <s v="SC-20260"/>
    <s v="Scott Cohen"/>
    <x v="1"/>
    <x v="0"/>
    <x v="81"/>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x v="0"/>
    <x v="104"/>
    <x v="31"/>
    <n v="1841"/>
    <x v="3"/>
    <s v="OFF-BI-10001078"/>
    <x v="1"/>
    <x v="8"/>
    <s v="Acco PRESSTEX Data Binder with Storage Hooks, Dark Blue, 14 7/8&quot; X 11&quot;"/>
    <n v="16.14"/>
    <n v="3"/>
    <n v="0"/>
    <n v="7.9085999999999999"/>
  </r>
  <r>
    <n v="6564"/>
    <s v="CA-2011-166086"/>
    <x v="2"/>
    <x v="1118"/>
    <d v="2011-05-12T00:00:00"/>
    <s v="Standard Class"/>
    <s v="CT-11995"/>
    <s v="Carol Triggs"/>
    <x v="0"/>
    <x v="0"/>
    <x v="104"/>
    <x v="31"/>
    <n v="1841"/>
    <x v="3"/>
    <s v="FUR-TA-10003469"/>
    <x v="0"/>
    <x v="3"/>
    <s v="Balt Split Level Computer Training Table"/>
    <n v="194.25"/>
    <n v="2"/>
    <n v="0.3"/>
    <n v="-38.849999999999994"/>
  </r>
  <r>
    <n v="6565"/>
    <s v="CA-2011-166086"/>
    <x v="2"/>
    <x v="1118"/>
    <d v="2011-05-12T00:00:00"/>
    <s v="Standard Class"/>
    <s v="CT-11995"/>
    <s v="Carol Triggs"/>
    <x v="0"/>
    <x v="0"/>
    <x v="104"/>
    <x v="31"/>
    <n v="1841"/>
    <x v="3"/>
    <s v="OFF-AR-10002578"/>
    <x v="1"/>
    <x v="6"/>
    <s v="Newell 335"/>
    <n v="8.64"/>
    <n v="3"/>
    <n v="0"/>
    <n v="2.5055999999999998"/>
  </r>
  <r>
    <n v="6566"/>
    <s v="CA-2011-166086"/>
    <x v="2"/>
    <x v="1118"/>
    <d v="2011-05-12T00:00:00"/>
    <s v="Standard Class"/>
    <s v="CT-11995"/>
    <s v="Carol Triggs"/>
    <x v="0"/>
    <x v="0"/>
    <x v="104"/>
    <x v="31"/>
    <n v="1841"/>
    <x v="3"/>
    <s v="FUR-CH-10004675"/>
    <x v="0"/>
    <x v="1"/>
    <s v="Lifetime Advantage Folding Chairs, 4/Carton"/>
    <n v="872.32"/>
    <n v="4"/>
    <n v="0"/>
    <n v="244.24959999999999"/>
  </r>
  <r>
    <n v="6567"/>
    <s v="CA-2014-131282"/>
    <x v="3"/>
    <x v="1119"/>
    <d v="2014-02-09T00:00:00"/>
    <s v="Second Class"/>
    <s v="CB-12025"/>
    <s v="Cassandra Brandow"/>
    <x v="0"/>
    <x v="0"/>
    <x v="435"/>
    <x v="5"/>
    <n v="76706"/>
    <x v="2"/>
    <s v="OFF-BI-10004632"/>
    <x v="1"/>
    <x v="8"/>
    <s v="Ibico Hi-Tech Manual Binding System"/>
    <n v="243.99199999999996"/>
    <n v="4"/>
    <n v="0.8"/>
    <n v="-426.9860000000001"/>
  </r>
  <r>
    <n v="6568"/>
    <s v="CA-2014-131282"/>
    <x v="3"/>
    <x v="1119"/>
    <d v="2014-02-09T00:00:00"/>
    <s v="Second Class"/>
    <s v="CB-12025"/>
    <s v="Cassandra Brandow"/>
    <x v="0"/>
    <x v="0"/>
    <x v="435"/>
    <x v="5"/>
    <n v="76706"/>
    <x v="2"/>
    <s v="OFF-AR-10003087"/>
    <x v="1"/>
    <x v="6"/>
    <s v="Staples"/>
    <n v="7.120000000000001"/>
    <n v="5"/>
    <n v="0.2"/>
    <n v="0.71199999999999974"/>
  </r>
  <r>
    <n v="6569"/>
    <s v="CA-2011-100678"/>
    <x v="2"/>
    <x v="891"/>
    <d v="2011-04-22T00:00:00"/>
    <s v="Standard Class"/>
    <s v="KM-16720"/>
    <s v="Kunst Miller"/>
    <x v="0"/>
    <x v="0"/>
    <x v="12"/>
    <x v="5"/>
    <n v="77095"/>
    <x v="2"/>
    <s v="OFF-AR-10001868"/>
    <x v="1"/>
    <x v="6"/>
    <s v="Prang Dustless Chalk Sticks"/>
    <n v="2.6880000000000002"/>
    <n v="2"/>
    <n v="0.2"/>
    <n v="1.008"/>
  </r>
  <r>
    <n v="6570"/>
    <s v="CA-2011-100678"/>
    <x v="2"/>
    <x v="891"/>
    <d v="2011-04-22T00:00:00"/>
    <s v="Standard Class"/>
    <s v="KM-16720"/>
    <s v="Kunst Miller"/>
    <x v="0"/>
    <x v="0"/>
    <x v="12"/>
    <x v="5"/>
    <n v="77095"/>
    <x v="2"/>
    <s v="FUR-CH-10002602"/>
    <x v="0"/>
    <x v="1"/>
    <s v="DMI Arturo Collection Mission-style Design Wood Chair"/>
    <n v="317.05799999999999"/>
    <n v="3"/>
    <n v="0.3"/>
    <n v="-18.117599999999996"/>
  </r>
  <r>
    <n v="6571"/>
    <s v="CA-2011-100678"/>
    <x v="2"/>
    <x v="891"/>
    <d v="2011-04-22T00:00:00"/>
    <s v="Standard Class"/>
    <s v="KM-16720"/>
    <s v="Kunst Miller"/>
    <x v="0"/>
    <x v="0"/>
    <x v="12"/>
    <x v="5"/>
    <n v="77095"/>
    <x v="2"/>
    <s v="OFF-EN-10000056"/>
    <x v="1"/>
    <x v="12"/>
    <s v="Cameo Buff Policy Envelopes"/>
    <n v="149.352"/>
    <n v="3"/>
    <n v="0.2"/>
    <n v="50.40629999999998"/>
  </r>
  <r>
    <n v="6572"/>
    <s v="CA-2011-100678"/>
    <x v="2"/>
    <x v="891"/>
    <d v="2011-04-22T00:00:00"/>
    <s v="Standard Class"/>
    <s v="KM-16720"/>
    <s v="Kunst Miller"/>
    <x v="0"/>
    <x v="0"/>
    <x v="12"/>
    <x v="5"/>
    <n v="77095"/>
    <x v="2"/>
    <s v="TEC-AC-10000474"/>
    <x v="2"/>
    <x v="11"/>
    <s v="Kensington Expert Mouse Optical USB Trackball for PC or Mac"/>
    <n v="227.976"/>
    <n v="3"/>
    <n v="0.2"/>
    <n v="28.496999999999957"/>
  </r>
  <r>
    <n v="6573"/>
    <s v="CA-2013-161543"/>
    <x v="0"/>
    <x v="1120"/>
    <d v="2013-05-17T00:00:00"/>
    <s v="Standard Class"/>
    <s v="RD-19720"/>
    <s v="Roger Demir"/>
    <x v="0"/>
    <x v="0"/>
    <x v="4"/>
    <x v="4"/>
    <n v="98105"/>
    <x v="1"/>
    <s v="OFF-PA-10003971"/>
    <x v="1"/>
    <x v="10"/>
    <s v="Xerox 1965"/>
    <n v="11.96"/>
    <n v="2"/>
    <n v="0"/>
    <n v="5.8604000000000003"/>
  </r>
  <r>
    <n v="6574"/>
    <s v="CA-2013-160535"/>
    <x v="0"/>
    <x v="881"/>
    <d v="2013-12-01T00:00:00"/>
    <s v="Standard Class"/>
    <s v="BP-11050"/>
    <s v="Barry Pond"/>
    <x v="1"/>
    <x v="0"/>
    <x v="135"/>
    <x v="30"/>
    <n v="7060"/>
    <x v="3"/>
    <s v="OFF-ST-10000689"/>
    <x v="1"/>
    <x v="4"/>
    <s v="Fellowes Strictly Business Drawer File, Letter/Legal Size"/>
    <n v="563.4"/>
    <n v="4"/>
    <n v="0"/>
    <n v="67.608000000000004"/>
  </r>
  <r>
    <n v="6575"/>
    <s v="CA-2013-160535"/>
    <x v="0"/>
    <x v="881"/>
    <d v="2013-12-01T00:00:00"/>
    <s v="Standard Class"/>
    <s v="BP-11050"/>
    <s v="Barry Pond"/>
    <x v="1"/>
    <x v="0"/>
    <x v="135"/>
    <x v="30"/>
    <n v="7060"/>
    <x v="3"/>
    <s v="TEC-MA-10004255"/>
    <x v="2"/>
    <x v="15"/>
    <s v="Konica Minolta magicolor 1690MF Multifunction Printer"/>
    <n v="319.92"/>
    <n v="8"/>
    <n v="0"/>
    <n v="118.37040000000002"/>
  </r>
  <r>
    <n v="6576"/>
    <s v="CA-2014-123085"/>
    <x v="3"/>
    <x v="448"/>
    <d v="2014-03-09T00:00:00"/>
    <s v="Standard Class"/>
    <s v="EJ-13720"/>
    <s v="Ed Jacobs"/>
    <x v="0"/>
    <x v="0"/>
    <x v="1"/>
    <x v="1"/>
    <n v="90008"/>
    <x v="1"/>
    <s v="TEC-AC-10000990"/>
    <x v="2"/>
    <x v="11"/>
    <s v="Imation Bio 2GB USB Flash Drive Imation Corp"/>
    <n v="1049.44"/>
    <n v="8"/>
    <n v="0"/>
    <n v="440.76480000000004"/>
  </r>
  <r>
    <n v="6577"/>
    <s v="CA-2014-123085"/>
    <x v="3"/>
    <x v="448"/>
    <d v="2014-03-09T00:00:00"/>
    <s v="Standard Class"/>
    <s v="EJ-13720"/>
    <s v="Ed Jacobs"/>
    <x v="0"/>
    <x v="0"/>
    <x v="1"/>
    <x v="1"/>
    <n v="90008"/>
    <x v="1"/>
    <s v="FUR-CH-10003968"/>
    <x v="0"/>
    <x v="1"/>
    <s v="Novimex Turbo Task Chair"/>
    <n v="170.35200000000003"/>
    <n v="3"/>
    <n v="0.2"/>
    <n v="-17.035200000000003"/>
  </r>
  <r>
    <n v="6578"/>
    <s v="CA-2012-153752"/>
    <x v="1"/>
    <x v="401"/>
    <d v="2012-12-11T00:00:00"/>
    <s v="Second Class"/>
    <s v="RO-19780"/>
    <s v="Rose O'Brian"/>
    <x v="0"/>
    <x v="0"/>
    <x v="81"/>
    <x v="17"/>
    <n v="22204"/>
    <x v="0"/>
    <s v="TEC-PH-10001615"/>
    <x v="2"/>
    <x v="7"/>
    <s v="AT&amp;T CL82213"/>
    <n v="173.94"/>
    <n v="6"/>
    <n v="0"/>
    <n v="50.442599999999977"/>
  </r>
  <r>
    <n v="6579"/>
    <s v="CA-2011-103660"/>
    <x v="2"/>
    <x v="55"/>
    <d v="2011-08-30T00:00:00"/>
    <s v="Standard Class"/>
    <s v="MW-18220"/>
    <s v="Mitch Webber"/>
    <x v="0"/>
    <x v="0"/>
    <x v="4"/>
    <x v="4"/>
    <n v="98103"/>
    <x v="1"/>
    <s v="TEC-PH-10000895"/>
    <x v="2"/>
    <x v="7"/>
    <s v="Polycom VVX 310 VoIP phone"/>
    <n v="1007.9440000000002"/>
    <n v="7"/>
    <n v="0.2"/>
    <n v="75.595799999999997"/>
  </r>
  <r>
    <n v="6580"/>
    <s v="CA-2013-169887"/>
    <x v="0"/>
    <x v="332"/>
    <d v="2013-10-23T00:00:00"/>
    <s v="Same Day"/>
    <s v="MS-17530"/>
    <s v="MaryBeth Skach"/>
    <x v="0"/>
    <x v="0"/>
    <x v="4"/>
    <x v="4"/>
    <n v="98105"/>
    <x v="1"/>
    <s v="OFF-PA-10003001"/>
    <x v="1"/>
    <x v="10"/>
    <s v="Xerox 1986"/>
    <n v="6.68"/>
    <n v="1"/>
    <n v="0"/>
    <n v="3.2063999999999999"/>
  </r>
  <r>
    <n v="6581"/>
    <s v="CA-2013-169887"/>
    <x v="0"/>
    <x v="332"/>
    <d v="2013-10-23T00:00:00"/>
    <s v="Same Day"/>
    <s v="MS-17530"/>
    <s v="MaryBeth Skach"/>
    <x v="0"/>
    <x v="0"/>
    <x v="4"/>
    <x v="4"/>
    <n v="98105"/>
    <x v="1"/>
    <s v="OFF-AR-10002766"/>
    <x v="1"/>
    <x v="6"/>
    <s v="Prang Drawing Pencil Set"/>
    <n v="8.34"/>
    <n v="3"/>
    <n v="0"/>
    <n v="2.2517999999999998"/>
  </r>
  <r>
    <n v="6582"/>
    <s v="CA-2013-169887"/>
    <x v="0"/>
    <x v="332"/>
    <d v="2013-10-23T00:00:00"/>
    <s v="Same Day"/>
    <s v="MS-17530"/>
    <s v="MaryBeth Skach"/>
    <x v="0"/>
    <x v="0"/>
    <x v="4"/>
    <x v="4"/>
    <n v="98105"/>
    <x v="1"/>
    <s v="FUR-FU-10003095"/>
    <x v="0"/>
    <x v="5"/>
    <s v="Linden 12&quot; Wall Clock With Oak Frame"/>
    <n v="101.94"/>
    <n v="3"/>
    <n v="0"/>
    <n v="30.581999999999987"/>
  </r>
  <r>
    <n v="6583"/>
    <s v="CA-2013-148516"/>
    <x v="0"/>
    <x v="1121"/>
    <d v="2013-08-12T00:00:00"/>
    <s v="Standard Class"/>
    <s v="DW-13585"/>
    <s v="Dorothy Wardle"/>
    <x v="1"/>
    <x v="0"/>
    <x v="156"/>
    <x v="4"/>
    <n v="98026"/>
    <x v="1"/>
    <s v="TEC-AC-10003610"/>
    <x v="2"/>
    <x v="11"/>
    <s v="Logitech Illuminated - Keyboard"/>
    <n v="179.97"/>
    <n v="3"/>
    <n v="0"/>
    <n v="86.385600000000011"/>
  </r>
  <r>
    <n v="6584"/>
    <s v="CA-2014-104731"/>
    <x v="3"/>
    <x v="246"/>
    <d v="2014-07-28T00:00:00"/>
    <s v="Standard Class"/>
    <s v="AM-10705"/>
    <s v="Anne McFarland"/>
    <x v="0"/>
    <x v="0"/>
    <x v="127"/>
    <x v="17"/>
    <n v="24153"/>
    <x v="0"/>
    <s v="OFF-AR-10003727"/>
    <x v="1"/>
    <x v="6"/>
    <s v="Berol Giant Pencil Sharpener"/>
    <n v="101.94"/>
    <n v="6"/>
    <n v="0"/>
    <n v="29.562599999999986"/>
  </r>
  <r>
    <n v="6585"/>
    <s v="CA-2014-104731"/>
    <x v="3"/>
    <x v="246"/>
    <d v="2014-07-28T00:00:00"/>
    <s v="Standard Class"/>
    <s v="AM-10705"/>
    <s v="Anne McFarland"/>
    <x v="0"/>
    <x v="0"/>
    <x v="127"/>
    <x v="17"/>
    <n v="24153"/>
    <x v="0"/>
    <s v="TEC-PH-10002660"/>
    <x v="2"/>
    <x v="7"/>
    <s v="Nortel Networks T7316 E Nt8 B27"/>
    <n v="271.95999999999998"/>
    <n v="4"/>
    <n v="0"/>
    <n v="67.990000000000009"/>
  </r>
  <r>
    <n v="6586"/>
    <s v="CA-2014-104731"/>
    <x v="3"/>
    <x v="246"/>
    <d v="2014-07-28T00:00:00"/>
    <s v="Standard Class"/>
    <s v="AM-10705"/>
    <s v="Anne McFarland"/>
    <x v="0"/>
    <x v="0"/>
    <x v="127"/>
    <x v="17"/>
    <n v="24153"/>
    <x v="0"/>
    <s v="FUR-FU-10003274"/>
    <x v="0"/>
    <x v="5"/>
    <s v="Regeneration Desk Collection"/>
    <n v="8.8000000000000007"/>
    <n v="5"/>
    <n v="0"/>
    <n v="3.8720000000000003"/>
  </r>
  <r>
    <n v="6587"/>
    <s v="CA-2014-104731"/>
    <x v="3"/>
    <x v="246"/>
    <d v="2014-07-28T00:00:00"/>
    <s v="Standard Class"/>
    <s v="AM-10705"/>
    <s v="Anne McFarland"/>
    <x v="0"/>
    <x v="0"/>
    <x v="127"/>
    <x v="17"/>
    <n v="24153"/>
    <x v="0"/>
    <s v="OFF-AR-10003829"/>
    <x v="1"/>
    <x v="6"/>
    <s v="Newell 35"/>
    <n v="19.68"/>
    <n v="6"/>
    <n v="0"/>
    <n v="5.7071999999999976"/>
  </r>
  <r>
    <n v="6588"/>
    <s v="CA-2014-104731"/>
    <x v="3"/>
    <x v="246"/>
    <d v="2014-07-28T00:00:00"/>
    <s v="Standard Class"/>
    <s v="AM-10705"/>
    <s v="Anne McFarland"/>
    <x v="0"/>
    <x v="0"/>
    <x v="127"/>
    <x v="17"/>
    <n v="24153"/>
    <x v="0"/>
    <s v="FUR-BO-10003441"/>
    <x v="0"/>
    <x v="0"/>
    <s v="Bush Westfield Collection Bookcases, Fully Assembled"/>
    <n v="302.94"/>
    <n v="3"/>
    <n v="0"/>
    <n v="69.67619999999998"/>
  </r>
  <r>
    <n v="6589"/>
    <s v="CA-2014-104731"/>
    <x v="3"/>
    <x v="246"/>
    <d v="2014-07-28T00:00:00"/>
    <s v="Standard Class"/>
    <s v="AM-10705"/>
    <s v="Anne McFarland"/>
    <x v="0"/>
    <x v="0"/>
    <x v="127"/>
    <x v="17"/>
    <n v="24153"/>
    <x v="0"/>
    <s v="OFF-BI-10003355"/>
    <x v="1"/>
    <x v="8"/>
    <s v="Cardinal Holdit Business Card Pockets"/>
    <n v="14.940000000000001"/>
    <n v="3"/>
    <n v="0"/>
    <n v="7.1712000000000007"/>
  </r>
  <r>
    <n v="6590"/>
    <s v="CA-2014-104731"/>
    <x v="3"/>
    <x v="246"/>
    <d v="2014-07-28T00:00:00"/>
    <s v="Standard Class"/>
    <s v="AM-10705"/>
    <s v="Anne McFarland"/>
    <x v="0"/>
    <x v="0"/>
    <x v="127"/>
    <x v="17"/>
    <n v="24153"/>
    <x v="0"/>
    <s v="OFF-SU-10003505"/>
    <x v="1"/>
    <x v="14"/>
    <s v="Premier Electric Letter Opener"/>
    <n v="231.72"/>
    <n v="2"/>
    <n v="0"/>
    <n v="11.585999999999984"/>
  </r>
  <r>
    <n v="6591"/>
    <s v="CA-2011-164749"/>
    <x v="2"/>
    <x v="893"/>
    <d v="2011-03-26T00:00:00"/>
    <s v="First Class"/>
    <s v="BG-11740"/>
    <s v="Bruce Geld"/>
    <x v="0"/>
    <x v="0"/>
    <x v="478"/>
    <x v="2"/>
    <n v="33445"/>
    <x v="0"/>
    <s v="OFF-LA-10004484"/>
    <x v="1"/>
    <x v="2"/>
    <s v="Avery 476"/>
    <n v="9.9120000000000008"/>
    <n v="3"/>
    <n v="0.2"/>
    <n v="3.2213999999999996"/>
  </r>
  <r>
    <n v="6592"/>
    <s v="CA-2012-103716"/>
    <x v="1"/>
    <x v="28"/>
    <d v="2012-05-06T00:00:00"/>
    <s v="Standard Class"/>
    <s v="KB-16585"/>
    <s v="Ken Black"/>
    <x v="1"/>
    <x v="0"/>
    <x v="8"/>
    <x v="1"/>
    <n v="94110"/>
    <x v="1"/>
    <s v="OFF-AR-10000658"/>
    <x v="1"/>
    <x v="6"/>
    <s v="Newell 324"/>
    <n v="34.650000000000006"/>
    <n v="3"/>
    <n v="0"/>
    <n v="9.702"/>
  </r>
  <r>
    <n v="6593"/>
    <s v="CA-2012-103716"/>
    <x v="1"/>
    <x v="28"/>
    <d v="2012-05-06T00:00:00"/>
    <s v="Standard Class"/>
    <s v="KB-16585"/>
    <s v="Ken Black"/>
    <x v="1"/>
    <x v="0"/>
    <x v="8"/>
    <x v="1"/>
    <n v="94110"/>
    <x v="1"/>
    <s v="TEC-PH-10000347"/>
    <x v="2"/>
    <x v="7"/>
    <s v="Cush Cases Heavy Duty Rugged Cover Case for Samsung Galaxy S5 - Purple"/>
    <n v="19.8"/>
    <n v="5"/>
    <n v="0.2"/>
    <n v="1.7324999999999999"/>
  </r>
  <r>
    <n v="6594"/>
    <s v="CA-2013-126795"/>
    <x v="0"/>
    <x v="900"/>
    <d v="2013-06-17T00:00:00"/>
    <s v="Second Class"/>
    <s v="GT-14710"/>
    <s v="Greg Tran"/>
    <x v="0"/>
    <x v="0"/>
    <x v="20"/>
    <x v="15"/>
    <n v="10024"/>
    <x v="3"/>
    <s v="OFF-BI-10001989"/>
    <x v="1"/>
    <x v="8"/>
    <s v="Premium Transparent Presentation Covers by GBC"/>
    <n v="33.568000000000005"/>
    <n v="2"/>
    <n v="0.2"/>
    <n v="11.748799999999997"/>
  </r>
  <r>
    <n v="6595"/>
    <s v="CA-2012-146290"/>
    <x v="1"/>
    <x v="124"/>
    <d v="2012-05-11T00:00:00"/>
    <s v="Standard Class"/>
    <s v="SV-20815"/>
    <s v="Stuart Van"/>
    <x v="1"/>
    <x v="0"/>
    <x v="245"/>
    <x v="14"/>
    <n v="46203"/>
    <x v="2"/>
    <s v="OFF-AR-10001897"/>
    <x v="1"/>
    <x v="6"/>
    <s v="Model L Table or Wall-Mount Pencil Sharpener"/>
    <n v="125.92999999999999"/>
    <n v="7"/>
    <n v="0"/>
    <n v="35.260400000000004"/>
  </r>
  <r>
    <n v="6596"/>
    <s v="CA-2014-157112"/>
    <x v="3"/>
    <x v="756"/>
    <d v="2014-04-27T00:00:00"/>
    <s v="First Class"/>
    <s v="GG-14650"/>
    <s v="Greg Guthrie"/>
    <x v="1"/>
    <x v="0"/>
    <x v="38"/>
    <x v="24"/>
    <n v="43229"/>
    <x v="3"/>
    <s v="OFF-BI-10000285"/>
    <x v="1"/>
    <x v="8"/>
    <s v="XtraLife ClearVue Slant-D Ring Binders by Cardinal"/>
    <n v="11.760000000000002"/>
    <n v="5"/>
    <n v="0.7"/>
    <n v="-7.8399999999999963"/>
  </r>
  <r>
    <n v="6597"/>
    <s v="CA-2014-157112"/>
    <x v="3"/>
    <x v="756"/>
    <d v="2014-04-27T00:00:00"/>
    <s v="First Class"/>
    <s v="GG-14650"/>
    <s v="Greg Guthrie"/>
    <x v="1"/>
    <x v="0"/>
    <x v="38"/>
    <x v="24"/>
    <n v="43229"/>
    <x v="3"/>
    <s v="OFF-PA-10001804"/>
    <x v="1"/>
    <x v="10"/>
    <s v="Xerox 195"/>
    <n v="5.3440000000000003"/>
    <n v="1"/>
    <n v="0.2"/>
    <n v="1.8703999999999998"/>
  </r>
  <r>
    <n v="6598"/>
    <s v="CA-2011-169257"/>
    <x v="2"/>
    <x v="571"/>
    <d v="2011-06-12T00:00:00"/>
    <s v="Standard Class"/>
    <s v="SV-20785"/>
    <s v="Stewart Visinsky"/>
    <x v="0"/>
    <x v="0"/>
    <x v="108"/>
    <x v="2"/>
    <n v="32216"/>
    <x v="0"/>
    <s v="OFF-BI-10002557"/>
    <x v="1"/>
    <x v="8"/>
    <s v="Presstex Flexible Ring Binders"/>
    <n v="1.3650000000000002"/>
    <n v="1"/>
    <n v="0.7"/>
    <n v="-0.9099999999999997"/>
  </r>
  <r>
    <n v="6599"/>
    <s v="CA-2011-169257"/>
    <x v="2"/>
    <x v="571"/>
    <d v="2011-06-12T00:00:00"/>
    <s v="Standard Class"/>
    <s v="SV-20785"/>
    <s v="Stewart Visinsky"/>
    <x v="0"/>
    <x v="0"/>
    <x v="108"/>
    <x v="2"/>
    <n v="32216"/>
    <x v="0"/>
    <s v="OFF-PA-10002319"/>
    <x v="1"/>
    <x v="10"/>
    <s v="Xerox 1944"/>
    <n v="62.015999999999998"/>
    <n v="2"/>
    <n v="0.2"/>
    <n v="22.480800000000002"/>
  </r>
  <r>
    <n v="6600"/>
    <s v="CA-2011-154095"/>
    <x v="2"/>
    <x v="266"/>
    <d v="2011-12-07T00:00:00"/>
    <s v="Standard Class"/>
    <s v="ON-18715"/>
    <s v="Odella Nelson"/>
    <x v="1"/>
    <x v="0"/>
    <x v="183"/>
    <x v="39"/>
    <n v="20735"/>
    <x v="3"/>
    <s v="FUR-FU-10003849"/>
    <x v="0"/>
    <x v="5"/>
    <s v="DAX Metal Frame, Desktop, Stepped-Edge"/>
    <n v="60.72"/>
    <n v="3"/>
    <n v="0"/>
    <n v="23.680799999999998"/>
  </r>
  <r>
    <n v="6601"/>
    <s v="CA-2011-154095"/>
    <x v="2"/>
    <x v="266"/>
    <d v="2011-12-07T00:00:00"/>
    <s v="Standard Class"/>
    <s v="ON-18715"/>
    <s v="Odella Nelson"/>
    <x v="1"/>
    <x v="0"/>
    <x v="183"/>
    <x v="39"/>
    <n v="20735"/>
    <x v="3"/>
    <s v="OFF-PA-10002923"/>
    <x v="1"/>
    <x v="10"/>
    <s v="Xerox 1942"/>
    <n v="146.82"/>
    <n v="3"/>
    <n v="0"/>
    <n v="73.41"/>
  </r>
  <r>
    <n v="6602"/>
    <s v="CA-2011-154095"/>
    <x v="2"/>
    <x v="266"/>
    <d v="2011-12-07T00:00:00"/>
    <s v="Standard Class"/>
    <s v="ON-18715"/>
    <s v="Odella Nelson"/>
    <x v="1"/>
    <x v="0"/>
    <x v="183"/>
    <x v="39"/>
    <n v="20735"/>
    <x v="3"/>
    <s v="FUR-CH-10004754"/>
    <x v="0"/>
    <x v="1"/>
    <s v="Global Stack Chair with Arms, Black"/>
    <n v="239.84"/>
    <n v="8"/>
    <n v="0"/>
    <n v="64.756799999999998"/>
  </r>
  <r>
    <n v="6603"/>
    <s v="CA-2011-154095"/>
    <x v="2"/>
    <x v="266"/>
    <d v="2011-12-07T00:00:00"/>
    <s v="Standard Class"/>
    <s v="ON-18715"/>
    <s v="Odella Nelson"/>
    <x v="1"/>
    <x v="0"/>
    <x v="183"/>
    <x v="39"/>
    <n v="20735"/>
    <x v="3"/>
    <s v="OFF-LA-10000634"/>
    <x v="1"/>
    <x v="2"/>
    <s v="Avery 509"/>
    <n v="15.66"/>
    <n v="6"/>
    <n v="0"/>
    <n v="7.2035999999999998"/>
  </r>
  <r>
    <n v="6604"/>
    <s v="CA-2014-146346"/>
    <x v="3"/>
    <x v="46"/>
    <d v="2014-06-21T00:00:00"/>
    <s v="First Class"/>
    <s v="RA-19945"/>
    <s v="Ryan Akin"/>
    <x v="0"/>
    <x v="0"/>
    <x v="479"/>
    <x v="22"/>
    <n v="80022"/>
    <x v="1"/>
    <s v="OFF-ST-10001418"/>
    <x v="1"/>
    <x v="4"/>
    <s v="Carina Media Storage Towers in Natural &amp; Black"/>
    <n v="146.352"/>
    <n v="3"/>
    <n v="0.2"/>
    <n v="-32.929200000000002"/>
  </r>
  <r>
    <n v="6605"/>
    <s v="CA-2013-148852"/>
    <x v="0"/>
    <x v="439"/>
    <d v="2013-06-01T00:00:00"/>
    <s v="Standard Class"/>
    <s v="SV-20785"/>
    <s v="Stewart Visinsky"/>
    <x v="0"/>
    <x v="0"/>
    <x v="157"/>
    <x v="1"/>
    <n v="92704"/>
    <x v="1"/>
    <s v="OFF-FA-10003467"/>
    <x v="1"/>
    <x v="13"/>
    <s v="Alliance Big Bands Rubber Bands, 12/Pack"/>
    <n v="5.9399999999999995"/>
    <n v="3"/>
    <n v="0"/>
    <n v="0"/>
  </r>
  <r>
    <n v="6606"/>
    <s v="CA-2013-148852"/>
    <x v="0"/>
    <x v="439"/>
    <d v="2013-06-01T00:00:00"/>
    <s v="Standard Class"/>
    <s v="SV-20785"/>
    <s v="Stewart Visinsky"/>
    <x v="0"/>
    <x v="0"/>
    <x v="157"/>
    <x v="1"/>
    <n v="92704"/>
    <x v="1"/>
    <s v="OFF-PA-10001293"/>
    <x v="1"/>
    <x v="10"/>
    <s v="Xerox 1946"/>
    <n v="45.36"/>
    <n v="7"/>
    <n v="0"/>
    <n v="21.772800000000004"/>
  </r>
  <r>
    <n v="6607"/>
    <s v="CA-2013-148852"/>
    <x v="0"/>
    <x v="439"/>
    <d v="2013-06-01T00:00:00"/>
    <s v="Standard Class"/>
    <s v="SV-20785"/>
    <s v="Stewart Visinsky"/>
    <x v="0"/>
    <x v="0"/>
    <x v="157"/>
    <x v="1"/>
    <n v="92704"/>
    <x v="1"/>
    <s v="TEC-PH-10003885"/>
    <x v="2"/>
    <x v="7"/>
    <s v="Cisco SPA508G"/>
    <n v="211.16800000000001"/>
    <n v="4"/>
    <n v="0.2"/>
    <n v="23.756399999999985"/>
  </r>
  <r>
    <n v="6608"/>
    <s v="CA-2013-148852"/>
    <x v="0"/>
    <x v="439"/>
    <d v="2013-06-01T00:00:00"/>
    <s v="Standard Class"/>
    <s v="SV-20785"/>
    <s v="Stewart Visinsky"/>
    <x v="0"/>
    <x v="0"/>
    <x v="157"/>
    <x v="1"/>
    <n v="92704"/>
    <x v="1"/>
    <s v="FUR-CH-10004860"/>
    <x v="0"/>
    <x v="1"/>
    <s v="Global Low Back Tilter Chair"/>
    <n v="484.70400000000006"/>
    <n v="6"/>
    <n v="0.2"/>
    <n v="-84.823200000000071"/>
  </r>
  <r>
    <n v="6609"/>
    <s v="CA-2013-148852"/>
    <x v="0"/>
    <x v="439"/>
    <d v="2013-06-01T00:00:00"/>
    <s v="Standard Class"/>
    <s v="SV-20785"/>
    <s v="Stewart Visinsky"/>
    <x v="0"/>
    <x v="0"/>
    <x v="157"/>
    <x v="1"/>
    <n v="92704"/>
    <x v="1"/>
    <s v="TEC-MA-10002428"/>
    <x v="2"/>
    <x v="15"/>
    <s v="Fellowes Powershred HS-440 4-Sheet High Security Shredder"/>
    <n v="371.97600000000006"/>
    <n v="3"/>
    <n v="0.2"/>
    <n v="116.24249999999996"/>
  </r>
  <r>
    <n v="6610"/>
    <s v="US-2012-118906"/>
    <x v="1"/>
    <x v="366"/>
    <d v="2012-03-10T00:00:00"/>
    <s v="Same Day"/>
    <s v="KB-16585"/>
    <s v="Ken Black"/>
    <x v="1"/>
    <x v="0"/>
    <x v="183"/>
    <x v="39"/>
    <n v="20735"/>
    <x v="3"/>
    <s v="OFF-ST-10002406"/>
    <x v="1"/>
    <x v="4"/>
    <s v="Pizazz Global Quick File"/>
    <n v="89.820000000000007"/>
    <n v="6"/>
    <n v="0"/>
    <n v="25.149600000000007"/>
  </r>
  <r>
    <n v="6611"/>
    <s v="CA-2013-168921"/>
    <x v="0"/>
    <x v="201"/>
    <d v="2013-10-23T00:00:00"/>
    <s v="First Class"/>
    <s v="AG-10495"/>
    <s v="Andrew Gjertsen"/>
    <x v="1"/>
    <x v="0"/>
    <x v="1"/>
    <x v="1"/>
    <n v="90049"/>
    <x v="1"/>
    <s v="OFF-BI-10004209"/>
    <x v="1"/>
    <x v="8"/>
    <s v="Fellowes Twister Kit, Gray/Clear, 3/pkg"/>
    <n v="19.295999999999999"/>
    <n v="3"/>
    <n v="0.2"/>
    <n v="6.0299999999999994"/>
  </r>
  <r>
    <n v="6612"/>
    <s v="CA-2012-107678"/>
    <x v="1"/>
    <x v="1122"/>
    <d v="2012-04-28T00:00:00"/>
    <s v="Standard Class"/>
    <s v="JK-16090"/>
    <s v="Juliana Krohn"/>
    <x v="0"/>
    <x v="0"/>
    <x v="103"/>
    <x v="0"/>
    <n v="40214"/>
    <x v="0"/>
    <s v="FUR-CH-10001891"/>
    <x v="0"/>
    <x v="1"/>
    <s v="Global Deluxe Office Fabric Chairs"/>
    <n v="191.96"/>
    <n v="2"/>
    <n v="0"/>
    <n v="51.829200000000014"/>
  </r>
  <r>
    <n v="6613"/>
    <s v="CA-2012-107678"/>
    <x v="1"/>
    <x v="1122"/>
    <d v="2012-04-28T00:00:00"/>
    <s v="Standard Class"/>
    <s v="JK-16090"/>
    <s v="Juliana Krohn"/>
    <x v="0"/>
    <x v="0"/>
    <x v="103"/>
    <x v="0"/>
    <n v="40214"/>
    <x v="0"/>
    <s v="OFF-BI-10002215"/>
    <x v="1"/>
    <x v="8"/>
    <s v="Wilson Jones Hanging View Binder, White, 1&quot;"/>
    <n v="21.299999999999997"/>
    <n v="3"/>
    <n v="0"/>
    <n v="9.7979999999999983"/>
  </r>
  <r>
    <n v="6614"/>
    <s v="CA-2012-107678"/>
    <x v="1"/>
    <x v="1122"/>
    <d v="2012-04-28T00:00:00"/>
    <s v="Standard Class"/>
    <s v="JK-16090"/>
    <s v="Juliana Krohn"/>
    <x v="0"/>
    <x v="0"/>
    <x v="103"/>
    <x v="0"/>
    <n v="40214"/>
    <x v="0"/>
    <s v="TEC-PH-10002103"/>
    <x v="2"/>
    <x v="7"/>
    <s v="Jabra SPEAK 410"/>
    <n v="469.95"/>
    <n v="5"/>
    <n v="0"/>
    <n v="131.58600000000001"/>
  </r>
  <r>
    <n v="6615"/>
    <s v="CA-2012-107678"/>
    <x v="1"/>
    <x v="1122"/>
    <d v="2012-04-28T00:00:00"/>
    <s v="Standard Class"/>
    <s v="JK-16090"/>
    <s v="Juliana Krohn"/>
    <x v="0"/>
    <x v="0"/>
    <x v="103"/>
    <x v="0"/>
    <n v="40214"/>
    <x v="0"/>
    <s v="FUR-FU-10003394"/>
    <x v="0"/>
    <x v="5"/>
    <s v="Tenex &quot;The Solids&quot; Textured Chair Mats"/>
    <n v="209.88"/>
    <n v="3"/>
    <n v="0"/>
    <n v="35.679599999999979"/>
  </r>
  <r>
    <n v="6616"/>
    <s v="CA-2013-123512"/>
    <x v="0"/>
    <x v="26"/>
    <d v="2013-06-20T00:00:00"/>
    <s v="First Class"/>
    <s v="MV-18190"/>
    <s v="Mike Vittorini"/>
    <x v="0"/>
    <x v="0"/>
    <x v="1"/>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x v="0"/>
    <x v="1"/>
    <x v="1"/>
    <n v="90045"/>
    <x v="1"/>
    <s v="OFF-LA-10000081"/>
    <x v="1"/>
    <x v="2"/>
    <s v="Avery 496"/>
    <n v="22.5"/>
    <n v="6"/>
    <n v="0"/>
    <n v="10.799999999999999"/>
  </r>
  <r>
    <n v="6618"/>
    <s v="CA-2013-123512"/>
    <x v="0"/>
    <x v="26"/>
    <d v="2013-06-20T00:00:00"/>
    <s v="First Class"/>
    <s v="MV-18190"/>
    <s v="Mike Vittorini"/>
    <x v="0"/>
    <x v="0"/>
    <x v="1"/>
    <x v="1"/>
    <n v="90045"/>
    <x v="1"/>
    <s v="OFF-PA-10001497"/>
    <x v="1"/>
    <x v="10"/>
    <s v="Xerox 1914"/>
    <n v="219.84"/>
    <n v="4"/>
    <n v="0"/>
    <n v="107.7216"/>
  </r>
  <r>
    <n v="6619"/>
    <s v="US-2014-167402"/>
    <x v="3"/>
    <x v="1123"/>
    <d v="2014-01-19T00:00:00"/>
    <s v="Second Class"/>
    <s v="CP-12085"/>
    <s v="Cathy Prescott"/>
    <x v="1"/>
    <x v="0"/>
    <x v="24"/>
    <x v="25"/>
    <n v="65807"/>
    <x v="2"/>
    <s v="OFF-PA-10004983"/>
    <x v="1"/>
    <x v="10"/>
    <s v="Xerox 23"/>
    <n v="32.400000000000006"/>
    <n v="5"/>
    <n v="0"/>
    <n v="15.552000000000001"/>
  </r>
  <r>
    <n v="6620"/>
    <s v="US-2014-167402"/>
    <x v="3"/>
    <x v="1123"/>
    <d v="2014-01-19T00:00:00"/>
    <s v="Second Class"/>
    <s v="CP-12085"/>
    <s v="Cathy Prescott"/>
    <x v="1"/>
    <x v="0"/>
    <x v="24"/>
    <x v="25"/>
    <n v="65807"/>
    <x v="2"/>
    <s v="OFF-AR-10004010"/>
    <x v="1"/>
    <x v="6"/>
    <s v="Hunt Boston Vacuum Mount KS Pencil Sharpener"/>
    <n v="209.94"/>
    <n v="6"/>
    <n v="0"/>
    <n v="54.584400000000002"/>
  </r>
  <r>
    <n v="6621"/>
    <s v="US-2014-167402"/>
    <x v="3"/>
    <x v="1123"/>
    <d v="2014-01-19T00:00:00"/>
    <s v="Second Class"/>
    <s v="CP-12085"/>
    <s v="Cathy Prescott"/>
    <x v="1"/>
    <x v="0"/>
    <x v="24"/>
    <x v="25"/>
    <n v="65807"/>
    <x v="2"/>
    <s v="OFF-SU-10002881"/>
    <x v="1"/>
    <x v="14"/>
    <s v="Martin Yale Chadless Opener Electric Letter Opener"/>
    <n v="4164.0499999999993"/>
    <n v="5"/>
    <n v="0"/>
    <n v="83.281000000000063"/>
  </r>
  <r>
    <n v="6622"/>
    <s v="US-2014-167402"/>
    <x v="3"/>
    <x v="1123"/>
    <d v="2014-01-19T00:00:00"/>
    <s v="Second Class"/>
    <s v="CP-12085"/>
    <s v="Cathy Prescott"/>
    <x v="1"/>
    <x v="0"/>
    <x v="24"/>
    <x v="25"/>
    <n v="65807"/>
    <x v="2"/>
    <s v="FUR-BO-10001608"/>
    <x v="0"/>
    <x v="0"/>
    <s v="Hon Metal Bookcases, Black"/>
    <n v="212.94"/>
    <n v="3"/>
    <n v="0"/>
    <n v="53.235000000000014"/>
  </r>
  <r>
    <n v="6623"/>
    <s v="CA-2011-130449"/>
    <x v="2"/>
    <x v="1124"/>
    <d v="2011-09-09T00:00:00"/>
    <s v="First Class"/>
    <s v="VP-21760"/>
    <s v="Victoria Pisteka"/>
    <x v="1"/>
    <x v="0"/>
    <x v="8"/>
    <x v="1"/>
    <n v="94109"/>
    <x v="1"/>
    <s v="FUR-FU-10001487"/>
    <x v="0"/>
    <x v="5"/>
    <s v="Eldon Expressions Wood and Plastic Desk Accessories, Cherry Wood"/>
    <n v="41.88"/>
    <n v="6"/>
    <n v="0"/>
    <n v="12.145199999999997"/>
  </r>
  <r>
    <n v="6624"/>
    <s v="CA-2011-130449"/>
    <x v="2"/>
    <x v="1124"/>
    <d v="2011-09-09T00:00:00"/>
    <s v="First Class"/>
    <s v="VP-21760"/>
    <s v="Victoria Pisteka"/>
    <x v="1"/>
    <x v="0"/>
    <x v="8"/>
    <x v="1"/>
    <n v="94109"/>
    <x v="1"/>
    <s v="OFF-LA-10001934"/>
    <x v="1"/>
    <x v="2"/>
    <s v="Avery 516"/>
    <n v="58.48"/>
    <n v="8"/>
    <n v="0"/>
    <n v="27.485599999999998"/>
  </r>
  <r>
    <n v="6625"/>
    <s v="CA-2012-141250"/>
    <x v="1"/>
    <x v="1125"/>
    <d v="2012-01-23T00:00:00"/>
    <s v="Standard Class"/>
    <s v="PM-18940"/>
    <s v="Paul MacIntyre"/>
    <x v="0"/>
    <x v="0"/>
    <x v="480"/>
    <x v="5"/>
    <n v="77590"/>
    <x v="2"/>
    <s v="FUR-TA-10002855"/>
    <x v="0"/>
    <x v="3"/>
    <s v="Bevis Round Conference Table Top &amp; Single Column Base"/>
    <n v="102.438"/>
    <n v="1"/>
    <n v="0.3"/>
    <n v="-13.170600000000007"/>
  </r>
  <r>
    <n v="6626"/>
    <s v="CA-2012-141250"/>
    <x v="1"/>
    <x v="1125"/>
    <d v="2012-01-23T00:00:00"/>
    <s v="Standard Class"/>
    <s v="PM-18940"/>
    <s v="Paul MacIntyre"/>
    <x v="0"/>
    <x v="0"/>
    <x v="480"/>
    <x v="5"/>
    <n v="77590"/>
    <x v="2"/>
    <s v="FUR-CH-10004875"/>
    <x v="0"/>
    <x v="1"/>
    <s v="Harbour Creations 67200 Series Stacking Chairs"/>
    <n v="199.304"/>
    <n v="4"/>
    <n v="0.3"/>
    <n v="-8.5416000000000025"/>
  </r>
  <r>
    <n v="6627"/>
    <s v="CA-2011-145541"/>
    <x v="2"/>
    <x v="637"/>
    <d v="2011-12-21T00:00:00"/>
    <s v="Standard Class"/>
    <s v="TB-21400"/>
    <s v="Tom Boeckenhauer"/>
    <x v="0"/>
    <x v="0"/>
    <x v="20"/>
    <x v="15"/>
    <n v="10024"/>
    <x v="3"/>
    <s v="TEC-MA-10001127"/>
    <x v="2"/>
    <x v="15"/>
    <s v="HP Designjet T520 Inkjet Large Format Printer - 24&quot; Color"/>
    <n v="6999.96"/>
    <n v="4"/>
    <n v="0"/>
    <n v="2239.9871999999996"/>
  </r>
  <r>
    <n v="6628"/>
    <s v="CA-2011-138513"/>
    <x v="2"/>
    <x v="235"/>
    <d v="2011-05-27T00:00:00"/>
    <s v="Standard Class"/>
    <s v="EH-13990"/>
    <s v="Erica Hackney"/>
    <x v="0"/>
    <x v="0"/>
    <x v="234"/>
    <x v="4"/>
    <n v="98006"/>
    <x v="1"/>
    <s v="OFF-PA-10003177"/>
    <x v="1"/>
    <x v="10"/>
    <s v="Xerox 1999"/>
    <n v="12.96"/>
    <n v="2"/>
    <n v="0"/>
    <n v="6.2208000000000006"/>
  </r>
  <r>
    <n v="6629"/>
    <s v="CA-2012-135489"/>
    <x v="1"/>
    <x v="444"/>
    <d v="2012-09-22T00:00:00"/>
    <s v="Second Class"/>
    <s v="GW-14605"/>
    <s v="Giulietta Weimer"/>
    <x v="0"/>
    <x v="0"/>
    <x v="20"/>
    <x v="15"/>
    <n v="10024"/>
    <x v="3"/>
    <s v="TEC-PH-10000011"/>
    <x v="2"/>
    <x v="7"/>
    <s v="PureGear Roll-On Screen Protector"/>
    <n v="279.85999999999996"/>
    <n v="14"/>
    <n v="0"/>
    <n v="134.33279999999996"/>
  </r>
  <r>
    <n v="6630"/>
    <s v="CA-2012-125696"/>
    <x v="1"/>
    <x v="653"/>
    <d v="2012-10-06T00:00:00"/>
    <s v="Standard Class"/>
    <s v="NP-18685"/>
    <s v="Nora Pelletier"/>
    <x v="2"/>
    <x v="0"/>
    <x v="481"/>
    <x v="3"/>
    <n v="27893"/>
    <x v="0"/>
    <s v="OFF-BI-10001757"/>
    <x v="1"/>
    <x v="8"/>
    <s v="Pressboard Hanging Data Binders for Unburst Sheets"/>
    <n v="7.3800000000000008"/>
    <n v="5"/>
    <n v="0.7"/>
    <n v="-5.4120000000000008"/>
  </r>
  <r>
    <n v="6631"/>
    <s v="CA-2013-105081"/>
    <x v="0"/>
    <x v="591"/>
    <d v="2013-12-31T00:00:00"/>
    <s v="Standard Class"/>
    <s v="JE-15715"/>
    <s v="Joe Elijah"/>
    <x v="0"/>
    <x v="0"/>
    <x v="4"/>
    <x v="4"/>
    <n v="98115"/>
    <x v="1"/>
    <s v="FUR-CH-10000847"/>
    <x v="0"/>
    <x v="1"/>
    <s v="Global Executive Mid-Back Manager's Chair"/>
    <n v="698.35200000000009"/>
    <n v="3"/>
    <n v="0.2"/>
    <n v="52.376399999999961"/>
  </r>
  <r>
    <n v="6632"/>
    <s v="CA-2013-105081"/>
    <x v="0"/>
    <x v="591"/>
    <d v="2013-12-31T00:00:00"/>
    <s v="Standard Class"/>
    <s v="JE-15715"/>
    <s v="Joe Elijah"/>
    <x v="0"/>
    <x v="0"/>
    <x v="4"/>
    <x v="4"/>
    <n v="98115"/>
    <x v="1"/>
    <s v="FUR-TA-10001307"/>
    <x v="0"/>
    <x v="3"/>
    <s v="SAFCO PlanMaster Heigh-Adjustable Drafting Table Base, 43w x 30d x 30-37h, Black"/>
    <n v="1747.25"/>
    <n v="5"/>
    <n v="0"/>
    <n v="629.01"/>
  </r>
  <r>
    <n v="6633"/>
    <s v="US-2013-146857"/>
    <x v="0"/>
    <x v="715"/>
    <d v="2013-05-09T00:00:00"/>
    <s v="Second Class"/>
    <s v="BE-11455"/>
    <s v="Brad Eason"/>
    <x v="2"/>
    <x v="0"/>
    <x v="24"/>
    <x v="25"/>
    <n v="65807"/>
    <x v="2"/>
    <s v="OFF-AP-10001205"/>
    <x v="1"/>
    <x v="9"/>
    <s v="Belkin 5 Outlet SurgeMaster Power Centers"/>
    <n v="54.48"/>
    <n v="1"/>
    <n v="0"/>
    <n v="15.254400000000004"/>
  </r>
  <r>
    <n v="6634"/>
    <s v="CA-2013-166275"/>
    <x v="0"/>
    <x v="1057"/>
    <d v="2013-10-25T00:00:00"/>
    <s v="Same Day"/>
    <s v="SS-20590"/>
    <s v="Sonia Sunley"/>
    <x v="0"/>
    <x v="0"/>
    <x v="8"/>
    <x v="1"/>
    <n v="94109"/>
    <x v="1"/>
    <s v="TEC-AC-10001838"/>
    <x v="2"/>
    <x v="11"/>
    <s v="Razer Tiamat Over Ear 7.1 Surround Sound PC Gaming Headset"/>
    <n v="199.99"/>
    <n v="1"/>
    <n v="0"/>
    <n v="85.995700000000014"/>
  </r>
  <r>
    <n v="6635"/>
    <s v="CA-2014-144498"/>
    <x v="3"/>
    <x v="636"/>
    <d v="2014-05-07T00:00:00"/>
    <s v="Same Day"/>
    <s v="MB-18085"/>
    <s v="Mick Brown"/>
    <x v="0"/>
    <x v="0"/>
    <x v="35"/>
    <x v="3"/>
    <n v="28205"/>
    <x v="0"/>
    <s v="OFF-BI-10003982"/>
    <x v="1"/>
    <x v="8"/>
    <s v="Wilson Jones Century Plastic Molded Ring Binders"/>
    <n v="68.541000000000011"/>
    <n v="11"/>
    <n v="0.7"/>
    <n v="-52.548099999999991"/>
  </r>
  <r>
    <n v="6636"/>
    <s v="CA-2014-144498"/>
    <x v="3"/>
    <x v="636"/>
    <d v="2014-05-07T00:00:00"/>
    <s v="Same Day"/>
    <s v="MB-18085"/>
    <s v="Mick Brown"/>
    <x v="0"/>
    <x v="0"/>
    <x v="35"/>
    <x v="3"/>
    <n v="28205"/>
    <x v="0"/>
    <s v="TEC-PH-10004977"/>
    <x v="2"/>
    <x v="7"/>
    <s v="GE 30524EE4"/>
    <n v="627.16800000000012"/>
    <n v="4"/>
    <n v="0.2"/>
    <n v="70.55639999999994"/>
  </r>
  <r>
    <n v="6637"/>
    <s v="CA-2014-144498"/>
    <x v="3"/>
    <x v="636"/>
    <d v="2014-05-07T00:00:00"/>
    <s v="Same Day"/>
    <s v="MB-18085"/>
    <s v="Mick Brown"/>
    <x v="0"/>
    <x v="0"/>
    <x v="35"/>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x v="0"/>
    <x v="20"/>
    <x v="15"/>
    <n v="10011"/>
    <x v="3"/>
    <s v="OFF-AR-10001573"/>
    <x v="1"/>
    <x v="6"/>
    <s v="American Pencil"/>
    <n v="6.99"/>
    <n v="3"/>
    <n v="0"/>
    <n v="2.027099999999999"/>
  </r>
  <r>
    <n v="6639"/>
    <s v="CA-2014-103352"/>
    <x v="3"/>
    <x v="344"/>
    <d v="2014-12-01T00:00:00"/>
    <s v="Second Class"/>
    <s v="RP-19390"/>
    <s v="Resi Pölking"/>
    <x v="0"/>
    <x v="0"/>
    <x v="20"/>
    <x v="15"/>
    <n v="10011"/>
    <x v="3"/>
    <s v="OFF-BI-10001196"/>
    <x v="1"/>
    <x v="8"/>
    <s v="Avery Flip-Chart Easel Binder, Black"/>
    <n v="107.42400000000001"/>
    <n v="6"/>
    <n v="0.2"/>
    <n v="36.255599999999994"/>
  </r>
  <r>
    <n v="6640"/>
    <s v="CA-2011-108609"/>
    <x v="2"/>
    <x v="656"/>
    <d v="2011-11-02T00:00:00"/>
    <s v="Second Class"/>
    <s v="AJ-10780"/>
    <s v="Anthony Jacobs"/>
    <x v="1"/>
    <x v="0"/>
    <x v="160"/>
    <x v="24"/>
    <n v="44052"/>
    <x v="3"/>
    <s v="FUR-TA-10003954"/>
    <x v="0"/>
    <x v="3"/>
    <s v="Hon 94000 Series Round Tables"/>
    <n v="1421.664"/>
    <n v="8"/>
    <n v="0.4"/>
    <n v="-734.52639999999997"/>
  </r>
  <r>
    <n v="6641"/>
    <s v="CA-2014-128328"/>
    <x v="3"/>
    <x v="485"/>
    <d v="2014-08-10T00:00:00"/>
    <s v="Standard Class"/>
    <s v="PO-18865"/>
    <s v="Patrick O'Donnell"/>
    <x v="0"/>
    <x v="0"/>
    <x v="245"/>
    <x v="14"/>
    <n v="46203"/>
    <x v="2"/>
    <s v="OFF-BI-10001989"/>
    <x v="1"/>
    <x v="8"/>
    <s v="Premium Transparent Presentation Covers by GBC"/>
    <n v="125.88"/>
    <n v="6"/>
    <n v="0"/>
    <n v="60.422399999999996"/>
  </r>
  <r>
    <n v="6642"/>
    <s v="CA-2014-128328"/>
    <x v="3"/>
    <x v="485"/>
    <d v="2014-08-10T00:00:00"/>
    <s v="Standard Class"/>
    <s v="PO-18865"/>
    <s v="Patrick O'Donnell"/>
    <x v="0"/>
    <x v="0"/>
    <x v="245"/>
    <x v="14"/>
    <n v="46203"/>
    <x v="2"/>
    <s v="TEC-AC-10001714"/>
    <x v="2"/>
    <x v="11"/>
    <s v="Logitech MX Performance Wireless Mouse"/>
    <n v="79.78"/>
    <n v="2"/>
    <n v="0"/>
    <n v="29.518599999999999"/>
  </r>
  <r>
    <n v="6643"/>
    <s v="CA-2014-128328"/>
    <x v="3"/>
    <x v="485"/>
    <d v="2014-08-10T00:00:00"/>
    <s v="Standard Class"/>
    <s v="PO-18865"/>
    <s v="Patrick O'Donnell"/>
    <x v="0"/>
    <x v="0"/>
    <x v="245"/>
    <x v="14"/>
    <n v="46203"/>
    <x v="2"/>
    <s v="OFF-LA-10003498"/>
    <x v="1"/>
    <x v="2"/>
    <s v="Avery 475"/>
    <n v="133.20000000000002"/>
    <n v="9"/>
    <n v="0"/>
    <n v="66.600000000000009"/>
  </r>
  <r>
    <n v="6644"/>
    <s v="US-2012-156496"/>
    <x v="1"/>
    <x v="544"/>
    <d v="2012-08-16T00:00:00"/>
    <s v="Standard Class"/>
    <s v="WB-21850"/>
    <s v="William Brown"/>
    <x v="0"/>
    <x v="0"/>
    <x v="252"/>
    <x v="21"/>
    <n v="97756"/>
    <x v="1"/>
    <s v="TEC-PH-10000576"/>
    <x v="2"/>
    <x v="7"/>
    <s v="AT&amp;T 1080 Corded phone"/>
    <n v="438.36800000000005"/>
    <n v="4"/>
    <n v="0.2"/>
    <n v="38.357200000000006"/>
  </r>
  <r>
    <n v="6645"/>
    <s v="US-2012-156496"/>
    <x v="1"/>
    <x v="544"/>
    <d v="2012-08-16T00:00:00"/>
    <s v="Standard Class"/>
    <s v="WB-21850"/>
    <s v="William Brown"/>
    <x v="0"/>
    <x v="0"/>
    <x v="252"/>
    <x v="21"/>
    <n v="97756"/>
    <x v="1"/>
    <s v="TEC-PH-10004188"/>
    <x v="2"/>
    <x v="7"/>
    <s v="OtterBox Commuter Series Case - Samsung Galaxy S4"/>
    <n v="139.94400000000002"/>
    <n v="7"/>
    <n v="0.2"/>
    <n v="-31.487400000000001"/>
  </r>
  <r>
    <n v="6646"/>
    <s v="US-2012-156496"/>
    <x v="1"/>
    <x v="544"/>
    <d v="2012-08-16T00:00:00"/>
    <s v="Standard Class"/>
    <s v="WB-21850"/>
    <s v="William Brown"/>
    <x v="0"/>
    <x v="0"/>
    <x v="252"/>
    <x v="21"/>
    <n v="97756"/>
    <x v="1"/>
    <s v="OFF-AP-10001469"/>
    <x v="1"/>
    <x v="9"/>
    <s v="Fellowes 8 Outlet Superior Workstation Surge Protector"/>
    <n v="133.47200000000001"/>
    <n v="4"/>
    <n v="0.2"/>
    <n v="15.015599999999985"/>
  </r>
  <r>
    <n v="6647"/>
    <s v="US-2013-127334"/>
    <x v="0"/>
    <x v="272"/>
    <d v="2013-12-22T00:00:00"/>
    <s v="Standard Class"/>
    <s v="MP-18175"/>
    <s v="Mike Pelletier"/>
    <x v="2"/>
    <x v="0"/>
    <x v="24"/>
    <x v="21"/>
    <n v="97477"/>
    <x v="1"/>
    <s v="FUR-TA-10003473"/>
    <x v="0"/>
    <x v="3"/>
    <s v="Bretford Rectangular Conference Table Tops"/>
    <n v="564.19499999999994"/>
    <n v="3"/>
    <n v="0.5"/>
    <n v="-304.66529999999989"/>
  </r>
  <r>
    <n v="6648"/>
    <s v="US-2013-127334"/>
    <x v="0"/>
    <x v="272"/>
    <d v="2013-12-22T00:00:00"/>
    <s v="Standard Class"/>
    <s v="MP-18175"/>
    <s v="Mike Pelletier"/>
    <x v="2"/>
    <x v="0"/>
    <x v="24"/>
    <x v="21"/>
    <n v="97477"/>
    <x v="1"/>
    <s v="OFF-AP-10001205"/>
    <x v="1"/>
    <x v="9"/>
    <s v="Belkin 5 Outlet SurgeMaster Power Centers"/>
    <n v="87.168000000000006"/>
    <n v="2"/>
    <n v="0.2"/>
    <n v="8.7168000000000063"/>
  </r>
  <r>
    <n v="6649"/>
    <s v="US-2014-124779"/>
    <x v="3"/>
    <x v="565"/>
    <d v="2014-09-12T00:00:00"/>
    <s v="First Class"/>
    <s v="BF-11020"/>
    <s v="Barry Französisch"/>
    <x v="1"/>
    <x v="0"/>
    <x v="81"/>
    <x v="5"/>
    <n v="76017"/>
    <x v="2"/>
    <s v="OFF-BI-10002429"/>
    <x v="1"/>
    <x v="8"/>
    <s v="Premier Elliptical Ring Binder, Black"/>
    <n v="42.615999999999993"/>
    <n v="7"/>
    <n v="0.8"/>
    <n v="-68.185600000000022"/>
  </r>
  <r>
    <n v="6650"/>
    <s v="US-2014-124779"/>
    <x v="3"/>
    <x v="565"/>
    <d v="2014-09-12T00:00:00"/>
    <s v="First Class"/>
    <s v="BF-11020"/>
    <s v="Barry Französisch"/>
    <x v="1"/>
    <x v="0"/>
    <x v="81"/>
    <x v="5"/>
    <n v="76017"/>
    <x v="2"/>
    <s v="TEC-CO-10001943"/>
    <x v="2"/>
    <x v="16"/>
    <s v="Canon PC-428 Personal Copier"/>
    <n v="319.98400000000004"/>
    <n v="2"/>
    <n v="0.2"/>
    <n v="107.99459999999999"/>
  </r>
  <r>
    <n v="6651"/>
    <s v="US-2014-124779"/>
    <x v="3"/>
    <x v="565"/>
    <d v="2014-09-12T00:00:00"/>
    <s v="First Class"/>
    <s v="BF-11020"/>
    <s v="Barry Französisch"/>
    <x v="1"/>
    <x v="0"/>
    <x v="81"/>
    <x v="5"/>
    <n v="76017"/>
    <x v="2"/>
    <s v="OFF-FA-10004854"/>
    <x v="1"/>
    <x v="13"/>
    <s v="Vinyl Coated Wire Paper Clips in Organizer Box, 800/Box"/>
    <n v="45.92"/>
    <n v="5"/>
    <n v="0.2"/>
    <n v="15.498000000000001"/>
  </r>
  <r>
    <n v="6652"/>
    <s v="US-2014-124779"/>
    <x v="3"/>
    <x v="565"/>
    <d v="2014-09-12T00:00:00"/>
    <s v="First Class"/>
    <s v="BF-11020"/>
    <s v="Barry Französisch"/>
    <x v="1"/>
    <x v="0"/>
    <x v="81"/>
    <x v="5"/>
    <n v="76017"/>
    <x v="2"/>
    <s v="FUR-FU-10001095"/>
    <x v="0"/>
    <x v="5"/>
    <s v="DAX Black Cherry Wood-Tone Poster Frame"/>
    <n v="21.184000000000001"/>
    <n v="2"/>
    <n v="0.6"/>
    <n v="-11.651199999999999"/>
  </r>
  <r>
    <n v="6653"/>
    <s v="US-2014-124779"/>
    <x v="3"/>
    <x v="565"/>
    <d v="2014-09-12T00:00:00"/>
    <s v="First Class"/>
    <s v="BF-11020"/>
    <s v="Barry Französisch"/>
    <x v="1"/>
    <x v="0"/>
    <x v="81"/>
    <x v="5"/>
    <n v="76017"/>
    <x v="2"/>
    <s v="OFF-PA-10000061"/>
    <x v="1"/>
    <x v="10"/>
    <s v="Xerox 205"/>
    <n v="20.736000000000004"/>
    <n v="4"/>
    <n v="0.2"/>
    <n v="7.2576000000000001"/>
  </r>
  <r>
    <n v="6654"/>
    <s v="US-2014-124779"/>
    <x v="3"/>
    <x v="565"/>
    <d v="2014-09-12T00:00:00"/>
    <s v="First Class"/>
    <s v="BF-11020"/>
    <s v="Barry Französisch"/>
    <x v="1"/>
    <x v="0"/>
    <x v="81"/>
    <x v="5"/>
    <n v="76017"/>
    <x v="2"/>
    <s v="FUR-CH-10003535"/>
    <x v="0"/>
    <x v="1"/>
    <s v="Global Armless Task Chair, Royal Blue"/>
    <n v="213.42999999999995"/>
    <n v="5"/>
    <n v="0.3"/>
    <n v="-39.636999999999993"/>
  </r>
  <r>
    <n v="6655"/>
    <s v="CA-2014-135937"/>
    <x v="3"/>
    <x v="297"/>
    <d v="2014-02-28T00:00:00"/>
    <s v="Standard Class"/>
    <s v="KM-16375"/>
    <s v="Katherine Murray"/>
    <x v="2"/>
    <x v="0"/>
    <x v="23"/>
    <x v="16"/>
    <n v="85234"/>
    <x v="1"/>
    <s v="TEC-PH-10004447"/>
    <x v="2"/>
    <x v="7"/>
    <s v="Toshiba IPT2010-SD IP Telephone"/>
    <n v="333.57600000000002"/>
    <n v="3"/>
    <n v="0.2"/>
    <n v="25.018199999999993"/>
  </r>
  <r>
    <n v="6656"/>
    <s v="CA-2014-135937"/>
    <x v="3"/>
    <x v="297"/>
    <d v="2014-02-28T00:00:00"/>
    <s v="Standard Class"/>
    <s v="KM-16375"/>
    <s v="Katherine Murray"/>
    <x v="2"/>
    <x v="0"/>
    <x v="23"/>
    <x v="16"/>
    <n v="85234"/>
    <x v="1"/>
    <s v="TEC-AC-10001114"/>
    <x v="2"/>
    <x v="11"/>
    <s v="Microsoft Wireless Mobile Mouse 4000"/>
    <n v="31.992000000000004"/>
    <n v="1"/>
    <n v="0.2"/>
    <n v="4.7987999999999964"/>
  </r>
  <r>
    <n v="6657"/>
    <s v="CA-2014-135937"/>
    <x v="3"/>
    <x v="297"/>
    <d v="2014-02-28T00:00:00"/>
    <s v="Standard Class"/>
    <s v="KM-16375"/>
    <s v="Katherine Murray"/>
    <x v="2"/>
    <x v="0"/>
    <x v="23"/>
    <x v="16"/>
    <n v="85234"/>
    <x v="1"/>
    <s v="OFF-ST-10000563"/>
    <x v="1"/>
    <x v="4"/>
    <s v="Fellowes Bankers Box Stor/Drawer Steel Plus"/>
    <n v="51.168000000000006"/>
    <n v="2"/>
    <n v="0.2"/>
    <n v="-6.3960000000000008"/>
  </r>
  <r>
    <n v="6658"/>
    <s v="CA-2014-135937"/>
    <x v="3"/>
    <x v="297"/>
    <d v="2014-02-28T00:00:00"/>
    <s v="Standard Class"/>
    <s v="KM-16375"/>
    <s v="Katherine Murray"/>
    <x v="2"/>
    <x v="0"/>
    <x v="23"/>
    <x v="16"/>
    <n v="85234"/>
    <x v="1"/>
    <s v="OFF-EN-10004846"/>
    <x v="1"/>
    <x v="12"/>
    <s v="Letter or Legal Size Expandable Poly String Tie Envelopes"/>
    <n v="10.64"/>
    <n v="5"/>
    <n v="0.2"/>
    <n v="3.8570000000000002"/>
  </r>
  <r>
    <n v="6659"/>
    <s v="CA-2014-135937"/>
    <x v="3"/>
    <x v="297"/>
    <d v="2014-02-28T00:00:00"/>
    <s v="Standard Class"/>
    <s v="KM-16375"/>
    <s v="Katherine Murray"/>
    <x v="2"/>
    <x v="0"/>
    <x v="23"/>
    <x v="16"/>
    <n v="85234"/>
    <x v="1"/>
    <s v="FUR-FU-10002253"/>
    <x v="0"/>
    <x v="5"/>
    <s v="Howard Miller 13&quot; Diameter Pewter Finish Round Wall Clock"/>
    <n v="68.703999999999994"/>
    <n v="2"/>
    <n v="0.2"/>
    <n v="16.317200000000003"/>
  </r>
  <r>
    <n v="6660"/>
    <s v="CA-2014-135937"/>
    <x v="3"/>
    <x v="297"/>
    <d v="2014-02-28T00:00:00"/>
    <s v="Standard Class"/>
    <s v="KM-16375"/>
    <s v="Katherine Murray"/>
    <x v="2"/>
    <x v="0"/>
    <x v="23"/>
    <x v="16"/>
    <n v="85234"/>
    <x v="1"/>
    <s v="FUR-TA-10001039"/>
    <x v="0"/>
    <x v="3"/>
    <s v="KI Adjustable-Height Table"/>
    <n v="386.91"/>
    <n v="9"/>
    <n v="0.5"/>
    <n v="-185.71679999999998"/>
  </r>
  <r>
    <n v="6661"/>
    <s v="CA-2012-129322"/>
    <x v="1"/>
    <x v="816"/>
    <d v="2012-08-10T00:00:00"/>
    <s v="Second Class"/>
    <s v="DB-13405"/>
    <s v="Denny Blanton"/>
    <x v="0"/>
    <x v="0"/>
    <x v="104"/>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x v="0"/>
    <x v="104"/>
    <x v="31"/>
    <n v="1841"/>
    <x v="3"/>
    <s v="OFF-AP-10004336"/>
    <x v="1"/>
    <x v="9"/>
    <s v="Conquest 14 Commercial Heavy-Duty Upright Vacuum, Collection System, Accessory Kit"/>
    <n v="113.92"/>
    <n v="2"/>
    <n v="0"/>
    <n v="33.036799999999985"/>
  </r>
  <r>
    <n v="6663"/>
    <s v="CA-2012-129322"/>
    <x v="1"/>
    <x v="816"/>
    <d v="2012-08-10T00:00:00"/>
    <s v="Second Class"/>
    <s v="DB-13405"/>
    <s v="Denny Blanton"/>
    <x v="0"/>
    <x v="0"/>
    <x v="104"/>
    <x v="31"/>
    <n v="1841"/>
    <x v="3"/>
    <s v="OFF-BI-10001718"/>
    <x v="1"/>
    <x v="8"/>
    <s v="GBC DocuBind P50 Personal Binding Machine"/>
    <n v="447.85999999999996"/>
    <n v="7"/>
    <n v="0"/>
    <n v="210.49419999999998"/>
  </r>
  <r>
    <n v="6664"/>
    <s v="CA-2014-162173"/>
    <x v="3"/>
    <x v="40"/>
    <d v="2014-11-02T00:00:00"/>
    <s v="Standard Class"/>
    <s v="OT-18730"/>
    <s v="Olvera Toch"/>
    <x v="0"/>
    <x v="0"/>
    <x v="173"/>
    <x v="17"/>
    <n v="23464"/>
    <x v="0"/>
    <s v="FUR-TA-10001520"/>
    <x v="0"/>
    <x v="3"/>
    <s v="Lesro Sheffield Collection Coffee Table, End Table, Center Table, Corner Table"/>
    <n v="356.85"/>
    <n v="5"/>
    <n v="0"/>
    <n v="60.664499999999961"/>
  </r>
  <r>
    <n v="6665"/>
    <s v="CA-2014-162173"/>
    <x v="3"/>
    <x v="40"/>
    <d v="2014-11-02T00:00:00"/>
    <s v="Standard Class"/>
    <s v="OT-18730"/>
    <s v="Olvera Toch"/>
    <x v="0"/>
    <x v="0"/>
    <x v="173"/>
    <x v="17"/>
    <n v="23464"/>
    <x v="0"/>
    <s v="OFF-EN-10002831"/>
    <x v="1"/>
    <x v="12"/>
    <s v="Tyvek  Top-Opening Peel &amp; Seel  Envelopes, Gray"/>
    <n v="251.57999999999998"/>
    <n v="7"/>
    <n v="0"/>
    <n v="113.21099999999998"/>
  </r>
  <r>
    <n v="6666"/>
    <s v="CA-2013-115483"/>
    <x v="0"/>
    <x v="216"/>
    <d v="2013-07-19T00:00:00"/>
    <s v="Second Class"/>
    <s v="JS-15880"/>
    <s v="John Stevenson"/>
    <x v="0"/>
    <x v="0"/>
    <x v="218"/>
    <x v="5"/>
    <n v="75061"/>
    <x v="2"/>
    <s v="OFF-PA-10001497"/>
    <x v="1"/>
    <x v="10"/>
    <s v="Xerox 1914"/>
    <n v="219.84000000000003"/>
    <n v="5"/>
    <n v="0.2"/>
    <n v="79.691999999999979"/>
  </r>
  <r>
    <n v="6667"/>
    <s v="CA-2014-122175"/>
    <x v="3"/>
    <x v="605"/>
    <d v="2014-05-15T00:00:00"/>
    <s v="Second Class"/>
    <s v="CA-12775"/>
    <s v="Cynthia Arntzen"/>
    <x v="0"/>
    <x v="0"/>
    <x v="219"/>
    <x v="30"/>
    <n v="8360"/>
    <x v="3"/>
    <s v="FUR-FU-10000719"/>
    <x v="0"/>
    <x v="5"/>
    <s v="DAX Cubicle Frames, 8-1/2 x 11"/>
    <n v="42.85"/>
    <n v="5"/>
    <n v="0"/>
    <n v="15.426000000000002"/>
  </r>
  <r>
    <n v="6668"/>
    <s v="CA-2014-122175"/>
    <x v="3"/>
    <x v="605"/>
    <d v="2014-05-15T00:00:00"/>
    <s v="Second Class"/>
    <s v="CA-12775"/>
    <s v="Cynthia Arntzen"/>
    <x v="0"/>
    <x v="0"/>
    <x v="219"/>
    <x v="30"/>
    <n v="8360"/>
    <x v="3"/>
    <s v="OFF-LA-10002271"/>
    <x v="1"/>
    <x v="2"/>
    <s v="Smead Alpha-Z Color-Coded Second Alphabetical Labels and Starter Set"/>
    <n v="6.16"/>
    <n v="2"/>
    <n v="0"/>
    <n v="2.9567999999999999"/>
  </r>
  <r>
    <n v="6669"/>
    <s v="CA-2014-122175"/>
    <x v="3"/>
    <x v="605"/>
    <d v="2014-05-15T00:00:00"/>
    <s v="Second Class"/>
    <s v="CA-12775"/>
    <s v="Cynthia Arntzen"/>
    <x v="0"/>
    <x v="0"/>
    <x v="219"/>
    <x v="30"/>
    <n v="8360"/>
    <x v="3"/>
    <s v="OFF-SU-10004661"/>
    <x v="1"/>
    <x v="14"/>
    <s v="Acme Titanium Bonded Scissors"/>
    <n v="17"/>
    <n v="2"/>
    <n v="0"/>
    <n v="4.42"/>
  </r>
  <r>
    <n v="6670"/>
    <s v="CA-2014-122175"/>
    <x v="3"/>
    <x v="605"/>
    <d v="2014-05-15T00:00:00"/>
    <s v="Second Class"/>
    <s v="CA-12775"/>
    <s v="Cynthia Arntzen"/>
    <x v="0"/>
    <x v="0"/>
    <x v="219"/>
    <x v="30"/>
    <n v="8360"/>
    <x v="3"/>
    <s v="TEC-AC-10004859"/>
    <x v="2"/>
    <x v="11"/>
    <s v="Maxell Pro 80 Minute CD-R, 10/Pack"/>
    <n v="87.4"/>
    <n v="5"/>
    <n v="0"/>
    <n v="34.960000000000008"/>
  </r>
  <r>
    <n v="6671"/>
    <s v="CA-2014-161088"/>
    <x v="3"/>
    <x v="1126"/>
    <d v="2014-05-30T00:00:00"/>
    <s v="Standard Class"/>
    <s v="MH-18115"/>
    <s v="Mick Hernandez"/>
    <x v="2"/>
    <x v="0"/>
    <x v="38"/>
    <x v="32"/>
    <n v="31907"/>
    <x v="0"/>
    <s v="OFF-BI-10002824"/>
    <x v="1"/>
    <x v="8"/>
    <s v="Recycled Easel Ring Binders"/>
    <n v="29.84"/>
    <n v="2"/>
    <n v="0"/>
    <n v="13.427999999999997"/>
  </r>
  <r>
    <n v="6672"/>
    <s v="CA-2011-154837"/>
    <x v="2"/>
    <x v="709"/>
    <d v="2011-08-27T00:00:00"/>
    <s v="Second Class"/>
    <s v="RB-19645"/>
    <s v="Robert Barroso"/>
    <x v="1"/>
    <x v="0"/>
    <x v="1"/>
    <x v="1"/>
    <n v="90032"/>
    <x v="1"/>
    <s v="OFF-BI-10001575"/>
    <x v="1"/>
    <x v="8"/>
    <s v="GBC Linen Binding Covers"/>
    <n v="49.568000000000005"/>
    <n v="2"/>
    <n v="0.2"/>
    <n v="17.348799999999997"/>
  </r>
  <r>
    <n v="6673"/>
    <s v="CA-2012-153794"/>
    <x v="1"/>
    <x v="861"/>
    <d v="2012-09-16T00:00:00"/>
    <s v="Standard Class"/>
    <s v="SB-20290"/>
    <s v="Sean Braxton"/>
    <x v="1"/>
    <x v="0"/>
    <x v="70"/>
    <x v="1"/>
    <n v="92024"/>
    <x v="1"/>
    <s v="OFF-AR-10000380"/>
    <x v="1"/>
    <x v="6"/>
    <s v="Hunt PowerHouse Electric Pencil Sharpener, Blue"/>
    <n v="265.85999999999996"/>
    <n v="7"/>
    <n v="0"/>
    <n v="79.757999999999967"/>
  </r>
  <r>
    <n v="6674"/>
    <s v="CA-2012-135510"/>
    <x v="1"/>
    <x v="577"/>
    <d v="2012-09-12T00:00:00"/>
    <s v="Standard Class"/>
    <s v="TW-21025"/>
    <s v="Tamara Willingham"/>
    <x v="2"/>
    <x v="0"/>
    <x v="262"/>
    <x v="17"/>
    <n v="22901"/>
    <x v="0"/>
    <s v="FUR-FU-10000820"/>
    <x v="0"/>
    <x v="5"/>
    <s v="Tensor Brushed Steel Torchiere Floor Lamp"/>
    <n v="67.959999999999994"/>
    <n v="4"/>
    <n v="0"/>
    <n v="12.232799999999997"/>
  </r>
  <r>
    <n v="6675"/>
    <s v="CA-2012-109337"/>
    <x v="1"/>
    <x v="82"/>
    <d v="2012-11-23T00:00:00"/>
    <s v="Second Class"/>
    <s v="DL-13330"/>
    <s v="Denise Leinenbach"/>
    <x v="0"/>
    <x v="0"/>
    <x v="104"/>
    <x v="14"/>
    <n v="46226"/>
    <x v="2"/>
    <s v="OFF-AR-10003759"/>
    <x v="1"/>
    <x v="6"/>
    <s v="Crayola Anti Dust Chalk, 12/Pack"/>
    <n v="10.92"/>
    <n v="6"/>
    <n v="0"/>
    <n v="4.9139999999999997"/>
  </r>
  <r>
    <n v="6676"/>
    <s v="CA-2012-109337"/>
    <x v="1"/>
    <x v="82"/>
    <d v="2012-11-23T00:00:00"/>
    <s v="Second Class"/>
    <s v="DL-13330"/>
    <s v="Denise Leinenbach"/>
    <x v="0"/>
    <x v="0"/>
    <x v="104"/>
    <x v="14"/>
    <n v="46226"/>
    <x v="2"/>
    <s v="TEC-MA-10002930"/>
    <x v="2"/>
    <x v="15"/>
    <s v="Ricoh - Ink Collector Unit for GX3000 Series Printers"/>
    <n v="83.9"/>
    <n v="2"/>
    <n v="0"/>
    <n v="22.653000000000006"/>
  </r>
  <r>
    <n v="6677"/>
    <s v="CA-2012-109337"/>
    <x v="1"/>
    <x v="82"/>
    <d v="2012-11-23T00:00:00"/>
    <s v="Second Class"/>
    <s v="DL-13330"/>
    <s v="Denise Leinenbach"/>
    <x v="0"/>
    <x v="0"/>
    <x v="104"/>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x v="0"/>
    <x v="104"/>
    <x v="14"/>
    <n v="46226"/>
    <x v="2"/>
    <s v="TEC-AC-10000990"/>
    <x v="2"/>
    <x v="11"/>
    <s v="Imation Bio 2GB USB Flash Drive Imation Corp"/>
    <n v="393.54"/>
    <n v="3"/>
    <n v="0"/>
    <n v="165.28680000000003"/>
  </r>
  <r>
    <n v="6679"/>
    <s v="CA-2011-150329"/>
    <x v="2"/>
    <x v="982"/>
    <d v="2011-10-14T00:00:00"/>
    <s v="Standard Class"/>
    <s v="SD-20485"/>
    <s v="Shirley Daniels"/>
    <x v="2"/>
    <x v="0"/>
    <x v="42"/>
    <x v="16"/>
    <n v="85023"/>
    <x v="1"/>
    <s v="FUR-FU-10003724"/>
    <x v="0"/>
    <x v="5"/>
    <s v="Westinghouse Clip-On Gooseneck Lamps"/>
    <n v="46.872"/>
    <n v="7"/>
    <n v="0.2"/>
    <n v="3.5153999999999979"/>
  </r>
  <r>
    <n v="6680"/>
    <s v="CA-2014-145037"/>
    <x v="3"/>
    <x v="264"/>
    <d v="2014-09-08T00:00:00"/>
    <s v="Second Class"/>
    <s v="TB-21055"/>
    <s v="Ted Butterfield"/>
    <x v="0"/>
    <x v="0"/>
    <x v="255"/>
    <x v="29"/>
    <n v="6450"/>
    <x v="3"/>
    <s v="OFF-ST-10000918"/>
    <x v="1"/>
    <x v="4"/>
    <s v="Crate-A-Files"/>
    <n v="10.9"/>
    <n v="1"/>
    <n v="0"/>
    <n v="2.8339999999999996"/>
  </r>
  <r>
    <n v="6681"/>
    <s v="CA-2014-145037"/>
    <x v="3"/>
    <x v="264"/>
    <d v="2014-09-08T00:00:00"/>
    <s v="Second Class"/>
    <s v="TB-21055"/>
    <s v="Ted Butterfield"/>
    <x v="0"/>
    <x v="0"/>
    <x v="255"/>
    <x v="29"/>
    <n v="6450"/>
    <x v="3"/>
    <s v="OFF-PA-10000157"/>
    <x v="1"/>
    <x v="10"/>
    <s v="Xerox 191"/>
    <n v="79.92"/>
    <n v="4"/>
    <n v="0"/>
    <n v="37.562399999999997"/>
  </r>
  <r>
    <n v="6682"/>
    <s v="CA-2014-145037"/>
    <x v="3"/>
    <x v="264"/>
    <d v="2014-09-08T00:00:00"/>
    <s v="Second Class"/>
    <s v="TB-21055"/>
    <s v="Ted Butterfield"/>
    <x v="0"/>
    <x v="0"/>
    <x v="255"/>
    <x v="29"/>
    <n v="6450"/>
    <x v="3"/>
    <s v="OFF-PA-10002499"/>
    <x v="1"/>
    <x v="10"/>
    <s v="Xerox 1890"/>
    <n v="146.82"/>
    <n v="3"/>
    <n v="0"/>
    <n v="73.41"/>
  </r>
  <r>
    <n v="6683"/>
    <s v="CA-2014-154466"/>
    <x v="3"/>
    <x v="314"/>
    <d v="2014-01-03T00:00:00"/>
    <s v="First Class"/>
    <s v="DP-13390"/>
    <s v="Dennis Pardue"/>
    <x v="2"/>
    <x v="0"/>
    <x v="47"/>
    <x v="6"/>
    <n v="53132"/>
    <x v="2"/>
    <s v="OFF-BI-10002012"/>
    <x v="1"/>
    <x v="8"/>
    <s v="Wilson Jones Easy Flow II Sheet Lifters"/>
    <n v="3.6"/>
    <n v="2"/>
    <n v="0"/>
    <n v="1.728"/>
  </r>
  <r>
    <n v="6684"/>
    <s v="CA-2011-109134"/>
    <x v="2"/>
    <x v="1127"/>
    <d v="2011-11-10T00:00:00"/>
    <s v="Standard Class"/>
    <s v="DE-13255"/>
    <s v="Deanra Eno"/>
    <x v="2"/>
    <x v="0"/>
    <x v="1"/>
    <x v="1"/>
    <n v="90008"/>
    <x v="1"/>
    <s v="FUR-FU-10000320"/>
    <x v="0"/>
    <x v="5"/>
    <s v="OIC Stacking Trays"/>
    <n v="20.04"/>
    <n v="6"/>
    <n v="0"/>
    <n v="8.8176000000000023"/>
  </r>
  <r>
    <n v="6685"/>
    <s v="US-2012-129637"/>
    <x v="1"/>
    <x v="997"/>
    <d v="2012-12-22T00:00:00"/>
    <s v="Standard Class"/>
    <s v="MC-18100"/>
    <s v="Mick Crebagga"/>
    <x v="0"/>
    <x v="0"/>
    <x v="41"/>
    <x v="10"/>
    <n v="61701"/>
    <x v="2"/>
    <s v="OFF-ST-10003716"/>
    <x v="1"/>
    <x v="4"/>
    <s v="Tennsco Double-Tier Lockers"/>
    <n v="180.01600000000002"/>
    <n v="1"/>
    <n v="0.2"/>
    <n v="-15.751400000000004"/>
  </r>
  <r>
    <n v="6686"/>
    <s v="US-2012-129637"/>
    <x v="1"/>
    <x v="997"/>
    <d v="2012-12-22T00:00:00"/>
    <s v="Standard Class"/>
    <s v="MC-18100"/>
    <s v="Mick Crebagga"/>
    <x v="0"/>
    <x v="0"/>
    <x v="41"/>
    <x v="10"/>
    <n v="61701"/>
    <x v="2"/>
    <s v="FUR-FU-10000965"/>
    <x v="0"/>
    <x v="5"/>
    <s v="Howard Miller 11-1/2&quot; Diameter Ridgewood Wall Clock"/>
    <n v="41.552"/>
    <n v="2"/>
    <n v="0.6"/>
    <n v="-19.737199999999994"/>
  </r>
  <r>
    <n v="6687"/>
    <s v="US-2012-129637"/>
    <x v="1"/>
    <x v="997"/>
    <d v="2012-12-22T00:00:00"/>
    <s v="Standard Class"/>
    <s v="MC-18100"/>
    <s v="Mick Crebagga"/>
    <x v="0"/>
    <x v="0"/>
    <x v="41"/>
    <x v="10"/>
    <n v="61701"/>
    <x v="2"/>
    <s v="OFF-AR-10003829"/>
    <x v="1"/>
    <x v="6"/>
    <s v="Newell 35"/>
    <n v="13.120000000000001"/>
    <n v="5"/>
    <n v="0.2"/>
    <n v="1.4759999999999982"/>
  </r>
  <r>
    <n v="6688"/>
    <s v="CA-2012-165162"/>
    <x v="1"/>
    <x v="263"/>
    <d v="2012-05-21T00:00:00"/>
    <s v="Standard Class"/>
    <s v="HG-15025"/>
    <s v="Hunter Glantz"/>
    <x v="0"/>
    <x v="0"/>
    <x v="1"/>
    <x v="1"/>
    <n v="90032"/>
    <x v="1"/>
    <s v="OFF-ST-10003470"/>
    <x v="1"/>
    <x v="4"/>
    <s v="Tennsco Snap-Together Open Shelving Units, Starter Sets and Add-On Units"/>
    <n v="1117.92"/>
    <n v="4"/>
    <n v="0"/>
    <n v="55.895999999999958"/>
  </r>
  <r>
    <n v="6689"/>
    <s v="CA-2014-140494"/>
    <x v="3"/>
    <x v="434"/>
    <d v="2014-03-16T00:00:00"/>
    <s v="Second Class"/>
    <s v="CM-11815"/>
    <s v="Candace McMahon"/>
    <x v="1"/>
    <x v="0"/>
    <x v="8"/>
    <x v="1"/>
    <n v="94109"/>
    <x v="1"/>
    <s v="TEC-AC-10004568"/>
    <x v="2"/>
    <x v="11"/>
    <s v="Maxell LTO Ultrium - 800 GB"/>
    <n v="111.96"/>
    <n v="4"/>
    <n v="0"/>
    <n v="21.27239999999999"/>
  </r>
  <r>
    <n v="6690"/>
    <s v="CA-2014-104108"/>
    <x v="3"/>
    <x v="574"/>
    <d v="2014-12-10T00:00:00"/>
    <s v="Standard Class"/>
    <s v="RP-19855"/>
    <s v="Roy Phan"/>
    <x v="1"/>
    <x v="0"/>
    <x v="12"/>
    <x v="5"/>
    <n v="77095"/>
    <x v="2"/>
    <s v="OFF-AR-10000817"/>
    <x v="1"/>
    <x v="6"/>
    <s v="Manco Dry-Lighter Erasable Highlighter"/>
    <n v="12.160000000000002"/>
    <n v="5"/>
    <n v="0.2"/>
    <n v="2.1279999999999988"/>
  </r>
  <r>
    <n v="6691"/>
    <s v="US-2014-165869"/>
    <x v="3"/>
    <x v="689"/>
    <d v="2014-08-06T00:00:00"/>
    <s v="Standard Class"/>
    <s v="LS-17200"/>
    <s v="Luke Schmidt"/>
    <x v="1"/>
    <x v="0"/>
    <x v="158"/>
    <x v="6"/>
    <n v="53209"/>
    <x v="2"/>
    <s v="OFF-BI-10003460"/>
    <x v="1"/>
    <x v="8"/>
    <s v="Acco 3-Hole Punch"/>
    <n v="17.52"/>
    <n v="4"/>
    <n v="0"/>
    <n v="8.4095999999999993"/>
  </r>
  <r>
    <n v="6692"/>
    <s v="US-2014-165869"/>
    <x v="3"/>
    <x v="689"/>
    <d v="2014-08-06T00:00:00"/>
    <s v="Standard Class"/>
    <s v="LS-17200"/>
    <s v="Luke Schmidt"/>
    <x v="1"/>
    <x v="0"/>
    <x v="158"/>
    <x v="6"/>
    <n v="53209"/>
    <x v="2"/>
    <s v="OFF-AP-10002472"/>
    <x v="1"/>
    <x v="9"/>
    <s v="3M Office Air Cleaner"/>
    <n v="155.88"/>
    <n v="6"/>
    <n v="0"/>
    <n v="54.558"/>
  </r>
  <r>
    <n v="6693"/>
    <s v="CA-2014-160899"/>
    <x v="3"/>
    <x v="938"/>
    <d v="2014-08-14T00:00:00"/>
    <s v="Second Class"/>
    <s v="DR-12940"/>
    <s v="Daniel Raglin"/>
    <x v="2"/>
    <x v="0"/>
    <x v="335"/>
    <x v="28"/>
    <n v="70601"/>
    <x v="0"/>
    <s v="OFF-BI-10000632"/>
    <x v="1"/>
    <x v="8"/>
    <s v="Satellite Sectional Post Binders"/>
    <n v="477.51"/>
    <n v="11"/>
    <n v="0"/>
    <n v="219.65459999999999"/>
  </r>
  <r>
    <n v="6694"/>
    <s v="CA-2014-144225"/>
    <x v="3"/>
    <x v="1033"/>
    <d v="2014-10-03T00:00:00"/>
    <s v="Second Class"/>
    <s v="CC-12475"/>
    <s v="Cindy Chapman"/>
    <x v="0"/>
    <x v="0"/>
    <x v="248"/>
    <x v="39"/>
    <n v="21215"/>
    <x v="3"/>
    <s v="OFF-PA-10000062"/>
    <x v="1"/>
    <x v="10"/>
    <s v="Green Bar Computer Printout Paper"/>
    <n v="164.88"/>
    <n v="3"/>
    <n v="0"/>
    <n v="80.791200000000003"/>
  </r>
  <r>
    <n v="6695"/>
    <s v="US-2013-163538"/>
    <x v="0"/>
    <x v="370"/>
    <d v="2013-08-31T00:00:00"/>
    <s v="Standard Class"/>
    <s v="SS-20515"/>
    <s v="Shirley Schmidt"/>
    <x v="2"/>
    <x v="0"/>
    <x v="47"/>
    <x v="6"/>
    <n v="53132"/>
    <x v="2"/>
    <s v="TEC-AC-10002006"/>
    <x v="2"/>
    <x v="11"/>
    <s v="Memorex Micro Travel Drive 16 GB"/>
    <n v="47.97"/>
    <n v="3"/>
    <n v="0"/>
    <n v="14.870699999999998"/>
  </r>
  <r>
    <n v="6696"/>
    <s v="US-2013-155103"/>
    <x v="0"/>
    <x v="499"/>
    <d v="2013-12-08T00:00:00"/>
    <s v="Standard Class"/>
    <s v="JF-15190"/>
    <s v="Jamie Frazer"/>
    <x v="0"/>
    <x v="0"/>
    <x v="20"/>
    <x v="15"/>
    <n v="10024"/>
    <x v="3"/>
    <s v="OFF-BI-10004318"/>
    <x v="1"/>
    <x v="8"/>
    <s v="Ibico EB-19 Dual Function Manual Binding System"/>
    <n v="415.17600000000004"/>
    <n v="3"/>
    <n v="0.2"/>
    <n v="134.93219999999999"/>
  </r>
  <r>
    <n v="6697"/>
    <s v="US-2013-155103"/>
    <x v="0"/>
    <x v="499"/>
    <d v="2013-12-08T00:00:00"/>
    <s v="Standard Class"/>
    <s v="JF-15190"/>
    <s v="Jamie Frazer"/>
    <x v="0"/>
    <x v="0"/>
    <x v="20"/>
    <x v="15"/>
    <n v="10024"/>
    <x v="3"/>
    <s v="OFF-BI-10004236"/>
    <x v="1"/>
    <x v="8"/>
    <s v="XtraLife ClearVue Slant-D Ring Binder, White, 3&quot;"/>
    <n v="35.231999999999999"/>
    <n v="3"/>
    <n v="0.2"/>
    <n v="11.450399999999998"/>
  </r>
  <r>
    <n v="6698"/>
    <s v="US-2013-155103"/>
    <x v="0"/>
    <x v="499"/>
    <d v="2013-12-08T00:00:00"/>
    <s v="Standard Class"/>
    <s v="JF-15190"/>
    <s v="Jamie Frazer"/>
    <x v="0"/>
    <x v="0"/>
    <x v="20"/>
    <x v="15"/>
    <n v="10024"/>
    <x v="3"/>
    <s v="OFF-PA-10000062"/>
    <x v="1"/>
    <x v="10"/>
    <s v="Green Bar Computer Printout Paper"/>
    <n v="54.96"/>
    <n v="1"/>
    <n v="0"/>
    <n v="26.930399999999999"/>
  </r>
  <r>
    <n v="6699"/>
    <s v="CA-2014-145429"/>
    <x v="3"/>
    <x v="246"/>
    <d v="2014-07-26T00:00:00"/>
    <s v="Standard Class"/>
    <s v="SW-20455"/>
    <s v="Shaun Weien"/>
    <x v="0"/>
    <x v="0"/>
    <x v="70"/>
    <x v="1"/>
    <n v="92024"/>
    <x v="1"/>
    <s v="OFF-PA-10003205"/>
    <x v="1"/>
    <x v="10"/>
    <s v="Wirebound Message Forms, Four 2 3/4 x 5 Forms per Page, Pink Paper"/>
    <n v="16.34"/>
    <n v="2"/>
    <n v="0"/>
    <n v="7.6798000000000002"/>
  </r>
  <r>
    <n v="6700"/>
    <s v="CA-2014-145429"/>
    <x v="3"/>
    <x v="246"/>
    <d v="2014-07-26T00:00:00"/>
    <s v="Standard Class"/>
    <s v="SW-20455"/>
    <s v="Shaun Weien"/>
    <x v="0"/>
    <x v="0"/>
    <x v="70"/>
    <x v="1"/>
    <n v="92024"/>
    <x v="1"/>
    <s v="FUR-CH-10000988"/>
    <x v="0"/>
    <x v="1"/>
    <s v="Hon Olson Stacker Stools"/>
    <n v="225.29600000000002"/>
    <n v="2"/>
    <n v="0.2"/>
    <n v="22.529599999999995"/>
  </r>
  <r>
    <n v="6701"/>
    <s v="CA-2014-145429"/>
    <x v="3"/>
    <x v="246"/>
    <d v="2014-07-26T00:00:00"/>
    <s v="Standard Class"/>
    <s v="SW-20455"/>
    <s v="Shaun Weien"/>
    <x v="0"/>
    <x v="0"/>
    <x v="70"/>
    <x v="1"/>
    <n v="92024"/>
    <x v="1"/>
    <s v="OFF-BI-10001524"/>
    <x v="1"/>
    <x v="8"/>
    <s v="GBC Premium Transparent Covers with Diagonal Lined Pattern"/>
    <n v="50.352000000000004"/>
    <n v="3"/>
    <n v="0.2"/>
    <n v="17.623199999999997"/>
  </r>
  <r>
    <n v="6702"/>
    <s v="CA-2012-153535"/>
    <x v="1"/>
    <x v="1128"/>
    <d v="2012-05-24T00:00:00"/>
    <s v="Standard Class"/>
    <s v="SG-20470"/>
    <s v="Sheri Gordon"/>
    <x v="0"/>
    <x v="0"/>
    <x v="481"/>
    <x v="3"/>
    <n v="27893"/>
    <x v="0"/>
    <s v="FUR-FU-10001986"/>
    <x v="0"/>
    <x v="5"/>
    <s v="Dana Fluorescent Magnifying Lamp, White, 36&quot;"/>
    <n v="163.136"/>
    <n v="4"/>
    <n v="0.2"/>
    <n v="20.391999999999989"/>
  </r>
  <r>
    <n v="6703"/>
    <s v="CA-2012-153535"/>
    <x v="1"/>
    <x v="1128"/>
    <d v="2012-05-24T00:00:00"/>
    <s v="Standard Class"/>
    <s v="SG-20470"/>
    <s v="Sheri Gordon"/>
    <x v="0"/>
    <x v="0"/>
    <x v="481"/>
    <x v="3"/>
    <n v="27893"/>
    <x v="0"/>
    <s v="OFF-BI-10001031"/>
    <x v="1"/>
    <x v="8"/>
    <s v="Pressboard Data Binders by Wilson Jones"/>
    <n v="6.4080000000000004"/>
    <n v="4"/>
    <n v="0.7"/>
    <n v="-4.9127999999999989"/>
  </r>
  <r>
    <n v="6704"/>
    <s v="CA-2012-139164"/>
    <x v="1"/>
    <x v="537"/>
    <d v="2012-06-28T00:00:00"/>
    <s v="Standard Class"/>
    <s v="CS-12355"/>
    <s v="Christine Sundaresam"/>
    <x v="0"/>
    <x v="0"/>
    <x v="85"/>
    <x v="1"/>
    <n v="90805"/>
    <x v="1"/>
    <s v="TEC-PH-10002468"/>
    <x v="2"/>
    <x v="7"/>
    <s v="Plantronics CS 50-USB - headset - Convertible, Monaural"/>
    <n v="217.58400000000003"/>
    <n v="2"/>
    <n v="0.2"/>
    <n v="19.03860000000001"/>
  </r>
  <r>
    <n v="6705"/>
    <s v="CA-2012-139164"/>
    <x v="1"/>
    <x v="537"/>
    <d v="2012-06-28T00:00:00"/>
    <s v="Standard Class"/>
    <s v="CS-12355"/>
    <s v="Christine Sundaresam"/>
    <x v="0"/>
    <x v="0"/>
    <x v="85"/>
    <x v="1"/>
    <n v="90805"/>
    <x v="1"/>
    <s v="OFF-FA-10003059"/>
    <x v="1"/>
    <x v="13"/>
    <s v="Assorted Color Push Pins"/>
    <n v="5.43"/>
    <n v="3"/>
    <n v="0"/>
    <n v="1.7918999999999998"/>
  </r>
  <r>
    <n v="6706"/>
    <s v="CA-2012-139164"/>
    <x v="1"/>
    <x v="537"/>
    <d v="2012-06-28T00:00:00"/>
    <s v="Standard Class"/>
    <s v="CS-12355"/>
    <s v="Christine Sundaresam"/>
    <x v="0"/>
    <x v="0"/>
    <x v="85"/>
    <x v="1"/>
    <n v="90805"/>
    <x v="1"/>
    <s v="TEC-PH-10003931"/>
    <x v="2"/>
    <x v="7"/>
    <s v="JBL Micro Wireless Portable Bluetooth Speaker"/>
    <n v="143.976"/>
    <n v="3"/>
    <n v="0.2"/>
    <n v="8.998500000000007"/>
  </r>
  <r>
    <n v="6707"/>
    <s v="CA-2013-112277"/>
    <x v="0"/>
    <x v="545"/>
    <d v="2013-09-16T00:00:00"/>
    <s v="Standard Class"/>
    <s v="SC-20695"/>
    <s v="Steve Chapman"/>
    <x v="1"/>
    <x v="0"/>
    <x v="2"/>
    <x v="2"/>
    <n v="33311"/>
    <x v="0"/>
    <s v="TEC-PH-10003505"/>
    <x v="2"/>
    <x v="7"/>
    <s v="Geemarc AmpliPOWER60"/>
    <n v="519.67999999999995"/>
    <n v="7"/>
    <n v="0.2"/>
    <n v="58.46399999999997"/>
  </r>
  <r>
    <n v="6708"/>
    <s v="CA-2011-167724"/>
    <x v="2"/>
    <x v="138"/>
    <d v="2011-04-18T00:00:00"/>
    <s v="Standard Class"/>
    <s v="BF-11170"/>
    <s v="Ben Ferrer"/>
    <x v="2"/>
    <x v="0"/>
    <x v="248"/>
    <x v="39"/>
    <n v="21215"/>
    <x v="3"/>
    <s v="OFF-LA-10002368"/>
    <x v="1"/>
    <x v="2"/>
    <s v="Avery 479"/>
    <n v="7.83"/>
    <n v="3"/>
    <n v="0"/>
    <n v="3.6017999999999999"/>
  </r>
  <r>
    <n v="6709"/>
    <s v="CA-2012-123141"/>
    <x v="1"/>
    <x v="717"/>
    <d v="2012-11-19T00:00:00"/>
    <s v="Standard Class"/>
    <s v="GZ-14470"/>
    <s v="Gary Zandusky"/>
    <x v="0"/>
    <x v="0"/>
    <x v="482"/>
    <x v="27"/>
    <n v="87124"/>
    <x v="1"/>
    <s v="FUR-CH-10004287"/>
    <x v="0"/>
    <x v="1"/>
    <s v="SAFCO Arco Folding Chair"/>
    <n v="883.84"/>
    <n v="4"/>
    <n v="0.2"/>
    <n v="99.431999999999931"/>
  </r>
  <r>
    <n v="6710"/>
    <s v="CA-2012-123141"/>
    <x v="1"/>
    <x v="717"/>
    <d v="2012-11-19T00:00:00"/>
    <s v="Standard Class"/>
    <s v="GZ-14470"/>
    <s v="Gary Zandusky"/>
    <x v="0"/>
    <x v="0"/>
    <x v="482"/>
    <x v="27"/>
    <n v="87124"/>
    <x v="1"/>
    <s v="FUR-CH-10001891"/>
    <x v="0"/>
    <x v="1"/>
    <s v="Global Deluxe Office Fabric Chairs"/>
    <n v="230.35200000000003"/>
    <n v="3"/>
    <n v="0.2"/>
    <n v="20.155800000000013"/>
  </r>
  <r>
    <n v="6711"/>
    <s v="CA-2013-149503"/>
    <x v="0"/>
    <x v="10"/>
    <d v="2013-12-13T00:00:00"/>
    <s v="First Class"/>
    <s v="SP-20650"/>
    <s v="Stephanie Phelps"/>
    <x v="1"/>
    <x v="0"/>
    <x v="280"/>
    <x v="1"/>
    <n v="95207"/>
    <x v="1"/>
    <s v="OFF-BI-10002133"/>
    <x v="1"/>
    <x v="8"/>
    <s v="Wilson Jones Elliptical Ring 3 1/2&quot; Capacity Binders, 800 sheets"/>
    <n v="273.92"/>
    <n v="8"/>
    <n v="0.2"/>
    <n v="99.295999999999978"/>
  </r>
  <r>
    <n v="6712"/>
    <s v="CA-2014-163069"/>
    <x v="3"/>
    <x v="238"/>
    <d v="2014-08-22T00:00:00"/>
    <s v="Second Class"/>
    <s v="PJ-19015"/>
    <s v="Pauline Johnson"/>
    <x v="0"/>
    <x v="0"/>
    <x v="38"/>
    <x v="24"/>
    <n v="43229"/>
    <x v="3"/>
    <s v="OFF-AR-10001419"/>
    <x v="1"/>
    <x v="6"/>
    <s v="Newell 325"/>
    <n v="9.9120000000000008"/>
    <n v="3"/>
    <n v="0.2"/>
    <n v="1.2389999999999994"/>
  </r>
  <r>
    <n v="6713"/>
    <s v="CA-2014-107629"/>
    <x v="3"/>
    <x v="817"/>
    <d v="2014-12-15T00:00:00"/>
    <s v="Same Day"/>
    <s v="DB-13060"/>
    <s v="Dave Brooks"/>
    <x v="0"/>
    <x v="0"/>
    <x v="242"/>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x v="0"/>
    <x v="242"/>
    <x v="10"/>
    <n v="60076"/>
    <x v="2"/>
    <s v="FUR-FU-10004091"/>
    <x v="0"/>
    <x v="5"/>
    <s v="Howard Miller 13&quot; Diameter Goldtone Round Wall Clock"/>
    <n v="56.328000000000003"/>
    <n v="3"/>
    <n v="0.6"/>
    <n v="-26.755799999999994"/>
  </r>
  <r>
    <n v="6715"/>
    <s v="CA-2014-107629"/>
    <x v="3"/>
    <x v="817"/>
    <d v="2014-12-15T00:00:00"/>
    <s v="Same Day"/>
    <s v="DB-13060"/>
    <s v="Dave Brooks"/>
    <x v="0"/>
    <x v="0"/>
    <x v="242"/>
    <x v="10"/>
    <n v="60076"/>
    <x v="2"/>
    <s v="TEC-AC-10004510"/>
    <x v="2"/>
    <x v="11"/>
    <s v="Logitech Desktop MK120 Mouse and keyboard Combo"/>
    <n v="39.264000000000003"/>
    <n v="3"/>
    <n v="0.2"/>
    <n v="-4.908000000000003"/>
  </r>
  <r>
    <n v="6716"/>
    <s v="CA-2014-107629"/>
    <x v="3"/>
    <x v="817"/>
    <d v="2014-12-15T00:00:00"/>
    <s v="Same Day"/>
    <s v="DB-13060"/>
    <s v="Dave Brooks"/>
    <x v="0"/>
    <x v="0"/>
    <x v="242"/>
    <x v="10"/>
    <n v="60076"/>
    <x v="2"/>
    <s v="OFF-AR-10002987"/>
    <x v="1"/>
    <x v="6"/>
    <s v="Prismacolor Color Pencil Set"/>
    <n v="95.231999999999999"/>
    <n v="6"/>
    <n v="0.2"/>
    <n v="24.998400000000011"/>
  </r>
  <r>
    <n v="6717"/>
    <s v="CA-2013-134789"/>
    <x v="0"/>
    <x v="143"/>
    <d v="2013-04-16T00:00:00"/>
    <s v="Standard Class"/>
    <s v="CK-12325"/>
    <s v="Christine Kargatis"/>
    <x v="2"/>
    <x v="0"/>
    <x v="322"/>
    <x v="36"/>
    <n v="71901"/>
    <x v="0"/>
    <s v="OFF-FA-10002280"/>
    <x v="1"/>
    <x v="13"/>
    <s v="Advantus Plastic Paper Clips"/>
    <n v="30"/>
    <n v="6"/>
    <n v="0"/>
    <n v="14.399999999999999"/>
  </r>
  <r>
    <n v="6718"/>
    <s v="CA-2013-134789"/>
    <x v="0"/>
    <x v="143"/>
    <d v="2013-04-16T00:00:00"/>
    <s v="Standard Class"/>
    <s v="CK-12325"/>
    <s v="Christine Kargatis"/>
    <x v="2"/>
    <x v="0"/>
    <x v="322"/>
    <x v="36"/>
    <n v="71901"/>
    <x v="0"/>
    <s v="OFF-PA-10001934"/>
    <x v="1"/>
    <x v="10"/>
    <s v="Xerox 1993"/>
    <n v="25.92"/>
    <n v="4"/>
    <n v="0"/>
    <n v="12.700800000000001"/>
  </r>
  <r>
    <n v="6719"/>
    <s v="CA-2013-134789"/>
    <x v="0"/>
    <x v="143"/>
    <d v="2013-04-16T00:00:00"/>
    <s v="Standard Class"/>
    <s v="CK-12325"/>
    <s v="Christine Kargatis"/>
    <x v="2"/>
    <x v="0"/>
    <x v="322"/>
    <x v="36"/>
    <n v="71901"/>
    <x v="0"/>
    <s v="FUR-FU-10003268"/>
    <x v="0"/>
    <x v="5"/>
    <s v="Eldon Radial Chair Mat for Low to Medium Pile Carpets"/>
    <n v="159.91999999999999"/>
    <n v="4"/>
    <n v="0"/>
    <n v="31.983999999999995"/>
  </r>
  <r>
    <n v="6720"/>
    <s v="CA-2013-130442"/>
    <x v="0"/>
    <x v="186"/>
    <d v="2013-12-20T00:00:00"/>
    <s v="First Class"/>
    <s v="SF-20065"/>
    <s v="Sandra Flanagan"/>
    <x v="0"/>
    <x v="0"/>
    <x v="483"/>
    <x v="3"/>
    <n v="27534"/>
    <x v="0"/>
    <s v="OFF-AP-10004859"/>
    <x v="1"/>
    <x v="9"/>
    <s v="Acco 6 Outlet Guardian Premium Surge Suppressor"/>
    <n v="34.944000000000003"/>
    <n v="3"/>
    <n v="0.2"/>
    <n v="3.0576000000000008"/>
  </r>
  <r>
    <n v="6721"/>
    <s v="CA-2014-102974"/>
    <x v="3"/>
    <x v="20"/>
    <d v="2014-09-25T00:00:00"/>
    <s v="Standard Class"/>
    <s v="DP-13105"/>
    <s v="Dave Poirier"/>
    <x v="1"/>
    <x v="0"/>
    <x v="1"/>
    <x v="1"/>
    <n v="90032"/>
    <x v="1"/>
    <s v="TEC-AC-10000057"/>
    <x v="2"/>
    <x v="11"/>
    <s v="Microsoft Natural Ergonomic Keyboard 4000"/>
    <n v="149.94999999999999"/>
    <n v="5"/>
    <n v="0"/>
    <n v="31.489499999999992"/>
  </r>
  <r>
    <n v="6722"/>
    <s v="CA-2014-102974"/>
    <x v="3"/>
    <x v="20"/>
    <d v="2014-09-25T00:00:00"/>
    <s v="Standard Class"/>
    <s v="DP-13105"/>
    <s v="Dave Poirier"/>
    <x v="1"/>
    <x v="0"/>
    <x v="1"/>
    <x v="1"/>
    <n v="90032"/>
    <x v="1"/>
    <s v="OFF-AR-10000914"/>
    <x v="1"/>
    <x v="6"/>
    <s v="Boston 16765 Mini Stand Up Battery Pencil Sharpener"/>
    <n v="23.32"/>
    <n v="2"/>
    <n v="0"/>
    <n v="6.0632000000000019"/>
  </r>
  <r>
    <n v="6723"/>
    <s v="CA-2014-102974"/>
    <x v="3"/>
    <x v="20"/>
    <d v="2014-09-25T00:00:00"/>
    <s v="Standard Class"/>
    <s v="DP-13105"/>
    <s v="Dave Poirier"/>
    <x v="1"/>
    <x v="0"/>
    <x v="1"/>
    <x v="1"/>
    <n v="90032"/>
    <x v="1"/>
    <s v="OFF-AR-10004956"/>
    <x v="1"/>
    <x v="6"/>
    <s v="Newell 33"/>
    <n v="16.740000000000002"/>
    <n v="3"/>
    <n v="0"/>
    <n v="4.8545999999999978"/>
  </r>
  <r>
    <n v="6724"/>
    <s v="US-2014-166394"/>
    <x v="3"/>
    <x v="507"/>
    <d v="2014-09-07T00:00:00"/>
    <s v="Second Class"/>
    <s v="VM-21835"/>
    <s v="Vivian Mathis"/>
    <x v="0"/>
    <x v="0"/>
    <x v="462"/>
    <x v="38"/>
    <n v="3060"/>
    <x v="3"/>
    <s v="OFF-FA-10001843"/>
    <x v="1"/>
    <x v="13"/>
    <s v="Staples"/>
    <n v="14.82"/>
    <n v="6"/>
    <n v="0"/>
    <n v="6.9654000000000007"/>
  </r>
  <r>
    <n v="6725"/>
    <s v="CA-2013-128811"/>
    <x v="0"/>
    <x v="126"/>
    <d v="2013-09-17T00:00:00"/>
    <s v="Standard Class"/>
    <s v="SF-20200"/>
    <s v="Sarah Foster"/>
    <x v="0"/>
    <x v="0"/>
    <x v="4"/>
    <x v="4"/>
    <n v="98103"/>
    <x v="1"/>
    <s v="OFF-FA-10000585"/>
    <x v="1"/>
    <x v="13"/>
    <s v="OIC Bulk Pack Metal Binder Clips"/>
    <n v="10.47"/>
    <n v="3"/>
    <n v="0"/>
    <n v="4.8162000000000003"/>
  </r>
  <r>
    <n v="6726"/>
    <s v="CA-2013-128811"/>
    <x v="0"/>
    <x v="126"/>
    <d v="2013-09-17T00:00:00"/>
    <s v="Standard Class"/>
    <s v="SF-20200"/>
    <s v="Sarah Foster"/>
    <x v="0"/>
    <x v="0"/>
    <x v="4"/>
    <x v="4"/>
    <n v="98103"/>
    <x v="1"/>
    <s v="OFF-LA-10003720"/>
    <x v="1"/>
    <x v="2"/>
    <s v="Avery 487"/>
    <n v="11.07"/>
    <n v="3"/>
    <n v="0"/>
    <n v="5.2028999999999996"/>
  </r>
  <r>
    <n v="6727"/>
    <s v="CA-2013-128811"/>
    <x v="0"/>
    <x v="126"/>
    <d v="2013-09-17T00:00:00"/>
    <s v="Standard Class"/>
    <s v="SF-20200"/>
    <s v="Sarah Foster"/>
    <x v="0"/>
    <x v="0"/>
    <x v="4"/>
    <x v="4"/>
    <n v="98103"/>
    <x v="1"/>
    <s v="OFF-BI-10000301"/>
    <x v="1"/>
    <x v="8"/>
    <s v="GBC Instant Report Kit"/>
    <n v="20.704000000000001"/>
    <n v="4"/>
    <n v="0.2"/>
    <n v="7.7639999999999993"/>
  </r>
  <r>
    <n v="6728"/>
    <s v="CA-2014-145443"/>
    <x v="3"/>
    <x v="682"/>
    <d v="2014-08-16T00:00:00"/>
    <s v="Second Class"/>
    <s v="SC-20695"/>
    <s v="Steve Chapman"/>
    <x v="1"/>
    <x v="0"/>
    <x v="102"/>
    <x v="14"/>
    <n v="47374"/>
    <x v="2"/>
    <s v="OFF-PA-10003302"/>
    <x v="1"/>
    <x v="10"/>
    <s v="Xerox 1906"/>
    <n v="177.2"/>
    <n v="5"/>
    <n v="0"/>
    <n v="83.283999999999992"/>
  </r>
  <r>
    <n v="6729"/>
    <s v="CA-2013-165827"/>
    <x v="0"/>
    <x v="254"/>
    <d v="2013-11-10T00:00:00"/>
    <s v="Standard Class"/>
    <s v="MF-17665"/>
    <s v="Maureen Fritzler"/>
    <x v="1"/>
    <x v="0"/>
    <x v="100"/>
    <x v="2"/>
    <n v="33180"/>
    <x v="0"/>
    <s v="FUR-FU-10001889"/>
    <x v="0"/>
    <x v="5"/>
    <s v="Ultra Door Pull Handle"/>
    <n v="50.496000000000002"/>
    <n v="6"/>
    <n v="0.2"/>
    <n v="8.2055999999999987"/>
  </r>
  <r>
    <n v="6730"/>
    <s v="CA-2012-156734"/>
    <x v="1"/>
    <x v="652"/>
    <d v="2012-06-20T00:00:00"/>
    <s v="First Class"/>
    <s v="BV-11245"/>
    <s v="Benjamin Venier"/>
    <x v="1"/>
    <x v="0"/>
    <x v="214"/>
    <x v="18"/>
    <n v="37167"/>
    <x v="0"/>
    <s v="OFF-BI-10002982"/>
    <x v="1"/>
    <x v="8"/>
    <s v="Avery Self-Adhesive Photo Pockets for Polaroid Photos"/>
    <n v="6.1290000000000004"/>
    <n v="3"/>
    <n v="0.7"/>
    <n v="-4.4945999999999984"/>
  </r>
  <r>
    <n v="6731"/>
    <s v="CA-2012-156734"/>
    <x v="1"/>
    <x v="652"/>
    <d v="2012-06-20T00:00:00"/>
    <s v="First Class"/>
    <s v="BV-11245"/>
    <s v="Benjamin Venier"/>
    <x v="1"/>
    <x v="0"/>
    <x v="214"/>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x v="0"/>
    <x v="214"/>
    <x v="18"/>
    <n v="37167"/>
    <x v="0"/>
    <s v="OFF-PA-10001937"/>
    <x v="1"/>
    <x v="10"/>
    <s v="Xerox 21"/>
    <n v="20.736000000000004"/>
    <n v="4"/>
    <n v="0.2"/>
    <n v="7.2576000000000001"/>
  </r>
  <r>
    <n v="6733"/>
    <s v="CA-2011-120096"/>
    <x v="2"/>
    <x v="1129"/>
    <d v="2011-07-07T00:00:00"/>
    <s v="First Class"/>
    <s v="KE-16420"/>
    <s v="Katrina Edelman"/>
    <x v="1"/>
    <x v="0"/>
    <x v="34"/>
    <x v="22"/>
    <n v="80013"/>
    <x v="1"/>
    <s v="OFF-PA-10001977"/>
    <x v="1"/>
    <x v="10"/>
    <s v="Xerox 194"/>
    <n v="177.536"/>
    <n v="4"/>
    <n v="0.2"/>
    <n v="62.137599999999992"/>
  </r>
  <r>
    <n v="6734"/>
    <s v="CA-2011-120096"/>
    <x v="2"/>
    <x v="1129"/>
    <d v="2011-07-07T00:00:00"/>
    <s v="First Class"/>
    <s v="KE-16420"/>
    <s v="Katrina Edelman"/>
    <x v="1"/>
    <x v="0"/>
    <x v="34"/>
    <x v="22"/>
    <n v="80013"/>
    <x v="1"/>
    <s v="OFF-AP-10000692"/>
    <x v="1"/>
    <x v="9"/>
    <s v="Fellowes Mighty 8 Compact Surge Protector"/>
    <n v="32.432000000000002"/>
    <n v="2"/>
    <n v="0.2"/>
    <n v="3.2432000000000016"/>
  </r>
  <r>
    <n v="6735"/>
    <s v="CA-2012-141754"/>
    <x v="1"/>
    <x v="139"/>
    <d v="2012-12-25T00:00:00"/>
    <s v="Standard Class"/>
    <s v="EM-14200"/>
    <s v="Evan Minnotte"/>
    <x v="2"/>
    <x v="0"/>
    <x v="100"/>
    <x v="2"/>
    <n v="33142"/>
    <x v="0"/>
    <s v="OFF-LA-10004093"/>
    <x v="1"/>
    <x v="2"/>
    <s v="Avery 486"/>
    <n v="11.696"/>
    <n v="2"/>
    <n v="0.2"/>
    <n v="3.9473999999999996"/>
  </r>
  <r>
    <n v="6736"/>
    <s v="CA-2013-123358"/>
    <x v="0"/>
    <x v="342"/>
    <d v="2013-04-18T00:00:00"/>
    <s v="Standard Class"/>
    <s v="BT-11680"/>
    <s v="Brian Thompson"/>
    <x v="0"/>
    <x v="0"/>
    <x v="8"/>
    <x v="1"/>
    <n v="94122"/>
    <x v="1"/>
    <s v="OFF-AP-10004980"/>
    <x v="1"/>
    <x v="9"/>
    <s v="3M Replacement Filter for Office Air Cleaner for 20' x 33' Room"/>
    <n v="113.76"/>
    <n v="3"/>
    <n v="0"/>
    <n v="44.366400000000006"/>
  </r>
  <r>
    <n v="6737"/>
    <s v="CA-2013-123358"/>
    <x v="0"/>
    <x v="342"/>
    <d v="2013-04-18T00:00:00"/>
    <s v="Standard Class"/>
    <s v="BT-11680"/>
    <s v="Brian Thompson"/>
    <x v="0"/>
    <x v="0"/>
    <x v="8"/>
    <x v="1"/>
    <n v="94122"/>
    <x v="1"/>
    <s v="OFF-ST-10001932"/>
    <x v="1"/>
    <x v="4"/>
    <s v="Fellowes Staxonsteel Drawer Files"/>
    <n v="579.51"/>
    <n v="3"/>
    <n v="0"/>
    <n v="81.131400000000014"/>
  </r>
  <r>
    <n v="6738"/>
    <s v="CA-2013-123358"/>
    <x v="0"/>
    <x v="342"/>
    <d v="2013-04-18T00:00:00"/>
    <s v="Standard Class"/>
    <s v="BT-11680"/>
    <s v="Brian Thompson"/>
    <x v="0"/>
    <x v="0"/>
    <x v="8"/>
    <x v="1"/>
    <n v="94122"/>
    <x v="1"/>
    <s v="OFF-ST-10000636"/>
    <x v="1"/>
    <x v="4"/>
    <s v="Rogers Profile Extra Capacity Storage Tub"/>
    <n v="150.66"/>
    <n v="9"/>
    <n v="0"/>
    <n v="6.0263999999999918"/>
  </r>
  <r>
    <n v="6739"/>
    <s v="CA-2013-123358"/>
    <x v="0"/>
    <x v="342"/>
    <d v="2013-04-18T00:00:00"/>
    <s v="Standard Class"/>
    <s v="BT-11680"/>
    <s v="Brian Thompson"/>
    <x v="0"/>
    <x v="0"/>
    <x v="8"/>
    <x v="1"/>
    <n v="94122"/>
    <x v="1"/>
    <s v="OFF-BI-10000069"/>
    <x v="1"/>
    <x v="8"/>
    <s v="GBC Prepunched Paper, 19-Hole, for Binding Systems, 24-lb"/>
    <n v="48.032000000000004"/>
    <n v="4"/>
    <n v="0.2"/>
    <n v="15.610399999999993"/>
  </r>
  <r>
    <n v="6740"/>
    <s v="CA-2011-144029"/>
    <x v="2"/>
    <x v="542"/>
    <d v="2011-05-31T00:00:00"/>
    <s v="Standard Class"/>
    <s v="MM-18055"/>
    <s v="Michelle Moray"/>
    <x v="0"/>
    <x v="0"/>
    <x v="22"/>
    <x v="10"/>
    <n v="60623"/>
    <x v="2"/>
    <s v="OFF-ST-10001837"/>
    <x v="1"/>
    <x v="4"/>
    <s v="SAFCO Mobile Desk Side File, Wire Frame"/>
    <n v="102.624"/>
    <n v="3"/>
    <n v="0.2"/>
    <n v="7.6968000000000032"/>
  </r>
  <r>
    <n v="6741"/>
    <s v="CA-2011-144029"/>
    <x v="2"/>
    <x v="542"/>
    <d v="2011-05-31T00:00:00"/>
    <s v="Standard Class"/>
    <s v="MM-18055"/>
    <s v="Michelle Moray"/>
    <x v="0"/>
    <x v="0"/>
    <x v="22"/>
    <x v="10"/>
    <n v="60623"/>
    <x v="2"/>
    <s v="FUR-CH-10003981"/>
    <x v="0"/>
    <x v="1"/>
    <s v="Global Commerce Series Low-Back Swivel/Tilt Chairs"/>
    <n v="359.77199999999999"/>
    <n v="2"/>
    <n v="0.3"/>
    <n v="-5.1396000000000583"/>
  </r>
  <r>
    <n v="6742"/>
    <s v="CA-2011-144029"/>
    <x v="2"/>
    <x v="542"/>
    <d v="2011-05-31T00:00:00"/>
    <s v="Standard Class"/>
    <s v="MM-18055"/>
    <s v="Michelle Moray"/>
    <x v="0"/>
    <x v="0"/>
    <x v="22"/>
    <x v="10"/>
    <n v="60623"/>
    <x v="2"/>
    <s v="OFF-AR-10000716"/>
    <x v="1"/>
    <x v="6"/>
    <s v="DIXON Ticonderoga Erasable Checking Pencils"/>
    <n v="13.392000000000001"/>
    <n v="3"/>
    <n v="0.2"/>
    <n v="3.1806000000000005"/>
  </r>
  <r>
    <n v="6743"/>
    <s v="US-2014-101784"/>
    <x v="3"/>
    <x v="91"/>
    <d v="2014-07-12T00:00:00"/>
    <s v="Standard Class"/>
    <s v="PO-18850"/>
    <s v="Patrick O'Brill"/>
    <x v="0"/>
    <x v="0"/>
    <x v="1"/>
    <x v="1"/>
    <n v="90008"/>
    <x v="1"/>
    <s v="FUR-CH-10001146"/>
    <x v="0"/>
    <x v="1"/>
    <s v="Global Task Chair, Black"/>
    <n v="122.13600000000001"/>
    <n v="3"/>
    <n v="0.2"/>
    <n v="-13.740299999999994"/>
  </r>
  <r>
    <n v="6744"/>
    <s v="CA-2012-156923"/>
    <x v="1"/>
    <x v="1130"/>
    <d v="2012-02-20T00:00:00"/>
    <s v="Standard Class"/>
    <s v="SP-20860"/>
    <s v="Sung Pak"/>
    <x v="1"/>
    <x v="0"/>
    <x v="18"/>
    <x v="38"/>
    <n v="3820"/>
    <x v="3"/>
    <s v="OFF-PA-10002751"/>
    <x v="1"/>
    <x v="10"/>
    <s v="Xerox 1920"/>
    <n v="35.880000000000003"/>
    <n v="6"/>
    <n v="0"/>
    <n v="16.146000000000001"/>
  </r>
  <r>
    <n v="6745"/>
    <s v="CA-2014-111269"/>
    <x v="3"/>
    <x v="114"/>
    <d v="2014-06-19T00:00:00"/>
    <s v="Second Class"/>
    <s v="CS-12355"/>
    <s v="Christine Sundaresam"/>
    <x v="0"/>
    <x v="0"/>
    <x v="65"/>
    <x v="24"/>
    <n v="43017"/>
    <x v="3"/>
    <s v="TEC-AC-10001606"/>
    <x v="2"/>
    <x v="11"/>
    <s v="Logitech Wireless Performance Mouse MX for PC and Mac"/>
    <n v="479.952"/>
    <n v="6"/>
    <n v="0.2"/>
    <n v="107.98920000000001"/>
  </r>
  <r>
    <n v="6746"/>
    <s v="CA-2014-111269"/>
    <x v="3"/>
    <x v="114"/>
    <d v="2014-06-19T00:00:00"/>
    <s v="Second Class"/>
    <s v="CS-12355"/>
    <s v="Christine Sundaresam"/>
    <x v="0"/>
    <x v="0"/>
    <x v="65"/>
    <x v="24"/>
    <n v="43017"/>
    <x v="3"/>
    <s v="OFF-AR-10001427"/>
    <x v="1"/>
    <x v="6"/>
    <s v="Newell 330"/>
    <n v="23.92"/>
    <n v="5"/>
    <n v="0.2"/>
    <n v="1.7940000000000005"/>
  </r>
  <r>
    <n v="6747"/>
    <s v="CA-2014-159156"/>
    <x v="3"/>
    <x v="38"/>
    <d v="2014-11-17T00:00:00"/>
    <s v="First Class"/>
    <s v="KB-16600"/>
    <s v="Ken Brennan"/>
    <x v="1"/>
    <x v="0"/>
    <x v="20"/>
    <x v="15"/>
    <n v="10009"/>
    <x v="3"/>
    <s v="TEC-PH-10004389"/>
    <x v="2"/>
    <x v="7"/>
    <s v="Nokia Lumia 925"/>
    <n v="629.94999999999993"/>
    <n v="5"/>
    <n v="0"/>
    <n v="163.78700000000003"/>
  </r>
  <r>
    <n v="6748"/>
    <s v="CA-2014-100230"/>
    <x v="3"/>
    <x v="157"/>
    <d v="2014-12-16T00:00:00"/>
    <s v="Standard Class"/>
    <s v="AA-10375"/>
    <s v="Allen Armold"/>
    <x v="0"/>
    <x v="0"/>
    <x v="20"/>
    <x v="15"/>
    <n v="10035"/>
    <x v="3"/>
    <s v="OFF-BI-10002498"/>
    <x v="1"/>
    <x v="8"/>
    <s v="Clear Mylar Reinforcing Strips"/>
    <n v="14.952000000000002"/>
    <n v="1"/>
    <n v="0.2"/>
    <n v="5.0462999999999996"/>
  </r>
  <r>
    <n v="6749"/>
    <s v="CA-2014-100230"/>
    <x v="3"/>
    <x v="157"/>
    <d v="2014-12-16T00:00:00"/>
    <s v="Standard Class"/>
    <s v="AA-10375"/>
    <s v="Allen Armold"/>
    <x v="0"/>
    <x v="0"/>
    <x v="20"/>
    <x v="15"/>
    <n v="10035"/>
    <x v="3"/>
    <s v="OFF-PA-10002245"/>
    <x v="1"/>
    <x v="10"/>
    <s v="Xerox 1895"/>
    <n v="17.940000000000001"/>
    <n v="3"/>
    <n v="0"/>
    <n v="8.0730000000000004"/>
  </r>
  <r>
    <n v="6750"/>
    <s v="CA-2014-100230"/>
    <x v="3"/>
    <x v="157"/>
    <d v="2014-12-16T00:00:00"/>
    <s v="Standard Class"/>
    <s v="AA-10375"/>
    <s v="Allen Armold"/>
    <x v="0"/>
    <x v="0"/>
    <x v="20"/>
    <x v="15"/>
    <n v="10035"/>
    <x v="3"/>
    <s v="TEC-PH-10004522"/>
    <x v="2"/>
    <x v="7"/>
    <s v="Dexim XPower Skin Super-Thin Power Case for iPhone 5 - Black"/>
    <n v="116.98"/>
    <n v="2"/>
    <n v="0"/>
    <n v="29.245000000000005"/>
  </r>
  <r>
    <n v="6751"/>
    <s v="CA-2013-154767"/>
    <x v="0"/>
    <x v="931"/>
    <d v="2013-07-01T00:00:00"/>
    <s v="Second Class"/>
    <s v="BP-11155"/>
    <s v="Becky Pak"/>
    <x v="0"/>
    <x v="0"/>
    <x v="267"/>
    <x v="30"/>
    <n v="7501"/>
    <x v="3"/>
    <s v="FUR-CH-10003535"/>
    <x v="0"/>
    <x v="1"/>
    <s v="Global Armless Task Chair, Royal Blue"/>
    <n v="121.96"/>
    <n v="2"/>
    <n v="0"/>
    <n v="20.733199999999997"/>
  </r>
  <r>
    <n v="6752"/>
    <s v="CA-2013-154767"/>
    <x v="0"/>
    <x v="931"/>
    <d v="2013-07-01T00:00:00"/>
    <s v="Second Class"/>
    <s v="BP-11155"/>
    <s v="Becky Pak"/>
    <x v="0"/>
    <x v="0"/>
    <x v="267"/>
    <x v="30"/>
    <n v="7501"/>
    <x v="3"/>
    <s v="OFF-AP-10000595"/>
    <x v="1"/>
    <x v="9"/>
    <s v="Disposable Triple-Filter Dust Bags"/>
    <n v="8.74"/>
    <n v="2"/>
    <n v="0"/>
    <n v="2.2724000000000002"/>
  </r>
  <r>
    <n v="6753"/>
    <s v="CA-2013-154767"/>
    <x v="0"/>
    <x v="931"/>
    <d v="2013-07-01T00:00:00"/>
    <s v="Second Class"/>
    <s v="BP-11155"/>
    <s v="Becky Pak"/>
    <x v="0"/>
    <x v="0"/>
    <x v="267"/>
    <x v="30"/>
    <n v="7501"/>
    <x v="3"/>
    <s v="OFF-PA-10003039"/>
    <x v="1"/>
    <x v="10"/>
    <s v="Xerox 1960"/>
    <n v="61.96"/>
    <n v="2"/>
    <n v="0"/>
    <n v="27.881999999999998"/>
  </r>
  <r>
    <n v="6754"/>
    <s v="CA-2013-154767"/>
    <x v="0"/>
    <x v="931"/>
    <d v="2013-07-01T00:00:00"/>
    <s v="Second Class"/>
    <s v="BP-11155"/>
    <s v="Becky Pak"/>
    <x v="0"/>
    <x v="0"/>
    <x v="267"/>
    <x v="30"/>
    <n v="7501"/>
    <x v="3"/>
    <s v="OFF-BI-10002003"/>
    <x v="1"/>
    <x v="8"/>
    <s v="Ibico Presentation Index for Binding Systems"/>
    <n v="7.96"/>
    <n v="2"/>
    <n v="0"/>
    <n v="3.7412000000000001"/>
  </r>
  <r>
    <n v="6755"/>
    <s v="CA-2013-154767"/>
    <x v="0"/>
    <x v="931"/>
    <d v="2013-07-01T00:00:00"/>
    <s v="Second Class"/>
    <s v="BP-11155"/>
    <s v="Becky Pak"/>
    <x v="0"/>
    <x v="0"/>
    <x v="267"/>
    <x v="30"/>
    <n v="7501"/>
    <x v="3"/>
    <s v="OFF-AP-10002311"/>
    <x v="1"/>
    <x v="9"/>
    <s v="Holmes Replacement Filter for HEPA Air Cleaner, Very Large Room, HEPA Filter"/>
    <n v="275.24"/>
    <n v="4"/>
    <n v="0"/>
    <n v="121.10560000000001"/>
  </r>
  <r>
    <n v="6756"/>
    <s v="CA-2014-124205"/>
    <x v="3"/>
    <x v="175"/>
    <d v="2014-09-20T00:00:00"/>
    <s v="Standard Class"/>
    <s v="TC-21145"/>
    <s v="Theresa Coyne"/>
    <x v="1"/>
    <x v="0"/>
    <x v="80"/>
    <x v="30"/>
    <n v="8701"/>
    <x v="3"/>
    <s v="FUR-FU-10002445"/>
    <x v="0"/>
    <x v="5"/>
    <s v="DAX Two-Tone Rosewood/Black Document Frame, Desktop, 5 x 7"/>
    <n v="47.400000000000006"/>
    <n v="5"/>
    <n v="0"/>
    <n v="18.960000000000004"/>
  </r>
  <r>
    <n v="6757"/>
    <s v="CA-2014-124205"/>
    <x v="3"/>
    <x v="175"/>
    <d v="2014-09-20T00:00:00"/>
    <s v="Standard Class"/>
    <s v="TC-21145"/>
    <s v="Theresa Coyne"/>
    <x v="1"/>
    <x v="0"/>
    <x v="80"/>
    <x v="30"/>
    <n v="8701"/>
    <x v="3"/>
    <s v="FUR-CH-10003606"/>
    <x v="0"/>
    <x v="1"/>
    <s v="SAFCO Folding Chair Trolley"/>
    <n v="512.96"/>
    <n v="4"/>
    <n v="0"/>
    <n v="143.62880000000001"/>
  </r>
  <r>
    <n v="6758"/>
    <s v="CA-2014-124205"/>
    <x v="3"/>
    <x v="175"/>
    <d v="2014-09-20T00:00:00"/>
    <s v="Standard Class"/>
    <s v="TC-21145"/>
    <s v="Theresa Coyne"/>
    <x v="1"/>
    <x v="0"/>
    <x v="80"/>
    <x v="30"/>
    <n v="8701"/>
    <x v="3"/>
    <s v="TEC-PH-10002115"/>
    <x v="2"/>
    <x v="7"/>
    <s v="Plantronics 81402"/>
    <n v="395.93999999999994"/>
    <n v="6"/>
    <n v="0"/>
    <n v="102.94440000000002"/>
  </r>
  <r>
    <n v="6759"/>
    <s v="CA-2014-124205"/>
    <x v="3"/>
    <x v="175"/>
    <d v="2014-09-20T00:00:00"/>
    <s v="Standard Class"/>
    <s v="TC-21145"/>
    <s v="Theresa Coyne"/>
    <x v="1"/>
    <x v="0"/>
    <x v="80"/>
    <x v="30"/>
    <n v="8701"/>
    <x v="3"/>
    <s v="OFF-ST-10000934"/>
    <x v="1"/>
    <x v="4"/>
    <s v="Contico 72&quot;H Heavy-Duty Storage System"/>
    <n v="81.96"/>
    <n v="2"/>
    <n v="0"/>
    <n v="0"/>
  </r>
  <r>
    <n v="6760"/>
    <s v="CA-2014-165715"/>
    <x v="3"/>
    <x v="574"/>
    <d v="2014-12-09T00:00:00"/>
    <s v="Standard Class"/>
    <s v="BG-11035"/>
    <s v="Barry Gonzalez"/>
    <x v="0"/>
    <x v="0"/>
    <x v="247"/>
    <x v="3"/>
    <n v="27405"/>
    <x v="0"/>
    <s v="OFF-AR-10003903"/>
    <x v="1"/>
    <x v="6"/>
    <s v="Sanford 52201 APSCO Electric Pencil Sharpener"/>
    <n v="32.776000000000003"/>
    <n v="1"/>
    <n v="0.2"/>
    <n v="2.4581999999999997"/>
  </r>
  <r>
    <n v="6761"/>
    <s v="CA-2014-100636"/>
    <x v="3"/>
    <x v="335"/>
    <d v="2014-07-01T00:00:00"/>
    <s v="Standard Class"/>
    <s v="DO-13435"/>
    <s v="Denny Ordway"/>
    <x v="0"/>
    <x v="0"/>
    <x v="20"/>
    <x v="15"/>
    <n v="10035"/>
    <x v="3"/>
    <s v="OFF-ST-10004123"/>
    <x v="1"/>
    <x v="4"/>
    <s v="Safco Industrial Wire Shelving System"/>
    <n v="272.94"/>
    <n v="3"/>
    <n v="0"/>
    <n v="0"/>
  </r>
  <r>
    <n v="6762"/>
    <s v="CA-2013-162943"/>
    <x v="0"/>
    <x v="1131"/>
    <d v="2013-07-27T00:00:00"/>
    <s v="Second Class"/>
    <s v="DB-12970"/>
    <s v="Darren Budd"/>
    <x v="1"/>
    <x v="0"/>
    <x v="20"/>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x v="0"/>
    <x v="22"/>
    <x v="10"/>
    <n v="60623"/>
    <x v="2"/>
    <s v="OFF-LA-10000240"/>
    <x v="1"/>
    <x v="2"/>
    <s v="Self-Adhesive Address Labels for Typewriters by Universal"/>
    <n v="29.24"/>
    <n v="5"/>
    <n v="0.2"/>
    <n v="9.8685000000000009"/>
  </r>
  <r>
    <n v="6764"/>
    <s v="CA-2013-144764"/>
    <x v="0"/>
    <x v="476"/>
    <d v="2013-09-09T00:00:00"/>
    <s v="Standard Class"/>
    <s v="RL-19615"/>
    <s v="Rob Lucas"/>
    <x v="0"/>
    <x v="0"/>
    <x v="22"/>
    <x v="10"/>
    <n v="60623"/>
    <x v="2"/>
    <s v="OFF-ST-10002485"/>
    <x v="1"/>
    <x v="4"/>
    <s v="Rogers Deluxe File Chest"/>
    <n v="35.167999999999999"/>
    <n v="2"/>
    <n v="0.2"/>
    <n v="-8.3524000000000012"/>
  </r>
  <r>
    <n v="6765"/>
    <s v="CA-2013-144764"/>
    <x v="0"/>
    <x v="476"/>
    <d v="2013-09-09T00:00:00"/>
    <s v="Standard Class"/>
    <s v="RL-19615"/>
    <s v="Rob Lucas"/>
    <x v="0"/>
    <x v="0"/>
    <x v="22"/>
    <x v="10"/>
    <n v="60623"/>
    <x v="2"/>
    <s v="TEC-MA-10003230"/>
    <x v="2"/>
    <x v="15"/>
    <s v="Okidata C610n Printer"/>
    <n v="1362.8999999999999"/>
    <n v="3"/>
    <n v="0.3"/>
    <n v="-19.470000000000141"/>
  </r>
  <r>
    <n v="6766"/>
    <s v="CA-2014-100615"/>
    <x v="3"/>
    <x v="693"/>
    <d v="2014-04-25T00:00:00"/>
    <s v="Standard Class"/>
    <s v="SJ-20215"/>
    <s v="Sarah Jordon"/>
    <x v="0"/>
    <x v="0"/>
    <x v="22"/>
    <x v="10"/>
    <n v="60653"/>
    <x v="2"/>
    <s v="FUR-CH-10002602"/>
    <x v="0"/>
    <x v="1"/>
    <s v="DMI Arturo Collection Mission-style Design Wood Chair"/>
    <n v="317.05799999999999"/>
    <n v="3"/>
    <n v="0.3"/>
    <n v="-18.117599999999996"/>
  </r>
  <r>
    <n v="6767"/>
    <s v="CA-2014-100615"/>
    <x v="3"/>
    <x v="693"/>
    <d v="2014-04-25T00:00:00"/>
    <s v="Standard Class"/>
    <s v="SJ-20215"/>
    <s v="Sarah Jordon"/>
    <x v="0"/>
    <x v="0"/>
    <x v="22"/>
    <x v="10"/>
    <n v="60653"/>
    <x v="2"/>
    <s v="OFF-AR-10001683"/>
    <x v="1"/>
    <x v="6"/>
    <s v="Lumber Crayons"/>
    <n v="15.76"/>
    <n v="2"/>
    <n v="0.2"/>
    <n v="3.5460000000000007"/>
  </r>
  <r>
    <n v="6768"/>
    <s v="CA-2014-100615"/>
    <x v="3"/>
    <x v="693"/>
    <d v="2014-04-25T00:00:00"/>
    <s v="Standard Class"/>
    <s v="SJ-20215"/>
    <s v="Sarah Jordon"/>
    <x v="0"/>
    <x v="0"/>
    <x v="22"/>
    <x v="10"/>
    <n v="60653"/>
    <x v="2"/>
    <s v="FUR-FU-10002456"/>
    <x v="0"/>
    <x v="5"/>
    <s v="Master Caster Door Stop, Large Neon Orange"/>
    <n v="14.560000000000002"/>
    <n v="5"/>
    <n v="0.6"/>
    <n v="-6.1879999999999988"/>
  </r>
  <r>
    <n v="6769"/>
    <s v="CA-2011-109302"/>
    <x v="2"/>
    <x v="1132"/>
    <d v="2011-08-16T00:00:00"/>
    <s v="Standard Class"/>
    <s v="CS-12175"/>
    <s v="Charles Sheldon"/>
    <x v="1"/>
    <x v="0"/>
    <x v="80"/>
    <x v="30"/>
    <n v="8701"/>
    <x v="3"/>
    <s v="OFF-BI-10002854"/>
    <x v="1"/>
    <x v="8"/>
    <s v="Performers Binder/Pad Holder, Black"/>
    <n v="196.21"/>
    <n v="7"/>
    <n v="0"/>
    <n v="98.105000000000004"/>
  </r>
  <r>
    <n v="6770"/>
    <s v="CA-2014-139787"/>
    <x v="3"/>
    <x v="20"/>
    <d v="2014-09-24T00:00:00"/>
    <s v="Standard Class"/>
    <s v="JP-16135"/>
    <s v="Julie Prescott"/>
    <x v="2"/>
    <x v="0"/>
    <x v="38"/>
    <x v="32"/>
    <n v="31907"/>
    <x v="0"/>
    <s v="OFF-AR-10002445"/>
    <x v="1"/>
    <x v="6"/>
    <s v="SANFORD Major Accent Highlighters"/>
    <n v="35.4"/>
    <n v="5"/>
    <n v="0"/>
    <n v="13.452000000000002"/>
  </r>
  <r>
    <n v="6771"/>
    <s v="CA-2014-139402"/>
    <x v="3"/>
    <x v="34"/>
    <d v="2014-12-14T00:00:00"/>
    <s v="Standard Class"/>
    <s v="NC-18535"/>
    <s v="Nick Crebassa"/>
    <x v="1"/>
    <x v="0"/>
    <x v="42"/>
    <x v="16"/>
    <n v="85023"/>
    <x v="1"/>
    <s v="OFF-PA-10004359"/>
    <x v="1"/>
    <x v="10"/>
    <s v="Multicolor Computer Printout Paper"/>
    <n v="419.4"/>
    <n v="5"/>
    <n v="0.2"/>
    <n v="146.79"/>
  </r>
  <r>
    <n v="6772"/>
    <s v="CA-2014-139402"/>
    <x v="3"/>
    <x v="34"/>
    <d v="2014-12-14T00:00:00"/>
    <s v="Standard Class"/>
    <s v="NC-18535"/>
    <s v="Nick Crebassa"/>
    <x v="1"/>
    <x v="0"/>
    <x v="42"/>
    <x v="16"/>
    <n v="85023"/>
    <x v="1"/>
    <s v="OFF-BI-10000279"/>
    <x v="1"/>
    <x v="8"/>
    <s v="Acco Recycled 2&quot; Capacity Laser Printer Hanging Data Binders"/>
    <n v="13.005000000000003"/>
    <n v="3"/>
    <n v="0.7"/>
    <n v="-9.9704999999999977"/>
  </r>
  <r>
    <n v="6773"/>
    <s v="CA-2013-119018"/>
    <x v="0"/>
    <x v="254"/>
    <d v="2013-11-09T00:00:00"/>
    <s v="Standard Class"/>
    <s v="CW-11905"/>
    <s v="Carl Weiss"/>
    <x v="2"/>
    <x v="0"/>
    <x v="1"/>
    <x v="1"/>
    <n v="90004"/>
    <x v="1"/>
    <s v="OFF-BI-10003314"/>
    <x v="1"/>
    <x v="8"/>
    <s v="Tuff Stuff Recycled Round Ring Binders"/>
    <n v="7.7120000000000006"/>
    <n v="2"/>
    <n v="0.2"/>
    <n v="2.7956000000000003"/>
  </r>
  <r>
    <n v="6774"/>
    <s v="CA-2013-119018"/>
    <x v="0"/>
    <x v="254"/>
    <d v="2013-11-09T00:00:00"/>
    <s v="Standard Class"/>
    <s v="CW-11905"/>
    <s v="Carl Weiss"/>
    <x v="2"/>
    <x v="0"/>
    <x v="1"/>
    <x v="1"/>
    <n v="90004"/>
    <x v="1"/>
    <s v="OFF-BI-10000494"/>
    <x v="1"/>
    <x v="8"/>
    <s v="Acco Economy Flexible Poly Round Ring Binder"/>
    <n v="4.1760000000000002"/>
    <n v="1"/>
    <n v="0.2"/>
    <n v="1.3049999999999997"/>
  </r>
  <r>
    <n v="6775"/>
    <s v="CA-2013-119018"/>
    <x v="0"/>
    <x v="254"/>
    <d v="2013-11-09T00:00:00"/>
    <s v="Standard Class"/>
    <s v="CW-11905"/>
    <s v="Carl Weiss"/>
    <x v="2"/>
    <x v="0"/>
    <x v="1"/>
    <x v="1"/>
    <n v="90004"/>
    <x v="1"/>
    <s v="OFF-PA-10000295"/>
    <x v="1"/>
    <x v="10"/>
    <s v="Xerox 229"/>
    <n v="38.880000000000003"/>
    <n v="6"/>
    <n v="0"/>
    <n v="18.662400000000002"/>
  </r>
  <r>
    <n v="6776"/>
    <s v="CA-2012-105361"/>
    <x v="1"/>
    <x v="368"/>
    <d v="2012-04-04T00:00:00"/>
    <s v="Standard Class"/>
    <s v="CM-12115"/>
    <s v="Chad McGuire"/>
    <x v="0"/>
    <x v="0"/>
    <x v="20"/>
    <x v="15"/>
    <n v="10024"/>
    <x v="3"/>
    <s v="OFF-PA-10002615"/>
    <x v="1"/>
    <x v="10"/>
    <s v="Ampad Gold Fibre Wirebound Steno Books, 6&quot; x 9&quot;, Gregg Ruled"/>
    <n v="17.64"/>
    <n v="4"/>
    <n v="0"/>
    <n v="8.1143999999999998"/>
  </r>
  <r>
    <n v="6777"/>
    <s v="US-2013-152373"/>
    <x v="0"/>
    <x v="64"/>
    <d v="2013-09-12T00:00:00"/>
    <s v="Standard Class"/>
    <s v="PT-19090"/>
    <s v="Pete Takahito"/>
    <x v="0"/>
    <x v="0"/>
    <x v="52"/>
    <x v="5"/>
    <n v="78207"/>
    <x v="2"/>
    <s v="OFF-ST-10003479"/>
    <x v="1"/>
    <x v="4"/>
    <s v="Eldon Base for stackable storage shelf, platinum"/>
    <n v="93.456000000000003"/>
    <n v="3"/>
    <n v="0.2"/>
    <n v="-17.523000000000014"/>
  </r>
  <r>
    <n v="6778"/>
    <s v="US-2014-166037"/>
    <x v="3"/>
    <x v="480"/>
    <d v="2014-02-02T00:00:00"/>
    <s v="Standard Class"/>
    <s v="CL-12700"/>
    <s v="Craig Leslie"/>
    <x v="2"/>
    <x v="0"/>
    <x v="20"/>
    <x v="15"/>
    <n v="10009"/>
    <x v="3"/>
    <s v="TEC-AC-10002800"/>
    <x v="2"/>
    <x v="11"/>
    <s v="Plantronics Audio 478 Stereo USB Headset"/>
    <n v="449.91"/>
    <n v="9"/>
    <n v="0"/>
    <n v="157.46849999999998"/>
  </r>
  <r>
    <n v="6779"/>
    <s v="US-2013-147711"/>
    <x v="0"/>
    <x v="323"/>
    <d v="2013-09-09T00:00:00"/>
    <s v="Second Class"/>
    <s v="HF-14995"/>
    <s v="Herbert Flentye"/>
    <x v="0"/>
    <x v="0"/>
    <x v="248"/>
    <x v="39"/>
    <n v="21215"/>
    <x v="3"/>
    <s v="FUR-BO-10003159"/>
    <x v="0"/>
    <x v="0"/>
    <s v="Sauder Camden County Collection Libraries, Planked Cherry Finish"/>
    <n v="344.94"/>
    <n v="3"/>
    <n v="0"/>
    <n v="31.044599999999974"/>
  </r>
  <r>
    <n v="6780"/>
    <s v="US-2013-147711"/>
    <x v="0"/>
    <x v="323"/>
    <d v="2013-09-09T00:00:00"/>
    <s v="Second Class"/>
    <s v="HF-14995"/>
    <s v="Herbert Flentye"/>
    <x v="0"/>
    <x v="0"/>
    <x v="248"/>
    <x v="39"/>
    <n v="21215"/>
    <x v="3"/>
    <s v="FUR-FU-10002364"/>
    <x v="0"/>
    <x v="5"/>
    <s v="Eldon Expressions Wood Desk Accessories, Oak"/>
    <n v="14.76"/>
    <n v="2"/>
    <n v="0"/>
    <n v="4.2803999999999984"/>
  </r>
  <r>
    <n v="6781"/>
    <s v="US-2013-147711"/>
    <x v="0"/>
    <x v="323"/>
    <d v="2013-09-09T00:00:00"/>
    <s v="Second Class"/>
    <s v="HF-14995"/>
    <s v="Herbert Flentye"/>
    <x v="0"/>
    <x v="0"/>
    <x v="248"/>
    <x v="39"/>
    <n v="21215"/>
    <x v="3"/>
    <s v="OFF-BI-10003350"/>
    <x v="1"/>
    <x v="8"/>
    <s v="Acco Expandable Hanging Binders"/>
    <n v="12.76"/>
    <n v="2"/>
    <n v="0"/>
    <n v="5.8695999999999993"/>
  </r>
  <r>
    <n v="6782"/>
    <s v="US-2013-147711"/>
    <x v="0"/>
    <x v="323"/>
    <d v="2013-09-09T00:00:00"/>
    <s v="Second Class"/>
    <s v="HF-14995"/>
    <s v="Herbert Flentye"/>
    <x v="0"/>
    <x v="0"/>
    <x v="248"/>
    <x v="39"/>
    <n v="21215"/>
    <x v="3"/>
    <s v="OFF-LA-10004093"/>
    <x v="1"/>
    <x v="2"/>
    <s v="Avery 486"/>
    <n v="58.48"/>
    <n v="8"/>
    <n v="0"/>
    <n v="27.485599999999998"/>
  </r>
  <r>
    <n v="6783"/>
    <s v="CA-2014-121293"/>
    <x v="3"/>
    <x v="800"/>
    <d v="2014-07-29T00:00:00"/>
    <s v="Second Class"/>
    <s v="JC-15775"/>
    <s v="John Castell"/>
    <x v="0"/>
    <x v="0"/>
    <x v="10"/>
    <x v="9"/>
    <n v="19143"/>
    <x v="3"/>
    <s v="FUR-FU-10000732"/>
    <x v="0"/>
    <x v="5"/>
    <s v="Eldon 200 Class Desk Accessories"/>
    <n v="20.096000000000004"/>
    <n v="4"/>
    <n v="0.2"/>
    <n v="3.0143999999999984"/>
  </r>
  <r>
    <n v="6784"/>
    <s v="CA-2014-121293"/>
    <x v="3"/>
    <x v="800"/>
    <d v="2014-07-29T00:00:00"/>
    <s v="Second Class"/>
    <s v="JC-15775"/>
    <s v="John Castell"/>
    <x v="0"/>
    <x v="0"/>
    <x v="10"/>
    <x v="9"/>
    <n v="19143"/>
    <x v="3"/>
    <s v="OFF-SU-10004884"/>
    <x v="1"/>
    <x v="14"/>
    <s v="Acme Galleria Hot Forged Steel Scissors with Colored Handles"/>
    <n v="37.752000000000002"/>
    <n v="3"/>
    <n v="0.2"/>
    <n v="4.2470999999999943"/>
  </r>
  <r>
    <n v="6785"/>
    <s v="CA-2014-121293"/>
    <x v="3"/>
    <x v="800"/>
    <d v="2014-07-29T00:00:00"/>
    <s v="Second Class"/>
    <s v="JC-15775"/>
    <s v="John Castell"/>
    <x v="0"/>
    <x v="0"/>
    <x v="10"/>
    <x v="9"/>
    <n v="19143"/>
    <x v="3"/>
    <s v="FUR-TA-10001771"/>
    <x v="0"/>
    <x v="3"/>
    <s v="Bush Cubix Conference Tables, Fully Assembled"/>
    <n v="138.58799999999999"/>
    <n v="1"/>
    <n v="0.4"/>
    <n v="-34.646999999999991"/>
  </r>
  <r>
    <n v="6786"/>
    <s v="CA-2014-121293"/>
    <x v="3"/>
    <x v="800"/>
    <d v="2014-07-29T00:00:00"/>
    <s v="Second Class"/>
    <s v="JC-15775"/>
    <s v="John Castell"/>
    <x v="0"/>
    <x v="0"/>
    <x v="10"/>
    <x v="9"/>
    <n v="19143"/>
    <x v="3"/>
    <s v="OFF-ST-10000060"/>
    <x v="1"/>
    <x v="4"/>
    <s v="Fellowes Bankers Box Staxonsteel Drawer File/Stacking System"/>
    <n v="259.92000000000007"/>
    <n v="5"/>
    <n v="0.2"/>
    <n v="-25.992000000000004"/>
  </r>
  <r>
    <n v="6787"/>
    <s v="CA-2014-121293"/>
    <x v="3"/>
    <x v="800"/>
    <d v="2014-07-29T00:00:00"/>
    <s v="Second Class"/>
    <s v="JC-15775"/>
    <s v="John Castell"/>
    <x v="0"/>
    <x v="0"/>
    <x v="10"/>
    <x v="9"/>
    <n v="19143"/>
    <x v="3"/>
    <s v="OFF-PA-10004100"/>
    <x v="1"/>
    <x v="10"/>
    <s v="Xerox 216"/>
    <n v="20.736000000000004"/>
    <n v="4"/>
    <n v="0.2"/>
    <n v="7.2576000000000001"/>
  </r>
  <r>
    <n v="6788"/>
    <s v="CA-2012-118843"/>
    <x v="1"/>
    <x v="1023"/>
    <d v="2012-09-20T00:00:00"/>
    <s v="Standard Class"/>
    <s v="JH-15910"/>
    <s v="Jonathan Howell"/>
    <x v="0"/>
    <x v="0"/>
    <x v="118"/>
    <x v="32"/>
    <n v="30318"/>
    <x v="0"/>
    <s v="FUR-FU-10003975"/>
    <x v="0"/>
    <x v="5"/>
    <s v="Eldon Advantage Chair Mats for Low to Medium Pile Carpets"/>
    <n v="129.93"/>
    <n v="3"/>
    <n v="0"/>
    <n v="12.992999999999988"/>
  </r>
  <r>
    <n v="6789"/>
    <s v="CA-2012-118843"/>
    <x v="1"/>
    <x v="1023"/>
    <d v="2012-09-20T00:00:00"/>
    <s v="Standard Class"/>
    <s v="JH-15910"/>
    <s v="Jonathan Howell"/>
    <x v="0"/>
    <x v="0"/>
    <x v="118"/>
    <x v="32"/>
    <n v="30318"/>
    <x v="0"/>
    <s v="OFF-PA-10001712"/>
    <x v="1"/>
    <x v="10"/>
    <s v="Xerox 1948"/>
    <n v="69.930000000000007"/>
    <n v="7"/>
    <n v="0"/>
    <n v="31.468499999999999"/>
  </r>
  <r>
    <n v="6790"/>
    <s v="CA-2012-161445"/>
    <x v="1"/>
    <x v="67"/>
    <d v="2012-09-09T00:00:00"/>
    <s v="Second Class"/>
    <s v="CC-12610"/>
    <s v="Corey Catlett"/>
    <x v="1"/>
    <x v="0"/>
    <x v="28"/>
    <x v="3"/>
    <n v="27707"/>
    <x v="0"/>
    <s v="OFF-AR-10001953"/>
    <x v="1"/>
    <x v="6"/>
    <s v="Boston 1645 Deluxe Heavier-Duty Electric Pencil Sharpener"/>
    <n v="140.73599999999999"/>
    <n v="4"/>
    <n v="0.2"/>
    <n v="12.314400000000006"/>
  </r>
  <r>
    <n v="6791"/>
    <s v="CA-2013-124527"/>
    <x v="0"/>
    <x v="76"/>
    <d v="2013-11-18T00:00:00"/>
    <s v="First Class"/>
    <s v="IM-15055"/>
    <s v="Ionia McGrath"/>
    <x v="0"/>
    <x v="0"/>
    <x v="43"/>
    <x v="1"/>
    <n v="95661"/>
    <x v="1"/>
    <s v="OFF-BI-10004967"/>
    <x v="1"/>
    <x v="8"/>
    <s v="Round Ring Binders"/>
    <n v="8.32"/>
    <n v="5"/>
    <n v="0.2"/>
    <n v="2.8079999999999998"/>
  </r>
  <r>
    <n v="6792"/>
    <s v="CA-2013-162348"/>
    <x v="0"/>
    <x v="338"/>
    <d v="2013-11-16T00:00:00"/>
    <s v="Standard Class"/>
    <s v="BF-11170"/>
    <s v="Ben Ferrer"/>
    <x v="2"/>
    <x v="0"/>
    <x v="301"/>
    <x v="1"/>
    <n v="95823"/>
    <x v="1"/>
    <s v="FUR-FU-10003731"/>
    <x v="0"/>
    <x v="5"/>
    <s v="Eldon Expressions Wood and Plastic Desk Accessories, Oak"/>
    <n v="9.98"/>
    <n v="1"/>
    <n v="0"/>
    <n v="2.7944000000000004"/>
  </r>
  <r>
    <n v="6793"/>
    <s v="CA-2011-141005"/>
    <x v="2"/>
    <x v="860"/>
    <d v="2011-08-18T00:00:00"/>
    <s v="First Class"/>
    <s v="CS-12355"/>
    <s v="Christine Sundaresam"/>
    <x v="0"/>
    <x v="0"/>
    <x v="54"/>
    <x v="29"/>
    <n v="6824"/>
    <x v="3"/>
    <s v="OFF-BI-10001989"/>
    <x v="1"/>
    <x v="8"/>
    <s v="Premium Transparent Presentation Covers by GBC"/>
    <n v="62.94"/>
    <n v="3"/>
    <n v="0"/>
    <n v="30.211199999999998"/>
  </r>
  <r>
    <n v="6794"/>
    <s v="CA-2012-145394"/>
    <x v="1"/>
    <x v="547"/>
    <d v="2012-11-20T00:00:00"/>
    <s v="Standard Class"/>
    <s v="MC-17605"/>
    <s v="Matt Connell"/>
    <x v="1"/>
    <x v="0"/>
    <x v="22"/>
    <x v="10"/>
    <n v="60610"/>
    <x v="2"/>
    <s v="OFF-ST-10000344"/>
    <x v="1"/>
    <x v="4"/>
    <s v="Neat Ideas Personal Hanging Folder Files, Black"/>
    <n v="21.488"/>
    <n v="2"/>
    <n v="0.2"/>
    <n v="1.6115999999999993"/>
  </r>
  <r>
    <n v="6795"/>
    <s v="CA-2012-145394"/>
    <x v="1"/>
    <x v="547"/>
    <d v="2012-11-20T00:00:00"/>
    <s v="Standard Class"/>
    <s v="MC-17605"/>
    <s v="Matt Connell"/>
    <x v="1"/>
    <x v="0"/>
    <x v="22"/>
    <x v="10"/>
    <n v="60610"/>
    <x v="2"/>
    <s v="TEC-PH-10001051"/>
    <x v="2"/>
    <x v="7"/>
    <s v="HTC One"/>
    <n v="239.976"/>
    <n v="3"/>
    <n v="0.2"/>
    <n v="26.997299999999967"/>
  </r>
  <r>
    <n v="6796"/>
    <s v="CA-2012-145394"/>
    <x v="1"/>
    <x v="547"/>
    <d v="2012-11-20T00:00:00"/>
    <s v="Standard Class"/>
    <s v="MC-17605"/>
    <s v="Matt Connell"/>
    <x v="1"/>
    <x v="0"/>
    <x v="22"/>
    <x v="10"/>
    <n v="60610"/>
    <x v="2"/>
    <s v="FUR-FU-10001215"/>
    <x v="0"/>
    <x v="5"/>
    <s v="Howard Miller 11-1/2&quot; Diameter Brentwood Wall Clock"/>
    <n v="34.504000000000005"/>
    <n v="2"/>
    <n v="0.6"/>
    <n v="-15.526799999999994"/>
  </r>
  <r>
    <n v="6797"/>
    <s v="CA-2012-168809"/>
    <x v="1"/>
    <x v="767"/>
    <d v="2012-08-25T00:00:00"/>
    <s v="Same Day"/>
    <s v="MC-18100"/>
    <s v="Mick Crebagga"/>
    <x v="0"/>
    <x v="0"/>
    <x v="12"/>
    <x v="5"/>
    <n v="77041"/>
    <x v="2"/>
    <s v="FUR-FU-10001473"/>
    <x v="0"/>
    <x v="5"/>
    <s v="Eldon Executive Woodline II Desk Accessories, Mahogany"/>
    <n v="20.103999999999999"/>
    <n v="2"/>
    <n v="0.6"/>
    <n v="-16.585799999999999"/>
  </r>
  <r>
    <n v="6798"/>
    <s v="CA-2012-168809"/>
    <x v="1"/>
    <x v="767"/>
    <d v="2012-08-25T00:00:00"/>
    <s v="Same Day"/>
    <s v="MC-18100"/>
    <s v="Mick Crebagga"/>
    <x v="0"/>
    <x v="0"/>
    <x v="12"/>
    <x v="5"/>
    <n v="77041"/>
    <x v="2"/>
    <s v="OFF-BI-10000315"/>
    <x v="1"/>
    <x v="8"/>
    <s v="Poly Designer Cover &amp; Back"/>
    <n v="3.7979999999999987"/>
    <n v="1"/>
    <n v="0.8"/>
    <n v="-6.0768000000000004"/>
  </r>
  <r>
    <n v="6799"/>
    <s v="CA-2012-168809"/>
    <x v="1"/>
    <x v="767"/>
    <d v="2012-08-25T00:00:00"/>
    <s v="Same Day"/>
    <s v="MC-18100"/>
    <s v="Mick Crebagga"/>
    <x v="0"/>
    <x v="0"/>
    <x v="12"/>
    <x v="5"/>
    <n v="77041"/>
    <x v="2"/>
    <s v="FUR-FU-10002240"/>
    <x v="0"/>
    <x v="5"/>
    <s v="Nu-Dell EZ-Mount Plastic Wall Frames"/>
    <n v="7.8800000000000008"/>
    <n v="5"/>
    <n v="0.6"/>
    <n v="-3.9399999999999995"/>
  </r>
  <r>
    <n v="6800"/>
    <s v="CA-2013-109827"/>
    <x v="0"/>
    <x v="591"/>
    <d v="2014-01-02T00:00:00"/>
    <s v="Standard Class"/>
    <s v="LW-16825"/>
    <s v="Laurel Workman"/>
    <x v="1"/>
    <x v="0"/>
    <x v="42"/>
    <x v="16"/>
    <n v="85023"/>
    <x v="1"/>
    <s v="FUR-TA-10002607"/>
    <x v="0"/>
    <x v="3"/>
    <s v="KI Conference Tables"/>
    <n v="35.445"/>
    <n v="1"/>
    <n v="0.5"/>
    <n v="-24.102599999999995"/>
  </r>
  <r>
    <n v="6801"/>
    <s v="CA-2013-109827"/>
    <x v="0"/>
    <x v="591"/>
    <d v="2014-01-02T00:00:00"/>
    <s v="Standard Class"/>
    <s v="LW-16825"/>
    <s v="Laurel Workman"/>
    <x v="1"/>
    <x v="0"/>
    <x v="42"/>
    <x v="16"/>
    <n v="85023"/>
    <x v="1"/>
    <s v="TEC-MA-10003356"/>
    <x v="2"/>
    <x v="15"/>
    <s v="Panasonic KX MC6040 Color Laser Multifunction Printer"/>
    <n v="269.97000000000003"/>
    <n v="2"/>
    <n v="0.7"/>
    <n v="-386.95699999999999"/>
  </r>
  <r>
    <n v="6802"/>
    <s v="CA-2013-109827"/>
    <x v="0"/>
    <x v="591"/>
    <d v="2014-01-02T00:00:00"/>
    <s v="Standard Class"/>
    <s v="LW-16825"/>
    <s v="Laurel Workman"/>
    <x v="1"/>
    <x v="0"/>
    <x v="42"/>
    <x v="16"/>
    <n v="85023"/>
    <x v="1"/>
    <s v="TEC-AC-10002217"/>
    <x v="2"/>
    <x v="11"/>
    <s v="Imation Clip USB flash drive - 8 GB"/>
    <n v="45.120000000000005"/>
    <n v="3"/>
    <n v="0.2"/>
    <n v="-7.8960000000000008"/>
  </r>
  <r>
    <n v="6803"/>
    <s v="CA-2013-109827"/>
    <x v="0"/>
    <x v="591"/>
    <d v="2014-01-02T00:00:00"/>
    <s v="Standard Class"/>
    <s v="LW-16825"/>
    <s v="Laurel Workman"/>
    <x v="1"/>
    <x v="0"/>
    <x v="42"/>
    <x v="16"/>
    <n v="85023"/>
    <x v="1"/>
    <s v="TEC-AC-10004353"/>
    <x v="2"/>
    <x v="11"/>
    <s v="Hypercom P1300 Pinpad"/>
    <n v="100.80000000000001"/>
    <n v="2"/>
    <n v="0.2"/>
    <n v="21.42"/>
  </r>
  <r>
    <n v="6804"/>
    <s v="CA-2013-109827"/>
    <x v="0"/>
    <x v="591"/>
    <d v="2014-01-02T00:00:00"/>
    <s v="Standard Class"/>
    <s v="LW-16825"/>
    <s v="Laurel Workman"/>
    <x v="1"/>
    <x v="0"/>
    <x v="42"/>
    <x v="16"/>
    <n v="85023"/>
    <x v="1"/>
    <s v="FUR-CH-10004754"/>
    <x v="0"/>
    <x v="1"/>
    <s v="Global Stack Chair with Arms, Black"/>
    <n v="47.968000000000004"/>
    <n v="2"/>
    <n v="0.2"/>
    <n v="4.1971999999999987"/>
  </r>
  <r>
    <n v="6805"/>
    <s v="CA-2011-152233"/>
    <x v="2"/>
    <x v="1082"/>
    <d v="2011-10-06T00:00:00"/>
    <s v="First Class"/>
    <s v="KH-16510"/>
    <s v="Keith Herrera"/>
    <x v="0"/>
    <x v="0"/>
    <x v="225"/>
    <x v="1"/>
    <n v="91767"/>
    <x v="1"/>
    <s v="TEC-AC-10002800"/>
    <x v="2"/>
    <x v="11"/>
    <s v="Plantronics Audio 478 Stereo USB Headset"/>
    <n v="99.98"/>
    <n v="2"/>
    <n v="0"/>
    <n v="34.992999999999995"/>
  </r>
  <r>
    <n v="6806"/>
    <s v="CA-2011-125682"/>
    <x v="2"/>
    <x v="754"/>
    <d v="2011-11-25T00:00:00"/>
    <s v="First Class"/>
    <s v="RB-19645"/>
    <s v="Robert Barroso"/>
    <x v="1"/>
    <x v="0"/>
    <x v="118"/>
    <x v="32"/>
    <n v="30318"/>
    <x v="0"/>
    <s v="OFF-PA-10001752"/>
    <x v="1"/>
    <x v="10"/>
    <s v="Hammermill CopyPlus Copy Paper (20Lb. and 84 Bright)"/>
    <n v="9.9600000000000009"/>
    <n v="2"/>
    <n v="0"/>
    <n v="4.8804000000000007"/>
  </r>
  <r>
    <n v="6807"/>
    <s v="CA-2014-162880"/>
    <x v="3"/>
    <x v="53"/>
    <d v="2014-12-30T00:00:00"/>
    <s v="Standard Class"/>
    <s v="GD-14590"/>
    <s v="Giulietta Dortch"/>
    <x v="1"/>
    <x v="0"/>
    <x v="231"/>
    <x v="4"/>
    <n v="98208"/>
    <x v="1"/>
    <s v="OFF-BI-10003314"/>
    <x v="1"/>
    <x v="8"/>
    <s v="Tuff Stuff Recycled Round Ring Binders"/>
    <n v="3.8560000000000003"/>
    <n v="1"/>
    <n v="0.2"/>
    <n v="1.3978000000000002"/>
  </r>
  <r>
    <n v="6808"/>
    <s v="CA-2012-128125"/>
    <x v="1"/>
    <x v="1052"/>
    <d v="2012-04-05T00:00:00"/>
    <s v="Standard Class"/>
    <s v="EB-13705"/>
    <s v="Ed Braxton"/>
    <x v="1"/>
    <x v="0"/>
    <x v="12"/>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x v="0"/>
    <x v="12"/>
    <x v="5"/>
    <n v="77095"/>
    <x v="2"/>
    <s v="FUR-FU-10001085"/>
    <x v="0"/>
    <x v="5"/>
    <s v="3M Polarizing Light Filter Sleeves"/>
    <n v="22.38"/>
    <n v="3"/>
    <n v="0.6"/>
    <n v="-7.8330000000000055"/>
  </r>
  <r>
    <n v="6810"/>
    <s v="CA-2014-156237"/>
    <x v="3"/>
    <x v="32"/>
    <d v="2014-09-16T00:00:00"/>
    <s v="First Class"/>
    <s v="PS-18760"/>
    <s v="Pamela Stobb"/>
    <x v="0"/>
    <x v="0"/>
    <x v="10"/>
    <x v="9"/>
    <n v="19140"/>
    <x v="3"/>
    <s v="OFF-BI-10000301"/>
    <x v="1"/>
    <x v="8"/>
    <s v="GBC Instant Report Kit"/>
    <n v="3.8820000000000006"/>
    <n v="2"/>
    <n v="0.7"/>
    <n v="-2.5880000000000001"/>
  </r>
  <r>
    <n v="6811"/>
    <s v="CA-2014-156237"/>
    <x v="3"/>
    <x v="32"/>
    <d v="2014-09-16T00:00:00"/>
    <s v="First Class"/>
    <s v="PS-18760"/>
    <s v="Pamela Stobb"/>
    <x v="0"/>
    <x v="0"/>
    <x v="10"/>
    <x v="9"/>
    <n v="19140"/>
    <x v="3"/>
    <s v="TEC-MA-10002930"/>
    <x v="2"/>
    <x v="15"/>
    <s v="Ricoh - Ink Collector Unit for GX3000 Series Printers"/>
    <n v="12.585000000000003"/>
    <n v="1"/>
    <n v="0.7"/>
    <n v="-18.038499999999996"/>
  </r>
  <r>
    <n v="6812"/>
    <s v="CA-2014-156237"/>
    <x v="3"/>
    <x v="32"/>
    <d v="2014-09-16T00:00:00"/>
    <s v="First Class"/>
    <s v="PS-18760"/>
    <s v="Pamela Stobb"/>
    <x v="0"/>
    <x v="0"/>
    <x v="10"/>
    <x v="9"/>
    <n v="19140"/>
    <x v="3"/>
    <s v="FUR-CH-10002372"/>
    <x v="0"/>
    <x v="1"/>
    <s v="Office Star - Ergonomically Designed Knee Chair"/>
    <n v="113.372"/>
    <n v="2"/>
    <n v="0.3"/>
    <n v="-29.152799999999992"/>
  </r>
  <r>
    <n v="6813"/>
    <s v="CA-2014-156237"/>
    <x v="3"/>
    <x v="32"/>
    <d v="2014-09-16T00:00:00"/>
    <s v="First Class"/>
    <s v="PS-18760"/>
    <s v="Pamela Stobb"/>
    <x v="0"/>
    <x v="0"/>
    <x v="10"/>
    <x v="9"/>
    <n v="19140"/>
    <x v="3"/>
    <s v="OFF-BI-10003707"/>
    <x v="1"/>
    <x v="8"/>
    <s v="Aluminum Screw Posts"/>
    <n v="18.312000000000001"/>
    <n v="4"/>
    <n v="0.7"/>
    <n v="-12.207999999999995"/>
  </r>
  <r>
    <n v="6814"/>
    <s v="CA-2014-156237"/>
    <x v="3"/>
    <x v="32"/>
    <d v="2014-09-16T00:00:00"/>
    <s v="First Class"/>
    <s v="PS-18760"/>
    <s v="Pamela Stobb"/>
    <x v="0"/>
    <x v="0"/>
    <x v="10"/>
    <x v="9"/>
    <n v="19140"/>
    <x v="3"/>
    <s v="FUR-FU-10001057"/>
    <x v="0"/>
    <x v="5"/>
    <s v="Tensor Track Tree Floor Lamp"/>
    <n v="127.93599999999999"/>
    <n v="8"/>
    <n v="0.2"/>
    <n v="4.7975999999999992"/>
  </r>
  <r>
    <n v="6815"/>
    <s v="CA-2014-156237"/>
    <x v="3"/>
    <x v="32"/>
    <d v="2014-09-16T00:00:00"/>
    <s v="First Class"/>
    <s v="PS-18760"/>
    <s v="Pamela Stobb"/>
    <x v="0"/>
    <x v="0"/>
    <x v="10"/>
    <x v="9"/>
    <n v="19140"/>
    <x v="3"/>
    <s v="TEC-MA-10001681"/>
    <x v="2"/>
    <x v="15"/>
    <s v="Lexmark MarkNet N8150 Wireless Print Server"/>
    <n v="241.17000000000002"/>
    <n v="2"/>
    <n v="0.7"/>
    <n v="-168.8189999999999"/>
  </r>
  <r>
    <n v="6816"/>
    <s v="CA-2011-144414"/>
    <x v="2"/>
    <x v="1103"/>
    <d v="2011-06-21T00:00:00"/>
    <s v="Standard Class"/>
    <s v="GH-14425"/>
    <s v="Gary Hwang"/>
    <x v="0"/>
    <x v="0"/>
    <x v="4"/>
    <x v="4"/>
    <n v="98105"/>
    <x v="1"/>
    <s v="FUR-FU-10003981"/>
    <x v="0"/>
    <x v="5"/>
    <s v="Eldon Wave Desk Accessories"/>
    <n v="6.24"/>
    <n v="3"/>
    <n v="0"/>
    <n v="2.6208000000000005"/>
  </r>
  <r>
    <n v="6817"/>
    <s v="CA-2011-144414"/>
    <x v="2"/>
    <x v="1103"/>
    <d v="2011-06-21T00:00:00"/>
    <s v="Standard Class"/>
    <s v="GH-14425"/>
    <s v="Gary Hwang"/>
    <x v="0"/>
    <x v="0"/>
    <x v="4"/>
    <x v="4"/>
    <n v="98105"/>
    <x v="1"/>
    <s v="OFF-FA-10000624"/>
    <x v="1"/>
    <x v="13"/>
    <s v="OIC Binder Clips"/>
    <n v="17.899999999999999"/>
    <n v="5"/>
    <n v="0"/>
    <n v="8.9499999999999993"/>
  </r>
  <r>
    <n v="6818"/>
    <s v="CA-2011-144414"/>
    <x v="2"/>
    <x v="1103"/>
    <d v="2011-06-21T00:00:00"/>
    <s v="Standard Class"/>
    <s v="GH-14425"/>
    <s v="Gary Hwang"/>
    <x v="0"/>
    <x v="0"/>
    <x v="4"/>
    <x v="4"/>
    <n v="98105"/>
    <x v="1"/>
    <s v="OFF-BI-10004995"/>
    <x v="1"/>
    <x v="8"/>
    <s v="GBC DocuBind P400 Electric Binding System"/>
    <n v="3266.3760000000002"/>
    <n v="3"/>
    <n v="0.2"/>
    <n v="1061.5721999999998"/>
  </r>
  <r>
    <n v="6819"/>
    <s v="CA-2014-163860"/>
    <x v="3"/>
    <x v="116"/>
    <d v="2015-01-02T00:00:00"/>
    <s v="Standard Class"/>
    <s v="LO-17170"/>
    <s v="Lori Olson"/>
    <x v="1"/>
    <x v="0"/>
    <x v="97"/>
    <x v="10"/>
    <n v="61604"/>
    <x v="2"/>
    <s v="OFF-BI-10003784"/>
    <x v="1"/>
    <x v="8"/>
    <s v="Computer Printout Index Tabs"/>
    <n v="1.6799999999999995"/>
    <n v="5"/>
    <n v="0.8"/>
    <n v="-2.6880000000000015"/>
  </r>
  <r>
    <n v="6820"/>
    <s v="CA-2014-163860"/>
    <x v="3"/>
    <x v="116"/>
    <d v="2015-01-02T00:00:00"/>
    <s v="Standard Class"/>
    <s v="LO-17170"/>
    <s v="Lori Olson"/>
    <x v="1"/>
    <x v="0"/>
    <x v="97"/>
    <x v="10"/>
    <n v="61604"/>
    <x v="2"/>
    <s v="FUR-FU-10004586"/>
    <x v="0"/>
    <x v="5"/>
    <s v="G.E. Longer-Life Indoor Recessed Floodlight Bulbs"/>
    <n v="7.968"/>
    <n v="3"/>
    <n v="0.6"/>
    <n v="-2.3903999999999996"/>
  </r>
  <r>
    <n v="6821"/>
    <s v="CA-2014-163860"/>
    <x v="3"/>
    <x v="116"/>
    <d v="2015-01-02T00:00:00"/>
    <s v="Standard Class"/>
    <s v="LO-17170"/>
    <s v="Lori Olson"/>
    <x v="1"/>
    <x v="0"/>
    <x v="97"/>
    <x v="10"/>
    <n v="61604"/>
    <x v="2"/>
    <s v="FUR-CH-10004698"/>
    <x v="0"/>
    <x v="1"/>
    <s v="Padded Folding Chairs, Black, 4/Carton"/>
    <n v="113.372"/>
    <n v="2"/>
    <n v="0.3"/>
    <n v="-3.2391999999999896"/>
  </r>
  <r>
    <n v="6822"/>
    <s v="CA-2014-163860"/>
    <x v="3"/>
    <x v="116"/>
    <d v="2015-01-02T00:00:00"/>
    <s v="Standard Class"/>
    <s v="LO-17170"/>
    <s v="Lori Olson"/>
    <x v="1"/>
    <x v="0"/>
    <x v="97"/>
    <x v="10"/>
    <n v="61604"/>
    <x v="2"/>
    <s v="FUR-FU-10001935"/>
    <x v="0"/>
    <x v="5"/>
    <s v="3M Hangers With Command Adhesive"/>
    <n v="2.9600000000000004"/>
    <n v="2"/>
    <n v="0.6"/>
    <n v="-1.4059999999999997"/>
  </r>
  <r>
    <n v="6823"/>
    <s v="US-2014-115609"/>
    <x v="3"/>
    <x v="808"/>
    <d v="2014-11-08T00:00:00"/>
    <s v="Standard Class"/>
    <s v="CS-12505"/>
    <s v="Cindy Stewart"/>
    <x v="0"/>
    <x v="0"/>
    <x v="1"/>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x v="0"/>
    <x v="122"/>
    <x v="19"/>
    <n v="36116"/>
    <x v="0"/>
    <s v="OFF-EN-10001335"/>
    <x v="1"/>
    <x v="12"/>
    <s v="White Business Envelopes with Contemporary Seam, Recycled White Business Envelopes"/>
    <n v="98.46"/>
    <n v="9"/>
    <n v="0"/>
    <n v="49.23"/>
  </r>
  <r>
    <n v="6825"/>
    <s v="CA-2012-154291"/>
    <x v="1"/>
    <x v="395"/>
    <d v="2012-07-29T00:00:00"/>
    <s v="Standard Class"/>
    <s v="YS-21880"/>
    <s v="Yana Sorensen"/>
    <x v="1"/>
    <x v="0"/>
    <x v="122"/>
    <x v="19"/>
    <n v="36116"/>
    <x v="0"/>
    <s v="FUR-TA-10002041"/>
    <x v="0"/>
    <x v="3"/>
    <s v="Bevis Round Conference Table Top, X-Base"/>
    <n v="358.58"/>
    <n v="2"/>
    <n v="0"/>
    <n v="39.44380000000001"/>
  </r>
  <r>
    <n v="6826"/>
    <s v="CA-2013-118689"/>
    <x v="0"/>
    <x v="824"/>
    <d v="2013-10-10T00:00:00"/>
    <s v="Standard Class"/>
    <s v="TC-20980"/>
    <s v="Tamara Chand"/>
    <x v="1"/>
    <x v="0"/>
    <x v="240"/>
    <x v="14"/>
    <n v="47905"/>
    <x v="2"/>
    <s v="OFF-ST-10001558"/>
    <x v="1"/>
    <x v="4"/>
    <s v="Acco Perma 4000 Stacking Storage Drawers"/>
    <n v="32.479999999999997"/>
    <n v="2"/>
    <n v="0"/>
    <n v="4.8719999999999999"/>
  </r>
  <r>
    <n v="6827"/>
    <s v="CA-2013-118689"/>
    <x v="0"/>
    <x v="824"/>
    <d v="2013-10-10T00:00:00"/>
    <s v="Standard Class"/>
    <s v="TC-20980"/>
    <s v="Tamara Chand"/>
    <x v="1"/>
    <x v="0"/>
    <x v="240"/>
    <x v="14"/>
    <n v="47905"/>
    <x v="2"/>
    <s v="TEC-CO-10004722"/>
    <x v="2"/>
    <x v="16"/>
    <s v="Canon imageCLASS 2200 Advanced Copier"/>
    <n v="17499.949999999997"/>
    <n v="5"/>
    <n v="0"/>
    <n v="8399.9759999999987"/>
  </r>
  <r>
    <n v="6828"/>
    <s v="CA-2013-118689"/>
    <x v="0"/>
    <x v="824"/>
    <d v="2013-10-10T00:00:00"/>
    <s v="Standard Class"/>
    <s v="TC-20980"/>
    <s v="Tamara Chand"/>
    <x v="1"/>
    <x v="0"/>
    <x v="240"/>
    <x v="14"/>
    <n v="47905"/>
    <x v="2"/>
    <s v="OFF-BI-10004600"/>
    <x v="1"/>
    <x v="8"/>
    <s v="Ibico Ibimaster 300 Manual Binding System"/>
    <n v="735.98"/>
    <n v="2"/>
    <n v="0"/>
    <n v="331.19099999999997"/>
  </r>
  <r>
    <n v="6829"/>
    <s v="CA-2013-118689"/>
    <x v="0"/>
    <x v="824"/>
    <d v="2013-10-10T00:00:00"/>
    <s v="Standard Class"/>
    <s v="TC-20980"/>
    <s v="Tamara Chand"/>
    <x v="1"/>
    <x v="0"/>
    <x v="240"/>
    <x v="14"/>
    <n v="47905"/>
    <x v="2"/>
    <s v="OFF-BI-10003712"/>
    <x v="1"/>
    <x v="8"/>
    <s v="Acco Pressboard Covers with Storage Hooks, 14 7/8&quot; x 11&quot;, Light Blue"/>
    <n v="34.370000000000005"/>
    <n v="7"/>
    <n v="0"/>
    <n v="16.8413"/>
  </r>
  <r>
    <n v="6830"/>
    <s v="CA-2013-118689"/>
    <x v="0"/>
    <x v="824"/>
    <d v="2013-10-10T00:00:00"/>
    <s v="Standard Class"/>
    <s v="TC-20980"/>
    <s v="Tamara Chand"/>
    <x v="1"/>
    <x v="0"/>
    <x v="240"/>
    <x v="14"/>
    <n v="47905"/>
    <x v="2"/>
    <s v="OFF-AR-10001958"/>
    <x v="1"/>
    <x v="6"/>
    <s v="Stanley Bostitch Contemporary Electric Pencil Sharpeners"/>
    <n v="33.96"/>
    <n v="2"/>
    <n v="0"/>
    <n v="9.5088000000000008"/>
  </r>
  <r>
    <n v="6831"/>
    <s v="CA-2013-140438"/>
    <x v="0"/>
    <x v="435"/>
    <d v="2013-12-28T00:00:00"/>
    <s v="Second Class"/>
    <s v="PW-19030"/>
    <s v="Pauline Webber"/>
    <x v="1"/>
    <x v="0"/>
    <x v="20"/>
    <x v="15"/>
    <n v="10009"/>
    <x v="3"/>
    <s v="TEC-PH-10001750"/>
    <x v="2"/>
    <x v="7"/>
    <s v="Samsung Rugby III"/>
    <n v="197.96999999999997"/>
    <n v="3"/>
    <n v="0"/>
    <n v="53.451900000000009"/>
  </r>
  <r>
    <n v="6832"/>
    <s v="US-2014-123204"/>
    <x v="3"/>
    <x v="246"/>
    <d v="2014-07-28T00:00:00"/>
    <s v="Standard Class"/>
    <s v="CS-11860"/>
    <s v="Cari Schnelling"/>
    <x v="0"/>
    <x v="0"/>
    <x v="20"/>
    <x v="15"/>
    <n v="10024"/>
    <x v="3"/>
    <s v="OFF-AP-10002287"/>
    <x v="1"/>
    <x v="9"/>
    <s v="Eureka Sanitaire  Multi-Pro Heavy-Duty Upright, Disposable Bags"/>
    <n v="17.48"/>
    <n v="4"/>
    <n v="0"/>
    <n v="4.5448000000000004"/>
  </r>
  <r>
    <n v="6833"/>
    <s v="CA-2012-112522"/>
    <x v="1"/>
    <x v="998"/>
    <d v="2012-10-17T00:00:00"/>
    <s v="Standard Class"/>
    <s v="DP-13165"/>
    <s v="David Philippe"/>
    <x v="0"/>
    <x v="0"/>
    <x v="22"/>
    <x v="10"/>
    <n v="60610"/>
    <x v="2"/>
    <s v="OFF-AR-10003183"/>
    <x v="1"/>
    <x v="6"/>
    <s v="Avery Fluorescent Highlighter Four-Color Set"/>
    <n v="8.016"/>
    <n v="3"/>
    <n v="0.2"/>
    <n v="1.0019999999999993"/>
  </r>
  <r>
    <n v="6834"/>
    <s v="CA-2013-153101"/>
    <x v="0"/>
    <x v="162"/>
    <d v="2013-09-09T00:00:00"/>
    <s v="Same Day"/>
    <s v="PJ-19015"/>
    <s v="Pauline Johnson"/>
    <x v="0"/>
    <x v="0"/>
    <x v="157"/>
    <x v="1"/>
    <n v="92704"/>
    <x v="1"/>
    <s v="FUR-TA-10003008"/>
    <x v="0"/>
    <x v="3"/>
    <s v="Lesro Round Back Collection Coffee Table, End Table"/>
    <n v="146.04000000000002"/>
    <n v="1"/>
    <n v="0.2"/>
    <n v="-12.778499999999994"/>
  </r>
  <r>
    <n v="6835"/>
    <s v="CA-2013-142615"/>
    <x v="0"/>
    <x v="73"/>
    <d v="2013-11-25T00:00:00"/>
    <s v="Standard Class"/>
    <s v="BM-11575"/>
    <s v="Brendan Murry"/>
    <x v="1"/>
    <x v="0"/>
    <x v="484"/>
    <x v="1"/>
    <n v="90640"/>
    <x v="1"/>
    <s v="TEC-AC-10004803"/>
    <x v="2"/>
    <x v="11"/>
    <s v="Sony Micro Vault Click 4 GB USB 2.0 Flash Drive"/>
    <n v="27.88"/>
    <n v="2"/>
    <n v="0"/>
    <n v="3.9032000000000018"/>
  </r>
  <r>
    <n v="6836"/>
    <s v="CA-2014-142643"/>
    <x v="3"/>
    <x v="453"/>
    <d v="2014-10-21T00:00:00"/>
    <s v="Standard Class"/>
    <s v="DL-13495"/>
    <s v="Dionis Lloyd"/>
    <x v="1"/>
    <x v="0"/>
    <x v="302"/>
    <x v="1"/>
    <n v="91360"/>
    <x v="1"/>
    <s v="OFF-LA-10003510"/>
    <x v="1"/>
    <x v="2"/>
    <s v="Avery 4027 File Folder Labels for Dot Matrix Printers, 5000 Labels per Box, White"/>
    <n v="152.65"/>
    <n v="5"/>
    <n v="0"/>
    <n v="70.219000000000008"/>
  </r>
  <r>
    <n v="6837"/>
    <s v="CA-2014-142643"/>
    <x v="3"/>
    <x v="453"/>
    <d v="2014-10-21T00:00:00"/>
    <s v="Standard Class"/>
    <s v="DL-13495"/>
    <s v="Dionis Lloyd"/>
    <x v="1"/>
    <x v="0"/>
    <x v="302"/>
    <x v="1"/>
    <n v="91360"/>
    <x v="1"/>
    <s v="FUR-FU-10000087"/>
    <x v="0"/>
    <x v="5"/>
    <s v="Executive Impressions 14&quot; Two-Color Numerals Wall Clock"/>
    <n v="22.72"/>
    <n v="1"/>
    <n v="0"/>
    <n v="9.3152000000000008"/>
  </r>
  <r>
    <n v="6838"/>
    <s v="CA-2012-116260"/>
    <x v="1"/>
    <x v="380"/>
    <d v="2012-07-12T00:00:00"/>
    <s v="Standard Class"/>
    <s v="BF-10975"/>
    <s v="Barbara Fisher"/>
    <x v="1"/>
    <x v="0"/>
    <x v="219"/>
    <x v="30"/>
    <n v="8360"/>
    <x v="3"/>
    <s v="OFF-AR-10003732"/>
    <x v="1"/>
    <x v="6"/>
    <s v="Newell 333"/>
    <n v="11.12"/>
    <n v="4"/>
    <n v="0"/>
    <n v="2.8911999999999995"/>
  </r>
  <r>
    <n v="6839"/>
    <s v="CA-2014-107517"/>
    <x v="3"/>
    <x v="1119"/>
    <d v="2014-02-10T00:00:00"/>
    <s v="Standard Class"/>
    <s v="FC-14335"/>
    <s v="Fred Chung"/>
    <x v="1"/>
    <x v="0"/>
    <x v="170"/>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x v="0"/>
    <x v="170"/>
    <x v="1"/>
    <n v="90503"/>
    <x v="1"/>
    <s v="TEC-PH-10003505"/>
    <x v="2"/>
    <x v="7"/>
    <s v="Geemarc AmpliPOWER60"/>
    <n v="371.2"/>
    <n v="5"/>
    <n v="0.2"/>
    <n v="41.759999999999948"/>
  </r>
  <r>
    <n v="6841"/>
    <s v="CA-2012-166338"/>
    <x v="1"/>
    <x v="401"/>
    <d v="2012-12-07T00:00:00"/>
    <s v="First Class"/>
    <s v="MP-18175"/>
    <s v="Mike Pelletier"/>
    <x v="2"/>
    <x v="0"/>
    <x v="21"/>
    <x v="24"/>
    <n v="45373"/>
    <x v="3"/>
    <s v="OFF-BI-10002852"/>
    <x v="1"/>
    <x v="8"/>
    <s v="Ibico Standard Transparent Covers"/>
    <n v="14.832000000000003"/>
    <n v="3"/>
    <n v="0.7"/>
    <n v="-10.382399999999997"/>
  </r>
  <r>
    <n v="6842"/>
    <s v="CA-2013-123946"/>
    <x v="0"/>
    <x v="126"/>
    <d v="2013-09-18T00:00:00"/>
    <s v="Standard Class"/>
    <s v="AJ-10795"/>
    <s v="Anthony Johnson"/>
    <x v="1"/>
    <x v="0"/>
    <x v="24"/>
    <x v="17"/>
    <n v="22153"/>
    <x v="0"/>
    <s v="TEC-AC-10004877"/>
    <x v="2"/>
    <x v="11"/>
    <s v="Imation 30456 USB Flash Drive 8GB"/>
    <n v="20.700000000000003"/>
    <n v="3"/>
    <n v="0"/>
    <n v="1.6559999999999988"/>
  </r>
  <r>
    <n v="6843"/>
    <s v="CA-2013-123946"/>
    <x v="0"/>
    <x v="126"/>
    <d v="2013-09-18T00:00:00"/>
    <s v="Standard Class"/>
    <s v="AJ-10795"/>
    <s v="Anthony Johnson"/>
    <x v="1"/>
    <x v="0"/>
    <x v="24"/>
    <x v="17"/>
    <n v="22153"/>
    <x v="0"/>
    <s v="OFF-FA-10002975"/>
    <x v="1"/>
    <x v="13"/>
    <s v="Staples"/>
    <n v="11.34"/>
    <n v="3"/>
    <n v="0"/>
    <n v="5.2164000000000001"/>
  </r>
  <r>
    <n v="6844"/>
    <s v="CA-2013-123946"/>
    <x v="0"/>
    <x v="126"/>
    <d v="2013-09-18T00:00:00"/>
    <s v="Standard Class"/>
    <s v="AJ-10795"/>
    <s v="Anthony Johnson"/>
    <x v="1"/>
    <x v="0"/>
    <x v="24"/>
    <x v="17"/>
    <n v="22153"/>
    <x v="0"/>
    <s v="OFF-ST-10000419"/>
    <x v="1"/>
    <x v="4"/>
    <s v="Rogers Jumbo File, Granite"/>
    <n v="67.900000000000006"/>
    <n v="5"/>
    <n v="0"/>
    <n v="0.67899999999999849"/>
  </r>
  <r>
    <n v="6845"/>
    <s v="CA-2013-123946"/>
    <x v="0"/>
    <x v="126"/>
    <d v="2013-09-18T00:00:00"/>
    <s v="Standard Class"/>
    <s v="AJ-10795"/>
    <s v="Anthony Johnson"/>
    <x v="1"/>
    <x v="0"/>
    <x v="24"/>
    <x v="17"/>
    <n v="22153"/>
    <x v="0"/>
    <s v="FUR-CH-10002073"/>
    <x v="0"/>
    <x v="1"/>
    <s v="Hon Olson Stacker Chairs"/>
    <n v="1059.1199999999999"/>
    <n v="4"/>
    <n v="0"/>
    <n v="307.14479999999992"/>
  </r>
  <r>
    <n v="6846"/>
    <s v="CA-2011-147543"/>
    <x v="2"/>
    <x v="522"/>
    <d v="2011-07-12T00:00:00"/>
    <s v="Standard Class"/>
    <s v="BC-11125"/>
    <s v="Becky Castell"/>
    <x v="2"/>
    <x v="0"/>
    <x v="485"/>
    <x v="1"/>
    <n v="92020"/>
    <x v="1"/>
    <s v="FUR-CH-10000155"/>
    <x v="0"/>
    <x v="1"/>
    <s v="Global Comet Stacking Armless Chair"/>
    <n v="478.48"/>
    <n v="2"/>
    <n v="0.2"/>
    <n v="47.848000000000013"/>
  </r>
  <r>
    <n v="6847"/>
    <s v="US-2013-159093"/>
    <x v="0"/>
    <x v="195"/>
    <d v="2013-05-15T00:00:00"/>
    <s v="Standard Class"/>
    <s v="RS-19420"/>
    <s v="Ricardo Sperren"/>
    <x v="1"/>
    <x v="0"/>
    <x v="1"/>
    <x v="1"/>
    <n v="90036"/>
    <x v="1"/>
    <s v="OFF-PA-10001260"/>
    <x v="1"/>
    <x v="10"/>
    <s v="TOPS Money Receipt Book, Consecutively Numbered in Red,"/>
    <n v="32.04"/>
    <n v="4"/>
    <n v="0"/>
    <n v="14.417999999999999"/>
  </r>
  <r>
    <n v="6848"/>
    <s v="CA-2013-162110"/>
    <x v="0"/>
    <x v="427"/>
    <d v="2013-07-23T00:00:00"/>
    <s v="Standard Class"/>
    <s v="NP-18670"/>
    <s v="Nora Paige"/>
    <x v="0"/>
    <x v="0"/>
    <x v="42"/>
    <x v="16"/>
    <n v="85023"/>
    <x v="1"/>
    <s v="TEC-PH-10001924"/>
    <x v="2"/>
    <x v="7"/>
    <s v="iHome FM Clock Radio with Lightning Dock"/>
    <n v="55.991999999999997"/>
    <n v="1"/>
    <n v="0.2"/>
    <n v="3.4995000000000029"/>
  </r>
  <r>
    <n v="6849"/>
    <s v="US-2013-163461"/>
    <x v="0"/>
    <x v="1133"/>
    <d v="2013-06-22T00:00:00"/>
    <s v="First Class"/>
    <s v="BT-11440"/>
    <s v="Bobby Trafton"/>
    <x v="0"/>
    <x v="0"/>
    <x v="436"/>
    <x v="10"/>
    <n v="60423"/>
    <x v="2"/>
    <s v="OFF-PA-10003134"/>
    <x v="1"/>
    <x v="10"/>
    <s v="Xerox 1937"/>
    <n v="76.864000000000004"/>
    <n v="2"/>
    <n v="0.2"/>
    <n v="26.902399999999993"/>
  </r>
  <r>
    <n v="6850"/>
    <s v="CA-2011-101462"/>
    <x v="2"/>
    <x v="1017"/>
    <d v="2011-04-25T00:00:00"/>
    <s v="Standard Class"/>
    <s v="BP-11230"/>
    <s v="Benjamin Patterson"/>
    <x v="0"/>
    <x v="0"/>
    <x v="1"/>
    <x v="1"/>
    <n v="90045"/>
    <x v="1"/>
    <s v="FUR-FU-10000409"/>
    <x v="0"/>
    <x v="5"/>
    <s v="GE 4 Foot Flourescent Tube, 40 Watt"/>
    <n v="59.92"/>
    <n v="4"/>
    <n v="0"/>
    <n v="27.563200000000002"/>
  </r>
  <r>
    <n v="6851"/>
    <s v="US-2013-100461"/>
    <x v="0"/>
    <x v="1134"/>
    <d v="2013-01-12T00:00:00"/>
    <s v="Standard Class"/>
    <s v="JO-15145"/>
    <s v="Jack O'Briant"/>
    <x v="1"/>
    <x v="0"/>
    <x v="47"/>
    <x v="6"/>
    <n v="53132"/>
    <x v="2"/>
    <s v="FUR-BO-10002545"/>
    <x v="0"/>
    <x v="0"/>
    <s v="Atlantic Metals Mobile 3-Shelf Bookcases, Custom Colors"/>
    <n v="1565.88"/>
    <n v="6"/>
    <n v="0"/>
    <n v="407.12880000000007"/>
  </r>
  <r>
    <n v="6852"/>
    <s v="US-2013-100461"/>
    <x v="0"/>
    <x v="1134"/>
    <d v="2013-01-12T00:00:00"/>
    <s v="Standard Class"/>
    <s v="JO-15145"/>
    <s v="Jack O'Briant"/>
    <x v="1"/>
    <x v="0"/>
    <x v="47"/>
    <x v="6"/>
    <n v="53132"/>
    <x v="2"/>
    <s v="OFF-BI-10001460"/>
    <x v="1"/>
    <x v="8"/>
    <s v="Plastic Binding Combs"/>
    <n v="106.05"/>
    <n v="7"/>
    <n v="0"/>
    <n v="49.843499999999999"/>
  </r>
  <r>
    <n v="6853"/>
    <s v="US-2014-162670"/>
    <x v="3"/>
    <x v="331"/>
    <d v="2014-12-29T00:00:00"/>
    <s v="Second Class"/>
    <s v="MF-18250"/>
    <s v="Monica Federle"/>
    <x v="1"/>
    <x v="0"/>
    <x v="290"/>
    <x v="36"/>
    <n v="72209"/>
    <x v="0"/>
    <s v="OFF-ST-10001328"/>
    <x v="1"/>
    <x v="4"/>
    <s v="Personal Filing Tote with Lid, Black/Gray"/>
    <n v="62.04"/>
    <n v="4"/>
    <n v="0"/>
    <n v="17.371200000000002"/>
  </r>
  <r>
    <n v="6854"/>
    <s v="US-2014-162670"/>
    <x v="3"/>
    <x v="331"/>
    <d v="2014-12-29T00:00:00"/>
    <s v="Second Class"/>
    <s v="MF-18250"/>
    <s v="Monica Federle"/>
    <x v="1"/>
    <x v="0"/>
    <x v="290"/>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x v="0"/>
    <x v="290"/>
    <x v="36"/>
    <n v="72209"/>
    <x v="0"/>
    <s v="OFF-ST-10001522"/>
    <x v="1"/>
    <x v="4"/>
    <s v="Gould Plastics 18-Pocket Panel Bin, 34w x 5-1/4d x 20-1/2h"/>
    <n v="367.96"/>
    <n v="4"/>
    <n v="0"/>
    <n v="14.718399999999974"/>
  </r>
  <r>
    <n v="6856"/>
    <s v="US-2014-162670"/>
    <x v="3"/>
    <x v="331"/>
    <d v="2014-12-29T00:00:00"/>
    <s v="Second Class"/>
    <s v="MF-18250"/>
    <s v="Monica Federle"/>
    <x v="1"/>
    <x v="0"/>
    <x v="290"/>
    <x v="36"/>
    <n v="72209"/>
    <x v="0"/>
    <s v="OFF-PA-10001994"/>
    <x v="1"/>
    <x v="10"/>
    <s v="Ink Jet Note and Greeting Cards, 8-1/2&quot; x 5-1/2&quot; Card Size"/>
    <n v="44.96"/>
    <n v="2"/>
    <n v="0"/>
    <n v="20.6816"/>
  </r>
  <r>
    <n v="6857"/>
    <s v="US-2014-162670"/>
    <x v="3"/>
    <x v="331"/>
    <d v="2014-12-29T00:00:00"/>
    <s v="Second Class"/>
    <s v="MF-18250"/>
    <s v="Monica Federle"/>
    <x v="1"/>
    <x v="0"/>
    <x v="290"/>
    <x v="36"/>
    <n v="72209"/>
    <x v="0"/>
    <s v="OFF-EN-10001453"/>
    <x v="1"/>
    <x v="12"/>
    <s v="Tyvek Interoffice Envelopes, 9 1/2&quot; x 12 1/2&quot;, 100/Box"/>
    <n v="182.94"/>
    <n v="3"/>
    <n v="0"/>
    <n v="85.981799999999993"/>
  </r>
  <r>
    <n v="6858"/>
    <s v="CA-2014-128965"/>
    <x v="3"/>
    <x v="827"/>
    <d v="2014-04-23T00:00:00"/>
    <s v="Standard Class"/>
    <s v="PS-18760"/>
    <s v="Pamela Stobb"/>
    <x v="0"/>
    <x v="0"/>
    <x v="1"/>
    <x v="1"/>
    <n v="90008"/>
    <x v="1"/>
    <s v="OFF-PA-10004911"/>
    <x v="1"/>
    <x v="10"/>
    <s v="Rediform S.O.S. 1-Up Phone Message Bk, 4-1/4x3-1/16 Bk, 1 Form/Pg, 40 Messages/Bk, 3/Pk"/>
    <n v="28.14"/>
    <n v="3"/>
    <n v="0"/>
    <n v="13.507200000000001"/>
  </r>
  <r>
    <n v="6859"/>
    <s v="CA-2014-128965"/>
    <x v="3"/>
    <x v="827"/>
    <d v="2014-04-23T00:00:00"/>
    <s v="Standard Class"/>
    <s v="PS-18760"/>
    <s v="Pamela Stobb"/>
    <x v="0"/>
    <x v="0"/>
    <x v="1"/>
    <x v="1"/>
    <n v="90008"/>
    <x v="1"/>
    <s v="OFF-LA-10001404"/>
    <x v="1"/>
    <x v="2"/>
    <s v="Avery 517"/>
    <n v="7.38"/>
    <n v="2"/>
    <n v="0"/>
    <n v="3.4685999999999999"/>
  </r>
  <r>
    <n v="6860"/>
    <s v="CA-2014-128965"/>
    <x v="3"/>
    <x v="827"/>
    <d v="2014-04-23T00:00:00"/>
    <s v="Standard Class"/>
    <s v="PS-18760"/>
    <s v="Pamela Stobb"/>
    <x v="0"/>
    <x v="0"/>
    <x v="1"/>
    <x v="1"/>
    <n v="90008"/>
    <x v="1"/>
    <s v="OFF-FA-10001561"/>
    <x v="1"/>
    <x v="13"/>
    <s v="Stockwell Push Pins"/>
    <n v="10.9"/>
    <n v="5"/>
    <n v="0"/>
    <n v="3.5970000000000004"/>
  </r>
  <r>
    <n v="6861"/>
    <s v="CA-2014-128965"/>
    <x v="3"/>
    <x v="827"/>
    <d v="2014-04-23T00:00:00"/>
    <s v="Standard Class"/>
    <s v="PS-18760"/>
    <s v="Pamela Stobb"/>
    <x v="0"/>
    <x v="0"/>
    <x v="1"/>
    <x v="1"/>
    <n v="90008"/>
    <x v="1"/>
    <s v="TEC-AC-10001383"/>
    <x v="2"/>
    <x v="11"/>
    <s v="Logitech Wireless Touch Keyboard K400"/>
    <n v="274.89"/>
    <n v="11"/>
    <n v="0"/>
    <n v="46.731299999999962"/>
  </r>
  <r>
    <n v="6862"/>
    <s v="CA-2014-128965"/>
    <x v="3"/>
    <x v="827"/>
    <d v="2014-04-23T00:00:00"/>
    <s v="Standard Class"/>
    <s v="PS-18760"/>
    <s v="Pamela Stobb"/>
    <x v="0"/>
    <x v="0"/>
    <x v="1"/>
    <x v="1"/>
    <n v="90008"/>
    <x v="1"/>
    <s v="OFF-LA-10003190"/>
    <x v="1"/>
    <x v="2"/>
    <s v="Avery 474"/>
    <n v="23.04"/>
    <n v="8"/>
    <n v="0"/>
    <n v="11.2896"/>
  </r>
  <r>
    <n v="6863"/>
    <s v="CA-2014-128965"/>
    <x v="3"/>
    <x v="827"/>
    <d v="2014-04-23T00:00:00"/>
    <s v="Standard Class"/>
    <s v="PS-18760"/>
    <s v="Pamela Stobb"/>
    <x v="0"/>
    <x v="0"/>
    <x v="1"/>
    <x v="1"/>
    <n v="90008"/>
    <x v="1"/>
    <s v="FUR-CH-10003774"/>
    <x v="0"/>
    <x v="1"/>
    <s v="Global Wood Trimmed Manager's Task Chair, Khaki"/>
    <n v="218.35200000000003"/>
    <n v="3"/>
    <n v="0.2"/>
    <n v="-19.105800000000016"/>
  </r>
  <r>
    <n v="6864"/>
    <s v="CA-2014-138618"/>
    <x v="3"/>
    <x v="96"/>
    <d v="2014-12-09T00:00:00"/>
    <s v="Standard Class"/>
    <s v="MY-17380"/>
    <s v="Maribeth Yedwab"/>
    <x v="1"/>
    <x v="0"/>
    <x v="52"/>
    <x v="5"/>
    <n v="78207"/>
    <x v="2"/>
    <s v="OFF-PA-10000520"/>
    <x v="1"/>
    <x v="10"/>
    <s v="Xerox 201"/>
    <n v="10.368000000000002"/>
    <n v="2"/>
    <n v="0.2"/>
    <n v="3.6288"/>
  </r>
  <r>
    <n v="6865"/>
    <s v="US-2013-126452"/>
    <x v="0"/>
    <x v="1036"/>
    <d v="2013-08-29T00:00:00"/>
    <s v="Standard Class"/>
    <s v="SC-20230"/>
    <s v="Scot Coram"/>
    <x v="1"/>
    <x v="0"/>
    <x v="1"/>
    <x v="1"/>
    <n v="90004"/>
    <x v="1"/>
    <s v="OFF-BI-10004465"/>
    <x v="1"/>
    <x v="8"/>
    <s v="Avery Durable Slant Ring Binders"/>
    <n v="12.672000000000001"/>
    <n v="2"/>
    <n v="0.2"/>
    <n v="4.7519999999999998"/>
  </r>
  <r>
    <n v="6866"/>
    <s v="US-2013-126452"/>
    <x v="0"/>
    <x v="1036"/>
    <d v="2013-08-29T00:00:00"/>
    <s v="Standard Class"/>
    <s v="SC-20230"/>
    <s v="Scot Coram"/>
    <x v="1"/>
    <x v="0"/>
    <x v="1"/>
    <x v="1"/>
    <n v="90004"/>
    <x v="1"/>
    <s v="TEC-PH-10003555"/>
    <x v="2"/>
    <x v="7"/>
    <s v="Motorola HK250 Universal Bluetooth Headset"/>
    <n v="91.96"/>
    <n v="5"/>
    <n v="0.2"/>
    <n v="-20.690999999999992"/>
  </r>
  <r>
    <n v="6867"/>
    <s v="US-2013-126452"/>
    <x v="0"/>
    <x v="1036"/>
    <d v="2013-08-29T00:00:00"/>
    <s v="Standard Class"/>
    <s v="SC-20230"/>
    <s v="Scot Coram"/>
    <x v="1"/>
    <x v="0"/>
    <x v="1"/>
    <x v="1"/>
    <n v="90004"/>
    <x v="1"/>
    <s v="TEC-AC-10000844"/>
    <x v="2"/>
    <x v="11"/>
    <s v="Logitech Gaming G510s - Keyboard"/>
    <n v="254.96999999999997"/>
    <n v="3"/>
    <n v="0"/>
    <n v="91.789199999999994"/>
  </r>
  <r>
    <n v="6868"/>
    <s v="US-2013-126452"/>
    <x v="0"/>
    <x v="1036"/>
    <d v="2013-08-29T00:00:00"/>
    <s v="Standard Class"/>
    <s v="SC-20230"/>
    <s v="Scot Coram"/>
    <x v="1"/>
    <x v="0"/>
    <x v="1"/>
    <x v="1"/>
    <n v="90004"/>
    <x v="1"/>
    <s v="TEC-PH-10003187"/>
    <x v="2"/>
    <x v="7"/>
    <s v="Anker Astro Mini 3000mAh Ultra-Compact Portable Charger"/>
    <n v="31.983999999999998"/>
    <n v="2"/>
    <n v="0.2"/>
    <n v="-7.9959999999999996"/>
  </r>
  <r>
    <n v="6869"/>
    <s v="US-2013-126452"/>
    <x v="0"/>
    <x v="1036"/>
    <d v="2013-08-29T00:00:00"/>
    <s v="Standard Class"/>
    <s v="SC-20230"/>
    <s v="Scot Coram"/>
    <x v="1"/>
    <x v="0"/>
    <x v="1"/>
    <x v="1"/>
    <n v="90004"/>
    <x v="1"/>
    <s v="FUR-TA-10003569"/>
    <x v="0"/>
    <x v="3"/>
    <s v="Bretford CR8500 Series Meeting Room Furniture"/>
    <n v="2887.0560000000005"/>
    <n v="9"/>
    <n v="0.2"/>
    <n v="180.44099999999992"/>
  </r>
  <r>
    <n v="6870"/>
    <s v="US-2013-126452"/>
    <x v="0"/>
    <x v="1036"/>
    <d v="2013-08-29T00:00:00"/>
    <s v="Standard Class"/>
    <s v="SC-20230"/>
    <s v="Scot Coram"/>
    <x v="1"/>
    <x v="0"/>
    <x v="1"/>
    <x v="1"/>
    <n v="90004"/>
    <x v="1"/>
    <s v="OFF-PA-10003848"/>
    <x v="1"/>
    <x v="10"/>
    <s v="Xerox 1997"/>
    <n v="12.96"/>
    <n v="2"/>
    <n v="0"/>
    <n v="6.2208000000000006"/>
  </r>
  <r>
    <n v="6871"/>
    <s v="US-2013-126452"/>
    <x v="0"/>
    <x v="1036"/>
    <d v="2013-08-29T00:00:00"/>
    <s v="Standard Class"/>
    <s v="SC-20230"/>
    <s v="Scot Coram"/>
    <x v="1"/>
    <x v="0"/>
    <x v="1"/>
    <x v="1"/>
    <n v="90004"/>
    <x v="1"/>
    <s v="OFF-PA-10002606"/>
    <x v="1"/>
    <x v="10"/>
    <s v="Xerox 1928"/>
    <n v="47.52"/>
    <n v="9"/>
    <n v="0"/>
    <n v="21.384"/>
  </r>
  <r>
    <n v="6872"/>
    <s v="CA-2013-145009"/>
    <x v="0"/>
    <x v="5"/>
    <d v="2013-12-09T00:00:00"/>
    <s v="Second Class"/>
    <s v="RF-19345"/>
    <s v="Randy Ferguson"/>
    <x v="1"/>
    <x v="0"/>
    <x v="22"/>
    <x v="10"/>
    <n v="60610"/>
    <x v="2"/>
    <s v="OFF-LA-10004853"/>
    <x v="1"/>
    <x v="2"/>
    <s v="Avery 483"/>
    <n v="11.952000000000002"/>
    <n v="3"/>
    <n v="0.2"/>
    <n v="3.8843999999999994"/>
  </r>
  <r>
    <n v="6873"/>
    <s v="CA-2012-162544"/>
    <x v="1"/>
    <x v="1135"/>
    <d v="2012-12-19T00:00:00"/>
    <s v="First Class"/>
    <s v="SG-20080"/>
    <s v="Sandra Glassco"/>
    <x v="0"/>
    <x v="0"/>
    <x v="4"/>
    <x v="4"/>
    <n v="98105"/>
    <x v="1"/>
    <s v="OFF-PA-10004948"/>
    <x v="1"/>
    <x v="10"/>
    <s v="Xerox 190"/>
    <n v="4.9800000000000004"/>
    <n v="1"/>
    <n v="0"/>
    <n v="2.3406000000000002"/>
  </r>
  <r>
    <n v="6874"/>
    <s v="CA-2011-124394"/>
    <x v="2"/>
    <x v="1136"/>
    <d v="2011-10-22T00:00:00"/>
    <s v="Second Class"/>
    <s v="TB-21520"/>
    <s v="Tracy Blumstein"/>
    <x v="0"/>
    <x v="0"/>
    <x v="486"/>
    <x v="5"/>
    <n v="77705"/>
    <x v="2"/>
    <s v="OFF-BI-10003676"/>
    <x v="1"/>
    <x v="8"/>
    <s v="GBC Standard Recycled Report Covers, Clear Plastic Sheets"/>
    <n v="10.779999999999996"/>
    <n v="5"/>
    <n v="0.8"/>
    <n v="-17.248000000000008"/>
  </r>
  <r>
    <n v="6875"/>
    <s v="CA-2011-124394"/>
    <x v="2"/>
    <x v="1136"/>
    <d v="2011-10-22T00:00:00"/>
    <s v="Second Class"/>
    <s v="TB-21520"/>
    <s v="Tracy Blumstein"/>
    <x v="0"/>
    <x v="0"/>
    <x v="486"/>
    <x v="5"/>
    <n v="77705"/>
    <x v="2"/>
    <s v="TEC-AC-10001314"/>
    <x v="2"/>
    <x v="11"/>
    <s v="Case Logic 2.4GHz Wireless Keyboard"/>
    <n v="119.97600000000001"/>
    <n v="3"/>
    <n v="0.2"/>
    <n v="-17.996400000000019"/>
  </r>
  <r>
    <n v="6876"/>
    <s v="US-2013-121013"/>
    <x v="0"/>
    <x v="64"/>
    <d v="2013-09-11T00:00:00"/>
    <s v="Standard Class"/>
    <s v="MM-17920"/>
    <s v="Michael Moore"/>
    <x v="0"/>
    <x v="0"/>
    <x v="269"/>
    <x v="17"/>
    <n v="23320"/>
    <x v="0"/>
    <s v="OFF-LA-10004545"/>
    <x v="1"/>
    <x v="2"/>
    <s v="Avery 50"/>
    <n v="25.06"/>
    <n v="2"/>
    <n v="0"/>
    <n v="11.778199999999998"/>
  </r>
  <r>
    <n v="6877"/>
    <s v="US-2013-121013"/>
    <x v="0"/>
    <x v="64"/>
    <d v="2013-09-11T00:00:00"/>
    <s v="Standard Class"/>
    <s v="MM-17920"/>
    <s v="Michael Moore"/>
    <x v="0"/>
    <x v="0"/>
    <x v="269"/>
    <x v="17"/>
    <n v="23320"/>
    <x v="0"/>
    <s v="FUR-TA-10003238"/>
    <x v="0"/>
    <x v="3"/>
    <s v="Chromcraft Bull-Nose Wood 48&quot; x 96&quot; Rectangular Conference Tables"/>
    <n v="1652.94"/>
    <n v="3"/>
    <n v="0"/>
    <n v="314.05859999999996"/>
  </r>
  <r>
    <n v="6878"/>
    <s v="US-2012-123918"/>
    <x v="1"/>
    <x v="52"/>
    <d v="2012-10-15T00:00:00"/>
    <s v="Same Day"/>
    <s v="CG-12520"/>
    <s v="Claire Gute"/>
    <x v="0"/>
    <x v="0"/>
    <x v="61"/>
    <x v="5"/>
    <n v="75217"/>
    <x v="2"/>
    <s v="FUR-FU-10004952"/>
    <x v="0"/>
    <x v="5"/>
    <s v="C-Line Cubicle Keepers Polyproplyene Holder w/Velcro Back, 8-1/2x11, 25/Bx"/>
    <n v="131.376"/>
    <n v="6"/>
    <n v="0.6"/>
    <n v="-95.24760000000002"/>
  </r>
  <r>
    <n v="6879"/>
    <s v="US-2012-123918"/>
    <x v="1"/>
    <x v="52"/>
    <d v="2012-10-15T00:00:00"/>
    <s v="Same Day"/>
    <s v="CG-12520"/>
    <s v="Claire Gute"/>
    <x v="0"/>
    <x v="0"/>
    <x v="61"/>
    <x v="5"/>
    <n v="75217"/>
    <x v="2"/>
    <s v="OFF-PA-10003001"/>
    <x v="1"/>
    <x v="10"/>
    <s v="Xerox 1986"/>
    <n v="5.3440000000000003"/>
    <n v="1"/>
    <n v="0.2"/>
    <n v="1.8703999999999998"/>
  </r>
  <r>
    <n v="6880"/>
    <s v="CA-2012-137113"/>
    <x v="1"/>
    <x v="494"/>
    <d v="2012-12-05T00:00:00"/>
    <s v="Second Class"/>
    <s v="TW-21025"/>
    <s v="Tamara Willingham"/>
    <x v="2"/>
    <x v="0"/>
    <x v="4"/>
    <x v="4"/>
    <n v="98105"/>
    <x v="1"/>
    <s v="FUR-CH-10001215"/>
    <x v="0"/>
    <x v="1"/>
    <s v="Global Troy Executive Leather Low-Back Tilter"/>
    <n v="2003.9200000000003"/>
    <n v="5"/>
    <n v="0.2"/>
    <n v="125.24499999999995"/>
  </r>
  <r>
    <n v="6881"/>
    <s v="CA-2012-137113"/>
    <x v="1"/>
    <x v="494"/>
    <d v="2012-12-05T00:00:00"/>
    <s v="Second Class"/>
    <s v="TW-21025"/>
    <s v="Tamara Willingham"/>
    <x v="2"/>
    <x v="0"/>
    <x v="4"/>
    <x v="4"/>
    <n v="98105"/>
    <x v="1"/>
    <s v="OFF-PA-10004255"/>
    <x v="1"/>
    <x v="10"/>
    <s v="Xerox 219"/>
    <n v="32.400000000000006"/>
    <n v="5"/>
    <n v="0"/>
    <n v="15.552000000000001"/>
  </r>
  <r>
    <n v="6882"/>
    <s v="CA-2012-137113"/>
    <x v="1"/>
    <x v="494"/>
    <d v="2012-12-05T00:00:00"/>
    <s v="Second Class"/>
    <s v="TW-21025"/>
    <s v="Tamara Willingham"/>
    <x v="2"/>
    <x v="0"/>
    <x v="4"/>
    <x v="4"/>
    <n v="98105"/>
    <x v="1"/>
    <s v="FUR-TA-10001705"/>
    <x v="0"/>
    <x v="3"/>
    <s v="Bush Advantage Collection Round Conference Table"/>
    <n v="1913.3999999999999"/>
    <n v="9"/>
    <n v="0"/>
    <n v="401.81399999999985"/>
  </r>
  <r>
    <n v="6883"/>
    <s v="CA-2012-137113"/>
    <x v="1"/>
    <x v="494"/>
    <d v="2012-12-05T00:00:00"/>
    <s v="Second Class"/>
    <s v="TW-21025"/>
    <s v="Tamara Willingham"/>
    <x v="2"/>
    <x v="0"/>
    <x v="4"/>
    <x v="4"/>
    <n v="98105"/>
    <x v="1"/>
    <s v="OFF-ST-10002554"/>
    <x v="1"/>
    <x v="4"/>
    <s v="Tennsco Industrial Shelving"/>
    <n v="146.72999999999999"/>
    <n v="3"/>
    <n v="0"/>
    <n v="2.9346000000000032"/>
  </r>
  <r>
    <n v="6884"/>
    <s v="CA-2012-137113"/>
    <x v="1"/>
    <x v="494"/>
    <d v="2012-12-05T00:00:00"/>
    <s v="Second Class"/>
    <s v="TW-21025"/>
    <s v="Tamara Willingham"/>
    <x v="2"/>
    <x v="0"/>
    <x v="4"/>
    <x v="4"/>
    <n v="98105"/>
    <x v="1"/>
    <s v="OFF-PA-10002222"/>
    <x v="1"/>
    <x v="10"/>
    <s v="Xerox Color Copier Paper, 11&quot; x 17&quot;, Ream"/>
    <n v="114.2"/>
    <n v="5"/>
    <n v="0"/>
    <n v="52.531999999999996"/>
  </r>
  <r>
    <n v="6885"/>
    <s v="CA-2012-120677"/>
    <x v="1"/>
    <x v="70"/>
    <d v="2012-06-04T00:00:00"/>
    <s v="Standard Class"/>
    <s v="BD-11320"/>
    <s v="Bill Donatelli"/>
    <x v="0"/>
    <x v="0"/>
    <x v="31"/>
    <x v="11"/>
    <n v="55407"/>
    <x v="2"/>
    <s v="FUR-CH-10002320"/>
    <x v="0"/>
    <x v="1"/>
    <s v="Hon Pagoda Stacking Chairs"/>
    <n v="2567.84"/>
    <n v="8"/>
    <n v="0"/>
    <n v="770.35199999999986"/>
  </r>
  <r>
    <n v="6886"/>
    <s v="CA-2014-123036"/>
    <x v="3"/>
    <x v="18"/>
    <d v="2014-09-18T00:00:00"/>
    <s v="Standard Class"/>
    <s v="HA-14905"/>
    <s v="Helen Abelman"/>
    <x v="0"/>
    <x v="0"/>
    <x v="24"/>
    <x v="24"/>
    <n v="45503"/>
    <x v="3"/>
    <s v="TEC-AC-10003499"/>
    <x v="2"/>
    <x v="11"/>
    <s v="Memorex Mini Travel Drive 8 GB USB 2.0 Flash Drive"/>
    <n v="37.056000000000004"/>
    <n v="4"/>
    <n v="0.2"/>
    <n v="8.8008000000000006"/>
  </r>
  <r>
    <n v="6887"/>
    <s v="CA-2014-123036"/>
    <x v="3"/>
    <x v="18"/>
    <d v="2014-09-18T00:00:00"/>
    <s v="Standard Class"/>
    <s v="HA-14905"/>
    <s v="Helen Abelman"/>
    <x v="0"/>
    <x v="0"/>
    <x v="24"/>
    <x v="24"/>
    <n v="45503"/>
    <x v="3"/>
    <s v="TEC-PH-10003580"/>
    <x v="2"/>
    <x v="7"/>
    <s v="Cisco IP Phone 7961G-GE VoIP phone"/>
    <n v="259.89600000000002"/>
    <n v="2"/>
    <n v="0.4"/>
    <n v="-56.310799999999972"/>
  </r>
  <r>
    <n v="6888"/>
    <s v="CA-2014-120222"/>
    <x v="3"/>
    <x v="1016"/>
    <d v="2014-05-03T00:00:00"/>
    <s v="Standard Class"/>
    <s v="LL-16840"/>
    <s v="Lauren Leatherbury"/>
    <x v="0"/>
    <x v="0"/>
    <x v="1"/>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x v="0"/>
    <x v="1"/>
    <x v="1"/>
    <n v="90032"/>
    <x v="1"/>
    <s v="OFF-BI-10000666"/>
    <x v="1"/>
    <x v="8"/>
    <s v="Surelock Post Binders"/>
    <n v="73.343999999999994"/>
    <n v="3"/>
    <n v="0.2"/>
    <n v="27.503999999999998"/>
  </r>
  <r>
    <n v="6890"/>
    <s v="CA-2014-164756"/>
    <x v="3"/>
    <x v="65"/>
    <d v="2014-09-23T00:00:00"/>
    <s v="Standard Class"/>
    <s v="SS-20140"/>
    <s v="Saphhira Shifley"/>
    <x v="1"/>
    <x v="0"/>
    <x v="38"/>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x v="0"/>
    <x v="38"/>
    <x v="32"/>
    <n v="31907"/>
    <x v="0"/>
    <s v="OFF-PA-10000673"/>
    <x v="1"/>
    <x v="10"/>
    <s v="Post-it “Important Message” Note Pad, Neon Colors, 50 Sheets/Pad"/>
    <n v="50.96"/>
    <n v="7"/>
    <n v="0"/>
    <n v="24.460800000000003"/>
  </r>
  <r>
    <n v="6892"/>
    <s v="CA-2014-164756"/>
    <x v="3"/>
    <x v="65"/>
    <d v="2014-09-23T00:00:00"/>
    <s v="Standard Class"/>
    <s v="SS-20140"/>
    <s v="Saphhira Shifley"/>
    <x v="1"/>
    <x v="0"/>
    <x v="38"/>
    <x v="32"/>
    <n v="31907"/>
    <x v="0"/>
    <s v="OFF-AR-10000380"/>
    <x v="1"/>
    <x v="6"/>
    <s v="Hunt PowerHouse Electric Pencil Sharpener, Blue"/>
    <n v="113.94"/>
    <n v="3"/>
    <n v="0"/>
    <n v="34.181999999999988"/>
  </r>
  <r>
    <n v="6893"/>
    <s v="CA-2014-164756"/>
    <x v="3"/>
    <x v="65"/>
    <d v="2014-09-23T00:00:00"/>
    <s v="Standard Class"/>
    <s v="SS-20140"/>
    <s v="Saphhira Shifley"/>
    <x v="1"/>
    <x v="0"/>
    <x v="38"/>
    <x v="32"/>
    <n v="31907"/>
    <x v="0"/>
    <s v="OFF-PA-10003848"/>
    <x v="1"/>
    <x v="10"/>
    <s v="Xerox 1997"/>
    <n v="25.92"/>
    <n v="4"/>
    <n v="0"/>
    <n v="12.441600000000001"/>
  </r>
  <r>
    <n v="6894"/>
    <s v="CA-2014-164756"/>
    <x v="3"/>
    <x v="65"/>
    <d v="2014-09-23T00:00:00"/>
    <s v="Standard Class"/>
    <s v="SS-20140"/>
    <s v="Saphhira Shifley"/>
    <x v="1"/>
    <x v="0"/>
    <x v="38"/>
    <x v="32"/>
    <n v="31907"/>
    <x v="0"/>
    <s v="FUR-FU-10002963"/>
    <x v="0"/>
    <x v="5"/>
    <s v="Master Caster Door Stop, Gray"/>
    <n v="20.32"/>
    <n v="4"/>
    <n v="0"/>
    <n v="6.9087999999999994"/>
  </r>
  <r>
    <n v="6895"/>
    <s v="CA-2014-164756"/>
    <x v="3"/>
    <x v="65"/>
    <d v="2014-09-23T00:00:00"/>
    <s v="Standard Class"/>
    <s v="SS-20140"/>
    <s v="Saphhira Shifley"/>
    <x v="1"/>
    <x v="0"/>
    <x v="38"/>
    <x v="32"/>
    <n v="31907"/>
    <x v="0"/>
    <s v="TEC-PH-10002447"/>
    <x v="2"/>
    <x v="7"/>
    <s v="AT&amp;T CL83451 4-Handset Telephone"/>
    <n v="411.98"/>
    <n v="2"/>
    <n v="0"/>
    <n v="119.4742"/>
  </r>
  <r>
    <n v="6896"/>
    <s v="CA-2014-164756"/>
    <x v="3"/>
    <x v="65"/>
    <d v="2014-09-23T00:00:00"/>
    <s v="Standard Class"/>
    <s v="SS-20140"/>
    <s v="Saphhira Shifley"/>
    <x v="1"/>
    <x v="0"/>
    <x v="38"/>
    <x v="32"/>
    <n v="31907"/>
    <x v="0"/>
    <s v="OFF-SU-10004261"/>
    <x v="1"/>
    <x v="14"/>
    <s v="Fiskars 8&quot; Scissors, 2/Pack"/>
    <n v="34.479999999999997"/>
    <n v="2"/>
    <n v="0"/>
    <n v="9.9991999999999948"/>
  </r>
  <r>
    <n v="6897"/>
    <s v="CA-2014-164756"/>
    <x v="3"/>
    <x v="65"/>
    <d v="2014-09-23T00:00:00"/>
    <s v="Standard Class"/>
    <s v="SS-20140"/>
    <s v="Saphhira Shifley"/>
    <x v="1"/>
    <x v="0"/>
    <x v="38"/>
    <x v="32"/>
    <n v="31907"/>
    <x v="0"/>
    <s v="OFF-PA-10003228"/>
    <x v="1"/>
    <x v="10"/>
    <s v="Xerox 1917"/>
    <n v="244.54999999999998"/>
    <n v="5"/>
    <n v="0"/>
    <n v="114.93849999999998"/>
  </r>
  <r>
    <n v="6898"/>
    <s v="CA-2014-122028"/>
    <x v="3"/>
    <x v="238"/>
    <d v="2014-08-26T00:00:00"/>
    <s v="Standard Class"/>
    <s v="CK-12205"/>
    <s v="Chloris Kastensmidt"/>
    <x v="0"/>
    <x v="0"/>
    <x v="80"/>
    <x v="24"/>
    <n v="44107"/>
    <x v="3"/>
    <s v="OFF-BI-10004817"/>
    <x v="1"/>
    <x v="8"/>
    <s v="GBC Personal VeloBind Strips"/>
    <n v="10.782000000000002"/>
    <n v="3"/>
    <n v="0.7"/>
    <n v="-7.9067999999999969"/>
  </r>
  <r>
    <n v="6899"/>
    <s v="US-2012-165512"/>
    <x v="1"/>
    <x v="1137"/>
    <d v="2012-05-26T00:00:00"/>
    <s v="Second Class"/>
    <s v="VS-21820"/>
    <s v="Vivek Sundaresam"/>
    <x v="0"/>
    <x v="0"/>
    <x v="14"/>
    <x v="10"/>
    <n v="60540"/>
    <x v="2"/>
    <s v="FUR-CH-10002880"/>
    <x v="0"/>
    <x v="1"/>
    <s v="Global High-Back Leather Tilter, Burgundy"/>
    <n v="602.65099999999995"/>
    <n v="7"/>
    <n v="0.3"/>
    <n v="-163.57670000000005"/>
  </r>
  <r>
    <n v="6900"/>
    <s v="US-2012-165512"/>
    <x v="1"/>
    <x v="1137"/>
    <d v="2012-05-26T00:00:00"/>
    <s v="Second Class"/>
    <s v="VS-21820"/>
    <s v="Vivek Sundaresam"/>
    <x v="0"/>
    <x v="0"/>
    <x v="14"/>
    <x v="10"/>
    <n v="60540"/>
    <x v="2"/>
    <s v="OFF-BI-10001249"/>
    <x v="1"/>
    <x v="8"/>
    <s v="Avery Heavy-Duty EZD View Binder with Locking Rings"/>
    <n v="7.6559999999999988"/>
    <n v="6"/>
    <n v="0.8"/>
    <n v="-13.015200000000004"/>
  </r>
  <r>
    <n v="6901"/>
    <s v="CA-2012-140557"/>
    <x v="1"/>
    <x v="67"/>
    <d v="2012-09-11T00:00:00"/>
    <s v="Standard Class"/>
    <s v="TN-21040"/>
    <s v="Tanja Norvell"/>
    <x v="2"/>
    <x v="0"/>
    <x v="20"/>
    <x v="15"/>
    <n v="10009"/>
    <x v="3"/>
    <s v="TEC-AC-10002402"/>
    <x v="2"/>
    <x v="11"/>
    <s v="Razer Kraken PRO Over Ear PC and Music Headset"/>
    <n v="559.92999999999995"/>
    <n v="7"/>
    <n v="0"/>
    <n v="167.97899999999996"/>
  </r>
  <r>
    <n v="6902"/>
    <s v="US-2014-135013"/>
    <x v="3"/>
    <x v="1138"/>
    <d v="2014-07-25T00:00:00"/>
    <s v="Same Day"/>
    <s v="HR-14830"/>
    <s v="Harold Ryan"/>
    <x v="1"/>
    <x v="0"/>
    <x v="101"/>
    <x v="1"/>
    <n v="92646"/>
    <x v="1"/>
    <s v="TEC-CO-10001449"/>
    <x v="2"/>
    <x v="16"/>
    <s v="Hewlett Packard LaserJet 3310 Copier"/>
    <n v="2399.96"/>
    <n v="5"/>
    <n v="0.2"/>
    <n v="839.9860000000001"/>
  </r>
  <r>
    <n v="6903"/>
    <s v="CA-2014-111220"/>
    <x v="3"/>
    <x v="264"/>
    <d v="2014-09-09T00:00:00"/>
    <s v="Standard Class"/>
    <s v="JS-15595"/>
    <s v="Jill Stevenson"/>
    <x v="1"/>
    <x v="0"/>
    <x v="22"/>
    <x v="10"/>
    <n v="60653"/>
    <x v="2"/>
    <s v="OFF-FA-10002280"/>
    <x v="1"/>
    <x v="13"/>
    <s v="Advantus Plastic Paper Clips"/>
    <n v="16"/>
    <n v="4"/>
    <n v="0.2"/>
    <n v="5.6"/>
  </r>
  <r>
    <n v="6904"/>
    <s v="CA-2014-111220"/>
    <x v="3"/>
    <x v="264"/>
    <d v="2014-09-09T00:00:00"/>
    <s v="Standard Class"/>
    <s v="JS-15595"/>
    <s v="Jill Stevenson"/>
    <x v="1"/>
    <x v="0"/>
    <x v="22"/>
    <x v="10"/>
    <n v="60653"/>
    <x v="2"/>
    <s v="OFF-AP-10003278"/>
    <x v="1"/>
    <x v="9"/>
    <s v="Belkin 7-Outlet SurgeMaster Home Series"/>
    <n v="5.5879999999999992"/>
    <n v="2"/>
    <n v="0.8"/>
    <n v="-15.087600000000002"/>
  </r>
  <r>
    <n v="6905"/>
    <s v="CA-2014-111220"/>
    <x v="3"/>
    <x v="264"/>
    <d v="2014-09-09T00:00:00"/>
    <s v="Standard Class"/>
    <s v="JS-15595"/>
    <s v="Jill Stevenson"/>
    <x v="1"/>
    <x v="0"/>
    <x v="22"/>
    <x v="10"/>
    <n v="60653"/>
    <x v="2"/>
    <s v="OFF-ST-10003994"/>
    <x v="1"/>
    <x v="4"/>
    <s v="Belkin 19&quot; Center-Weighted Shelf, Gray"/>
    <n v="235.92"/>
    <n v="5"/>
    <n v="0.2"/>
    <n v="-44.235000000000007"/>
  </r>
  <r>
    <n v="6906"/>
    <s v="US-2014-149006"/>
    <x v="3"/>
    <x v="1139"/>
    <d v="2014-12-09T00:00:00"/>
    <s v="Second Class"/>
    <s v="BN-11470"/>
    <s v="Brad Norvell"/>
    <x v="1"/>
    <x v="0"/>
    <x v="71"/>
    <x v="1"/>
    <n v="94513"/>
    <x v="1"/>
    <s v="OFF-ST-10003221"/>
    <x v="1"/>
    <x v="4"/>
    <s v="Staples"/>
    <n v="10.68"/>
    <n v="1"/>
    <n v="0"/>
    <n v="2.8836000000000004"/>
  </r>
  <r>
    <n v="6907"/>
    <s v="CA-2014-149468"/>
    <x v="3"/>
    <x v="968"/>
    <d v="2014-05-21T00:00:00"/>
    <s v="Same Day"/>
    <s v="AR-10405"/>
    <s v="Allen Rosenblatt"/>
    <x v="1"/>
    <x v="0"/>
    <x v="149"/>
    <x v="12"/>
    <n v="48183"/>
    <x v="2"/>
    <s v="OFF-BI-10002225"/>
    <x v="1"/>
    <x v="8"/>
    <s v="Square Ring Data Binders, Rigid 75 Pt. Covers, 11&quot; x 14-7/8&quot;"/>
    <n v="41.28"/>
    <n v="2"/>
    <n v="0"/>
    <n v="19.814399999999999"/>
  </r>
  <r>
    <n v="6908"/>
    <s v="CA-2013-140249"/>
    <x v="0"/>
    <x v="720"/>
    <d v="2013-10-04T00:00:00"/>
    <s v="Standard Class"/>
    <s v="SW-20455"/>
    <s v="Shaun Weien"/>
    <x v="0"/>
    <x v="0"/>
    <x v="4"/>
    <x v="4"/>
    <n v="98103"/>
    <x v="1"/>
    <s v="TEC-PH-10002584"/>
    <x v="2"/>
    <x v="7"/>
    <s v="Samsung Galaxy S4"/>
    <n v="1001.5840000000001"/>
    <n v="2"/>
    <n v="0.2"/>
    <n v="125.19799999999992"/>
  </r>
  <r>
    <n v="6909"/>
    <s v="US-2014-135503"/>
    <x v="3"/>
    <x v="389"/>
    <d v="2014-12-16T00:00:00"/>
    <s v="Standard Class"/>
    <s v="JE-16165"/>
    <s v="Justin Ellison"/>
    <x v="1"/>
    <x v="0"/>
    <x v="310"/>
    <x v="20"/>
    <n v="29406"/>
    <x v="0"/>
    <s v="FUR-FU-10002364"/>
    <x v="0"/>
    <x v="5"/>
    <s v="Eldon Expressions Wood Desk Accessories, Oak"/>
    <n v="14.76"/>
    <n v="2"/>
    <n v="0"/>
    <n v="4.2803999999999984"/>
  </r>
  <r>
    <n v="6910"/>
    <s v="CA-2011-126277"/>
    <x v="2"/>
    <x v="103"/>
    <d v="2011-09-18T00:00:00"/>
    <s v="Second Class"/>
    <s v="LH-16900"/>
    <s v="Lena Hernandez"/>
    <x v="0"/>
    <x v="0"/>
    <x v="38"/>
    <x v="24"/>
    <n v="43229"/>
    <x v="3"/>
    <s v="OFF-BI-10004022"/>
    <x v="1"/>
    <x v="8"/>
    <s v="Acco Suede Grain Vinyl Round Ring Binder"/>
    <n v="2.5020000000000002"/>
    <n v="3"/>
    <n v="0.7"/>
    <n v="-2.0015999999999998"/>
  </r>
  <r>
    <n v="6911"/>
    <s v="US-2014-115301"/>
    <x v="3"/>
    <x v="570"/>
    <d v="2014-08-03T00:00:00"/>
    <s v="Standard Class"/>
    <s v="VG-21790"/>
    <s v="Vivek Gonzalez"/>
    <x v="0"/>
    <x v="0"/>
    <x v="4"/>
    <x v="4"/>
    <n v="98103"/>
    <x v="1"/>
    <s v="FUR-BO-10004709"/>
    <x v="0"/>
    <x v="0"/>
    <s v="Bush Westfield Collection Bookcases, Medium Cherry Finish"/>
    <n v="115.96"/>
    <n v="2"/>
    <n v="0"/>
    <n v="25.511200000000002"/>
  </r>
  <r>
    <n v="6912"/>
    <s v="CA-2014-168942"/>
    <x v="3"/>
    <x v="378"/>
    <d v="2014-08-06T00:00:00"/>
    <s v="Second Class"/>
    <s v="EM-13960"/>
    <s v="Eric Murdock"/>
    <x v="0"/>
    <x v="0"/>
    <x v="8"/>
    <x v="1"/>
    <n v="94109"/>
    <x v="1"/>
    <s v="OFF-ST-10004340"/>
    <x v="1"/>
    <x v="4"/>
    <s v="Fellowes Mobile File Cart, Black"/>
    <n v="186.54"/>
    <n v="3"/>
    <n v="0"/>
    <n v="50.365800000000007"/>
  </r>
  <r>
    <n v="6913"/>
    <s v="US-2014-128398"/>
    <x v="3"/>
    <x v="743"/>
    <d v="2014-05-06T00:00:00"/>
    <s v="Second Class"/>
    <s v="EM-13825"/>
    <s v="Elizabeth Moffitt"/>
    <x v="1"/>
    <x v="0"/>
    <x v="1"/>
    <x v="1"/>
    <n v="90049"/>
    <x v="1"/>
    <s v="TEC-AC-10001714"/>
    <x v="2"/>
    <x v="11"/>
    <s v="Logitech MX Performance Wireless Mouse"/>
    <n v="159.56"/>
    <n v="4"/>
    <n v="0"/>
    <n v="59.037199999999999"/>
  </r>
  <r>
    <n v="6914"/>
    <s v="CA-2012-104115"/>
    <x v="1"/>
    <x v="821"/>
    <d v="2012-06-16T00:00:00"/>
    <s v="Standard Class"/>
    <s v="JH-15910"/>
    <s v="Jonathan Howell"/>
    <x v="0"/>
    <x v="0"/>
    <x v="487"/>
    <x v="2"/>
    <n v="33407"/>
    <x v="0"/>
    <s v="TEC-PH-10002844"/>
    <x v="2"/>
    <x v="7"/>
    <s v="Speck Products Candyshell Flip Case"/>
    <n v="55.984000000000009"/>
    <n v="2"/>
    <n v="0.2"/>
    <n v="4.1987999999999985"/>
  </r>
  <r>
    <n v="6915"/>
    <s v="CA-2011-142510"/>
    <x v="2"/>
    <x v="1091"/>
    <d v="2011-12-29T00:00:00"/>
    <s v="Standard Class"/>
    <s v="NP-18700"/>
    <s v="Nora Preis"/>
    <x v="0"/>
    <x v="0"/>
    <x v="22"/>
    <x v="10"/>
    <n v="60623"/>
    <x v="2"/>
    <s v="OFF-ST-10000585"/>
    <x v="1"/>
    <x v="4"/>
    <s v="Economy Rollaway Files"/>
    <n v="132.16"/>
    <n v="1"/>
    <n v="0.2"/>
    <n v="9.911999999999999"/>
  </r>
  <r>
    <n v="6916"/>
    <s v="CA-2011-142510"/>
    <x v="2"/>
    <x v="1091"/>
    <d v="2011-12-29T00:00:00"/>
    <s v="Standard Class"/>
    <s v="NP-18700"/>
    <s v="Nora Preis"/>
    <x v="0"/>
    <x v="0"/>
    <x v="22"/>
    <x v="10"/>
    <n v="60623"/>
    <x v="2"/>
    <s v="OFF-BI-10002824"/>
    <x v="1"/>
    <x v="8"/>
    <s v="Recycled Easel Ring Binders"/>
    <n v="17.903999999999996"/>
    <n v="6"/>
    <n v="0.8"/>
    <n v="-31.332000000000008"/>
  </r>
  <r>
    <n v="6917"/>
    <s v="CA-2011-142510"/>
    <x v="2"/>
    <x v="1091"/>
    <d v="2011-12-29T00:00:00"/>
    <s v="Standard Class"/>
    <s v="NP-18700"/>
    <s v="Nora Preis"/>
    <x v="0"/>
    <x v="0"/>
    <x v="22"/>
    <x v="10"/>
    <n v="60623"/>
    <x v="2"/>
    <s v="OFF-PA-10001289"/>
    <x v="1"/>
    <x v="10"/>
    <s v="White Computer Printout Paper by Universal"/>
    <n v="124.032"/>
    <n v="4"/>
    <n v="0.2"/>
    <n v="44.961600000000004"/>
  </r>
  <r>
    <n v="6918"/>
    <s v="CA-2011-124247"/>
    <x v="2"/>
    <x v="757"/>
    <d v="2011-12-21T00:00:00"/>
    <s v="Standard Class"/>
    <s v="SH-20635"/>
    <s v="Stefanie Holloman"/>
    <x v="1"/>
    <x v="0"/>
    <x v="301"/>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x v="0"/>
    <x v="4"/>
    <x v="4"/>
    <n v="98115"/>
    <x v="1"/>
    <s v="OFF-SU-10003567"/>
    <x v="1"/>
    <x v="14"/>
    <s v="Stiletto Hand Letter Openers"/>
    <n v="28.799999999999997"/>
    <n v="3"/>
    <n v="0"/>
    <n v="0.86400000000000077"/>
  </r>
  <r>
    <n v="6920"/>
    <s v="CA-2012-102806"/>
    <x v="1"/>
    <x v="1031"/>
    <d v="2012-05-28T00:00:00"/>
    <s v="Standard Class"/>
    <s v="HG-14965"/>
    <s v="Henry Goldwyn"/>
    <x v="1"/>
    <x v="0"/>
    <x v="10"/>
    <x v="9"/>
    <n v="19143"/>
    <x v="3"/>
    <s v="OFF-BI-10001597"/>
    <x v="1"/>
    <x v="8"/>
    <s v="Wilson Jones Ledger-Size, Piano-Hinge Binder, 2&quot;, Blue"/>
    <n v="24.588000000000001"/>
    <n v="2"/>
    <n v="0.7"/>
    <n v="-18.031199999999998"/>
  </r>
  <r>
    <n v="6921"/>
    <s v="CA-2014-121706"/>
    <x v="3"/>
    <x v="425"/>
    <d v="2014-03-03T00:00:00"/>
    <s v="Standard Class"/>
    <s v="BM-11140"/>
    <s v="Becky Martin"/>
    <x v="0"/>
    <x v="0"/>
    <x v="443"/>
    <x v="1"/>
    <n v="93101"/>
    <x v="1"/>
    <s v="OFF-AP-10003287"/>
    <x v="1"/>
    <x v="9"/>
    <s v="Tripp Lite TLP810NET Broadband Surge for Modem/Fax"/>
    <n v="356.78999999999996"/>
    <n v="7"/>
    <n v="0"/>
    <n v="99.901199999999989"/>
  </r>
  <r>
    <n v="6922"/>
    <s v="CA-2014-109211"/>
    <x v="3"/>
    <x v="1095"/>
    <d v="2014-04-11T00:00:00"/>
    <s v="Standard Class"/>
    <s v="PS-19045"/>
    <s v="Penelope Sewall"/>
    <x v="2"/>
    <x v="0"/>
    <x v="20"/>
    <x v="15"/>
    <n v="10011"/>
    <x v="3"/>
    <s v="OFF-EN-10001532"/>
    <x v="1"/>
    <x v="12"/>
    <s v="Brown Kraft Recycled Envelopes"/>
    <n v="16.98"/>
    <n v="1"/>
    <n v="0"/>
    <n v="8.49"/>
  </r>
  <r>
    <n v="6923"/>
    <s v="CA-2012-134257"/>
    <x v="1"/>
    <x v="199"/>
    <d v="2012-03-19T00:00:00"/>
    <s v="Second Class"/>
    <s v="MS-17710"/>
    <s v="Maurice Satty"/>
    <x v="0"/>
    <x v="0"/>
    <x v="109"/>
    <x v="19"/>
    <n v="36830"/>
    <x v="0"/>
    <s v="OFF-LA-10003930"/>
    <x v="1"/>
    <x v="2"/>
    <s v="Dot Matrix Printer Tape Reel Labels, White, 5000/Box"/>
    <n v="491.55"/>
    <n v="5"/>
    <n v="0"/>
    <n v="240.8595"/>
  </r>
  <r>
    <n v="6924"/>
    <s v="CA-2012-134257"/>
    <x v="1"/>
    <x v="199"/>
    <d v="2012-03-19T00:00:00"/>
    <s v="Second Class"/>
    <s v="MS-17710"/>
    <s v="Maurice Satty"/>
    <x v="0"/>
    <x v="0"/>
    <x v="109"/>
    <x v="19"/>
    <n v="36830"/>
    <x v="0"/>
    <s v="OFF-EN-10003845"/>
    <x v="1"/>
    <x v="12"/>
    <s v="Colored Envelopes"/>
    <n v="7.38"/>
    <n v="2"/>
    <n v="0"/>
    <n v="3.3947999999999996"/>
  </r>
  <r>
    <n v="6925"/>
    <s v="CA-2012-137925"/>
    <x v="1"/>
    <x v="672"/>
    <d v="2012-12-04T00:00:00"/>
    <s v="Standard Class"/>
    <s v="JL-15235"/>
    <s v="Janet Lee"/>
    <x v="0"/>
    <x v="0"/>
    <x v="20"/>
    <x v="15"/>
    <n v="10035"/>
    <x v="3"/>
    <s v="OFF-PA-10002659"/>
    <x v="1"/>
    <x v="10"/>
    <s v="Avoid Verbal Orders Carbonless Minifold Book"/>
    <n v="23.66"/>
    <n v="7"/>
    <n v="0"/>
    <n v="10.883599999999998"/>
  </r>
  <r>
    <n v="6926"/>
    <s v="CA-2012-137925"/>
    <x v="1"/>
    <x v="672"/>
    <d v="2012-12-04T00:00:00"/>
    <s v="Standard Class"/>
    <s v="JL-15235"/>
    <s v="Janet Lee"/>
    <x v="0"/>
    <x v="0"/>
    <x v="20"/>
    <x v="15"/>
    <n v="10035"/>
    <x v="3"/>
    <s v="FUR-BO-10001608"/>
    <x v="0"/>
    <x v="0"/>
    <s v="Hon Metal Bookcases, Black"/>
    <n v="681.40800000000013"/>
    <n v="12"/>
    <n v="0.2"/>
    <n v="42.588000000000022"/>
  </r>
  <r>
    <n v="6927"/>
    <s v="CA-2013-140046"/>
    <x v="0"/>
    <x v="1062"/>
    <d v="2013-08-04T00:00:00"/>
    <s v="Standard Class"/>
    <s v="KM-16660"/>
    <s v="Khloe Miller"/>
    <x v="0"/>
    <x v="0"/>
    <x v="1"/>
    <x v="1"/>
    <n v="90032"/>
    <x v="1"/>
    <s v="OFF-LA-10000305"/>
    <x v="1"/>
    <x v="2"/>
    <s v="Avery 495"/>
    <n v="18.899999999999999"/>
    <n v="3"/>
    <n v="0"/>
    <n v="8.6939999999999991"/>
  </r>
  <r>
    <n v="6928"/>
    <s v="CA-2013-140382"/>
    <x v="0"/>
    <x v="661"/>
    <d v="2013-06-26T00:00:00"/>
    <s v="Second Class"/>
    <s v="RD-19900"/>
    <s v="Ruben Dartt"/>
    <x v="0"/>
    <x v="0"/>
    <x v="8"/>
    <x v="1"/>
    <n v="94109"/>
    <x v="1"/>
    <s v="OFF-ST-10003638"/>
    <x v="1"/>
    <x v="4"/>
    <s v="Mobile Personal File Cube"/>
    <n v="93.68"/>
    <n v="4"/>
    <n v="0"/>
    <n v="25.293599999999998"/>
  </r>
  <r>
    <n v="6929"/>
    <s v="CA-2013-140382"/>
    <x v="0"/>
    <x v="661"/>
    <d v="2013-06-26T00:00:00"/>
    <s v="Second Class"/>
    <s v="RD-19900"/>
    <s v="Ruben Dartt"/>
    <x v="0"/>
    <x v="0"/>
    <x v="8"/>
    <x v="1"/>
    <n v="94109"/>
    <x v="1"/>
    <s v="OFF-LA-10001934"/>
    <x v="1"/>
    <x v="2"/>
    <s v="Avery 516"/>
    <n v="21.93"/>
    <n v="3"/>
    <n v="0"/>
    <n v="10.307099999999998"/>
  </r>
  <r>
    <n v="6930"/>
    <s v="CA-2013-140382"/>
    <x v="0"/>
    <x v="661"/>
    <d v="2013-06-26T00:00:00"/>
    <s v="Second Class"/>
    <s v="RD-19900"/>
    <s v="Ruben Dartt"/>
    <x v="0"/>
    <x v="0"/>
    <x v="8"/>
    <x v="1"/>
    <n v="94109"/>
    <x v="1"/>
    <s v="TEC-PH-10003012"/>
    <x v="2"/>
    <x v="7"/>
    <s v="Nortel Meridian M3904 Professional Digital phone"/>
    <n v="862.34400000000005"/>
    <n v="7"/>
    <n v="0.2"/>
    <n v="97.013699999999858"/>
  </r>
  <r>
    <n v="6931"/>
    <s v="CA-2013-140382"/>
    <x v="0"/>
    <x v="661"/>
    <d v="2013-06-26T00:00:00"/>
    <s v="Second Class"/>
    <s v="RD-19900"/>
    <s v="Ruben Dartt"/>
    <x v="0"/>
    <x v="0"/>
    <x v="8"/>
    <x v="1"/>
    <n v="94109"/>
    <x v="1"/>
    <s v="OFF-PA-10001019"/>
    <x v="1"/>
    <x v="10"/>
    <s v="Xerox 1884"/>
    <n v="19.98"/>
    <n v="1"/>
    <n v="0"/>
    <n v="9.3905999999999992"/>
  </r>
  <r>
    <n v="6932"/>
    <s v="CA-2011-164182"/>
    <x v="2"/>
    <x v="686"/>
    <d v="2011-07-18T00:00:00"/>
    <s v="Standard Class"/>
    <s v="ST-20530"/>
    <s v="Shui Tom"/>
    <x v="0"/>
    <x v="0"/>
    <x v="10"/>
    <x v="9"/>
    <n v="19140"/>
    <x v="3"/>
    <s v="TEC-PH-10002070"/>
    <x v="2"/>
    <x v="7"/>
    <s v="Griffin GC36547 PowerJolt SE Lightning Charger"/>
    <n v="13.493999999999998"/>
    <n v="1"/>
    <n v="0.4"/>
    <n v="-2.2490000000000023"/>
  </r>
  <r>
    <n v="6933"/>
    <s v="CA-2011-164182"/>
    <x v="2"/>
    <x v="686"/>
    <d v="2011-07-18T00:00:00"/>
    <s v="Standard Class"/>
    <s v="ST-20530"/>
    <s v="Shui Tom"/>
    <x v="0"/>
    <x v="0"/>
    <x v="10"/>
    <x v="9"/>
    <n v="19140"/>
    <x v="3"/>
    <s v="TEC-PH-10002583"/>
    <x v="2"/>
    <x v="7"/>
    <s v="iOttie HLCRIO102 Car Mount"/>
    <n v="23.987999999999996"/>
    <n v="2"/>
    <n v="0.4"/>
    <n v="-13.993000000000004"/>
  </r>
  <r>
    <n v="6934"/>
    <s v="CA-2011-164182"/>
    <x v="2"/>
    <x v="686"/>
    <d v="2011-07-18T00:00:00"/>
    <s v="Standard Class"/>
    <s v="ST-20530"/>
    <s v="Shui Tom"/>
    <x v="0"/>
    <x v="0"/>
    <x v="10"/>
    <x v="9"/>
    <n v="19140"/>
    <x v="3"/>
    <s v="FUR-FU-10001057"/>
    <x v="0"/>
    <x v="5"/>
    <s v="Tensor Track Tree Floor Lamp"/>
    <n v="31.983999999999998"/>
    <n v="2"/>
    <n v="0.2"/>
    <n v="1.1993999999999998"/>
  </r>
  <r>
    <n v="6935"/>
    <s v="CA-2011-164182"/>
    <x v="2"/>
    <x v="686"/>
    <d v="2011-07-18T00:00:00"/>
    <s v="Standard Class"/>
    <s v="ST-20530"/>
    <s v="Shui Tom"/>
    <x v="0"/>
    <x v="0"/>
    <x v="10"/>
    <x v="9"/>
    <n v="19140"/>
    <x v="3"/>
    <s v="OFF-AR-10001044"/>
    <x v="1"/>
    <x v="6"/>
    <s v="BOSTON Ranger #55 Pencil Sharpener, Black"/>
    <n v="41.584000000000003"/>
    <n v="2"/>
    <n v="0.2"/>
    <n v="4.6781999999999968"/>
  </r>
  <r>
    <n v="6936"/>
    <s v="CA-2014-137365"/>
    <x v="3"/>
    <x v="329"/>
    <d v="2014-12-04T00:00:00"/>
    <s v="Second Class"/>
    <s v="BP-11095"/>
    <s v="Bart Pistole"/>
    <x v="1"/>
    <x v="0"/>
    <x v="236"/>
    <x v="5"/>
    <n v="79907"/>
    <x v="2"/>
    <s v="TEC-AC-10001767"/>
    <x v="2"/>
    <x v="11"/>
    <s v="SanDisk Ultra 64 GB MicroSDHC Class 10 Memory Card"/>
    <n v="95.976000000000013"/>
    <n v="3"/>
    <n v="0.2"/>
    <n v="-10.797300000000011"/>
  </r>
  <r>
    <n v="6937"/>
    <s v="CA-2013-129847"/>
    <x v="0"/>
    <x v="476"/>
    <d v="2013-09-05T00:00:00"/>
    <s v="First Class"/>
    <s v="TA-21385"/>
    <s v="Tom Ashbrook"/>
    <x v="2"/>
    <x v="0"/>
    <x v="22"/>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x v="0"/>
    <x v="236"/>
    <x v="5"/>
    <n v="79907"/>
    <x v="2"/>
    <s v="OFF-PA-10001952"/>
    <x v="1"/>
    <x v="10"/>
    <s v="Xerox 1902"/>
    <n v="36.544000000000004"/>
    <n v="2"/>
    <n v="0.2"/>
    <n v="11.876799999999998"/>
  </r>
  <r>
    <n v="6939"/>
    <s v="CA-2013-125094"/>
    <x v="0"/>
    <x v="732"/>
    <d v="2013-11-10T00:00:00"/>
    <s v="Standard Class"/>
    <s v="NP-18700"/>
    <s v="Nora Preis"/>
    <x v="0"/>
    <x v="0"/>
    <x v="4"/>
    <x v="4"/>
    <n v="98105"/>
    <x v="1"/>
    <s v="TEC-AC-10004420"/>
    <x v="2"/>
    <x v="11"/>
    <s v="Cherry 142-key Programmable Keyboard"/>
    <n v="479.72"/>
    <n v="4"/>
    <n v="0"/>
    <n v="52.769200000000012"/>
  </r>
  <r>
    <n v="6940"/>
    <s v="CA-2014-107132"/>
    <x v="3"/>
    <x v="335"/>
    <d v="2014-07-01T00:00:00"/>
    <s v="Standard Class"/>
    <s v="SC-20260"/>
    <s v="Scott Cohen"/>
    <x v="1"/>
    <x v="0"/>
    <x v="20"/>
    <x v="15"/>
    <n v="10009"/>
    <x v="3"/>
    <s v="OFF-BI-10001071"/>
    <x v="1"/>
    <x v="8"/>
    <s v="GBC ProClick Punch Binding System"/>
    <n v="102.36799999999999"/>
    <n v="2"/>
    <n v="0.2"/>
    <n v="37.108400000000003"/>
  </r>
  <r>
    <n v="6941"/>
    <s v="CA-2014-107132"/>
    <x v="3"/>
    <x v="335"/>
    <d v="2014-07-01T00:00:00"/>
    <s v="Standard Class"/>
    <s v="SC-20260"/>
    <s v="Scott Cohen"/>
    <x v="1"/>
    <x v="0"/>
    <x v="20"/>
    <x v="15"/>
    <n v="10009"/>
    <x v="3"/>
    <s v="OFF-SU-10002503"/>
    <x v="1"/>
    <x v="14"/>
    <s v="Acme Preferred Stainless Steel Scissors"/>
    <n v="28.4"/>
    <n v="5"/>
    <n v="0"/>
    <n v="8.2359999999999989"/>
  </r>
  <r>
    <n v="6942"/>
    <s v="CA-2014-107132"/>
    <x v="3"/>
    <x v="335"/>
    <d v="2014-07-01T00:00:00"/>
    <s v="Standard Class"/>
    <s v="SC-20260"/>
    <s v="Scott Cohen"/>
    <x v="1"/>
    <x v="0"/>
    <x v="20"/>
    <x v="15"/>
    <n v="10009"/>
    <x v="3"/>
    <s v="OFF-ST-10001490"/>
    <x v="1"/>
    <x v="4"/>
    <s v="Hot File 7-Pocket, Floor Stand"/>
    <n v="713.88"/>
    <n v="4"/>
    <n v="0"/>
    <n v="214.16399999999993"/>
  </r>
  <r>
    <n v="6943"/>
    <s v="CA-2014-107132"/>
    <x v="3"/>
    <x v="335"/>
    <d v="2014-07-01T00:00:00"/>
    <s v="Standard Class"/>
    <s v="SC-20260"/>
    <s v="Scott Cohen"/>
    <x v="1"/>
    <x v="0"/>
    <x v="20"/>
    <x v="15"/>
    <n v="10009"/>
    <x v="3"/>
    <s v="OFF-PA-10003790"/>
    <x v="1"/>
    <x v="10"/>
    <s v="Xerox 1991"/>
    <n v="68.52"/>
    <n v="3"/>
    <n v="0"/>
    <n v="31.519199999999998"/>
  </r>
  <r>
    <n v="6944"/>
    <s v="CA-2012-139248"/>
    <x v="1"/>
    <x v="395"/>
    <d v="2012-07-30T00:00:00"/>
    <s v="Standard Class"/>
    <s v="RD-19930"/>
    <s v="Russell D'Ascenzo"/>
    <x v="0"/>
    <x v="0"/>
    <x v="1"/>
    <x v="1"/>
    <n v="90032"/>
    <x v="1"/>
    <s v="TEC-PH-10004094"/>
    <x v="2"/>
    <x v="7"/>
    <s v="Motorola L703CM"/>
    <n v="623.96"/>
    <n v="5"/>
    <n v="0.2"/>
    <n v="38.997500000000002"/>
  </r>
  <r>
    <n v="6945"/>
    <s v="CA-2011-148369"/>
    <x v="2"/>
    <x v="865"/>
    <d v="2011-09-27T00:00:00"/>
    <s v="Standard Class"/>
    <s v="TH-21115"/>
    <s v="Thea Hudgings"/>
    <x v="1"/>
    <x v="0"/>
    <x v="46"/>
    <x v="13"/>
    <n v="19711"/>
    <x v="3"/>
    <s v="OFF-BI-10004876"/>
    <x v="1"/>
    <x v="8"/>
    <s v="Wilson Jones Suede Grain Vinyl Binders"/>
    <n v="11.12"/>
    <n v="4"/>
    <n v="0"/>
    <n v="5.4487999999999994"/>
  </r>
  <r>
    <n v="6946"/>
    <s v="CA-2013-106243"/>
    <x v="0"/>
    <x v="955"/>
    <d v="2013-10-05T00:00:00"/>
    <s v="Standard Class"/>
    <s v="GM-14680"/>
    <s v="Greg Matthias"/>
    <x v="0"/>
    <x v="0"/>
    <x v="20"/>
    <x v="15"/>
    <n v="10011"/>
    <x v="3"/>
    <s v="FUR-BO-10003034"/>
    <x v="0"/>
    <x v="0"/>
    <s v="O'Sullivan Elevations Bookcase, Cherry Finish"/>
    <n v="523.91999999999996"/>
    <n v="5"/>
    <n v="0.2"/>
    <n v="-26.195999999999984"/>
  </r>
  <r>
    <n v="6947"/>
    <s v="CA-2012-126466"/>
    <x v="1"/>
    <x v="529"/>
    <d v="2012-11-13T00:00:00"/>
    <s v="Standard Class"/>
    <s v="JO-15550"/>
    <s v="Jesus Ocampo"/>
    <x v="2"/>
    <x v="0"/>
    <x v="43"/>
    <x v="1"/>
    <n v="95661"/>
    <x v="1"/>
    <s v="OFF-FA-10000490"/>
    <x v="1"/>
    <x v="13"/>
    <s v="OIC Binder Clips, Mini, 1/4&quot; Capacity, Black"/>
    <n v="2.48"/>
    <n v="2"/>
    <n v="0"/>
    <n v="1.1656"/>
  </r>
  <r>
    <n v="6948"/>
    <s v="CA-2012-130365"/>
    <x v="1"/>
    <x v="334"/>
    <d v="2012-04-29T00:00:00"/>
    <s v="Standard Class"/>
    <s v="ZC-21910"/>
    <s v="Zuschuss Carroll"/>
    <x v="0"/>
    <x v="0"/>
    <x v="34"/>
    <x v="10"/>
    <n v="60505"/>
    <x v="2"/>
    <s v="OFF-ST-10002574"/>
    <x v="1"/>
    <x v="4"/>
    <s v="SAFCO Commercial Wire Shelving, Black"/>
    <n v="221.024"/>
    <n v="2"/>
    <n v="0.2"/>
    <n v="-55.256"/>
  </r>
  <r>
    <n v="6949"/>
    <s v="CA-2012-130365"/>
    <x v="1"/>
    <x v="334"/>
    <d v="2012-04-29T00:00:00"/>
    <s v="Standard Class"/>
    <s v="ZC-21910"/>
    <s v="Zuschuss Carroll"/>
    <x v="0"/>
    <x v="0"/>
    <x v="34"/>
    <x v="10"/>
    <n v="60505"/>
    <x v="2"/>
    <s v="FUR-CH-10003535"/>
    <x v="0"/>
    <x v="1"/>
    <s v="Global Armless Task Chair, Royal Blue"/>
    <n v="128.05799999999999"/>
    <n v="3"/>
    <n v="0.3"/>
    <n v="-23.782199999999996"/>
  </r>
  <r>
    <n v="6950"/>
    <s v="CA-2014-143021"/>
    <x v="3"/>
    <x v="123"/>
    <d v="2014-11-20T00:00:00"/>
    <s v="Same Day"/>
    <s v="AP-10720"/>
    <s v="Anne Pryor"/>
    <x v="2"/>
    <x v="0"/>
    <x v="20"/>
    <x v="15"/>
    <n v="10011"/>
    <x v="3"/>
    <s v="OFF-BI-10001628"/>
    <x v="1"/>
    <x v="8"/>
    <s v="Acco Data Flex Cable Posts For Top &amp; Bottom Load Binders, 6&quot; Capacity"/>
    <n v="58.407999999999994"/>
    <n v="7"/>
    <n v="0.2"/>
    <n v="18.252499999999998"/>
  </r>
  <r>
    <n v="6951"/>
    <s v="CA-2014-143021"/>
    <x v="3"/>
    <x v="123"/>
    <d v="2014-11-20T00:00:00"/>
    <s v="Same Day"/>
    <s v="AP-10720"/>
    <s v="Anne Pryor"/>
    <x v="2"/>
    <x v="0"/>
    <x v="20"/>
    <x v="15"/>
    <n v="10011"/>
    <x v="3"/>
    <s v="FUR-TA-10001676"/>
    <x v="0"/>
    <x v="3"/>
    <s v="Hon 61000 Series Interactive Training Tables"/>
    <n v="79.97399999999999"/>
    <n v="3"/>
    <n v="0.4"/>
    <n v="-29.323800000000006"/>
  </r>
  <r>
    <n v="6952"/>
    <s v="CA-2012-161767"/>
    <x v="1"/>
    <x v="312"/>
    <d v="2012-11-24T00:00:00"/>
    <s v="Standard Class"/>
    <s v="GK-14620"/>
    <s v="Grace Kelly"/>
    <x v="1"/>
    <x v="0"/>
    <x v="61"/>
    <x v="5"/>
    <n v="75217"/>
    <x v="2"/>
    <s v="TEC-MA-10002790"/>
    <x v="2"/>
    <x v="15"/>
    <s v="NeatDesk Desktop Scanner &amp; Digital Filing System"/>
    <n v="479.988"/>
    <n v="2"/>
    <n v="0.4"/>
    <n v="55.998599999999954"/>
  </r>
  <r>
    <n v="6953"/>
    <s v="CA-2012-129917"/>
    <x v="1"/>
    <x v="653"/>
    <d v="2012-10-03T00:00:00"/>
    <s v="First Class"/>
    <s v="HM-14980"/>
    <s v="Henry MacAllister"/>
    <x v="0"/>
    <x v="0"/>
    <x v="1"/>
    <x v="1"/>
    <n v="90008"/>
    <x v="1"/>
    <s v="OFF-BI-10001757"/>
    <x v="1"/>
    <x v="8"/>
    <s v="Pressboard Hanging Data Binders for Unburst Sheets"/>
    <n v="11.808"/>
    <n v="3"/>
    <n v="0.2"/>
    <n v="4.1327999999999996"/>
  </r>
  <r>
    <n v="6954"/>
    <s v="CA-2012-129917"/>
    <x v="1"/>
    <x v="653"/>
    <d v="2012-10-03T00:00:00"/>
    <s v="First Class"/>
    <s v="HM-14980"/>
    <s v="Henry MacAllister"/>
    <x v="0"/>
    <x v="0"/>
    <x v="1"/>
    <x v="1"/>
    <n v="90008"/>
    <x v="1"/>
    <s v="OFF-BI-10004828"/>
    <x v="1"/>
    <x v="8"/>
    <s v="GBC Poly Designer Binding Covers"/>
    <n v="53.567999999999998"/>
    <n v="4"/>
    <n v="0.2"/>
    <n v="19.418399999999995"/>
  </r>
  <r>
    <n v="6955"/>
    <s v="CA-2012-129917"/>
    <x v="1"/>
    <x v="653"/>
    <d v="2012-10-03T00:00:00"/>
    <s v="First Class"/>
    <s v="HM-14980"/>
    <s v="Henry MacAllister"/>
    <x v="0"/>
    <x v="0"/>
    <x v="1"/>
    <x v="1"/>
    <n v="90008"/>
    <x v="1"/>
    <s v="TEC-PH-10000369"/>
    <x v="2"/>
    <x v="7"/>
    <s v="HTC One Mini"/>
    <n v="503.96000000000004"/>
    <n v="5"/>
    <n v="0.2"/>
    <n v="50.396000000000015"/>
  </r>
  <r>
    <n v="6956"/>
    <s v="CA-2012-115420"/>
    <x v="1"/>
    <x v="334"/>
    <d v="2012-05-02T00:00:00"/>
    <s v="Standard Class"/>
    <s v="LS-16945"/>
    <s v="Linda Southworth"/>
    <x v="1"/>
    <x v="0"/>
    <x v="1"/>
    <x v="1"/>
    <n v="90004"/>
    <x v="1"/>
    <s v="OFF-EN-10003862"/>
    <x v="1"/>
    <x v="12"/>
    <s v="Laser &amp; Ink Jet Business Envelopes"/>
    <n v="21.34"/>
    <n v="2"/>
    <n v="0"/>
    <n v="9.8163999999999998"/>
  </r>
  <r>
    <n v="6957"/>
    <s v="CA-2013-157588"/>
    <x v="0"/>
    <x v="216"/>
    <d v="2013-07-20T00:00:00"/>
    <s v="Standard Class"/>
    <s v="AR-10570"/>
    <s v="Anemone Ratner"/>
    <x v="0"/>
    <x v="0"/>
    <x v="38"/>
    <x v="32"/>
    <n v="31907"/>
    <x v="0"/>
    <s v="OFF-BI-10003963"/>
    <x v="1"/>
    <x v="8"/>
    <s v="Cardinal Holdit Data Disk Pockets"/>
    <n v="36.4"/>
    <n v="5"/>
    <n v="0"/>
    <n v="17.107999999999997"/>
  </r>
  <r>
    <n v="6958"/>
    <s v="CA-2013-157588"/>
    <x v="0"/>
    <x v="216"/>
    <d v="2013-07-20T00:00:00"/>
    <s v="Standard Class"/>
    <s v="AR-10570"/>
    <s v="Anemone Ratner"/>
    <x v="0"/>
    <x v="0"/>
    <x v="38"/>
    <x v="32"/>
    <n v="31907"/>
    <x v="0"/>
    <s v="FUR-FU-10004848"/>
    <x v="0"/>
    <x v="5"/>
    <s v="Howard Miller 13-3/4&quot; Diameter Brushed Chrome Round Wall Clock"/>
    <n v="51.75"/>
    <n v="1"/>
    <n v="0"/>
    <n v="15.524999999999999"/>
  </r>
  <r>
    <n v="6959"/>
    <s v="CA-2012-167255"/>
    <x v="1"/>
    <x v="874"/>
    <d v="2012-09-29T00:00:00"/>
    <s v="Second Class"/>
    <s v="RH-19510"/>
    <s v="Rick Huthwaite"/>
    <x v="2"/>
    <x v="0"/>
    <x v="8"/>
    <x v="1"/>
    <n v="94110"/>
    <x v="1"/>
    <s v="OFF-ST-10001328"/>
    <x v="1"/>
    <x v="4"/>
    <s v="Personal Filing Tote with Lid, Black/Gray"/>
    <n v="15.51"/>
    <n v="1"/>
    <n v="0"/>
    <n v="4.3428000000000004"/>
  </r>
  <r>
    <n v="6960"/>
    <s v="CA-2012-167255"/>
    <x v="1"/>
    <x v="874"/>
    <d v="2012-09-29T00:00:00"/>
    <s v="Second Class"/>
    <s v="RH-19510"/>
    <s v="Rick Huthwaite"/>
    <x v="2"/>
    <x v="0"/>
    <x v="8"/>
    <x v="1"/>
    <n v="94110"/>
    <x v="1"/>
    <s v="OFF-PA-10002377"/>
    <x v="1"/>
    <x v="10"/>
    <s v="Xerox 1916"/>
    <n v="146.82"/>
    <n v="3"/>
    <n v="0"/>
    <n v="73.41"/>
  </r>
  <r>
    <n v="6961"/>
    <s v="CA-2012-167255"/>
    <x v="1"/>
    <x v="874"/>
    <d v="2012-09-29T00:00:00"/>
    <s v="Second Class"/>
    <s v="RH-19510"/>
    <s v="Rick Huthwaite"/>
    <x v="2"/>
    <x v="0"/>
    <x v="8"/>
    <x v="1"/>
    <n v="94110"/>
    <x v="1"/>
    <s v="OFF-PA-10003441"/>
    <x v="1"/>
    <x v="10"/>
    <s v="Xerox 226"/>
    <n v="12.96"/>
    <n v="2"/>
    <n v="0"/>
    <n v="6.2208000000000006"/>
  </r>
  <r>
    <n v="6962"/>
    <s v="CA-2014-162096"/>
    <x v="3"/>
    <x v="468"/>
    <d v="2014-11-11T00:00:00"/>
    <s v="Same Day"/>
    <s v="TB-21190"/>
    <s v="Thomas Brumley"/>
    <x v="2"/>
    <x v="0"/>
    <x v="169"/>
    <x v="1"/>
    <n v="92503"/>
    <x v="1"/>
    <s v="OFF-AR-10002221"/>
    <x v="1"/>
    <x v="6"/>
    <s v="12 Colored Short Pencils"/>
    <n v="7.8000000000000007"/>
    <n v="3"/>
    <n v="0"/>
    <n v="2.1060000000000008"/>
  </r>
  <r>
    <n v="6963"/>
    <s v="CA-2013-157161"/>
    <x v="0"/>
    <x v="87"/>
    <d v="2013-07-21T00:00:00"/>
    <s v="Second Class"/>
    <s v="JD-15895"/>
    <s v="Jonathan Doherty"/>
    <x v="1"/>
    <x v="0"/>
    <x v="29"/>
    <x v="20"/>
    <n v="29203"/>
    <x v="0"/>
    <s v="OFF-EN-10001509"/>
    <x v="1"/>
    <x v="12"/>
    <s v="Poly String Tie Envelopes"/>
    <n v="10.199999999999999"/>
    <n v="5"/>
    <n v="0"/>
    <n v="4.7939999999999996"/>
  </r>
  <r>
    <n v="6964"/>
    <s v="CA-2013-157161"/>
    <x v="0"/>
    <x v="87"/>
    <d v="2013-07-21T00:00:00"/>
    <s v="Second Class"/>
    <s v="JD-15895"/>
    <s v="Jonathan Doherty"/>
    <x v="1"/>
    <x v="0"/>
    <x v="29"/>
    <x v="20"/>
    <n v="29203"/>
    <x v="0"/>
    <s v="OFF-AR-10003338"/>
    <x v="1"/>
    <x v="6"/>
    <s v="Eberhard Faber 3 1/2&quot; Golf Pencils"/>
    <n v="22.32"/>
    <n v="3"/>
    <n v="0"/>
    <n v="5.580000000000001"/>
  </r>
  <r>
    <n v="6965"/>
    <s v="CA-2013-157161"/>
    <x v="0"/>
    <x v="87"/>
    <d v="2013-07-21T00:00:00"/>
    <s v="Second Class"/>
    <s v="JD-15895"/>
    <s v="Jonathan Doherty"/>
    <x v="1"/>
    <x v="0"/>
    <x v="29"/>
    <x v="20"/>
    <n v="29203"/>
    <x v="0"/>
    <s v="OFF-BI-10004728"/>
    <x v="1"/>
    <x v="8"/>
    <s v="Wilson Jones Turn Tabs Binder Tool for Ring Binders"/>
    <n v="24.1"/>
    <n v="5"/>
    <n v="0"/>
    <n v="11.086"/>
  </r>
  <r>
    <n v="6966"/>
    <s v="CA-2013-157161"/>
    <x v="0"/>
    <x v="87"/>
    <d v="2013-07-21T00:00:00"/>
    <s v="Second Class"/>
    <s v="JD-15895"/>
    <s v="Jonathan Doherty"/>
    <x v="1"/>
    <x v="0"/>
    <x v="29"/>
    <x v="20"/>
    <n v="29203"/>
    <x v="0"/>
    <s v="TEC-AC-10000358"/>
    <x v="2"/>
    <x v="11"/>
    <s v="Imation Secure Drive + Hardware Encrypted USB flash drive - 16 GB"/>
    <n v="75.98"/>
    <n v="2"/>
    <n v="0"/>
    <n v="18.235199999999999"/>
  </r>
  <r>
    <n v="6967"/>
    <s v="CA-2013-157161"/>
    <x v="0"/>
    <x v="87"/>
    <d v="2013-07-21T00:00:00"/>
    <s v="Second Class"/>
    <s v="JD-15895"/>
    <s v="Jonathan Doherty"/>
    <x v="1"/>
    <x v="0"/>
    <x v="29"/>
    <x v="20"/>
    <n v="29203"/>
    <x v="0"/>
    <s v="OFF-BI-10002764"/>
    <x v="1"/>
    <x v="8"/>
    <s v="Recycled Pressboard Report Cover with Reinforced Top Hinge"/>
    <n v="6.46"/>
    <n v="2"/>
    <n v="0"/>
    <n v="3.1654"/>
  </r>
  <r>
    <n v="6968"/>
    <s v="CA-2013-157161"/>
    <x v="0"/>
    <x v="87"/>
    <d v="2013-07-21T00:00:00"/>
    <s v="Second Class"/>
    <s v="JD-15895"/>
    <s v="Jonathan Doherty"/>
    <x v="1"/>
    <x v="0"/>
    <x v="29"/>
    <x v="20"/>
    <n v="29203"/>
    <x v="0"/>
    <s v="OFF-PA-10001461"/>
    <x v="1"/>
    <x v="10"/>
    <s v="HP Office Paper (20Lb. and 87 Bright)"/>
    <n v="60.12"/>
    <n v="9"/>
    <n v="0"/>
    <n v="28.857599999999998"/>
  </r>
  <r>
    <n v="6969"/>
    <s v="CA-2012-110765"/>
    <x v="1"/>
    <x v="1140"/>
    <d v="2012-10-20T00:00:00"/>
    <s v="Second Class"/>
    <s v="MP-17965"/>
    <s v="Michael Paige"/>
    <x v="1"/>
    <x v="0"/>
    <x v="20"/>
    <x v="15"/>
    <n v="10011"/>
    <x v="3"/>
    <s v="TEC-PH-10004165"/>
    <x v="2"/>
    <x v="7"/>
    <s v="Mitel MiVoice 5330e IP Phone"/>
    <n v="824.97"/>
    <n v="3"/>
    <n v="0"/>
    <n v="214.4922"/>
  </r>
  <r>
    <n v="6970"/>
    <s v="CA-2013-163937"/>
    <x v="0"/>
    <x v="994"/>
    <d v="2013-01-13T00:00:00"/>
    <s v="Second Class"/>
    <s v="JB-16000"/>
    <s v="Joy Bell-"/>
    <x v="0"/>
    <x v="0"/>
    <x v="468"/>
    <x v="4"/>
    <n v="98632"/>
    <x v="1"/>
    <s v="FUR-FU-10000010"/>
    <x v="0"/>
    <x v="5"/>
    <s v="DAX Value U-Channel Document Frames, Easel Back"/>
    <n v="24.849999999999998"/>
    <n v="5"/>
    <n v="0"/>
    <n v="7.7034999999999982"/>
  </r>
  <r>
    <n v="6971"/>
    <s v="CA-2014-153822"/>
    <x v="3"/>
    <x v="20"/>
    <d v="2014-09-26T00:00:00"/>
    <s v="Standard Class"/>
    <s v="AB-10105"/>
    <s v="Adrian Barton"/>
    <x v="0"/>
    <x v="0"/>
    <x v="42"/>
    <x v="16"/>
    <n v="85023"/>
    <x v="1"/>
    <s v="OFF-ST-10000321"/>
    <x v="1"/>
    <x v="4"/>
    <s v="Akro Stacking Bins"/>
    <n v="12.624000000000001"/>
    <n v="2"/>
    <n v="0.2"/>
    <n v="-2.5248000000000022"/>
  </r>
  <r>
    <n v="6972"/>
    <s v="CA-2014-153822"/>
    <x v="3"/>
    <x v="20"/>
    <d v="2014-09-26T00:00:00"/>
    <s v="Standard Class"/>
    <s v="AB-10105"/>
    <s v="Adrian Barton"/>
    <x v="0"/>
    <x v="0"/>
    <x v="42"/>
    <x v="16"/>
    <n v="85023"/>
    <x v="1"/>
    <s v="TEC-AC-10000109"/>
    <x v="2"/>
    <x v="11"/>
    <s v="Sony Micro Vault Click 16 GB USB 2.0 Flash Drive"/>
    <n v="89.584000000000003"/>
    <n v="2"/>
    <n v="0.2"/>
    <n v="4.4792000000000058"/>
  </r>
  <r>
    <n v="6973"/>
    <s v="CA-2014-153822"/>
    <x v="3"/>
    <x v="20"/>
    <d v="2014-09-26T00:00:00"/>
    <s v="Standard Class"/>
    <s v="AB-10105"/>
    <s v="Adrian Barton"/>
    <x v="0"/>
    <x v="0"/>
    <x v="42"/>
    <x v="16"/>
    <n v="85023"/>
    <x v="1"/>
    <s v="TEC-PH-10002415"/>
    <x v="2"/>
    <x v="7"/>
    <s v="Polycom VoiceStation 500 Conference phone"/>
    <n v="471.92"/>
    <n v="2"/>
    <n v="0.2"/>
    <n v="29.495000000000019"/>
  </r>
  <r>
    <n v="6974"/>
    <s v="CA-2014-153822"/>
    <x v="3"/>
    <x v="20"/>
    <d v="2014-09-26T00:00:00"/>
    <s v="Standard Class"/>
    <s v="AB-10105"/>
    <s v="Adrian Barton"/>
    <x v="0"/>
    <x v="0"/>
    <x v="42"/>
    <x v="16"/>
    <n v="85023"/>
    <x v="1"/>
    <s v="OFF-BI-10001460"/>
    <x v="1"/>
    <x v="8"/>
    <s v="Plastic Binding Combs"/>
    <n v="18.180000000000003"/>
    <n v="4"/>
    <n v="0.7"/>
    <n v="-13.938000000000002"/>
  </r>
  <r>
    <n v="6975"/>
    <s v="CA-2014-146185"/>
    <x v="3"/>
    <x v="175"/>
    <d v="2014-09-20T00:00:00"/>
    <s v="Standard Class"/>
    <s v="CC-12145"/>
    <s v="Charles Crestani"/>
    <x v="0"/>
    <x v="0"/>
    <x v="12"/>
    <x v="5"/>
    <n v="77095"/>
    <x v="2"/>
    <s v="OFF-AR-10002987"/>
    <x v="1"/>
    <x v="6"/>
    <s v="Prismacolor Color Pencil Set"/>
    <n v="31.744"/>
    <n v="2"/>
    <n v="0.2"/>
    <n v="8.3328000000000024"/>
  </r>
  <r>
    <n v="6976"/>
    <s v="CA-2012-112144"/>
    <x v="1"/>
    <x v="1141"/>
    <d v="2012-07-02T00:00:00"/>
    <s v="Standard Class"/>
    <s v="CY-12745"/>
    <s v="Craig Yedwab"/>
    <x v="1"/>
    <x v="0"/>
    <x v="23"/>
    <x v="16"/>
    <n v="85234"/>
    <x v="1"/>
    <s v="OFF-LA-10000443"/>
    <x v="1"/>
    <x v="2"/>
    <s v="Avery 501"/>
    <n v="5.9039999999999999"/>
    <n v="2"/>
    <n v="0.2"/>
    <n v="1.9925999999999999"/>
  </r>
  <r>
    <n v="6977"/>
    <s v="CA-2012-112144"/>
    <x v="1"/>
    <x v="1141"/>
    <d v="2012-07-02T00:00:00"/>
    <s v="Standard Class"/>
    <s v="CY-12745"/>
    <s v="Craig Yedwab"/>
    <x v="1"/>
    <x v="0"/>
    <x v="23"/>
    <x v="16"/>
    <n v="85234"/>
    <x v="1"/>
    <s v="FUR-FU-10004306"/>
    <x v="0"/>
    <x v="5"/>
    <s v="Electrix Halogen Magnifier Lamp"/>
    <n v="621.7600000000001"/>
    <n v="4"/>
    <n v="0.2"/>
    <n v="46.631999999999977"/>
  </r>
  <r>
    <n v="6978"/>
    <s v="US-2013-119298"/>
    <x v="0"/>
    <x v="881"/>
    <d v="2013-11-29T00:00:00"/>
    <s v="First Class"/>
    <s v="EP-13915"/>
    <s v="Emily Phan"/>
    <x v="0"/>
    <x v="0"/>
    <x v="186"/>
    <x v="36"/>
    <n v="72401"/>
    <x v="0"/>
    <s v="TEC-PH-10002564"/>
    <x v="2"/>
    <x v="7"/>
    <s v="OtterBox Defender Series Case - Samsung Galaxy S4"/>
    <n v="59.98"/>
    <n v="2"/>
    <n v="0"/>
    <n v="17.993999999999993"/>
  </r>
  <r>
    <n v="6979"/>
    <s v="CA-2014-155159"/>
    <x v="3"/>
    <x v="920"/>
    <d v="2014-11-30T00:00:00"/>
    <s v="Second Class"/>
    <s v="DL-13315"/>
    <s v="Delfina Latchford"/>
    <x v="0"/>
    <x v="0"/>
    <x v="118"/>
    <x v="32"/>
    <n v="30318"/>
    <x v="0"/>
    <s v="OFF-PA-10003724"/>
    <x v="1"/>
    <x v="10"/>
    <s v="Wirebound Message Book, 4 per Page"/>
    <n v="48.87"/>
    <n v="9"/>
    <n v="0"/>
    <n v="23.946299999999997"/>
  </r>
  <r>
    <n v="6980"/>
    <s v="CA-2014-149076"/>
    <x v="3"/>
    <x v="424"/>
    <d v="2014-01-20T00:00:00"/>
    <s v="Standard Class"/>
    <s v="SO-20335"/>
    <s v="Sean O'Donnell"/>
    <x v="0"/>
    <x v="0"/>
    <x v="1"/>
    <x v="1"/>
    <n v="90036"/>
    <x v="1"/>
    <s v="OFF-PA-10000483"/>
    <x v="1"/>
    <x v="10"/>
    <s v="Xerox 19"/>
    <n v="154.9"/>
    <n v="5"/>
    <n v="0"/>
    <n v="69.704999999999998"/>
  </r>
  <r>
    <n v="6981"/>
    <s v="CA-2011-146990"/>
    <x v="2"/>
    <x v="845"/>
    <d v="2011-11-08T00:00:00"/>
    <s v="First Class"/>
    <s v="BP-11095"/>
    <s v="Bart Pistole"/>
    <x v="1"/>
    <x v="0"/>
    <x v="20"/>
    <x v="15"/>
    <n v="10024"/>
    <x v="3"/>
    <s v="OFF-FA-10000611"/>
    <x v="1"/>
    <x v="13"/>
    <s v="Binder Clips by OIC"/>
    <n v="5.92"/>
    <n v="4"/>
    <n v="0"/>
    <n v="2.8415999999999997"/>
  </r>
  <r>
    <n v="6982"/>
    <s v="CA-2011-146990"/>
    <x v="2"/>
    <x v="845"/>
    <d v="2011-11-08T00:00:00"/>
    <s v="First Class"/>
    <s v="BP-11095"/>
    <s v="Bart Pistole"/>
    <x v="1"/>
    <x v="0"/>
    <x v="20"/>
    <x v="15"/>
    <n v="10024"/>
    <x v="3"/>
    <s v="OFF-PA-10000246"/>
    <x v="1"/>
    <x v="10"/>
    <s v="Riverleaf Stik-Withit Designer Note Cubes"/>
    <n v="30.18"/>
    <n v="3"/>
    <n v="0"/>
    <n v="13.8828"/>
  </r>
  <r>
    <n v="6983"/>
    <s v="CA-2013-116526"/>
    <x v="0"/>
    <x v="142"/>
    <d v="2013-09-06T00:00:00"/>
    <s v="Standard Class"/>
    <s v="JA-15970"/>
    <s v="Joseph Airdo"/>
    <x v="0"/>
    <x v="0"/>
    <x v="66"/>
    <x v="12"/>
    <n v="48227"/>
    <x v="2"/>
    <s v="OFF-BI-10004728"/>
    <x v="1"/>
    <x v="8"/>
    <s v="Wilson Jones Turn Tabs Binder Tool for Ring Binders"/>
    <n v="24.1"/>
    <n v="5"/>
    <n v="0"/>
    <n v="11.086"/>
  </r>
  <r>
    <n v="6984"/>
    <s v="CA-2013-116526"/>
    <x v="0"/>
    <x v="142"/>
    <d v="2013-09-06T00:00:00"/>
    <s v="Standard Class"/>
    <s v="JA-15970"/>
    <s v="Joseph Airdo"/>
    <x v="0"/>
    <x v="0"/>
    <x v="66"/>
    <x v="12"/>
    <n v="48227"/>
    <x v="2"/>
    <s v="TEC-PH-10002365"/>
    <x v="2"/>
    <x v="7"/>
    <s v="Belkin Grip Candy Sheer Case / Cover for iPhone 5 and 5S"/>
    <n v="8.7799999999999994"/>
    <n v="1"/>
    <n v="0"/>
    <n v="2.2827999999999999"/>
  </r>
  <r>
    <n v="6985"/>
    <s v="CA-2013-116526"/>
    <x v="0"/>
    <x v="142"/>
    <d v="2013-09-06T00:00:00"/>
    <s v="Standard Class"/>
    <s v="JA-15970"/>
    <s v="Joseph Airdo"/>
    <x v="0"/>
    <x v="0"/>
    <x v="66"/>
    <x v="12"/>
    <n v="48227"/>
    <x v="2"/>
    <s v="OFF-AP-10002457"/>
    <x v="1"/>
    <x v="9"/>
    <s v="Eureka The Boss Plus 12-Amp Hard Box Upright Vacuum, Red"/>
    <n v="376.74"/>
    <n v="4"/>
    <n v="0.1"/>
    <n v="71.161999999999978"/>
  </r>
  <r>
    <n v="6986"/>
    <s v="CA-2013-116526"/>
    <x v="0"/>
    <x v="142"/>
    <d v="2013-09-06T00:00:00"/>
    <s v="Standard Class"/>
    <s v="JA-15970"/>
    <s v="Joseph Airdo"/>
    <x v="0"/>
    <x v="0"/>
    <x v="66"/>
    <x v="12"/>
    <n v="48227"/>
    <x v="2"/>
    <s v="OFF-BI-10000320"/>
    <x v="1"/>
    <x v="8"/>
    <s v="GBC Plastic Binding Combs"/>
    <n v="29.52"/>
    <n v="4"/>
    <n v="0"/>
    <n v="14.4648"/>
  </r>
  <r>
    <n v="6987"/>
    <s v="CA-2013-116526"/>
    <x v="0"/>
    <x v="142"/>
    <d v="2013-09-06T00:00:00"/>
    <s v="Standard Class"/>
    <s v="JA-15970"/>
    <s v="Joseph Airdo"/>
    <x v="0"/>
    <x v="0"/>
    <x v="66"/>
    <x v="12"/>
    <n v="48227"/>
    <x v="2"/>
    <s v="OFF-AR-10004999"/>
    <x v="1"/>
    <x v="6"/>
    <s v="Newell 315"/>
    <n v="11.96"/>
    <n v="2"/>
    <n v="0"/>
    <n v="2.99"/>
  </r>
  <r>
    <n v="6988"/>
    <s v="CA-2013-116526"/>
    <x v="0"/>
    <x v="142"/>
    <d v="2013-09-06T00:00:00"/>
    <s v="Standard Class"/>
    <s v="JA-15970"/>
    <s v="Joseph Airdo"/>
    <x v="0"/>
    <x v="0"/>
    <x v="66"/>
    <x v="12"/>
    <n v="48227"/>
    <x v="2"/>
    <s v="OFF-BI-10001116"/>
    <x v="1"/>
    <x v="8"/>
    <s v="Wilson Jones 1&quot; Hanging DublLock Ring Binders"/>
    <n v="26.400000000000002"/>
    <n v="5"/>
    <n v="0"/>
    <n v="12.672000000000001"/>
  </r>
  <r>
    <n v="6989"/>
    <s v="CA-2014-158561"/>
    <x v="3"/>
    <x v="343"/>
    <d v="2014-11-17T00:00:00"/>
    <s v="Second Class"/>
    <s v="BB-11545"/>
    <s v="Brenda Bowman"/>
    <x v="1"/>
    <x v="0"/>
    <x v="2"/>
    <x v="2"/>
    <n v="33311"/>
    <x v="0"/>
    <s v="OFF-AP-10002651"/>
    <x v="1"/>
    <x v="9"/>
    <s v="Hoover Upright Vacuum With Dirt Cup"/>
    <n v="1158.1199999999999"/>
    <n v="5"/>
    <n v="0.2"/>
    <n v="130.28849999999983"/>
  </r>
  <r>
    <n v="6990"/>
    <s v="CA-2014-165099"/>
    <x v="3"/>
    <x v="157"/>
    <d v="2014-12-14T00:00:00"/>
    <s v="First Class"/>
    <s v="DK-13375"/>
    <s v="Dennis Kane"/>
    <x v="0"/>
    <x v="0"/>
    <x v="488"/>
    <x v="5"/>
    <n v="79605"/>
    <x v="2"/>
    <s v="OFF-AP-10001634"/>
    <x v="1"/>
    <x v="9"/>
    <s v="Hoover Commercial Lightweight Upright Vacuum"/>
    <n v="1.3919999999999997"/>
    <n v="2"/>
    <n v="0.8"/>
    <n v="-3.7584000000000009"/>
  </r>
  <r>
    <n v="6991"/>
    <s v="CA-2012-109386"/>
    <x v="1"/>
    <x v="627"/>
    <d v="2012-11-13T00:00:00"/>
    <s v="Second Class"/>
    <s v="RH-19600"/>
    <s v="Rob Haberlin"/>
    <x v="0"/>
    <x v="0"/>
    <x v="409"/>
    <x v="17"/>
    <n v="23666"/>
    <x v="0"/>
    <s v="OFF-AP-10003266"/>
    <x v="1"/>
    <x v="9"/>
    <s v="Holmes Replacement Filter for HEPA Air Cleaner, Large Room"/>
    <n v="44.43"/>
    <n v="3"/>
    <n v="0"/>
    <n v="18.660600000000002"/>
  </r>
  <r>
    <n v="6992"/>
    <s v="CA-2012-109386"/>
    <x v="1"/>
    <x v="627"/>
    <d v="2012-11-13T00:00:00"/>
    <s v="Second Class"/>
    <s v="RH-19600"/>
    <s v="Rob Haberlin"/>
    <x v="0"/>
    <x v="0"/>
    <x v="409"/>
    <x v="17"/>
    <n v="23666"/>
    <x v="0"/>
    <s v="TEC-PH-10002890"/>
    <x v="2"/>
    <x v="7"/>
    <s v="AT&amp;T 17929 Lendline Telephone"/>
    <n v="226.20000000000002"/>
    <n v="5"/>
    <n v="0"/>
    <n v="58.811999999999998"/>
  </r>
  <r>
    <n v="6993"/>
    <s v="CA-2012-109386"/>
    <x v="1"/>
    <x v="627"/>
    <d v="2012-11-13T00:00:00"/>
    <s v="Second Class"/>
    <s v="RH-19600"/>
    <s v="Rob Haberlin"/>
    <x v="0"/>
    <x v="0"/>
    <x v="409"/>
    <x v="17"/>
    <n v="23666"/>
    <x v="0"/>
    <s v="FUR-FU-10000308"/>
    <x v="0"/>
    <x v="5"/>
    <s v="Deflect-o Glass Clear Studded Chair Mats"/>
    <n v="186.54"/>
    <n v="3"/>
    <n v="0"/>
    <n v="41.038800000000002"/>
  </r>
  <r>
    <n v="6994"/>
    <s v="CA-2012-109386"/>
    <x v="1"/>
    <x v="627"/>
    <d v="2012-11-13T00:00:00"/>
    <s v="Second Class"/>
    <s v="RH-19600"/>
    <s v="Rob Haberlin"/>
    <x v="0"/>
    <x v="0"/>
    <x v="409"/>
    <x v="17"/>
    <n v="23666"/>
    <x v="0"/>
    <s v="OFF-AR-10000380"/>
    <x v="1"/>
    <x v="6"/>
    <s v="Hunt PowerHouse Electric Pencil Sharpener, Blue"/>
    <n v="265.85999999999996"/>
    <n v="7"/>
    <n v="0"/>
    <n v="79.757999999999967"/>
  </r>
  <r>
    <n v="6995"/>
    <s v="CA-2012-109386"/>
    <x v="1"/>
    <x v="627"/>
    <d v="2012-11-13T00:00:00"/>
    <s v="Second Class"/>
    <s v="RH-19600"/>
    <s v="Rob Haberlin"/>
    <x v="0"/>
    <x v="0"/>
    <x v="409"/>
    <x v="17"/>
    <n v="23666"/>
    <x v="0"/>
    <s v="OFF-AR-10000122"/>
    <x v="1"/>
    <x v="6"/>
    <s v="Newell 314"/>
    <n v="27.9"/>
    <n v="5"/>
    <n v="0"/>
    <n v="6.9749999999999979"/>
  </r>
  <r>
    <n v="6996"/>
    <s v="CA-2012-166800"/>
    <x v="1"/>
    <x v="902"/>
    <d v="2012-11-26T00:00:00"/>
    <s v="Standard Class"/>
    <s v="AG-10300"/>
    <s v="Aleksandra Gannaway"/>
    <x v="1"/>
    <x v="0"/>
    <x v="98"/>
    <x v="33"/>
    <n v="89115"/>
    <x v="1"/>
    <s v="OFF-AP-10004868"/>
    <x v="1"/>
    <x v="9"/>
    <s v="Hoover Commercial Soft Guard Upright Vacuum And Disposable Filtration Bags"/>
    <n v="31.08"/>
    <n v="4"/>
    <n v="0"/>
    <n v="8.3916000000000004"/>
  </r>
  <r>
    <n v="6997"/>
    <s v="CA-2014-117443"/>
    <x v="3"/>
    <x v="331"/>
    <d v="2014-12-26T00:00:00"/>
    <s v="Second Class"/>
    <s v="JB-15400"/>
    <s v="Jennifer Braxton"/>
    <x v="1"/>
    <x v="0"/>
    <x v="179"/>
    <x v="10"/>
    <n v="61107"/>
    <x v="2"/>
    <s v="OFF-BI-10004002"/>
    <x v="1"/>
    <x v="8"/>
    <s v="Wilson Jones International Size A4 Ring Binders"/>
    <n v="13.839999999999998"/>
    <n v="4"/>
    <n v="0.8"/>
    <n v="-22.144000000000005"/>
  </r>
  <r>
    <n v="6998"/>
    <s v="CA-2014-117443"/>
    <x v="3"/>
    <x v="331"/>
    <d v="2014-12-26T00:00:00"/>
    <s v="Second Class"/>
    <s v="JB-15400"/>
    <s v="Jennifer Braxton"/>
    <x v="1"/>
    <x v="0"/>
    <x v="179"/>
    <x v="10"/>
    <n v="61107"/>
    <x v="2"/>
    <s v="OFF-PA-10004475"/>
    <x v="1"/>
    <x v="10"/>
    <s v="Xerox 1940"/>
    <n v="175.87200000000001"/>
    <n v="4"/>
    <n v="0.2"/>
    <n v="63.753599999999992"/>
  </r>
  <r>
    <n v="6999"/>
    <s v="US-2013-134369"/>
    <x v="0"/>
    <x v="1142"/>
    <d v="2013-09-23T00:00:00"/>
    <s v="Standard Class"/>
    <s v="BC-11125"/>
    <s v="Becky Castell"/>
    <x v="2"/>
    <x v="0"/>
    <x v="229"/>
    <x v="1"/>
    <n v="92677"/>
    <x v="1"/>
    <s v="OFF-PA-10002195"/>
    <x v="1"/>
    <x v="10"/>
    <s v="Xerox 1966"/>
    <n v="12.96"/>
    <n v="2"/>
    <n v="0"/>
    <n v="6.3504000000000005"/>
  </r>
  <r>
    <n v="7000"/>
    <s v="CA-2014-123687"/>
    <x v="3"/>
    <x v="1143"/>
    <d v="2014-05-30T00:00:00"/>
    <s v="First Class"/>
    <s v="KC-16675"/>
    <s v="Kimberly Carter"/>
    <x v="1"/>
    <x v="0"/>
    <x v="103"/>
    <x v="0"/>
    <n v="40214"/>
    <x v="0"/>
    <s v="OFF-AP-10002670"/>
    <x v="1"/>
    <x v="9"/>
    <s v="Belkin 8-Outlet Premiere SurgeMaster II Surge Protectors"/>
    <n v="208.44"/>
    <n v="3"/>
    <n v="0"/>
    <n v="62.531999999999982"/>
  </r>
  <r>
    <n v="7001"/>
    <s v="CA-2014-123687"/>
    <x v="3"/>
    <x v="1143"/>
    <d v="2014-05-30T00:00:00"/>
    <s v="First Class"/>
    <s v="KC-16675"/>
    <s v="Kimberly Carter"/>
    <x v="1"/>
    <x v="0"/>
    <x v="103"/>
    <x v="0"/>
    <n v="40214"/>
    <x v="0"/>
    <s v="OFF-SU-10004498"/>
    <x v="1"/>
    <x v="14"/>
    <s v="Martin-Yale Premier Letter Opener"/>
    <n v="25.76"/>
    <n v="2"/>
    <n v="0"/>
    <n v="0.77280000000000015"/>
  </r>
  <r>
    <n v="7002"/>
    <s v="CA-2012-104871"/>
    <x v="1"/>
    <x v="1110"/>
    <d v="2012-04-03T00:00:00"/>
    <s v="Standard Class"/>
    <s v="DR-12940"/>
    <s v="Daniel Raglin"/>
    <x v="2"/>
    <x v="0"/>
    <x v="489"/>
    <x v="10"/>
    <n v="61761"/>
    <x v="2"/>
    <s v="FUR-CH-10003298"/>
    <x v="0"/>
    <x v="1"/>
    <s v="Office Star - Contemporary Task Swivel chair with Loop Arms, Charcoal"/>
    <n v="366.74399999999997"/>
    <n v="4"/>
    <n v="0.3"/>
    <n v="-110.02320000000003"/>
  </r>
  <r>
    <n v="7003"/>
    <s v="CA-2011-133158"/>
    <x v="2"/>
    <x v="710"/>
    <d v="2011-08-21T00:00:00"/>
    <s v="Second Class"/>
    <s v="DW-13195"/>
    <s v="David Wiener"/>
    <x v="1"/>
    <x v="0"/>
    <x v="1"/>
    <x v="1"/>
    <n v="90045"/>
    <x v="1"/>
    <s v="FUR-FU-10000723"/>
    <x v="0"/>
    <x v="5"/>
    <s v="Deflect-o EconoMat Studded, No Bevel Mat for Low Pile Carpeting"/>
    <n v="289.24"/>
    <n v="7"/>
    <n v="0"/>
    <n v="26.031600000000012"/>
  </r>
  <r>
    <n v="7004"/>
    <s v="CA-2011-133158"/>
    <x v="2"/>
    <x v="710"/>
    <d v="2011-08-21T00:00:00"/>
    <s v="Second Class"/>
    <s v="DW-13195"/>
    <s v="David Wiener"/>
    <x v="1"/>
    <x v="0"/>
    <x v="1"/>
    <x v="1"/>
    <n v="90045"/>
    <x v="1"/>
    <s v="OFF-BI-10000632"/>
    <x v="1"/>
    <x v="8"/>
    <s v="Satellite Sectional Post Binders"/>
    <n v="69.456000000000003"/>
    <n v="2"/>
    <n v="0.2"/>
    <n v="22.573199999999996"/>
  </r>
  <r>
    <n v="7005"/>
    <s v="CA-2011-126333"/>
    <x v="2"/>
    <x v="851"/>
    <d v="2011-12-28T00:00:00"/>
    <s v="Standard Class"/>
    <s v="ME-18010"/>
    <s v="Michelle Ellison"/>
    <x v="1"/>
    <x v="0"/>
    <x v="396"/>
    <x v="5"/>
    <n v="77642"/>
    <x v="2"/>
    <s v="OFF-PA-10000223"/>
    <x v="1"/>
    <x v="10"/>
    <s v="Xerox 2000"/>
    <n v="5.1840000000000011"/>
    <n v="1"/>
    <n v="0.2"/>
    <n v="1.8144"/>
  </r>
  <r>
    <n v="7006"/>
    <s v="CA-2012-141740"/>
    <x v="1"/>
    <x v="549"/>
    <d v="2012-11-05T00:00:00"/>
    <s v="Standard Class"/>
    <s v="JF-15490"/>
    <s v="Jeremy Farry"/>
    <x v="0"/>
    <x v="0"/>
    <x v="20"/>
    <x v="15"/>
    <n v="10009"/>
    <x v="3"/>
    <s v="FUR-CH-10001545"/>
    <x v="0"/>
    <x v="1"/>
    <s v="Hon Comfortask Task/Swivel Chairs"/>
    <n v="205.16400000000002"/>
    <n v="2"/>
    <n v="0.1"/>
    <n v="13.677600000000002"/>
  </r>
  <r>
    <n v="7007"/>
    <s v="CA-2011-119466"/>
    <x v="2"/>
    <x v="534"/>
    <d v="2011-12-21T00:00:00"/>
    <s v="Standard Class"/>
    <s v="SP-20860"/>
    <s v="Sung Pak"/>
    <x v="1"/>
    <x v="0"/>
    <x v="22"/>
    <x v="10"/>
    <n v="60623"/>
    <x v="2"/>
    <s v="FUR-FU-10001546"/>
    <x v="0"/>
    <x v="5"/>
    <s v="Dana Swing-Arm Lamps"/>
    <n v="8.5440000000000005"/>
    <n v="2"/>
    <n v="0.6"/>
    <n v="-7.4759999999999991"/>
  </r>
  <r>
    <n v="7008"/>
    <s v="CA-2012-154823"/>
    <x v="1"/>
    <x v="291"/>
    <d v="2012-08-25T00:00:00"/>
    <s v="Standard Class"/>
    <s v="KN-16390"/>
    <s v="Katherine Nockton"/>
    <x v="1"/>
    <x v="0"/>
    <x v="24"/>
    <x v="24"/>
    <n v="45503"/>
    <x v="3"/>
    <s v="OFF-BI-10001098"/>
    <x v="1"/>
    <x v="8"/>
    <s v="Acco D-Ring Binder w/DublLock"/>
    <n v="12.828000000000001"/>
    <n v="2"/>
    <n v="0.7"/>
    <n v="-8.9795999999999978"/>
  </r>
  <r>
    <n v="7009"/>
    <s v="CA-2012-154823"/>
    <x v="1"/>
    <x v="291"/>
    <d v="2012-08-25T00:00:00"/>
    <s v="Standard Class"/>
    <s v="KN-16390"/>
    <s v="Katherine Nockton"/>
    <x v="1"/>
    <x v="0"/>
    <x v="24"/>
    <x v="24"/>
    <n v="45503"/>
    <x v="3"/>
    <s v="FUR-CH-10003379"/>
    <x v="0"/>
    <x v="1"/>
    <s v="Global Commerce Series High-Back Swivel/Tilt Chairs"/>
    <n v="598.45799999999997"/>
    <n v="3"/>
    <n v="0.3"/>
    <n v="-42.746999999999957"/>
  </r>
  <r>
    <n v="7010"/>
    <s v="CA-2012-154823"/>
    <x v="1"/>
    <x v="291"/>
    <d v="2012-08-25T00:00:00"/>
    <s v="Standard Class"/>
    <s v="KN-16390"/>
    <s v="Katherine Nockton"/>
    <x v="1"/>
    <x v="0"/>
    <x v="24"/>
    <x v="24"/>
    <n v="45503"/>
    <x v="3"/>
    <s v="FUR-FU-10000193"/>
    <x v="0"/>
    <x v="5"/>
    <s v="Tenex Chairmats For Use with Hard Floors"/>
    <n v="25.983999999999998"/>
    <n v="1"/>
    <n v="0.2"/>
    <n v="-3.8976000000000015"/>
  </r>
  <r>
    <n v="7011"/>
    <s v="US-2011-135881"/>
    <x v="2"/>
    <x v="235"/>
    <d v="2011-05-27T00:00:00"/>
    <s v="Standard Class"/>
    <s v="GT-14710"/>
    <s v="Greg Tran"/>
    <x v="0"/>
    <x v="0"/>
    <x v="20"/>
    <x v="15"/>
    <n v="10035"/>
    <x v="3"/>
    <s v="OFF-BI-10000829"/>
    <x v="1"/>
    <x v="8"/>
    <s v="Avery Non-Stick Binders"/>
    <n v="17.96"/>
    <n v="5"/>
    <n v="0.2"/>
    <n v="5.8369999999999997"/>
  </r>
  <r>
    <n v="7012"/>
    <s v="US-2011-135881"/>
    <x v="2"/>
    <x v="235"/>
    <d v="2011-05-27T00:00:00"/>
    <s v="Standard Class"/>
    <s v="GT-14710"/>
    <s v="Greg Tran"/>
    <x v="0"/>
    <x v="0"/>
    <x v="20"/>
    <x v="15"/>
    <n v="10035"/>
    <x v="3"/>
    <s v="OFF-SU-10003002"/>
    <x v="1"/>
    <x v="14"/>
    <s v="Letter Slitter"/>
    <n v="5.04"/>
    <n v="2"/>
    <n v="0"/>
    <n v="0.15120000000000022"/>
  </r>
  <r>
    <n v="7013"/>
    <s v="US-2011-135881"/>
    <x v="2"/>
    <x v="235"/>
    <d v="2011-05-27T00:00:00"/>
    <s v="Standard Class"/>
    <s v="GT-14710"/>
    <s v="Greg Tran"/>
    <x v="0"/>
    <x v="0"/>
    <x v="20"/>
    <x v="15"/>
    <n v="10035"/>
    <x v="3"/>
    <s v="OFF-AP-10002118"/>
    <x v="1"/>
    <x v="9"/>
    <s v="1.7 Cubic Foot Compact &quot;Cube&quot; Office Refrigerators"/>
    <n v="208.16"/>
    <n v="1"/>
    <n v="0"/>
    <n v="56.20320000000001"/>
  </r>
  <r>
    <n v="7014"/>
    <s v="CA-2014-141201"/>
    <x v="3"/>
    <x v="34"/>
    <d v="2014-12-12T00:00:00"/>
    <s v="Second Class"/>
    <s v="DB-12910"/>
    <s v="Daniel Byrd"/>
    <x v="2"/>
    <x v="0"/>
    <x v="162"/>
    <x v="1"/>
    <n v="93905"/>
    <x v="1"/>
    <s v="FUR-BO-10001519"/>
    <x v="0"/>
    <x v="0"/>
    <s v="O'Sullivan 3-Shelf Heavy-Duty Bookcases"/>
    <n v="148.25700000000001"/>
    <n v="3"/>
    <n v="0.15"/>
    <n v="15.697800000000004"/>
  </r>
  <r>
    <n v="7015"/>
    <s v="CA-2011-114790"/>
    <x v="2"/>
    <x v="518"/>
    <d v="2011-03-13T00:00:00"/>
    <s v="Second Class"/>
    <s v="FM-14215"/>
    <s v="Filia McAdams"/>
    <x v="1"/>
    <x v="0"/>
    <x v="102"/>
    <x v="0"/>
    <n v="40475"/>
    <x v="0"/>
    <s v="OFF-AP-10002578"/>
    <x v="1"/>
    <x v="9"/>
    <s v="Fellowes Premier Superior Surge Suppressor, 10-Outlet, With Phone and Remote"/>
    <n v="146.76"/>
    <n v="3"/>
    <n v="0"/>
    <n v="38.157600000000002"/>
  </r>
  <r>
    <n v="7016"/>
    <s v="CA-2011-114790"/>
    <x v="2"/>
    <x v="518"/>
    <d v="2011-03-13T00:00:00"/>
    <s v="Second Class"/>
    <s v="FM-14215"/>
    <s v="Filia McAdams"/>
    <x v="1"/>
    <x v="0"/>
    <x v="102"/>
    <x v="0"/>
    <n v="40475"/>
    <x v="0"/>
    <s v="TEC-AC-10000710"/>
    <x v="2"/>
    <x v="11"/>
    <s v="Maxell DVD-RAM Discs"/>
    <n v="32.96"/>
    <n v="2"/>
    <n v="0"/>
    <n v="14.172800000000002"/>
  </r>
  <r>
    <n v="7017"/>
    <s v="CA-2011-114790"/>
    <x v="2"/>
    <x v="518"/>
    <d v="2011-03-13T00:00:00"/>
    <s v="Second Class"/>
    <s v="FM-14215"/>
    <s v="Filia McAdams"/>
    <x v="1"/>
    <x v="0"/>
    <x v="102"/>
    <x v="0"/>
    <n v="40475"/>
    <x v="0"/>
    <s v="TEC-PH-10000984"/>
    <x v="2"/>
    <x v="7"/>
    <s v="Panasonic KX-TG9471B"/>
    <n v="587.97"/>
    <n v="3"/>
    <n v="0"/>
    <n v="164.63160000000005"/>
  </r>
  <r>
    <n v="7018"/>
    <s v="CA-2011-114790"/>
    <x v="2"/>
    <x v="518"/>
    <d v="2011-03-13T00:00:00"/>
    <s v="Second Class"/>
    <s v="FM-14215"/>
    <s v="Filia McAdams"/>
    <x v="1"/>
    <x v="0"/>
    <x v="102"/>
    <x v="0"/>
    <n v="40475"/>
    <x v="0"/>
    <s v="OFF-PA-10000213"/>
    <x v="1"/>
    <x v="10"/>
    <s v="Xerox 198"/>
    <n v="14.940000000000001"/>
    <n v="3"/>
    <n v="0"/>
    <n v="7.0218000000000007"/>
  </r>
  <r>
    <n v="7019"/>
    <s v="US-2013-154256"/>
    <x v="0"/>
    <x v="661"/>
    <d v="2013-06-28T00:00:00"/>
    <s v="Second Class"/>
    <s v="SM-20005"/>
    <s v="Sally Matthias"/>
    <x v="0"/>
    <x v="0"/>
    <x v="20"/>
    <x v="15"/>
    <n v="10035"/>
    <x v="3"/>
    <s v="OFF-LA-10003720"/>
    <x v="1"/>
    <x v="2"/>
    <s v="Avery 487"/>
    <n v="25.83"/>
    <n v="7"/>
    <n v="0"/>
    <n v="12.1401"/>
  </r>
  <r>
    <n v="7020"/>
    <s v="CA-2011-124737"/>
    <x v="2"/>
    <x v="709"/>
    <d v="2011-08-27T00:00:00"/>
    <s v="Standard Class"/>
    <s v="AP-10915"/>
    <s v="Arthur Prichep"/>
    <x v="0"/>
    <x v="0"/>
    <x v="60"/>
    <x v="22"/>
    <n v="80219"/>
    <x v="1"/>
    <s v="OFF-PA-10001837"/>
    <x v="1"/>
    <x v="10"/>
    <s v="Xerox 1976"/>
    <n v="15.552000000000003"/>
    <n v="3"/>
    <n v="0.2"/>
    <n v="5.4432"/>
  </r>
  <r>
    <n v="7021"/>
    <s v="CA-2011-124737"/>
    <x v="2"/>
    <x v="709"/>
    <d v="2011-08-27T00:00:00"/>
    <s v="Standard Class"/>
    <s v="AP-10915"/>
    <s v="Arthur Prichep"/>
    <x v="0"/>
    <x v="0"/>
    <x v="60"/>
    <x v="22"/>
    <n v="80219"/>
    <x v="1"/>
    <s v="OFF-SU-10004661"/>
    <x v="1"/>
    <x v="14"/>
    <s v="Acme Titanium Bonded Scissors"/>
    <n v="6.8000000000000007"/>
    <n v="1"/>
    <n v="0.2"/>
    <n v="0.50999999999999979"/>
  </r>
  <r>
    <n v="7022"/>
    <s v="CA-2011-124737"/>
    <x v="2"/>
    <x v="709"/>
    <d v="2011-08-27T00:00:00"/>
    <s v="Standard Class"/>
    <s v="AP-10915"/>
    <s v="Arthur Prichep"/>
    <x v="0"/>
    <x v="0"/>
    <x v="60"/>
    <x v="22"/>
    <n v="80219"/>
    <x v="1"/>
    <s v="FUR-FU-10003274"/>
    <x v="0"/>
    <x v="5"/>
    <s v="Regeneration Desk Collection"/>
    <n v="4.2240000000000002"/>
    <n v="3"/>
    <n v="0.2"/>
    <n v="1.2672000000000003"/>
  </r>
  <r>
    <n v="7023"/>
    <s v="CA-2011-124737"/>
    <x v="2"/>
    <x v="709"/>
    <d v="2011-08-27T00:00:00"/>
    <s v="Standard Class"/>
    <s v="AP-10915"/>
    <s v="Arthur Prichep"/>
    <x v="0"/>
    <x v="0"/>
    <x v="60"/>
    <x v="22"/>
    <n v="80219"/>
    <x v="1"/>
    <s v="TEC-PH-10000149"/>
    <x v="2"/>
    <x v="7"/>
    <s v="Cisco SPA525G2 IP Phone - Wireless"/>
    <n v="143.64000000000001"/>
    <n v="9"/>
    <n v="0.2"/>
    <n v="10.772999999999989"/>
  </r>
  <r>
    <n v="7024"/>
    <s v="CA-2011-124737"/>
    <x v="2"/>
    <x v="709"/>
    <d v="2011-08-27T00:00:00"/>
    <s v="Standard Class"/>
    <s v="AP-10915"/>
    <s v="Arthur Prichep"/>
    <x v="0"/>
    <x v="0"/>
    <x v="60"/>
    <x v="22"/>
    <n v="80219"/>
    <x v="1"/>
    <s v="OFF-PA-10000019"/>
    <x v="1"/>
    <x v="10"/>
    <s v="Xerox 1931"/>
    <n v="31.104000000000006"/>
    <n v="6"/>
    <n v="0.2"/>
    <n v="10.8864"/>
  </r>
  <r>
    <n v="7025"/>
    <s v="CA-2011-124737"/>
    <x v="2"/>
    <x v="709"/>
    <d v="2011-08-27T00:00:00"/>
    <s v="Standard Class"/>
    <s v="AP-10915"/>
    <s v="Arthur Prichep"/>
    <x v="0"/>
    <x v="0"/>
    <x v="60"/>
    <x v="22"/>
    <n v="80219"/>
    <x v="1"/>
    <s v="OFF-PA-10001125"/>
    <x v="1"/>
    <x v="10"/>
    <s v="Xerox 1988"/>
    <n v="223.05600000000001"/>
    <n v="9"/>
    <n v="0.2"/>
    <n v="69.704999999999984"/>
  </r>
  <r>
    <n v="7026"/>
    <s v="US-2014-101840"/>
    <x v="3"/>
    <x v="695"/>
    <d v="2014-02-13T00:00:00"/>
    <s v="Standard Class"/>
    <s v="SP-20545"/>
    <s v="Sibella Parks"/>
    <x v="1"/>
    <x v="0"/>
    <x v="20"/>
    <x v="15"/>
    <n v="10024"/>
    <x v="3"/>
    <s v="TEC-PH-10002538"/>
    <x v="2"/>
    <x v="7"/>
    <s v="Grandstream GXP1160 VoIP phone"/>
    <n v="227.45999999999998"/>
    <n v="6"/>
    <n v="0"/>
    <n v="65.963399999999979"/>
  </r>
  <r>
    <n v="7027"/>
    <s v="US-2014-101840"/>
    <x v="3"/>
    <x v="695"/>
    <d v="2014-02-13T00:00:00"/>
    <s v="Standard Class"/>
    <s v="SP-20545"/>
    <s v="Sibella Parks"/>
    <x v="1"/>
    <x v="0"/>
    <x v="20"/>
    <x v="15"/>
    <n v="10024"/>
    <x v="3"/>
    <s v="OFF-BI-10000279"/>
    <x v="1"/>
    <x v="8"/>
    <s v="Acco Recycled 2&quot; Capacity Laser Printer Hanging Data Binders"/>
    <n v="46.24"/>
    <n v="4"/>
    <n v="0.2"/>
    <n v="15.605999999999996"/>
  </r>
  <r>
    <n v="7028"/>
    <s v="CA-2014-131653"/>
    <x v="3"/>
    <x v="926"/>
    <d v="2014-02-06T00:00:00"/>
    <s v="Standard Class"/>
    <s v="RD-19585"/>
    <s v="Rob Dowd"/>
    <x v="0"/>
    <x v="0"/>
    <x v="20"/>
    <x v="15"/>
    <n v="10011"/>
    <x v="3"/>
    <s v="OFF-LA-10001045"/>
    <x v="1"/>
    <x v="2"/>
    <s v="Permanent Self-Adhesive File Folder Labels for Typewriters by Universal"/>
    <n v="5.22"/>
    <n v="2"/>
    <n v="0"/>
    <n v="2.4011999999999998"/>
  </r>
  <r>
    <n v="7029"/>
    <s v="US-2013-157840"/>
    <x v="0"/>
    <x v="887"/>
    <d v="2013-12-24T00:00:00"/>
    <s v="Second Class"/>
    <s v="MC-17575"/>
    <s v="Matt Collins"/>
    <x v="0"/>
    <x v="0"/>
    <x v="9"/>
    <x v="8"/>
    <n v="68025"/>
    <x v="2"/>
    <s v="OFF-PA-10003673"/>
    <x v="1"/>
    <x v="10"/>
    <s v="Strathmore Photo Mount Cards"/>
    <n v="33.9"/>
    <n v="5"/>
    <n v="0"/>
    <n v="15.593999999999999"/>
  </r>
  <r>
    <n v="7030"/>
    <s v="CA-2013-145548"/>
    <x v="0"/>
    <x v="583"/>
    <d v="2013-11-17T00:00:00"/>
    <s v="Standard Class"/>
    <s v="EB-13750"/>
    <s v="Edward Becker"/>
    <x v="1"/>
    <x v="0"/>
    <x v="20"/>
    <x v="15"/>
    <n v="10011"/>
    <x v="3"/>
    <s v="OFF-ST-10002562"/>
    <x v="1"/>
    <x v="4"/>
    <s v="Staples"/>
    <n v="28.14"/>
    <n v="3"/>
    <n v="0"/>
    <n v="7.8792000000000009"/>
  </r>
  <r>
    <n v="7031"/>
    <s v="CA-2013-145548"/>
    <x v="0"/>
    <x v="583"/>
    <d v="2013-11-17T00:00:00"/>
    <s v="Standard Class"/>
    <s v="EB-13750"/>
    <s v="Edward Becker"/>
    <x v="1"/>
    <x v="0"/>
    <x v="20"/>
    <x v="15"/>
    <n v="10011"/>
    <x v="3"/>
    <s v="TEC-AC-10002305"/>
    <x v="2"/>
    <x v="11"/>
    <s v="KeyTronic E03601U1 - Keyboard - Beige"/>
    <n v="36"/>
    <n v="2"/>
    <n v="0"/>
    <n v="6.4799999999999969"/>
  </r>
  <r>
    <n v="7032"/>
    <s v="CA-2013-145548"/>
    <x v="0"/>
    <x v="583"/>
    <d v="2013-11-17T00:00:00"/>
    <s v="Standard Class"/>
    <s v="EB-13750"/>
    <s v="Edward Becker"/>
    <x v="1"/>
    <x v="0"/>
    <x v="20"/>
    <x v="15"/>
    <n v="10011"/>
    <x v="3"/>
    <s v="OFF-AR-10003373"/>
    <x v="1"/>
    <x v="6"/>
    <s v="Boston School Pro Electric Pencil Sharpener, 1670"/>
    <n v="92.94"/>
    <n v="3"/>
    <n v="0"/>
    <n v="25.093799999999998"/>
  </r>
  <r>
    <n v="7033"/>
    <s v="CA-2013-145548"/>
    <x v="0"/>
    <x v="583"/>
    <d v="2013-11-17T00:00:00"/>
    <s v="Standard Class"/>
    <s v="EB-13750"/>
    <s v="Edward Becker"/>
    <x v="1"/>
    <x v="0"/>
    <x v="20"/>
    <x v="15"/>
    <n v="10011"/>
    <x v="3"/>
    <s v="FUR-CH-10003774"/>
    <x v="0"/>
    <x v="1"/>
    <s v="Global Wood Trimmed Manager's Task Chair, Khaki"/>
    <n v="245.64600000000002"/>
    <n v="3"/>
    <n v="0.1"/>
    <n v="8.1881999999999877"/>
  </r>
  <r>
    <n v="7034"/>
    <s v="CA-2013-145548"/>
    <x v="0"/>
    <x v="583"/>
    <d v="2013-11-17T00:00:00"/>
    <s v="Standard Class"/>
    <s v="EB-13750"/>
    <s v="Edward Becker"/>
    <x v="1"/>
    <x v="0"/>
    <x v="20"/>
    <x v="15"/>
    <n v="10011"/>
    <x v="3"/>
    <s v="OFF-BI-10001510"/>
    <x v="1"/>
    <x v="8"/>
    <s v="Deluxe Heavy-Duty Vinyl Round Ring Binder"/>
    <n v="55.00800000000001"/>
    <n v="3"/>
    <n v="0.2"/>
    <n v="17.189999999999998"/>
  </r>
  <r>
    <n v="7035"/>
    <s v="CA-2013-145548"/>
    <x v="0"/>
    <x v="583"/>
    <d v="2013-11-17T00:00:00"/>
    <s v="Standard Class"/>
    <s v="EB-13750"/>
    <s v="Edward Becker"/>
    <x v="1"/>
    <x v="0"/>
    <x v="20"/>
    <x v="15"/>
    <n v="10011"/>
    <x v="3"/>
    <s v="OFF-BI-10004236"/>
    <x v="1"/>
    <x v="8"/>
    <s v="XtraLife ClearVue Slant-D Ring Binder, White, 3&quot;"/>
    <n v="35.231999999999999"/>
    <n v="3"/>
    <n v="0.2"/>
    <n v="11.450399999999998"/>
  </r>
  <r>
    <n v="7036"/>
    <s v="CA-2014-119494"/>
    <x v="3"/>
    <x v="45"/>
    <d v="2014-11-14T00:00:00"/>
    <s v="Standard Class"/>
    <s v="JE-15610"/>
    <s v="Jim Epp"/>
    <x v="1"/>
    <x v="0"/>
    <x v="70"/>
    <x v="1"/>
    <n v="92105"/>
    <x v="1"/>
    <s v="FUR-CH-10004675"/>
    <x v="0"/>
    <x v="1"/>
    <s v="Lifetime Advantage Folding Chairs, 4/Carton"/>
    <n v="523.39200000000005"/>
    <n v="3"/>
    <n v="0.2"/>
    <n v="52.339199999999977"/>
  </r>
  <r>
    <n v="7037"/>
    <s v="CA-2011-124618"/>
    <x v="2"/>
    <x v="1073"/>
    <d v="2011-05-04T00:00:00"/>
    <s v="Second Class"/>
    <s v="CS-11860"/>
    <s v="Cari Schnelling"/>
    <x v="0"/>
    <x v="0"/>
    <x v="121"/>
    <x v="2"/>
    <n v="33801"/>
    <x v="0"/>
    <s v="TEC-CO-10004202"/>
    <x v="2"/>
    <x v="16"/>
    <s v="Brother DCP1000 Digital 3 in 1 Multifunction Machine"/>
    <n v="479.98400000000004"/>
    <n v="2"/>
    <n v="0.2"/>
    <n v="89.996999999999986"/>
  </r>
  <r>
    <n v="7038"/>
    <s v="CA-2014-161970"/>
    <x v="3"/>
    <x v="585"/>
    <d v="2014-09-28T00:00:00"/>
    <s v="Standard Class"/>
    <s v="PB-19105"/>
    <s v="Peter Bühler"/>
    <x v="0"/>
    <x v="0"/>
    <x v="214"/>
    <x v="32"/>
    <n v="30080"/>
    <x v="0"/>
    <s v="OFF-PA-10004255"/>
    <x v="1"/>
    <x v="10"/>
    <s v="Xerox 219"/>
    <n v="12.96"/>
    <n v="2"/>
    <n v="0"/>
    <n v="6.2208000000000006"/>
  </r>
  <r>
    <n v="7039"/>
    <s v="CA-2014-161970"/>
    <x v="3"/>
    <x v="585"/>
    <d v="2014-09-28T00:00:00"/>
    <s v="Standard Class"/>
    <s v="PB-19105"/>
    <s v="Peter Bühler"/>
    <x v="0"/>
    <x v="0"/>
    <x v="214"/>
    <x v="32"/>
    <n v="30080"/>
    <x v="0"/>
    <s v="OFF-AR-10003896"/>
    <x v="1"/>
    <x v="6"/>
    <s v="Stride Job 150 Highlighters, Chisel Tip, Assorted Colors"/>
    <n v="17.940000000000001"/>
    <n v="3"/>
    <n v="0"/>
    <n v="6.4584000000000001"/>
  </r>
  <r>
    <n v="7040"/>
    <s v="CA-2014-103443"/>
    <x v="3"/>
    <x v="94"/>
    <d v="2014-12-24T00:00:00"/>
    <s v="Standard Class"/>
    <s v="AT-10735"/>
    <s v="Annie Thurman"/>
    <x v="0"/>
    <x v="0"/>
    <x v="20"/>
    <x v="15"/>
    <n v="10009"/>
    <x v="3"/>
    <s v="OFF-ST-10002276"/>
    <x v="1"/>
    <x v="4"/>
    <s v="Safco Steel Mobile File Cart"/>
    <n v="166.72"/>
    <n v="2"/>
    <n v="0"/>
    <n v="41.680000000000007"/>
  </r>
  <r>
    <n v="7041"/>
    <s v="CA-2014-103443"/>
    <x v="3"/>
    <x v="94"/>
    <d v="2014-12-24T00:00:00"/>
    <s v="Standard Class"/>
    <s v="AT-10735"/>
    <s v="Annie Thurman"/>
    <x v="0"/>
    <x v="0"/>
    <x v="20"/>
    <x v="15"/>
    <n v="10009"/>
    <x v="3"/>
    <s v="OFF-BI-10001617"/>
    <x v="1"/>
    <x v="8"/>
    <s v="GBC Wire Binding Combs"/>
    <n v="24.816000000000003"/>
    <n v="3"/>
    <n v="0.2"/>
    <n v="8.3753999999999991"/>
  </r>
  <r>
    <n v="7042"/>
    <s v="CA-2014-103443"/>
    <x v="3"/>
    <x v="94"/>
    <d v="2014-12-24T00:00:00"/>
    <s v="Standard Class"/>
    <s v="AT-10735"/>
    <s v="Annie Thurman"/>
    <x v="0"/>
    <x v="0"/>
    <x v="20"/>
    <x v="15"/>
    <n v="10009"/>
    <x v="3"/>
    <s v="FUR-FU-10000308"/>
    <x v="0"/>
    <x v="5"/>
    <s v="Deflect-o Glass Clear Studded Chair Mats"/>
    <n v="124.36"/>
    <n v="2"/>
    <n v="0"/>
    <n v="27.359200000000001"/>
  </r>
  <r>
    <n v="7043"/>
    <s v="US-2014-165358"/>
    <x v="3"/>
    <x v="930"/>
    <d v="2014-07-24T00:00:00"/>
    <s v="Standard Class"/>
    <s v="SV-20365"/>
    <s v="Seth Vernon"/>
    <x v="0"/>
    <x v="0"/>
    <x v="10"/>
    <x v="9"/>
    <n v="19134"/>
    <x v="3"/>
    <s v="TEC-CO-10001943"/>
    <x v="2"/>
    <x v="16"/>
    <s v="Canon PC-428 Personal Copier"/>
    <n v="599.97"/>
    <n v="5"/>
    <n v="0.4"/>
    <n v="69.996499999999969"/>
  </r>
  <r>
    <n v="7044"/>
    <s v="US-2014-165358"/>
    <x v="3"/>
    <x v="930"/>
    <d v="2014-07-24T00:00:00"/>
    <s v="Standard Class"/>
    <s v="SV-20365"/>
    <s v="Seth Vernon"/>
    <x v="0"/>
    <x v="0"/>
    <x v="10"/>
    <x v="9"/>
    <n v="19134"/>
    <x v="3"/>
    <s v="FUR-CH-10002647"/>
    <x v="0"/>
    <x v="1"/>
    <s v="Situations Contoured Folding Chairs, 4/Set"/>
    <n v="198.744"/>
    <n v="4"/>
    <n v="0.3"/>
    <n v="-14.195999999999984"/>
  </r>
  <r>
    <n v="7045"/>
    <s v="US-2014-165358"/>
    <x v="3"/>
    <x v="930"/>
    <d v="2014-07-24T00:00:00"/>
    <s v="Standard Class"/>
    <s v="SV-20365"/>
    <s v="Seth Vernon"/>
    <x v="0"/>
    <x v="0"/>
    <x v="10"/>
    <x v="9"/>
    <n v="19134"/>
    <x v="3"/>
    <s v="OFF-SU-10004768"/>
    <x v="1"/>
    <x v="14"/>
    <s v="Acme Kleencut Forged Steel Scissors"/>
    <n v="9.1840000000000011"/>
    <n v="2"/>
    <n v="0.2"/>
    <n v="1.1479999999999988"/>
  </r>
  <r>
    <n v="7046"/>
    <s v="CA-2013-160136"/>
    <x v="0"/>
    <x v="54"/>
    <d v="2013-11-10T00:00:00"/>
    <s v="Standard Class"/>
    <s v="PJ-18835"/>
    <s v="Patrick Jones"/>
    <x v="1"/>
    <x v="0"/>
    <x v="61"/>
    <x v="5"/>
    <n v="75217"/>
    <x v="2"/>
    <s v="OFF-PA-10002160"/>
    <x v="1"/>
    <x v="10"/>
    <s v="Xerox 1978"/>
    <n v="9.2480000000000011"/>
    <n v="2"/>
    <n v="0.2"/>
    <n v="3.3524000000000003"/>
  </r>
  <r>
    <n v="7047"/>
    <s v="CA-2011-150581"/>
    <x v="2"/>
    <x v="918"/>
    <d v="2011-04-12T00:00:00"/>
    <s v="Standard Class"/>
    <s v="NM-18445"/>
    <s v="Nathan Mautz"/>
    <x v="2"/>
    <x v="0"/>
    <x v="3"/>
    <x v="1"/>
    <n v="94521"/>
    <x v="1"/>
    <s v="FUR-TA-10003748"/>
    <x v="0"/>
    <x v="3"/>
    <s v="Bevis 36 x 72 Conference Tables"/>
    <n v="99.591999999999999"/>
    <n v="1"/>
    <n v="0.2"/>
    <n v="2.4897999999999989"/>
  </r>
  <r>
    <n v="7048"/>
    <s v="CA-2011-150581"/>
    <x v="2"/>
    <x v="918"/>
    <d v="2011-04-12T00:00:00"/>
    <s v="Standard Class"/>
    <s v="NM-18445"/>
    <s v="Nathan Mautz"/>
    <x v="2"/>
    <x v="0"/>
    <x v="3"/>
    <x v="1"/>
    <n v="94521"/>
    <x v="1"/>
    <s v="TEC-AC-10001908"/>
    <x v="2"/>
    <x v="11"/>
    <s v="Logitech Wireless Headset h800"/>
    <n v="399.96"/>
    <n v="4"/>
    <n v="0"/>
    <n v="139.98599999999999"/>
  </r>
  <r>
    <n v="7049"/>
    <s v="CA-2013-119515"/>
    <x v="0"/>
    <x v="1041"/>
    <d v="2013-08-17T00:00:00"/>
    <s v="First Class"/>
    <s v="TR-21325"/>
    <s v="Toby Ritter"/>
    <x v="0"/>
    <x v="0"/>
    <x v="316"/>
    <x v="18"/>
    <n v="37211"/>
    <x v="0"/>
    <s v="OFF-PA-10000552"/>
    <x v="1"/>
    <x v="10"/>
    <s v="Xerox 200"/>
    <n v="15.552000000000003"/>
    <n v="3"/>
    <n v="0.2"/>
    <n v="5.4432"/>
  </r>
  <r>
    <n v="7050"/>
    <s v="CA-2011-141355"/>
    <x v="2"/>
    <x v="794"/>
    <d v="2011-09-30T00:00:00"/>
    <s v="Standard Class"/>
    <s v="BF-11005"/>
    <s v="Barry Franz"/>
    <x v="2"/>
    <x v="0"/>
    <x v="34"/>
    <x v="22"/>
    <n v="80013"/>
    <x v="1"/>
    <s v="OFF-AR-10003179"/>
    <x v="1"/>
    <x v="6"/>
    <s v="Dixon Ticonderoga Core-Lock Colored Pencils"/>
    <n v="14.576000000000001"/>
    <n v="2"/>
    <n v="0.2"/>
    <n v="2.3685999999999989"/>
  </r>
  <r>
    <n v="7051"/>
    <s v="CA-2013-165330"/>
    <x v="0"/>
    <x v="25"/>
    <d v="2013-12-12T00:00:00"/>
    <s v="Same Day"/>
    <s v="WB-21850"/>
    <s v="William Brown"/>
    <x v="0"/>
    <x v="0"/>
    <x v="125"/>
    <x v="1"/>
    <n v="92804"/>
    <x v="1"/>
    <s v="OFF-BI-10004593"/>
    <x v="1"/>
    <x v="8"/>
    <s v="Ibico Laser Imprintable Binding System Covers"/>
    <n v="209.60000000000002"/>
    <n v="5"/>
    <n v="0.2"/>
    <n v="68.11999999999999"/>
  </r>
  <r>
    <n v="7052"/>
    <s v="CA-2013-165330"/>
    <x v="0"/>
    <x v="25"/>
    <d v="2013-12-12T00:00:00"/>
    <s v="Same Day"/>
    <s v="WB-21850"/>
    <s v="William Brown"/>
    <x v="0"/>
    <x v="0"/>
    <x v="125"/>
    <x v="1"/>
    <n v="92804"/>
    <x v="1"/>
    <s v="OFF-AR-10000914"/>
    <x v="1"/>
    <x v="6"/>
    <s v="Boston 16765 Mini Stand Up Battery Pencil Sharpener"/>
    <n v="23.32"/>
    <n v="2"/>
    <n v="0"/>
    <n v="6.0632000000000019"/>
  </r>
  <r>
    <n v="7053"/>
    <s v="CA-2013-165330"/>
    <x v="0"/>
    <x v="25"/>
    <d v="2013-12-12T00:00:00"/>
    <s v="Same Day"/>
    <s v="WB-21850"/>
    <s v="William Brown"/>
    <x v="0"/>
    <x v="0"/>
    <x v="125"/>
    <x v="1"/>
    <n v="92804"/>
    <x v="1"/>
    <s v="OFF-PA-10000241"/>
    <x v="1"/>
    <x v="10"/>
    <s v="IBM Multi-Purpose Copy Paper, 8 1/2 x 11&quot;, Case"/>
    <n v="30.98"/>
    <n v="1"/>
    <n v="0"/>
    <n v="13.940999999999999"/>
  </r>
  <r>
    <n v="7054"/>
    <s v="CA-2013-165330"/>
    <x v="0"/>
    <x v="25"/>
    <d v="2013-12-12T00:00:00"/>
    <s v="Same Day"/>
    <s v="WB-21850"/>
    <s v="William Brown"/>
    <x v="0"/>
    <x v="0"/>
    <x v="125"/>
    <x v="1"/>
    <n v="92804"/>
    <x v="1"/>
    <s v="TEC-AC-10000057"/>
    <x v="2"/>
    <x v="11"/>
    <s v="Microsoft Natural Ergonomic Keyboard 4000"/>
    <n v="119.96"/>
    <n v="4"/>
    <n v="0"/>
    <n v="25.191599999999994"/>
  </r>
  <r>
    <n v="7055"/>
    <s v="CA-2013-165330"/>
    <x v="0"/>
    <x v="25"/>
    <d v="2013-12-12T00:00:00"/>
    <s v="Same Day"/>
    <s v="WB-21850"/>
    <s v="William Brown"/>
    <x v="0"/>
    <x v="0"/>
    <x v="125"/>
    <x v="1"/>
    <n v="92804"/>
    <x v="1"/>
    <s v="FUR-CH-10003774"/>
    <x v="0"/>
    <x v="1"/>
    <s v="Global Wood Trimmed Manager's Task Chair, Khaki"/>
    <n v="363.92"/>
    <n v="5"/>
    <n v="0.2"/>
    <n v="-31.843000000000018"/>
  </r>
  <r>
    <n v="7056"/>
    <s v="CA-2013-165330"/>
    <x v="0"/>
    <x v="25"/>
    <d v="2013-12-12T00:00:00"/>
    <s v="Same Day"/>
    <s v="WB-21850"/>
    <s v="William Brown"/>
    <x v="0"/>
    <x v="0"/>
    <x v="125"/>
    <x v="1"/>
    <n v="92804"/>
    <x v="1"/>
    <s v="OFF-BI-10002824"/>
    <x v="1"/>
    <x v="8"/>
    <s v="Recycled Easel Ring Binders"/>
    <n v="35.808"/>
    <n v="3"/>
    <n v="0.2"/>
    <n v="11.189999999999996"/>
  </r>
  <r>
    <n v="7057"/>
    <s v="CA-2013-165330"/>
    <x v="0"/>
    <x v="25"/>
    <d v="2013-12-12T00:00:00"/>
    <s v="Same Day"/>
    <s v="WB-21850"/>
    <s v="William Brown"/>
    <x v="0"/>
    <x v="0"/>
    <x v="125"/>
    <x v="1"/>
    <n v="92804"/>
    <x v="1"/>
    <s v="OFF-BI-10004001"/>
    <x v="1"/>
    <x v="8"/>
    <s v="GBC Recycled VeloBinder Covers"/>
    <n v="122.688"/>
    <n v="9"/>
    <n v="0.2"/>
    <n v="39.873599999999982"/>
  </r>
  <r>
    <n v="7058"/>
    <s v="CA-2013-165330"/>
    <x v="0"/>
    <x v="25"/>
    <d v="2013-12-12T00:00:00"/>
    <s v="Same Day"/>
    <s v="WB-21850"/>
    <s v="William Brown"/>
    <x v="0"/>
    <x v="0"/>
    <x v="125"/>
    <x v="1"/>
    <n v="92804"/>
    <x v="1"/>
    <s v="FUR-TA-10004619"/>
    <x v="0"/>
    <x v="3"/>
    <s v="Hon Non-Folding Utility Tables"/>
    <n v="892.13600000000008"/>
    <n v="7"/>
    <n v="0.2"/>
    <n v="111.51699999999991"/>
  </r>
  <r>
    <n v="7059"/>
    <s v="CA-2013-165330"/>
    <x v="0"/>
    <x v="25"/>
    <d v="2013-12-12T00:00:00"/>
    <s v="Same Day"/>
    <s v="WB-21850"/>
    <s v="William Brown"/>
    <x v="0"/>
    <x v="0"/>
    <x v="125"/>
    <x v="1"/>
    <n v="92804"/>
    <x v="1"/>
    <s v="OFF-ST-10000636"/>
    <x v="1"/>
    <x v="4"/>
    <s v="Rogers Profile Extra Capacity Storage Tub"/>
    <n v="50.22"/>
    <n v="3"/>
    <n v="0"/>
    <n v="2.0087999999999973"/>
  </r>
  <r>
    <n v="7060"/>
    <s v="CA-2013-165330"/>
    <x v="0"/>
    <x v="25"/>
    <d v="2013-12-12T00:00:00"/>
    <s v="Same Day"/>
    <s v="WB-21850"/>
    <s v="William Brown"/>
    <x v="0"/>
    <x v="0"/>
    <x v="125"/>
    <x v="1"/>
    <n v="92804"/>
    <x v="1"/>
    <s v="OFF-AP-10001469"/>
    <x v="1"/>
    <x v="9"/>
    <s v="Fellowes 8 Outlet Superior Workstation Surge Protector"/>
    <n v="83.42"/>
    <n v="2"/>
    <n v="0"/>
    <n v="24.191799999999994"/>
  </r>
  <r>
    <n v="7061"/>
    <s v="CA-2013-165330"/>
    <x v="0"/>
    <x v="25"/>
    <d v="2013-12-12T00:00:00"/>
    <s v="Same Day"/>
    <s v="WB-21850"/>
    <s v="William Brown"/>
    <x v="0"/>
    <x v="0"/>
    <x v="125"/>
    <x v="1"/>
    <n v="92804"/>
    <x v="1"/>
    <s v="OFF-BI-10002897"/>
    <x v="1"/>
    <x v="8"/>
    <s v="Black Avery Memo-Size 3-Ring Binder, 5 1/2&quot; x 8 1/2&quot;"/>
    <n v="5.8719999999999999"/>
    <n v="2"/>
    <n v="0.2"/>
    <n v="2.1286"/>
  </r>
  <r>
    <n v="7062"/>
    <s v="CA-2012-132633"/>
    <x v="1"/>
    <x v="302"/>
    <d v="2012-02-05T00:00:00"/>
    <s v="Second Class"/>
    <s v="KH-16630"/>
    <s v="Ken Heidel"/>
    <x v="1"/>
    <x v="0"/>
    <x v="213"/>
    <x v="7"/>
    <n v="84062"/>
    <x v="1"/>
    <s v="OFF-BI-10002432"/>
    <x v="1"/>
    <x v="8"/>
    <s v="Wilson Jones Standard D-Ring Binders"/>
    <n v="12.144"/>
    <n v="3"/>
    <n v="0.2"/>
    <n v="4.0985999999999994"/>
  </r>
  <r>
    <n v="7063"/>
    <s v="CA-2013-157742"/>
    <x v="0"/>
    <x v="723"/>
    <d v="2014-01-01T00:00:00"/>
    <s v="Second Class"/>
    <s v="KL-16645"/>
    <s v="Ken Lonsdale"/>
    <x v="0"/>
    <x v="0"/>
    <x v="24"/>
    <x v="21"/>
    <n v="97477"/>
    <x v="1"/>
    <s v="OFF-EN-10002592"/>
    <x v="1"/>
    <x v="12"/>
    <s v="Peel &amp; Seel Recycled Catalog Envelopes, Brown"/>
    <n v="27.792000000000002"/>
    <n v="3"/>
    <n v="0.2"/>
    <n v="10.422000000000001"/>
  </r>
  <r>
    <n v="7064"/>
    <s v="CA-2014-127712"/>
    <x v="3"/>
    <x v="515"/>
    <d v="2014-09-06T00:00:00"/>
    <s v="Standard Class"/>
    <s v="MG-17890"/>
    <s v="Michael Granlund"/>
    <x v="2"/>
    <x v="0"/>
    <x v="127"/>
    <x v="21"/>
    <n v="97301"/>
    <x v="1"/>
    <s v="OFF-SU-10002522"/>
    <x v="1"/>
    <x v="14"/>
    <s v="Acme Kleen Earth Office Shears"/>
    <n v="6.2080000000000002"/>
    <n v="2"/>
    <n v="0.2"/>
    <n v="0.69839999999999902"/>
  </r>
  <r>
    <n v="7065"/>
    <s v="CA-2014-169474"/>
    <x v="3"/>
    <x v="1144"/>
    <d v="2014-02-10T00:00:00"/>
    <s v="Standard Class"/>
    <s v="JF-15355"/>
    <s v="Jay Fein"/>
    <x v="0"/>
    <x v="0"/>
    <x v="30"/>
    <x v="15"/>
    <n v="14609"/>
    <x v="3"/>
    <s v="OFF-AP-10003971"/>
    <x v="1"/>
    <x v="9"/>
    <s v="Belkin 6 Outlet Metallic Surge Strip"/>
    <n v="32.67"/>
    <n v="3"/>
    <n v="0"/>
    <n v="8.4942000000000011"/>
  </r>
  <r>
    <n v="7066"/>
    <s v="CA-2011-106726"/>
    <x v="2"/>
    <x v="776"/>
    <d v="2011-12-08T00:00:00"/>
    <s v="First Class"/>
    <s v="RS-19765"/>
    <s v="Roland Schwarz"/>
    <x v="1"/>
    <x v="0"/>
    <x v="1"/>
    <x v="1"/>
    <n v="90008"/>
    <x v="1"/>
    <s v="OFF-ST-10001496"/>
    <x v="1"/>
    <x v="4"/>
    <s v="Standard Rollaway File with Lock"/>
    <n v="1261.33"/>
    <n v="7"/>
    <n v="0"/>
    <n v="327.94580000000002"/>
  </r>
  <r>
    <n v="7067"/>
    <s v="CA-2013-147473"/>
    <x v="0"/>
    <x v="198"/>
    <d v="2013-06-04T00:00:00"/>
    <s v="Standard Class"/>
    <s v="NL-18310"/>
    <s v="Nancy Lomonaco"/>
    <x v="2"/>
    <x v="0"/>
    <x v="1"/>
    <x v="1"/>
    <n v="90049"/>
    <x v="1"/>
    <s v="OFF-PA-10004782"/>
    <x v="1"/>
    <x v="10"/>
    <s v="Xerox 228"/>
    <n v="38.880000000000003"/>
    <n v="6"/>
    <n v="0"/>
    <n v="18.662400000000002"/>
  </r>
  <r>
    <n v="7068"/>
    <s v="CA-2013-114209"/>
    <x v="0"/>
    <x v="206"/>
    <d v="2013-05-27T00:00:00"/>
    <s v="Standard Class"/>
    <s v="AS-10285"/>
    <s v="Alejandro Savely"/>
    <x v="1"/>
    <x v="0"/>
    <x v="61"/>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x v="0"/>
    <x v="61"/>
    <x v="5"/>
    <n v="75081"/>
    <x v="2"/>
    <s v="OFF-PA-10003591"/>
    <x v="1"/>
    <x v="10"/>
    <s v="Southworth 100% Cotton The Best Paper"/>
    <n v="82.656000000000006"/>
    <n v="9"/>
    <n v="0.2"/>
    <n v="30.996000000000002"/>
  </r>
  <r>
    <n v="7070"/>
    <s v="CA-2011-141901"/>
    <x v="2"/>
    <x v="128"/>
    <d v="2011-08-14T00:00:00"/>
    <s v="Standard Class"/>
    <s v="GM-14500"/>
    <s v="Gene McClure"/>
    <x v="0"/>
    <x v="0"/>
    <x v="201"/>
    <x v="1"/>
    <n v="93727"/>
    <x v="1"/>
    <s v="OFF-PA-10001667"/>
    <x v="1"/>
    <x v="10"/>
    <s v="Great White Multi-Use Recycled Paper (20Lb. and 84 Bright)"/>
    <n v="5.98"/>
    <n v="1"/>
    <n v="0"/>
    <n v="2.6909999999999998"/>
  </r>
  <r>
    <n v="7071"/>
    <s v="CA-2013-164490"/>
    <x v="0"/>
    <x v="64"/>
    <d v="2013-09-11T00:00:00"/>
    <s v="Second Class"/>
    <s v="SU-20665"/>
    <s v="Stephanie Ulpright"/>
    <x v="2"/>
    <x v="0"/>
    <x v="22"/>
    <x v="10"/>
    <n v="60653"/>
    <x v="2"/>
    <s v="OFF-PA-10004971"/>
    <x v="1"/>
    <x v="10"/>
    <s v="Xerox 196"/>
    <n v="9.2480000000000011"/>
    <n v="2"/>
    <n v="0.2"/>
    <n v="3.3524000000000003"/>
  </r>
  <r>
    <n v="7072"/>
    <s v="CA-2013-112256"/>
    <x v="0"/>
    <x v="310"/>
    <d v="2013-07-29T00:00:00"/>
    <s v="Standard Class"/>
    <s v="CK-12205"/>
    <s v="Chloris Kastensmidt"/>
    <x v="0"/>
    <x v="0"/>
    <x v="392"/>
    <x v="5"/>
    <n v="78501"/>
    <x v="2"/>
    <s v="OFF-AR-10001216"/>
    <x v="1"/>
    <x v="6"/>
    <s v="Newell 339"/>
    <n v="4.4479999999999995"/>
    <n v="2"/>
    <n v="0.2"/>
    <n v="0.3335999999999999"/>
  </r>
  <r>
    <n v="7073"/>
    <s v="CA-2013-112256"/>
    <x v="0"/>
    <x v="310"/>
    <d v="2013-07-29T00:00:00"/>
    <s v="Standard Class"/>
    <s v="CK-12205"/>
    <s v="Chloris Kastensmidt"/>
    <x v="0"/>
    <x v="0"/>
    <x v="392"/>
    <x v="5"/>
    <n v="78501"/>
    <x v="2"/>
    <s v="OFF-PA-10004355"/>
    <x v="1"/>
    <x v="10"/>
    <s v="Xerox 231"/>
    <n v="5.1840000000000011"/>
    <n v="1"/>
    <n v="0.2"/>
    <n v="1.8144"/>
  </r>
  <r>
    <n v="7074"/>
    <s v="CA-2013-112256"/>
    <x v="0"/>
    <x v="310"/>
    <d v="2013-07-29T00:00:00"/>
    <s v="Standard Class"/>
    <s v="CK-12205"/>
    <s v="Chloris Kastensmidt"/>
    <x v="0"/>
    <x v="0"/>
    <x v="392"/>
    <x v="5"/>
    <n v="78501"/>
    <x v="2"/>
    <s v="OFF-AR-10001953"/>
    <x v="1"/>
    <x v="6"/>
    <s v="Boston 1645 Deluxe Heavier-Duty Electric Pencil Sharpener"/>
    <n v="175.92"/>
    <n v="5"/>
    <n v="0.2"/>
    <n v="15.393000000000008"/>
  </r>
  <r>
    <n v="7075"/>
    <s v="CA-2013-112256"/>
    <x v="0"/>
    <x v="310"/>
    <d v="2013-07-29T00:00:00"/>
    <s v="Standard Class"/>
    <s v="CK-12205"/>
    <s v="Chloris Kastensmidt"/>
    <x v="0"/>
    <x v="0"/>
    <x v="392"/>
    <x v="5"/>
    <n v="78501"/>
    <x v="2"/>
    <s v="OFF-BI-10004364"/>
    <x v="1"/>
    <x v="8"/>
    <s v="Storex Dura Pro Binders"/>
    <n v="4.7519999999999989"/>
    <n v="4"/>
    <n v="0.8"/>
    <n v="-8.3160000000000025"/>
  </r>
  <r>
    <n v="7076"/>
    <s v="CA-2013-112256"/>
    <x v="0"/>
    <x v="310"/>
    <d v="2013-07-29T00:00:00"/>
    <s v="Standard Class"/>
    <s v="CK-12205"/>
    <s v="Chloris Kastensmidt"/>
    <x v="0"/>
    <x v="0"/>
    <x v="392"/>
    <x v="5"/>
    <n v="78501"/>
    <x v="2"/>
    <s v="OFF-SU-10001165"/>
    <x v="1"/>
    <x v="14"/>
    <s v="Acme Elite Stainless Steel Scissors"/>
    <n v="13.344000000000001"/>
    <n v="2"/>
    <n v="0.2"/>
    <n v="1.0007999999999999"/>
  </r>
  <r>
    <n v="7077"/>
    <s v="CA-2013-167416"/>
    <x v="0"/>
    <x v="536"/>
    <d v="2013-05-18T00:00:00"/>
    <s v="Standard Class"/>
    <s v="JM-15580"/>
    <s v="Jill Matthias"/>
    <x v="0"/>
    <x v="0"/>
    <x v="4"/>
    <x v="4"/>
    <n v="98105"/>
    <x v="1"/>
    <s v="OFF-EN-10001141"/>
    <x v="1"/>
    <x v="12"/>
    <s v="Manila Recycled Extra-Heavyweight Clasp Envelopes, 6&quot; x 9&quot;"/>
    <n v="54.900000000000006"/>
    <n v="5"/>
    <n v="0"/>
    <n v="26.901000000000003"/>
  </r>
  <r>
    <n v="7078"/>
    <s v="CA-2013-106950"/>
    <x v="0"/>
    <x v="476"/>
    <d v="2013-09-07T00:00:00"/>
    <s v="Standard Class"/>
    <s v="JE-15715"/>
    <s v="Joe Elijah"/>
    <x v="0"/>
    <x v="0"/>
    <x v="35"/>
    <x v="3"/>
    <n v="28205"/>
    <x v="0"/>
    <s v="OFF-BI-10000014"/>
    <x v="1"/>
    <x v="8"/>
    <s v="Heavy-Duty E-Z-D Binders"/>
    <n v="22.911000000000005"/>
    <n v="7"/>
    <n v="0.7"/>
    <n v="-17.565099999999994"/>
  </r>
  <r>
    <n v="7079"/>
    <s v="CA-2013-106950"/>
    <x v="0"/>
    <x v="476"/>
    <d v="2013-09-07T00:00:00"/>
    <s v="Standard Class"/>
    <s v="JE-15715"/>
    <s v="Joe Elijah"/>
    <x v="0"/>
    <x v="0"/>
    <x v="35"/>
    <x v="3"/>
    <n v="28205"/>
    <x v="0"/>
    <s v="OFF-AP-10000159"/>
    <x v="1"/>
    <x v="9"/>
    <s v="Belkin F9M820V08 8 Outlet Surge"/>
    <n v="309.45600000000002"/>
    <n v="9"/>
    <n v="0.2"/>
    <n v="34.813799999999944"/>
  </r>
  <r>
    <n v="7080"/>
    <s v="CA-2013-106950"/>
    <x v="0"/>
    <x v="476"/>
    <d v="2013-09-07T00:00:00"/>
    <s v="Standard Class"/>
    <s v="JE-15715"/>
    <s v="Joe Elijah"/>
    <x v="0"/>
    <x v="0"/>
    <x v="35"/>
    <x v="3"/>
    <n v="28205"/>
    <x v="0"/>
    <s v="OFF-AR-10003560"/>
    <x v="1"/>
    <x v="6"/>
    <s v="Zebra Zazzle Fluorescent Highlighters"/>
    <n v="19.456000000000003"/>
    <n v="4"/>
    <n v="0.2"/>
    <n v="3.4047999999999981"/>
  </r>
  <r>
    <n v="7081"/>
    <s v="CA-2013-106950"/>
    <x v="0"/>
    <x v="476"/>
    <d v="2013-09-07T00:00:00"/>
    <s v="Standard Class"/>
    <s v="JE-15715"/>
    <s v="Joe Elijah"/>
    <x v="0"/>
    <x v="0"/>
    <x v="35"/>
    <x v="3"/>
    <n v="28205"/>
    <x v="0"/>
    <s v="FUR-TA-10001768"/>
    <x v="0"/>
    <x v="3"/>
    <s v="Hon Racetrack Conference Tables"/>
    <n v="472.51800000000003"/>
    <n v="3"/>
    <n v="0.4"/>
    <n v="-149.63070000000005"/>
  </r>
  <r>
    <n v="7082"/>
    <s v="CA-2013-106950"/>
    <x v="0"/>
    <x v="476"/>
    <d v="2013-09-07T00:00:00"/>
    <s v="Standard Class"/>
    <s v="JE-15715"/>
    <s v="Joe Elijah"/>
    <x v="0"/>
    <x v="0"/>
    <x v="35"/>
    <x v="3"/>
    <n v="28205"/>
    <x v="0"/>
    <s v="TEC-AC-10002049"/>
    <x v="2"/>
    <x v="11"/>
    <s v="Plantronics Savi W720 Multi-Device Wireless Headset System"/>
    <n v="1012.6800000000001"/>
    <n v="3"/>
    <n v="0.2"/>
    <n v="303.80400000000003"/>
  </r>
  <r>
    <n v="7083"/>
    <s v="CA-2013-106950"/>
    <x v="0"/>
    <x v="476"/>
    <d v="2013-09-07T00:00:00"/>
    <s v="Standard Class"/>
    <s v="JE-15715"/>
    <s v="Joe Elijah"/>
    <x v="0"/>
    <x v="0"/>
    <x v="35"/>
    <x v="3"/>
    <n v="28205"/>
    <x v="0"/>
    <s v="OFF-BI-10003166"/>
    <x v="1"/>
    <x v="8"/>
    <s v="GBC Plasticlear Binding Covers"/>
    <n v="17.220000000000006"/>
    <n v="5"/>
    <n v="0.7"/>
    <n v="-12.628"/>
  </r>
  <r>
    <n v="7084"/>
    <s v="CA-2014-118724"/>
    <x v="3"/>
    <x v="246"/>
    <d v="2014-07-26T00:00:00"/>
    <s v="Second Class"/>
    <s v="AR-10825"/>
    <s v="Anthony Rawles"/>
    <x v="1"/>
    <x v="0"/>
    <x v="3"/>
    <x v="1"/>
    <n v="94521"/>
    <x v="1"/>
    <s v="OFF-AR-10003469"/>
    <x v="1"/>
    <x v="6"/>
    <s v="Nontoxic Chalk"/>
    <n v="3.52"/>
    <n v="2"/>
    <n v="0"/>
    <n v="1.6896"/>
  </r>
  <r>
    <n v="7085"/>
    <s v="CA-2014-118724"/>
    <x v="3"/>
    <x v="246"/>
    <d v="2014-07-26T00:00:00"/>
    <s v="Second Class"/>
    <s v="AR-10825"/>
    <s v="Anthony Rawles"/>
    <x v="1"/>
    <x v="0"/>
    <x v="3"/>
    <x v="1"/>
    <n v="94521"/>
    <x v="1"/>
    <s v="TEC-PH-10002549"/>
    <x v="2"/>
    <x v="7"/>
    <s v="Polycom SoundPoint IP 450 VoIP phone"/>
    <n v="1626.1920000000002"/>
    <n v="9"/>
    <n v="0.2"/>
    <n v="121.96440000000001"/>
  </r>
  <r>
    <n v="7086"/>
    <s v="CA-2014-112004"/>
    <x v="3"/>
    <x v="145"/>
    <d v="2014-09-29T00:00:00"/>
    <s v="First Class"/>
    <s v="AH-10075"/>
    <s v="Adam Hart"/>
    <x v="1"/>
    <x v="0"/>
    <x v="142"/>
    <x v="9"/>
    <n v="19013"/>
    <x v="3"/>
    <s v="OFF-BI-10003476"/>
    <x v="1"/>
    <x v="8"/>
    <s v="Avery Metallic Poly Binders"/>
    <n v="8.5950000000000024"/>
    <n v="5"/>
    <n v="0.7"/>
    <n v="-6.3030000000000008"/>
  </r>
  <r>
    <n v="7087"/>
    <s v="CA-2014-112004"/>
    <x v="3"/>
    <x v="145"/>
    <d v="2014-09-29T00:00:00"/>
    <s v="First Class"/>
    <s v="AH-10075"/>
    <s v="Adam Hart"/>
    <x v="1"/>
    <x v="0"/>
    <x v="142"/>
    <x v="9"/>
    <n v="19013"/>
    <x v="3"/>
    <s v="OFF-SU-10000157"/>
    <x v="1"/>
    <x v="14"/>
    <s v="Compact Automatic Electric Letter Opener"/>
    <n v="190.89600000000002"/>
    <n v="2"/>
    <n v="0.2"/>
    <n v="-42.951599999999999"/>
  </r>
  <r>
    <n v="7088"/>
    <s v="US-2014-143175"/>
    <x v="3"/>
    <x v="646"/>
    <d v="2014-08-07T00:00:00"/>
    <s v="Second Class"/>
    <s v="GA-14515"/>
    <s v="George Ashbrook"/>
    <x v="0"/>
    <x v="0"/>
    <x v="1"/>
    <x v="1"/>
    <n v="90004"/>
    <x v="1"/>
    <s v="OFF-ST-10003123"/>
    <x v="1"/>
    <x v="4"/>
    <s v="Fellowes Bases and Tops For Staxonsteel/High-Stak Systems"/>
    <n v="99.87"/>
    <n v="3"/>
    <n v="0"/>
    <n v="23.968799999999998"/>
  </r>
  <r>
    <n v="7089"/>
    <s v="CA-2012-105844"/>
    <x v="1"/>
    <x v="969"/>
    <d v="2012-10-27T00:00:00"/>
    <s v="Second Class"/>
    <s v="JF-15415"/>
    <s v="Jennifer Ferguson"/>
    <x v="0"/>
    <x v="0"/>
    <x v="306"/>
    <x v="33"/>
    <n v="89431"/>
    <x v="1"/>
    <s v="OFF-AR-10001955"/>
    <x v="1"/>
    <x v="6"/>
    <s v="Newell 319"/>
    <n v="79.36"/>
    <n v="4"/>
    <n v="0"/>
    <n v="23.807999999999993"/>
  </r>
  <r>
    <n v="7090"/>
    <s v="CA-2014-118864"/>
    <x v="3"/>
    <x v="140"/>
    <d v="2014-06-20T00:00:00"/>
    <s v="Second Class"/>
    <s v="KH-16690"/>
    <s v="Kristen Hastings"/>
    <x v="1"/>
    <x v="0"/>
    <x v="1"/>
    <x v="1"/>
    <n v="90032"/>
    <x v="1"/>
    <s v="TEC-PH-10001809"/>
    <x v="2"/>
    <x v="7"/>
    <s v="Panasonic KX T7736-B Digital phone"/>
    <n v="119.96"/>
    <n v="1"/>
    <n v="0.2"/>
    <n v="7.4974999999999987"/>
  </r>
  <r>
    <n v="7091"/>
    <s v="CA-2012-119480"/>
    <x v="1"/>
    <x v="1145"/>
    <d v="2012-01-13T00:00:00"/>
    <s v="Standard Class"/>
    <s v="CC-12685"/>
    <s v="Craig Carroll"/>
    <x v="0"/>
    <x v="0"/>
    <x v="0"/>
    <x v="0"/>
    <n v="42420"/>
    <x v="0"/>
    <s v="OFF-PA-10000474"/>
    <x v="1"/>
    <x v="10"/>
    <s v="Staples"/>
    <n v="106.32"/>
    <n v="3"/>
    <n v="0"/>
    <n v="49.970399999999991"/>
  </r>
  <r>
    <n v="7092"/>
    <s v="CA-2012-119480"/>
    <x v="1"/>
    <x v="1145"/>
    <d v="2012-01-13T00:00:00"/>
    <s v="Standard Class"/>
    <s v="CC-12685"/>
    <s v="Craig Carroll"/>
    <x v="0"/>
    <x v="0"/>
    <x v="0"/>
    <x v="0"/>
    <n v="42420"/>
    <x v="0"/>
    <s v="OFF-AP-10001205"/>
    <x v="1"/>
    <x v="9"/>
    <s v="Belkin 5 Outlet SurgeMaster Power Centers"/>
    <n v="163.44"/>
    <n v="3"/>
    <n v="0"/>
    <n v="45.763200000000012"/>
  </r>
  <r>
    <n v="7093"/>
    <s v="CA-2012-119480"/>
    <x v="1"/>
    <x v="1145"/>
    <d v="2012-01-13T00:00:00"/>
    <s v="Standard Class"/>
    <s v="CC-12685"/>
    <s v="Craig Carroll"/>
    <x v="0"/>
    <x v="0"/>
    <x v="0"/>
    <x v="0"/>
    <n v="42420"/>
    <x v="0"/>
    <s v="OFF-AR-10004691"/>
    <x v="1"/>
    <x v="6"/>
    <s v="Boston 1730 StandUp Electric Pencil Sharpener"/>
    <n v="42.76"/>
    <n v="2"/>
    <n v="0"/>
    <n v="11.117599999999999"/>
  </r>
  <r>
    <n v="7094"/>
    <s v="CA-2012-119480"/>
    <x v="1"/>
    <x v="1145"/>
    <d v="2012-01-13T00:00:00"/>
    <s v="Standard Class"/>
    <s v="CC-12685"/>
    <s v="Craig Carroll"/>
    <x v="0"/>
    <x v="0"/>
    <x v="0"/>
    <x v="0"/>
    <n v="42420"/>
    <x v="0"/>
    <s v="OFF-PA-10004996"/>
    <x v="1"/>
    <x v="10"/>
    <s v="Speediset Carbonless Redi-Letter 7&quot; x 8 1/2&quot;"/>
    <n v="51.550000000000004"/>
    <n v="5"/>
    <n v="0"/>
    <n v="24.2285"/>
  </r>
  <r>
    <n v="7095"/>
    <s v="US-2012-153374"/>
    <x v="1"/>
    <x v="97"/>
    <d v="2012-02-13T00:00:00"/>
    <s v="Second Class"/>
    <s v="JF-15565"/>
    <s v="Jill Fjeld"/>
    <x v="0"/>
    <x v="0"/>
    <x v="27"/>
    <x v="10"/>
    <n v="62521"/>
    <x v="2"/>
    <s v="TEC-AC-10001908"/>
    <x v="2"/>
    <x v="11"/>
    <s v="Logitech Wireless Headset h800"/>
    <n v="479.952"/>
    <n v="6"/>
    <n v="0.2"/>
    <n v="89.990999999999985"/>
  </r>
  <r>
    <n v="7096"/>
    <s v="CA-2013-101980"/>
    <x v="0"/>
    <x v="1146"/>
    <d v="2013-08-21T00:00:00"/>
    <s v="First Class"/>
    <s v="RP-19390"/>
    <s v="Resi Pölking"/>
    <x v="0"/>
    <x v="0"/>
    <x v="20"/>
    <x v="15"/>
    <n v="10009"/>
    <x v="3"/>
    <s v="OFF-BI-10000666"/>
    <x v="1"/>
    <x v="8"/>
    <s v="Surelock Post Binders"/>
    <n v="146.68799999999999"/>
    <n v="6"/>
    <n v="0.2"/>
    <n v="55.007999999999996"/>
  </r>
  <r>
    <n v="7097"/>
    <s v="CA-2013-101980"/>
    <x v="0"/>
    <x v="1146"/>
    <d v="2013-08-21T00:00:00"/>
    <s v="First Class"/>
    <s v="RP-19390"/>
    <s v="Resi Pölking"/>
    <x v="0"/>
    <x v="0"/>
    <x v="20"/>
    <x v="15"/>
    <n v="10009"/>
    <x v="3"/>
    <s v="OFF-BI-10004318"/>
    <x v="1"/>
    <x v="8"/>
    <s v="Ibico EB-19 Dual Function Manual Binding System"/>
    <n v="276.78400000000005"/>
    <n v="2"/>
    <n v="0.2"/>
    <n v="89.954799999999992"/>
  </r>
  <r>
    <n v="7098"/>
    <s v="CA-2013-101980"/>
    <x v="0"/>
    <x v="1146"/>
    <d v="2013-08-21T00:00:00"/>
    <s v="First Class"/>
    <s v="RP-19390"/>
    <s v="Resi Pölking"/>
    <x v="0"/>
    <x v="0"/>
    <x v="20"/>
    <x v="15"/>
    <n v="10009"/>
    <x v="3"/>
    <s v="OFF-BI-10003429"/>
    <x v="1"/>
    <x v="8"/>
    <s v="Cardinal HOLDit! Binder Insert Strips,Extra Strips"/>
    <n v="25.32"/>
    <n v="5"/>
    <n v="0.2"/>
    <n v="9.1785000000000014"/>
  </r>
  <r>
    <n v="7099"/>
    <s v="CA-2014-144596"/>
    <x v="3"/>
    <x v="44"/>
    <d v="2014-11-11T00:00:00"/>
    <s v="Standard Class"/>
    <s v="CD-11980"/>
    <s v="Carol Darley"/>
    <x v="0"/>
    <x v="0"/>
    <x v="20"/>
    <x v="15"/>
    <n v="10011"/>
    <x v="3"/>
    <s v="OFF-PA-10003302"/>
    <x v="1"/>
    <x v="10"/>
    <s v="Xerox 1906"/>
    <n v="318.95999999999998"/>
    <n v="9"/>
    <n v="0"/>
    <n v="149.91119999999998"/>
  </r>
  <r>
    <n v="7100"/>
    <s v="CA-2012-124933"/>
    <x v="1"/>
    <x v="207"/>
    <d v="2012-12-30T00:00:00"/>
    <s v="Second Class"/>
    <s v="DF-13135"/>
    <s v="David Flashing"/>
    <x v="0"/>
    <x v="0"/>
    <x v="20"/>
    <x v="15"/>
    <n v="10009"/>
    <x v="3"/>
    <s v="OFF-PA-10003302"/>
    <x v="1"/>
    <x v="10"/>
    <s v="Xerox 1906"/>
    <n v="212.64"/>
    <n v="6"/>
    <n v="0"/>
    <n v="99.940799999999982"/>
  </r>
  <r>
    <n v="7101"/>
    <s v="CA-2011-159625"/>
    <x v="2"/>
    <x v="533"/>
    <d v="2011-11-28T00:00:00"/>
    <s v="Standard Class"/>
    <s v="SM-20005"/>
    <s v="Sally Matthias"/>
    <x v="0"/>
    <x v="0"/>
    <x v="48"/>
    <x v="16"/>
    <n v="85254"/>
    <x v="1"/>
    <s v="OFF-EN-10002621"/>
    <x v="1"/>
    <x v="12"/>
    <s v="Staples"/>
    <n v="23.472000000000001"/>
    <n v="3"/>
    <n v="0.2"/>
    <n v="8.8019999999999978"/>
  </r>
  <r>
    <n v="7102"/>
    <s v="CA-2013-144337"/>
    <x v="0"/>
    <x v="1147"/>
    <d v="2013-08-06T00:00:00"/>
    <s v="Second Class"/>
    <s v="SG-20890"/>
    <s v="Susan Gilcrest"/>
    <x v="1"/>
    <x v="0"/>
    <x v="112"/>
    <x v="5"/>
    <n v="79109"/>
    <x v="2"/>
    <s v="OFF-PA-10000249"/>
    <x v="1"/>
    <x v="10"/>
    <s v="Staples"/>
    <n v="19.648"/>
    <n v="2"/>
    <n v="0.2"/>
    <n v="6.6311999999999989"/>
  </r>
  <r>
    <n v="7103"/>
    <s v="CA-2011-117478"/>
    <x v="2"/>
    <x v="158"/>
    <d v="2011-09-24T00:00:00"/>
    <s v="First Class"/>
    <s v="LH-16750"/>
    <s v="Larry Hughes"/>
    <x v="0"/>
    <x v="0"/>
    <x v="10"/>
    <x v="9"/>
    <n v="19140"/>
    <x v="3"/>
    <s v="OFF-BI-10000050"/>
    <x v="1"/>
    <x v="8"/>
    <s v="Angle-D Binders with Locking Rings, Label Holders"/>
    <n v="6.5700000000000012"/>
    <n v="3"/>
    <n v="0.7"/>
    <n v="-5.036999999999999"/>
  </r>
  <r>
    <n v="7104"/>
    <s v="CA-2014-147410"/>
    <x v="3"/>
    <x v="507"/>
    <d v="2014-09-09T00:00:00"/>
    <s v="Standard Class"/>
    <s v="EJ-14155"/>
    <s v="Eva Jacobs"/>
    <x v="0"/>
    <x v="0"/>
    <x v="157"/>
    <x v="1"/>
    <n v="92704"/>
    <x v="1"/>
    <s v="OFF-ST-10003805"/>
    <x v="1"/>
    <x v="4"/>
    <s v="24 Capacity Maxi Data Binder Racks, Pearl"/>
    <n v="421.1"/>
    <n v="2"/>
    <n v="0"/>
    <n v="105.27499999999998"/>
  </r>
  <r>
    <n v="7105"/>
    <s v="CA-2014-128944"/>
    <x v="3"/>
    <x v="249"/>
    <d v="2014-06-22T00:00:00"/>
    <s v="Second Class"/>
    <s v="KH-16330"/>
    <s v="Katharine Harms"/>
    <x v="1"/>
    <x v="0"/>
    <x v="46"/>
    <x v="24"/>
    <n v="43055"/>
    <x v="3"/>
    <s v="FUR-CH-10000785"/>
    <x v="0"/>
    <x v="1"/>
    <s v="Global Ergonomic Managers Chair"/>
    <n v="760.11599999999987"/>
    <n v="6"/>
    <n v="0.3"/>
    <n v="-43.435200000000009"/>
  </r>
  <r>
    <n v="7106"/>
    <s v="CA-2014-128944"/>
    <x v="3"/>
    <x v="249"/>
    <d v="2014-06-22T00:00:00"/>
    <s v="Second Class"/>
    <s v="KH-16330"/>
    <s v="Katharine Harms"/>
    <x v="1"/>
    <x v="0"/>
    <x v="46"/>
    <x v="24"/>
    <n v="43055"/>
    <x v="3"/>
    <s v="FUR-FU-10004909"/>
    <x v="0"/>
    <x v="5"/>
    <s v="Contemporary Wood/Metal Frame"/>
    <n v="38.784000000000006"/>
    <n v="3"/>
    <n v="0.2"/>
    <n v="7.2719999999999949"/>
  </r>
  <r>
    <n v="7107"/>
    <s v="CA-2014-128944"/>
    <x v="3"/>
    <x v="249"/>
    <d v="2014-06-22T00:00:00"/>
    <s v="Second Class"/>
    <s v="KH-16330"/>
    <s v="Katharine Harms"/>
    <x v="1"/>
    <x v="0"/>
    <x v="46"/>
    <x v="24"/>
    <n v="43055"/>
    <x v="3"/>
    <s v="TEC-AC-10001553"/>
    <x v="2"/>
    <x v="11"/>
    <s v="Memorex 25GB 6X Branded Blu-Ray Recordable Disc, 15/Pack"/>
    <n v="122.32799999999999"/>
    <n v="9"/>
    <n v="0.2"/>
    <n v="1.5291000000000032"/>
  </r>
  <r>
    <n v="7108"/>
    <s v="CA-2013-109666"/>
    <x v="0"/>
    <x v="475"/>
    <d v="2013-04-27T00:00:00"/>
    <s v="Standard Class"/>
    <s v="KM-16720"/>
    <s v="Kunst Miller"/>
    <x v="0"/>
    <x v="0"/>
    <x v="20"/>
    <x v="15"/>
    <n v="10035"/>
    <x v="3"/>
    <s v="TEC-PH-10004774"/>
    <x v="2"/>
    <x v="7"/>
    <s v="Gear Head AU3700S Headset"/>
    <n v="25.98"/>
    <n v="2"/>
    <n v="0"/>
    <n v="0.77939999999999898"/>
  </r>
  <r>
    <n v="7109"/>
    <s v="CA-2013-109666"/>
    <x v="0"/>
    <x v="475"/>
    <d v="2013-04-27T00:00:00"/>
    <s v="Standard Class"/>
    <s v="KM-16720"/>
    <s v="Kunst Miller"/>
    <x v="0"/>
    <x v="0"/>
    <x v="20"/>
    <x v="15"/>
    <n v="10035"/>
    <x v="3"/>
    <s v="OFF-AR-10004582"/>
    <x v="1"/>
    <x v="6"/>
    <s v="BIC Brite Liner Grip Highlighters"/>
    <n v="3.28"/>
    <n v="2"/>
    <n v="0"/>
    <n v="1.4759999999999998"/>
  </r>
  <r>
    <n v="7110"/>
    <s v="CA-2013-109666"/>
    <x v="0"/>
    <x v="475"/>
    <d v="2013-04-27T00:00:00"/>
    <s v="Standard Class"/>
    <s v="KM-16720"/>
    <s v="Kunst Miller"/>
    <x v="0"/>
    <x v="0"/>
    <x v="20"/>
    <x v="15"/>
    <n v="10035"/>
    <x v="3"/>
    <s v="OFF-ST-10000991"/>
    <x v="1"/>
    <x v="4"/>
    <s v="Space Solutions HD Industrial Steel Shelving."/>
    <n v="459.88"/>
    <n v="4"/>
    <n v="0"/>
    <n v="13.796400000000006"/>
  </r>
  <r>
    <n v="7111"/>
    <s v="CA-2013-109666"/>
    <x v="0"/>
    <x v="475"/>
    <d v="2013-04-27T00:00:00"/>
    <s v="Standard Class"/>
    <s v="KM-16720"/>
    <s v="Kunst Miller"/>
    <x v="0"/>
    <x v="0"/>
    <x v="20"/>
    <x v="15"/>
    <n v="10035"/>
    <x v="3"/>
    <s v="OFF-SU-10002522"/>
    <x v="1"/>
    <x v="14"/>
    <s v="Acme Kleen Earth Office Shears"/>
    <n v="7.76"/>
    <n v="2"/>
    <n v="0"/>
    <n v="2.2503999999999991"/>
  </r>
  <r>
    <n v="7112"/>
    <s v="CA-2013-109666"/>
    <x v="0"/>
    <x v="475"/>
    <d v="2013-04-27T00:00:00"/>
    <s v="Standard Class"/>
    <s v="KM-16720"/>
    <s v="Kunst Miller"/>
    <x v="0"/>
    <x v="0"/>
    <x v="20"/>
    <x v="15"/>
    <n v="10035"/>
    <x v="3"/>
    <s v="OFF-AR-10004022"/>
    <x v="1"/>
    <x v="6"/>
    <s v="Panasonic KP-380BK Classic Electric Pencil Sharpener"/>
    <n v="71.959999999999994"/>
    <n v="2"/>
    <n v="0"/>
    <n v="17.989999999999995"/>
  </r>
  <r>
    <n v="7113"/>
    <s v="CA-2013-109666"/>
    <x v="0"/>
    <x v="475"/>
    <d v="2013-04-27T00:00:00"/>
    <s v="Standard Class"/>
    <s v="KM-16720"/>
    <s v="Kunst Miller"/>
    <x v="0"/>
    <x v="0"/>
    <x v="20"/>
    <x v="15"/>
    <n v="10035"/>
    <x v="3"/>
    <s v="OFF-SU-10001218"/>
    <x v="1"/>
    <x v="14"/>
    <s v="Fiskars Softgrip Scissors"/>
    <n v="54.900000000000006"/>
    <n v="5"/>
    <n v="0"/>
    <n v="15.372000000000003"/>
  </r>
  <r>
    <n v="7114"/>
    <s v="CA-2013-109666"/>
    <x v="0"/>
    <x v="475"/>
    <d v="2013-04-27T00:00:00"/>
    <s v="Standard Class"/>
    <s v="KM-16720"/>
    <s v="Kunst Miller"/>
    <x v="0"/>
    <x v="0"/>
    <x v="20"/>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x v="0"/>
    <x v="0"/>
    <x v="33"/>
    <n v="89015"/>
    <x v="1"/>
    <s v="FUR-TA-10003392"/>
    <x v="0"/>
    <x v="3"/>
    <s v="Global Adaptabilities Conference Tables"/>
    <n v="1685.88"/>
    <n v="6"/>
    <n v="0"/>
    <n v="320.31720000000001"/>
  </r>
  <r>
    <n v="7116"/>
    <s v="US-2013-102239"/>
    <x v="0"/>
    <x v="465"/>
    <d v="2013-05-07T00:00:00"/>
    <s v="First Class"/>
    <s v="LW-16990"/>
    <s v="Lindsay Williams"/>
    <x v="1"/>
    <x v="0"/>
    <x v="0"/>
    <x v="33"/>
    <n v="89015"/>
    <x v="1"/>
    <s v="OFF-BI-10001890"/>
    <x v="1"/>
    <x v="8"/>
    <s v="Avery Poly Binder Pockets"/>
    <n v="5.7280000000000006"/>
    <n v="2"/>
    <n v="0.2"/>
    <n v="2.0047999999999995"/>
  </r>
  <r>
    <n v="7117"/>
    <s v="CA-2011-143168"/>
    <x v="2"/>
    <x v="638"/>
    <d v="2011-10-23T00:00:00"/>
    <s v="Second Class"/>
    <s v="IG-15085"/>
    <s v="Ivan Gibson"/>
    <x v="0"/>
    <x v="0"/>
    <x v="4"/>
    <x v="4"/>
    <n v="98103"/>
    <x v="1"/>
    <s v="OFF-PA-10000167"/>
    <x v="1"/>
    <x v="10"/>
    <s v="Xerox 1925"/>
    <n v="61.96"/>
    <n v="2"/>
    <n v="0"/>
    <n v="27.881999999999998"/>
  </r>
  <r>
    <n v="7118"/>
    <s v="CA-2011-143168"/>
    <x v="2"/>
    <x v="638"/>
    <d v="2011-10-23T00:00:00"/>
    <s v="Second Class"/>
    <s v="IG-15085"/>
    <s v="Ivan Gibson"/>
    <x v="0"/>
    <x v="0"/>
    <x v="4"/>
    <x v="4"/>
    <n v="98103"/>
    <x v="1"/>
    <s v="OFF-BI-10003784"/>
    <x v="1"/>
    <x v="8"/>
    <s v="Computer Printout Index Tabs"/>
    <n v="1.3440000000000001"/>
    <n v="1"/>
    <n v="0.2"/>
    <n v="0.47039999999999987"/>
  </r>
  <r>
    <n v="7119"/>
    <s v="CA-2014-104906"/>
    <x v="3"/>
    <x v="778"/>
    <d v="2014-02-18T00:00:00"/>
    <s v="Standard Class"/>
    <s v="JP-15460"/>
    <s v="Jennifer Patt"/>
    <x v="1"/>
    <x v="0"/>
    <x v="20"/>
    <x v="15"/>
    <n v="10009"/>
    <x v="3"/>
    <s v="OFF-PA-10001184"/>
    <x v="1"/>
    <x v="10"/>
    <s v="Xerox 1903"/>
    <n v="17.940000000000001"/>
    <n v="3"/>
    <n v="0"/>
    <n v="8.7906000000000013"/>
  </r>
  <r>
    <n v="7120"/>
    <s v="CA-2014-118122"/>
    <x v="3"/>
    <x v="701"/>
    <d v="2014-11-25T00:00:00"/>
    <s v="Standard Class"/>
    <s v="GG-14650"/>
    <s v="Greg Guthrie"/>
    <x v="1"/>
    <x v="0"/>
    <x v="4"/>
    <x v="4"/>
    <n v="98103"/>
    <x v="1"/>
    <s v="OFF-BI-10002103"/>
    <x v="1"/>
    <x v="8"/>
    <s v="Cardinal Slant-D Ring Binder, Heavy Gauge Vinyl"/>
    <n v="13.904"/>
    <n v="2"/>
    <n v="0.2"/>
    <n v="4.5187999999999997"/>
  </r>
  <r>
    <n v="7121"/>
    <s v="US-2011-147774"/>
    <x v="2"/>
    <x v="407"/>
    <d v="2011-01-27T00:00:00"/>
    <s v="Standard Class"/>
    <s v="MM-18280"/>
    <s v="Muhammed MacIntyre"/>
    <x v="1"/>
    <x v="0"/>
    <x v="214"/>
    <x v="18"/>
    <n v="37167"/>
    <x v="0"/>
    <s v="OFF-BI-10003091"/>
    <x v="1"/>
    <x v="8"/>
    <s v="GBC DocuBind TL200 Manual Binding Machine"/>
    <n v="67.194000000000003"/>
    <n v="1"/>
    <n v="0.7"/>
    <n v="-51.515399999999985"/>
  </r>
  <r>
    <n v="7122"/>
    <s v="CA-2014-166926"/>
    <x v="3"/>
    <x v="96"/>
    <d v="2014-12-09T00:00:00"/>
    <s v="Standard Class"/>
    <s v="SO-20335"/>
    <s v="Sean O'Donnell"/>
    <x v="0"/>
    <x v="0"/>
    <x v="4"/>
    <x v="4"/>
    <n v="98105"/>
    <x v="1"/>
    <s v="OFF-PA-10001593"/>
    <x v="1"/>
    <x v="10"/>
    <s v="Xerox 1947"/>
    <n v="41.86"/>
    <n v="7"/>
    <n v="0"/>
    <n v="18.837"/>
  </r>
  <r>
    <n v="7123"/>
    <s v="CA-2014-166926"/>
    <x v="3"/>
    <x v="96"/>
    <d v="2014-12-09T00:00:00"/>
    <s v="Standard Class"/>
    <s v="SO-20335"/>
    <s v="Sean O'Donnell"/>
    <x v="0"/>
    <x v="0"/>
    <x v="4"/>
    <x v="4"/>
    <n v="98105"/>
    <x v="1"/>
    <s v="FUR-BO-10002598"/>
    <x v="0"/>
    <x v="0"/>
    <s v="Hon Metal Bookcases, Putty"/>
    <n v="141.96"/>
    <n v="2"/>
    <n v="0"/>
    <n v="41.168399999999991"/>
  </r>
  <r>
    <n v="7124"/>
    <s v="CA-2012-128013"/>
    <x v="1"/>
    <x v="101"/>
    <d v="2012-08-16T00:00:00"/>
    <s v="Standard Class"/>
    <s v="MF-18250"/>
    <s v="Monica Federle"/>
    <x v="1"/>
    <x v="0"/>
    <x v="20"/>
    <x v="15"/>
    <n v="10035"/>
    <x v="3"/>
    <s v="FUR-FU-10000320"/>
    <x v="0"/>
    <x v="5"/>
    <s v="OIC Stacking Trays"/>
    <n v="10.02"/>
    <n v="3"/>
    <n v="0"/>
    <n v="4.4088000000000012"/>
  </r>
  <r>
    <n v="7125"/>
    <s v="CA-2012-128013"/>
    <x v="1"/>
    <x v="101"/>
    <d v="2012-08-16T00:00:00"/>
    <s v="Standard Class"/>
    <s v="MF-18250"/>
    <s v="Monica Federle"/>
    <x v="1"/>
    <x v="0"/>
    <x v="20"/>
    <x v="15"/>
    <n v="10035"/>
    <x v="3"/>
    <s v="OFF-PA-10001815"/>
    <x v="1"/>
    <x v="10"/>
    <s v="Xerox 1885"/>
    <n v="144.12"/>
    <n v="3"/>
    <n v="0"/>
    <n v="69.177599999999984"/>
  </r>
  <r>
    <n v="7126"/>
    <s v="CA-2013-123176"/>
    <x v="0"/>
    <x v="720"/>
    <d v="2013-09-30T00:00:00"/>
    <s v="Second Class"/>
    <s v="JG-15160"/>
    <s v="James Galang"/>
    <x v="0"/>
    <x v="0"/>
    <x v="118"/>
    <x v="32"/>
    <n v="30318"/>
    <x v="0"/>
    <s v="OFF-PA-10003971"/>
    <x v="1"/>
    <x v="10"/>
    <s v="Xerox 1965"/>
    <n v="17.940000000000001"/>
    <n v="3"/>
    <n v="0"/>
    <n v="8.7906000000000013"/>
  </r>
  <r>
    <n v="7127"/>
    <s v="CA-2013-123176"/>
    <x v="0"/>
    <x v="720"/>
    <d v="2013-09-30T00:00:00"/>
    <s v="Second Class"/>
    <s v="JG-15160"/>
    <s v="James Galang"/>
    <x v="0"/>
    <x v="0"/>
    <x v="118"/>
    <x v="32"/>
    <n v="30318"/>
    <x v="0"/>
    <s v="OFF-AR-10004685"/>
    <x v="1"/>
    <x v="6"/>
    <s v="Binney &amp; Smith Crayola Metallic Colored Pencils, 8-Color Set"/>
    <n v="13.89"/>
    <n v="3"/>
    <n v="0"/>
    <n v="4.5836999999999994"/>
  </r>
  <r>
    <n v="7128"/>
    <s v="US-2013-117541"/>
    <x v="0"/>
    <x v="696"/>
    <d v="2013-11-21T00:00:00"/>
    <s v="Standard Class"/>
    <s v="JM-16195"/>
    <s v="Justin MacKendrick"/>
    <x v="0"/>
    <x v="0"/>
    <x v="46"/>
    <x v="13"/>
    <n v="19711"/>
    <x v="3"/>
    <s v="OFF-PA-10001609"/>
    <x v="1"/>
    <x v="10"/>
    <s v="Tops Wirebound Message Log Books"/>
    <n v="16.45"/>
    <n v="5"/>
    <n v="0"/>
    <n v="7.5669999999999993"/>
  </r>
  <r>
    <n v="7129"/>
    <s v="US-2013-117541"/>
    <x v="0"/>
    <x v="696"/>
    <d v="2013-11-21T00:00:00"/>
    <s v="Standard Class"/>
    <s v="JM-16195"/>
    <s v="Justin MacKendrick"/>
    <x v="0"/>
    <x v="0"/>
    <x v="46"/>
    <x v="13"/>
    <n v="19711"/>
    <x v="3"/>
    <s v="FUR-FU-10000550"/>
    <x v="0"/>
    <x v="5"/>
    <s v="Stacking Trays by OIC"/>
    <n v="19.920000000000002"/>
    <n v="4"/>
    <n v="0"/>
    <n v="6.573599999999999"/>
  </r>
  <r>
    <n v="7130"/>
    <s v="CA-2013-166282"/>
    <x v="0"/>
    <x v="947"/>
    <d v="2013-04-23T00:00:00"/>
    <s v="Standard Class"/>
    <s v="PK-19075"/>
    <s v="Pete Kriz"/>
    <x v="0"/>
    <x v="0"/>
    <x v="316"/>
    <x v="18"/>
    <n v="37211"/>
    <x v="0"/>
    <s v="TEC-AC-10004209"/>
    <x v="2"/>
    <x v="11"/>
    <s v="Memorex Froggy Flash Drive 4 GB"/>
    <n v="35.167999999999999"/>
    <n v="4"/>
    <n v="0.2"/>
    <n v="8.3524000000000012"/>
  </r>
  <r>
    <n v="7131"/>
    <s v="CA-2013-166282"/>
    <x v="0"/>
    <x v="947"/>
    <d v="2013-04-23T00:00:00"/>
    <s v="Standard Class"/>
    <s v="PK-19075"/>
    <s v="Pete Kriz"/>
    <x v="0"/>
    <x v="0"/>
    <x v="316"/>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x v="0"/>
    <x v="102"/>
    <x v="14"/>
    <n v="47374"/>
    <x v="2"/>
    <s v="FUR-TA-10001039"/>
    <x v="0"/>
    <x v="3"/>
    <s v="KI Adjustable-Height Table"/>
    <n v="257.94"/>
    <n v="3"/>
    <n v="0"/>
    <n v="67.064400000000006"/>
  </r>
  <r>
    <n v="7133"/>
    <s v="CA-2014-141439"/>
    <x v="3"/>
    <x v="200"/>
    <d v="2014-12-02T00:00:00"/>
    <s v="Standard Class"/>
    <s v="TT-21460"/>
    <s v="Tonja Turnell"/>
    <x v="2"/>
    <x v="0"/>
    <x v="102"/>
    <x v="14"/>
    <n v="47374"/>
    <x v="2"/>
    <s v="TEC-PH-10002624"/>
    <x v="2"/>
    <x v="7"/>
    <s v="Samsung Galaxy S4 Mini"/>
    <n v="1879.96"/>
    <n v="4"/>
    <n v="0"/>
    <n v="545.18839999999977"/>
  </r>
  <r>
    <n v="7134"/>
    <s v="CA-2014-141439"/>
    <x v="3"/>
    <x v="200"/>
    <d v="2014-12-02T00:00:00"/>
    <s v="Standard Class"/>
    <s v="TT-21460"/>
    <s v="Tonja Turnell"/>
    <x v="2"/>
    <x v="0"/>
    <x v="102"/>
    <x v="14"/>
    <n v="47374"/>
    <x v="2"/>
    <s v="FUR-FU-10001473"/>
    <x v="0"/>
    <x v="5"/>
    <s v="DAX Wood Document Frame"/>
    <n v="27.46"/>
    <n v="2"/>
    <n v="0"/>
    <n v="9.8856000000000002"/>
  </r>
  <r>
    <n v="7135"/>
    <s v="CA-2014-141439"/>
    <x v="3"/>
    <x v="200"/>
    <d v="2014-12-02T00:00:00"/>
    <s v="Standard Class"/>
    <s v="TT-21460"/>
    <s v="Tonja Turnell"/>
    <x v="2"/>
    <x v="0"/>
    <x v="102"/>
    <x v="14"/>
    <n v="47374"/>
    <x v="2"/>
    <s v="TEC-PH-10001819"/>
    <x v="2"/>
    <x v="7"/>
    <s v="Innergie mMini Combo Duo USB Travel Charging Kit"/>
    <n v="89.98"/>
    <n v="2"/>
    <n v="0"/>
    <n v="43.190399999999997"/>
  </r>
  <r>
    <n v="7136"/>
    <s v="CA-2014-141439"/>
    <x v="3"/>
    <x v="200"/>
    <d v="2014-12-02T00:00:00"/>
    <s v="Standard Class"/>
    <s v="TT-21460"/>
    <s v="Tonja Turnell"/>
    <x v="2"/>
    <x v="0"/>
    <x v="102"/>
    <x v="14"/>
    <n v="47374"/>
    <x v="2"/>
    <s v="FUR-CH-10004287"/>
    <x v="0"/>
    <x v="1"/>
    <s v="SAFCO Arco Folding Chair"/>
    <n v="828.59999999999991"/>
    <n v="3"/>
    <n v="0"/>
    <n v="240.29399999999995"/>
  </r>
  <r>
    <n v="7137"/>
    <s v="CA-2012-163965"/>
    <x v="1"/>
    <x v="312"/>
    <d v="2012-11-27T00:00:00"/>
    <s v="Standard Class"/>
    <s v="SS-20875"/>
    <s v="Sung Shariari"/>
    <x v="0"/>
    <x v="0"/>
    <x v="100"/>
    <x v="2"/>
    <n v="33180"/>
    <x v="0"/>
    <s v="OFF-BI-10004728"/>
    <x v="1"/>
    <x v="8"/>
    <s v="Wilson Jones Turn Tabs Binder Tool for Ring Binders"/>
    <n v="7.2300000000000022"/>
    <n v="5"/>
    <n v="0.7"/>
    <n v="-5.7840000000000007"/>
  </r>
  <r>
    <n v="7138"/>
    <s v="CA-2012-163965"/>
    <x v="1"/>
    <x v="312"/>
    <d v="2012-11-27T00:00:00"/>
    <s v="Standard Class"/>
    <s v="SS-20875"/>
    <s v="Sung Shariari"/>
    <x v="0"/>
    <x v="0"/>
    <x v="100"/>
    <x v="2"/>
    <n v="33180"/>
    <x v="0"/>
    <s v="OFF-ST-10000918"/>
    <x v="1"/>
    <x v="4"/>
    <s v="Crate-A-Files"/>
    <n v="17.440000000000001"/>
    <n v="2"/>
    <n v="0.2"/>
    <n v="1.3079999999999989"/>
  </r>
  <r>
    <n v="7139"/>
    <s v="CA-2012-163965"/>
    <x v="1"/>
    <x v="312"/>
    <d v="2012-11-27T00:00:00"/>
    <s v="Standard Class"/>
    <s v="SS-20875"/>
    <s v="Sung Shariari"/>
    <x v="0"/>
    <x v="0"/>
    <x v="100"/>
    <x v="2"/>
    <n v="33180"/>
    <x v="0"/>
    <s v="OFF-BI-10004593"/>
    <x v="1"/>
    <x v="8"/>
    <s v="Ibico Laser Imprintable Binding System Covers"/>
    <n v="62.88000000000001"/>
    <n v="4"/>
    <n v="0.7"/>
    <n v="-50.304000000000002"/>
  </r>
  <r>
    <n v="7140"/>
    <s v="CA-2012-163965"/>
    <x v="1"/>
    <x v="312"/>
    <d v="2012-11-27T00:00:00"/>
    <s v="Standard Class"/>
    <s v="SS-20875"/>
    <s v="Sung Shariari"/>
    <x v="0"/>
    <x v="0"/>
    <x v="100"/>
    <x v="2"/>
    <n v="33180"/>
    <x v="0"/>
    <s v="FUR-BO-10001337"/>
    <x v="0"/>
    <x v="0"/>
    <s v="O'Sullivan Living Dimensions 2-Shelf Bookcases"/>
    <n v="290.35200000000003"/>
    <n v="3"/>
    <n v="0.2"/>
    <n v="-36.294000000000011"/>
  </r>
  <r>
    <n v="7141"/>
    <s v="CA-2014-128783"/>
    <x v="3"/>
    <x v="210"/>
    <d v="2014-09-08T00:00:00"/>
    <s v="Same Day"/>
    <s v="TG-21640"/>
    <s v="Trudy Glocke"/>
    <x v="0"/>
    <x v="0"/>
    <x v="490"/>
    <x v="25"/>
    <n v="63301"/>
    <x v="2"/>
    <s v="TEC-AC-10002473"/>
    <x v="2"/>
    <x v="11"/>
    <s v="Maxell 4.7GB DVD-R"/>
    <n v="113.52"/>
    <n v="4"/>
    <n v="0"/>
    <n v="46.543199999999999"/>
  </r>
  <r>
    <n v="7142"/>
    <s v="CA-2014-128783"/>
    <x v="3"/>
    <x v="210"/>
    <d v="2014-09-08T00:00:00"/>
    <s v="Same Day"/>
    <s v="TG-21640"/>
    <s v="Trudy Glocke"/>
    <x v="0"/>
    <x v="0"/>
    <x v="490"/>
    <x v="25"/>
    <n v="63301"/>
    <x v="2"/>
    <s v="FUR-FU-10003623"/>
    <x v="0"/>
    <x v="5"/>
    <s v="DataProducts Ampli Magnifier Task Lamp, Black,"/>
    <n v="135.29999999999998"/>
    <n v="5"/>
    <n v="0"/>
    <n v="37.883999999999993"/>
  </r>
  <r>
    <n v="7143"/>
    <s v="CA-2011-122217"/>
    <x v="2"/>
    <x v="156"/>
    <d v="2011-11-29T00:00:00"/>
    <s v="Standard Class"/>
    <s v="HP-14815"/>
    <s v="Harold Pawlan"/>
    <x v="2"/>
    <x v="0"/>
    <x v="173"/>
    <x v="17"/>
    <n v="23464"/>
    <x v="0"/>
    <s v="FUR-FU-10002045"/>
    <x v="0"/>
    <x v="5"/>
    <s v="Executive Impressions 14&quot;"/>
    <n v="111.15"/>
    <n v="5"/>
    <n v="0"/>
    <n v="48.906000000000006"/>
  </r>
  <r>
    <n v="7144"/>
    <s v="US-2014-141558"/>
    <x v="3"/>
    <x v="825"/>
    <d v="2014-03-17T00:00:00"/>
    <s v="Standard Class"/>
    <s v="MH-17290"/>
    <s v="Marc Harrigan"/>
    <x v="2"/>
    <x v="0"/>
    <x v="10"/>
    <x v="9"/>
    <n v="19140"/>
    <x v="3"/>
    <s v="TEC-PH-10002555"/>
    <x v="2"/>
    <x v="7"/>
    <s v="Nortel Meridian M5316 Digital phone"/>
    <n v="776.84999999999991"/>
    <n v="5"/>
    <n v="0.4"/>
    <n v="-181.26499999999999"/>
  </r>
  <r>
    <n v="7145"/>
    <s v="US-2014-141558"/>
    <x v="3"/>
    <x v="825"/>
    <d v="2014-03-17T00:00:00"/>
    <s v="Standard Class"/>
    <s v="MH-17290"/>
    <s v="Marc Harrigan"/>
    <x v="2"/>
    <x v="0"/>
    <x v="10"/>
    <x v="9"/>
    <n v="19140"/>
    <x v="3"/>
    <s v="OFF-BI-10002794"/>
    <x v="1"/>
    <x v="8"/>
    <s v="Avery Trapezoid Ring Binder, 3&quot; Capacity, Black, 1040 sheets"/>
    <n v="12.294"/>
    <n v="1"/>
    <n v="0.7"/>
    <n v="-8.6057999999999986"/>
  </r>
  <r>
    <n v="7146"/>
    <s v="US-2014-141558"/>
    <x v="3"/>
    <x v="825"/>
    <d v="2014-03-17T00:00:00"/>
    <s v="Standard Class"/>
    <s v="MH-17290"/>
    <s v="Marc Harrigan"/>
    <x v="2"/>
    <x v="0"/>
    <x v="10"/>
    <x v="9"/>
    <n v="19140"/>
    <x v="3"/>
    <s v="FUR-TA-10004086"/>
    <x v="0"/>
    <x v="3"/>
    <s v="KI Adjustable-Height Table"/>
    <n v="154.76400000000001"/>
    <n v="3"/>
    <n v="0.4"/>
    <n v="-46.429200000000023"/>
  </r>
  <r>
    <n v="7147"/>
    <s v="US-2014-141558"/>
    <x v="3"/>
    <x v="825"/>
    <d v="2014-03-17T00:00:00"/>
    <s v="Standard Class"/>
    <s v="MH-17290"/>
    <s v="Marc Harrigan"/>
    <x v="2"/>
    <x v="0"/>
    <x v="10"/>
    <x v="9"/>
    <n v="19140"/>
    <x v="3"/>
    <s v="OFF-ST-10004946"/>
    <x v="1"/>
    <x v="4"/>
    <s v="Desktop 3-Pocket Hot File"/>
    <n v="43.28"/>
    <n v="1"/>
    <n v="0.2"/>
    <n v="3.2460000000000022"/>
  </r>
  <r>
    <n v="7148"/>
    <s v="CA-2013-139941"/>
    <x v="0"/>
    <x v="1"/>
    <d v="2013-06-18T00:00:00"/>
    <s v="Standard Class"/>
    <s v="CB-12415"/>
    <s v="Christy Brittain"/>
    <x v="0"/>
    <x v="0"/>
    <x v="85"/>
    <x v="15"/>
    <n v="11561"/>
    <x v="3"/>
    <s v="OFF-PA-10000241"/>
    <x v="1"/>
    <x v="10"/>
    <s v="IBM Multi-Purpose Copy Paper, 8 1/2 x 11&quot;, Case"/>
    <n v="92.94"/>
    <n v="3"/>
    <n v="0"/>
    <n v="41.822999999999993"/>
  </r>
  <r>
    <n v="7149"/>
    <s v="CA-2013-139941"/>
    <x v="0"/>
    <x v="1"/>
    <d v="2013-06-18T00:00:00"/>
    <s v="Standard Class"/>
    <s v="CB-12415"/>
    <s v="Christy Brittain"/>
    <x v="0"/>
    <x v="0"/>
    <x v="85"/>
    <x v="15"/>
    <n v="11561"/>
    <x v="3"/>
    <s v="OFF-AP-10004036"/>
    <x v="1"/>
    <x v="9"/>
    <s v="Bionaire 99.97% HEPA Air Cleaner"/>
    <n v="52.56"/>
    <n v="3"/>
    <n v="0"/>
    <n v="18.396000000000001"/>
  </r>
  <r>
    <n v="7150"/>
    <s v="CA-2012-166583"/>
    <x v="1"/>
    <x v="153"/>
    <d v="2012-06-30T00:00:00"/>
    <s v="Standard Class"/>
    <s v="VD-21670"/>
    <s v="Valerie Dominguez"/>
    <x v="0"/>
    <x v="0"/>
    <x v="12"/>
    <x v="5"/>
    <n v="77070"/>
    <x v="2"/>
    <s v="TEC-PH-10001578"/>
    <x v="2"/>
    <x v="7"/>
    <s v="Polycom SoundStation2 EX Conference phone"/>
    <n v="971.88000000000011"/>
    <n v="3"/>
    <n v="0.2"/>
    <n v="109.33649999999994"/>
  </r>
  <r>
    <n v="7151"/>
    <s v="CA-2014-100412"/>
    <x v="3"/>
    <x v="66"/>
    <d v="2014-12-27T00:00:00"/>
    <s v="Standard Class"/>
    <s v="SR-20425"/>
    <s v="Sharelle Roach"/>
    <x v="2"/>
    <x v="0"/>
    <x v="428"/>
    <x v="19"/>
    <n v="35401"/>
    <x v="0"/>
    <s v="FUR-CH-10002647"/>
    <x v="0"/>
    <x v="1"/>
    <s v="Situations Contoured Folding Chairs, 4/Set"/>
    <n v="141.96"/>
    <n v="2"/>
    <n v="0"/>
    <n v="35.490000000000009"/>
  </r>
  <r>
    <n v="7152"/>
    <s v="CA-2014-142909"/>
    <x v="3"/>
    <x v="66"/>
    <d v="2014-12-26T00:00:00"/>
    <s v="Second Class"/>
    <s v="AG-10330"/>
    <s v="Alex Grayson"/>
    <x v="0"/>
    <x v="0"/>
    <x v="123"/>
    <x v="16"/>
    <n v="85204"/>
    <x v="1"/>
    <s v="FUR-TA-10003008"/>
    <x v="0"/>
    <x v="3"/>
    <s v="Lesro Round Back Collection Coffee Table, End Table"/>
    <n v="182.55"/>
    <n v="2"/>
    <n v="0.5"/>
    <n v="-135.08699999999999"/>
  </r>
  <r>
    <n v="7153"/>
    <s v="CA-2011-137911"/>
    <x v="2"/>
    <x v="1148"/>
    <d v="2011-10-15T00:00:00"/>
    <s v="Standard Class"/>
    <s v="BP-11095"/>
    <s v="Bart Pistole"/>
    <x v="1"/>
    <x v="0"/>
    <x v="108"/>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x v="0"/>
    <x v="22"/>
    <x v="10"/>
    <n v="60610"/>
    <x v="2"/>
    <s v="OFF-AP-10004980"/>
    <x v="1"/>
    <x v="9"/>
    <s v="3M Replacement Filter for Office Air Cleaner for 20' x 33' Room"/>
    <n v="53.087999999999994"/>
    <n v="7"/>
    <n v="0.8"/>
    <n v="-108.8304"/>
  </r>
  <r>
    <n v="7155"/>
    <s v="US-2012-136749"/>
    <x v="1"/>
    <x v="707"/>
    <d v="2012-12-27T00:00:00"/>
    <s v="Second Class"/>
    <s v="LH-16900"/>
    <s v="Lena Hernandez"/>
    <x v="0"/>
    <x v="0"/>
    <x v="38"/>
    <x v="32"/>
    <n v="31907"/>
    <x v="0"/>
    <s v="FUR-FU-10000747"/>
    <x v="0"/>
    <x v="5"/>
    <s v="Tenex B1-RE Series Chair Mats for Low Pile Carpets"/>
    <n v="275.88"/>
    <n v="6"/>
    <n v="0"/>
    <n v="46.899599999999964"/>
  </r>
  <r>
    <n v="7156"/>
    <s v="US-2012-136749"/>
    <x v="1"/>
    <x v="707"/>
    <d v="2012-12-27T00:00:00"/>
    <s v="Second Class"/>
    <s v="LH-16900"/>
    <s v="Lena Hernandez"/>
    <x v="0"/>
    <x v="0"/>
    <x v="38"/>
    <x v="32"/>
    <n v="31907"/>
    <x v="0"/>
    <s v="OFF-BI-10004492"/>
    <x v="1"/>
    <x v="8"/>
    <s v="Tuf-Vin Binders"/>
    <n v="157.89999999999998"/>
    <n v="5"/>
    <n v="0"/>
    <n v="74.212999999999994"/>
  </r>
  <r>
    <n v="7157"/>
    <s v="CA-2014-126718"/>
    <x v="3"/>
    <x v="568"/>
    <d v="2014-05-05T00:00:00"/>
    <s v="Standard Class"/>
    <s v="KT-16480"/>
    <s v="Kean Thornton"/>
    <x v="0"/>
    <x v="0"/>
    <x v="334"/>
    <x v="30"/>
    <n v="7050"/>
    <x v="3"/>
    <s v="OFF-LA-10004055"/>
    <x v="1"/>
    <x v="2"/>
    <s v="Color-Coded Legal Exhibit Labels"/>
    <n v="4.91"/>
    <n v="1"/>
    <n v="0"/>
    <n v="2.4058999999999999"/>
  </r>
  <r>
    <n v="7158"/>
    <s v="CA-2013-131380"/>
    <x v="0"/>
    <x v="463"/>
    <d v="2013-04-01T00:00:00"/>
    <s v="Second Class"/>
    <s v="CC-12220"/>
    <s v="Chris Cortes"/>
    <x v="0"/>
    <x v="0"/>
    <x v="1"/>
    <x v="1"/>
    <n v="90032"/>
    <x v="1"/>
    <s v="OFF-ST-10002485"/>
    <x v="1"/>
    <x v="4"/>
    <s v="Rogers Deluxe File Chest"/>
    <n v="87.92"/>
    <n v="4"/>
    <n v="0"/>
    <n v="0.87919999999999732"/>
  </r>
  <r>
    <n v="7159"/>
    <s v="CA-2013-131380"/>
    <x v="0"/>
    <x v="463"/>
    <d v="2013-04-01T00:00:00"/>
    <s v="Second Class"/>
    <s v="CC-12220"/>
    <s v="Chris Cortes"/>
    <x v="0"/>
    <x v="0"/>
    <x v="1"/>
    <x v="1"/>
    <n v="90032"/>
    <x v="1"/>
    <s v="OFF-PA-10001243"/>
    <x v="1"/>
    <x v="10"/>
    <s v="Xerox 1983"/>
    <n v="5.98"/>
    <n v="1"/>
    <n v="0"/>
    <n v="2.9302000000000001"/>
  </r>
  <r>
    <n v="7160"/>
    <s v="CA-2012-145835"/>
    <x v="1"/>
    <x v="1149"/>
    <d v="2012-05-18T00:00:00"/>
    <s v="Second Class"/>
    <s v="BF-11170"/>
    <s v="Ben Ferrer"/>
    <x v="2"/>
    <x v="0"/>
    <x v="22"/>
    <x v="10"/>
    <n v="60623"/>
    <x v="2"/>
    <s v="TEC-PH-10004447"/>
    <x v="2"/>
    <x v="7"/>
    <s v="Toshiba IPT2010-SD IP Telephone"/>
    <n v="222.38400000000001"/>
    <n v="2"/>
    <n v="0.2"/>
    <n v="16.678799999999995"/>
  </r>
  <r>
    <n v="7161"/>
    <s v="CA-2012-145835"/>
    <x v="1"/>
    <x v="1149"/>
    <d v="2012-05-18T00:00:00"/>
    <s v="Second Class"/>
    <s v="BF-11170"/>
    <s v="Ben Ferrer"/>
    <x v="2"/>
    <x v="0"/>
    <x v="22"/>
    <x v="10"/>
    <n v="60623"/>
    <x v="2"/>
    <s v="OFF-FA-10002280"/>
    <x v="1"/>
    <x v="13"/>
    <s v="Advantus Plastic Paper Clips"/>
    <n v="16"/>
    <n v="4"/>
    <n v="0.2"/>
    <n v="5.6"/>
  </r>
  <r>
    <n v="7162"/>
    <s v="CA-2011-138709"/>
    <x v="2"/>
    <x v="1129"/>
    <d v="2011-07-09T00:00:00"/>
    <s v="Standard Class"/>
    <s v="MS-17770"/>
    <s v="Maxwell Schwartz"/>
    <x v="0"/>
    <x v="0"/>
    <x v="102"/>
    <x v="17"/>
    <n v="23223"/>
    <x v="0"/>
    <s v="OFF-PA-10004734"/>
    <x v="1"/>
    <x v="10"/>
    <s v="Southworth Structures Collection"/>
    <n v="21.84"/>
    <n v="3"/>
    <n v="0"/>
    <n v="10.92"/>
  </r>
  <r>
    <n v="7163"/>
    <s v="CA-2011-138709"/>
    <x v="2"/>
    <x v="1129"/>
    <d v="2011-07-09T00:00:00"/>
    <s v="Standard Class"/>
    <s v="MS-17770"/>
    <s v="Maxwell Schwartz"/>
    <x v="0"/>
    <x v="0"/>
    <x v="102"/>
    <x v="17"/>
    <n v="23223"/>
    <x v="0"/>
    <s v="OFF-BI-10000145"/>
    <x v="1"/>
    <x v="8"/>
    <s v="Zipper Ring Binder Pockets"/>
    <n v="15.600000000000001"/>
    <n v="5"/>
    <n v="0"/>
    <n v="7.6440000000000001"/>
  </r>
  <r>
    <n v="7164"/>
    <s v="CA-2011-122070"/>
    <x v="2"/>
    <x v="1150"/>
    <d v="2011-04-24T00:00:00"/>
    <s v="Second Class"/>
    <s v="AH-10030"/>
    <s v="Aaron Hawkins"/>
    <x v="1"/>
    <x v="0"/>
    <x v="21"/>
    <x v="15"/>
    <n v="12180"/>
    <x v="3"/>
    <s v="OFF-EN-10004773"/>
    <x v="1"/>
    <x v="12"/>
    <s v="Staples"/>
    <n v="247.84"/>
    <n v="8"/>
    <n v="0"/>
    <n v="121.44159999999999"/>
  </r>
  <r>
    <n v="7165"/>
    <s v="CA-2011-122070"/>
    <x v="2"/>
    <x v="1150"/>
    <d v="2011-04-24T00:00:00"/>
    <s v="Second Class"/>
    <s v="AH-10030"/>
    <s v="Aaron Hawkins"/>
    <x v="1"/>
    <x v="0"/>
    <x v="21"/>
    <x v="15"/>
    <n v="12180"/>
    <x v="3"/>
    <s v="OFF-BI-10004970"/>
    <x v="1"/>
    <x v="8"/>
    <s v="ACCOHIDE 3-Ring Binder, Blue, 1&quot;"/>
    <n v="9.9120000000000008"/>
    <n v="3"/>
    <n v="0.2"/>
    <n v="3.3452999999999995"/>
  </r>
  <r>
    <n v="7166"/>
    <s v="CA-2013-158610"/>
    <x v="0"/>
    <x v="251"/>
    <d v="2013-09-23T00:00:00"/>
    <s v="First Class"/>
    <s v="CK-12595"/>
    <s v="Clytie Kelty"/>
    <x v="0"/>
    <x v="0"/>
    <x v="205"/>
    <x v="34"/>
    <n v="2908"/>
    <x v="3"/>
    <s v="OFF-ST-10000604"/>
    <x v="1"/>
    <x v="4"/>
    <s v="Home/Office Personal File Carts"/>
    <n v="69.52"/>
    <n v="2"/>
    <n v="0"/>
    <n v="17.379999999999995"/>
  </r>
  <r>
    <n v="7167"/>
    <s v="CA-2011-117464"/>
    <x v="2"/>
    <x v="192"/>
    <d v="2011-07-24T00:00:00"/>
    <s v="Second Class"/>
    <s v="NP-18325"/>
    <s v="Naresj Patel"/>
    <x v="0"/>
    <x v="0"/>
    <x v="8"/>
    <x v="1"/>
    <n v="94122"/>
    <x v="1"/>
    <s v="OFF-AR-10003190"/>
    <x v="1"/>
    <x v="6"/>
    <s v="Newell 32"/>
    <n v="11.52"/>
    <n v="4"/>
    <n v="0"/>
    <n v="3.2256"/>
  </r>
  <r>
    <n v="7168"/>
    <s v="CA-2011-117464"/>
    <x v="2"/>
    <x v="192"/>
    <d v="2011-07-24T00:00:00"/>
    <s v="Second Class"/>
    <s v="NP-18325"/>
    <s v="Naresj Patel"/>
    <x v="0"/>
    <x v="0"/>
    <x v="8"/>
    <x v="1"/>
    <n v="94122"/>
    <x v="1"/>
    <s v="FUR-CH-10000155"/>
    <x v="0"/>
    <x v="1"/>
    <s v="Global Comet Stacking Armless Chair"/>
    <n v="717.72"/>
    <n v="3"/>
    <n v="0.2"/>
    <n v="71.77200000000002"/>
  </r>
  <r>
    <n v="7169"/>
    <s v="CA-2011-117464"/>
    <x v="2"/>
    <x v="192"/>
    <d v="2011-07-24T00:00:00"/>
    <s v="Second Class"/>
    <s v="NP-18325"/>
    <s v="Naresj Patel"/>
    <x v="0"/>
    <x v="0"/>
    <x v="8"/>
    <x v="1"/>
    <n v="94122"/>
    <x v="1"/>
    <s v="OFF-ST-10003058"/>
    <x v="1"/>
    <x v="4"/>
    <s v="Eldon Mobile Mega Data Cart  Mega Stackable  Add-On Trays"/>
    <n v="236.5"/>
    <n v="10"/>
    <n v="0"/>
    <n v="68.584999999999994"/>
  </r>
  <r>
    <n v="7170"/>
    <s v="CA-2011-117464"/>
    <x v="2"/>
    <x v="192"/>
    <d v="2011-07-24T00:00:00"/>
    <s v="Second Class"/>
    <s v="NP-18325"/>
    <s v="Naresj Patel"/>
    <x v="0"/>
    <x v="0"/>
    <x v="8"/>
    <x v="1"/>
    <n v="94122"/>
    <x v="1"/>
    <s v="FUR-TA-10004767"/>
    <x v="0"/>
    <x v="3"/>
    <s v="Safco Drafting Table"/>
    <n v="170.35200000000003"/>
    <n v="3"/>
    <n v="0.2"/>
    <n v="19.164599999999979"/>
  </r>
  <r>
    <n v="7171"/>
    <s v="US-2014-168613"/>
    <x v="3"/>
    <x v="1048"/>
    <d v="2014-10-15T00:00:00"/>
    <s v="Standard Class"/>
    <s v="GM-14440"/>
    <s v="Gary McGarr"/>
    <x v="0"/>
    <x v="0"/>
    <x v="20"/>
    <x v="15"/>
    <n v="10009"/>
    <x v="3"/>
    <s v="FUR-CH-10002372"/>
    <x v="0"/>
    <x v="1"/>
    <s v="Office Star - Ergonomically Designed Knee Chair"/>
    <n v="145.76400000000001"/>
    <n v="2"/>
    <n v="0.1"/>
    <n v="3.2392000000000074"/>
  </r>
  <r>
    <n v="7172"/>
    <s v="CA-2014-125381"/>
    <x v="3"/>
    <x v="1016"/>
    <d v="2014-04-28T00:00:00"/>
    <s v="Second Class"/>
    <s v="SG-20605"/>
    <s v="Speros Goranitis"/>
    <x v="0"/>
    <x v="0"/>
    <x v="8"/>
    <x v="1"/>
    <n v="94109"/>
    <x v="1"/>
    <s v="TEC-AC-10000158"/>
    <x v="2"/>
    <x v="11"/>
    <s v="Sony 64GB Class 10 Micro SDHC R40 Memory Card"/>
    <n v="107.97"/>
    <n v="3"/>
    <n v="0"/>
    <n v="22.6737"/>
  </r>
  <r>
    <n v="7173"/>
    <s v="US-2014-141677"/>
    <x v="3"/>
    <x v="606"/>
    <d v="2014-03-31T00:00:00"/>
    <s v="Standard Class"/>
    <s v="HK-14890"/>
    <s v="Heather Kirkland"/>
    <x v="1"/>
    <x v="0"/>
    <x v="12"/>
    <x v="5"/>
    <n v="77070"/>
    <x v="2"/>
    <s v="TEC-AC-10000158"/>
    <x v="2"/>
    <x v="11"/>
    <s v="Sony 64GB Class 10 Micro SDHC R40 Memory Card"/>
    <n v="143.96"/>
    <n v="5"/>
    <n v="0.2"/>
    <n v="1.7995000000000019"/>
  </r>
  <r>
    <n v="7174"/>
    <s v="US-2014-141677"/>
    <x v="3"/>
    <x v="606"/>
    <d v="2014-03-31T00:00:00"/>
    <s v="Standard Class"/>
    <s v="HK-14890"/>
    <s v="Heather Kirkland"/>
    <x v="1"/>
    <x v="0"/>
    <x v="12"/>
    <x v="5"/>
    <n v="77070"/>
    <x v="2"/>
    <s v="TEC-CO-10002313"/>
    <x v="2"/>
    <x v="16"/>
    <s v="Canon PC1080F Personal Copier"/>
    <n v="2399.96"/>
    <n v="5"/>
    <n v="0.2"/>
    <n v="569.99050000000011"/>
  </r>
  <r>
    <n v="7175"/>
    <s v="US-2014-141677"/>
    <x v="3"/>
    <x v="606"/>
    <d v="2014-03-31T00:00:00"/>
    <s v="Standard Class"/>
    <s v="HK-14890"/>
    <s v="Heather Kirkland"/>
    <x v="1"/>
    <x v="0"/>
    <x v="12"/>
    <x v="5"/>
    <n v="77070"/>
    <x v="2"/>
    <s v="OFF-PA-10002581"/>
    <x v="1"/>
    <x v="10"/>
    <s v="Xerox 1951"/>
    <n v="74.352000000000004"/>
    <n v="3"/>
    <n v="0.2"/>
    <n v="23.234999999999992"/>
  </r>
  <r>
    <n v="7176"/>
    <s v="US-2014-141677"/>
    <x v="3"/>
    <x v="606"/>
    <d v="2014-03-31T00:00:00"/>
    <s v="Standard Class"/>
    <s v="HK-14890"/>
    <s v="Heather Kirkland"/>
    <x v="1"/>
    <x v="0"/>
    <x v="12"/>
    <x v="5"/>
    <n v="77070"/>
    <x v="2"/>
    <s v="OFF-AP-10001205"/>
    <x v="1"/>
    <x v="9"/>
    <s v="Belkin 5 Outlet SurgeMaster Power Centers"/>
    <n v="87.167999999999978"/>
    <n v="8"/>
    <n v="0.8"/>
    <n v="-226.63679999999999"/>
  </r>
  <r>
    <n v="7177"/>
    <s v="US-2014-141677"/>
    <x v="3"/>
    <x v="606"/>
    <d v="2014-03-31T00:00:00"/>
    <s v="Standard Class"/>
    <s v="HK-14890"/>
    <s v="Heather Kirkland"/>
    <x v="1"/>
    <x v="0"/>
    <x v="12"/>
    <x v="5"/>
    <n v="77070"/>
    <x v="2"/>
    <s v="OFF-ST-10000344"/>
    <x v="1"/>
    <x v="4"/>
    <s v="Neat Ideas Personal Hanging Folder Files, Black"/>
    <n v="32.231999999999999"/>
    <n v="3"/>
    <n v="0.2"/>
    <n v="2.4173999999999989"/>
  </r>
  <r>
    <n v="7178"/>
    <s v="CA-2014-133067"/>
    <x v="3"/>
    <x v="464"/>
    <d v="2014-05-11T00:00:00"/>
    <s v="Standard Class"/>
    <s v="MY-18295"/>
    <s v="Muhammed Yedwab"/>
    <x v="1"/>
    <x v="0"/>
    <x v="10"/>
    <x v="9"/>
    <n v="19140"/>
    <x v="3"/>
    <s v="OFF-BI-10002897"/>
    <x v="1"/>
    <x v="8"/>
    <s v="Black Avery Memo-Size 3-Ring Binder, 5 1/2&quot; x 8 1/2&quot;"/>
    <n v="2.2020000000000004"/>
    <n v="2"/>
    <n v="0.7"/>
    <n v="-1.5413999999999999"/>
  </r>
  <r>
    <n v="7179"/>
    <s v="CA-2014-133067"/>
    <x v="3"/>
    <x v="464"/>
    <d v="2014-05-11T00:00:00"/>
    <s v="Standard Class"/>
    <s v="MY-18295"/>
    <s v="Muhammed Yedwab"/>
    <x v="1"/>
    <x v="0"/>
    <x v="10"/>
    <x v="9"/>
    <n v="19140"/>
    <x v="3"/>
    <s v="OFF-BI-10003694"/>
    <x v="1"/>
    <x v="8"/>
    <s v="Avery 3 1/2&quot; Diskette Storage Pages, 10/Pack"/>
    <n v="9.3960000000000008"/>
    <n v="3"/>
    <n v="0.7"/>
    <n v="-7.5167999999999964"/>
  </r>
  <r>
    <n v="7180"/>
    <s v="US-2013-144351"/>
    <x v="0"/>
    <x v="696"/>
    <d v="2013-11-19T00:00:00"/>
    <s v="Standard Class"/>
    <s v="RC-19960"/>
    <s v="Ryan Crowe"/>
    <x v="0"/>
    <x v="0"/>
    <x v="248"/>
    <x v="39"/>
    <n v="21215"/>
    <x v="3"/>
    <s v="TEC-PH-10001644"/>
    <x v="2"/>
    <x v="7"/>
    <s v="BlueLounge Milo Smartphone Stand, White/Metallic"/>
    <n v="89.97"/>
    <n v="3"/>
    <n v="0"/>
    <n v="25.191600000000005"/>
  </r>
  <r>
    <n v="7181"/>
    <s v="CA-2011-106054"/>
    <x v="2"/>
    <x v="1037"/>
    <d v="2011-01-08T00:00:00"/>
    <s v="First Class"/>
    <s v="JO-15145"/>
    <s v="Jack O'Briant"/>
    <x v="1"/>
    <x v="0"/>
    <x v="417"/>
    <x v="32"/>
    <n v="30605"/>
    <x v="0"/>
    <s v="OFF-AR-10002399"/>
    <x v="1"/>
    <x v="6"/>
    <s v="Dixon Prang Watercolor Pencils, 10-Color Set with Brush"/>
    <n v="12.78"/>
    <n v="3"/>
    <n v="0"/>
    <n v="5.2397999999999998"/>
  </r>
  <r>
    <n v="7182"/>
    <s v="CA-2013-138667"/>
    <x v="0"/>
    <x v="797"/>
    <d v="2013-12-31T00:00:00"/>
    <s v="Second Class"/>
    <s v="MW-18220"/>
    <s v="Mitch Webber"/>
    <x v="0"/>
    <x v="0"/>
    <x v="152"/>
    <x v="24"/>
    <n v="43130"/>
    <x v="3"/>
    <s v="TEC-AC-10003063"/>
    <x v="2"/>
    <x v="11"/>
    <s v="Micro Innovations USB RF Wireless Keyboard with Mouse"/>
    <n v="40"/>
    <n v="2"/>
    <n v="0.2"/>
    <n v="0.5"/>
  </r>
  <r>
    <n v="7183"/>
    <s v="CA-2014-150609"/>
    <x v="3"/>
    <x v="504"/>
    <d v="2014-05-05T00:00:00"/>
    <s v="Standard Class"/>
    <s v="NZ-18565"/>
    <s v="Nick Zandusky"/>
    <x v="2"/>
    <x v="0"/>
    <x v="1"/>
    <x v="1"/>
    <n v="90032"/>
    <x v="1"/>
    <s v="OFF-BI-10002071"/>
    <x v="1"/>
    <x v="8"/>
    <s v="Fellowes Black Plastic Comb Bindings"/>
    <n v="23.24"/>
    <n v="5"/>
    <n v="0.2"/>
    <n v="7.5529999999999982"/>
  </r>
  <r>
    <n v="7184"/>
    <s v="CA-2014-128853"/>
    <x v="3"/>
    <x v="81"/>
    <d v="2014-04-24T00:00:00"/>
    <s v="First Class"/>
    <s v="JM-15250"/>
    <s v="Janet Martin"/>
    <x v="0"/>
    <x v="0"/>
    <x v="248"/>
    <x v="39"/>
    <n v="21215"/>
    <x v="3"/>
    <s v="FUR-CH-10004218"/>
    <x v="0"/>
    <x v="1"/>
    <s v="Global Fabric Manager's Chair, Dark Gray"/>
    <n v="908.82"/>
    <n v="9"/>
    <n v="0"/>
    <n v="227.20500000000004"/>
  </r>
  <r>
    <n v="7185"/>
    <s v="CA-2014-133102"/>
    <x v="3"/>
    <x v="629"/>
    <d v="2014-08-25T00:00:00"/>
    <s v="Standard Class"/>
    <s v="ED-13885"/>
    <s v="Emily Ducich"/>
    <x v="2"/>
    <x v="0"/>
    <x v="12"/>
    <x v="5"/>
    <n v="77095"/>
    <x v="2"/>
    <s v="OFF-SU-10000432"/>
    <x v="1"/>
    <x v="14"/>
    <s v="Acco Side-Punched Conventional Columnar Pads"/>
    <n v="5.5520000000000005"/>
    <n v="2"/>
    <n v="0.2"/>
    <n v="-1.0410000000000006"/>
  </r>
  <r>
    <n v="7186"/>
    <s v="CA-2014-133102"/>
    <x v="3"/>
    <x v="629"/>
    <d v="2014-08-25T00:00:00"/>
    <s v="Standard Class"/>
    <s v="ED-13885"/>
    <s v="Emily Ducich"/>
    <x v="2"/>
    <x v="0"/>
    <x v="12"/>
    <x v="5"/>
    <n v="77095"/>
    <x v="2"/>
    <s v="OFF-AR-10003183"/>
    <x v="1"/>
    <x v="6"/>
    <s v="Avery Fluorescent Highlighter Four-Color Set"/>
    <n v="8.016"/>
    <n v="3"/>
    <n v="0.2"/>
    <n v="1.0019999999999993"/>
  </r>
  <r>
    <n v="7187"/>
    <s v="CA-2014-133102"/>
    <x v="3"/>
    <x v="629"/>
    <d v="2014-08-25T00:00:00"/>
    <s v="Standard Class"/>
    <s v="ED-13885"/>
    <s v="Emily Ducich"/>
    <x v="2"/>
    <x v="0"/>
    <x v="12"/>
    <x v="5"/>
    <n v="77095"/>
    <x v="2"/>
    <s v="FUR-CH-10002017"/>
    <x v="0"/>
    <x v="1"/>
    <s v="SAFCO Optional Arm Kit for Workspace Cribbage Stacking Chair"/>
    <n v="74.591999999999999"/>
    <n v="4"/>
    <n v="0.3"/>
    <n v="-2.1312000000000033"/>
  </r>
  <r>
    <n v="7188"/>
    <s v="CA-2014-133102"/>
    <x v="3"/>
    <x v="629"/>
    <d v="2014-08-25T00:00:00"/>
    <s v="Standard Class"/>
    <s v="ED-13885"/>
    <s v="Emily Ducich"/>
    <x v="2"/>
    <x v="0"/>
    <x v="12"/>
    <x v="5"/>
    <n v="77095"/>
    <x v="2"/>
    <s v="FUR-FU-10003247"/>
    <x v="0"/>
    <x v="5"/>
    <s v="36X48 HARDFLOOR CHAIRMAT"/>
    <n v="16.784000000000002"/>
    <n v="2"/>
    <n v="0.6"/>
    <n v="-22.238800000000001"/>
  </r>
  <r>
    <n v="7189"/>
    <s v="CA-2014-133102"/>
    <x v="3"/>
    <x v="629"/>
    <d v="2014-08-25T00:00:00"/>
    <s v="Standard Class"/>
    <s v="ED-13885"/>
    <s v="Emily Ducich"/>
    <x v="2"/>
    <x v="0"/>
    <x v="12"/>
    <x v="5"/>
    <n v="77095"/>
    <x v="2"/>
    <s v="OFF-AP-10001563"/>
    <x v="1"/>
    <x v="9"/>
    <s v="Belkin Premiere Surge Master II 8-outlet surge protector"/>
    <n v="38.86399999999999"/>
    <n v="4"/>
    <n v="0.8"/>
    <n v="-99.103200000000044"/>
  </r>
  <r>
    <n v="7190"/>
    <s v="CA-2013-164399"/>
    <x v="0"/>
    <x v="396"/>
    <d v="2013-11-16T00:00:00"/>
    <s v="First Class"/>
    <s v="DW-13480"/>
    <s v="Dianna Wilson"/>
    <x v="2"/>
    <x v="0"/>
    <x v="70"/>
    <x v="1"/>
    <n v="92024"/>
    <x v="1"/>
    <s v="TEC-PH-10004908"/>
    <x v="2"/>
    <x v="7"/>
    <s v="Panasonic KX TS3282W Corded phone"/>
    <n v="203.976"/>
    <n v="3"/>
    <n v="0.2"/>
    <n v="25.496999999999986"/>
  </r>
  <r>
    <n v="7191"/>
    <s v="CA-2013-164399"/>
    <x v="0"/>
    <x v="396"/>
    <d v="2013-11-16T00:00:00"/>
    <s v="First Class"/>
    <s v="DW-13480"/>
    <s v="Dianna Wilson"/>
    <x v="2"/>
    <x v="0"/>
    <x v="70"/>
    <x v="1"/>
    <n v="92024"/>
    <x v="1"/>
    <s v="FUR-TA-10003392"/>
    <x v="0"/>
    <x v="3"/>
    <s v="Global Adaptabilities Conference Tables"/>
    <n v="674.35200000000009"/>
    <n v="3"/>
    <n v="0.2"/>
    <n v="-8.4294000000000153"/>
  </r>
  <r>
    <n v="7192"/>
    <s v="CA-2013-116918"/>
    <x v="0"/>
    <x v="393"/>
    <d v="2013-10-07T00:00:00"/>
    <s v="Second Class"/>
    <s v="JK-15205"/>
    <s v="Jamie Kunitz"/>
    <x v="0"/>
    <x v="0"/>
    <x v="146"/>
    <x v="2"/>
    <n v="33012"/>
    <x v="0"/>
    <s v="OFF-BI-10004140"/>
    <x v="1"/>
    <x v="8"/>
    <s v="Avery Non-Stick Binders"/>
    <n v="5.3880000000000008"/>
    <n v="4"/>
    <n v="0.7"/>
    <n v="-4.49"/>
  </r>
  <r>
    <n v="7193"/>
    <s v="CA-2013-116918"/>
    <x v="0"/>
    <x v="393"/>
    <d v="2013-10-07T00:00:00"/>
    <s v="Second Class"/>
    <s v="JK-15205"/>
    <s v="Jamie Kunitz"/>
    <x v="0"/>
    <x v="0"/>
    <x v="146"/>
    <x v="2"/>
    <n v="33012"/>
    <x v="0"/>
    <s v="OFF-AR-10003631"/>
    <x v="1"/>
    <x v="6"/>
    <s v="Staples"/>
    <n v="30.975999999999999"/>
    <n v="8"/>
    <n v="0.2"/>
    <n v="5.0335999999999999"/>
  </r>
  <r>
    <n v="7194"/>
    <s v="CA-2013-110492"/>
    <x v="0"/>
    <x v="1151"/>
    <d v="2013-02-14T00:00:00"/>
    <s v="First Class"/>
    <s v="JS-15880"/>
    <s v="John Stevenson"/>
    <x v="0"/>
    <x v="0"/>
    <x v="118"/>
    <x v="32"/>
    <n v="30318"/>
    <x v="0"/>
    <s v="OFF-ST-10003716"/>
    <x v="1"/>
    <x v="4"/>
    <s v="Tennsco Double-Tier Lockers"/>
    <n v="1350.1200000000001"/>
    <n v="6"/>
    <n v="0"/>
    <n v="175.51560000000001"/>
  </r>
  <r>
    <n v="7195"/>
    <s v="CA-2013-110492"/>
    <x v="0"/>
    <x v="1151"/>
    <d v="2013-02-14T00:00:00"/>
    <s v="First Class"/>
    <s v="JS-15880"/>
    <s v="John Stevenson"/>
    <x v="0"/>
    <x v="0"/>
    <x v="118"/>
    <x v="32"/>
    <n v="30318"/>
    <x v="0"/>
    <s v="OFF-BI-10003274"/>
    <x v="1"/>
    <x v="8"/>
    <s v="Avery Durable Slant Ring Binders, No Labels"/>
    <n v="15.92"/>
    <n v="4"/>
    <n v="0"/>
    <n v="7.4824000000000002"/>
  </r>
  <r>
    <n v="7196"/>
    <s v="CA-2013-147683"/>
    <x v="0"/>
    <x v="373"/>
    <d v="2013-11-18T00:00:00"/>
    <s v="Standard Class"/>
    <s v="PO-19180"/>
    <s v="Philisse Overcash"/>
    <x v="2"/>
    <x v="0"/>
    <x v="4"/>
    <x v="4"/>
    <n v="98103"/>
    <x v="1"/>
    <s v="FUR-FU-10004848"/>
    <x v="0"/>
    <x v="5"/>
    <s v="DAX Solid Wood Frames"/>
    <n v="19.54"/>
    <n v="2"/>
    <n v="0"/>
    <n v="7.2297999999999991"/>
  </r>
  <r>
    <n v="7197"/>
    <s v="CA-2011-116785"/>
    <x v="2"/>
    <x v="759"/>
    <d v="2011-04-30T00:00:00"/>
    <s v="Standard Class"/>
    <s v="MH-17290"/>
    <s v="Marc Harrigan"/>
    <x v="2"/>
    <x v="0"/>
    <x v="1"/>
    <x v="1"/>
    <n v="90036"/>
    <x v="1"/>
    <s v="OFF-AR-10003504"/>
    <x v="1"/>
    <x v="6"/>
    <s v="Newell 347"/>
    <n v="21.400000000000002"/>
    <n v="5"/>
    <n v="0"/>
    <n v="6.2059999999999977"/>
  </r>
  <r>
    <n v="7198"/>
    <s v="CA-2011-116785"/>
    <x v="2"/>
    <x v="759"/>
    <d v="2011-04-30T00:00:00"/>
    <s v="Standard Class"/>
    <s v="MH-17290"/>
    <s v="Marc Harrigan"/>
    <x v="2"/>
    <x v="0"/>
    <x v="1"/>
    <x v="1"/>
    <n v="90036"/>
    <x v="1"/>
    <s v="OFF-LA-10000305"/>
    <x v="1"/>
    <x v="2"/>
    <s v="Avery 495"/>
    <n v="12.6"/>
    <n v="2"/>
    <n v="0"/>
    <n v="5.7959999999999994"/>
  </r>
  <r>
    <n v="7199"/>
    <s v="US-2012-156797"/>
    <x v="1"/>
    <x v="1067"/>
    <d v="2012-08-15T00:00:00"/>
    <s v="Standard Class"/>
    <s v="PO-19180"/>
    <s v="Philisse Overcash"/>
    <x v="2"/>
    <x v="0"/>
    <x v="20"/>
    <x v="15"/>
    <n v="10035"/>
    <x v="3"/>
    <s v="OFF-AR-10001427"/>
    <x v="1"/>
    <x v="6"/>
    <s v="Newell 330"/>
    <n v="11.96"/>
    <n v="2"/>
    <n v="0"/>
    <n v="3.1096000000000004"/>
  </r>
  <r>
    <n v="7200"/>
    <s v="US-2012-156797"/>
    <x v="1"/>
    <x v="1067"/>
    <d v="2012-08-15T00:00:00"/>
    <s v="Standard Class"/>
    <s v="PO-19180"/>
    <s v="Philisse Overcash"/>
    <x v="2"/>
    <x v="0"/>
    <x v="20"/>
    <x v="15"/>
    <n v="10035"/>
    <x v="3"/>
    <s v="TEC-PH-10004614"/>
    <x v="2"/>
    <x v="7"/>
    <s v="AT&amp;T 841000 Phone"/>
    <n v="138"/>
    <n v="2"/>
    <n v="0"/>
    <n v="34.5"/>
  </r>
  <r>
    <n v="7201"/>
    <s v="CA-2013-104276"/>
    <x v="0"/>
    <x v="581"/>
    <d v="2013-12-04T00:00:00"/>
    <s v="Standard Class"/>
    <s v="HF-14995"/>
    <s v="Herbert Flentye"/>
    <x v="0"/>
    <x v="0"/>
    <x v="2"/>
    <x v="2"/>
    <n v="33311"/>
    <x v="0"/>
    <s v="TEC-PH-10001944"/>
    <x v="2"/>
    <x v="7"/>
    <s v="Wi-Ex zBoost YX540 Cellular Phone Signal Booster"/>
    <n v="116.75999999999999"/>
    <n v="1"/>
    <n v="0.2"/>
    <n v="14.594999999999985"/>
  </r>
  <r>
    <n v="7202"/>
    <s v="CA-2013-104276"/>
    <x v="0"/>
    <x v="581"/>
    <d v="2013-12-04T00:00:00"/>
    <s v="Standard Class"/>
    <s v="HF-14995"/>
    <s v="Herbert Flentye"/>
    <x v="0"/>
    <x v="0"/>
    <x v="2"/>
    <x v="2"/>
    <n v="33311"/>
    <x v="0"/>
    <s v="FUR-TA-10001039"/>
    <x v="0"/>
    <x v="3"/>
    <s v="KI Adjustable-Height Table"/>
    <n v="331.02300000000008"/>
    <n v="7"/>
    <n v="0.45"/>
    <n v="-114.35339999999997"/>
  </r>
  <r>
    <n v="7203"/>
    <s v="CA-2013-120369"/>
    <x v="0"/>
    <x v="99"/>
    <d v="2013-10-29T00:00:00"/>
    <s v="Same Day"/>
    <s v="VB-21745"/>
    <s v="Victoria Brennan"/>
    <x v="1"/>
    <x v="0"/>
    <x v="30"/>
    <x v="15"/>
    <n v="14609"/>
    <x v="3"/>
    <s v="FUR-FU-10003806"/>
    <x v="0"/>
    <x v="5"/>
    <s v="Tenex Chairmat w/ Average Lip, 45&quot; x 53&quot;"/>
    <n v="756.80000000000007"/>
    <n v="5"/>
    <n v="0"/>
    <n v="75.679999999999978"/>
  </r>
  <r>
    <n v="7204"/>
    <s v="CA-2011-118276"/>
    <x v="2"/>
    <x v="282"/>
    <d v="2012-01-02T00:00:00"/>
    <s v="Standard Class"/>
    <s v="MG-17890"/>
    <s v="Michael Granlund"/>
    <x v="2"/>
    <x v="0"/>
    <x v="490"/>
    <x v="10"/>
    <n v="60174"/>
    <x v="2"/>
    <s v="FUR-FU-10002111"/>
    <x v="0"/>
    <x v="5"/>
    <s v="Master Caster Door Stop, Large Brown"/>
    <n v="8.7360000000000007"/>
    <n v="3"/>
    <n v="0.6"/>
    <n v="-4.804800000000002"/>
  </r>
  <r>
    <n v="7205"/>
    <s v="CA-2012-136658"/>
    <x v="1"/>
    <x v="229"/>
    <d v="2012-09-17T00:00:00"/>
    <s v="Standard Class"/>
    <s v="BO-11425"/>
    <s v="Bobby Odegard"/>
    <x v="0"/>
    <x v="0"/>
    <x v="20"/>
    <x v="15"/>
    <n v="10024"/>
    <x v="3"/>
    <s v="OFF-AR-10000817"/>
    <x v="1"/>
    <x v="6"/>
    <s v="Manco Dry-Lighter Erasable Highlighter"/>
    <n v="6.08"/>
    <n v="2"/>
    <n v="0"/>
    <n v="2.0671999999999997"/>
  </r>
  <r>
    <n v="7206"/>
    <s v="CA-2014-137414"/>
    <x v="3"/>
    <x v="280"/>
    <d v="2014-10-07T00:00:00"/>
    <s v="Standard Class"/>
    <s v="CM-12115"/>
    <s v="Chad McGuire"/>
    <x v="0"/>
    <x v="0"/>
    <x v="8"/>
    <x v="1"/>
    <n v="94109"/>
    <x v="1"/>
    <s v="FUR-FU-10001424"/>
    <x v="0"/>
    <x v="5"/>
    <s v="Dax Clear Box Frame"/>
    <n v="17.46"/>
    <n v="2"/>
    <n v="0"/>
    <n v="5.936399999999999"/>
  </r>
  <r>
    <n v="7207"/>
    <s v="CA-2014-137414"/>
    <x v="3"/>
    <x v="280"/>
    <d v="2014-10-07T00:00:00"/>
    <s v="Standard Class"/>
    <s v="CM-12115"/>
    <s v="Chad McGuire"/>
    <x v="0"/>
    <x v="0"/>
    <x v="8"/>
    <x v="1"/>
    <n v="94109"/>
    <x v="1"/>
    <s v="TEC-MA-10002930"/>
    <x v="2"/>
    <x v="15"/>
    <s v="Ricoh - Ink Collector Unit for GX3000 Series Printers"/>
    <n v="369.16"/>
    <n v="11"/>
    <n v="0.2"/>
    <n v="32.301500000000019"/>
  </r>
  <r>
    <n v="7208"/>
    <s v="CA-2013-143476"/>
    <x v="0"/>
    <x v="108"/>
    <d v="2013-09-14T00:00:00"/>
    <s v="First Class"/>
    <s v="LC-16930"/>
    <s v="Linda Cazamias"/>
    <x v="1"/>
    <x v="0"/>
    <x v="42"/>
    <x v="16"/>
    <n v="85023"/>
    <x v="1"/>
    <s v="OFF-AR-10003759"/>
    <x v="1"/>
    <x v="6"/>
    <s v="Crayola Anti Dust Chalk, 12/Pack"/>
    <n v="2.9120000000000004"/>
    <n v="2"/>
    <n v="0.2"/>
    <n v="0.90999999999999981"/>
  </r>
  <r>
    <n v="7209"/>
    <s v="CA-2013-143476"/>
    <x v="0"/>
    <x v="108"/>
    <d v="2013-09-14T00:00:00"/>
    <s v="First Class"/>
    <s v="LC-16930"/>
    <s v="Linda Cazamias"/>
    <x v="1"/>
    <x v="0"/>
    <x v="42"/>
    <x v="16"/>
    <n v="85023"/>
    <x v="1"/>
    <s v="OFF-PA-10001837"/>
    <x v="1"/>
    <x v="10"/>
    <s v="Xerox 1976"/>
    <n v="20.736000000000004"/>
    <n v="4"/>
    <n v="0.2"/>
    <n v="7.2576000000000001"/>
  </r>
  <r>
    <n v="7210"/>
    <s v="CA-2013-143476"/>
    <x v="0"/>
    <x v="108"/>
    <d v="2013-09-14T00:00:00"/>
    <s v="First Class"/>
    <s v="LC-16930"/>
    <s v="Linda Cazamias"/>
    <x v="1"/>
    <x v="0"/>
    <x v="42"/>
    <x v="16"/>
    <n v="85023"/>
    <x v="1"/>
    <s v="OFF-PA-10001667"/>
    <x v="1"/>
    <x v="10"/>
    <s v="Great White Multi-Use Recycled Paper (20Lb. and 84 Bright)"/>
    <n v="9.5680000000000014"/>
    <n v="2"/>
    <n v="0.2"/>
    <n v="2.9899999999999993"/>
  </r>
  <r>
    <n v="7211"/>
    <s v="US-2013-119046"/>
    <x v="0"/>
    <x v="799"/>
    <d v="2013-06-07T00:00:00"/>
    <s v="Standard Class"/>
    <s v="EH-13765"/>
    <s v="Edward Hooks"/>
    <x v="1"/>
    <x v="0"/>
    <x v="4"/>
    <x v="4"/>
    <n v="98115"/>
    <x v="1"/>
    <s v="OFF-PA-10000246"/>
    <x v="1"/>
    <x v="10"/>
    <s v="Riverleaf Stik-Withit Designer Note Cubes"/>
    <n v="30.18"/>
    <n v="3"/>
    <n v="0"/>
    <n v="13.8828"/>
  </r>
  <r>
    <n v="7212"/>
    <s v="US-2013-119046"/>
    <x v="0"/>
    <x v="799"/>
    <d v="2013-06-07T00:00:00"/>
    <s v="Standard Class"/>
    <s v="EH-13765"/>
    <s v="Edward Hooks"/>
    <x v="1"/>
    <x v="0"/>
    <x v="4"/>
    <x v="4"/>
    <n v="98115"/>
    <x v="1"/>
    <s v="OFF-BI-10001078"/>
    <x v="1"/>
    <x v="8"/>
    <s v="Acco PRESSTEX Data Binder with Storage Hooks, Dark Blue, 14 7/8&quot; X 11&quot;"/>
    <n v="51.648000000000003"/>
    <n v="12"/>
    <n v="0.2"/>
    <n v="18.7224"/>
  </r>
  <r>
    <n v="7213"/>
    <s v="US-2013-119046"/>
    <x v="0"/>
    <x v="799"/>
    <d v="2013-06-07T00:00:00"/>
    <s v="Standard Class"/>
    <s v="EH-13765"/>
    <s v="Edward Hooks"/>
    <x v="1"/>
    <x v="0"/>
    <x v="4"/>
    <x v="4"/>
    <n v="98115"/>
    <x v="1"/>
    <s v="OFF-BI-10000138"/>
    <x v="1"/>
    <x v="8"/>
    <s v="Acco Translucent Poly Ring Binders"/>
    <n v="11.231999999999999"/>
    <n v="3"/>
    <n v="0.2"/>
    <n v="3.9312000000000005"/>
  </r>
  <r>
    <n v="7214"/>
    <s v="CA-2014-154949"/>
    <x v="3"/>
    <x v="453"/>
    <d v="2014-10-20T00:00:00"/>
    <s v="Standard Class"/>
    <s v="MC-17275"/>
    <s v="Marc Crier"/>
    <x v="0"/>
    <x v="0"/>
    <x v="491"/>
    <x v="1"/>
    <n v="93010"/>
    <x v="1"/>
    <s v="OFF-LA-10002034"/>
    <x v="1"/>
    <x v="2"/>
    <s v="Avery 478"/>
    <n v="14.73"/>
    <n v="3"/>
    <n v="0"/>
    <n v="7.2176999999999998"/>
  </r>
  <r>
    <n v="7215"/>
    <s v="CA-2012-103072"/>
    <x v="1"/>
    <x v="874"/>
    <d v="2012-09-30T00:00:00"/>
    <s v="Second Class"/>
    <s v="HW-14935"/>
    <s v="Helen Wasserman"/>
    <x v="1"/>
    <x v="0"/>
    <x v="66"/>
    <x v="12"/>
    <n v="48205"/>
    <x v="2"/>
    <s v="OFF-AR-10000127"/>
    <x v="1"/>
    <x v="6"/>
    <s v="Newell 321"/>
    <n v="16.399999999999999"/>
    <n v="5"/>
    <n v="0"/>
    <n v="4.7559999999999985"/>
  </r>
  <r>
    <n v="7216"/>
    <s v="CA-2012-103072"/>
    <x v="1"/>
    <x v="874"/>
    <d v="2012-09-30T00:00:00"/>
    <s v="Second Class"/>
    <s v="HW-14935"/>
    <s v="Helen Wasserman"/>
    <x v="1"/>
    <x v="0"/>
    <x v="66"/>
    <x v="12"/>
    <n v="48205"/>
    <x v="2"/>
    <s v="OFF-PA-10003172"/>
    <x v="1"/>
    <x v="10"/>
    <s v="Xerox 1996"/>
    <n v="25.92"/>
    <n v="4"/>
    <n v="0"/>
    <n v="12.441600000000001"/>
  </r>
  <r>
    <n v="7217"/>
    <s v="CA-2012-150770"/>
    <x v="1"/>
    <x v="910"/>
    <d v="2012-05-06T00:00:00"/>
    <s v="First Class"/>
    <s v="LC-16870"/>
    <s v="Lena Cacioppo"/>
    <x v="0"/>
    <x v="0"/>
    <x v="8"/>
    <x v="1"/>
    <n v="94109"/>
    <x v="1"/>
    <s v="OFF-AR-10001246"/>
    <x v="1"/>
    <x v="6"/>
    <s v="Newell 317"/>
    <n v="8.82"/>
    <n v="3"/>
    <n v="0"/>
    <n v="2.5577999999999994"/>
  </r>
  <r>
    <n v="7218"/>
    <s v="CA-2012-150770"/>
    <x v="1"/>
    <x v="910"/>
    <d v="2012-05-06T00:00:00"/>
    <s v="First Class"/>
    <s v="LC-16870"/>
    <s v="Lena Cacioppo"/>
    <x v="0"/>
    <x v="0"/>
    <x v="8"/>
    <x v="1"/>
    <n v="94109"/>
    <x v="1"/>
    <s v="OFF-BI-10002026"/>
    <x v="1"/>
    <x v="8"/>
    <s v="Ibico Recycled Linen-Style Covers"/>
    <n v="62.496000000000009"/>
    <n v="2"/>
    <n v="0.2"/>
    <n v="21.873599999999996"/>
  </r>
  <r>
    <n v="7219"/>
    <s v="CA-2012-150770"/>
    <x v="1"/>
    <x v="910"/>
    <d v="2012-05-06T00:00:00"/>
    <s v="First Class"/>
    <s v="LC-16870"/>
    <s v="Lena Cacioppo"/>
    <x v="0"/>
    <x v="0"/>
    <x v="8"/>
    <x v="1"/>
    <n v="94109"/>
    <x v="1"/>
    <s v="TEC-AC-10000844"/>
    <x v="2"/>
    <x v="11"/>
    <s v="Logitech Gaming G510s - Keyboard"/>
    <n v="339.96"/>
    <n v="4"/>
    <n v="0"/>
    <n v="122.38559999999998"/>
  </r>
  <r>
    <n v="7220"/>
    <s v="CA-2012-150770"/>
    <x v="1"/>
    <x v="910"/>
    <d v="2012-05-06T00:00:00"/>
    <s v="First Class"/>
    <s v="LC-16870"/>
    <s v="Lena Cacioppo"/>
    <x v="0"/>
    <x v="0"/>
    <x v="8"/>
    <x v="1"/>
    <n v="94109"/>
    <x v="1"/>
    <s v="OFF-BI-10001575"/>
    <x v="1"/>
    <x v="8"/>
    <s v="GBC Linen Binding Covers"/>
    <n v="49.568000000000005"/>
    <n v="2"/>
    <n v="0.2"/>
    <n v="17.348799999999997"/>
  </r>
  <r>
    <n v="7221"/>
    <s v="CA-2014-154760"/>
    <x v="3"/>
    <x v="1152"/>
    <d v="2014-01-14T00:00:00"/>
    <s v="Standard Class"/>
    <s v="BP-11290"/>
    <s v="Beth Paige"/>
    <x v="0"/>
    <x v="0"/>
    <x v="10"/>
    <x v="9"/>
    <n v="19140"/>
    <x v="3"/>
    <s v="OFF-BI-10004632"/>
    <x v="1"/>
    <x v="8"/>
    <s v="Ibico Hi-Tech Manual Binding System"/>
    <n v="274.49100000000004"/>
    <n v="3"/>
    <n v="0.7"/>
    <n v="-228.74250000000006"/>
  </r>
  <r>
    <n v="7222"/>
    <s v="US-2014-104437"/>
    <x v="3"/>
    <x v="678"/>
    <d v="2014-02-01T00:00:00"/>
    <s v="Standard Class"/>
    <s v="TG-21310"/>
    <s v="Toby Gnade"/>
    <x v="0"/>
    <x v="0"/>
    <x v="20"/>
    <x v="15"/>
    <n v="10035"/>
    <x v="3"/>
    <s v="TEC-PH-10000193"/>
    <x v="2"/>
    <x v="7"/>
    <s v="Jensen SMPS-640 - speaker phone"/>
    <n v="137.94"/>
    <n v="3"/>
    <n v="0"/>
    <n v="35.864399999999996"/>
  </r>
  <r>
    <n v="7223"/>
    <s v="CA-2014-113075"/>
    <x v="3"/>
    <x v="264"/>
    <d v="2014-09-07T00:00:00"/>
    <s v="Standard Class"/>
    <s v="MC-18100"/>
    <s v="Mick Crebagga"/>
    <x v="0"/>
    <x v="0"/>
    <x v="22"/>
    <x v="10"/>
    <n v="60623"/>
    <x v="2"/>
    <s v="TEC-AC-10003441"/>
    <x v="2"/>
    <x v="11"/>
    <s v="Kingston Digital DataTraveler 32GB USB 2.0"/>
    <n v="40.68"/>
    <n v="3"/>
    <n v="0.2"/>
    <n v="-7.1190000000000015"/>
  </r>
  <r>
    <n v="7224"/>
    <s v="CA-2013-109953"/>
    <x v="0"/>
    <x v="216"/>
    <d v="2013-07-19T00:00:00"/>
    <s v="Standard Class"/>
    <s v="RB-19360"/>
    <s v="Raymond Buch"/>
    <x v="0"/>
    <x v="0"/>
    <x v="8"/>
    <x v="1"/>
    <n v="94122"/>
    <x v="1"/>
    <s v="TEC-PH-10004093"/>
    <x v="2"/>
    <x v="7"/>
    <s v="Panasonic Kx-TS550"/>
    <n v="110.376"/>
    <n v="3"/>
    <n v="0.2"/>
    <n v="12.417299999999997"/>
  </r>
  <r>
    <n v="7225"/>
    <s v="CA-2013-109953"/>
    <x v="0"/>
    <x v="216"/>
    <d v="2013-07-19T00:00:00"/>
    <s v="Standard Class"/>
    <s v="RB-19360"/>
    <s v="Raymond Buch"/>
    <x v="0"/>
    <x v="0"/>
    <x v="8"/>
    <x v="1"/>
    <n v="94122"/>
    <x v="1"/>
    <s v="OFF-AP-10002998"/>
    <x v="1"/>
    <x v="9"/>
    <s v="Holmes 99% HEPA Air Purifier"/>
    <n v="151.62"/>
    <n v="7"/>
    <n v="0"/>
    <n v="50.03459999999999"/>
  </r>
  <r>
    <n v="7226"/>
    <s v="CA-2013-109953"/>
    <x v="0"/>
    <x v="216"/>
    <d v="2013-07-19T00:00:00"/>
    <s v="Standard Class"/>
    <s v="RB-19360"/>
    <s v="Raymond Buch"/>
    <x v="0"/>
    <x v="0"/>
    <x v="8"/>
    <x v="1"/>
    <n v="94122"/>
    <x v="1"/>
    <s v="FUR-FU-10000073"/>
    <x v="0"/>
    <x v="5"/>
    <s v="Deflect-O Glasstique Clear Desk Accessories"/>
    <n v="30.8"/>
    <n v="4"/>
    <n v="0"/>
    <n v="10.163999999999998"/>
  </r>
  <r>
    <n v="7227"/>
    <s v="CA-2014-127397"/>
    <x v="3"/>
    <x v="642"/>
    <d v="2014-03-01T00:00:00"/>
    <s v="Standard Class"/>
    <s v="ES-14080"/>
    <s v="Erin Smith"/>
    <x v="1"/>
    <x v="0"/>
    <x v="10"/>
    <x v="9"/>
    <n v="19134"/>
    <x v="3"/>
    <s v="OFF-PA-10001125"/>
    <x v="1"/>
    <x v="10"/>
    <s v="Xerox 1988"/>
    <n v="123.92000000000002"/>
    <n v="5"/>
    <n v="0.2"/>
    <n v="38.724999999999994"/>
  </r>
  <r>
    <n v="7228"/>
    <s v="CA-2014-127397"/>
    <x v="3"/>
    <x v="642"/>
    <d v="2014-03-01T00:00:00"/>
    <s v="Standard Class"/>
    <s v="ES-14080"/>
    <s v="Erin Smith"/>
    <x v="1"/>
    <x v="0"/>
    <x v="10"/>
    <x v="9"/>
    <n v="19134"/>
    <x v="3"/>
    <s v="TEC-AC-10003033"/>
    <x v="2"/>
    <x v="11"/>
    <s v="Plantronics CS510 - Over-the-Head monaural Wireless Headset System"/>
    <n v="1319.8"/>
    <n v="5"/>
    <n v="0.2"/>
    <n v="214.4674999999998"/>
  </r>
  <r>
    <n v="7229"/>
    <s v="CA-2011-157546"/>
    <x v="2"/>
    <x v="836"/>
    <d v="2011-07-22T00:00:00"/>
    <s v="First Class"/>
    <s v="RD-19720"/>
    <s v="Roger Demir"/>
    <x v="0"/>
    <x v="0"/>
    <x v="8"/>
    <x v="1"/>
    <n v="94122"/>
    <x v="1"/>
    <s v="OFF-BI-10002498"/>
    <x v="1"/>
    <x v="8"/>
    <s v="Clear Mylar Reinforcing Strips"/>
    <n v="89.712000000000018"/>
    <n v="6"/>
    <n v="0.2"/>
    <n v="30.277799999999992"/>
  </r>
  <r>
    <n v="7230"/>
    <s v="CA-2011-157546"/>
    <x v="2"/>
    <x v="836"/>
    <d v="2011-07-22T00:00:00"/>
    <s v="First Class"/>
    <s v="RD-19720"/>
    <s v="Roger Demir"/>
    <x v="0"/>
    <x v="0"/>
    <x v="8"/>
    <x v="1"/>
    <n v="94122"/>
    <x v="1"/>
    <s v="OFF-PA-10004569"/>
    <x v="1"/>
    <x v="10"/>
    <s v="Wirebound Message Books, Two 4 1/4&quot; x 5&quot; Forms per Page"/>
    <n v="22.830000000000002"/>
    <n v="3"/>
    <n v="0"/>
    <n v="10.7301"/>
  </r>
  <r>
    <n v="7231"/>
    <s v="CA-2014-153843"/>
    <x v="3"/>
    <x v="677"/>
    <d v="2014-03-16T00:00:00"/>
    <s v="First Class"/>
    <s v="SC-20380"/>
    <s v="Shahid Collister"/>
    <x v="0"/>
    <x v="0"/>
    <x v="54"/>
    <x v="29"/>
    <n v="6824"/>
    <x v="3"/>
    <s v="OFF-BI-10002353"/>
    <x v="1"/>
    <x v="8"/>
    <s v="GBC VeloBind Cover Sets"/>
    <n v="30.88"/>
    <n v="2"/>
    <n v="0"/>
    <n v="15.44"/>
  </r>
  <r>
    <n v="7232"/>
    <s v="CA-2014-153843"/>
    <x v="3"/>
    <x v="677"/>
    <d v="2014-03-16T00:00:00"/>
    <s v="First Class"/>
    <s v="SC-20380"/>
    <s v="Shahid Collister"/>
    <x v="0"/>
    <x v="0"/>
    <x v="54"/>
    <x v="29"/>
    <n v="6824"/>
    <x v="3"/>
    <s v="OFF-AP-10001564"/>
    <x v="1"/>
    <x v="9"/>
    <s v="Hoover Commercial Lightweight Upright Vacuum with E-Z Empty Dirt Cup"/>
    <n v="465.16"/>
    <n v="2"/>
    <n v="0"/>
    <n v="120.94159999999999"/>
  </r>
  <r>
    <n v="7233"/>
    <s v="CA-2014-153843"/>
    <x v="3"/>
    <x v="677"/>
    <d v="2014-03-16T00:00:00"/>
    <s v="First Class"/>
    <s v="SC-20380"/>
    <s v="Shahid Collister"/>
    <x v="0"/>
    <x v="0"/>
    <x v="54"/>
    <x v="29"/>
    <n v="6824"/>
    <x v="3"/>
    <s v="OFF-PA-10003673"/>
    <x v="1"/>
    <x v="10"/>
    <s v="Strathmore Photo Mount Cards"/>
    <n v="27.12"/>
    <n v="4"/>
    <n v="0"/>
    <n v="12.475199999999999"/>
  </r>
  <r>
    <n v="7234"/>
    <s v="CA-2013-137337"/>
    <x v="0"/>
    <x v="387"/>
    <d v="2013-03-13T00:00:00"/>
    <s v="Standard Class"/>
    <s v="GB-14575"/>
    <s v="Giulietta Baptist"/>
    <x v="0"/>
    <x v="0"/>
    <x v="20"/>
    <x v="15"/>
    <n v="10011"/>
    <x v="3"/>
    <s v="FUR-FU-10003347"/>
    <x v="0"/>
    <x v="5"/>
    <s v="Coloredge Poster Frame"/>
    <n v="113.6"/>
    <n v="8"/>
    <n v="0"/>
    <n v="44.304000000000002"/>
  </r>
  <r>
    <n v="7235"/>
    <s v="CA-2013-137337"/>
    <x v="0"/>
    <x v="387"/>
    <d v="2013-03-13T00:00:00"/>
    <s v="Standard Class"/>
    <s v="GB-14575"/>
    <s v="Giulietta Baptist"/>
    <x v="0"/>
    <x v="0"/>
    <x v="20"/>
    <x v="15"/>
    <n v="10011"/>
    <x v="3"/>
    <s v="OFF-PA-10001934"/>
    <x v="1"/>
    <x v="10"/>
    <s v="Xerox 1993"/>
    <n v="12.96"/>
    <n v="2"/>
    <n v="0"/>
    <n v="6.3504000000000005"/>
  </r>
  <r>
    <n v="7236"/>
    <s v="CA-2013-137337"/>
    <x v="0"/>
    <x v="387"/>
    <d v="2013-03-13T00:00:00"/>
    <s v="Standard Class"/>
    <s v="GB-14575"/>
    <s v="Giulietta Baptist"/>
    <x v="0"/>
    <x v="0"/>
    <x v="20"/>
    <x v="15"/>
    <n v="10011"/>
    <x v="3"/>
    <s v="OFF-BI-10000632"/>
    <x v="1"/>
    <x v="8"/>
    <s v="Satellite Sectional Post Binders"/>
    <n v="69.456000000000003"/>
    <n v="2"/>
    <n v="0.2"/>
    <n v="22.573199999999996"/>
  </r>
  <r>
    <n v="7237"/>
    <s v="CA-2011-138737"/>
    <x v="2"/>
    <x v="1035"/>
    <d v="2011-12-10T00:00:00"/>
    <s v="First Class"/>
    <s v="FP-14320"/>
    <s v="Frank Preis"/>
    <x v="0"/>
    <x v="0"/>
    <x v="1"/>
    <x v="1"/>
    <n v="90049"/>
    <x v="1"/>
    <s v="OFF-AR-10003190"/>
    <x v="1"/>
    <x v="6"/>
    <s v="Newell 32"/>
    <n v="8.64"/>
    <n v="3"/>
    <n v="0"/>
    <n v="2.4192"/>
  </r>
  <r>
    <n v="7238"/>
    <s v="CA-2013-164924"/>
    <x v="0"/>
    <x v="212"/>
    <d v="2013-07-11T00:00:00"/>
    <s v="Same Day"/>
    <s v="EA-14035"/>
    <s v="Erin Ashbrook"/>
    <x v="1"/>
    <x v="0"/>
    <x v="10"/>
    <x v="9"/>
    <n v="19143"/>
    <x v="3"/>
    <s v="TEC-MA-10000904"/>
    <x v="2"/>
    <x v="15"/>
    <s v="Brother MFC-9340CDW LED All-In-One Printer, Copier Scanner"/>
    <n v="341.99100000000004"/>
    <n v="3"/>
    <n v="0.7"/>
    <n v="-319.19159999999999"/>
  </r>
  <r>
    <n v="7239"/>
    <s v="CA-2013-101651"/>
    <x v="0"/>
    <x v="435"/>
    <d v="2013-12-31T00:00:00"/>
    <s v="Standard Class"/>
    <s v="SC-20305"/>
    <s v="Sean Christensen"/>
    <x v="0"/>
    <x v="0"/>
    <x v="49"/>
    <x v="1"/>
    <n v="95123"/>
    <x v="1"/>
    <s v="FUR-FU-10000771"/>
    <x v="0"/>
    <x v="5"/>
    <s v="Eldon 200 Class Desk Accessories, Smoke"/>
    <n v="43.96"/>
    <n v="7"/>
    <n v="0"/>
    <n v="18.463200000000004"/>
  </r>
  <r>
    <n v="7240"/>
    <s v="CA-2013-101651"/>
    <x v="0"/>
    <x v="435"/>
    <d v="2013-12-31T00:00:00"/>
    <s v="Standard Class"/>
    <s v="SC-20305"/>
    <s v="Sean Christensen"/>
    <x v="0"/>
    <x v="0"/>
    <x v="49"/>
    <x v="1"/>
    <n v="95123"/>
    <x v="1"/>
    <s v="OFF-EN-10001990"/>
    <x v="1"/>
    <x v="12"/>
    <s v="Staples"/>
    <n v="39.76"/>
    <n v="7"/>
    <n v="0"/>
    <n v="18.687199999999997"/>
  </r>
  <r>
    <n v="7241"/>
    <s v="CA-2014-136651"/>
    <x v="3"/>
    <x v="756"/>
    <d v="2014-04-26T00:00:00"/>
    <s v="Second Class"/>
    <s v="JF-15355"/>
    <s v="Jay Fein"/>
    <x v="0"/>
    <x v="0"/>
    <x v="45"/>
    <x v="1"/>
    <n v="91104"/>
    <x v="1"/>
    <s v="FUR-FU-10002445"/>
    <x v="0"/>
    <x v="5"/>
    <s v="DAX Two-Tone Rosewood/Black Document Frame, Desktop, 5 x 7"/>
    <n v="66.36"/>
    <n v="7"/>
    <n v="0"/>
    <n v="26.544000000000004"/>
  </r>
  <r>
    <n v="7242"/>
    <s v="CA-2014-136651"/>
    <x v="3"/>
    <x v="756"/>
    <d v="2014-04-26T00:00:00"/>
    <s v="Second Class"/>
    <s v="JF-15355"/>
    <s v="Jay Fein"/>
    <x v="0"/>
    <x v="0"/>
    <x v="45"/>
    <x v="1"/>
    <n v="91104"/>
    <x v="1"/>
    <s v="OFF-BI-10003638"/>
    <x v="1"/>
    <x v="8"/>
    <s v="GBC Durable Plastic Covers"/>
    <n v="92.88000000000001"/>
    <n v="6"/>
    <n v="0.2"/>
    <n v="30.185999999999996"/>
  </r>
  <r>
    <n v="7243"/>
    <s v="CA-2014-136651"/>
    <x v="3"/>
    <x v="756"/>
    <d v="2014-04-26T00:00:00"/>
    <s v="Second Class"/>
    <s v="JF-15355"/>
    <s v="Jay Fein"/>
    <x v="0"/>
    <x v="0"/>
    <x v="45"/>
    <x v="1"/>
    <n v="91104"/>
    <x v="1"/>
    <s v="FUR-FU-10004864"/>
    <x v="0"/>
    <x v="5"/>
    <s v="Eldon 500 Class Desk Accessories"/>
    <n v="24.14"/>
    <n v="2"/>
    <n v="0"/>
    <n v="7.9662000000000006"/>
  </r>
  <r>
    <n v="7244"/>
    <s v="CA-2014-118892"/>
    <x v="3"/>
    <x v="629"/>
    <d v="2014-08-23T00:00:00"/>
    <s v="Second Class"/>
    <s v="TP-21415"/>
    <s v="Tom Prescott"/>
    <x v="0"/>
    <x v="0"/>
    <x v="10"/>
    <x v="9"/>
    <n v="19134"/>
    <x v="3"/>
    <s v="FUR-CH-10002024"/>
    <x v="0"/>
    <x v="1"/>
    <s v="HON 5400 Series Task Chairs for Big and Tall"/>
    <n v="4416.174"/>
    <n v="9"/>
    <n v="0.3"/>
    <n v="-630.88200000000006"/>
  </r>
  <r>
    <n v="7245"/>
    <s v="US-2014-151127"/>
    <x v="3"/>
    <x v="1053"/>
    <d v="2014-05-26T00:00:00"/>
    <s v="First Class"/>
    <s v="RL-19615"/>
    <s v="Rob Lucas"/>
    <x v="0"/>
    <x v="0"/>
    <x v="1"/>
    <x v="1"/>
    <n v="90049"/>
    <x v="1"/>
    <s v="OFF-AR-10002445"/>
    <x v="1"/>
    <x v="6"/>
    <s v="SANFORD Major Accent Highlighters"/>
    <n v="49.56"/>
    <n v="7"/>
    <n v="0"/>
    <n v="18.832800000000002"/>
  </r>
  <r>
    <n v="7246"/>
    <s v="CA-2014-145807"/>
    <x v="3"/>
    <x v="839"/>
    <d v="2014-02-14T00:00:00"/>
    <s v="Standard Class"/>
    <s v="SB-20170"/>
    <s v="Sarah Bern"/>
    <x v="0"/>
    <x v="0"/>
    <x v="1"/>
    <x v="1"/>
    <n v="90032"/>
    <x v="1"/>
    <s v="OFF-ST-10001370"/>
    <x v="1"/>
    <x v="4"/>
    <s v="Sensible Storage WireTech Storage Systems"/>
    <n v="354.90000000000003"/>
    <n v="5"/>
    <n v="0"/>
    <n v="17.744999999999962"/>
  </r>
  <r>
    <n v="7247"/>
    <s v="US-2011-127978"/>
    <x v="2"/>
    <x v="223"/>
    <d v="2011-03-08T00:00:00"/>
    <s v="Standard Class"/>
    <s v="JS-15595"/>
    <s v="Jill Stevenson"/>
    <x v="1"/>
    <x v="0"/>
    <x v="38"/>
    <x v="24"/>
    <n v="43229"/>
    <x v="3"/>
    <s v="OFF-LA-10000305"/>
    <x v="1"/>
    <x v="2"/>
    <s v="Avery 495"/>
    <n v="15.120000000000001"/>
    <n v="3"/>
    <n v="0.2"/>
    <n v="4.9139999999999988"/>
  </r>
  <r>
    <n v="7248"/>
    <s v="US-2011-127978"/>
    <x v="2"/>
    <x v="223"/>
    <d v="2011-03-08T00:00:00"/>
    <s v="Standard Class"/>
    <s v="JS-15595"/>
    <s v="Jill Stevenson"/>
    <x v="1"/>
    <x v="0"/>
    <x v="38"/>
    <x v="24"/>
    <n v="43229"/>
    <x v="3"/>
    <s v="FUR-BO-10001972"/>
    <x v="0"/>
    <x v="0"/>
    <s v="O'Sullivan 4-Shelf Bookcase in Odessa Pine"/>
    <n v="302.45"/>
    <n v="5"/>
    <n v="0.5"/>
    <n v="-199.61700000000002"/>
  </r>
  <r>
    <n v="7249"/>
    <s v="US-2011-127978"/>
    <x v="2"/>
    <x v="223"/>
    <d v="2011-03-08T00:00:00"/>
    <s v="Standard Class"/>
    <s v="JS-15595"/>
    <s v="Jill Stevenson"/>
    <x v="1"/>
    <x v="0"/>
    <x v="38"/>
    <x v="24"/>
    <n v="43229"/>
    <x v="3"/>
    <s v="OFF-ST-10002486"/>
    <x v="1"/>
    <x v="4"/>
    <s v="Eldon Shelf Savers Cubes and Bins"/>
    <n v="44.672000000000004"/>
    <n v="8"/>
    <n v="0.2"/>
    <n v="-10.051200000000003"/>
  </r>
  <r>
    <n v="7250"/>
    <s v="CA-2012-158491"/>
    <x v="1"/>
    <x v="593"/>
    <d v="2012-06-09T00:00:00"/>
    <s v="Second Class"/>
    <s v="BP-11155"/>
    <s v="Becky Pak"/>
    <x v="0"/>
    <x v="0"/>
    <x v="1"/>
    <x v="1"/>
    <n v="90008"/>
    <x v="1"/>
    <s v="TEC-AC-10001874"/>
    <x v="2"/>
    <x v="11"/>
    <s v="Logitech Wireless Anywhere Mouse MX for PC and Mac"/>
    <n v="119.98"/>
    <n v="2"/>
    <n v="0"/>
    <n v="35.994"/>
  </r>
  <r>
    <n v="7251"/>
    <s v="CA-2012-158491"/>
    <x v="1"/>
    <x v="593"/>
    <d v="2012-06-09T00:00:00"/>
    <s v="Second Class"/>
    <s v="BP-11155"/>
    <s v="Becky Pak"/>
    <x v="0"/>
    <x v="0"/>
    <x v="1"/>
    <x v="1"/>
    <n v="90008"/>
    <x v="1"/>
    <s v="TEC-AC-10003870"/>
    <x v="2"/>
    <x v="11"/>
    <s v="Logitech Z-906 Speaker sys - home theater - 5.1-CH"/>
    <n v="989.97"/>
    <n v="3"/>
    <n v="0"/>
    <n v="395.98800000000006"/>
  </r>
  <r>
    <n v="7252"/>
    <s v="CA-2013-116764"/>
    <x v="0"/>
    <x v="278"/>
    <d v="2013-09-03T00:00:00"/>
    <s v="Standard Class"/>
    <s v="EM-13825"/>
    <s v="Elizabeth Moffitt"/>
    <x v="1"/>
    <x v="0"/>
    <x v="389"/>
    <x v="2"/>
    <n v="33021"/>
    <x v="0"/>
    <s v="OFF-LA-10002473"/>
    <x v="1"/>
    <x v="2"/>
    <s v="Avery 484"/>
    <n v="9.2159999999999993"/>
    <n v="4"/>
    <n v="0.2"/>
    <n v="3.3408000000000002"/>
  </r>
  <r>
    <n v="7253"/>
    <s v="CA-2013-152457"/>
    <x v="0"/>
    <x v="126"/>
    <d v="2013-09-19T00:00:00"/>
    <s v="Standard Class"/>
    <s v="SC-20695"/>
    <s v="Steve Chapman"/>
    <x v="1"/>
    <x v="0"/>
    <x v="43"/>
    <x v="12"/>
    <n v="48066"/>
    <x v="2"/>
    <s v="OFF-PA-10003790"/>
    <x v="1"/>
    <x v="10"/>
    <s v="Xerox 1991"/>
    <n v="68.52"/>
    <n v="3"/>
    <n v="0"/>
    <n v="31.519199999999998"/>
  </r>
  <r>
    <n v="7254"/>
    <s v="CA-2013-152730"/>
    <x v="0"/>
    <x v="198"/>
    <d v="2013-06-05T00:00:00"/>
    <s v="Standard Class"/>
    <s v="EM-14140"/>
    <s v="Eugene Moren"/>
    <x v="2"/>
    <x v="0"/>
    <x v="384"/>
    <x v="6"/>
    <n v="54880"/>
    <x v="2"/>
    <s v="OFF-AP-10002684"/>
    <x v="1"/>
    <x v="9"/>
    <s v="Acco 7-Outlet Masterpiece Power Center, Wihtout Fax/Phone Line Protection"/>
    <n v="364.74"/>
    <n v="3"/>
    <n v="0"/>
    <n v="109.42199999999997"/>
  </r>
  <r>
    <n v="7255"/>
    <s v="CA-2013-152730"/>
    <x v="0"/>
    <x v="198"/>
    <d v="2013-06-05T00:00:00"/>
    <s v="Standard Class"/>
    <s v="EM-14140"/>
    <s v="Eugene Moren"/>
    <x v="2"/>
    <x v="0"/>
    <x v="384"/>
    <x v="6"/>
    <n v="54880"/>
    <x v="2"/>
    <s v="FUR-FU-10001037"/>
    <x v="0"/>
    <x v="5"/>
    <s v="DAX Charcoal/Nickel-Tone Document Frame, 5 x 7"/>
    <n v="47.400000000000006"/>
    <n v="5"/>
    <n v="0"/>
    <n v="21.33"/>
  </r>
  <r>
    <n v="7256"/>
    <s v="CA-2013-152730"/>
    <x v="0"/>
    <x v="198"/>
    <d v="2013-06-05T00:00:00"/>
    <s v="Standard Class"/>
    <s v="EM-14140"/>
    <s v="Eugene Moren"/>
    <x v="2"/>
    <x v="0"/>
    <x v="384"/>
    <x v="6"/>
    <n v="54880"/>
    <x v="2"/>
    <s v="OFF-ST-10000876"/>
    <x v="1"/>
    <x v="4"/>
    <s v="Eldon Simplefile Box Office"/>
    <n v="49.76"/>
    <n v="4"/>
    <n v="0"/>
    <n v="13.9328"/>
  </r>
  <r>
    <n v="7257"/>
    <s v="CA-2013-152730"/>
    <x v="0"/>
    <x v="198"/>
    <d v="2013-06-05T00:00:00"/>
    <s v="Standard Class"/>
    <s v="EM-14140"/>
    <s v="Eugene Moren"/>
    <x v="2"/>
    <x v="0"/>
    <x v="384"/>
    <x v="6"/>
    <n v="54880"/>
    <x v="2"/>
    <s v="OFF-AR-10003732"/>
    <x v="1"/>
    <x v="6"/>
    <s v="Newell 333"/>
    <n v="5.56"/>
    <n v="2"/>
    <n v="0"/>
    <n v="1.4455999999999998"/>
  </r>
  <r>
    <n v="7258"/>
    <s v="CA-2013-152730"/>
    <x v="0"/>
    <x v="198"/>
    <d v="2013-06-05T00:00:00"/>
    <s v="Standard Class"/>
    <s v="EM-14140"/>
    <s v="Eugene Moren"/>
    <x v="2"/>
    <x v="0"/>
    <x v="384"/>
    <x v="6"/>
    <n v="54880"/>
    <x v="2"/>
    <s v="OFF-PA-10000994"/>
    <x v="1"/>
    <x v="10"/>
    <s v="Xerox 1915"/>
    <n v="629.09999999999991"/>
    <n v="6"/>
    <n v="0"/>
    <n v="301.96799999999996"/>
  </r>
  <r>
    <n v="7259"/>
    <s v="CA-2013-152730"/>
    <x v="0"/>
    <x v="198"/>
    <d v="2013-06-05T00:00:00"/>
    <s v="Standard Class"/>
    <s v="EM-14140"/>
    <s v="Eugene Moren"/>
    <x v="2"/>
    <x v="0"/>
    <x v="384"/>
    <x v="6"/>
    <n v="54880"/>
    <x v="2"/>
    <s v="OFF-AR-10000940"/>
    <x v="1"/>
    <x v="6"/>
    <s v="Newell 343"/>
    <n v="14.7"/>
    <n v="5"/>
    <n v="0"/>
    <n v="3.9690000000000003"/>
  </r>
  <r>
    <n v="7260"/>
    <s v="CA-2013-152730"/>
    <x v="0"/>
    <x v="198"/>
    <d v="2013-06-05T00:00:00"/>
    <s v="Standard Class"/>
    <s v="EM-14140"/>
    <s v="Eugene Moren"/>
    <x v="2"/>
    <x v="0"/>
    <x v="384"/>
    <x v="6"/>
    <n v="54880"/>
    <x v="2"/>
    <s v="OFF-PA-10004888"/>
    <x v="1"/>
    <x v="10"/>
    <s v="Xerox 217"/>
    <n v="45.36"/>
    <n v="7"/>
    <n v="0"/>
    <n v="21.772800000000004"/>
  </r>
  <r>
    <n v="7261"/>
    <s v="CA-2013-152730"/>
    <x v="0"/>
    <x v="198"/>
    <d v="2013-06-05T00:00:00"/>
    <s v="Standard Class"/>
    <s v="EM-14140"/>
    <s v="Eugene Moren"/>
    <x v="2"/>
    <x v="0"/>
    <x v="384"/>
    <x v="6"/>
    <n v="54880"/>
    <x v="2"/>
    <s v="TEC-PH-10000441"/>
    <x v="2"/>
    <x v="7"/>
    <s v="VTech DS6151"/>
    <n v="125.99"/>
    <n v="1"/>
    <n v="0"/>
    <n v="35.277200000000008"/>
  </r>
  <r>
    <n v="7262"/>
    <s v="CA-2014-137001"/>
    <x v="3"/>
    <x v="193"/>
    <d v="2014-06-14T00:00:00"/>
    <s v="Second Class"/>
    <s v="GZ-14545"/>
    <s v="George Zrebassa"/>
    <x v="1"/>
    <x v="0"/>
    <x v="302"/>
    <x v="1"/>
    <n v="91360"/>
    <x v="1"/>
    <s v="OFF-AR-10001231"/>
    <x v="1"/>
    <x v="6"/>
    <s v="Sanford EarthWrite Recycled Pencils, Medium Soft, #2"/>
    <n v="14.700000000000001"/>
    <n v="7"/>
    <n v="0"/>
    <n v="4.1160000000000005"/>
  </r>
  <r>
    <n v="7263"/>
    <s v="CA-2014-156363"/>
    <x v="3"/>
    <x v="760"/>
    <d v="2014-10-29T00:00:00"/>
    <s v="Standard Class"/>
    <s v="ML-17395"/>
    <s v="Marina Lichtenstein"/>
    <x v="1"/>
    <x v="0"/>
    <x v="10"/>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x v="0"/>
    <x v="10"/>
    <x v="9"/>
    <n v="19134"/>
    <x v="3"/>
    <s v="OFF-EN-10003068"/>
    <x v="1"/>
    <x v="12"/>
    <s v="#6 3/4 Gummed Flap White Envelopes"/>
    <n v="31.680000000000003"/>
    <n v="4"/>
    <n v="0.2"/>
    <n v="11.087999999999997"/>
  </r>
  <r>
    <n v="7265"/>
    <s v="CA-2014-122056"/>
    <x v="3"/>
    <x v="487"/>
    <d v="2014-06-18T00:00:00"/>
    <s v="Standard Class"/>
    <s v="PG-18895"/>
    <s v="Paul Gonzalez"/>
    <x v="0"/>
    <x v="0"/>
    <x v="24"/>
    <x v="17"/>
    <n v="22153"/>
    <x v="0"/>
    <s v="OFF-AR-10004260"/>
    <x v="1"/>
    <x v="6"/>
    <s v="Boston 1799 Powerhouse Electric Pencil Sharpener"/>
    <n v="181.86"/>
    <n v="7"/>
    <n v="0"/>
    <n v="50.9208"/>
  </r>
  <r>
    <n v="7266"/>
    <s v="US-2011-143721"/>
    <x v="2"/>
    <x v="533"/>
    <d v="2011-11-26T00:00:00"/>
    <s v="Second Class"/>
    <s v="DK-12835"/>
    <s v="Damala Kotsonis"/>
    <x v="1"/>
    <x v="0"/>
    <x v="12"/>
    <x v="5"/>
    <n v="77095"/>
    <x v="2"/>
    <s v="FUR-CH-10001973"/>
    <x v="0"/>
    <x v="1"/>
    <s v="Office Star Flex Back Scooter Chair with White Frame"/>
    <n v="155.37199999999999"/>
    <n v="2"/>
    <n v="0.3"/>
    <n v="-35.513599999999997"/>
  </r>
  <r>
    <n v="7267"/>
    <s v="CA-2014-122987"/>
    <x v="3"/>
    <x v="1153"/>
    <d v="2014-08-17T00:00:00"/>
    <s v="Same Day"/>
    <s v="SJ-20215"/>
    <s v="Sarah Jordon"/>
    <x v="0"/>
    <x v="0"/>
    <x v="29"/>
    <x v="18"/>
    <n v="38401"/>
    <x v="0"/>
    <s v="OFF-BI-10002824"/>
    <x v="1"/>
    <x v="8"/>
    <s v="Recycled Easel Ring Binders"/>
    <n v="13.428000000000003"/>
    <n v="3"/>
    <n v="0.7"/>
    <n v="-11.190000000000001"/>
  </r>
  <r>
    <n v="7268"/>
    <s v="CA-2014-122987"/>
    <x v="3"/>
    <x v="1153"/>
    <d v="2014-08-17T00:00:00"/>
    <s v="Same Day"/>
    <s v="SJ-20215"/>
    <s v="Sarah Jordon"/>
    <x v="0"/>
    <x v="0"/>
    <x v="29"/>
    <x v="18"/>
    <n v="38401"/>
    <x v="0"/>
    <s v="OFF-ST-10004950"/>
    <x v="1"/>
    <x v="4"/>
    <s v="Acco Perma 3000 Stacking Storage Drawers"/>
    <n v="67.13600000000001"/>
    <n v="4"/>
    <n v="0.2"/>
    <n v="-0.83920000000000172"/>
  </r>
  <r>
    <n v="7269"/>
    <s v="CA-2013-133368"/>
    <x v="0"/>
    <x v="1154"/>
    <d v="2013-01-20T00:00:00"/>
    <s v="Standard Class"/>
    <s v="AG-10675"/>
    <s v="Anna Gayman"/>
    <x v="0"/>
    <x v="0"/>
    <x v="3"/>
    <x v="3"/>
    <n v="28027"/>
    <x v="0"/>
    <s v="OFF-PA-10004039"/>
    <x v="1"/>
    <x v="10"/>
    <s v="Xerox 1882"/>
    <n v="89.567999999999998"/>
    <n v="2"/>
    <n v="0.2"/>
    <n v="32.468400000000003"/>
  </r>
  <r>
    <n v="7270"/>
    <s v="CA-2013-133368"/>
    <x v="0"/>
    <x v="1154"/>
    <d v="2013-01-20T00:00:00"/>
    <s v="Standard Class"/>
    <s v="AG-10675"/>
    <s v="Anna Gayman"/>
    <x v="0"/>
    <x v="0"/>
    <x v="3"/>
    <x v="3"/>
    <n v="28027"/>
    <x v="0"/>
    <s v="FUR-FU-10003374"/>
    <x v="0"/>
    <x v="5"/>
    <s v="Electrix Fluorescent Magnifier Lamps &amp; Weighted Base"/>
    <n v="315.77600000000007"/>
    <n v="8"/>
    <n v="0.2"/>
    <n v="31.577600000000018"/>
  </r>
  <r>
    <n v="7271"/>
    <s v="CA-2013-123337"/>
    <x v="0"/>
    <x v="1142"/>
    <d v="2013-09-23T00:00:00"/>
    <s v="Standard Class"/>
    <s v="KD-16495"/>
    <s v="Keith Dawkins"/>
    <x v="1"/>
    <x v="0"/>
    <x v="49"/>
    <x v="1"/>
    <n v="95123"/>
    <x v="1"/>
    <s v="FUR-BO-10001918"/>
    <x v="0"/>
    <x v="0"/>
    <s v="Sauder Forest Hills Library with Doors, Woodland Oak Finish"/>
    <n v="273.666"/>
    <n v="2"/>
    <n v="0.15"/>
    <n v="-12.878400000000013"/>
  </r>
  <r>
    <n v="7272"/>
    <s v="CA-2013-123337"/>
    <x v="0"/>
    <x v="1142"/>
    <d v="2013-09-23T00:00:00"/>
    <s v="Standard Class"/>
    <s v="KD-16495"/>
    <s v="Keith Dawkins"/>
    <x v="1"/>
    <x v="0"/>
    <x v="49"/>
    <x v="1"/>
    <n v="95123"/>
    <x v="1"/>
    <s v="OFF-AP-10002287"/>
    <x v="1"/>
    <x v="9"/>
    <s v="Eureka Sanitaire  Multi-Pro Heavy-Duty Upright, Disposable Bags"/>
    <n v="17.48"/>
    <n v="4"/>
    <n v="0"/>
    <n v="4.5448000000000004"/>
  </r>
  <r>
    <n v="7273"/>
    <s v="US-2013-150357"/>
    <x v="0"/>
    <x v="1155"/>
    <d v="2013-10-15T00:00:00"/>
    <s v="Standard Class"/>
    <s v="EB-13975"/>
    <s v="Erica Bern"/>
    <x v="1"/>
    <x v="0"/>
    <x v="247"/>
    <x v="3"/>
    <n v="27405"/>
    <x v="0"/>
    <s v="OFF-SU-10004498"/>
    <x v="1"/>
    <x v="14"/>
    <s v="Martin-Yale Premier Letter Opener"/>
    <n v="20.608000000000004"/>
    <n v="2"/>
    <n v="0.2"/>
    <n v="-4.3792000000000009"/>
  </r>
  <r>
    <n v="7274"/>
    <s v="US-2013-150357"/>
    <x v="0"/>
    <x v="1155"/>
    <d v="2013-10-15T00:00:00"/>
    <s v="Standard Class"/>
    <s v="EB-13975"/>
    <s v="Erica Bern"/>
    <x v="1"/>
    <x v="0"/>
    <x v="247"/>
    <x v="3"/>
    <n v="27405"/>
    <x v="0"/>
    <s v="OFF-BI-10002557"/>
    <x v="1"/>
    <x v="8"/>
    <s v="Presstex Flexible Ring Binders"/>
    <n v="4.0950000000000006"/>
    <n v="3"/>
    <n v="0.7"/>
    <n v="-2.7300000000000004"/>
  </r>
  <r>
    <n v="7275"/>
    <s v="CA-2012-144519"/>
    <x v="1"/>
    <x v="50"/>
    <d v="2012-11-17T00:00:00"/>
    <s v="Standard Class"/>
    <s v="AW-10930"/>
    <s v="Arthur Wiediger"/>
    <x v="2"/>
    <x v="0"/>
    <x v="433"/>
    <x v="37"/>
    <n v="59601"/>
    <x v="1"/>
    <s v="TEC-PH-10004908"/>
    <x v="2"/>
    <x v="7"/>
    <s v="Panasonic KX TS3282W Corded phone"/>
    <n v="339.96000000000004"/>
    <n v="5"/>
    <n v="0.2"/>
    <n v="42.494999999999948"/>
  </r>
  <r>
    <n v="7276"/>
    <s v="CA-2012-144519"/>
    <x v="1"/>
    <x v="50"/>
    <d v="2012-11-17T00:00:00"/>
    <s v="Standard Class"/>
    <s v="AW-10930"/>
    <s v="Arthur Wiediger"/>
    <x v="2"/>
    <x v="0"/>
    <x v="433"/>
    <x v="37"/>
    <n v="59601"/>
    <x v="1"/>
    <s v="FUR-FU-10000794"/>
    <x v="0"/>
    <x v="5"/>
    <s v="Eldon Stackable Tray, Side-Load, Legal, Smoke"/>
    <n v="63.980000000000004"/>
    <n v="7"/>
    <n v="0"/>
    <n v="21.7532"/>
  </r>
  <r>
    <n v="7277"/>
    <s v="CA-2011-120670"/>
    <x v="2"/>
    <x v="981"/>
    <d v="2011-11-06T00:00:00"/>
    <s v="Standard Class"/>
    <s v="JK-16120"/>
    <s v="Julie Kriz"/>
    <x v="2"/>
    <x v="0"/>
    <x v="2"/>
    <x v="2"/>
    <n v="33311"/>
    <x v="0"/>
    <s v="TEC-AC-10004171"/>
    <x v="2"/>
    <x v="11"/>
    <s v="Razer Kraken 7.1 Surround Sound Over Ear USB Gaming Headset"/>
    <n v="799.92000000000007"/>
    <n v="10"/>
    <n v="0.2"/>
    <n v="239.976"/>
  </r>
  <r>
    <n v="7278"/>
    <s v="CA-2013-157217"/>
    <x v="0"/>
    <x v="1080"/>
    <d v="2013-07-22T00:00:00"/>
    <s v="First Class"/>
    <s v="TC-21535"/>
    <s v="Tracy Collins"/>
    <x v="2"/>
    <x v="0"/>
    <x v="8"/>
    <x v="1"/>
    <n v="94110"/>
    <x v="1"/>
    <s v="TEC-PH-10002070"/>
    <x v="2"/>
    <x v="7"/>
    <s v="Griffin GC36547 PowerJolt SE Lightning Charger"/>
    <n v="35.984000000000002"/>
    <n v="2"/>
    <n v="0.2"/>
    <n v="4.4979999999999958"/>
  </r>
  <r>
    <n v="7279"/>
    <s v="CA-2013-157217"/>
    <x v="0"/>
    <x v="1080"/>
    <d v="2013-07-22T00:00:00"/>
    <s v="First Class"/>
    <s v="TC-21535"/>
    <s v="Tracy Collins"/>
    <x v="2"/>
    <x v="0"/>
    <x v="8"/>
    <x v="1"/>
    <n v="94110"/>
    <x v="1"/>
    <s v="TEC-AC-10003095"/>
    <x v="2"/>
    <x v="11"/>
    <s v="Logitech G35 7.1-Channel Surround Sound Headset"/>
    <n v="389.97"/>
    <n v="3"/>
    <n v="0"/>
    <n v="132.58980000000003"/>
  </r>
  <r>
    <n v="7280"/>
    <s v="CA-2013-108224"/>
    <x v="0"/>
    <x v="675"/>
    <d v="2013-05-15T00:00:00"/>
    <s v="Same Day"/>
    <s v="TH-21235"/>
    <s v="Tiffany House"/>
    <x v="1"/>
    <x v="0"/>
    <x v="420"/>
    <x v="16"/>
    <n v="85364"/>
    <x v="1"/>
    <s v="TEC-AC-10003832"/>
    <x v="2"/>
    <x v="11"/>
    <s v="Imation 16GB Mini TravelDrive USB 2.0 Flash Drive"/>
    <n v="185.52800000000002"/>
    <n v="7"/>
    <n v="0.2"/>
    <n v="48.701099999999997"/>
  </r>
  <r>
    <n v="7281"/>
    <s v="CA-2012-162782"/>
    <x v="1"/>
    <x v="780"/>
    <d v="2012-02-27T00:00:00"/>
    <s v="Standard Class"/>
    <s v="PW-19240"/>
    <s v="Pierre Wener"/>
    <x v="0"/>
    <x v="0"/>
    <x v="29"/>
    <x v="39"/>
    <n v="21044"/>
    <x v="3"/>
    <s v="OFF-BI-10003527"/>
    <x v="1"/>
    <x v="8"/>
    <s v="Fellowes PB500 Electric Punch Plastic Comb Binding Machine with Manual Bind"/>
    <n v="2541.98"/>
    <n v="2"/>
    <n v="0"/>
    <n v="1270.99"/>
  </r>
  <r>
    <n v="7282"/>
    <s v="CA-2014-159282"/>
    <x v="3"/>
    <x v="524"/>
    <d v="2014-10-22T00:00:00"/>
    <s v="Standard Class"/>
    <s v="GH-14410"/>
    <s v="Gary Hansen"/>
    <x v="2"/>
    <x v="0"/>
    <x v="420"/>
    <x v="16"/>
    <n v="85364"/>
    <x v="1"/>
    <s v="TEC-MA-10001148"/>
    <x v="2"/>
    <x v="15"/>
    <s v="Swingline SM12-08 MicroCut Jam Free Shredder"/>
    <n v="599.98500000000013"/>
    <n v="5"/>
    <n v="0.7"/>
    <n v="-479.98799999999994"/>
  </r>
  <r>
    <n v="7283"/>
    <s v="CA-2014-155936"/>
    <x v="3"/>
    <x v="738"/>
    <d v="2014-06-30T00:00:00"/>
    <s v="Standard Class"/>
    <s v="JK-15730"/>
    <s v="Joe Kamberova"/>
    <x v="0"/>
    <x v="0"/>
    <x v="22"/>
    <x v="10"/>
    <n v="60653"/>
    <x v="2"/>
    <s v="OFF-BI-10002432"/>
    <x v="1"/>
    <x v="8"/>
    <s v="Wilson Jones Standard D-Ring Binders"/>
    <n v="3.0359999999999996"/>
    <n v="3"/>
    <n v="0.8"/>
    <n v="-5.0094000000000012"/>
  </r>
  <r>
    <n v="7284"/>
    <s v="CA-2014-169439"/>
    <x v="3"/>
    <x v="428"/>
    <d v="2014-09-14T00:00:00"/>
    <s v="Standard Class"/>
    <s v="LC-17140"/>
    <s v="Logan Currie"/>
    <x v="0"/>
    <x v="0"/>
    <x v="138"/>
    <x v="24"/>
    <n v="44105"/>
    <x v="3"/>
    <s v="OFF-AR-10001374"/>
    <x v="1"/>
    <x v="6"/>
    <s v="BIC Brite Liner Highlighters, Chisel Tip"/>
    <n v="25.920000000000005"/>
    <n v="5"/>
    <n v="0.2"/>
    <n v="3.8879999999999972"/>
  </r>
  <r>
    <n v="7285"/>
    <s v="CA-2014-169439"/>
    <x v="3"/>
    <x v="428"/>
    <d v="2014-09-14T00:00:00"/>
    <s v="Standard Class"/>
    <s v="LC-17140"/>
    <s v="Logan Currie"/>
    <x v="0"/>
    <x v="0"/>
    <x v="138"/>
    <x v="24"/>
    <n v="44105"/>
    <x v="3"/>
    <s v="FUR-FU-10000723"/>
    <x v="0"/>
    <x v="5"/>
    <s v="Deflect-o EconoMat Studded, No Bevel Mat for Low Pile Carpeting"/>
    <n v="66.112000000000009"/>
    <n v="2"/>
    <n v="0.2"/>
    <n v="-9.0903999999999989"/>
  </r>
  <r>
    <n v="7286"/>
    <s v="CA-2014-151183"/>
    <x v="3"/>
    <x v="336"/>
    <d v="2014-10-20T00:00:00"/>
    <s v="Standard Class"/>
    <s v="BK-11260"/>
    <s v="Berenike Kampe"/>
    <x v="0"/>
    <x v="0"/>
    <x v="8"/>
    <x v="1"/>
    <n v="94110"/>
    <x v="1"/>
    <s v="TEC-AC-10003614"/>
    <x v="2"/>
    <x v="11"/>
    <s v="Verbatim 25 GB 6x Blu-ray Single Layer Recordable Disc, 10/Pack"/>
    <n v="46.36"/>
    <n v="4"/>
    <n v="0"/>
    <n v="15.298799999999996"/>
  </r>
  <r>
    <n v="7287"/>
    <s v="CA-2013-149965"/>
    <x v="0"/>
    <x v="23"/>
    <d v="2013-06-26T00:00:00"/>
    <s v="Standard Class"/>
    <s v="BS-11365"/>
    <s v="Bill Shonely"/>
    <x v="1"/>
    <x v="0"/>
    <x v="268"/>
    <x v="26"/>
    <n v="73120"/>
    <x v="2"/>
    <s v="TEC-AC-10004877"/>
    <x v="2"/>
    <x v="11"/>
    <s v="Imation 30456 USB Flash Drive 8GB"/>
    <n v="6.9"/>
    <n v="1"/>
    <n v="0"/>
    <n v="0.5519999999999996"/>
  </r>
  <r>
    <n v="7288"/>
    <s v="CA-2013-149965"/>
    <x v="0"/>
    <x v="23"/>
    <d v="2013-06-26T00:00:00"/>
    <s v="Standard Class"/>
    <s v="BS-11365"/>
    <s v="Bill Shonely"/>
    <x v="1"/>
    <x v="0"/>
    <x v="268"/>
    <x v="26"/>
    <n v="73120"/>
    <x v="2"/>
    <s v="FUR-FU-10004270"/>
    <x v="0"/>
    <x v="5"/>
    <s v="Executive Impressions 13&quot; Clairmont Wall Clock"/>
    <n v="57.69"/>
    <n v="3"/>
    <n v="0"/>
    <n v="23.652900000000002"/>
  </r>
  <r>
    <n v="7289"/>
    <s v="CA-2011-158281"/>
    <x v="2"/>
    <x v="814"/>
    <d v="2011-09-07T00:00:00"/>
    <s v="Standard Class"/>
    <s v="AG-10525"/>
    <s v="Andy Gerbode"/>
    <x v="1"/>
    <x v="0"/>
    <x v="12"/>
    <x v="5"/>
    <n v="77095"/>
    <x v="2"/>
    <s v="TEC-MA-10002210"/>
    <x v="2"/>
    <x v="15"/>
    <s v="Epson TM-T88V Direct Thermal Printer - Monochrome - Desktop"/>
    <n v="559.71"/>
    <n v="3"/>
    <n v="0.4"/>
    <n v="-121.27049999999997"/>
  </r>
  <r>
    <n v="7290"/>
    <s v="CA-2013-153661"/>
    <x v="0"/>
    <x v="806"/>
    <d v="2013-01-31T00:00:00"/>
    <s v="First Class"/>
    <s v="SC-20725"/>
    <s v="Steven Cartwright"/>
    <x v="0"/>
    <x v="0"/>
    <x v="8"/>
    <x v="1"/>
    <n v="94122"/>
    <x v="1"/>
    <s v="OFF-ST-10000675"/>
    <x v="1"/>
    <x v="4"/>
    <s v="File Shuttle II and Handi-File, Black"/>
    <n v="305.01"/>
    <n v="9"/>
    <n v="0"/>
    <n v="76.252499999999998"/>
  </r>
  <r>
    <n v="7291"/>
    <s v="CA-2013-153661"/>
    <x v="0"/>
    <x v="806"/>
    <d v="2013-01-31T00:00:00"/>
    <s v="First Class"/>
    <s v="SC-20725"/>
    <s v="Steven Cartwright"/>
    <x v="0"/>
    <x v="0"/>
    <x v="8"/>
    <x v="1"/>
    <n v="94122"/>
    <x v="1"/>
    <s v="OFF-BI-10004781"/>
    <x v="1"/>
    <x v="8"/>
    <s v="GBC Wire Binding Strips"/>
    <n v="50.783999999999999"/>
    <n v="2"/>
    <n v="0.2"/>
    <n v="17.7744"/>
  </r>
  <r>
    <n v="7292"/>
    <s v="CA-2013-153661"/>
    <x v="0"/>
    <x v="806"/>
    <d v="2013-01-31T00:00:00"/>
    <s v="First Class"/>
    <s v="SC-20725"/>
    <s v="Steven Cartwright"/>
    <x v="0"/>
    <x v="0"/>
    <x v="8"/>
    <x v="1"/>
    <n v="94122"/>
    <x v="1"/>
    <s v="OFF-LA-10004689"/>
    <x v="1"/>
    <x v="2"/>
    <s v="Avery 512"/>
    <n v="26.01"/>
    <n v="9"/>
    <n v="0"/>
    <n v="12.2247"/>
  </r>
  <r>
    <n v="7293"/>
    <s v="CA-2014-109183"/>
    <x v="3"/>
    <x v="769"/>
    <d v="2014-12-10T00:00:00"/>
    <s v="Standard Class"/>
    <s v="LR-16915"/>
    <s v="Lena Radford"/>
    <x v="0"/>
    <x v="0"/>
    <x v="316"/>
    <x v="18"/>
    <n v="37211"/>
    <x v="0"/>
    <s v="TEC-MA-10001856"/>
    <x v="2"/>
    <x v="15"/>
    <s v="Okidata C610n Printer"/>
    <n v="649"/>
    <n v="2"/>
    <n v="0.5"/>
    <n v="-272.58000000000015"/>
  </r>
  <r>
    <n v="7294"/>
    <s v="CA-2013-113656"/>
    <x v="0"/>
    <x v="1156"/>
    <d v="2013-01-29T00:00:00"/>
    <s v="Standard Class"/>
    <s v="CB-12415"/>
    <s v="Christy Brittain"/>
    <x v="0"/>
    <x v="0"/>
    <x v="1"/>
    <x v="1"/>
    <n v="90036"/>
    <x v="1"/>
    <s v="FUR-FU-10000719"/>
    <x v="0"/>
    <x v="5"/>
    <s v="DAX Cubicle Frames, 8-1/2 x 11"/>
    <n v="59.99"/>
    <n v="7"/>
    <n v="0"/>
    <n v="21.596400000000003"/>
  </r>
  <r>
    <n v="7295"/>
    <s v="CA-2012-148964"/>
    <x v="1"/>
    <x v="989"/>
    <d v="2012-05-31T00:00:00"/>
    <s v="Standard Class"/>
    <s v="RD-19900"/>
    <s v="Ruben Dartt"/>
    <x v="0"/>
    <x v="0"/>
    <x v="234"/>
    <x v="4"/>
    <n v="98006"/>
    <x v="1"/>
    <s v="FUR-FU-10003849"/>
    <x v="0"/>
    <x v="5"/>
    <s v="DAX Metal Frame, Desktop, Stepped-Edge"/>
    <n v="20.239999999999998"/>
    <n v="1"/>
    <n v="0"/>
    <n v="7.8935999999999993"/>
  </r>
  <r>
    <n v="7296"/>
    <s v="CA-2011-111899"/>
    <x v="2"/>
    <x v="417"/>
    <d v="2011-05-05T00:00:00"/>
    <s v="First Class"/>
    <s v="NC-18340"/>
    <s v="Nat Carroll"/>
    <x v="0"/>
    <x v="0"/>
    <x v="12"/>
    <x v="5"/>
    <n v="77036"/>
    <x v="2"/>
    <s v="OFF-AR-10001725"/>
    <x v="1"/>
    <x v="6"/>
    <s v="Boston Home &amp; Office Model 2000 Electric Pencil Sharpeners"/>
    <n v="37.839999999999996"/>
    <n v="2"/>
    <n v="0.2"/>
    <n v="2.8380000000000027"/>
  </r>
  <r>
    <n v="7297"/>
    <s v="CA-2011-111899"/>
    <x v="2"/>
    <x v="417"/>
    <d v="2011-05-05T00:00:00"/>
    <s v="First Class"/>
    <s v="NC-18340"/>
    <s v="Nat Carroll"/>
    <x v="0"/>
    <x v="0"/>
    <x v="12"/>
    <x v="5"/>
    <n v="77036"/>
    <x v="2"/>
    <s v="OFF-FA-10000840"/>
    <x v="1"/>
    <x v="13"/>
    <s v="OIC Thumb-Tacks"/>
    <n v="5.4719999999999995"/>
    <n v="6"/>
    <n v="0.2"/>
    <n v="1.8467999999999996"/>
  </r>
  <r>
    <n v="7298"/>
    <s v="CA-2012-101126"/>
    <x v="1"/>
    <x v="1157"/>
    <d v="2012-02-14T00:00:00"/>
    <s v="Second Class"/>
    <s v="NB-18655"/>
    <s v="Nona Balk"/>
    <x v="1"/>
    <x v="0"/>
    <x v="10"/>
    <x v="9"/>
    <n v="19143"/>
    <x v="3"/>
    <s v="OFF-ST-10000943"/>
    <x v="1"/>
    <x v="4"/>
    <s v="Eldon ProFile File 'N Store Portable File Tub Letter/Legal Size Black"/>
    <n v="77.240000000000009"/>
    <n v="5"/>
    <n v="0.2"/>
    <n v="7.7240000000000002"/>
  </r>
  <r>
    <n v="7299"/>
    <s v="CA-2011-163468"/>
    <x v="2"/>
    <x v="728"/>
    <d v="2011-11-21T00:00:00"/>
    <s v="First Class"/>
    <s v="JK-15730"/>
    <s v="Joe Kamberova"/>
    <x v="0"/>
    <x v="0"/>
    <x v="467"/>
    <x v="10"/>
    <n v="60016"/>
    <x v="2"/>
    <s v="FUR-TA-10002533"/>
    <x v="0"/>
    <x v="3"/>
    <s v="BPI Conference Tables"/>
    <n v="292.10000000000002"/>
    <n v="4"/>
    <n v="0.5"/>
    <n v="-175.26000000000005"/>
  </r>
  <r>
    <n v="7300"/>
    <s v="CA-2011-163468"/>
    <x v="2"/>
    <x v="728"/>
    <d v="2011-11-21T00:00:00"/>
    <s v="First Class"/>
    <s v="JK-15730"/>
    <s v="Joe Kamberova"/>
    <x v="0"/>
    <x v="0"/>
    <x v="467"/>
    <x v="10"/>
    <n v="60016"/>
    <x v="2"/>
    <s v="FUR-FU-10001546"/>
    <x v="0"/>
    <x v="5"/>
    <s v="Dana Swing-Arm Lamps"/>
    <n v="8.5440000000000005"/>
    <n v="2"/>
    <n v="0.6"/>
    <n v="-7.4759999999999991"/>
  </r>
  <r>
    <n v="7301"/>
    <s v="CA-2011-163468"/>
    <x v="2"/>
    <x v="728"/>
    <d v="2011-11-21T00:00:00"/>
    <s v="First Class"/>
    <s v="JK-15730"/>
    <s v="Joe Kamberova"/>
    <x v="0"/>
    <x v="0"/>
    <x v="467"/>
    <x v="10"/>
    <n v="60016"/>
    <x v="2"/>
    <s v="FUR-BO-10003546"/>
    <x v="0"/>
    <x v="0"/>
    <s v="Hon 4-Shelf Metal Bookcases"/>
    <n v="424.11599999999999"/>
    <n v="6"/>
    <n v="0.3"/>
    <n v="-30.293999999999983"/>
  </r>
  <r>
    <n v="7302"/>
    <s v="CA-2011-163468"/>
    <x v="2"/>
    <x v="728"/>
    <d v="2011-11-21T00:00:00"/>
    <s v="First Class"/>
    <s v="JK-15730"/>
    <s v="Joe Kamberova"/>
    <x v="0"/>
    <x v="0"/>
    <x v="467"/>
    <x v="10"/>
    <n v="60016"/>
    <x v="2"/>
    <s v="OFF-BI-10004728"/>
    <x v="1"/>
    <x v="8"/>
    <s v="Wilson Jones Turn Tabs Binder Tool for Ring Binders"/>
    <n v="2.8919999999999995"/>
    <n v="3"/>
    <n v="0.8"/>
    <n v="-4.9164000000000012"/>
  </r>
  <r>
    <n v="7303"/>
    <s v="CA-2011-163468"/>
    <x v="2"/>
    <x v="728"/>
    <d v="2011-11-21T00:00:00"/>
    <s v="First Class"/>
    <s v="JK-15730"/>
    <s v="Joe Kamberova"/>
    <x v="0"/>
    <x v="0"/>
    <x v="467"/>
    <x v="10"/>
    <n v="60016"/>
    <x v="2"/>
    <s v="OFF-ST-10000025"/>
    <x v="1"/>
    <x v="4"/>
    <s v="Fellowes Stor/Drawer Steel Plus Storage Drawers"/>
    <n v="381.72"/>
    <n v="5"/>
    <n v="0.2"/>
    <n v="-66.801000000000045"/>
  </r>
  <r>
    <n v="7304"/>
    <s v="US-2014-117450"/>
    <x v="3"/>
    <x v="507"/>
    <d v="2014-09-09T00:00:00"/>
    <s v="Standard Class"/>
    <s v="DO-13645"/>
    <s v="Doug O'Connell"/>
    <x v="0"/>
    <x v="0"/>
    <x v="199"/>
    <x v="2"/>
    <n v="33437"/>
    <x v="0"/>
    <s v="FUR-CH-10003817"/>
    <x v="0"/>
    <x v="1"/>
    <s v="Global Value Steno Chair, Gray"/>
    <n v="97.184000000000012"/>
    <n v="2"/>
    <n v="0.2"/>
    <n v="6.0740000000000016"/>
  </r>
  <r>
    <n v="7305"/>
    <s v="US-2014-117450"/>
    <x v="3"/>
    <x v="507"/>
    <d v="2014-09-09T00:00:00"/>
    <s v="Standard Class"/>
    <s v="DO-13645"/>
    <s v="Doug O'Connell"/>
    <x v="0"/>
    <x v="0"/>
    <x v="199"/>
    <x v="2"/>
    <n v="33437"/>
    <x v="0"/>
    <s v="OFF-PA-10000289"/>
    <x v="1"/>
    <x v="10"/>
    <s v="Xerox 213"/>
    <n v="10.368000000000002"/>
    <n v="2"/>
    <n v="0.2"/>
    <n v="3.6288"/>
  </r>
  <r>
    <n v="7306"/>
    <s v="CA-2011-137274"/>
    <x v="2"/>
    <x v="1158"/>
    <d v="2011-04-02T00:00:00"/>
    <s v="Standard Class"/>
    <s v="MG-18145"/>
    <s v="Mike Gockenbach"/>
    <x v="0"/>
    <x v="0"/>
    <x v="243"/>
    <x v="5"/>
    <n v="75023"/>
    <x v="2"/>
    <s v="FUR-TA-10001889"/>
    <x v="0"/>
    <x v="3"/>
    <s v="Bush Advantage Collection Racetrack Conference Table"/>
    <n v="890.84099999999989"/>
    <n v="3"/>
    <n v="0.3"/>
    <n v="-152.71559999999999"/>
  </r>
  <r>
    <n v="7307"/>
    <s v="CA-2013-144092"/>
    <x v="0"/>
    <x v="732"/>
    <d v="2013-11-08T00:00:00"/>
    <s v="Second Class"/>
    <s v="LH-17155"/>
    <s v="Logan Haushalter"/>
    <x v="0"/>
    <x v="0"/>
    <x v="49"/>
    <x v="1"/>
    <n v="95123"/>
    <x v="1"/>
    <s v="TEC-AC-10002305"/>
    <x v="2"/>
    <x v="11"/>
    <s v="KeyTronic E03601U1 - Keyboard - Beige"/>
    <n v="72"/>
    <n v="4"/>
    <n v="0"/>
    <n v="12.959999999999994"/>
  </r>
  <r>
    <n v="7308"/>
    <s v="CA-2013-144092"/>
    <x v="0"/>
    <x v="732"/>
    <d v="2013-11-08T00:00:00"/>
    <s v="Second Class"/>
    <s v="LH-17155"/>
    <s v="Logan Haushalter"/>
    <x v="0"/>
    <x v="0"/>
    <x v="49"/>
    <x v="1"/>
    <n v="95123"/>
    <x v="1"/>
    <s v="FUR-CH-10004875"/>
    <x v="0"/>
    <x v="1"/>
    <s v="Harbour Creations 67200 Series Stacking Chairs"/>
    <n v="113.88800000000002"/>
    <n v="2"/>
    <n v="0.2"/>
    <n v="9.9651999999999994"/>
  </r>
  <r>
    <n v="7309"/>
    <s v="CA-2013-144092"/>
    <x v="0"/>
    <x v="732"/>
    <d v="2013-11-08T00:00:00"/>
    <s v="Second Class"/>
    <s v="LH-17155"/>
    <s v="Logan Haushalter"/>
    <x v="0"/>
    <x v="0"/>
    <x v="49"/>
    <x v="1"/>
    <n v="95123"/>
    <x v="1"/>
    <s v="OFF-EN-10001434"/>
    <x v="1"/>
    <x v="12"/>
    <s v="Strathmore #10 Envelopes, Ultimate White"/>
    <n v="158.13"/>
    <n v="3"/>
    <n v="0"/>
    <n v="77.483699999999999"/>
  </r>
  <r>
    <n v="7310"/>
    <s v="CA-2014-112172"/>
    <x v="3"/>
    <x v="193"/>
    <d v="2014-06-15T00:00:00"/>
    <s v="Second Class"/>
    <s v="MM-18280"/>
    <s v="Muhammed MacIntyre"/>
    <x v="1"/>
    <x v="0"/>
    <x v="20"/>
    <x v="15"/>
    <n v="10024"/>
    <x v="3"/>
    <s v="OFF-FA-10004395"/>
    <x v="1"/>
    <x v="13"/>
    <s v="Plymouth Boxed Rubber Bands by Plymouth"/>
    <n v="14.129999999999999"/>
    <n v="3"/>
    <n v="0"/>
    <n v="0.70650000000000013"/>
  </r>
  <r>
    <n v="7311"/>
    <s v="CA-2012-121699"/>
    <x v="1"/>
    <x v="544"/>
    <d v="2012-08-14T00:00:00"/>
    <s v="Standard Class"/>
    <s v="BD-11320"/>
    <s v="Bill Donatelli"/>
    <x v="0"/>
    <x v="0"/>
    <x v="66"/>
    <x v="12"/>
    <n v="48227"/>
    <x v="2"/>
    <s v="OFF-BI-10004632"/>
    <x v="1"/>
    <x v="8"/>
    <s v="GBC Binding covers"/>
    <n v="64.75"/>
    <n v="5"/>
    <n v="0"/>
    <n v="29.137499999999996"/>
  </r>
  <r>
    <n v="7312"/>
    <s v="CA-2012-162761"/>
    <x v="1"/>
    <x v="330"/>
    <d v="2012-10-13T00:00:00"/>
    <s v="Standard Class"/>
    <s v="SC-20575"/>
    <s v="Sonia Cooley"/>
    <x v="0"/>
    <x v="0"/>
    <x v="100"/>
    <x v="2"/>
    <n v="33178"/>
    <x v="0"/>
    <s v="OFF-BI-10000145"/>
    <x v="1"/>
    <x v="8"/>
    <s v="Zipper Ring Binder Pockets"/>
    <n v="1.8720000000000003"/>
    <n v="2"/>
    <n v="0.7"/>
    <n v="-1.3103999999999996"/>
  </r>
  <r>
    <n v="7313"/>
    <s v="CA-2012-162761"/>
    <x v="1"/>
    <x v="330"/>
    <d v="2012-10-13T00:00:00"/>
    <s v="Standard Class"/>
    <s v="SC-20575"/>
    <s v="Sonia Cooley"/>
    <x v="0"/>
    <x v="0"/>
    <x v="100"/>
    <x v="2"/>
    <n v="33178"/>
    <x v="0"/>
    <s v="OFF-BI-10002498"/>
    <x v="1"/>
    <x v="8"/>
    <s v="Clear Mylar Reinforcing Strips"/>
    <n v="11.214000000000002"/>
    <n v="2"/>
    <n v="0.7"/>
    <n v="-8.5974000000000004"/>
  </r>
  <r>
    <n v="7314"/>
    <s v="CA-2012-162761"/>
    <x v="1"/>
    <x v="330"/>
    <d v="2012-10-13T00:00:00"/>
    <s v="Standard Class"/>
    <s v="SC-20575"/>
    <s v="Sonia Cooley"/>
    <x v="0"/>
    <x v="0"/>
    <x v="100"/>
    <x v="2"/>
    <n v="33178"/>
    <x v="0"/>
    <s v="OFF-AR-10001761"/>
    <x v="1"/>
    <x v="6"/>
    <s v="Avery Hi-Liter Smear-Safe Highlighters"/>
    <n v="37.375999999999998"/>
    <n v="8"/>
    <n v="0.2"/>
    <n v="7.4751999999999992"/>
  </r>
  <r>
    <n v="7315"/>
    <s v="CA-2013-121377"/>
    <x v="0"/>
    <x v="316"/>
    <d v="2013-06-03T00:00:00"/>
    <s v="Standard Class"/>
    <s v="TN-21040"/>
    <s v="Tanja Norvell"/>
    <x v="2"/>
    <x v="0"/>
    <x v="111"/>
    <x v="10"/>
    <n v="60068"/>
    <x v="2"/>
    <s v="TEC-PH-10001817"/>
    <x v="2"/>
    <x v="7"/>
    <s v="Wilson Electronics DB Pro Signal Booster"/>
    <n v="286.40000000000003"/>
    <n v="1"/>
    <n v="0.2"/>
    <n v="25.060000000000016"/>
  </r>
  <r>
    <n v="7316"/>
    <s v="CA-2014-115322"/>
    <x v="3"/>
    <x v="943"/>
    <d v="2014-05-17T00:00:00"/>
    <s v="Second Class"/>
    <s v="ZC-21910"/>
    <s v="Zuschuss Carroll"/>
    <x v="0"/>
    <x v="0"/>
    <x v="20"/>
    <x v="15"/>
    <n v="10024"/>
    <x v="3"/>
    <s v="OFF-AR-10004456"/>
    <x v="1"/>
    <x v="6"/>
    <s v="Panasonic KP-4ABK Battery-Operated Pencil Sharpener"/>
    <n v="43.92"/>
    <n v="3"/>
    <n v="0"/>
    <n v="12.736799999999999"/>
  </r>
  <r>
    <n v="7317"/>
    <s v="CA-2013-132066"/>
    <x v="0"/>
    <x v="1159"/>
    <d v="2013-10-21T00:00:00"/>
    <s v="Standard Class"/>
    <s v="NB-18655"/>
    <s v="Nona Balk"/>
    <x v="1"/>
    <x v="0"/>
    <x v="20"/>
    <x v="15"/>
    <n v="10011"/>
    <x v="3"/>
    <s v="FUR-TA-10001539"/>
    <x v="0"/>
    <x v="3"/>
    <s v="Chromcraft Rectangular Conference Tables"/>
    <n v="142.18199999999999"/>
    <n v="1"/>
    <n v="0.4"/>
    <n v="-37.915200000000027"/>
  </r>
  <r>
    <n v="7318"/>
    <s v="CA-2014-158120"/>
    <x v="3"/>
    <x v="701"/>
    <d v="2014-11-22T00:00:00"/>
    <s v="Standard Class"/>
    <s v="KH-16330"/>
    <s v="Katharine Harms"/>
    <x v="1"/>
    <x v="0"/>
    <x v="492"/>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x v="0"/>
    <x v="492"/>
    <x v="21"/>
    <n v="97123"/>
    <x v="1"/>
    <s v="OFF-BI-10002813"/>
    <x v="1"/>
    <x v="8"/>
    <s v="Avery Reinforcements for Hole-Punch Pages"/>
    <n v="4.1580000000000004"/>
    <n v="7"/>
    <n v="0.7"/>
    <n v="-3.4649999999999999"/>
  </r>
  <r>
    <n v="7320"/>
    <s v="CA-2014-100097"/>
    <x v="3"/>
    <x v="200"/>
    <d v="2014-11-30T00:00:00"/>
    <s v="Second Class"/>
    <s v="MN-17935"/>
    <s v="Michael Nguyen"/>
    <x v="0"/>
    <x v="0"/>
    <x v="20"/>
    <x v="15"/>
    <n v="10009"/>
    <x v="3"/>
    <s v="TEC-PH-10002310"/>
    <x v="2"/>
    <x v="7"/>
    <s v="Plantronics Calisto P620-M USB Wireless Speakerphone System"/>
    <n v="979.95"/>
    <n v="5"/>
    <n v="0"/>
    <n v="264.58650000000006"/>
  </r>
  <r>
    <n v="7321"/>
    <s v="CA-2014-100097"/>
    <x v="3"/>
    <x v="200"/>
    <d v="2014-11-30T00:00:00"/>
    <s v="Second Class"/>
    <s v="MN-17935"/>
    <s v="Michael Nguyen"/>
    <x v="0"/>
    <x v="0"/>
    <x v="20"/>
    <x v="15"/>
    <n v="10009"/>
    <x v="3"/>
    <s v="FUR-FU-10003623"/>
    <x v="0"/>
    <x v="5"/>
    <s v="DataProducts Ampli Magnifier Task Lamp, Black,"/>
    <n v="135.29999999999998"/>
    <n v="5"/>
    <n v="0"/>
    <n v="37.883999999999993"/>
  </r>
  <r>
    <n v="7322"/>
    <s v="CA-2014-167626"/>
    <x v="3"/>
    <x v="213"/>
    <d v="2014-09-08T00:00:00"/>
    <s v="Standard Class"/>
    <s v="MY-18295"/>
    <s v="Muhammed Yedwab"/>
    <x v="1"/>
    <x v="0"/>
    <x v="22"/>
    <x v="10"/>
    <n v="60623"/>
    <x v="2"/>
    <s v="OFF-PA-10003424"/>
    <x v="1"/>
    <x v="10"/>
    <s v="&quot;While you Were Out&quot; Message Book, One Form per Page"/>
    <n v="8.9039999999999999"/>
    <n v="3"/>
    <n v="0.2"/>
    <n v="3.3389999999999995"/>
  </r>
  <r>
    <n v="7323"/>
    <s v="CA-2014-167626"/>
    <x v="3"/>
    <x v="213"/>
    <d v="2014-09-08T00:00:00"/>
    <s v="Standard Class"/>
    <s v="MY-18295"/>
    <s v="Muhammed Yedwab"/>
    <x v="1"/>
    <x v="0"/>
    <x v="22"/>
    <x v="10"/>
    <n v="60623"/>
    <x v="2"/>
    <s v="TEC-AC-10004353"/>
    <x v="2"/>
    <x v="11"/>
    <s v="Hypercom P1300 Pinpad"/>
    <n v="100.80000000000001"/>
    <n v="2"/>
    <n v="0.2"/>
    <n v="21.42"/>
  </r>
  <r>
    <n v="7324"/>
    <s v="US-2014-126053"/>
    <x v="3"/>
    <x v="256"/>
    <d v="2014-12-09T00:00:00"/>
    <s v="First Class"/>
    <s v="CS-11950"/>
    <s v="Carlos Soltero"/>
    <x v="0"/>
    <x v="0"/>
    <x v="20"/>
    <x v="15"/>
    <n v="10024"/>
    <x v="3"/>
    <s v="FUR-FU-10001934"/>
    <x v="0"/>
    <x v="5"/>
    <s v="Magnifier Swing Arm Lamp"/>
    <n v="41.96"/>
    <n v="2"/>
    <n v="0"/>
    <n v="10.909600000000001"/>
  </r>
  <r>
    <n v="7325"/>
    <s v="US-2014-126053"/>
    <x v="3"/>
    <x v="256"/>
    <d v="2014-12-09T00:00:00"/>
    <s v="First Class"/>
    <s v="CS-11950"/>
    <s v="Carlos Soltero"/>
    <x v="0"/>
    <x v="0"/>
    <x v="20"/>
    <x v="15"/>
    <n v="10024"/>
    <x v="3"/>
    <s v="OFF-LA-10003766"/>
    <x v="1"/>
    <x v="2"/>
    <s v="Self-Adhesive Removable Labels"/>
    <n v="9.4499999999999993"/>
    <n v="3"/>
    <n v="0"/>
    <n v="4.5359999999999996"/>
  </r>
  <r>
    <n v="7326"/>
    <s v="US-2014-128447"/>
    <x v="3"/>
    <x v="468"/>
    <d v="2014-11-18T00:00:00"/>
    <s v="Standard Class"/>
    <s v="MC-17845"/>
    <s v="Michael Chen"/>
    <x v="0"/>
    <x v="0"/>
    <x v="422"/>
    <x v="4"/>
    <n v="99301"/>
    <x v="1"/>
    <s v="OFF-AP-10004540"/>
    <x v="1"/>
    <x v="9"/>
    <s v="Eureka The Boss Lite 10-Amp Upright Vacuum, Blue"/>
    <n v="400.79999999999995"/>
    <n v="5"/>
    <n v="0"/>
    <n v="112.224"/>
  </r>
  <r>
    <n v="7327"/>
    <s v="US-2014-128447"/>
    <x v="3"/>
    <x v="468"/>
    <d v="2014-11-18T00:00:00"/>
    <s v="Standard Class"/>
    <s v="MC-17845"/>
    <s v="Michael Chen"/>
    <x v="0"/>
    <x v="0"/>
    <x v="422"/>
    <x v="4"/>
    <n v="99301"/>
    <x v="1"/>
    <s v="OFF-BI-10001543"/>
    <x v="1"/>
    <x v="8"/>
    <s v="GBC VeloBinder Manual Binding System"/>
    <n v="28.792000000000002"/>
    <n v="1"/>
    <n v="0.2"/>
    <n v="10.077200000000001"/>
  </r>
  <r>
    <n v="7328"/>
    <s v="US-2011-131275"/>
    <x v="2"/>
    <x v="772"/>
    <d v="2011-03-24T00:00:00"/>
    <s v="Standard Class"/>
    <s v="SC-20050"/>
    <s v="Sample Company A"/>
    <x v="2"/>
    <x v="0"/>
    <x v="493"/>
    <x v="1"/>
    <n v="91505"/>
    <x v="1"/>
    <s v="FUR-FU-10004597"/>
    <x v="0"/>
    <x v="5"/>
    <s v="Eldon Cleatmat Chair Mats for Medium Pile Carpets"/>
    <n v="111"/>
    <n v="2"/>
    <n v="0"/>
    <n v="14.430000000000007"/>
  </r>
  <r>
    <n v="7329"/>
    <s v="US-2011-131275"/>
    <x v="2"/>
    <x v="772"/>
    <d v="2011-03-24T00:00:00"/>
    <s v="Standard Class"/>
    <s v="SC-20050"/>
    <s v="Sample Company A"/>
    <x v="2"/>
    <x v="0"/>
    <x v="493"/>
    <x v="1"/>
    <n v="91505"/>
    <x v="1"/>
    <s v="TEC-MA-10001148"/>
    <x v="2"/>
    <x v="15"/>
    <s v="Swingline SM12-08 MicroCut Jam Free Shredder"/>
    <n v="1279.9680000000001"/>
    <n v="4"/>
    <n v="0.2"/>
    <n v="415.98959999999994"/>
  </r>
  <r>
    <n v="7330"/>
    <s v="US-2011-131275"/>
    <x v="2"/>
    <x v="772"/>
    <d v="2011-03-24T00:00:00"/>
    <s v="Standard Class"/>
    <s v="SC-20050"/>
    <s v="Sample Company A"/>
    <x v="2"/>
    <x v="0"/>
    <x v="493"/>
    <x v="1"/>
    <n v="91505"/>
    <x v="1"/>
    <s v="OFF-ST-10000078"/>
    <x v="1"/>
    <x v="4"/>
    <s v="Tennsco 6- and 18-Compartment Lockers"/>
    <n v="1856.19"/>
    <n v="7"/>
    <n v="0"/>
    <n v="334.11419999999987"/>
  </r>
  <r>
    <n v="7331"/>
    <s v="CA-2013-149349"/>
    <x v="0"/>
    <x v="396"/>
    <d v="2013-11-14T00:00:00"/>
    <s v="First Class"/>
    <s v="SP-20650"/>
    <s v="Stephanie Phelps"/>
    <x v="1"/>
    <x v="0"/>
    <x v="22"/>
    <x v="10"/>
    <n v="60623"/>
    <x v="2"/>
    <s v="FUR-FU-10001037"/>
    <x v="0"/>
    <x v="5"/>
    <s v="DAX Charcoal/Nickel-Tone Document Frame, 5 x 7"/>
    <n v="22.752000000000002"/>
    <n v="6"/>
    <n v="0.6"/>
    <n v="-8.532"/>
  </r>
  <r>
    <n v="7332"/>
    <s v="CA-2014-115119"/>
    <x v="3"/>
    <x v="40"/>
    <d v="2014-10-31T00:00:00"/>
    <s v="Standard Class"/>
    <s v="SC-20440"/>
    <s v="Shaun Chance"/>
    <x v="1"/>
    <x v="0"/>
    <x v="152"/>
    <x v="9"/>
    <n v="17602"/>
    <x v="3"/>
    <s v="TEC-PH-10001433"/>
    <x v="2"/>
    <x v="7"/>
    <s v="Cisco Small Business SPA 502G VoIP phone"/>
    <n v="61.541999999999994"/>
    <n v="1"/>
    <n v="0.4"/>
    <n v="-13.334099999999999"/>
  </r>
  <r>
    <n v="7333"/>
    <s v="CA-2014-115119"/>
    <x v="3"/>
    <x v="40"/>
    <d v="2014-10-31T00:00:00"/>
    <s v="Standard Class"/>
    <s v="SC-20440"/>
    <s v="Shaun Chance"/>
    <x v="1"/>
    <x v="0"/>
    <x v="152"/>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x v="0"/>
    <x v="67"/>
    <x v="2"/>
    <n v="33614"/>
    <x v="0"/>
    <s v="FUR-FU-10001290"/>
    <x v="0"/>
    <x v="5"/>
    <s v="Executive Impressions Supervisor Wall Clock"/>
    <n v="67.36"/>
    <n v="2"/>
    <n v="0.2"/>
    <n v="10.103999999999996"/>
  </r>
  <r>
    <n v="7335"/>
    <s v="CA-2012-125563"/>
    <x v="1"/>
    <x v="347"/>
    <d v="2012-04-17T00:00:00"/>
    <s v="Standard Class"/>
    <s v="PR-18880"/>
    <s v="Patrick Ryan"/>
    <x v="0"/>
    <x v="0"/>
    <x v="67"/>
    <x v="2"/>
    <n v="33614"/>
    <x v="0"/>
    <s v="FUR-FU-10000087"/>
    <x v="0"/>
    <x v="5"/>
    <s v="Executive Impressions 14&quot; Two-Color Numerals Wall Clock"/>
    <n v="54.527999999999992"/>
    <n v="3"/>
    <n v="0.2"/>
    <n v="14.313600000000005"/>
  </r>
  <r>
    <n v="7336"/>
    <s v="CA-2012-113152"/>
    <x v="1"/>
    <x v="707"/>
    <d v="2012-12-30T00:00:00"/>
    <s v="Standard Class"/>
    <s v="JK-15625"/>
    <s v="Jim Karlsson"/>
    <x v="0"/>
    <x v="0"/>
    <x v="20"/>
    <x v="15"/>
    <n v="10024"/>
    <x v="3"/>
    <s v="TEC-AC-10002049"/>
    <x v="2"/>
    <x v="11"/>
    <s v="Plantronics Savi W720 Multi-Device Wireless Headset System"/>
    <n v="843.9"/>
    <n v="2"/>
    <n v="0"/>
    <n v="371.31600000000003"/>
  </r>
  <r>
    <n v="7337"/>
    <s v="CA-2012-113152"/>
    <x v="1"/>
    <x v="707"/>
    <d v="2012-12-30T00:00:00"/>
    <s v="Standard Class"/>
    <s v="JK-15625"/>
    <s v="Jim Karlsson"/>
    <x v="0"/>
    <x v="0"/>
    <x v="20"/>
    <x v="15"/>
    <n v="10024"/>
    <x v="3"/>
    <s v="FUR-BO-10002613"/>
    <x v="0"/>
    <x v="0"/>
    <s v="Atlantic Metals Mobile 4-Shelf Bookcases, Custom Colors"/>
    <n v="449.56800000000004"/>
    <n v="2"/>
    <n v="0.2"/>
    <n v="56.195999999999955"/>
  </r>
  <r>
    <n v="7338"/>
    <s v="CA-2014-165155"/>
    <x v="3"/>
    <x v="296"/>
    <d v="2014-09-24T00:00:00"/>
    <s v="First Class"/>
    <s v="BM-11575"/>
    <s v="Brendan Murry"/>
    <x v="1"/>
    <x v="0"/>
    <x v="1"/>
    <x v="1"/>
    <n v="90045"/>
    <x v="1"/>
    <s v="OFF-ST-10004950"/>
    <x v="1"/>
    <x v="4"/>
    <s v="Tenex Personal Filing Tote With Secure Closure Lid, Black/Frost"/>
    <n v="15.51"/>
    <n v="1"/>
    <n v="0"/>
    <n v="3.8774999999999995"/>
  </r>
  <r>
    <n v="7339"/>
    <s v="CA-2011-163412"/>
    <x v="2"/>
    <x v="414"/>
    <d v="2011-12-23T00:00:00"/>
    <s v="Second Class"/>
    <s v="SM-20950"/>
    <s v="Suzanne McNair"/>
    <x v="1"/>
    <x v="0"/>
    <x v="20"/>
    <x v="15"/>
    <n v="10035"/>
    <x v="3"/>
    <s v="FUR-CH-10004875"/>
    <x v="0"/>
    <x v="1"/>
    <s v="Harbour Creations 67200 Series Stacking Chairs"/>
    <n v="192.18600000000004"/>
    <n v="3"/>
    <n v="0.1"/>
    <n v="36.3018"/>
  </r>
  <r>
    <n v="7340"/>
    <s v="CA-2012-159590"/>
    <x v="1"/>
    <x v="1074"/>
    <d v="2012-07-21T00:00:00"/>
    <s v="First Class"/>
    <s v="KC-16255"/>
    <s v="Karen Carlisle"/>
    <x v="1"/>
    <x v="0"/>
    <x v="20"/>
    <x v="15"/>
    <n v="10009"/>
    <x v="3"/>
    <s v="OFF-AR-10003190"/>
    <x v="1"/>
    <x v="6"/>
    <s v="Newell 32"/>
    <n v="5.76"/>
    <n v="2"/>
    <n v="0"/>
    <n v="1.6128"/>
  </r>
  <r>
    <n v="7341"/>
    <s v="CA-2011-116190"/>
    <x v="2"/>
    <x v="711"/>
    <d v="2011-08-01T00:00:00"/>
    <s v="Standard Class"/>
    <s v="SG-20470"/>
    <s v="Sheri Gordon"/>
    <x v="0"/>
    <x v="0"/>
    <x v="118"/>
    <x v="32"/>
    <n v="30318"/>
    <x v="0"/>
    <s v="FUR-CH-10000553"/>
    <x v="0"/>
    <x v="1"/>
    <s v="Metal Folding Chairs, Beige, 4/Carton"/>
    <n v="67.88"/>
    <n v="2"/>
    <n v="0"/>
    <n v="18.327599999999997"/>
  </r>
  <r>
    <n v="7342"/>
    <s v="CA-2011-116190"/>
    <x v="2"/>
    <x v="711"/>
    <d v="2011-08-01T00:00:00"/>
    <s v="Standard Class"/>
    <s v="SG-20470"/>
    <s v="Sheri Gordon"/>
    <x v="0"/>
    <x v="0"/>
    <x v="118"/>
    <x v="32"/>
    <n v="30318"/>
    <x v="0"/>
    <s v="OFF-LA-10002762"/>
    <x v="1"/>
    <x v="2"/>
    <s v="Avery 485"/>
    <n v="162.88999999999999"/>
    <n v="13"/>
    <n v="0"/>
    <n v="76.558299999999988"/>
  </r>
  <r>
    <n v="7343"/>
    <s v="CA-2011-116190"/>
    <x v="2"/>
    <x v="711"/>
    <d v="2011-08-01T00:00:00"/>
    <s v="Standard Class"/>
    <s v="SG-20470"/>
    <s v="Sheri Gordon"/>
    <x v="0"/>
    <x v="0"/>
    <x v="118"/>
    <x v="32"/>
    <n v="30318"/>
    <x v="0"/>
    <s v="FUR-FU-10000719"/>
    <x v="0"/>
    <x v="5"/>
    <s v="DAX Cubicle Frames, 8-1/2 x 11"/>
    <n v="25.71"/>
    <n v="3"/>
    <n v="0"/>
    <n v="9.2556000000000012"/>
  </r>
  <r>
    <n v="7344"/>
    <s v="CA-2011-168473"/>
    <x v="2"/>
    <x v="58"/>
    <d v="2012-01-01T00:00:00"/>
    <s v="Standard Class"/>
    <s v="TB-21520"/>
    <s v="Tracy Blumstein"/>
    <x v="0"/>
    <x v="0"/>
    <x v="20"/>
    <x v="15"/>
    <n v="10009"/>
    <x v="3"/>
    <s v="OFF-ST-10000563"/>
    <x v="1"/>
    <x v="4"/>
    <s v="Fellowes Bankers Box Stor/Drawer Steel Plus"/>
    <n v="191.88"/>
    <n v="6"/>
    <n v="0"/>
    <n v="19.188000000000002"/>
  </r>
  <r>
    <n v="7345"/>
    <s v="CA-2014-168389"/>
    <x v="3"/>
    <x v="157"/>
    <d v="2014-12-18T00:00:00"/>
    <s v="Standard Class"/>
    <s v="DV-13045"/>
    <s v="Darrin Van Huff"/>
    <x v="1"/>
    <x v="0"/>
    <x v="108"/>
    <x v="2"/>
    <n v="32216"/>
    <x v="0"/>
    <s v="FUR-TA-10004289"/>
    <x v="0"/>
    <x v="3"/>
    <s v="BoxOffice By Design Rectangular and Half-Moon Meeting Room Tables"/>
    <n v="721.87500000000011"/>
    <n v="6"/>
    <n v="0.45"/>
    <n v="-420"/>
  </r>
  <r>
    <n v="7346"/>
    <s v="CA-2014-168389"/>
    <x v="3"/>
    <x v="157"/>
    <d v="2014-12-18T00:00:00"/>
    <s v="Standard Class"/>
    <s v="DV-13045"/>
    <s v="Darrin Van Huff"/>
    <x v="1"/>
    <x v="0"/>
    <x v="108"/>
    <x v="2"/>
    <n v="32216"/>
    <x v="0"/>
    <s v="TEC-PH-10003555"/>
    <x v="2"/>
    <x v="7"/>
    <s v="Motorola HK250 Universal Bluetooth Headset"/>
    <n v="73.567999999999998"/>
    <n v="4"/>
    <n v="0.2"/>
    <n v="-16.552799999999994"/>
  </r>
  <r>
    <n v="7347"/>
    <s v="CA-2014-168389"/>
    <x v="3"/>
    <x v="157"/>
    <d v="2014-12-18T00:00:00"/>
    <s v="Standard Class"/>
    <s v="DV-13045"/>
    <s v="Darrin Van Huff"/>
    <x v="1"/>
    <x v="0"/>
    <x v="108"/>
    <x v="2"/>
    <n v="32216"/>
    <x v="0"/>
    <s v="OFF-AR-10001958"/>
    <x v="1"/>
    <x v="6"/>
    <s v="Stanley Bostitch Contemporary Electric Pencil Sharpeners"/>
    <n v="13.584000000000001"/>
    <n v="1"/>
    <n v="0.2"/>
    <n v="1.3584000000000001"/>
  </r>
  <r>
    <n v="7348"/>
    <s v="CA-2014-168389"/>
    <x v="3"/>
    <x v="157"/>
    <d v="2014-12-18T00:00:00"/>
    <s v="Standard Class"/>
    <s v="DV-13045"/>
    <s v="Darrin Van Huff"/>
    <x v="1"/>
    <x v="0"/>
    <x v="108"/>
    <x v="2"/>
    <n v="32216"/>
    <x v="0"/>
    <s v="FUR-CH-10000225"/>
    <x v="0"/>
    <x v="1"/>
    <s v="Global Geo Office Task Chair, Gray"/>
    <n v="64.784000000000006"/>
    <n v="1"/>
    <n v="0.2"/>
    <n v="-12.147000000000009"/>
  </r>
  <r>
    <n v="7349"/>
    <s v="CA-2011-130421"/>
    <x v="2"/>
    <x v="223"/>
    <d v="2011-03-07T00:00:00"/>
    <s v="Standard Class"/>
    <s v="SC-20020"/>
    <s v="Sam Craven"/>
    <x v="0"/>
    <x v="0"/>
    <x v="12"/>
    <x v="5"/>
    <n v="77095"/>
    <x v="2"/>
    <s v="OFF-AP-10002534"/>
    <x v="1"/>
    <x v="9"/>
    <s v="3.6 Cubic Foot Counter Height Office Refrigerator"/>
    <n v="176.77199999999996"/>
    <n v="3"/>
    <n v="0.8"/>
    <n v="-459.60720000000003"/>
  </r>
  <r>
    <n v="7350"/>
    <s v="CA-2014-142125"/>
    <x v="3"/>
    <x v="208"/>
    <d v="2014-10-28T00:00:00"/>
    <s v="Standard Class"/>
    <s v="JB-15400"/>
    <s v="Jennifer Braxton"/>
    <x v="1"/>
    <x v="0"/>
    <x v="158"/>
    <x v="6"/>
    <n v="53209"/>
    <x v="2"/>
    <s v="OFF-BI-10000301"/>
    <x v="1"/>
    <x v="8"/>
    <s v="GBC Instant Report Kit"/>
    <n v="38.82"/>
    <n v="6"/>
    <n v="0"/>
    <n v="19.41"/>
  </r>
  <r>
    <n v="7351"/>
    <s v="CA-2014-142125"/>
    <x v="3"/>
    <x v="208"/>
    <d v="2014-10-28T00:00:00"/>
    <s v="Standard Class"/>
    <s v="JB-15400"/>
    <s v="Jennifer Braxton"/>
    <x v="1"/>
    <x v="0"/>
    <x v="158"/>
    <x v="6"/>
    <n v="53209"/>
    <x v="2"/>
    <s v="OFF-BI-10003460"/>
    <x v="1"/>
    <x v="8"/>
    <s v="Acco 3-Hole Punch"/>
    <n v="21.9"/>
    <n v="5"/>
    <n v="0"/>
    <n v="10.511999999999999"/>
  </r>
  <r>
    <n v="7352"/>
    <s v="CA-2014-141138"/>
    <x v="3"/>
    <x v="468"/>
    <d v="2014-11-17T00:00:00"/>
    <s v="Standard Class"/>
    <s v="GH-14425"/>
    <s v="Gary Hwang"/>
    <x v="0"/>
    <x v="0"/>
    <x v="494"/>
    <x v="1"/>
    <n v="95351"/>
    <x v="1"/>
    <s v="TEC-AC-10001772"/>
    <x v="2"/>
    <x v="11"/>
    <s v="Memorex Mini Travel Drive 16 GB USB 2.0 Flash Drive"/>
    <n v="111.79"/>
    <n v="7"/>
    <n v="0"/>
    <n v="43.598100000000002"/>
  </r>
  <r>
    <n v="7353"/>
    <s v="CA-2014-152135"/>
    <x v="3"/>
    <x v="633"/>
    <d v="2014-03-19T00:00:00"/>
    <s v="Second Class"/>
    <s v="MG-17650"/>
    <s v="Matthew Grinstein"/>
    <x v="2"/>
    <x v="0"/>
    <x v="80"/>
    <x v="24"/>
    <n v="44107"/>
    <x v="3"/>
    <s v="TEC-PH-10003505"/>
    <x v="2"/>
    <x v="7"/>
    <s v="Geemarc AmpliPOWER60"/>
    <n v="445.44"/>
    <n v="8"/>
    <n v="0.4"/>
    <n v="-81.664000000000044"/>
  </r>
  <r>
    <n v="7354"/>
    <s v="CA-2013-151974"/>
    <x v="0"/>
    <x v="897"/>
    <d v="2013-09-30T00:00:00"/>
    <s v="Standard Class"/>
    <s v="RD-19660"/>
    <s v="Robert Dilbeck"/>
    <x v="2"/>
    <x v="0"/>
    <x v="10"/>
    <x v="9"/>
    <n v="19134"/>
    <x v="3"/>
    <s v="OFF-LA-10004484"/>
    <x v="1"/>
    <x v="2"/>
    <s v="Avery 476"/>
    <n v="16.520000000000003"/>
    <n v="5"/>
    <n v="0.2"/>
    <n v="5.368999999999998"/>
  </r>
  <r>
    <n v="7355"/>
    <s v="CA-2014-154102"/>
    <x v="3"/>
    <x v="695"/>
    <d v="2014-02-14T00:00:00"/>
    <s v="Standard Class"/>
    <s v="SN-20560"/>
    <s v="Skye Norling"/>
    <x v="2"/>
    <x v="0"/>
    <x v="8"/>
    <x v="1"/>
    <n v="94109"/>
    <x v="1"/>
    <s v="OFF-PA-10001593"/>
    <x v="1"/>
    <x v="10"/>
    <s v="Xerox 1947"/>
    <n v="29.900000000000002"/>
    <n v="5"/>
    <n v="0"/>
    <n v="13.454999999999998"/>
  </r>
  <r>
    <n v="7356"/>
    <s v="CA-2012-139780"/>
    <x v="1"/>
    <x v="620"/>
    <d v="2013-01-02T00:00:00"/>
    <s v="Second Class"/>
    <s v="AH-10690"/>
    <s v="Anna Häberlin"/>
    <x v="1"/>
    <x v="0"/>
    <x v="66"/>
    <x v="12"/>
    <n v="48205"/>
    <x v="2"/>
    <s v="OFF-BI-10004139"/>
    <x v="1"/>
    <x v="8"/>
    <s v="Fellowes Presentation Covers for Comb Binding Machines"/>
    <n v="116.4"/>
    <n v="8"/>
    <n v="0"/>
    <n v="52.379999999999995"/>
  </r>
  <r>
    <n v="7357"/>
    <s v="CA-2013-114748"/>
    <x v="0"/>
    <x v="790"/>
    <d v="2013-10-15T00:00:00"/>
    <s v="Standard Class"/>
    <s v="MZ-17335"/>
    <s v="Maria Zettner"/>
    <x v="2"/>
    <x v="0"/>
    <x v="42"/>
    <x v="16"/>
    <n v="85023"/>
    <x v="1"/>
    <s v="OFF-AR-10001315"/>
    <x v="1"/>
    <x v="6"/>
    <s v="Newell 310"/>
    <n v="1.4080000000000001"/>
    <n v="1"/>
    <n v="0.2"/>
    <n v="0.15839999999999993"/>
  </r>
  <r>
    <n v="7358"/>
    <s v="CA-2013-114748"/>
    <x v="0"/>
    <x v="790"/>
    <d v="2013-10-15T00:00:00"/>
    <s v="Standard Class"/>
    <s v="MZ-17335"/>
    <s v="Maria Zettner"/>
    <x v="2"/>
    <x v="0"/>
    <x v="42"/>
    <x v="16"/>
    <n v="85023"/>
    <x v="1"/>
    <s v="FUR-FU-10001488"/>
    <x v="0"/>
    <x v="5"/>
    <s v="Tenex 46&quot; x 60&quot; Computer Anti-Static Chairmat, Rectangular Shaped"/>
    <n v="169.56800000000001"/>
    <n v="2"/>
    <n v="0.2"/>
    <n v="0"/>
  </r>
  <r>
    <n v="7359"/>
    <s v="US-2011-115189"/>
    <x v="2"/>
    <x v="125"/>
    <d v="2012-01-03T00:00:00"/>
    <s v="Second Class"/>
    <s v="AR-10345"/>
    <s v="Alex Russell"/>
    <x v="1"/>
    <x v="0"/>
    <x v="10"/>
    <x v="9"/>
    <n v="19143"/>
    <x v="3"/>
    <s v="TEC-PH-10002170"/>
    <x v="2"/>
    <x v="7"/>
    <s v="ClearSounds CSC500 Amplified Spirit Phone Corded phone"/>
    <n v="251.96399999999994"/>
    <n v="6"/>
    <n v="0.4"/>
    <n v="-50.392799999999994"/>
  </r>
  <r>
    <n v="7360"/>
    <s v="US-2011-115189"/>
    <x v="2"/>
    <x v="125"/>
    <d v="2012-01-03T00:00:00"/>
    <s v="Second Class"/>
    <s v="AR-10345"/>
    <s v="Alex Russell"/>
    <x v="1"/>
    <x v="0"/>
    <x v="10"/>
    <x v="9"/>
    <n v="19143"/>
    <x v="3"/>
    <s v="FUR-TA-10004575"/>
    <x v="0"/>
    <x v="3"/>
    <s v="Hon 5100 Series Wood Tables"/>
    <n v="523.76400000000001"/>
    <n v="3"/>
    <n v="0.4"/>
    <n v="-192.04680000000008"/>
  </r>
  <r>
    <n v="7361"/>
    <s v="CA-2013-163594"/>
    <x v="0"/>
    <x v="408"/>
    <d v="2013-04-15T00:00:00"/>
    <s v="First Class"/>
    <s v="JF-15295"/>
    <s v="Jason Fortune-"/>
    <x v="0"/>
    <x v="0"/>
    <x v="1"/>
    <x v="1"/>
    <n v="90036"/>
    <x v="1"/>
    <s v="OFF-PA-10000809"/>
    <x v="1"/>
    <x v="10"/>
    <s v="Xerox 206"/>
    <n v="19.440000000000001"/>
    <n v="3"/>
    <n v="0"/>
    <n v="9.3312000000000008"/>
  </r>
  <r>
    <n v="7362"/>
    <s v="CA-2013-163594"/>
    <x v="0"/>
    <x v="408"/>
    <d v="2013-04-15T00:00:00"/>
    <s v="First Class"/>
    <s v="JF-15295"/>
    <s v="Jason Fortune-"/>
    <x v="0"/>
    <x v="0"/>
    <x v="1"/>
    <x v="1"/>
    <n v="90036"/>
    <x v="1"/>
    <s v="FUR-CH-10000225"/>
    <x v="0"/>
    <x v="1"/>
    <s v="Global Geo Office Task Chair, Gray"/>
    <n v="194.35200000000003"/>
    <n v="3"/>
    <n v="0.2"/>
    <n v="-36.441000000000031"/>
  </r>
  <r>
    <n v="7363"/>
    <s v="CA-2013-163594"/>
    <x v="0"/>
    <x v="408"/>
    <d v="2013-04-15T00:00:00"/>
    <s v="First Class"/>
    <s v="JF-15295"/>
    <s v="Jason Fortune-"/>
    <x v="0"/>
    <x v="0"/>
    <x v="1"/>
    <x v="1"/>
    <n v="90036"/>
    <x v="1"/>
    <s v="OFF-BI-10003707"/>
    <x v="1"/>
    <x v="8"/>
    <s v="Aluminum Screw Posts"/>
    <n v="36.624000000000002"/>
    <n v="3"/>
    <n v="0.2"/>
    <n v="13.734"/>
  </r>
  <r>
    <n v="7364"/>
    <s v="CA-2013-127243"/>
    <x v="0"/>
    <x v="85"/>
    <d v="2013-12-05T00:00:00"/>
    <s v="Standard Class"/>
    <s v="DS-13180"/>
    <s v="David Smith"/>
    <x v="1"/>
    <x v="0"/>
    <x v="10"/>
    <x v="9"/>
    <n v="19140"/>
    <x v="3"/>
    <s v="TEC-PH-10004539"/>
    <x v="2"/>
    <x v="7"/>
    <s v="Wireless Extenders zBoost YX545 SOHO Signal Booster"/>
    <n v="340.18200000000002"/>
    <n v="3"/>
    <n v="0.4"/>
    <n v="-73.706100000000021"/>
  </r>
  <r>
    <n v="7365"/>
    <s v="CA-2013-127243"/>
    <x v="0"/>
    <x v="85"/>
    <d v="2013-12-05T00:00:00"/>
    <s v="Standard Class"/>
    <s v="DS-13180"/>
    <s v="David Smith"/>
    <x v="1"/>
    <x v="0"/>
    <x v="10"/>
    <x v="9"/>
    <n v="19140"/>
    <x v="3"/>
    <s v="OFF-FA-10004076"/>
    <x v="1"/>
    <x v="13"/>
    <s v="Translucent Push Pins by OIC"/>
    <n v="12.672000000000001"/>
    <n v="8"/>
    <n v="0.2"/>
    <n v="2.6927999999999992"/>
  </r>
  <r>
    <n v="7366"/>
    <s v="CA-2013-127243"/>
    <x v="0"/>
    <x v="85"/>
    <d v="2013-12-05T00:00:00"/>
    <s v="Standard Class"/>
    <s v="DS-13180"/>
    <s v="David Smith"/>
    <x v="1"/>
    <x v="0"/>
    <x v="10"/>
    <x v="9"/>
    <n v="19140"/>
    <x v="3"/>
    <s v="OFF-BI-10003166"/>
    <x v="1"/>
    <x v="8"/>
    <s v="GBC Plasticlear Binding Covers"/>
    <n v="6.8880000000000017"/>
    <n v="2"/>
    <n v="0.7"/>
    <n v="-5.0511999999999997"/>
  </r>
  <r>
    <n v="7367"/>
    <s v="CA-2013-127243"/>
    <x v="0"/>
    <x v="85"/>
    <d v="2013-12-05T00:00:00"/>
    <s v="Standard Class"/>
    <s v="DS-13180"/>
    <s v="David Smith"/>
    <x v="1"/>
    <x v="0"/>
    <x v="10"/>
    <x v="9"/>
    <n v="19140"/>
    <x v="3"/>
    <s v="OFF-ST-10002301"/>
    <x v="1"/>
    <x v="4"/>
    <s v="Tennsco Commercial Shelving"/>
    <n v="32.544000000000004"/>
    <n v="2"/>
    <n v="0.2"/>
    <n v="-7.7292000000000041"/>
  </r>
  <r>
    <n v="7368"/>
    <s v="CA-2013-127243"/>
    <x v="0"/>
    <x v="85"/>
    <d v="2013-12-05T00:00:00"/>
    <s v="Standard Class"/>
    <s v="DS-13180"/>
    <s v="David Smith"/>
    <x v="1"/>
    <x v="0"/>
    <x v="10"/>
    <x v="9"/>
    <n v="19140"/>
    <x v="3"/>
    <s v="FUR-CH-10002647"/>
    <x v="0"/>
    <x v="1"/>
    <s v="Situations Contoured Folding Chairs, 4/Set"/>
    <n v="347.80200000000002"/>
    <n v="7"/>
    <n v="0.3"/>
    <n v="-24.842999999999961"/>
  </r>
  <r>
    <n v="7369"/>
    <s v="CA-2014-161851"/>
    <x v="3"/>
    <x v="4"/>
    <d v="2014-04-18T00:00:00"/>
    <s v="First Class"/>
    <s v="BP-11095"/>
    <s v="Bart Pistole"/>
    <x v="1"/>
    <x v="0"/>
    <x v="100"/>
    <x v="2"/>
    <n v="33180"/>
    <x v="0"/>
    <s v="OFF-BI-10004654"/>
    <x v="1"/>
    <x v="8"/>
    <s v="VariCap6 Expandable Binder"/>
    <n v="15.570000000000004"/>
    <n v="3"/>
    <n v="0.7"/>
    <n v="-11.936999999999998"/>
  </r>
  <r>
    <n v="7370"/>
    <s v="CA-2012-110345"/>
    <x v="1"/>
    <x v="1000"/>
    <d v="2012-03-11T00:00:00"/>
    <s v="Second Class"/>
    <s v="TG-21310"/>
    <s v="Toby Gnade"/>
    <x v="0"/>
    <x v="0"/>
    <x v="253"/>
    <x v="3"/>
    <n v="27604"/>
    <x v="0"/>
    <s v="OFF-LA-10001175"/>
    <x v="1"/>
    <x v="2"/>
    <s v="Avery 514"/>
    <n v="4.6079999999999997"/>
    <n v="2"/>
    <n v="0.2"/>
    <n v="1.6704000000000001"/>
  </r>
  <r>
    <n v="7371"/>
    <s v="CA-2011-107769"/>
    <x v="2"/>
    <x v="919"/>
    <d v="2011-11-01T00:00:00"/>
    <s v="Standard Class"/>
    <s v="BT-11395"/>
    <s v="Bill Tyler"/>
    <x v="1"/>
    <x v="0"/>
    <x v="495"/>
    <x v="41"/>
    <n v="67846"/>
    <x v="2"/>
    <s v="TEC-PH-10001336"/>
    <x v="2"/>
    <x v="7"/>
    <s v="Digium D40 VoIP phone"/>
    <n v="257.98"/>
    <n v="2"/>
    <n v="0"/>
    <n v="74.8142"/>
  </r>
  <r>
    <n v="7372"/>
    <s v="US-2014-123862"/>
    <x v="3"/>
    <x v="363"/>
    <d v="2014-01-10T00:00:00"/>
    <s v="Second Class"/>
    <s v="JF-15190"/>
    <s v="Jamie Frazer"/>
    <x v="0"/>
    <x v="0"/>
    <x v="85"/>
    <x v="1"/>
    <n v="90805"/>
    <x v="1"/>
    <s v="OFF-ST-10000760"/>
    <x v="1"/>
    <x v="4"/>
    <s v="Eldon Fold 'N Roll Cart System"/>
    <n v="153.78"/>
    <n v="11"/>
    <n v="0"/>
    <n v="44.596199999999996"/>
  </r>
  <r>
    <n v="7373"/>
    <s v="US-2014-123862"/>
    <x v="3"/>
    <x v="363"/>
    <d v="2014-01-10T00:00:00"/>
    <s v="Second Class"/>
    <s v="JF-15190"/>
    <s v="Jamie Frazer"/>
    <x v="0"/>
    <x v="0"/>
    <x v="85"/>
    <x v="1"/>
    <n v="90805"/>
    <x v="1"/>
    <s v="OFF-ST-10002301"/>
    <x v="1"/>
    <x v="4"/>
    <s v="Tennsco Commercial Shelving"/>
    <n v="61.019999999999996"/>
    <n v="3"/>
    <n v="0"/>
    <n v="0.61019999999999541"/>
  </r>
  <r>
    <n v="7374"/>
    <s v="US-2014-123862"/>
    <x v="3"/>
    <x v="363"/>
    <d v="2014-01-10T00:00:00"/>
    <s v="Second Class"/>
    <s v="JF-15190"/>
    <s v="Jamie Frazer"/>
    <x v="0"/>
    <x v="0"/>
    <x v="85"/>
    <x v="1"/>
    <n v="90805"/>
    <x v="1"/>
    <s v="OFF-SU-10004884"/>
    <x v="1"/>
    <x v="14"/>
    <s v="Acme Galleria Hot Forged Steel Scissors with Colored Handles"/>
    <n v="110.11"/>
    <n v="7"/>
    <n v="0"/>
    <n v="31.931899999999988"/>
  </r>
  <r>
    <n v="7375"/>
    <s v="US-2014-123862"/>
    <x v="3"/>
    <x v="363"/>
    <d v="2014-01-10T00:00:00"/>
    <s v="Second Class"/>
    <s v="JF-15190"/>
    <s v="Jamie Frazer"/>
    <x v="0"/>
    <x v="0"/>
    <x v="85"/>
    <x v="1"/>
    <n v="90805"/>
    <x v="1"/>
    <s v="OFF-FA-10003112"/>
    <x v="1"/>
    <x v="13"/>
    <s v="Staples"/>
    <n v="7.89"/>
    <n v="1"/>
    <n v="0"/>
    <n v="3.5504999999999995"/>
  </r>
  <r>
    <n v="7376"/>
    <s v="CA-2014-100580"/>
    <x v="3"/>
    <x v="802"/>
    <d v="2014-08-21T00:00:00"/>
    <s v="Standard Class"/>
    <s v="MK-17905"/>
    <s v="Michael Kennedy"/>
    <x v="1"/>
    <x v="0"/>
    <x v="70"/>
    <x v="1"/>
    <n v="92037"/>
    <x v="1"/>
    <s v="OFF-BI-10000069"/>
    <x v="1"/>
    <x v="8"/>
    <s v="GBC Prepunched Paper, 19-Hole, for Binding Systems, 24-lb"/>
    <n v="36.024000000000001"/>
    <n v="3"/>
    <n v="0.2"/>
    <n v="11.707799999999995"/>
  </r>
  <r>
    <n v="7377"/>
    <s v="US-2014-145597"/>
    <x v="3"/>
    <x v="808"/>
    <d v="2014-11-06T00:00:00"/>
    <s v="First Class"/>
    <s v="GG-14650"/>
    <s v="Greg Guthrie"/>
    <x v="1"/>
    <x v="0"/>
    <x v="41"/>
    <x v="10"/>
    <n v="61701"/>
    <x v="2"/>
    <s v="OFF-AR-10001958"/>
    <x v="1"/>
    <x v="6"/>
    <s v="Stanley Bostitch Contemporary Electric Pencil Sharpeners"/>
    <n v="54.336000000000006"/>
    <n v="4"/>
    <n v="0.2"/>
    <n v="5.4336000000000002"/>
  </r>
  <r>
    <n v="7378"/>
    <s v="CA-2011-132787"/>
    <x v="2"/>
    <x v="111"/>
    <d v="2011-09-23T00:00:00"/>
    <s v="Standard Class"/>
    <s v="MC-18130"/>
    <s v="Mike Caudle"/>
    <x v="1"/>
    <x v="0"/>
    <x v="4"/>
    <x v="4"/>
    <n v="98115"/>
    <x v="1"/>
    <s v="OFF-ST-10001321"/>
    <x v="1"/>
    <x v="4"/>
    <s v="Decoflex Hanging Personal Folder File, Blue"/>
    <n v="92.52"/>
    <n v="6"/>
    <n v="0"/>
    <n v="24.980400000000007"/>
  </r>
  <r>
    <n v="7379"/>
    <s v="CA-2012-136224"/>
    <x v="1"/>
    <x v="70"/>
    <d v="2012-05-31T00:00:00"/>
    <s v="Same Day"/>
    <s v="ML-18265"/>
    <s v="Muhammed Lee"/>
    <x v="0"/>
    <x v="0"/>
    <x v="115"/>
    <x v="3"/>
    <n v="28314"/>
    <x v="0"/>
    <s v="OFF-AR-10003504"/>
    <x v="1"/>
    <x v="6"/>
    <s v="Newell 347"/>
    <n v="10.272000000000002"/>
    <n v="3"/>
    <n v="0.2"/>
    <n v="1.1555999999999984"/>
  </r>
  <r>
    <n v="7380"/>
    <s v="CA-2013-105732"/>
    <x v="0"/>
    <x v="1160"/>
    <d v="2013-09-19T00:00:00"/>
    <s v="Standard Class"/>
    <s v="AG-10270"/>
    <s v="Alejandro Grove"/>
    <x v="0"/>
    <x v="0"/>
    <x v="155"/>
    <x v="8"/>
    <n v="68104"/>
    <x v="2"/>
    <s v="OFF-ST-10000419"/>
    <x v="1"/>
    <x v="4"/>
    <s v="Rogers Jumbo File, Granite"/>
    <n v="40.74"/>
    <n v="3"/>
    <n v="0"/>
    <n v="0.4073999999999991"/>
  </r>
  <r>
    <n v="7381"/>
    <s v="CA-2013-105732"/>
    <x v="0"/>
    <x v="1160"/>
    <d v="2013-09-19T00:00:00"/>
    <s v="Standard Class"/>
    <s v="AG-10270"/>
    <s v="Alejandro Grove"/>
    <x v="0"/>
    <x v="0"/>
    <x v="155"/>
    <x v="8"/>
    <n v="68104"/>
    <x v="2"/>
    <s v="OFF-LA-10004559"/>
    <x v="1"/>
    <x v="2"/>
    <s v="Avery 49"/>
    <n v="14.399999999999999"/>
    <n v="5"/>
    <n v="0"/>
    <n v="7.056"/>
  </r>
  <r>
    <n v="7382"/>
    <s v="CA-2013-105732"/>
    <x v="0"/>
    <x v="1160"/>
    <d v="2013-09-19T00:00:00"/>
    <s v="Standard Class"/>
    <s v="AG-10270"/>
    <s v="Alejandro Grove"/>
    <x v="0"/>
    <x v="0"/>
    <x v="155"/>
    <x v="8"/>
    <n v="68104"/>
    <x v="2"/>
    <s v="TEC-PH-10001644"/>
    <x v="2"/>
    <x v="7"/>
    <s v="BlueLounge Milo Smartphone Stand, White/Metallic"/>
    <n v="149.94999999999999"/>
    <n v="5"/>
    <n v="0"/>
    <n v="41.986000000000004"/>
  </r>
  <r>
    <n v="7383"/>
    <s v="CA-2013-105732"/>
    <x v="0"/>
    <x v="1160"/>
    <d v="2013-09-19T00:00:00"/>
    <s v="Standard Class"/>
    <s v="AG-10270"/>
    <s v="Alejandro Grove"/>
    <x v="0"/>
    <x v="0"/>
    <x v="155"/>
    <x v="8"/>
    <n v="68104"/>
    <x v="2"/>
    <s v="OFF-SU-10004782"/>
    <x v="1"/>
    <x v="14"/>
    <s v="Elite 5&quot; Scissors"/>
    <n v="16.899999999999999"/>
    <n v="2"/>
    <n v="0"/>
    <n v="5.0699999999999985"/>
  </r>
  <r>
    <n v="7384"/>
    <s v="CA-2013-105732"/>
    <x v="0"/>
    <x v="1160"/>
    <d v="2013-09-19T00:00:00"/>
    <s v="Standard Class"/>
    <s v="AG-10270"/>
    <s v="Alejandro Grove"/>
    <x v="0"/>
    <x v="0"/>
    <x v="155"/>
    <x v="8"/>
    <n v="68104"/>
    <x v="2"/>
    <s v="OFF-PA-10002250"/>
    <x v="1"/>
    <x v="10"/>
    <s v="Things To Do Today Pad"/>
    <n v="17.61"/>
    <n v="3"/>
    <n v="0"/>
    <n v="8.4527999999999999"/>
  </r>
  <r>
    <n v="7385"/>
    <s v="CA-2013-105732"/>
    <x v="0"/>
    <x v="1160"/>
    <d v="2013-09-19T00:00:00"/>
    <s v="Standard Class"/>
    <s v="AG-10270"/>
    <s v="Alejandro Grove"/>
    <x v="0"/>
    <x v="0"/>
    <x v="155"/>
    <x v="8"/>
    <n v="68104"/>
    <x v="2"/>
    <s v="OFF-AP-10001394"/>
    <x v="1"/>
    <x v="9"/>
    <s v="Harmony Air Purifier"/>
    <n v="378"/>
    <n v="2"/>
    <n v="0"/>
    <n v="136.07999999999998"/>
  </r>
  <r>
    <n v="7386"/>
    <s v="CA-2013-105732"/>
    <x v="0"/>
    <x v="1160"/>
    <d v="2013-09-19T00:00:00"/>
    <s v="Standard Class"/>
    <s v="AG-10270"/>
    <s v="Alejandro Grove"/>
    <x v="0"/>
    <x v="0"/>
    <x v="155"/>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x v="0"/>
    <x v="155"/>
    <x v="8"/>
    <n v="68104"/>
    <x v="2"/>
    <s v="OFF-ST-10004340"/>
    <x v="1"/>
    <x v="4"/>
    <s v="Fellowes Mobile File Cart, Black"/>
    <n v="373.08"/>
    <n v="6"/>
    <n v="0"/>
    <n v="100.73160000000001"/>
  </r>
  <r>
    <n v="7388"/>
    <s v="CA-2013-105732"/>
    <x v="0"/>
    <x v="1160"/>
    <d v="2013-09-19T00:00:00"/>
    <s v="Standard Class"/>
    <s v="AG-10270"/>
    <s v="Alejandro Grove"/>
    <x v="0"/>
    <x v="0"/>
    <x v="155"/>
    <x v="8"/>
    <n v="68104"/>
    <x v="2"/>
    <s v="FUR-FU-10003664"/>
    <x v="0"/>
    <x v="5"/>
    <s v="Electrix Architect's Clamp-On Swing Arm Lamp, Black"/>
    <n v="1336.4399999999998"/>
    <n v="14"/>
    <n v="0"/>
    <n v="387.56759999999986"/>
  </r>
  <r>
    <n v="7389"/>
    <s v="CA-2013-105732"/>
    <x v="0"/>
    <x v="1160"/>
    <d v="2013-09-19T00:00:00"/>
    <s v="Standard Class"/>
    <s v="AG-10270"/>
    <s v="Alejandro Grove"/>
    <x v="0"/>
    <x v="0"/>
    <x v="155"/>
    <x v="8"/>
    <n v="68104"/>
    <x v="2"/>
    <s v="TEC-PH-10004897"/>
    <x v="2"/>
    <x v="7"/>
    <s v="Mediabridge Sport Armband iPhone 5s"/>
    <n v="29.97"/>
    <n v="3"/>
    <n v="0"/>
    <n v="0.29969999999999963"/>
  </r>
  <r>
    <n v="7390"/>
    <s v="CA-2014-108035"/>
    <x v="3"/>
    <x v="1161"/>
    <d v="2014-12-04T00:00:00"/>
    <s v="Standard Class"/>
    <s v="TT-21070"/>
    <s v="Ted Trevino"/>
    <x v="0"/>
    <x v="0"/>
    <x v="346"/>
    <x v="18"/>
    <n v="37421"/>
    <x v="0"/>
    <s v="FUR-CH-10000454"/>
    <x v="0"/>
    <x v="1"/>
    <s v="Hon Deluxe Fabric Upholstered Stacking Chairs, Rounded Back"/>
    <n v="390.36799999999999"/>
    <n v="2"/>
    <n v="0.2"/>
    <n v="48.795999999999978"/>
  </r>
  <r>
    <n v="7391"/>
    <s v="CA-2014-108035"/>
    <x v="3"/>
    <x v="1161"/>
    <d v="2014-12-04T00:00:00"/>
    <s v="Standard Class"/>
    <s v="TT-21070"/>
    <s v="Ted Trevino"/>
    <x v="0"/>
    <x v="0"/>
    <x v="346"/>
    <x v="18"/>
    <n v="37421"/>
    <x v="0"/>
    <s v="FUR-FU-10004017"/>
    <x v="0"/>
    <x v="5"/>
    <s v="Executive Impressions 13&quot; Chairman Wall Clock"/>
    <n v="101.52000000000001"/>
    <n v="5"/>
    <n v="0.2"/>
    <n v="19.034999999999989"/>
  </r>
  <r>
    <n v="7392"/>
    <s v="CA-2014-160031"/>
    <x v="3"/>
    <x v="769"/>
    <d v="2014-12-08T00:00:00"/>
    <s v="Second Class"/>
    <s v="LT-16765"/>
    <s v="Larry Tron"/>
    <x v="0"/>
    <x v="0"/>
    <x v="54"/>
    <x v="24"/>
    <n v="45014"/>
    <x v="3"/>
    <s v="OFF-PA-10000241"/>
    <x v="1"/>
    <x v="10"/>
    <s v="IBM Multi-Purpose Copy Paper, 8 1/2 x 11&quot;, Case"/>
    <n v="74.352000000000004"/>
    <n v="3"/>
    <n v="0.2"/>
    <n v="23.234999999999992"/>
  </r>
  <r>
    <n v="7393"/>
    <s v="CA-2014-147844"/>
    <x v="3"/>
    <x v="743"/>
    <d v="2014-05-07T00:00:00"/>
    <s v="Standard Class"/>
    <s v="DD-13570"/>
    <s v="Dorothy Dickinson"/>
    <x v="0"/>
    <x v="0"/>
    <x v="1"/>
    <x v="1"/>
    <n v="90049"/>
    <x v="1"/>
    <s v="OFF-PA-10003016"/>
    <x v="1"/>
    <x v="10"/>
    <s v="Adams &quot;While You Were Out&quot; Message Pads"/>
    <n v="15.700000000000001"/>
    <n v="5"/>
    <n v="0"/>
    <n v="7.0649999999999995"/>
  </r>
  <r>
    <n v="7394"/>
    <s v="CA-2014-147844"/>
    <x v="3"/>
    <x v="743"/>
    <d v="2014-05-07T00:00:00"/>
    <s v="Standard Class"/>
    <s v="DD-13570"/>
    <s v="Dorothy Dickinson"/>
    <x v="0"/>
    <x v="0"/>
    <x v="1"/>
    <x v="1"/>
    <n v="90049"/>
    <x v="1"/>
    <s v="OFF-AR-10001615"/>
    <x v="1"/>
    <x v="6"/>
    <s v="Newell 34"/>
    <n v="59.519999999999996"/>
    <n v="3"/>
    <n v="0"/>
    <n v="15.475200000000001"/>
  </r>
  <r>
    <n v="7395"/>
    <s v="CA-2014-147844"/>
    <x v="3"/>
    <x v="743"/>
    <d v="2014-05-07T00:00:00"/>
    <s v="Standard Class"/>
    <s v="DD-13570"/>
    <s v="Dorothy Dickinson"/>
    <x v="0"/>
    <x v="0"/>
    <x v="1"/>
    <x v="1"/>
    <n v="90049"/>
    <x v="1"/>
    <s v="OFF-PA-10002713"/>
    <x v="1"/>
    <x v="10"/>
    <s v="Adams Phone Message Book, 200 Message Capacity, 8 1/16” x 11”"/>
    <n v="34.4"/>
    <n v="5"/>
    <n v="0"/>
    <n v="15.823999999999998"/>
  </r>
  <r>
    <n v="7396"/>
    <s v="CA-2013-110975"/>
    <x v="0"/>
    <x v="591"/>
    <d v="2013-12-31T00:00:00"/>
    <s v="Standard Class"/>
    <s v="DB-12970"/>
    <s v="Darren Budd"/>
    <x v="1"/>
    <x v="0"/>
    <x v="20"/>
    <x v="15"/>
    <n v="10024"/>
    <x v="3"/>
    <s v="FUR-TA-10002958"/>
    <x v="0"/>
    <x v="3"/>
    <s v="Bevis Oval Conference Table, Walnut"/>
    <n v="313.17599999999999"/>
    <n v="2"/>
    <n v="0.4"/>
    <n v="-120.05080000000007"/>
  </r>
  <r>
    <n v="7397"/>
    <s v="CA-2013-110975"/>
    <x v="0"/>
    <x v="591"/>
    <d v="2013-12-31T00:00:00"/>
    <s v="Standard Class"/>
    <s v="DB-12970"/>
    <s v="Darren Budd"/>
    <x v="1"/>
    <x v="0"/>
    <x v="20"/>
    <x v="15"/>
    <n v="10024"/>
    <x v="3"/>
    <s v="FUR-CH-10003746"/>
    <x v="0"/>
    <x v="1"/>
    <s v="Hon 4070 Series Pagoda Round Back Stacking Chairs"/>
    <n v="866.64599999999996"/>
    <n v="3"/>
    <n v="0.1"/>
    <n v="173.32919999999999"/>
  </r>
  <r>
    <n v="7398"/>
    <s v="CA-2011-141649"/>
    <x v="2"/>
    <x v="587"/>
    <d v="2011-09-30T00:00:00"/>
    <s v="Same Day"/>
    <s v="DM-12955"/>
    <s v="Dario Medina"/>
    <x v="1"/>
    <x v="0"/>
    <x v="54"/>
    <x v="24"/>
    <n v="45014"/>
    <x v="3"/>
    <s v="OFF-AP-10003217"/>
    <x v="1"/>
    <x v="9"/>
    <s v="Eureka Sanitaire  Commercial Upright"/>
    <n v="795.40800000000013"/>
    <n v="6"/>
    <n v="0.2"/>
    <n v="59.655599999999993"/>
  </r>
  <r>
    <n v="7399"/>
    <s v="CA-2011-124807"/>
    <x v="2"/>
    <x v="136"/>
    <d v="2011-07-15T00:00:00"/>
    <s v="Second Class"/>
    <s v="ME-17725"/>
    <s v="Max Engle"/>
    <x v="0"/>
    <x v="0"/>
    <x v="22"/>
    <x v="10"/>
    <n v="60610"/>
    <x v="2"/>
    <s v="OFF-PA-10001526"/>
    <x v="1"/>
    <x v="10"/>
    <s v="Xerox 1949"/>
    <n v="35.856000000000002"/>
    <n v="9"/>
    <n v="0.2"/>
    <n v="12.997800000000003"/>
  </r>
  <r>
    <n v="7400"/>
    <s v="CA-2011-124807"/>
    <x v="2"/>
    <x v="136"/>
    <d v="2011-07-15T00:00:00"/>
    <s v="Second Class"/>
    <s v="ME-17725"/>
    <s v="Max Engle"/>
    <x v="0"/>
    <x v="0"/>
    <x v="22"/>
    <x v="10"/>
    <n v="60610"/>
    <x v="2"/>
    <s v="TEC-AC-10002857"/>
    <x v="2"/>
    <x v="11"/>
    <s v="Verbatim 25 GB 6x Blu-ray Single Layer Recordable Disc, 1/Pack"/>
    <n v="23.840000000000003"/>
    <n v="4"/>
    <n v="0.2"/>
    <n v="3.2779999999999987"/>
  </r>
  <r>
    <n v="7401"/>
    <s v="CA-2013-110009"/>
    <x v="0"/>
    <x v="162"/>
    <d v="2013-09-14T00:00:00"/>
    <s v="Standard Class"/>
    <s v="TR-21325"/>
    <s v="Toby Ritter"/>
    <x v="0"/>
    <x v="0"/>
    <x v="4"/>
    <x v="4"/>
    <n v="98103"/>
    <x v="1"/>
    <s v="FUR-FU-10003039"/>
    <x v="0"/>
    <x v="5"/>
    <s v="Howard Miller 11-1/2&quot; Diameter Grantwood Wall Clock"/>
    <n v="43.13"/>
    <n v="1"/>
    <n v="0"/>
    <n v="14.664200000000001"/>
  </r>
  <r>
    <n v="7402"/>
    <s v="CA-2013-110009"/>
    <x v="0"/>
    <x v="162"/>
    <d v="2013-09-14T00:00:00"/>
    <s v="Standard Class"/>
    <s v="TR-21325"/>
    <s v="Toby Ritter"/>
    <x v="0"/>
    <x v="0"/>
    <x v="4"/>
    <x v="4"/>
    <n v="98103"/>
    <x v="1"/>
    <s v="OFF-PA-10002615"/>
    <x v="1"/>
    <x v="10"/>
    <s v="Ampad Gold Fibre Wirebound Steno Books, 6&quot; x 9&quot;, Gregg Ruled"/>
    <n v="30.87"/>
    <n v="7"/>
    <n v="0"/>
    <n v="14.200199999999999"/>
  </r>
  <r>
    <n v="7403"/>
    <s v="CA-2014-168172"/>
    <x v="3"/>
    <x v="634"/>
    <d v="2014-08-11T00:00:00"/>
    <s v="Standard Class"/>
    <s v="SH-20395"/>
    <s v="Shahid Hopkins"/>
    <x v="0"/>
    <x v="0"/>
    <x v="20"/>
    <x v="15"/>
    <n v="10011"/>
    <x v="3"/>
    <s v="OFF-SU-10002573"/>
    <x v="1"/>
    <x v="14"/>
    <s v="Acme 10&quot; Easy Grip Assistive Scissors"/>
    <n v="70.12"/>
    <n v="4"/>
    <n v="0"/>
    <n v="21.035999999999994"/>
  </r>
  <r>
    <n v="7404"/>
    <s v="CA-2012-100146"/>
    <x v="1"/>
    <x v="263"/>
    <d v="2012-05-19T00:00:00"/>
    <s v="Standard Class"/>
    <s v="CB-12535"/>
    <s v="Claudia Bergmann"/>
    <x v="1"/>
    <x v="0"/>
    <x v="491"/>
    <x v="1"/>
    <n v="93010"/>
    <x v="1"/>
    <s v="FUR-BO-10004015"/>
    <x v="0"/>
    <x v="0"/>
    <s v="Bush Andora Bookcase, Maple/Graphite Gray Finish"/>
    <n v="509.95749999999992"/>
    <n v="5"/>
    <n v="0.15"/>
    <n v="41.996499999999941"/>
  </r>
  <r>
    <n v="7405"/>
    <s v="CA-2012-100146"/>
    <x v="1"/>
    <x v="263"/>
    <d v="2012-05-19T00:00:00"/>
    <s v="Standard Class"/>
    <s v="CB-12535"/>
    <s v="Claudia Bergmann"/>
    <x v="1"/>
    <x v="0"/>
    <x v="491"/>
    <x v="1"/>
    <n v="93010"/>
    <x v="1"/>
    <s v="FUR-FU-10001979"/>
    <x v="0"/>
    <x v="5"/>
    <s v="Dana Halogen Swing-Arm Architect Lamp"/>
    <n v="122.91"/>
    <n v="3"/>
    <n v="0"/>
    <n v="34.414800000000007"/>
  </r>
  <r>
    <n v="7406"/>
    <s v="CA-2012-100146"/>
    <x v="1"/>
    <x v="263"/>
    <d v="2012-05-19T00:00:00"/>
    <s v="Standard Class"/>
    <s v="CB-12535"/>
    <s v="Claudia Bergmann"/>
    <x v="1"/>
    <x v="0"/>
    <x v="491"/>
    <x v="1"/>
    <n v="93010"/>
    <x v="1"/>
    <s v="FUR-CH-10003833"/>
    <x v="0"/>
    <x v="1"/>
    <s v="Novimex Fabric Task Chair"/>
    <n v="97.567999999999998"/>
    <n v="2"/>
    <n v="0.2"/>
    <n v="-6.0980000000000025"/>
  </r>
  <r>
    <n v="7407"/>
    <s v="CA-2012-100146"/>
    <x v="1"/>
    <x v="263"/>
    <d v="2012-05-19T00:00:00"/>
    <s v="Standard Class"/>
    <s v="CB-12535"/>
    <s v="Claudia Bergmann"/>
    <x v="1"/>
    <x v="0"/>
    <x v="491"/>
    <x v="1"/>
    <n v="93010"/>
    <x v="1"/>
    <s v="FUR-CH-10004495"/>
    <x v="0"/>
    <x v="1"/>
    <s v="Global Leather and Oak Executive Chair, Black"/>
    <n v="722.35200000000009"/>
    <n v="3"/>
    <n v="0.2"/>
    <n v="81.264599999999916"/>
  </r>
  <r>
    <n v="7408"/>
    <s v="CA-2014-152079"/>
    <x v="3"/>
    <x v="176"/>
    <d v="2014-01-22T00:00:00"/>
    <s v="First Class"/>
    <s v="ML-17410"/>
    <s v="Maris LaWare"/>
    <x v="0"/>
    <x v="0"/>
    <x v="22"/>
    <x v="10"/>
    <n v="60653"/>
    <x v="2"/>
    <s v="OFF-LA-10001613"/>
    <x v="1"/>
    <x v="2"/>
    <s v="Avery File Folder Labels"/>
    <n v="11.52"/>
    <n v="5"/>
    <n v="0.2"/>
    <n v="4.1760000000000002"/>
  </r>
  <r>
    <n v="7409"/>
    <s v="CA-2013-129728"/>
    <x v="0"/>
    <x v="198"/>
    <d v="2013-06-07T00:00:00"/>
    <s v="Standard Class"/>
    <s v="JG-15310"/>
    <s v="Jason Gross"/>
    <x v="1"/>
    <x v="0"/>
    <x v="1"/>
    <x v="1"/>
    <n v="90032"/>
    <x v="1"/>
    <s v="FUR-FU-10003247"/>
    <x v="0"/>
    <x v="5"/>
    <s v="36X48 HARDFLOOR CHAIRMAT"/>
    <n v="167.84"/>
    <n v="8"/>
    <n v="0"/>
    <n v="11.748799999999989"/>
  </r>
  <r>
    <n v="7410"/>
    <s v="CA-2011-121769"/>
    <x v="2"/>
    <x v="918"/>
    <d v="2011-04-12T00:00:00"/>
    <s v="Standard Class"/>
    <s v="JS-15880"/>
    <s v="John Stevenson"/>
    <x v="0"/>
    <x v="0"/>
    <x v="167"/>
    <x v="24"/>
    <n v="43615"/>
    <x v="3"/>
    <s v="FUR-TA-10004442"/>
    <x v="0"/>
    <x v="3"/>
    <s v="Riverside Furniture Stanwyck Manor Table Series"/>
    <n v="172.11"/>
    <n v="1"/>
    <n v="0.4"/>
    <n v="-94.660500000000013"/>
  </r>
  <r>
    <n v="7411"/>
    <s v="CA-2011-103058"/>
    <x v="2"/>
    <x v="149"/>
    <d v="2011-07-24T00:00:00"/>
    <s v="First Class"/>
    <s v="AG-10270"/>
    <s v="Alejandro Grove"/>
    <x v="0"/>
    <x v="0"/>
    <x v="20"/>
    <x v="15"/>
    <n v="10011"/>
    <x v="3"/>
    <s v="TEC-AC-10001314"/>
    <x v="2"/>
    <x v="11"/>
    <s v="Case Logic 2.4GHz Wireless Keyboard"/>
    <n v="99.98"/>
    <n v="2"/>
    <n v="0"/>
    <n v="7.9983999999999895"/>
  </r>
  <r>
    <n v="7412"/>
    <s v="CA-2014-121125"/>
    <x v="3"/>
    <x v="1109"/>
    <d v="2014-06-04T00:00:00"/>
    <s v="Standard Class"/>
    <s v="MG-17890"/>
    <s v="Michael Granlund"/>
    <x v="2"/>
    <x v="0"/>
    <x v="241"/>
    <x v="21"/>
    <n v="97224"/>
    <x v="1"/>
    <s v="TEC-PH-10001619"/>
    <x v="2"/>
    <x v="7"/>
    <s v="LG G3"/>
    <n v="156.79200000000003"/>
    <n v="1"/>
    <n v="0.2"/>
    <n v="17.639099999999985"/>
  </r>
  <r>
    <n v="7413"/>
    <s v="CA-2014-121125"/>
    <x v="3"/>
    <x v="1109"/>
    <d v="2014-06-04T00:00:00"/>
    <s v="Standard Class"/>
    <s v="MG-17890"/>
    <s v="Michael Granlund"/>
    <x v="2"/>
    <x v="0"/>
    <x v="241"/>
    <x v="21"/>
    <n v="97224"/>
    <x v="1"/>
    <s v="TEC-AC-10002323"/>
    <x v="2"/>
    <x v="11"/>
    <s v="SanDisk Ultra 32 GB MicroSDHC Class 10 Memory Card"/>
    <n v="35.360000000000007"/>
    <n v="2"/>
    <n v="0.2"/>
    <n v="-3.0939999999999994"/>
  </r>
  <r>
    <n v="7414"/>
    <s v="CA-2014-121125"/>
    <x v="3"/>
    <x v="1109"/>
    <d v="2014-06-04T00:00:00"/>
    <s v="Standard Class"/>
    <s v="MG-17890"/>
    <s v="Michael Granlund"/>
    <x v="2"/>
    <x v="0"/>
    <x v="241"/>
    <x v="21"/>
    <n v="97224"/>
    <x v="1"/>
    <s v="FUR-FU-10000820"/>
    <x v="0"/>
    <x v="5"/>
    <s v="Tensor Brushed Steel Torchiere Floor Lamp"/>
    <n v="13.591999999999999"/>
    <n v="1"/>
    <n v="0.2"/>
    <n v="-0.33980000000000032"/>
  </r>
  <r>
    <n v="7415"/>
    <s v="US-2013-114013"/>
    <x v="0"/>
    <x v="69"/>
    <d v="2013-03-16T00:00:00"/>
    <s v="Second Class"/>
    <s v="SC-20770"/>
    <s v="Stewart Carmichael"/>
    <x v="1"/>
    <x v="0"/>
    <x v="10"/>
    <x v="9"/>
    <n v="19134"/>
    <x v="3"/>
    <s v="FUR-CH-10004287"/>
    <x v="0"/>
    <x v="1"/>
    <s v="SAFCO Arco Folding Chair"/>
    <n v="386.67999999999995"/>
    <n v="2"/>
    <n v="0.3"/>
    <n v="-5.5240000000000293"/>
  </r>
  <r>
    <n v="7416"/>
    <s v="US-2013-114013"/>
    <x v="0"/>
    <x v="69"/>
    <d v="2013-03-16T00:00:00"/>
    <s v="Second Class"/>
    <s v="SC-20770"/>
    <s v="Stewart Carmichael"/>
    <x v="1"/>
    <x v="0"/>
    <x v="10"/>
    <x v="9"/>
    <n v="19134"/>
    <x v="3"/>
    <s v="TEC-AC-10000474"/>
    <x v="2"/>
    <x v="11"/>
    <s v="Kensington Expert Mouse Optical USB Trackball for PC or Mac"/>
    <n v="379.96000000000004"/>
    <n v="5"/>
    <n v="0.2"/>
    <n v="47.494999999999919"/>
  </r>
  <r>
    <n v="7417"/>
    <s v="US-2013-114013"/>
    <x v="0"/>
    <x v="69"/>
    <d v="2013-03-16T00:00:00"/>
    <s v="Second Class"/>
    <s v="SC-20770"/>
    <s v="Stewart Carmichael"/>
    <x v="1"/>
    <x v="0"/>
    <x v="10"/>
    <x v="9"/>
    <n v="19134"/>
    <x v="3"/>
    <s v="TEC-PH-10001494"/>
    <x v="2"/>
    <x v="7"/>
    <s v="Polycom CX600 IP Phone VoIP phone"/>
    <n v="539.91"/>
    <n v="3"/>
    <n v="0.4"/>
    <n v="-116.98049999999998"/>
  </r>
  <r>
    <n v="7418"/>
    <s v="US-2013-114013"/>
    <x v="0"/>
    <x v="69"/>
    <d v="2013-03-16T00:00:00"/>
    <s v="Second Class"/>
    <s v="SC-20770"/>
    <s v="Stewart Carmichael"/>
    <x v="1"/>
    <x v="0"/>
    <x v="10"/>
    <x v="9"/>
    <n v="19134"/>
    <x v="3"/>
    <s v="OFF-PA-10004996"/>
    <x v="1"/>
    <x v="10"/>
    <s v="Speediset Carbonless Redi-Letter 7&quot; x 8 1/2&quot;"/>
    <n v="41.240000000000009"/>
    <n v="5"/>
    <n v="0.2"/>
    <n v="13.918499999999998"/>
  </r>
  <r>
    <n v="7419"/>
    <s v="US-2013-114013"/>
    <x v="0"/>
    <x v="69"/>
    <d v="2013-03-16T00:00:00"/>
    <s v="Second Class"/>
    <s v="SC-20770"/>
    <s v="Stewart Carmichael"/>
    <x v="1"/>
    <x v="0"/>
    <x v="10"/>
    <x v="9"/>
    <n v="19134"/>
    <x v="3"/>
    <s v="OFF-BI-10004318"/>
    <x v="1"/>
    <x v="8"/>
    <s v="Ibico EB-19 Dual Function Manual Binding System"/>
    <n v="51.897000000000013"/>
    <n v="1"/>
    <n v="0.7"/>
    <n v="-41.517600000000002"/>
  </r>
  <r>
    <n v="7420"/>
    <s v="US-2013-114013"/>
    <x v="0"/>
    <x v="69"/>
    <d v="2013-03-16T00:00:00"/>
    <s v="Second Class"/>
    <s v="SC-20770"/>
    <s v="Stewart Carmichael"/>
    <x v="1"/>
    <x v="0"/>
    <x v="10"/>
    <x v="9"/>
    <n v="19134"/>
    <x v="3"/>
    <s v="OFF-ST-10002574"/>
    <x v="1"/>
    <x v="4"/>
    <s v="SAFCO Commercial Wire Shelving, Black"/>
    <n v="552.55999999999995"/>
    <n v="5"/>
    <n v="0.2"/>
    <n v="-138.13999999999999"/>
  </r>
  <r>
    <n v="7421"/>
    <s v="US-2013-114013"/>
    <x v="0"/>
    <x v="69"/>
    <d v="2013-03-16T00:00:00"/>
    <s v="Second Class"/>
    <s v="SC-20770"/>
    <s v="Stewart Carmichael"/>
    <x v="1"/>
    <x v="0"/>
    <x v="10"/>
    <x v="9"/>
    <n v="19134"/>
    <x v="3"/>
    <s v="OFF-BI-10002353"/>
    <x v="1"/>
    <x v="8"/>
    <s v="GBC VeloBind Cover Sets"/>
    <n v="23.160000000000004"/>
    <n v="5"/>
    <n v="0.7"/>
    <n v="-15.439999999999998"/>
  </r>
  <r>
    <n v="7422"/>
    <s v="US-2013-114013"/>
    <x v="0"/>
    <x v="69"/>
    <d v="2013-03-16T00:00:00"/>
    <s v="Second Class"/>
    <s v="SC-20770"/>
    <s v="Stewart Carmichael"/>
    <x v="1"/>
    <x v="0"/>
    <x v="10"/>
    <x v="9"/>
    <n v="19134"/>
    <x v="3"/>
    <s v="OFF-ST-10003641"/>
    <x v="1"/>
    <x v="4"/>
    <s v="Space Solutions Industrial Galvanized Steel Shelving."/>
    <n v="126.08"/>
    <n v="2"/>
    <n v="0.2"/>
    <n v="-28.367999999999984"/>
  </r>
  <r>
    <n v="7423"/>
    <s v="US-2013-114013"/>
    <x v="0"/>
    <x v="69"/>
    <d v="2013-03-16T00:00:00"/>
    <s v="Second Class"/>
    <s v="SC-20770"/>
    <s v="Stewart Carmichael"/>
    <x v="1"/>
    <x v="0"/>
    <x v="10"/>
    <x v="9"/>
    <n v="19134"/>
    <x v="3"/>
    <s v="TEC-MA-10001148"/>
    <x v="2"/>
    <x v="15"/>
    <s v="Okidata MB491 Multifunction Printer"/>
    <n v="449.1"/>
    <n v="3"/>
    <n v="0.7"/>
    <n v="-643.70999999999981"/>
  </r>
  <r>
    <n v="7424"/>
    <s v="CA-2014-135069"/>
    <x v="3"/>
    <x v="318"/>
    <d v="2014-04-15T00:00:00"/>
    <s v="Standard Class"/>
    <s v="BS-11755"/>
    <s v="Bruce Stewart"/>
    <x v="0"/>
    <x v="0"/>
    <x v="10"/>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x v="0"/>
    <x v="10"/>
    <x v="9"/>
    <n v="19143"/>
    <x v="3"/>
    <s v="FUR-FU-10003878"/>
    <x v="0"/>
    <x v="5"/>
    <s v="Linden 10&quot; Round Wall Clock, Black"/>
    <n v="36.671999999999997"/>
    <n v="3"/>
    <n v="0.2"/>
    <n v="6.4176000000000002"/>
  </r>
  <r>
    <n v="7426"/>
    <s v="CA-2013-101693"/>
    <x v="0"/>
    <x v="674"/>
    <d v="2013-06-28T00:00:00"/>
    <s v="Second Class"/>
    <s v="LC-17140"/>
    <s v="Logan Currie"/>
    <x v="0"/>
    <x v="0"/>
    <x v="12"/>
    <x v="5"/>
    <n v="77070"/>
    <x v="2"/>
    <s v="FUR-CH-10001146"/>
    <x v="0"/>
    <x v="1"/>
    <s v="Global Value Mid-Back Manager's Chair, Gray"/>
    <n v="85.245999999999995"/>
    <n v="2"/>
    <n v="0.3"/>
    <n v="-6.0890000000000057"/>
  </r>
  <r>
    <n v="7427"/>
    <s v="CA-2013-101693"/>
    <x v="0"/>
    <x v="674"/>
    <d v="2013-06-28T00:00:00"/>
    <s v="Second Class"/>
    <s v="LC-17140"/>
    <s v="Logan Currie"/>
    <x v="0"/>
    <x v="0"/>
    <x v="12"/>
    <x v="5"/>
    <n v="77070"/>
    <x v="2"/>
    <s v="FUR-FU-10003919"/>
    <x v="0"/>
    <x v="5"/>
    <s v="Eldon Executive Woodline II Cherry Finish Desk Accessories"/>
    <n v="32.712000000000003"/>
    <n v="2"/>
    <n v="0.6"/>
    <n v="-26.169599999999996"/>
  </r>
  <r>
    <n v="7428"/>
    <s v="US-2011-164763"/>
    <x v="2"/>
    <x v="461"/>
    <d v="2011-03-21T00:00:00"/>
    <s v="Standard Class"/>
    <s v="MH-17440"/>
    <s v="Mark Haberlin"/>
    <x v="1"/>
    <x v="0"/>
    <x v="25"/>
    <x v="35"/>
    <n v="39212"/>
    <x v="0"/>
    <s v="OFF-BI-10000605"/>
    <x v="1"/>
    <x v="8"/>
    <s v="Acco Pressboard Covers with Storage Hooks, 9 1/2&quot; x 11&quot;, Executive Red"/>
    <n v="11.43"/>
    <n v="3"/>
    <n v="0"/>
    <n v="5.3720999999999997"/>
  </r>
  <r>
    <n v="7429"/>
    <s v="US-2011-164763"/>
    <x v="2"/>
    <x v="461"/>
    <d v="2011-03-21T00:00:00"/>
    <s v="Standard Class"/>
    <s v="MH-17440"/>
    <s v="Mark Haberlin"/>
    <x v="1"/>
    <x v="0"/>
    <x v="25"/>
    <x v="35"/>
    <n v="39212"/>
    <x v="0"/>
    <s v="OFF-BI-10000309"/>
    <x v="1"/>
    <x v="8"/>
    <s v="GBC Twin Loop Wire Binding Elements, 9/16&quot; Spine, Black"/>
    <n v="30.44"/>
    <n v="2"/>
    <n v="0"/>
    <n v="14.9156"/>
  </r>
  <r>
    <n v="7430"/>
    <s v="US-2011-164763"/>
    <x v="2"/>
    <x v="461"/>
    <d v="2011-03-21T00:00:00"/>
    <s v="Standard Class"/>
    <s v="MH-17440"/>
    <s v="Mark Haberlin"/>
    <x v="1"/>
    <x v="0"/>
    <x v="25"/>
    <x v="35"/>
    <n v="39212"/>
    <x v="0"/>
    <s v="OFF-PA-10003349"/>
    <x v="1"/>
    <x v="10"/>
    <s v="Xerox 1957"/>
    <n v="12.96"/>
    <n v="2"/>
    <n v="0"/>
    <n v="6.3504000000000005"/>
  </r>
  <r>
    <n v="7431"/>
    <s v="US-2011-164763"/>
    <x v="2"/>
    <x v="461"/>
    <d v="2011-03-21T00:00:00"/>
    <s v="Standard Class"/>
    <s v="MH-17440"/>
    <s v="Mark Haberlin"/>
    <x v="1"/>
    <x v="0"/>
    <x v="25"/>
    <x v="35"/>
    <n v="39212"/>
    <x v="0"/>
    <s v="OFF-PA-10003063"/>
    <x v="1"/>
    <x v="10"/>
    <s v="EcoTones Memo Sheets"/>
    <n v="16"/>
    <n v="4"/>
    <n v="0"/>
    <n v="7.68"/>
  </r>
  <r>
    <n v="7432"/>
    <s v="US-2011-164763"/>
    <x v="2"/>
    <x v="461"/>
    <d v="2011-03-21T00:00:00"/>
    <s v="Standard Class"/>
    <s v="MH-17440"/>
    <s v="Mark Haberlin"/>
    <x v="1"/>
    <x v="0"/>
    <x v="25"/>
    <x v="35"/>
    <n v="39212"/>
    <x v="0"/>
    <s v="OFF-AP-10003971"/>
    <x v="1"/>
    <x v="9"/>
    <s v="Belkin 6 Outlet Metallic Surge Strip"/>
    <n v="32.67"/>
    <n v="3"/>
    <n v="0"/>
    <n v="8.4942000000000011"/>
  </r>
  <r>
    <n v="7433"/>
    <s v="CA-2011-161249"/>
    <x v="2"/>
    <x v="128"/>
    <d v="2011-08-13T00:00:00"/>
    <s v="Standard Class"/>
    <s v="RD-19720"/>
    <s v="Roger Demir"/>
    <x v="0"/>
    <x v="0"/>
    <x v="42"/>
    <x v="16"/>
    <n v="85023"/>
    <x v="1"/>
    <s v="OFF-FA-10004838"/>
    <x v="1"/>
    <x v="13"/>
    <s v="Super Bands, 12/Pack"/>
    <n v="4.4640000000000004"/>
    <n v="3"/>
    <n v="0.2"/>
    <n v="-0.94859999999999989"/>
  </r>
  <r>
    <n v="7434"/>
    <s v="CA-2011-161249"/>
    <x v="2"/>
    <x v="128"/>
    <d v="2011-08-13T00:00:00"/>
    <s v="Standard Class"/>
    <s v="RD-19720"/>
    <s v="Roger Demir"/>
    <x v="0"/>
    <x v="0"/>
    <x v="42"/>
    <x v="16"/>
    <n v="85023"/>
    <x v="1"/>
    <s v="OFF-BI-10001097"/>
    <x v="1"/>
    <x v="8"/>
    <s v="Avery Hole Reinforcements"/>
    <n v="9.3450000000000024"/>
    <n v="5"/>
    <n v="0.7"/>
    <n v="-6.5414999999999992"/>
  </r>
  <r>
    <n v="7435"/>
    <s v="CA-2012-148180"/>
    <x v="1"/>
    <x v="353"/>
    <d v="2012-07-31T00:00:00"/>
    <s v="Standard Class"/>
    <s v="BP-11095"/>
    <s v="Bart Pistole"/>
    <x v="1"/>
    <x v="0"/>
    <x v="475"/>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x v="0"/>
    <x v="475"/>
    <x v="1"/>
    <n v="93030"/>
    <x v="1"/>
    <s v="OFF-BI-10003314"/>
    <x v="1"/>
    <x v="8"/>
    <s v="Tuff Stuff Recycled Round Ring Binders"/>
    <n v="23.136000000000003"/>
    <n v="6"/>
    <n v="0.2"/>
    <n v="8.3867999999999991"/>
  </r>
  <r>
    <n v="7437"/>
    <s v="CA-2012-148180"/>
    <x v="1"/>
    <x v="353"/>
    <d v="2012-07-31T00:00:00"/>
    <s v="Standard Class"/>
    <s v="BP-11095"/>
    <s v="Bart Pistole"/>
    <x v="1"/>
    <x v="0"/>
    <x v="475"/>
    <x v="1"/>
    <n v="93030"/>
    <x v="1"/>
    <s v="OFF-AR-10002067"/>
    <x v="1"/>
    <x v="6"/>
    <s v="Newell 334"/>
    <n v="99.2"/>
    <n v="5"/>
    <n v="0"/>
    <n v="25.792000000000002"/>
  </r>
  <r>
    <n v="7438"/>
    <s v="CA-2011-165568"/>
    <x v="2"/>
    <x v="1162"/>
    <d v="2011-02-20T00:00:00"/>
    <s v="Standard Class"/>
    <s v="BF-11020"/>
    <s v="Barry Französisch"/>
    <x v="1"/>
    <x v="0"/>
    <x v="4"/>
    <x v="4"/>
    <n v="98105"/>
    <x v="1"/>
    <s v="OFF-BI-10001031"/>
    <x v="1"/>
    <x v="8"/>
    <s v="Pressboard Data Binders by Wilson Jones"/>
    <n v="21.36"/>
    <n v="5"/>
    <n v="0.2"/>
    <n v="7.2089999999999996"/>
  </r>
  <r>
    <n v="7439"/>
    <s v="CA-2012-145457"/>
    <x v="1"/>
    <x v="539"/>
    <d v="2012-03-27T00:00:00"/>
    <s v="Second Class"/>
    <s v="CP-12085"/>
    <s v="Cathy Prescott"/>
    <x v="1"/>
    <x v="0"/>
    <x v="386"/>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x v="0"/>
    <x v="1"/>
    <x v="1"/>
    <n v="90049"/>
    <x v="1"/>
    <s v="OFF-BI-10000138"/>
    <x v="1"/>
    <x v="8"/>
    <s v="Acco Translucent Poly Ring Binders"/>
    <n v="18.72"/>
    <n v="5"/>
    <n v="0.2"/>
    <n v="6.5519999999999996"/>
  </r>
  <r>
    <n v="7441"/>
    <s v="US-2014-163657"/>
    <x v="3"/>
    <x v="264"/>
    <d v="2014-09-07T00:00:00"/>
    <s v="Standard Class"/>
    <s v="JL-15235"/>
    <s v="Janet Lee"/>
    <x v="0"/>
    <x v="0"/>
    <x v="1"/>
    <x v="1"/>
    <n v="90049"/>
    <x v="1"/>
    <s v="FUR-TA-10004607"/>
    <x v="0"/>
    <x v="3"/>
    <s v="Hon 2111 Invitation Series Straight Table"/>
    <n v="236.52800000000002"/>
    <n v="2"/>
    <n v="0.2"/>
    <n v="-2.9566000000000088"/>
  </r>
  <r>
    <n v="7442"/>
    <s v="CA-2012-120446"/>
    <x v="1"/>
    <x v="547"/>
    <d v="2012-11-18T00:00:00"/>
    <s v="First Class"/>
    <s v="JG-15805"/>
    <s v="John Grady"/>
    <x v="1"/>
    <x v="0"/>
    <x v="70"/>
    <x v="1"/>
    <n v="92105"/>
    <x v="1"/>
    <s v="OFF-LA-10003148"/>
    <x v="1"/>
    <x v="2"/>
    <s v="Avery 51"/>
    <n v="18.899999999999999"/>
    <n v="3"/>
    <n v="0"/>
    <n v="8.6939999999999991"/>
  </r>
  <r>
    <n v="7443"/>
    <s v="CA-2011-109932"/>
    <x v="2"/>
    <x v="337"/>
    <d v="2011-12-11T00:00:00"/>
    <s v="First Class"/>
    <s v="VP-21760"/>
    <s v="Victoria Pisteka"/>
    <x v="1"/>
    <x v="0"/>
    <x v="180"/>
    <x v="5"/>
    <n v="78521"/>
    <x v="2"/>
    <s v="OFF-PA-10001804"/>
    <x v="1"/>
    <x v="10"/>
    <s v="Xerox 195"/>
    <n v="10.688000000000001"/>
    <n v="2"/>
    <n v="0.2"/>
    <n v="3.7407999999999997"/>
  </r>
  <r>
    <n v="7444"/>
    <s v="CA-2011-109932"/>
    <x v="2"/>
    <x v="337"/>
    <d v="2011-12-11T00:00:00"/>
    <s v="First Class"/>
    <s v="VP-21760"/>
    <s v="Victoria Pisteka"/>
    <x v="1"/>
    <x v="0"/>
    <x v="180"/>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x v="0"/>
    <x v="22"/>
    <x v="10"/>
    <n v="60610"/>
    <x v="2"/>
    <s v="OFF-PA-10001166"/>
    <x v="1"/>
    <x v="10"/>
    <s v="Xerox 2"/>
    <n v="5.1840000000000011"/>
    <n v="1"/>
    <n v="0.2"/>
    <n v="1.8144"/>
  </r>
  <r>
    <n v="7446"/>
    <s v="CA-2014-127474"/>
    <x v="3"/>
    <x v="447"/>
    <d v="2014-02-08T00:00:00"/>
    <s v="Second Class"/>
    <s v="RD-19810"/>
    <s v="Ross DeVincentis"/>
    <x v="2"/>
    <x v="0"/>
    <x v="22"/>
    <x v="10"/>
    <n v="60610"/>
    <x v="2"/>
    <s v="OFF-PA-10001033"/>
    <x v="1"/>
    <x v="10"/>
    <s v="Xerox 1893"/>
    <n v="65.584000000000003"/>
    <n v="2"/>
    <n v="0.2"/>
    <n v="23.7742"/>
  </r>
  <r>
    <n v="7447"/>
    <s v="CA-2014-127474"/>
    <x v="3"/>
    <x v="447"/>
    <d v="2014-02-08T00:00:00"/>
    <s v="Second Class"/>
    <s v="RD-19810"/>
    <s v="Ross DeVincentis"/>
    <x v="2"/>
    <x v="0"/>
    <x v="22"/>
    <x v="10"/>
    <n v="60610"/>
    <x v="2"/>
    <s v="FUR-FU-10004597"/>
    <x v="0"/>
    <x v="5"/>
    <s v="Eldon Cleatmat Chair Mats for Medium Pile Carpets"/>
    <n v="22.200000000000003"/>
    <n v="1"/>
    <n v="0.6"/>
    <n v="-26.084999999999994"/>
  </r>
  <r>
    <n v="7448"/>
    <s v="CA-2014-127474"/>
    <x v="3"/>
    <x v="447"/>
    <d v="2014-02-08T00:00:00"/>
    <s v="Second Class"/>
    <s v="RD-19810"/>
    <s v="Ross DeVincentis"/>
    <x v="2"/>
    <x v="0"/>
    <x v="22"/>
    <x v="10"/>
    <n v="60610"/>
    <x v="2"/>
    <s v="OFF-PA-10000418"/>
    <x v="1"/>
    <x v="10"/>
    <s v="Xerox 189"/>
    <n v="419.4"/>
    <n v="5"/>
    <n v="0.2"/>
    <n v="146.79"/>
  </r>
  <r>
    <n v="7449"/>
    <s v="CA-2014-115448"/>
    <x v="3"/>
    <x v="343"/>
    <d v="2014-11-15T00:00:00"/>
    <s v="First Class"/>
    <s v="MH-18025"/>
    <s v="Michelle Huthwaite"/>
    <x v="0"/>
    <x v="0"/>
    <x v="289"/>
    <x v="18"/>
    <n v="37918"/>
    <x v="0"/>
    <s v="FUR-FU-10004090"/>
    <x v="0"/>
    <x v="5"/>
    <s v="Executive Impressions 14&quot; Contract Wall Clock"/>
    <n v="88.920000000000016"/>
    <n v="5"/>
    <n v="0.2"/>
    <n v="14.449499999999986"/>
  </r>
  <r>
    <n v="7450"/>
    <s v="CA-2014-105669"/>
    <x v="3"/>
    <x v="697"/>
    <d v="2014-09-23T00:00:00"/>
    <s v="Second Class"/>
    <s v="SJ-20125"/>
    <s v="Sanjit Jacobs"/>
    <x v="2"/>
    <x v="0"/>
    <x v="12"/>
    <x v="5"/>
    <n v="77036"/>
    <x v="2"/>
    <s v="OFF-AR-10000390"/>
    <x v="1"/>
    <x v="6"/>
    <s v="Newell Chalk Holder"/>
    <n v="9.9120000000000008"/>
    <n v="3"/>
    <n v="0.2"/>
    <n v="3.2213999999999996"/>
  </r>
  <r>
    <n v="7451"/>
    <s v="CA-2014-105669"/>
    <x v="3"/>
    <x v="697"/>
    <d v="2014-09-23T00:00:00"/>
    <s v="Second Class"/>
    <s v="SJ-20125"/>
    <s v="Sanjit Jacobs"/>
    <x v="2"/>
    <x v="0"/>
    <x v="12"/>
    <x v="5"/>
    <n v="77036"/>
    <x v="2"/>
    <s v="FUR-CH-10003774"/>
    <x v="0"/>
    <x v="1"/>
    <s v="Global Wood Trimmed Manager's Task Chair, Khaki"/>
    <n v="318.43"/>
    <n v="5"/>
    <n v="0.3"/>
    <n v="-77.333000000000013"/>
  </r>
  <r>
    <n v="7452"/>
    <s v="CA-2014-105669"/>
    <x v="3"/>
    <x v="697"/>
    <d v="2014-09-23T00:00:00"/>
    <s v="Second Class"/>
    <s v="SJ-20125"/>
    <s v="Sanjit Jacobs"/>
    <x v="2"/>
    <x v="0"/>
    <x v="12"/>
    <x v="5"/>
    <n v="77036"/>
    <x v="2"/>
    <s v="OFF-BI-10002412"/>
    <x v="1"/>
    <x v="8"/>
    <s v="Wilson Jones “Snap” Scratch Pad Binder Tool for Ring Binders"/>
    <n v="5.7999999999999989"/>
    <n v="5"/>
    <n v="0.8"/>
    <n v="-10.15"/>
  </r>
  <r>
    <n v="7453"/>
    <s v="CA-2014-105669"/>
    <x v="3"/>
    <x v="697"/>
    <d v="2014-09-23T00:00:00"/>
    <s v="Second Class"/>
    <s v="SJ-20125"/>
    <s v="Sanjit Jacobs"/>
    <x v="2"/>
    <x v="0"/>
    <x v="12"/>
    <x v="5"/>
    <n v="77036"/>
    <x v="2"/>
    <s v="TEC-PH-10002415"/>
    <x v="2"/>
    <x v="7"/>
    <s v="Polycom VoiceStation 500 Conference phone"/>
    <n v="1415.76"/>
    <n v="6"/>
    <n v="0.2"/>
    <n v="88.48500000000007"/>
  </r>
  <r>
    <n v="7454"/>
    <s v="CA-2014-134796"/>
    <x v="3"/>
    <x v="643"/>
    <d v="2014-07-02T00:00:00"/>
    <s v="Standard Class"/>
    <s v="FM-14380"/>
    <s v="Fred McMath"/>
    <x v="0"/>
    <x v="0"/>
    <x v="348"/>
    <x v="10"/>
    <n v="60440"/>
    <x v="2"/>
    <s v="TEC-PH-10003505"/>
    <x v="2"/>
    <x v="7"/>
    <s v="Geemarc AmpliPOWER60"/>
    <n v="148.47999999999999"/>
    <n v="2"/>
    <n v="0.2"/>
    <n v="16.703999999999986"/>
  </r>
  <r>
    <n v="7455"/>
    <s v="CA-2013-137743"/>
    <x v="0"/>
    <x v="679"/>
    <d v="2013-08-05T00:00:00"/>
    <s v="Standard Class"/>
    <s v="KH-16360"/>
    <s v="Katherine Hughes"/>
    <x v="0"/>
    <x v="0"/>
    <x v="22"/>
    <x v="10"/>
    <n v="60623"/>
    <x v="2"/>
    <s v="OFF-LA-10003663"/>
    <x v="1"/>
    <x v="2"/>
    <s v="Avery 498"/>
    <n v="9.2480000000000011"/>
    <n v="4"/>
    <n v="0.2"/>
    <n v="3.1212"/>
  </r>
  <r>
    <n v="7456"/>
    <s v="CA-2013-137743"/>
    <x v="0"/>
    <x v="679"/>
    <d v="2013-08-05T00:00:00"/>
    <s v="Standard Class"/>
    <s v="KH-16360"/>
    <s v="Katherine Hughes"/>
    <x v="0"/>
    <x v="0"/>
    <x v="22"/>
    <x v="10"/>
    <n v="60623"/>
    <x v="2"/>
    <s v="OFF-ST-10001780"/>
    <x v="1"/>
    <x v="4"/>
    <s v="Tennsco 16-Compartment Lockers with Coat Rack"/>
    <n v="1036.624"/>
    <n v="2"/>
    <n v="0.2"/>
    <n v="51.831200000000024"/>
  </r>
  <r>
    <n v="7457"/>
    <s v="CA-2012-137974"/>
    <x v="1"/>
    <x v="392"/>
    <d v="2012-04-18T00:00:00"/>
    <s v="First Class"/>
    <s v="LL-16840"/>
    <s v="Lauren Leatherbury"/>
    <x v="0"/>
    <x v="0"/>
    <x v="141"/>
    <x v="17"/>
    <n v="22980"/>
    <x v="0"/>
    <s v="TEC-PH-10002033"/>
    <x v="2"/>
    <x v="7"/>
    <s v="Konftel 250 Conference phone - Charcoal black"/>
    <n v="569.64"/>
    <n v="2"/>
    <n v="0"/>
    <n v="148.10640000000001"/>
  </r>
  <r>
    <n v="7458"/>
    <s v="CA-2012-137974"/>
    <x v="1"/>
    <x v="392"/>
    <d v="2012-04-18T00:00:00"/>
    <s v="First Class"/>
    <s v="LL-16840"/>
    <s v="Lauren Leatherbury"/>
    <x v="0"/>
    <x v="0"/>
    <x v="141"/>
    <x v="17"/>
    <n v="22980"/>
    <x v="0"/>
    <s v="OFF-BI-10001036"/>
    <x v="1"/>
    <x v="8"/>
    <s v="Cardinal EasyOpen D-Ring Binders"/>
    <n v="9.14"/>
    <n v="1"/>
    <n v="0"/>
    <n v="4.57"/>
  </r>
  <r>
    <n v="7459"/>
    <s v="CA-2012-137974"/>
    <x v="1"/>
    <x v="392"/>
    <d v="2012-04-18T00:00:00"/>
    <s v="First Class"/>
    <s v="LL-16840"/>
    <s v="Lauren Leatherbury"/>
    <x v="0"/>
    <x v="0"/>
    <x v="141"/>
    <x v="17"/>
    <n v="22980"/>
    <x v="0"/>
    <s v="FUR-FU-10001468"/>
    <x v="0"/>
    <x v="5"/>
    <s v="Tenex Antistatic Computer Chair Mats"/>
    <n v="1196.8599999999999"/>
    <n v="7"/>
    <n v="0"/>
    <n v="119.68599999999989"/>
  </r>
  <r>
    <n v="7460"/>
    <s v="CA-2012-137974"/>
    <x v="1"/>
    <x v="392"/>
    <d v="2012-04-18T00:00:00"/>
    <s v="First Class"/>
    <s v="LL-16840"/>
    <s v="Lauren Leatherbury"/>
    <x v="0"/>
    <x v="0"/>
    <x v="141"/>
    <x v="17"/>
    <n v="22980"/>
    <x v="0"/>
    <s v="FUR-BO-10001519"/>
    <x v="0"/>
    <x v="0"/>
    <s v="O'Sullivan 3-Shelf Heavy-Duty Bookcases"/>
    <n v="523.26"/>
    <n v="9"/>
    <n v="0"/>
    <n v="125.58240000000001"/>
  </r>
  <r>
    <n v="7461"/>
    <s v="US-2012-136987"/>
    <x v="1"/>
    <x v="347"/>
    <d v="2012-04-14T00:00:00"/>
    <s v="Second Class"/>
    <s v="AR-10540"/>
    <s v="Andy Reiter"/>
    <x v="0"/>
    <x v="0"/>
    <x v="1"/>
    <x v="1"/>
    <n v="90004"/>
    <x v="1"/>
    <s v="TEC-CO-10001943"/>
    <x v="2"/>
    <x v="16"/>
    <s v="Canon PC-428 Personal Copier"/>
    <n v="639.96800000000007"/>
    <n v="4"/>
    <n v="0.2"/>
    <n v="215.98919999999998"/>
  </r>
  <r>
    <n v="7462"/>
    <s v="US-2012-136987"/>
    <x v="1"/>
    <x v="347"/>
    <d v="2012-04-14T00:00:00"/>
    <s v="Second Class"/>
    <s v="AR-10540"/>
    <s v="Andy Reiter"/>
    <x v="0"/>
    <x v="0"/>
    <x v="1"/>
    <x v="1"/>
    <n v="90004"/>
    <x v="1"/>
    <s v="OFF-PA-10003127"/>
    <x v="1"/>
    <x v="10"/>
    <s v="Staples"/>
    <n v="52.76"/>
    <n v="2"/>
    <n v="0"/>
    <n v="24.269599999999997"/>
  </r>
  <r>
    <n v="7463"/>
    <s v="CA-2012-138485"/>
    <x v="1"/>
    <x v="914"/>
    <d v="2012-03-01T00:00:00"/>
    <s v="Second Class"/>
    <s v="NP-18670"/>
    <s v="Nora Paige"/>
    <x v="0"/>
    <x v="0"/>
    <x v="4"/>
    <x v="4"/>
    <n v="98105"/>
    <x v="1"/>
    <s v="TEC-AC-10002076"/>
    <x v="2"/>
    <x v="11"/>
    <s v="Microsoft Natural Keyboard Elite"/>
    <n v="538.92000000000007"/>
    <n v="9"/>
    <n v="0"/>
    <n v="80.837999999999994"/>
  </r>
  <r>
    <n v="7464"/>
    <s v="CA-2013-103709"/>
    <x v="0"/>
    <x v="162"/>
    <d v="2013-09-16T00:00:00"/>
    <s v="Standard Class"/>
    <s v="LP-17095"/>
    <s v="Liz Preis"/>
    <x v="0"/>
    <x v="0"/>
    <x v="355"/>
    <x v="1"/>
    <n v="93277"/>
    <x v="1"/>
    <s v="OFF-AR-10003338"/>
    <x v="1"/>
    <x v="6"/>
    <s v="Eberhard Faber 3 1/2&quot; Golf Pencils"/>
    <n v="14.88"/>
    <n v="2"/>
    <n v="0"/>
    <n v="3.7200000000000006"/>
  </r>
  <r>
    <n v="7465"/>
    <s v="CA-2013-103709"/>
    <x v="0"/>
    <x v="162"/>
    <d v="2013-09-16T00:00:00"/>
    <s v="Standard Class"/>
    <s v="LP-17095"/>
    <s v="Liz Preis"/>
    <x v="0"/>
    <x v="0"/>
    <x v="355"/>
    <x v="1"/>
    <n v="93277"/>
    <x v="1"/>
    <s v="OFF-PA-10004610"/>
    <x v="1"/>
    <x v="10"/>
    <s v="Xerox 1900"/>
    <n v="34.24"/>
    <n v="8"/>
    <n v="0"/>
    <n v="15.407999999999998"/>
  </r>
  <r>
    <n v="7466"/>
    <s v="CA-2013-103709"/>
    <x v="0"/>
    <x v="162"/>
    <d v="2013-09-16T00:00:00"/>
    <s v="Standard Class"/>
    <s v="LP-17095"/>
    <s v="Liz Preis"/>
    <x v="0"/>
    <x v="0"/>
    <x v="355"/>
    <x v="1"/>
    <n v="93277"/>
    <x v="1"/>
    <s v="OFF-ST-10001272"/>
    <x v="1"/>
    <x v="4"/>
    <s v="Mini 13-1/2 Capacity Data Binder Rack, Pearl"/>
    <n v="261.74"/>
    <n v="2"/>
    <n v="0"/>
    <n v="65.435000000000002"/>
  </r>
  <r>
    <n v="7467"/>
    <s v="CA-2013-138282"/>
    <x v="0"/>
    <x v="288"/>
    <d v="2013-05-24T00:00:00"/>
    <s v="Standard Class"/>
    <s v="AH-10690"/>
    <s v="Anna Häberlin"/>
    <x v="1"/>
    <x v="0"/>
    <x v="1"/>
    <x v="1"/>
    <n v="90008"/>
    <x v="1"/>
    <s v="OFF-AP-10001366"/>
    <x v="1"/>
    <x v="9"/>
    <s v="Staples"/>
    <n v="87.84"/>
    <n v="8"/>
    <n v="0"/>
    <n v="23.716800000000006"/>
  </r>
  <r>
    <n v="7468"/>
    <s v="CA-2014-148985"/>
    <x v="3"/>
    <x v="343"/>
    <d v="2014-11-16T00:00:00"/>
    <s v="Second Class"/>
    <s v="TB-21190"/>
    <s v="Thomas Brumley"/>
    <x v="2"/>
    <x v="0"/>
    <x v="1"/>
    <x v="1"/>
    <n v="90045"/>
    <x v="1"/>
    <s v="FUR-FU-10001424"/>
    <x v="0"/>
    <x v="5"/>
    <s v="Dax Clear Box Frame"/>
    <n v="34.92"/>
    <n v="4"/>
    <n v="0"/>
    <n v="11.872799999999998"/>
  </r>
  <r>
    <n v="7469"/>
    <s v="CA-2011-138100"/>
    <x v="2"/>
    <x v="1114"/>
    <d v="2011-09-20T00:00:00"/>
    <s v="Standard Class"/>
    <s v="AA-10315"/>
    <s v="Alex Avila"/>
    <x v="0"/>
    <x v="0"/>
    <x v="20"/>
    <x v="15"/>
    <n v="10011"/>
    <x v="3"/>
    <s v="OFF-PA-10000349"/>
    <x v="1"/>
    <x v="10"/>
    <s v="Staples"/>
    <n v="14.940000000000001"/>
    <n v="3"/>
    <n v="0"/>
    <n v="7.0218000000000007"/>
  </r>
  <r>
    <n v="7470"/>
    <s v="CA-2011-138100"/>
    <x v="2"/>
    <x v="1114"/>
    <d v="2011-09-20T00:00:00"/>
    <s v="Standard Class"/>
    <s v="AA-10315"/>
    <s v="Alex Avila"/>
    <x v="0"/>
    <x v="0"/>
    <x v="20"/>
    <x v="15"/>
    <n v="10011"/>
    <x v="3"/>
    <s v="FUR-FU-10002456"/>
    <x v="0"/>
    <x v="5"/>
    <s v="Master Caster Door Stop, Large Neon Orange"/>
    <n v="14.56"/>
    <n v="2"/>
    <n v="0"/>
    <n v="6.2608000000000015"/>
  </r>
  <r>
    <n v="7471"/>
    <s v="CA-2012-100734"/>
    <x v="1"/>
    <x v="426"/>
    <d v="2012-09-20T00:00:00"/>
    <s v="Standard Class"/>
    <s v="AC-10615"/>
    <s v="Ann Chong"/>
    <x v="1"/>
    <x v="0"/>
    <x v="10"/>
    <x v="9"/>
    <n v="19143"/>
    <x v="3"/>
    <s v="OFF-BI-10002609"/>
    <x v="1"/>
    <x v="8"/>
    <s v="Avery Hidden Tab Dividers for Binding Systems"/>
    <n v="3.5760000000000005"/>
    <n v="4"/>
    <n v="0.7"/>
    <n v="-2.8608000000000002"/>
  </r>
  <r>
    <n v="7472"/>
    <s v="CA-2012-100734"/>
    <x v="1"/>
    <x v="426"/>
    <d v="2012-09-20T00:00:00"/>
    <s v="Standard Class"/>
    <s v="AC-10615"/>
    <s v="Ann Chong"/>
    <x v="1"/>
    <x v="0"/>
    <x v="10"/>
    <x v="9"/>
    <n v="19143"/>
    <x v="3"/>
    <s v="OFF-ST-10001522"/>
    <x v="1"/>
    <x v="4"/>
    <s v="Gould Plastics 18-Pocket Panel Bin, 34w x 5-1/4d x 20-1/2h"/>
    <n v="147.184"/>
    <n v="2"/>
    <n v="0.2"/>
    <n v="-29.436800000000012"/>
  </r>
  <r>
    <n v="7473"/>
    <s v="CA-2013-139997"/>
    <x v="0"/>
    <x v="949"/>
    <d v="2013-07-04T00:00:00"/>
    <s v="First Class"/>
    <s v="EM-14140"/>
    <s v="Eugene Moren"/>
    <x v="2"/>
    <x v="0"/>
    <x v="427"/>
    <x v="7"/>
    <n v="84043"/>
    <x v="1"/>
    <s v="TEC-CO-10000971"/>
    <x v="2"/>
    <x v="16"/>
    <s v="Hewlett Packard 310 Color Digital Copier"/>
    <n v="1499.95"/>
    <n v="5"/>
    <n v="0"/>
    <n v="449.9849999999999"/>
  </r>
  <r>
    <n v="7474"/>
    <s v="CA-2013-109652"/>
    <x v="0"/>
    <x v="342"/>
    <d v="2013-04-16T00:00:00"/>
    <s v="Standard Class"/>
    <s v="QJ-19255"/>
    <s v="Quincy Jones"/>
    <x v="1"/>
    <x v="0"/>
    <x v="22"/>
    <x v="10"/>
    <n v="60653"/>
    <x v="2"/>
    <s v="OFF-AR-10000034"/>
    <x v="1"/>
    <x v="6"/>
    <s v="BIC Brite Liner Grip Highlighters, Assorted, 5/Pack"/>
    <n v="13.568000000000001"/>
    <n v="4"/>
    <n v="0.2"/>
    <n v="3.2223999999999995"/>
  </r>
  <r>
    <n v="7475"/>
    <s v="CA-2011-167199"/>
    <x v="2"/>
    <x v="1037"/>
    <d v="2011-01-11T00:00:00"/>
    <s v="Standard Class"/>
    <s v="ME-17320"/>
    <s v="Maria Etezadi"/>
    <x v="2"/>
    <x v="0"/>
    <x v="0"/>
    <x v="0"/>
    <n v="42420"/>
    <x v="0"/>
    <s v="FUR-CH-10004063"/>
    <x v="0"/>
    <x v="1"/>
    <s v="Global Deluxe High-Back Manager's Chair"/>
    <n v="2573.8200000000002"/>
    <n v="9"/>
    <n v="0"/>
    <n v="746.40779999999972"/>
  </r>
  <r>
    <n v="7476"/>
    <s v="CA-2011-167199"/>
    <x v="2"/>
    <x v="1037"/>
    <d v="2011-01-11T00:00:00"/>
    <s v="Standard Class"/>
    <s v="ME-17320"/>
    <s v="Maria Etezadi"/>
    <x v="2"/>
    <x v="0"/>
    <x v="0"/>
    <x v="0"/>
    <n v="42420"/>
    <x v="0"/>
    <s v="OFF-BI-10004632"/>
    <x v="1"/>
    <x v="8"/>
    <s v="Ibico Hi-Tech Manual Binding System"/>
    <n v="609.98"/>
    <n v="2"/>
    <n v="0"/>
    <n v="274.49099999999999"/>
  </r>
  <r>
    <n v="7477"/>
    <s v="CA-2011-167199"/>
    <x v="2"/>
    <x v="1037"/>
    <d v="2011-01-11T00:00:00"/>
    <s v="Standard Class"/>
    <s v="ME-17320"/>
    <s v="Maria Etezadi"/>
    <x v="2"/>
    <x v="0"/>
    <x v="0"/>
    <x v="0"/>
    <n v="42420"/>
    <x v="0"/>
    <s v="OFF-AR-10001662"/>
    <x v="1"/>
    <x v="6"/>
    <s v="Rogers Handheld Barrel Pencil Sharpener"/>
    <n v="5.48"/>
    <n v="2"/>
    <n v="0"/>
    <n v="1.4796000000000005"/>
  </r>
  <r>
    <n v="7478"/>
    <s v="CA-2011-167199"/>
    <x v="2"/>
    <x v="1037"/>
    <d v="2011-01-11T00:00:00"/>
    <s v="Standard Class"/>
    <s v="ME-17320"/>
    <s v="Maria Etezadi"/>
    <x v="2"/>
    <x v="0"/>
    <x v="0"/>
    <x v="0"/>
    <n v="42420"/>
    <x v="0"/>
    <s v="TEC-PH-10004977"/>
    <x v="2"/>
    <x v="7"/>
    <s v="GE 30524EE4"/>
    <n v="391.98"/>
    <n v="2"/>
    <n v="0"/>
    <n v="113.67419999999998"/>
  </r>
  <r>
    <n v="7479"/>
    <s v="CA-2011-167199"/>
    <x v="2"/>
    <x v="1037"/>
    <d v="2011-01-11T00:00:00"/>
    <s v="Standard Class"/>
    <s v="ME-17320"/>
    <s v="Maria Etezadi"/>
    <x v="2"/>
    <x v="0"/>
    <x v="0"/>
    <x v="0"/>
    <n v="42420"/>
    <x v="0"/>
    <s v="TEC-PH-10004539"/>
    <x v="2"/>
    <x v="7"/>
    <s v="Wireless Extenders zBoost YX545 SOHO Signal Booster"/>
    <n v="755.96"/>
    <n v="4"/>
    <n v="0"/>
    <n v="204.10919999999999"/>
  </r>
  <r>
    <n v="7480"/>
    <s v="CA-2011-167199"/>
    <x v="2"/>
    <x v="1037"/>
    <d v="2011-01-11T00:00:00"/>
    <s v="Standard Class"/>
    <s v="ME-17320"/>
    <s v="Maria Etezadi"/>
    <x v="2"/>
    <x v="0"/>
    <x v="0"/>
    <x v="0"/>
    <n v="42420"/>
    <x v="0"/>
    <s v="OFF-FA-10001883"/>
    <x v="1"/>
    <x v="13"/>
    <s v="Alliance Super-Size Bands, Assorted Sizes"/>
    <n v="31.12"/>
    <n v="4"/>
    <n v="0"/>
    <n v="0.31119999999999948"/>
  </r>
  <r>
    <n v="7481"/>
    <s v="CA-2011-167199"/>
    <x v="2"/>
    <x v="1037"/>
    <d v="2011-01-11T00:00:00"/>
    <s v="Standard Class"/>
    <s v="ME-17320"/>
    <s v="Maria Etezadi"/>
    <x v="2"/>
    <x v="0"/>
    <x v="0"/>
    <x v="0"/>
    <n v="42420"/>
    <x v="0"/>
    <s v="OFF-PA-10000955"/>
    <x v="1"/>
    <x v="10"/>
    <s v="Southworth 25% Cotton Granite Paper &amp; Envelopes"/>
    <n v="6.54"/>
    <n v="1"/>
    <n v="0"/>
    <n v="3.0084"/>
  </r>
  <r>
    <n v="7482"/>
    <s v="CA-2013-124583"/>
    <x v="0"/>
    <x v="142"/>
    <d v="2013-09-04T00:00:00"/>
    <s v="Second Class"/>
    <s v="LB-16795"/>
    <s v="Laurel Beltran"/>
    <x v="2"/>
    <x v="0"/>
    <x v="101"/>
    <x v="1"/>
    <n v="92646"/>
    <x v="1"/>
    <s v="OFF-EN-10002500"/>
    <x v="1"/>
    <x v="12"/>
    <s v="Globe Weis Peel &amp; Seel First Class Envelopes"/>
    <n v="12.78"/>
    <n v="1"/>
    <n v="0"/>
    <n v="5.7509999999999994"/>
  </r>
  <r>
    <n v="7483"/>
    <s v="CA-2011-113964"/>
    <x v="2"/>
    <x v="865"/>
    <d v="2011-09-30T00:00:00"/>
    <s v="Standard Class"/>
    <s v="JP-16135"/>
    <s v="Julie Prescott"/>
    <x v="2"/>
    <x v="0"/>
    <x v="20"/>
    <x v="15"/>
    <n v="10011"/>
    <x v="3"/>
    <s v="OFF-BI-10004654"/>
    <x v="1"/>
    <x v="8"/>
    <s v="Avery Binding System Hidden Tab Executive Style Index Sets"/>
    <n v="18.463999999999999"/>
    <n v="4"/>
    <n v="0.2"/>
    <n v="6.9239999999999995"/>
  </r>
  <r>
    <n v="7484"/>
    <s v="CA-2011-129938"/>
    <x v="2"/>
    <x v="534"/>
    <d v="2011-12-17T00:00:00"/>
    <s v="Second Class"/>
    <s v="EB-13705"/>
    <s v="Ed Braxton"/>
    <x v="1"/>
    <x v="0"/>
    <x v="10"/>
    <x v="9"/>
    <n v="19140"/>
    <x v="3"/>
    <s v="FUR-CH-10003774"/>
    <x v="0"/>
    <x v="1"/>
    <s v="Global Wood Trimmed Manager's Task Chair, Khaki"/>
    <n v="445.80200000000002"/>
    <n v="7"/>
    <n v="0.3"/>
    <n v="-108.26620000000001"/>
  </r>
  <r>
    <n v="7485"/>
    <s v="CA-2014-135111"/>
    <x v="3"/>
    <x v="116"/>
    <d v="2015-01-03T00:00:00"/>
    <s v="Standard Class"/>
    <s v="CS-12400"/>
    <s v="Christopher Schild"/>
    <x v="2"/>
    <x v="0"/>
    <x v="402"/>
    <x v="46"/>
    <n v="58103"/>
    <x v="2"/>
    <s v="OFF-AR-10004707"/>
    <x v="1"/>
    <x v="6"/>
    <s v="Staples"/>
    <n v="2.48"/>
    <n v="1"/>
    <n v="0"/>
    <n v="0.86799999999999988"/>
  </r>
  <r>
    <n v="7486"/>
    <s v="CA-2014-135111"/>
    <x v="3"/>
    <x v="116"/>
    <d v="2015-01-03T00:00:00"/>
    <s v="Standard Class"/>
    <s v="CS-12400"/>
    <s v="Christopher Schild"/>
    <x v="2"/>
    <x v="0"/>
    <x v="402"/>
    <x v="46"/>
    <n v="58103"/>
    <x v="2"/>
    <s v="OFF-BI-10004040"/>
    <x v="1"/>
    <x v="8"/>
    <s v="Wilson Jones Impact Binders"/>
    <n v="25.9"/>
    <n v="5"/>
    <n v="0"/>
    <n v="12.690999999999999"/>
  </r>
  <r>
    <n v="7487"/>
    <s v="US-2012-134558"/>
    <x v="1"/>
    <x v="546"/>
    <d v="2012-12-24T00:00:00"/>
    <s v="Second Class"/>
    <s v="PM-19135"/>
    <s v="Peter McVee"/>
    <x v="2"/>
    <x v="0"/>
    <x v="18"/>
    <x v="38"/>
    <n v="3820"/>
    <x v="3"/>
    <s v="OFF-PA-10001184"/>
    <x v="1"/>
    <x v="10"/>
    <s v="Xerox 1903"/>
    <n v="29.900000000000002"/>
    <n v="5"/>
    <n v="0"/>
    <n v="14.651"/>
  </r>
  <r>
    <n v="7488"/>
    <s v="US-2012-134558"/>
    <x v="1"/>
    <x v="546"/>
    <d v="2012-12-24T00:00:00"/>
    <s v="Second Class"/>
    <s v="PM-19135"/>
    <s v="Peter McVee"/>
    <x v="2"/>
    <x v="0"/>
    <x v="18"/>
    <x v="38"/>
    <n v="3820"/>
    <x v="3"/>
    <s v="TEC-AC-10004145"/>
    <x v="2"/>
    <x v="11"/>
    <s v="Logitech diNovo Edge Keyboard"/>
    <n v="2249.91"/>
    <n v="9"/>
    <n v="0"/>
    <n v="517.47930000000008"/>
  </r>
  <r>
    <n v="7489"/>
    <s v="US-2012-134558"/>
    <x v="1"/>
    <x v="546"/>
    <d v="2012-12-24T00:00:00"/>
    <s v="Second Class"/>
    <s v="PM-19135"/>
    <s v="Peter McVee"/>
    <x v="2"/>
    <x v="0"/>
    <x v="18"/>
    <x v="38"/>
    <n v="3820"/>
    <x v="3"/>
    <s v="FUR-TA-10003473"/>
    <x v="0"/>
    <x v="3"/>
    <s v="Bretford Rectangular Conference Table Tops"/>
    <n v="1053.164"/>
    <n v="4"/>
    <n v="0.3"/>
    <n v="-105.31639999999993"/>
  </r>
  <r>
    <n v="7490"/>
    <s v="CA-2014-157196"/>
    <x v="3"/>
    <x v="60"/>
    <d v="2014-11-10T00:00:00"/>
    <s v="Standard Class"/>
    <s v="AA-10645"/>
    <s v="Anna Andreadi"/>
    <x v="0"/>
    <x v="0"/>
    <x v="70"/>
    <x v="1"/>
    <n v="92105"/>
    <x v="1"/>
    <s v="OFF-PA-10003172"/>
    <x v="1"/>
    <x v="10"/>
    <s v="Xerox 1996"/>
    <n v="12.96"/>
    <n v="2"/>
    <n v="0"/>
    <n v="6.2208000000000006"/>
  </r>
  <r>
    <n v="7491"/>
    <s v="CA-2012-108672"/>
    <x v="1"/>
    <x v="229"/>
    <d v="2012-09-16T00:00:00"/>
    <s v="Standard Class"/>
    <s v="FA-14230"/>
    <s v="Frank Atkinson"/>
    <x v="1"/>
    <x v="0"/>
    <x v="1"/>
    <x v="1"/>
    <n v="90032"/>
    <x v="1"/>
    <s v="FUR-FU-10003799"/>
    <x v="0"/>
    <x v="5"/>
    <s v="Seth Thomas 13 1/2&quot; Wall Clock"/>
    <n v="106.68"/>
    <n v="6"/>
    <n v="0"/>
    <n v="33.070799999999991"/>
  </r>
  <r>
    <n v="7492"/>
    <s v="US-2014-118598"/>
    <x v="3"/>
    <x v="673"/>
    <d v="2014-11-17T00:00:00"/>
    <s v="Same Day"/>
    <s v="CM-12190"/>
    <s v="Charlotte Melton"/>
    <x v="0"/>
    <x v="0"/>
    <x v="456"/>
    <x v="15"/>
    <n v="13501"/>
    <x v="3"/>
    <s v="TEC-PH-10002583"/>
    <x v="2"/>
    <x v="7"/>
    <s v="iOttie HLCRIO102 Car Mount"/>
    <n v="119.94"/>
    <n v="6"/>
    <n v="0"/>
    <n v="5.9969999999999857"/>
  </r>
  <r>
    <n v="7493"/>
    <s v="US-2014-160836"/>
    <x v="3"/>
    <x v="220"/>
    <d v="2014-09-17T00:00:00"/>
    <s v="Standard Class"/>
    <s v="CC-12475"/>
    <s v="Cindy Chapman"/>
    <x v="0"/>
    <x v="0"/>
    <x v="12"/>
    <x v="5"/>
    <n v="77070"/>
    <x v="2"/>
    <s v="OFF-PA-10004239"/>
    <x v="1"/>
    <x v="10"/>
    <s v="Xerox 1953"/>
    <n v="10.272000000000002"/>
    <n v="3"/>
    <n v="0.2"/>
    <n v="3.2099999999999982"/>
  </r>
  <r>
    <n v="7494"/>
    <s v="US-2014-160836"/>
    <x v="3"/>
    <x v="220"/>
    <d v="2014-09-17T00:00:00"/>
    <s v="Standard Class"/>
    <s v="CC-12475"/>
    <s v="Cindy Chapman"/>
    <x v="0"/>
    <x v="0"/>
    <x v="12"/>
    <x v="5"/>
    <n v="77070"/>
    <x v="2"/>
    <s v="FUR-TA-10002855"/>
    <x v="0"/>
    <x v="3"/>
    <s v="Bevis Round Conference Table Top &amp; Single Column Base"/>
    <n v="512.19000000000005"/>
    <n v="5"/>
    <n v="0.3"/>
    <n v="-65.853000000000009"/>
  </r>
  <r>
    <n v="7495"/>
    <s v="US-2014-160836"/>
    <x v="3"/>
    <x v="220"/>
    <d v="2014-09-17T00:00:00"/>
    <s v="Standard Class"/>
    <s v="CC-12475"/>
    <s v="Cindy Chapman"/>
    <x v="0"/>
    <x v="0"/>
    <x v="12"/>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x v="0"/>
    <x v="223"/>
    <x v="1"/>
    <n v="92683"/>
    <x v="1"/>
    <s v="OFF-BI-10004022"/>
    <x v="1"/>
    <x v="8"/>
    <s v="Acco Suede Grain Vinyl Round Ring Binder"/>
    <n v="4.4479999999999995"/>
    <n v="2"/>
    <n v="0.2"/>
    <n v="1.4455999999999996"/>
  </r>
  <r>
    <n v="7497"/>
    <s v="CA-2014-121048"/>
    <x v="3"/>
    <x v="1163"/>
    <d v="2014-07-19T00:00:00"/>
    <s v="Standard Class"/>
    <s v="TC-21295"/>
    <s v="Toby Carlisle"/>
    <x v="0"/>
    <x v="0"/>
    <x v="223"/>
    <x v="1"/>
    <n v="92683"/>
    <x v="1"/>
    <s v="FUR-FU-10003601"/>
    <x v="0"/>
    <x v="5"/>
    <s v="Deflect-o RollaMat Studded, Beveled Mat for Medium Pile Carpeting"/>
    <n v="276.69"/>
    <n v="3"/>
    <n v="0"/>
    <n v="49.804199999999994"/>
  </r>
  <r>
    <n v="7498"/>
    <s v="CA-2014-121048"/>
    <x v="3"/>
    <x v="1163"/>
    <d v="2014-07-19T00:00:00"/>
    <s v="Standard Class"/>
    <s v="TC-21295"/>
    <s v="Toby Carlisle"/>
    <x v="0"/>
    <x v="0"/>
    <x v="223"/>
    <x v="1"/>
    <n v="92683"/>
    <x v="1"/>
    <s v="OFF-FA-10000490"/>
    <x v="1"/>
    <x v="13"/>
    <s v="OIC Binder Clips, Mini, 1/4&quot; Capacity, Black"/>
    <n v="4.96"/>
    <n v="4"/>
    <n v="0"/>
    <n v="2.3311999999999999"/>
  </r>
  <r>
    <n v="7499"/>
    <s v="CA-2014-121048"/>
    <x v="3"/>
    <x v="1163"/>
    <d v="2014-07-19T00:00:00"/>
    <s v="Standard Class"/>
    <s v="TC-21295"/>
    <s v="Toby Carlisle"/>
    <x v="0"/>
    <x v="0"/>
    <x v="223"/>
    <x v="1"/>
    <n v="92683"/>
    <x v="1"/>
    <s v="OFF-AR-10004042"/>
    <x v="1"/>
    <x v="6"/>
    <s v="BOSTON Model 1800 Electric Pencil Sharpeners, Putty/Woodgrain"/>
    <n v="71.92"/>
    <n v="4"/>
    <n v="0"/>
    <n v="20.856799999999993"/>
  </r>
  <r>
    <n v="7500"/>
    <s v="CA-2014-121048"/>
    <x v="3"/>
    <x v="1163"/>
    <d v="2014-07-19T00:00:00"/>
    <s v="Standard Class"/>
    <s v="TC-21295"/>
    <s v="Toby Carlisle"/>
    <x v="0"/>
    <x v="0"/>
    <x v="223"/>
    <x v="1"/>
    <n v="92683"/>
    <x v="1"/>
    <s v="FUR-FU-10002960"/>
    <x v="0"/>
    <x v="5"/>
    <s v="Eldon 200 Class Desk Accessories, Burgundy"/>
    <n v="18.84"/>
    <n v="3"/>
    <n v="0"/>
    <n v="7.9128000000000007"/>
  </r>
  <r>
    <n v="7501"/>
    <s v="CA-2014-121048"/>
    <x v="3"/>
    <x v="1163"/>
    <d v="2014-07-19T00:00:00"/>
    <s v="Standard Class"/>
    <s v="TC-21295"/>
    <s v="Toby Carlisle"/>
    <x v="0"/>
    <x v="0"/>
    <x v="223"/>
    <x v="1"/>
    <n v="92683"/>
    <x v="1"/>
    <s v="TEC-AC-10000991"/>
    <x v="2"/>
    <x v="11"/>
    <s v="Sony Micro Vault Click 8 GB USB 2.0 Flash Drive"/>
    <n v="140.97"/>
    <n v="3"/>
    <n v="0"/>
    <n v="19.735800000000005"/>
  </r>
  <r>
    <n v="7502"/>
    <s v="CA-2014-121048"/>
    <x v="3"/>
    <x v="1163"/>
    <d v="2014-07-19T00:00:00"/>
    <s v="Standard Class"/>
    <s v="TC-21295"/>
    <s v="Toby Carlisle"/>
    <x v="0"/>
    <x v="0"/>
    <x v="223"/>
    <x v="1"/>
    <n v="92683"/>
    <x v="1"/>
    <s v="TEC-PH-10004977"/>
    <x v="2"/>
    <x v="7"/>
    <s v="GE 30524EE4"/>
    <n v="470.37600000000009"/>
    <n v="3"/>
    <n v="0.2"/>
    <n v="52.917299999999955"/>
  </r>
  <r>
    <n v="7503"/>
    <s v="US-2014-120117"/>
    <x v="3"/>
    <x v="983"/>
    <d v="2014-03-31T00:00:00"/>
    <s v="Same Day"/>
    <s v="TB-21400"/>
    <s v="Tom Boeckenhauer"/>
    <x v="0"/>
    <x v="0"/>
    <x v="1"/>
    <x v="1"/>
    <n v="90036"/>
    <x v="1"/>
    <s v="OFF-AR-10000817"/>
    <x v="1"/>
    <x v="6"/>
    <s v="Manco Dry-Lighter Erasable Highlighter"/>
    <n v="6.08"/>
    <n v="2"/>
    <n v="0"/>
    <n v="2.0671999999999997"/>
  </r>
  <r>
    <n v="7504"/>
    <s v="US-2014-120117"/>
    <x v="3"/>
    <x v="983"/>
    <d v="2014-03-31T00:00:00"/>
    <s v="Same Day"/>
    <s v="TB-21400"/>
    <s v="Tom Boeckenhauer"/>
    <x v="0"/>
    <x v="0"/>
    <x v="1"/>
    <x v="1"/>
    <n v="90036"/>
    <x v="1"/>
    <s v="TEC-PH-10002447"/>
    <x v="2"/>
    <x v="7"/>
    <s v="AT&amp;T CL83451 4-Handset Telephone"/>
    <n v="164.79200000000003"/>
    <n v="1"/>
    <n v="0.2"/>
    <n v="18.539099999999991"/>
  </r>
  <r>
    <n v="7505"/>
    <s v="CA-2013-158043"/>
    <x v="0"/>
    <x v="1011"/>
    <d v="2013-02-04T00:00:00"/>
    <s v="Second Class"/>
    <s v="JK-15325"/>
    <s v="Jason Klamczynski"/>
    <x v="1"/>
    <x v="0"/>
    <x v="496"/>
    <x v="30"/>
    <n v="8401"/>
    <x v="3"/>
    <s v="OFF-EN-10003134"/>
    <x v="1"/>
    <x v="12"/>
    <s v="Staples"/>
    <n v="23.36"/>
    <n v="2"/>
    <n v="0"/>
    <n v="11.68"/>
  </r>
  <r>
    <n v="7506"/>
    <s v="US-2014-106579"/>
    <x v="3"/>
    <x v="110"/>
    <d v="2014-06-14T00:00:00"/>
    <s v="Standard Class"/>
    <s v="BW-11200"/>
    <s v="Ben Wallace"/>
    <x v="0"/>
    <x v="0"/>
    <x v="242"/>
    <x v="10"/>
    <n v="60076"/>
    <x v="2"/>
    <s v="OFF-BI-10000309"/>
    <x v="1"/>
    <x v="8"/>
    <s v="GBC Twin Loop Wire Binding Elements, 9/16&quot; Spine, Black"/>
    <n v="12.175999999999998"/>
    <n v="4"/>
    <n v="0.8"/>
    <n v="-18.872800000000009"/>
  </r>
  <r>
    <n v="7507"/>
    <s v="CA-2011-115889"/>
    <x v="2"/>
    <x v="981"/>
    <d v="2011-11-06T00:00:00"/>
    <s v="Standard Class"/>
    <s v="SH-20395"/>
    <s v="Shahid Hopkins"/>
    <x v="0"/>
    <x v="0"/>
    <x v="8"/>
    <x v="1"/>
    <n v="94122"/>
    <x v="1"/>
    <s v="TEC-PH-10001615"/>
    <x v="2"/>
    <x v="7"/>
    <s v="AT&amp;T CL82213"/>
    <n v="46.384"/>
    <n v="2"/>
    <n v="0.2"/>
    <n v="5.2181999999999924"/>
  </r>
  <r>
    <n v="7508"/>
    <s v="CA-2011-115889"/>
    <x v="2"/>
    <x v="981"/>
    <d v="2011-11-06T00:00:00"/>
    <s v="Standard Class"/>
    <s v="SH-20395"/>
    <s v="Shahid Hopkins"/>
    <x v="0"/>
    <x v="0"/>
    <x v="8"/>
    <x v="1"/>
    <n v="94122"/>
    <x v="1"/>
    <s v="OFF-ST-10003208"/>
    <x v="1"/>
    <x v="4"/>
    <s v="Adjustable Depth Letter/Legal Cart"/>
    <n v="362.92"/>
    <n v="2"/>
    <n v="0"/>
    <n v="105.24679999999995"/>
  </r>
  <r>
    <n v="7509"/>
    <s v="US-2014-161935"/>
    <x v="3"/>
    <x v="1163"/>
    <d v="2014-07-19T00:00:00"/>
    <s v="Standard Class"/>
    <s v="JL-15835"/>
    <s v="John Lee"/>
    <x v="0"/>
    <x v="0"/>
    <x v="38"/>
    <x v="24"/>
    <n v="43229"/>
    <x v="3"/>
    <s v="OFF-PA-10000605"/>
    <x v="1"/>
    <x v="10"/>
    <s v="Xerox 1950"/>
    <n v="9.2480000000000011"/>
    <n v="2"/>
    <n v="0.2"/>
    <n v="3.3524000000000003"/>
  </r>
  <r>
    <n v="7510"/>
    <s v="US-2014-161935"/>
    <x v="3"/>
    <x v="1163"/>
    <d v="2014-07-19T00:00:00"/>
    <s v="Standard Class"/>
    <s v="JL-15835"/>
    <s v="John Lee"/>
    <x v="0"/>
    <x v="0"/>
    <x v="38"/>
    <x v="24"/>
    <n v="43229"/>
    <x v="3"/>
    <s v="TEC-PH-10000560"/>
    <x v="2"/>
    <x v="7"/>
    <s v="Samsung Galaxy S III - 16GB - pebble blue (T-Mobile)"/>
    <n v="1889.9459999999999"/>
    <n v="9"/>
    <n v="0.4"/>
    <n v="-377.98919999999998"/>
  </r>
  <r>
    <n v="7511"/>
    <s v="US-2014-161935"/>
    <x v="3"/>
    <x v="1163"/>
    <d v="2014-07-19T00:00:00"/>
    <s v="Standard Class"/>
    <s v="JL-15835"/>
    <s v="John Lee"/>
    <x v="0"/>
    <x v="0"/>
    <x v="38"/>
    <x v="24"/>
    <n v="43229"/>
    <x v="3"/>
    <s v="OFF-ST-10003455"/>
    <x v="1"/>
    <x v="4"/>
    <s v="Tenex File Box, Personal Filing Tote with Lid, Black"/>
    <n v="62.040000000000006"/>
    <n v="5"/>
    <n v="0.2"/>
    <n v="4.6530000000000022"/>
  </r>
  <r>
    <n v="7512"/>
    <s v="US-2014-161935"/>
    <x v="3"/>
    <x v="1163"/>
    <d v="2014-07-19T00:00:00"/>
    <s v="Standard Class"/>
    <s v="JL-15835"/>
    <s v="John Lee"/>
    <x v="0"/>
    <x v="0"/>
    <x v="38"/>
    <x v="24"/>
    <n v="43229"/>
    <x v="3"/>
    <s v="FUR-FU-10002937"/>
    <x v="0"/>
    <x v="5"/>
    <s v="GE 48&quot; Fluorescent Tube, Cool White Energy Saver, 34 Watts, 30/Box"/>
    <n v="396.92000000000007"/>
    <n v="5"/>
    <n v="0.2"/>
    <n v="148.845"/>
  </r>
  <r>
    <n v="7513"/>
    <s v="US-2014-161935"/>
    <x v="3"/>
    <x v="1163"/>
    <d v="2014-07-19T00:00:00"/>
    <s v="Standard Class"/>
    <s v="JL-15835"/>
    <s v="John Lee"/>
    <x v="0"/>
    <x v="0"/>
    <x v="38"/>
    <x v="24"/>
    <n v="43229"/>
    <x v="3"/>
    <s v="OFF-ST-10001837"/>
    <x v="1"/>
    <x v="4"/>
    <s v="SAFCO Mobile Desk Side File, Wire Frame"/>
    <n v="239.45599999999999"/>
    <n v="7"/>
    <n v="0.2"/>
    <n v="17.959200000000003"/>
  </r>
  <r>
    <n v="7514"/>
    <s v="US-2014-161935"/>
    <x v="3"/>
    <x v="1163"/>
    <d v="2014-07-19T00:00:00"/>
    <s v="Standard Class"/>
    <s v="JL-15835"/>
    <s v="John Lee"/>
    <x v="0"/>
    <x v="0"/>
    <x v="38"/>
    <x v="24"/>
    <n v="43229"/>
    <x v="3"/>
    <s v="OFF-AR-10004757"/>
    <x v="1"/>
    <x v="6"/>
    <s v="Crayola Colored Pencils"/>
    <n v="13.120000000000001"/>
    <n v="5"/>
    <n v="0.2"/>
    <n v="2.1319999999999988"/>
  </r>
  <r>
    <n v="7515"/>
    <s v="US-2014-167920"/>
    <x v="3"/>
    <x v="34"/>
    <d v="2014-12-13T00:00:00"/>
    <s v="Second Class"/>
    <s v="JL-15835"/>
    <s v="John Lee"/>
    <x v="0"/>
    <x v="0"/>
    <x v="102"/>
    <x v="0"/>
    <n v="40475"/>
    <x v="0"/>
    <s v="OFF-BI-10004236"/>
    <x v="1"/>
    <x v="8"/>
    <s v="XtraLife ClearVue Slant-D Ring Binder, White, 3&quot;"/>
    <n v="29.36"/>
    <n v="2"/>
    <n v="0"/>
    <n v="13.505599999999999"/>
  </r>
  <r>
    <n v="7516"/>
    <s v="US-2014-167920"/>
    <x v="3"/>
    <x v="34"/>
    <d v="2014-12-13T00:00:00"/>
    <s v="Second Class"/>
    <s v="JL-15835"/>
    <s v="John Lee"/>
    <x v="0"/>
    <x v="0"/>
    <x v="102"/>
    <x v="0"/>
    <n v="40475"/>
    <x v="0"/>
    <s v="OFF-AP-10000159"/>
    <x v="1"/>
    <x v="9"/>
    <s v="Belkin F9M820V08 8 Outlet Surge"/>
    <n v="214.89999999999998"/>
    <n v="5"/>
    <n v="0"/>
    <n v="62.32099999999997"/>
  </r>
  <r>
    <n v="7517"/>
    <s v="US-2014-167920"/>
    <x v="3"/>
    <x v="34"/>
    <d v="2014-12-13T00:00:00"/>
    <s v="Second Class"/>
    <s v="JL-15835"/>
    <s v="John Lee"/>
    <x v="0"/>
    <x v="0"/>
    <x v="102"/>
    <x v="0"/>
    <n v="40475"/>
    <x v="0"/>
    <s v="OFF-BI-10003274"/>
    <x v="1"/>
    <x v="8"/>
    <s v="Avery Durable Slant Ring Binders, No Labels"/>
    <n v="15.92"/>
    <n v="4"/>
    <n v="0"/>
    <n v="7.4824000000000002"/>
  </r>
  <r>
    <n v="7518"/>
    <s v="US-2014-167920"/>
    <x v="3"/>
    <x v="34"/>
    <d v="2014-12-13T00:00:00"/>
    <s v="Second Class"/>
    <s v="JL-15835"/>
    <s v="John Lee"/>
    <x v="0"/>
    <x v="0"/>
    <x v="102"/>
    <x v="0"/>
    <n v="40475"/>
    <x v="0"/>
    <s v="TEC-AC-10001013"/>
    <x v="2"/>
    <x v="11"/>
    <s v="Logitech ClearChat Comfort/USB Headset H390"/>
    <n v="146.44999999999999"/>
    <n v="5"/>
    <n v="0"/>
    <n v="48.328499999999991"/>
  </r>
  <r>
    <n v="7519"/>
    <s v="US-2014-167920"/>
    <x v="3"/>
    <x v="34"/>
    <d v="2014-12-13T00:00:00"/>
    <s v="Second Class"/>
    <s v="JL-15835"/>
    <s v="John Lee"/>
    <x v="0"/>
    <x v="0"/>
    <x v="102"/>
    <x v="0"/>
    <n v="40475"/>
    <x v="0"/>
    <s v="OFF-ST-10004963"/>
    <x v="1"/>
    <x v="4"/>
    <s v="Eldon Gobal File Keepers"/>
    <n v="15.14"/>
    <n v="1"/>
    <n v="0"/>
    <n v="0.60559999999999903"/>
  </r>
  <r>
    <n v="7520"/>
    <s v="US-2014-167920"/>
    <x v="3"/>
    <x v="34"/>
    <d v="2014-12-13T00:00:00"/>
    <s v="Second Class"/>
    <s v="JL-15835"/>
    <s v="John Lee"/>
    <x v="0"/>
    <x v="0"/>
    <x v="102"/>
    <x v="0"/>
    <n v="40475"/>
    <x v="0"/>
    <s v="OFF-LA-10004409"/>
    <x v="1"/>
    <x v="2"/>
    <s v="Avery 492"/>
    <n v="5.76"/>
    <n v="2"/>
    <n v="0"/>
    <n v="2.6495999999999995"/>
  </r>
  <r>
    <n v="7521"/>
    <s v="US-2014-167920"/>
    <x v="3"/>
    <x v="34"/>
    <d v="2014-12-13T00:00:00"/>
    <s v="Second Class"/>
    <s v="JL-15835"/>
    <s v="John Lee"/>
    <x v="0"/>
    <x v="0"/>
    <x v="102"/>
    <x v="0"/>
    <n v="40475"/>
    <x v="0"/>
    <s v="TEC-CO-10001046"/>
    <x v="2"/>
    <x v="16"/>
    <s v="Canon Imageclass D680 Copier / Fax"/>
    <n v="1399.98"/>
    <n v="2"/>
    <n v="0"/>
    <n v="629.99099999999999"/>
  </r>
  <r>
    <n v="7522"/>
    <s v="CA-2013-162383"/>
    <x v="0"/>
    <x v="64"/>
    <d v="2013-09-12T00:00:00"/>
    <s v="Standard Class"/>
    <s v="MD-17350"/>
    <s v="Maribeth Dona"/>
    <x v="0"/>
    <x v="0"/>
    <x v="152"/>
    <x v="24"/>
    <n v="43130"/>
    <x v="3"/>
    <s v="OFF-BI-10002824"/>
    <x v="1"/>
    <x v="8"/>
    <s v="Recycled Easel Ring Binders"/>
    <n v="8.9520000000000017"/>
    <n v="2"/>
    <n v="0.7"/>
    <n v="-7.4600000000000009"/>
  </r>
  <r>
    <n v="7523"/>
    <s v="CA-2013-162383"/>
    <x v="0"/>
    <x v="64"/>
    <d v="2013-09-12T00:00:00"/>
    <s v="Standard Class"/>
    <s v="MD-17350"/>
    <s v="Maribeth Dona"/>
    <x v="0"/>
    <x v="0"/>
    <x v="152"/>
    <x v="24"/>
    <n v="43130"/>
    <x v="3"/>
    <s v="OFF-BI-10001757"/>
    <x v="1"/>
    <x v="8"/>
    <s v="Pressboard Hanging Data Binders for Unburst Sheets"/>
    <n v="8.8560000000000016"/>
    <n v="6"/>
    <n v="0.7"/>
    <n v="-6.4944000000000024"/>
  </r>
  <r>
    <n v="7524"/>
    <s v="CA-2013-162383"/>
    <x v="0"/>
    <x v="64"/>
    <d v="2013-09-12T00:00:00"/>
    <s v="Standard Class"/>
    <s v="MD-17350"/>
    <s v="Maribeth Dona"/>
    <x v="0"/>
    <x v="0"/>
    <x v="152"/>
    <x v="24"/>
    <n v="43130"/>
    <x v="3"/>
    <s v="FUR-CH-10004477"/>
    <x v="0"/>
    <x v="1"/>
    <s v="Global Push Button Manager's Chair, Indigo"/>
    <n v="85.245999999999995"/>
    <n v="2"/>
    <n v="0.3"/>
    <n v="-1.217800000000004"/>
  </r>
  <r>
    <n v="7525"/>
    <s v="CA-2011-125731"/>
    <x v="2"/>
    <x v="1076"/>
    <d v="2011-09-16T00:00:00"/>
    <s v="Standard Class"/>
    <s v="CL-12565"/>
    <s v="Clay Ludtke"/>
    <x v="0"/>
    <x v="0"/>
    <x v="345"/>
    <x v="21"/>
    <n v="97030"/>
    <x v="1"/>
    <s v="OFF-EN-10003072"/>
    <x v="1"/>
    <x v="12"/>
    <s v="Peel &amp; Seel Envelopes"/>
    <n v="21.728000000000002"/>
    <n v="7"/>
    <n v="0.2"/>
    <n v="7.6047999999999991"/>
  </r>
  <r>
    <n v="7526"/>
    <s v="CA-2011-125731"/>
    <x v="2"/>
    <x v="1076"/>
    <d v="2011-09-16T00:00:00"/>
    <s v="Standard Class"/>
    <s v="CL-12565"/>
    <s v="Clay Ludtke"/>
    <x v="0"/>
    <x v="0"/>
    <x v="345"/>
    <x v="21"/>
    <n v="97030"/>
    <x v="1"/>
    <s v="FUR-CH-10003973"/>
    <x v="0"/>
    <x v="1"/>
    <s v="GuestStacker Chair with Chrome Finish Legs"/>
    <n v="1487.04"/>
    <n v="5"/>
    <n v="0.2"/>
    <n v="148.70400000000006"/>
  </r>
  <r>
    <n v="7527"/>
    <s v="US-2014-106145"/>
    <x v="3"/>
    <x v="986"/>
    <d v="2014-09-27T00:00:00"/>
    <s v="Same Day"/>
    <s v="RA-19885"/>
    <s v="Ruben Ausman"/>
    <x v="1"/>
    <x v="0"/>
    <x v="8"/>
    <x v="1"/>
    <n v="94109"/>
    <x v="1"/>
    <s v="OFF-EN-10001028"/>
    <x v="1"/>
    <x v="12"/>
    <s v="Staples"/>
    <n v="71.88"/>
    <n v="6"/>
    <n v="0"/>
    <n v="33.064799999999998"/>
  </r>
  <r>
    <n v="7528"/>
    <s v="US-2014-106145"/>
    <x v="3"/>
    <x v="986"/>
    <d v="2014-09-27T00:00:00"/>
    <s v="Same Day"/>
    <s v="RA-19885"/>
    <s v="Ruben Ausman"/>
    <x v="1"/>
    <x v="0"/>
    <x v="8"/>
    <x v="1"/>
    <n v="94109"/>
    <x v="1"/>
    <s v="FUR-FU-10003829"/>
    <x v="0"/>
    <x v="5"/>
    <s v="Stackable Trays"/>
    <n v="9.24"/>
    <n v="3"/>
    <n v="0"/>
    <n v="2.9567999999999994"/>
  </r>
  <r>
    <n v="7529"/>
    <s v="US-2014-106145"/>
    <x v="3"/>
    <x v="986"/>
    <d v="2014-09-27T00:00:00"/>
    <s v="Same Day"/>
    <s v="RA-19885"/>
    <s v="Ruben Ausman"/>
    <x v="1"/>
    <x v="0"/>
    <x v="8"/>
    <x v="1"/>
    <n v="94109"/>
    <x v="1"/>
    <s v="OFF-PA-10002245"/>
    <x v="1"/>
    <x v="10"/>
    <s v="Xerox 1895"/>
    <n v="35.880000000000003"/>
    <n v="6"/>
    <n v="0"/>
    <n v="16.146000000000001"/>
  </r>
  <r>
    <n v="7530"/>
    <s v="US-2014-106145"/>
    <x v="3"/>
    <x v="986"/>
    <d v="2014-09-27T00:00:00"/>
    <s v="Same Day"/>
    <s v="RA-19885"/>
    <s v="Ruben Ausman"/>
    <x v="1"/>
    <x v="0"/>
    <x v="8"/>
    <x v="1"/>
    <n v="94109"/>
    <x v="1"/>
    <s v="OFF-BI-10002215"/>
    <x v="1"/>
    <x v="8"/>
    <s v="Wilson Jones Hanging View Binder, White, 1&quot;"/>
    <n v="17.04"/>
    <n v="3"/>
    <n v="0.2"/>
    <n v="5.5379999999999985"/>
  </r>
  <r>
    <n v="7531"/>
    <s v="US-2014-106145"/>
    <x v="3"/>
    <x v="986"/>
    <d v="2014-09-27T00:00:00"/>
    <s v="Same Day"/>
    <s v="RA-19885"/>
    <s v="Ruben Ausman"/>
    <x v="1"/>
    <x v="0"/>
    <x v="8"/>
    <x v="1"/>
    <n v="94109"/>
    <x v="1"/>
    <s v="OFF-BI-10003925"/>
    <x v="1"/>
    <x v="8"/>
    <s v="Fellowes PB300 Plastic Comb Binding Machine"/>
    <n v="931.17600000000016"/>
    <n v="3"/>
    <n v="0.2"/>
    <n v="314.27190000000002"/>
  </r>
  <r>
    <n v="7532"/>
    <s v="CA-2013-107146"/>
    <x v="0"/>
    <x v="26"/>
    <d v="2013-06-20T00:00:00"/>
    <s v="First Class"/>
    <s v="LC-16885"/>
    <s v="Lena Creighton"/>
    <x v="0"/>
    <x v="0"/>
    <x v="497"/>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x v="0"/>
    <x v="497"/>
    <x v="22"/>
    <n v="80501"/>
    <x v="1"/>
    <s v="FUR-CH-10004853"/>
    <x v="0"/>
    <x v="1"/>
    <s v="Global Manager's Adjustable Task Chair, Storm"/>
    <n v="483.13599999999997"/>
    <n v="4"/>
    <n v="0.2"/>
    <n v="54.352799999999945"/>
  </r>
  <r>
    <n v="7534"/>
    <s v="US-2014-134642"/>
    <x v="3"/>
    <x v="906"/>
    <d v="2014-03-02T00:00:00"/>
    <s v="Standard Class"/>
    <s v="SW-20245"/>
    <s v="Scot Wooten"/>
    <x v="0"/>
    <x v="0"/>
    <x v="202"/>
    <x v="3"/>
    <n v="27834"/>
    <x v="0"/>
    <s v="FUR-CH-10002880"/>
    <x v="0"/>
    <x v="1"/>
    <s v="Global High-Back Leather Tilter, Burgundy"/>
    <n v="196.78399999999999"/>
    <n v="2"/>
    <n v="0.2"/>
    <n v="-22.138200000000012"/>
  </r>
  <r>
    <n v="7535"/>
    <s v="US-2014-134642"/>
    <x v="3"/>
    <x v="906"/>
    <d v="2014-03-02T00:00:00"/>
    <s v="Standard Class"/>
    <s v="SW-20245"/>
    <s v="Scot Wooten"/>
    <x v="0"/>
    <x v="0"/>
    <x v="202"/>
    <x v="3"/>
    <n v="27834"/>
    <x v="0"/>
    <s v="FUR-BO-10004709"/>
    <x v="0"/>
    <x v="0"/>
    <s v="Bush Westfield Collection Bookcases, Medium Cherry Finish"/>
    <n v="231.92000000000002"/>
    <n v="5"/>
    <n v="0.2"/>
    <n v="5.7980000000000018"/>
  </r>
  <r>
    <n v="7536"/>
    <s v="US-2014-160143"/>
    <x v="3"/>
    <x v="185"/>
    <d v="2014-04-08T00:00:00"/>
    <s v="Standard Class"/>
    <s v="HG-14965"/>
    <s v="Henry Goldwyn"/>
    <x v="1"/>
    <x v="0"/>
    <x v="1"/>
    <x v="1"/>
    <n v="90004"/>
    <x v="1"/>
    <s v="OFF-SU-10004231"/>
    <x v="1"/>
    <x v="14"/>
    <s v="Acme Tagit Stainless Steel Antibacterial Scissors"/>
    <n v="29.700000000000003"/>
    <n v="3"/>
    <n v="0"/>
    <n v="8.0190000000000001"/>
  </r>
  <r>
    <n v="7537"/>
    <s v="CA-2014-103415"/>
    <x v="3"/>
    <x v="734"/>
    <d v="2014-12-09T00:00:00"/>
    <s v="Standard Class"/>
    <s v="MV-17485"/>
    <s v="Mark Van Huff"/>
    <x v="0"/>
    <x v="0"/>
    <x v="12"/>
    <x v="5"/>
    <n v="77041"/>
    <x v="2"/>
    <s v="FUR-FU-10000820"/>
    <x v="0"/>
    <x v="5"/>
    <s v="Tensor Brushed Steel Torchiere Floor Lamp"/>
    <n v="13.591999999999999"/>
    <n v="2"/>
    <n v="0.6"/>
    <n v="-14.271599999999999"/>
  </r>
  <r>
    <n v="7538"/>
    <s v="CA-2013-106460"/>
    <x v="0"/>
    <x v="317"/>
    <d v="2013-02-22T00:00:00"/>
    <s v="Second Class"/>
    <s v="GT-14710"/>
    <s v="Greg Tran"/>
    <x v="0"/>
    <x v="0"/>
    <x v="8"/>
    <x v="1"/>
    <n v="94109"/>
    <x v="1"/>
    <s v="OFF-PA-10001736"/>
    <x v="1"/>
    <x v="10"/>
    <s v="Xerox 1880"/>
    <n v="70.88"/>
    <n v="2"/>
    <n v="0"/>
    <n v="33.313599999999994"/>
  </r>
  <r>
    <n v="7539"/>
    <s v="US-2014-112347"/>
    <x v="3"/>
    <x v="574"/>
    <d v="2014-12-07T00:00:00"/>
    <s v="Standard Class"/>
    <s v="BS-11380"/>
    <s v="Bill Stewart"/>
    <x v="1"/>
    <x v="0"/>
    <x v="60"/>
    <x v="22"/>
    <n v="80219"/>
    <x v="1"/>
    <s v="OFF-ST-10003306"/>
    <x v="1"/>
    <x v="4"/>
    <s v="Letter Size Cart"/>
    <n v="114.28800000000001"/>
    <n v="1"/>
    <n v="0.2"/>
    <n v="12.857399999999984"/>
  </r>
  <r>
    <n v="7540"/>
    <s v="US-2014-112347"/>
    <x v="3"/>
    <x v="574"/>
    <d v="2014-12-07T00:00:00"/>
    <s v="Standard Class"/>
    <s v="BS-11380"/>
    <s v="Bill Stewart"/>
    <x v="1"/>
    <x v="0"/>
    <x v="60"/>
    <x v="22"/>
    <n v="80219"/>
    <x v="1"/>
    <s v="OFF-BI-10003707"/>
    <x v="1"/>
    <x v="8"/>
    <s v="Aluminum Screw Posts"/>
    <n v="36.624000000000002"/>
    <n v="8"/>
    <n v="0.7"/>
    <n v="-24.41599999999999"/>
  </r>
  <r>
    <n v="7541"/>
    <s v="US-2014-112347"/>
    <x v="3"/>
    <x v="574"/>
    <d v="2014-12-07T00:00:00"/>
    <s v="Standard Class"/>
    <s v="BS-11380"/>
    <s v="Bill Stewart"/>
    <x v="1"/>
    <x v="0"/>
    <x v="60"/>
    <x v="22"/>
    <n v="80219"/>
    <x v="1"/>
    <s v="FUR-BO-10003546"/>
    <x v="0"/>
    <x v="0"/>
    <s v="Hon 4-Shelf Metal Bookcases"/>
    <n v="242.35200000000003"/>
    <n v="8"/>
    <n v="0.7"/>
    <n v="-363.52799999999991"/>
  </r>
  <r>
    <n v="7542"/>
    <s v="US-2014-112347"/>
    <x v="3"/>
    <x v="574"/>
    <d v="2014-12-07T00:00:00"/>
    <s v="Standard Class"/>
    <s v="BS-11380"/>
    <s v="Bill Stewart"/>
    <x v="1"/>
    <x v="0"/>
    <x v="60"/>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x v="0"/>
    <x v="60"/>
    <x v="22"/>
    <n v="80219"/>
    <x v="1"/>
    <s v="FUR-FU-10001488"/>
    <x v="0"/>
    <x v="5"/>
    <s v="Tenex 46&quot; x 60&quot; Computer Anti-Static Chairmat, Rectangular Shaped"/>
    <n v="508.70400000000006"/>
    <n v="6"/>
    <n v="0.2"/>
    <n v="0"/>
  </r>
  <r>
    <n v="7544"/>
    <s v="US-2014-112347"/>
    <x v="3"/>
    <x v="574"/>
    <d v="2014-12-07T00:00:00"/>
    <s v="Standard Class"/>
    <s v="BS-11380"/>
    <s v="Bill Stewart"/>
    <x v="1"/>
    <x v="0"/>
    <x v="60"/>
    <x v="22"/>
    <n v="80219"/>
    <x v="1"/>
    <s v="TEC-PH-10004833"/>
    <x v="2"/>
    <x v="7"/>
    <s v="Macally Suction Cup Mount"/>
    <n v="57.36"/>
    <n v="6"/>
    <n v="0.2"/>
    <n v="-14.34"/>
  </r>
  <r>
    <n v="7545"/>
    <s v="US-2014-112347"/>
    <x v="3"/>
    <x v="574"/>
    <d v="2014-12-07T00:00:00"/>
    <s v="Standard Class"/>
    <s v="BS-11380"/>
    <s v="Bill Stewart"/>
    <x v="1"/>
    <x v="0"/>
    <x v="60"/>
    <x v="22"/>
    <n v="80219"/>
    <x v="1"/>
    <s v="FUR-CH-10002335"/>
    <x v="0"/>
    <x v="1"/>
    <s v="Hon GuestStacker Chair"/>
    <n v="906.68000000000006"/>
    <n v="5"/>
    <n v="0.2"/>
    <n v="68.001000000000033"/>
  </r>
  <r>
    <n v="7546"/>
    <s v="CA-2011-103492"/>
    <x v="2"/>
    <x v="982"/>
    <d v="2011-10-15T00:00:00"/>
    <s v="Standard Class"/>
    <s v="CM-12715"/>
    <s v="Craig Molinari"/>
    <x v="1"/>
    <x v="0"/>
    <x v="114"/>
    <x v="5"/>
    <n v="77340"/>
    <x v="2"/>
    <s v="TEC-PH-10001128"/>
    <x v="2"/>
    <x v="7"/>
    <s v="Motorola Droid Maxx"/>
    <n v="719.95200000000011"/>
    <n v="6"/>
    <n v="0.2"/>
    <n v="71.995200000000011"/>
  </r>
  <r>
    <n v="7547"/>
    <s v="CA-2011-103492"/>
    <x v="2"/>
    <x v="982"/>
    <d v="2011-10-15T00:00:00"/>
    <s v="Standard Class"/>
    <s v="CM-12715"/>
    <s v="Craig Molinari"/>
    <x v="1"/>
    <x v="0"/>
    <x v="114"/>
    <x v="5"/>
    <n v="77340"/>
    <x v="2"/>
    <s v="TEC-PH-10004667"/>
    <x v="2"/>
    <x v="7"/>
    <s v="Cisco 8x8 Inc. 6753i IP Business Phone System"/>
    <n v="755.94400000000019"/>
    <n v="7"/>
    <n v="0.2"/>
    <n v="66.145099999999957"/>
  </r>
  <r>
    <n v="7548"/>
    <s v="CA-2011-103492"/>
    <x v="2"/>
    <x v="982"/>
    <d v="2011-10-15T00:00:00"/>
    <s v="Standard Class"/>
    <s v="CM-12715"/>
    <s v="Craig Molinari"/>
    <x v="1"/>
    <x v="0"/>
    <x v="114"/>
    <x v="5"/>
    <n v="77340"/>
    <x v="2"/>
    <s v="OFF-BI-10004817"/>
    <x v="1"/>
    <x v="8"/>
    <s v="GBC Personal VeloBind Strips"/>
    <n v="11.979999999999997"/>
    <n v="5"/>
    <n v="0.8"/>
    <n v="-19.16800000000001"/>
  </r>
  <r>
    <n v="7549"/>
    <s v="CA-2011-103492"/>
    <x v="2"/>
    <x v="982"/>
    <d v="2011-10-15T00:00:00"/>
    <s v="Standard Class"/>
    <s v="CM-12715"/>
    <s v="Craig Molinari"/>
    <x v="1"/>
    <x v="0"/>
    <x v="114"/>
    <x v="5"/>
    <n v="77340"/>
    <x v="2"/>
    <s v="OFF-BI-10004140"/>
    <x v="1"/>
    <x v="8"/>
    <s v="Avery Non-Stick Binders"/>
    <n v="0.8979999999999998"/>
    <n v="1"/>
    <n v="0.8"/>
    <n v="-1.5715000000000008"/>
  </r>
  <r>
    <n v="7550"/>
    <s v="CA-2013-136595"/>
    <x v="0"/>
    <x v="64"/>
    <d v="2013-09-08T00:00:00"/>
    <s v="First Class"/>
    <s v="EM-13825"/>
    <s v="Elizabeth Moffitt"/>
    <x v="1"/>
    <x v="0"/>
    <x v="12"/>
    <x v="5"/>
    <n v="77036"/>
    <x v="2"/>
    <s v="FUR-FU-10004671"/>
    <x v="0"/>
    <x v="5"/>
    <s v="Executive Impressions 12&quot; Wall Clock"/>
    <n v="21.204000000000004"/>
    <n v="3"/>
    <n v="0.6"/>
    <n v="-11.662199999999999"/>
  </r>
  <r>
    <n v="7551"/>
    <s v="CA-2011-140396"/>
    <x v="2"/>
    <x v="1164"/>
    <d v="2011-11-25T00:00:00"/>
    <s v="Standard Class"/>
    <s v="KH-16330"/>
    <s v="Katharine Harms"/>
    <x v="1"/>
    <x v="0"/>
    <x v="20"/>
    <x v="15"/>
    <n v="10024"/>
    <x v="3"/>
    <s v="OFF-EN-10002592"/>
    <x v="1"/>
    <x v="12"/>
    <s v="Peel &amp; Seel Recycled Catalog Envelopes, Brown"/>
    <n v="34.74"/>
    <n v="3"/>
    <n v="0"/>
    <n v="17.37"/>
  </r>
  <r>
    <n v="7552"/>
    <s v="CA-2011-140396"/>
    <x v="2"/>
    <x v="1164"/>
    <d v="2011-11-25T00:00:00"/>
    <s v="Standard Class"/>
    <s v="KH-16330"/>
    <s v="Katharine Harms"/>
    <x v="1"/>
    <x v="0"/>
    <x v="20"/>
    <x v="15"/>
    <n v="10024"/>
    <x v="3"/>
    <s v="TEC-PH-10004447"/>
    <x v="2"/>
    <x v="7"/>
    <s v="Toshiba IPT2010-SD IP Telephone"/>
    <n v="833.94"/>
    <n v="6"/>
    <n v="0"/>
    <n v="216.8244"/>
  </r>
  <r>
    <n v="7553"/>
    <s v="CA-2011-140396"/>
    <x v="2"/>
    <x v="1164"/>
    <d v="2011-11-25T00:00:00"/>
    <s v="Standard Class"/>
    <s v="KH-16330"/>
    <s v="Katharine Harms"/>
    <x v="1"/>
    <x v="0"/>
    <x v="20"/>
    <x v="15"/>
    <n v="10024"/>
    <x v="3"/>
    <s v="OFF-BI-10003669"/>
    <x v="1"/>
    <x v="8"/>
    <s v="3M Organizer Strips"/>
    <n v="12.96"/>
    <n v="3"/>
    <n v="0.2"/>
    <n v="4.5359999999999996"/>
  </r>
  <r>
    <n v="7554"/>
    <s v="CA-2011-140396"/>
    <x v="2"/>
    <x v="1164"/>
    <d v="2011-11-25T00:00:00"/>
    <s v="Standard Class"/>
    <s v="KH-16330"/>
    <s v="Katharine Harms"/>
    <x v="1"/>
    <x v="0"/>
    <x v="20"/>
    <x v="15"/>
    <n v="10024"/>
    <x v="3"/>
    <s v="OFF-PA-10000223"/>
    <x v="1"/>
    <x v="10"/>
    <s v="Xerox 2000"/>
    <n v="25.92"/>
    <n v="4"/>
    <n v="0"/>
    <n v="12.441600000000001"/>
  </r>
  <r>
    <n v="7555"/>
    <s v="CA-2011-114181"/>
    <x v="2"/>
    <x v="1025"/>
    <d v="2011-05-14T00:00:00"/>
    <s v="Second Class"/>
    <s v="AF-10885"/>
    <s v="Art Foster"/>
    <x v="0"/>
    <x v="0"/>
    <x v="10"/>
    <x v="9"/>
    <n v="19134"/>
    <x v="3"/>
    <s v="FUR-BO-10004467"/>
    <x v="0"/>
    <x v="0"/>
    <s v="Bestar Classic Bookcase"/>
    <n v="349.96499999999997"/>
    <n v="7"/>
    <n v="0.5"/>
    <n v="-216.97830000000002"/>
  </r>
  <r>
    <n v="7556"/>
    <s v="CA-2011-114181"/>
    <x v="2"/>
    <x v="1025"/>
    <d v="2011-05-14T00:00:00"/>
    <s v="Second Class"/>
    <s v="AF-10885"/>
    <s v="Art Foster"/>
    <x v="0"/>
    <x v="0"/>
    <x v="10"/>
    <x v="9"/>
    <n v="19134"/>
    <x v="3"/>
    <s v="OFF-AR-10000716"/>
    <x v="1"/>
    <x v="6"/>
    <s v="DIXON Ticonderoga Erasable Checking Pencils"/>
    <n v="22.32"/>
    <n v="5"/>
    <n v="0.2"/>
    <n v="5.3010000000000002"/>
  </r>
  <r>
    <n v="7557"/>
    <s v="CA-2014-159506"/>
    <x v="3"/>
    <x v="344"/>
    <d v="2014-12-03T00:00:00"/>
    <s v="Standard Class"/>
    <s v="JR-16210"/>
    <s v="Justin Ritter"/>
    <x v="1"/>
    <x v="0"/>
    <x v="38"/>
    <x v="14"/>
    <n v="47201"/>
    <x v="2"/>
    <s v="OFF-PA-10003641"/>
    <x v="1"/>
    <x v="10"/>
    <s v="Xerox 1909"/>
    <n v="158.28"/>
    <n v="6"/>
    <n v="0"/>
    <n v="72.808799999999991"/>
  </r>
  <r>
    <n v="7558"/>
    <s v="CA-2014-159506"/>
    <x v="3"/>
    <x v="344"/>
    <d v="2014-12-03T00:00:00"/>
    <s v="Standard Class"/>
    <s v="JR-16210"/>
    <s v="Justin Ritter"/>
    <x v="1"/>
    <x v="0"/>
    <x v="38"/>
    <x v="14"/>
    <n v="47201"/>
    <x v="2"/>
    <s v="OFF-BI-10004519"/>
    <x v="1"/>
    <x v="8"/>
    <s v="GBC DocuBind P100 Manual Binding Machine"/>
    <n v="497.93999999999994"/>
    <n v="3"/>
    <n v="0"/>
    <n v="224.07299999999998"/>
  </r>
  <r>
    <n v="7559"/>
    <s v="US-2011-137155"/>
    <x v="2"/>
    <x v="301"/>
    <d v="2011-11-05T00:00:00"/>
    <s v="Standard Class"/>
    <s v="DL-12925"/>
    <s v="Daniel Lacy"/>
    <x v="0"/>
    <x v="0"/>
    <x v="85"/>
    <x v="15"/>
    <n v="11561"/>
    <x v="3"/>
    <s v="OFF-AP-10002518"/>
    <x v="1"/>
    <x v="9"/>
    <s v="Kensington 7 Outlet MasterPiece Power Center"/>
    <n v="533.93999999999994"/>
    <n v="3"/>
    <n v="0"/>
    <n v="154.84259999999995"/>
  </r>
  <r>
    <n v="7560"/>
    <s v="US-2011-137155"/>
    <x v="2"/>
    <x v="301"/>
    <d v="2011-11-05T00:00:00"/>
    <s v="Standard Class"/>
    <s v="DL-12925"/>
    <s v="Daniel Lacy"/>
    <x v="0"/>
    <x v="0"/>
    <x v="85"/>
    <x v="15"/>
    <n v="11561"/>
    <x v="3"/>
    <s v="OFF-PA-10000806"/>
    <x v="1"/>
    <x v="10"/>
    <s v="Xerox 1934"/>
    <n v="167.94"/>
    <n v="3"/>
    <n v="0"/>
    <n v="82.290599999999998"/>
  </r>
  <r>
    <n v="7561"/>
    <s v="US-2011-137155"/>
    <x v="2"/>
    <x v="301"/>
    <d v="2011-11-05T00:00:00"/>
    <s v="Standard Class"/>
    <s v="DL-12925"/>
    <s v="Daniel Lacy"/>
    <x v="0"/>
    <x v="0"/>
    <x v="85"/>
    <x v="15"/>
    <n v="11561"/>
    <x v="3"/>
    <s v="FUR-FU-10003142"/>
    <x v="0"/>
    <x v="5"/>
    <s v="Master Big Foot Doorstop, Beige"/>
    <n v="31.68"/>
    <n v="6"/>
    <n v="0"/>
    <n v="9.8207999999999984"/>
  </r>
  <r>
    <n v="7562"/>
    <s v="CA-2013-105746"/>
    <x v="0"/>
    <x v="945"/>
    <d v="2014-01-02T00:00:00"/>
    <s v="First Class"/>
    <s v="BD-11605"/>
    <s v="Brian Dahlen"/>
    <x v="0"/>
    <x v="0"/>
    <x v="152"/>
    <x v="9"/>
    <n v="17602"/>
    <x v="3"/>
    <s v="FUR-CH-10000454"/>
    <x v="0"/>
    <x v="1"/>
    <s v="Hon Deluxe Fabric Upholstered Stacking Chairs, Rounded Back"/>
    <n v="170.78599999999997"/>
    <n v="1"/>
    <n v="0.3"/>
    <n v="0"/>
  </r>
  <r>
    <n v="7563"/>
    <s v="US-2013-104815"/>
    <x v="0"/>
    <x v="323"/>
    <d v="2013-09-08T00:00:00"/>
    <s v="Standard Class"/>
    <s v="RB-19570"/>
    <s v="Rob Beeghly"/>
    <x v="0"/>
    <x v="0"/>
    <x v="22"/>
    <x v="10"/>
    <n v="60610"/>
    <x v="2"/>
    <s v="FUR-BO-10003894"/>
    <x v="0"/>
    <x v="0"/>
    <s v="Safco Value Mate Steel Bookcase, Baked Enamel Finish on Steel, Black"/>
    <n v="198.744"/>
    <n v="4"/>
    <n v="0.3"/>
    <n v="0"/>
  </r>
  <r>
    <n v="7564"/>
    <s v="CA-2014-157672"/>
    <x v="3"/>
    <x v="361"/>
    <d v="2014-10-08T00:00:00"/>
    <s v="First Class"/>
    <s v="RB-19795"/>
    <s v="Ross Baird"/>
    <x v="2"/>
    <x v="0"/>
    <x v="60"/>
    <x v="22"/>
    <n v="80219"/>
    <x v="1"/>
    <s v="TEC-AC-10001714"/>
    <x v="2"/>
    <x v="11"/>
    <s v="Logitech MX Performance Wireless Mouse"/>
    <n v="63.824000000000005"/>
    <n v="2"/>
    <n v="0.2"/>
    <n v="13.562599999999998"/>
  </r>
  <r>
    <n v="7565"/>
    <s v="US-2013-166660"/>
    <x v="0"/>
    <x v="806"/>
    <d v="2013-02-01T00:00:00"/>
    <s v="Second Class"/>
    <s v="TB-21250"/>
    <s v="Tim Brockman"/>
    <x v="0"/>
    <x v="0"/>
    <x v="4"/>
    <x v="4"/>
    <n v="98103"/>
    <x v="1"/>
    <s v="FUR-CH-10001190"/>
    <x v="0"/>
    <x v="1"/>
    <s v="Global Deluxe High-Back Office Chair in Storm"/>
    <n v="435.16800000000006"/>
    <n v="4"/>
    <n v="0.2"/>
    <n v="-59.835600000000042"/>
  </r>
  <r>
    <n v="7566"/>
    <s v="US-2013-166660"/>
    <x v="0"/>
    <x v="806"/>
    <d v="2013-02-01T00:00:00"/>
    <s v="Second Class"/>
    <s v="TB-21250"/>
    <s v="Tim Brockman"/>
    <x v="0"/>
    <x v="0"/>
    <x v="4"/>
    <x v="4"/>
    <n v="98103"/>
    <x v="1"/>
    <s v="FUR-BO-10000468"/>
    <x v="0"/>
    <x v="0"/>
    <s v="O'Sullivan 2-Shelf Heavy-Duty Bookcases"/>
    <n v="48.58"/>
    <n v="1"/>
    <n v="0"/>
    <n v="7.7728000000000037"/>
  </r>
  <r>
    <n v="7567"/>
    <s v="CA-2014-140802"/>
    <x v="3"/>
    <x v="81"/>
    <d v="2014-04-24T00:00:00"/>
    <s v="First Class"/>
    <s v="KN-16390"/>
    <s v="Katherine Nockton"/>
    <x v="1"/>
    <x v="0"/>
    <x v="12"/>
    <x v="5"/>
    <n v="77070"/>
    <x v="2"/>
    <s v="TEC-AC-10001998"/>
    <x v="2"/>
    <x v="11"/>
    <s v="Logitech LS21 Speaker System - PC Multimedia - 2.1-CH - Wired"/>
    <n v="47.975999999999999"/>
    <n v="3"/>
    <n v="0.2"/>
    <n v="8.3957999999999942"/>
  </r>
  <r>
    <n v="7568"/>
    <s v="CA-2014-140802"/>
    <x v="3"/>
    <x v="81"/>
    <d v="2014-04-24T00:00:00"/>
    <s v="First Class"/>
    <s v="KN-16390"/>
    <s v="Katherine Nockton"/>
    <x v="1"/>
    <x v="0"/>
    <x v="12"/>
    <x v="5"/>
    <n v="77070"/>
    <x v="2"/>
    <s v="OFF-PA-10001534"/>
    <x v="1"/>
    <x v="10"/>
    <s v="Xerox 230"/>
    <n v="20.736000000000004"/>
    <n v="4"/>
    <n v="0.2"/>
    <n v="7.2576000000000001"/>
  </r>
  <r>
    <n v="7569"/>
    <s v="CA-2011-133830"/>
    <x v="2"/>
    <x v="29"/>
    <d v="2011-12-10T00:00:00"/>
    <s v="Standard Class"/>
    <s v="RL-19615"/>
    <s v="Rob Lucas"/>
    <x v="0"/>
    <x v="0"/>
    <x v="1"/>
    <x v="1"/>
    <n v="90045"/>
    <x v="1"/>
    <s v="OFF-AR-10003045"/>
    <x v="1"/>
    <x v="6"/>
    <s v="Prang Colored Pencils"/>
    <n v="26.46"/>
    <n v="9"/>
    <n v="0"/>
    <n v="11.907"/>
  </r>
  <r>
    <n v="7570"/>
    <s v="CA-2011-133830"/>
    <x v="2"/>
    <x v="29"/>
    <d v="2011-12-10T00:00:00"/>
    <s v="Standard Class"/>
    <s v="RL-19615"/>
    <s v="Rob Lucas"/>
    <x v="0"/>
    <x v="0"/>
    <x v="1"/>
    <x v="1"/>
    <n v="90045"/>
    <x v="1"/>
    <s v="OFF-PA-10001363"/>
    <x v="1"/>
    <x v="10"/>
    <s v="Xerox 1933"/>
    <n v="49.12"/>
    <n v="4"/>
    <n v="0"/>
    <n v="23.086399999999998"/>
  </r>
  <r>
    <n v="7571"/>
    <s v="CA-2011-133830"/>
    <x v="2"/>
    <x v="29"/>
    <d v="2011-12-10T00:00:00"/>
    <s v="Standard Class"/>
    <s v="RL-19615"/>
    <s v="Rob Lucas"/>
    <x v="0"/>
    <x v="0"/>
    <x v="1"/>
    <x v="1"/>
    <n v="90045"/>
    <x v="1"/>
    <s v="OFF-FA-10002280"/>
    <x v="1"/>
    <x v="13"/>
    <s v="Advantus Plastic Paper Clips"/>
    <n v="15"/>
    <n v="3"/>
    <n v="0"/>
    <n v="7.1999999999999993"/>
  </r>
  <r>
    <n v="7572"/>
    <s v="CA-2011-100916"/>
    <x v="2"/>
    <x v="618"/>
    <d v="2011-10-26T00:00:00"/>
    <s v="Standard Class"/>
    <s v="FH-14275"/>
    <s v="Frank Hawley"/>
    <x v="1"/>
    <x v="0"/>
    <x v="311"/>
    <x v="17"/>
    <n v="23602"/>
    <x v="0"/>
    <s v="OFF-ST-10003479"/>
    <x v="1"/>
    <x v="4"/>
    <s v="Eldon Base for stackable storage shelf, platinum"/>
    <n v="194.7"/>
    <n v="5"/>
    <n v="0"/>
    <n v="9.7349999999999781"/>
  </r>
  <r>
    <n v="7573"/>
    <s v="CA-2011-100916"/>
    <x v="2"/>
    <x v="618"/>
    <d v="2011-10-26T00:00:00"/>
    <s v="Standard Class"/>
    <s v="FH-14275"/>
    <s v="Frank Hawley"/>
    <x v="1"/>
    <x v="0"/>
    <x v="311"/>
    <x v="17"/>
    <n v="23602"/>
    <x v="0"/>
    <s v="FUR-TA-10004607"/>
    <x v="0"/>
    <x v="3"/>
    <s v="Hon 2111 Invitation Series Straight Table"/>
    <n v="591.32000000000005"/>
    <n v="4"/>
    <n v="0"/>
    <n v="112.35079999999999"/>
  </r>
  <r>
    <n v="7574"/>
    <s v="CA-2011-100916"/>
    <x v="2"/>
    <x v="618"/>
    <d v="2011-10-26T00:00:00"/>
    <s v="Standard Class"/>
    <s v="FH-14275"/>
    <s v="Frank Hawley"/>
    <x v="1"/>
    <x v="0"/>
    <x v="311"/>
    <x v="17"/>
    <n v="23602"/>
    <x v="0"/>
    <s v="OFF-AR-10001022"/>
    <x v="1"/>
    <x v="6"/>
    <s v="SANFORD Liquid Accent Tank-Style Highlighters"/>
    <n v="2.84"/>
    <n v="1"/>
    <n v="0"/>
    <n v="0.88039999999999985"/>
  </r>
  <r>
    <n v="7575"/>
    <s v="CA-2012-129532"/>
    <x v="1"/>
    <x v="575"/>
    <d v="2012-12-12T00:00:00"/>
    <s v="Standard Class"/>
    <s v="YS-21880"/>
    <s v="Yana Sorensen"/>
    <x v="1"/>
    <x v="0"/>
    <x v="1"/>
    <x v="1"/>
    <n v="90036"/>
    <x v="1"/>
    <s v="OFF-ST-10004186"/>
    <x v="1"/>
    <x v="4"/>
    <s v="Stur-D-Stor Shelving, Vertical 5-Shelf: 72&quot;H x 36&quot;W x 18 1/2&quot;D"/>
    <n v="221.96"/>
    <n v="2"/>
    <n v="0"/>
    <n v="4.4391999999999996"/>
  </r>
  <r>
    <n v="7576"/>
    <s v="CA-2012-129532"/>
    <x v="1"/>
    <x v="575"/>
    <d v="2012-12-12T00:00:00"/>
    <s v="Standard Class"/>
    <s v="YS-21880"/>
    <s v="Yana Sorensen"/>
    <x v="1"/>
    <x v="0"/>
    <x v="1"/>
    <x v="1"/>
    <n v="90036"/>
    <x v="1"/>
    <s v="TEC-AC-10000865"/>
    <x v="2"/>
    <x v="11"/>
    <s v="WD My Passport Ultra 500GB Portable External Hard Drive"/>
    <n v="236"/>
    <n v="4"/>
    <n v="0"/>
    <n v="40.119999999999976"/>
  </r>
  <r>
    <n v="7577"/>
    <s v="CA-2011-134726"/>
    <x v="2"/>
    <x v="981"/>
    <d v="2011-11-07T00:00:00"/>
    <s v="Second Class"/>
    <s v="SW-20755"/>
    <s v="Steven Ward"/>
    <x v="1"/>
    <x v="0"/>
    <x v="4"/>
    <x v="4"/>
    <n v="98115"/>
    <x v="1"/>
    <s v="TEC-AC-10000023"/>
    <x v="2"/>
    <x v="11"/>
    <s v="Maxell 74 Minute CD-R Spindle, 50/Pack"/>
    <n v="41.94"/>
    <n v="2"/>
    <n v="0"/>
    <n v="15.098399999999998"/>
  </r>
  <r>
    <n v="7578"/>
    <s v="CA-2011-134726"/>
    <x v="2"/>
    <x v="981"/>
    <d v="2011-11-07T00:00:00"/>
    <s v="Second Class"/>
    <s v="SW-20755"/>
    <s v="Steven Ward"/>
    <x v="1"/>
    <x v="0"/>
    <x v="4"/>
    <x v="4"/>
    <n v="98115"/>
    <x v="1"/>
    <s v="TEC-PH-10001750"/>
    <x v="2"/>
    <x v="7"/>
    <s v="Samsung Rugby III"/>
    <n v="52.792000000000002"/>
    <n v="1"/>
    <n v="0.2"/>
    <n v="4.6193000000000026"/>
  </r>
  <r>
    <n v="7579"/>
    <s v="CA-2013-138597"/>
    <x v="0"/>
    <x v="122"/>
    <d v="2013-12-22T00:00:00"/>
    <s v="First Class"/>
    <s v="PN-18775"/>
    <s v="Parhena Norris"/>
    <x v="2"/>
    <x v="0"/>
    <x v="155"/>
    <x v="8"/>
    <n v="68104"/>
    <x v="2"/>
    <s v="FUR-CH-10004997"/>
    <x v="0"/>
    <x v="1"/>
    <s v="Hon Every-Day Series Multi-Task Chairs"/>
    <n v="563.93999999999994"/>
    <n v="3"/>
    <n v="0"/>
    <n v="112.78800000000001"/>
  </r>
  <r>
    <n v="7580"/>
    <s v="CA-2012-123113"/>
    <x v="1"/>
    <x v="521"/>
    <d v="2012-11-27T00:00:00"/>
    <s v="Second Class"/>
    <s v="AT-10735"/>
    <s v="Annie Thurman"/>
    <x v="0"/>
    <x v="0"/>
    <x v="73"/>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x v="0"/>
    <x v="73"/>
    <x v="30"/>
    <n v="7960"/>
    <x v="3"/>
    <s v="OFF-AR-10004999"/>
    <x v="1"/>
    <x v="6"/>
    <s v="Newell 315"/>
    <n v="17.940000000000001"/>
    <n v="3"/>
    <n v="0"/>
    <n v="4.4850000000000003"/>
  </r>
  <r>
    <n v="7582"/>
    <s v="CA-2012-169656"/>
    <x v="1"/>
    <x v="863"/>
    <d v="2012-08-16T00:00:00"/>
    <s v="First Class"/>
    <s v="EJ-13720"/>
    <s v="Ed Jacobs"/>
    <x v="0"/>
    <x v="0"/>
    <x v="10"/>
    <x v="9"/>
    <n v="19143"/>
    <x v="3"/>
    <s v="OFF-ST-10003816"/>
    <x v="1"/>
    <x v="4"/>
    <s v="Fellowes High-Stak Drawer Files"/>
    <n v="422.85599999999999"/>
    <n v="3"/>
    <n v="0.2"/>
    <n v="15.857099999999974"/>
  </r>
  <r>
    <n v="7583"/>
    <s v="CA-2012-142734"/>
    <x v="1"/>
    <x v="392"/>
    <d v="2012-04-21T00:00:00"/>
    <s v="Standard Class"/>
    <s v="DM-13345"/>
    <s v="Denise Monton"/>
    <x v="1"/>
    <x v="0"/>
    <x v="20"/>
    <x v="15"/>
    <n v="10024"/>
    <x v="3"/>
    <s v="FUR-CH-10003968"/>
    <x v="0"/>
    <x v="1"/>
    <s v="Novimex Turbo Task Chair"/>
    <n v="127.76400000000001"/>
    <n v="2"/>
    <n v="0.1"/>
    <n v="2.8392000000000017"/>
  </r>
  <r>
    <n v="7584"/>
    <s v="CA-2011-163223"/>
    <x v="2"/>
    <x v="90"/>
    <d v="2011-03-25T00:00:00"/>
    <s v="Standard Class"/>
    <s v="KH-16690"/>
    <s v="Kristen Hastings"/>
    <x v="1"/>
    <x v="0"/>
    <x v="24"/>
    <x v="17"/>
    <n v="22153"/>
    <x v="0"/>
    <s v="TEC-PH-10000730"/>
    <x v="2"/>
    <x v="7"/>
    <s v="Samsung Galaxy S4 Active"/>
    <n v="3499.9300000000003"/>
    <n v="7"/>
    <n v="0"/>
    <n v="909.98180000000025"/>
  </r>
  <r>
    <n v="7585"/>
    <s v="CA-2011-163223"/>
    <x v="2"/>
    <x v="90"/>
    <d v="2011-03-25T00:00:00"/>
    <s v="Standard Class"/>
    <s v="KH-16690"/>
    <s v="Kristen Hastings"/>
    <x v="1"/>
    <x v="0"/>
    <x v="24"/>
    <x v="17"/>
    <n v="22153"/>
    <x v="0"/>
    <s v="OFF-LA-10004409"/>
    <x v="1"/>
    <x v="2"/>
    <s v="Avery 492"/>
    <n v="14.399999999999999"/>
    <n v="5"/>
    <n v="0"/>
    <n v="6.6239999999999988"/>
  </r>
  <r>
    <n v="7586"/>
    <s v="CA-2011-163223"/>
    <x v="2"/>
    <x v="90"/>
    <d v="2011-03-25T00:00:00"/>
    <s v="Standard Class"/>
    <s v="KH-16690"/>
    <s v="Kristen Hastings"/>
    <x v="1"/>
    <x v="0"/>
    <x v="24"/>
    <x v="17"/>
    <n v="22153"/>
    <x v="0"/>
    <s v="OFF-PA-10000675"/>
    <x v="1"/>
    <x v="10"/>
    <s v="Xerox 1919"/>
    <n v="122.97"/>
    <n v="3"/>
    <n v="0"/>
    <n v="60.255300000000005"/>
  </r>
  <r>
    <n v="7587"/>
    <s v="CA-2011-163223"/>
    <x v="2"/>
    <x v="90"/>
    <d v="2011-03-25T00:00:00"/>
    <s v="Standard Class"/>
    <s v="KH-16690"/>
    <s v="Kristen Hastings"/>
    <x v="1"/>
    <x v="0"/>
    <x v="24"/>
    <x v="17"/>
    <n v="22153"/>
    <x v="0"/>
    <s v="OFF-AR-10001573"/>
    <x v="1"/>
    <x v="6"/>
    <s v="American Pencil"/>
    <n v="9.32"/>
    <n v="4"/>
    <n v="0"/>
    <n v="2.702799999999999"/>
  </r>
  <r>
    <n v="7588"/>
    <s v="CA-2011-163223"/>
    <x v="2"/>
    <x v="90"/>
    <d v="2011-03-25T00:00:00"/>
    <s v="Standard Class"/>
    <s v="KH-16690"/>
    <s v="Kristen Hastings"/>
    <x v="1"/>
    <x v="0"/>
    <x v="24"/>
    <x v="17"/>
    <n v="22153"/>
    <x v="0"/>
    <s v="OFF-BI-10001597"/>
    <x v="1"/>
    <x v="8"/>
    <s v="Wilson Jones Ledger-Size, Piano-Hinge Binder, 2&quot;, Blue"/>
    <n v="122.94"/>
    <n v="3"/>
    <n v="0"/>
    <n v="59.011199999999988"/>
  </r>
  <r>
    <n v="7589"/>
    <s v="CA-2014-122945"/>
    <x v="3"/>
    <x v="673"/>
    <d v="2014-11-23T00:00:00"/>
    <s v="Standard Class"/>
    <s v="MB-18085"/>
    <s v="Mick Brown"/>
    <x v="0"/>
    <x v="0"/>
    <x v="43"/>
    <x v="1"/>
    <n v="95661"/>
    <x v="1"/>
    <s v="FUR-FU-10001196"/>
    <x v="0"/>
    <x v="5"/>
    <s v="DAX Cubicle Frames - 8x10"/>
    <n v="17.309999999999999"/>
    <n v="3"/>
    <n v="0"/>
    <n v="5.1929999999999996"/>
  </r>
  <r>
    <n v="7590"/>
    <s v="CA-2012-139738"/>
    <x v="1"/>
    <x v="12"/>
    <d v="2012-09-29T00:00:00"/>
    <s v="Standard Class"/>
    <s v="DK-12895"/>
    <s v="Dana Kaydos"/>
    <x v="0"/>
    <x v="0"/>
    <x v="179"/>
    <x v="10"/>
    <n v="61107"/>
    <x v="2"/>
    <s v="OFF-AR-10004602"/>
    <x v="1"/>
    <x v="6"/>
    <s v="Boston KS Multi-Size Manual Pencil Sharpener"/>
    <n v="128.744"/>
    <n v="7"/>
    <n v="0.2"/>
    <n v="12.874400000000001"/>
  </r>
  <r>
    <n v="7591"/>
    <s v="CA-2013-158778"/>
    <x v="0"/>
    <x v="64"/>
    <d v="2013-09-10T00:00:00"/>
    <s v="Standard Class"/>
    <s v="DB-13210"/>
    <s v="Dean Braden"/>
    <x v="0"/>
    <x v="0"/>
    <x v="10"/>
    <x v="9"/>
    <n v="19134"/>
    <x v="3"/>
    <s v="FUR-FU-10000260"/>
    <x v="0"/>
    <x v="5"/>
    <s v="6&quot; Cubicle Wall Clock, Black"/>
    <n v="58.248000000000005"/>
    <n v="9"/>
    <n v="0.2"/>
    <n v="11.649599999999996"/>
  </r>
  <r>
    <n v="7592"/>
    <s v="CA-2013-158778"/>
    <x v="0"/>
    <x v="64"/>
    <d v="2013-09-10T00:00:00"/>
    <s v="Standard Class"/>
    <s v="DB-13210"/>
    <s v="Dean Braden"/>
    <x v="0"/>
    <x v="0"/>
    <x v="10"/>
    <x v="9"/>
    <n v="19134"/>
    <x v="3"/>
    <s v="FUR-CH-10001146"/>
    <x v="0"/>
    <x v="1"/>
    <s v="Global Task Chair, Black"/>
    <n v="71.245999999999995"/>
    <n v="2"/>
    <n v="0.3"/>
    <n v="-19.338199999999993"/>
  </r>
  <r>
    <n v="7593"/>
    <s v="CA-2013-158778"/>
    <x v="0"/>
    <x v="64"/>
    <d v="2013-09-10T00:00:00"/>
    <s v="Standard Class"/>
    <s v="DB-13210"/>
    <s v="Dean Braden"/>
    <x v="0"/>
    <x v="0"/>
    <x v="10"/>
    <x v="9"/>
    <n v="19134"/>
    <x v="3"/>
    <s v="OFF-AR-10000896"/>
    <x v="1"/>
    <x v="6"/>
    <s v="Newell 329"/>
    <n v="7.8719999999999999"/>
    <n v="3"/>
    <n v="0.2"/>
    <n v="0.59039999999999937"/>
  </r>
  <r>
    <n v="7594"/>
    <s v="CA-2013-158778"/>
    <x v="0"/>
    <x v="64"/>
    <d v="2013-09-10T00:00:00"/>
    <s v="Standard Class"/>
    <s v="DB-13210"/>
    <s v="Dean Braden"/>
    <x v="0"/>
    <x v="0"/>
    <x v="10"/>
    <x v="9"/>
    <n v="19134"/>
    <x v="3"/>
    <s v="FUR-CH-10000309"/>
    <x v="0"/>
    <x v="1"/>
    <s v="Global Comet Stacking Arm Chair"/>
    <n v="887.27099999999984"/>
    <n v="3"/>
    <n v="0.3"/>
    <n v="-63.376499999999965"/>
  </r>
  <r>
    <n v="7595"/>
    <s v="CA-2014-119655"/>
    <x v="3"/>
    <x v="693"/>
    <d v="2014-04-25T00:00:00"/>
    <s v="Standard Class"/>
    <s v="CV-12295"/>
    <s v="Christina VanderZanden"/>
    <x v="0"/>
    <x v="0"/>
    <x v="66"/>
    <x v="12"/>
    <n v="48234"/>
    <x v="2"/>
    <s v="OFF-BI-10001989"/>
    <x v="1"/>
    <x v="8"/>
    <s v="Premium Transparent Presentation Covers by GBC"/>
    <n v="146.86000000000001"/>
    <n v="7"/>
    <n v="0"/>
    <n v="70.492799999999988"/>
  </r>
  <r>
    <n v="7596"/>
    <s v="CA-2014-119655"/>
    <x v="3"/>
    <x v="693"/>
    <d v="2014-04-25T00:00:00"/>
    <s v="Standard Class"/>
    <s v="CV-12295"/>
    <s v="Christina VanderZanden"/>
    <x v="0"/>
    <x v="0"/>
    <x v="66"/>
    <x v="12"/>
    <n v="48234"/>
    <x v="2"/>
    <s v="OFF-BI-10001036"/>
    <x v="1"/>
    <x v="8"/>
    <s v="Cardinal EasyOpen D-Ring Binders"/>
    <n v="36.56"/>
    <n v="4"/>
    <n v="0"/>
    <n v="18.28"/>
  </r>
  <r>
    <n v="7597"/>
    <s v="CA-2012-164567"/>
    <x v="1"/>
    <x v="925"/>
    <d v="2012-06-19T00:00:00"/>
    <s v="Standard Class"/>
    <s v="GK-14620"/>
    <s v="Grace Kelly"/>
    <x v="1"/>
    <x v="0"/>
    <x v="1"/>
    <x v="1"/>
    <n v="90004"/>
    <x v="1"/>
    <s v="TEC-PH-10002103"/>
    <x v="2"/>
    <x v="7"/>
    <s v="Jabra SPEAK 410"/>
    <n v="225.57599999999996"/>
    <n v="3"/>
    <n v="0.2"/>
    <n v="22.557600000000008"/>
  </r>
  <r>
    <n v="7598"/>
    <s v="CA-2011-131947"/>
    <x v="2"/>
    <x v="328"/>
    <d v="2011-09-22T00:00:00"/>
    <s v="Standard Class"/>
    <s v="JA-15970"/>
    <s v="Joseph Airdo"/>
    <x v="0"/>
    <x v="0"/>
    <x v="24"/>
    <x v="21"/>
    <n v="97477"/>
    <x v="1"/>
    <s v="OFF-AR-10001473"/>
    <x v="1"/>
    <x v="6"/>
    <s v="Newell 313"/>
    <n v="5.2480000000000002"/>
    <n v="2"/>
    <n v="0.2"/>
    <n v="0.45920000000000027"/>
  </r>
  <r>
    <n v="7599"/>
    <s v="CA-2011-131947"/>
    <x v="2"/>
    <x v="328"/>
    <d v="2011-09-22T00:00:00"/>
    <s v="Standard Class"/>
    <s v="JA-15970"/>
    <s v="Joseph Airdo"/>
    <x v="0"/>
    <x v="0"/>
    <x v="24"/>
    <x v="21"/>
    <n v="97477"/>
    <x v="1"/>
    <s v="OFF-AR-10000411"/>
    <x v="1"/>
    <x v="6"/>
    <s v="Boston 16701 Slimline Battery Pencil Sharpener"/>
    <n v="38.256"/>
    <n v="3"/>
    <n v="0.2"/>
    <n v="4.7819999999999947"/>
  </r>
  <r>
    <n v="7600"/>
    <s v="CA-2011-131947"/>
    <x v="2"/>
    <x v="328"/>
    <d v="2011-09-22T00:00:00"/>
    <s v="Standard Class"/>
    <s v="JA-15970"/>
    <s v="Joseph Airdo"/>
    <x v="0"/>
    <x v="0"/>
    <x v="24"/>
    <x v="21"/>
    <n v="97477"/>
    <x v="1"/>
    <s v="OFF-PA-10000246"/>
    <x v="1"/>
    <x v="10"/>
    <s v="Riverleaf Stik-Withit Designer Note Cubes"/>
    <n v="40.24"/>
    <n v="5"/>
    <n v="0.2"/>
    <n v="13.078000000000001"/>
  </r>
  <r>
    <n v="7601"/>
    <s v="CA-2011-131947"/>
    <x v="2"/>
    <x v="328"/>
    <d v="2011-09-22T00:00:00"/>
    <s v="Standard Class"/>
    <s v="JA-15970"/>
    <s v="Joseph Airdo"/>
    <x v="0"/>
    <x v="0"/>
    <x v="24"/>
    <x v="21"/>
    <n v="97477"/>
    <x v="1"/>
    <s v="TEC-MA-10004086"/>
    <x v="2"/>
    <x v="15"/>
    <s v="Plantronics Single Ear Headset"/>
    <n v="29.925000000000001"/>
    <n v="5"/>
    <n v="0.7"/>
    <n v="-21.944999999999993"/>
  </r>
  <r>
    <n v="7602"/>
    <s v="CA-2011-131947"/>
    <x v="2"/>
    <x v="328"/>
    <d v="2011-09-22T00:00:00"/>
    <s v="Standard Class"/>
    <s v="JA-15970"/>
    <s v="Joseph Airdo"/>
    <x v="0"/>
    <x v="0"/>
    <x v="24"/>
    <x v="21"/>
    <n v="97477"/>
    <x v="1"/>
    <s v="OFF-PA-10003039"/>
    <x v="1"/>
    <x v="10"/>
    <s v="Xerox 1960"/>
    <n v="148.70400000000001"/>
    <n v="6"/>
    <n v="0.2"/>
    <n v="46.469999999999985"/>
  </r>
  <r>
    <n v="7603"/>
    <s v="CA-2011-131947"/>
    <x v="2"/>
    <x v="328"/>
    <d v="2011-09-22T00:00:00"/>
    <s v="Standard Class"/>
    <s v="JA-15970"/>
    <s v="Joseph Airdo"/>
    <x v="0"/>
    <x v="0"/>
    <x v="24"/>
    <x v="21"/>
    <n v="97477"/>
    <x v="1"/>
    <s v="TEC-AC-10004633"/>
    <x v="2"/>
    <x v="11"/>
    <s v="Verbatim 25 GB 6x Blu-ray Single Layer Recordable Disc, 3/Pack"/>
    <n v="55.92"/>
    <n v="10"/>
    <n v="0.2"/>
    <n v="16.776000000000007"/>
  </r>
  <r>
    <n v="7604"/>
    <s v="CA-2013-152520"/>
    <x v="0"/>
    <x v="630"/>
    <d v="2013-07-13T00:00:00"/>
    <s v="Standard Class"/>
    <s v="TH-21115"/>
    <s v="Thea Hudgings"/>
    <x v="1"/>
    <x v="0"/>
    <x v="205"/>
    <x v="34"/>
    <n v="2908"/>
    <x v="3"/>
    <s v="OFF-PA-10000289"/>
    <x v="1"/>
    <x v="10"/>
    <s v="Xerox 213"/>
    <n v="12.96"/>
    <n v="2"/>
    <n v="0"/>
    <n v="6.2208000000000006"/>
  </r>
  <r>
    <n v="7605"/>
    <s v="CA-2013-101791"/>
    <x v="0"/>
    <x v="1022"/>
    <d v="2013-06-01T00:00:00"/>
    <s v="Standard Class"/>
    <s v="BS-11665"/>
    <s v="Brian Stugart"/>
    <x v="0"/>
    <x v="0"/>
    <x v="22"/>
    <x v="10"/>
    <n v="60623"/>
    <x v="2"/>
    <s v="FUR-FU-10003247"/>
    <x v="0"/>
    <x v="5"/>
    <s v="36X48 HARDFLOOR CHAIRMAT"/>
    <n v="25.176000000000002"/>
    <n v="3"/>
    <n v="0.6"/>
    <n v="-33.358199999999997"/>
  </r>
  <r>
    <n v="7606"/>
    <s v="CA-2013-101791"/>
    <x v="0"/>
    <x v="1022"/>
    <d v="2013-06-01T00:00:00"/>
    <s v="Standard Class"/>
    <s v="BS-11665"/>
    <s v="Brian Stugart"/>
    <x v="0"/>
    <x v="0"/>
    <x v="22"/>
    <x v="10"/>
    <n v="60623"/>
    <x v="2"/>
    <s v="FUR-FU-10002191"/>
    <x v="0"/>
    <x v="5"/>
    <s v="G.E. Halogen Desk Lamp Bulbs"/>
    <n v="5.5840000000000005"/>
    <n v="2"/>
    <n v="0.6"/>
    <n v="-1.6751999999999994"/>
  </r>
  <r>
    <n v="7607"/>
    <s v="CA-2013-101791"/>
    <x v="0"/>
    <x v="1022"/>
    <d v="2013-06-01T00:00:00"/>
    <s v="Standard Class"/>
    <s v="BS-11665"/>
    <s v="Brian Stugart"/>
    <x v="0"/>
    <x v="0"/>
    <x v="22"/>
    <x v="10"/>
    <n v="60623"/>
    <x v="2"/>
    <s v="OFF-ST-10001496"/>
    <x v="1"/>
    <x v="4"/>
    <s v="Standard Rollaway File with Lock"/>
    <n v="1297.3680000000002"/>
    <n v="9"/>
    <n v="0.2"/>
    <n v="97.302599999999984"/>
  </r>
  <r>
    <n v="7608"/>
    <s v="CA-2014-121195"/>
    <x v="3"/>
    <x v="165"/>
    <d v="2014-12-28T00:00:00"/>
    <s v="First Class"/>
    <s v="NS-18505"/>
    <s v="Neola Schneider"/>
    <x v="0"/>
    <x v="0"/>
    <x v="61"/>
    <x v="5"/>
    <n v="75220"/>
    <x v="2"/>
    <s v="OFF-ST-10000585"/>
    <x v="1"/>
    <x v="4"/>
    <s v="Economy Rollaway Files"/>
    <n v="264.32"/>
    <n v="2"/>
    <n v="0.2"/>
    <n v="19.823999999999998"/>
  </r>
  <r>
    <n v="7609"/>
    <s v="CA-2014-163209"/>
    <x v="3"/>
    <x v="898"/>
    <d v="2014-05-08T00:00:00"/>
    <s v="Standard Class"/>
    <s v="MK-18160"/>
    <s v="Mike Kennedy"/>
    <x v="0"/>
    <x v="0"/>
    <x v="8"/>
    <x v="1"/>
    <n v="94122"/>
    <x v="1"/>
    <s v="OFF-PA-10001166"/>
    <x v="1"/>
    <x v="10"/>
    <s v="Xerox 2"/>
    <n v="25.92"/>
    <n v="4"/>
    <n v="0"/>
    <n v="12.441600000000001"/>
  </r>
  <r>
    <n v="7610"/>
    <s v="CA-2014-163209"/>
    <x v="3"/>
    <x v="898"/>
    <d v="2014-05-08T00:00:00"/>
    <s v="Standard Class"/>
    <s v="MK-18160"/>
    <s v="Mike Kennedy"/>
    <x v="0"/>
    <x v="0"/>
    <x v="8"/>
    <x v="1"/>
    <n v="94122"/>
    <x v="1"/>
    <s v="OFF-AR-10003651"/>
    <x v="1"/>
    <x v="6"/>
    <s v="Newell 350"/>
    <n v="22.959999999999997"/>
    <n v="7"/>
    <n v="0"/>
    <n v="6.6583999999999968"/>
  </r>
  <r>
    <n v="7611"/>
    <s v="CA-2011-133354"/>
    <x v="2"/>
    <x v="1165"/>
    <d v="2011-02-25T00:00:00"/>
    <s v="First Class"/>
    <s v="SA-20830"/>
    <s v="Sue Ann Reed"/>
    <x v="0"/>
    <x v="0"/>
    <x v="429"/>
    <x v="1"/>
    <n v="92553"/>
    <x v="1"/>
    <s v="OFF-PA-10001800"/>
    <x v="1"/>
    <x v="10"/>
    <s v="Xerox 220"/>
    <n v="19.440000000000001"/>
    <n v="3"/>
    <n v="0"/>
    <n v="9.3312000000000008"/>
  </r>
  <r>
    <n v="7612"/>
    <s v="US-2012-130491"/>
    <x v="1"/>
    <x v="285"/>
    <d v="2012-02-11T00:00:00"/>
    <s v="First Class"/>
    <s v="BH-11710"/>
    <s v="Brosina Hoffman"/>
    <x v="0"/>
    <x v="0"/>
    <x v="495"/>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x v="0"/>
    <x v="495"/>
    <x v="41"/>
    <n v="67846"/>
    <x v="2"/>
    <s v="OFF-FA-10000134"/>
    <x v="1"/>
    <x v="13"/>
    <s v="Advantus Push Pins, Aluminum Head"/>
    <n v="5.81"/>
    <n v="1"/>
    <n v="0"/>
    <n v="1.8010999999999999"/>
  </r>
  <r>
    <n v="7614"/>
    <s v="US-2012-130491"/>
    <x v="1"/>
    <x v="285"/>
    <d v="2012-02-11T00:00:00"/>
    <s v="First Class"/>
    <s v="BH-11710"/>
    <s v="Brosina Hoffman"/>
    <x v="0"/>
    <x v="0"/>
    <x v="495"/>
    <x v="41"/>
    <n v="67846"/>
    <x v="2"/>
    <s v="OFF-AR-10001149"/>
    <x v="1"/>
    <x v="6"/>
    <s v="Sanford Colorific Colored Pencils, 12/Box"/>
    <n v="5.76"/>
    <n v="2"/>
    <n v="0"/>
    <n v="1.7279999999999998"/>
  </r>
  <r>
    <n v="7615"/>
    <s v="CA-2012-113740"/>
    <x v="1"/>
    <x v="252"/>
    <d v="2012-08-28T00:00:00"/>
    <s v="Second Class"/>
    <s v="SC-20380"/>
    <s v="Shahid Collister"/>
    <x v="0"/>
    <x v="0"/>
    <x v="20"/>
    <x v="15"/>
    <n v="10035"/>
    <x v="3"/>
    <s v="FUR-FU-10000010"/>
    <x v="0"/>
    <x v="5"/>
    <s v="DAX Value U-Channel Document Frames, Easel Back"/>
    <n v="14.91"/>
    <n v="3"/>
    <n v="0"/>
    <n v="4.6220999999999997"/>
  </r>
  <r>
    <n v="7616"/>
    <s v="CA-2011-148425"/>
    <x v="2"/>
    <x v="953"/>
    <d v="2011-12-04T00:00:00"/>
    <s v="Standard Class"/>
    <s v="RF-19345"/>
    <s v="Randy Ferguson"/>
    <x v="1"/>
    <x v="0"/>
    <x v="333"/>
    <x v="2"/>
    <n v="32839"/>
    <x v="0"/>
    <s v="OFF-BI-10000201"/>
    <x v="1"/>
    <x v="8"/>
    <s v="Avery Triangle Shaped Sheet Lifters, Black, 2/Pack"/>
    <n v="6.6420000000000012"/>
    <n v="9"/>
    <n v="0.7"/>
    <n v="-4.427999999999999"/>
  </r>
  <r>
    <n v="7617"/>
    <s v="CA-2013-144309"/>
    <x v="0"/>
    <x v="107"/>
    <d v="2013-12-17T00:00:00"/>
    <s v="Standard Class"/>
    <s v="CM-12235"/>
    <s v="Chris McAfee"/>
    <x v="0"/>
    <x v="0"/>
    <x v="232"/>
    <x v="15"/>
    <n v="13601"/>
    <x v="3"/>
    <s v="OFF-PA-10001776"/>
    <x v="1"/>
    <x v="10"/>
    <s v="Wirebound Message Books, Four 2 3/4&quot; x 5&quot; Forms per Page, 600 Sets per Book"/>
    <n v="18.54"/>
    <n v="2"/>
    <n v="0"/>
    <n v="8.7137999999999991"/>
  </r>
  <r>
    <n v="7618"/>
    <s v="CA-2013-144309"/>
    <x v="0"/>
    <x v="107"/>
    <d v="2013-12-17T00:00:00"/>
    <s v="Standard Class"/>
    <s v="CM-12235"/>
    <s v="Chris McAfee"/>
    <x v="0"/>
    <x v="0"/>
    <x v="232"/>
    <x v="15"/>
    <n v="13601"/>
    <x v="3"/>
    <s v="OFF-BI-10003656"/>
    <x v="1"/>
    <x v="8"/>
    <s v="Fellowes PB200 Plastic Comb Binding Machine"/>
    <n v="679.96"/>
    <n v="5"/>
    <n v="0.2"/>
    <n v="220.98699999999997"/>
  </r>
  <r>
    <n v="7619"/>
    <s v="CA-2014-151225"/>
    <x v="3"/>
    <x v="855"/>
    <d v="2014-10-30T00:00:00"/>
    <s v="First Class"/>
    <s v="JM-15655"/>
    <s v="Jim Mitchum"/>
    <x v="1"/>
    <x v="0"/>
    <x v="1"/>
    <x v="1"/>
    <n v="90032"/>
    <x v="1"/>
    <s v="FUR-TA-10001539"/>
    <x v="0"/>
    <x v="3"/>
    <s v="Chromcraft Rectangular Conference Tables"/>
    <n v="189.57600000000002"/>
    <n v="1"/>
    <n v="0.2"/>
    <n v="9.4787999999999784"/>
  </r>
  <r>
    <n v="7620"/>
    <s v="CA-2014-151225"/>
    <x v="3"/>
    <x v="855"/>
    <d v="2014-10-30T00:00:00"/>
    <s v="First Class"/>
    <s v="JM-15655"/>
    <s v="Jim Mitchum"/>
    <x v="1"/>
    <x v="0"/>
    <x v="1"/>
    <x v="1"/>
    <n v="90032"/>
    <x v="1"/>
    <s v="TEC-PH-10004100"/>
    <x v="2"/>
    <x v="7"/>
    <s v="Griffin GC17055 Auxiliary Audio Cable"/>
    <n v="71.959999999999994"/>
    <n v="5"/>
    <n v="0.2"/>
    <n v="7.1960000000000015"/>
  </r>
  <r>
    <n v="7621"/>
    <s v="US-2011-144078"/>
    <x v="2"/>
    <x v="641"/>
    <d v="2011-11-29T00:00:00"/>
    <s v="Standard Class"/>
    <s v="RB-19435"/>
    <s v="Richard Bierner"/>
    <x v="0"/>
    <x v="0"/>
    <x v="1"/>
    <x v="1"/>
    <n v="90004"/>
    <x v="1"/>
    <s v="TEC-PH-10001580"/>
    <x v="2"/>
    <x v="7"/>
    <s v="Logitech Mobile Speakerphone P710e - speaker phone"/>
    <n v="539.91999999999996"/>
    <n v="5"/>
    <n v="0.2"/>
    <n v="47.242999999999967"/>
  </r>
  <r>
    <n v="7622"/>
    <s v="US-2011-144078"/>
    <x v="2"/>
    <x v="641"/>
    <d v="2011-11-29T00:00:00"/>
    <s v="Standard Class"/>
    <s v="RB-19435"/>
    <s v="Richard Bierner"/>
    <x v="0"/>
    <x v="0"/>
    <x v="1"/>
    <x v="1"/>
    <n v="90004"/>
    <x v="1"/>
    <s v="FUR-CH-10002335"/>
    <x v="0"/>
    <x v="1"/>
    <s v="Hon GuestStacker Chair"/>
    <n v="725.34400000000005"/>
    <n v="4"/>
    <n v="0.2"/>
    <n v="54.400800000000004"/>
  </r>
  <r>
    <n v="7623"/>
    <s v="US-2011-144078"/>
    <x v="2"/>
    <x v="641"/>
    <d v="2011-11-29T00:00:00"/>
    <s v="Standard Class"/>
    <s v="RB-19435"/>
    <s v="Richard Bierner"/>
    <x v="0"/>
    <x v="0"/>
    <x v="1"/>
    <x v="1"/>
    <n v="90004"/>
    <x v="1"/>
    <s v="OFF-AR-10004707"/>
    <x v="1"/>
    <x v="6"/>
    <s v="Staples"/>
    <n v="7.4399999999999995"/>
    <n v="3"/>
    <n v="0"/>
    <n v="2.6039999999999996"/>
  </r>
  <r>
    <n v="7624"/>
    <s v="CA-2011-124464"/>
    <x v="2"/>
    <x v="686"/>
    <d v="2011-07-20T00:00:00"/>
    <s v="Standard Class"/>
    <s v="SS-20515"/>
    <s v="Shirley Schmidt"/>
    <x v="2"/>
    <x v="0"/>
    <x v="46"/>
    <x v="13"/>
    <n v="19711"/>
    <x v="3"/>
    <s v="OFF-AP-10000576"/>
    <x v="1"/>
    <x v="9"/>
    <s v="Belkin 7 Outlet SurgeMaster II"/>
    <n v="39.479999999999997"/>
    <n v="1"/>
    <n v="0"/>
    <n v="11.054400000000001"/>
  </r>
  <r>
    <n v="7625"/>
    <s v="CA-2012-136805"/>
    <x v="1"/>
    <x v="293"/>
    <d v="2012-05-27T00:00:00"/>
    <s v="Second Class"/>
    <s v="NM-18445"/>
    <s v="Nathan Mautz"/>
    <x v="2"/>
    <x v="0"/>
    <x v="66"/>
    <x v="12"/>
    <n v="48234"/>
    <x v="2"/>
    <s v="OFF-AP-10001394"/>
    <x v="1"/>
    <x v="9"/>
    <s v="Harmony Air Purifier"/>
    <n v="850.5"/>
    <n v="5"/>
    <n v="0.1"/>
    <n v="245.69999999999993"/>
  </r>
  <r>
    <n v="7626"/>
    <s v="CA-2012-136805"/>
    <x v="1"/>
    <x v="293"/>
    <d v="2012-05-27T00:00:00"/>
    <s v="Second Class"/>
    <s v="NM-18445"/>
    <s v="Nathan Mautz"/>
    <x v="2"/>
    <x v="0"/>
    <x v="66"/>
    <x v="12"/>
    <n v="48234"/>
    <x v="2"/>
    <s v="FUR-FU-10003724"/>
    <x v="0"/>
    <x v="5"/>
    <s v="Westinghouse Clip-On Gooseneck Lamps"/>
    <n v="75.33"/>
    <n v="9"/>
    <n v="0"/>
    <n v="19.585799999999999"/>
  </r>
  <r>
    <n v="7627"/>
    <s v="US-2012-159499"/>
    <x v="1"/>
    <x v="82"/>
    <d v="2012-11-23T00:00:00"/>
    <s v="Second Class"/>
    <s v="EM-14095"/>
    <s v="Eudokia Martin"/>
    <x v="1"/>
    <x v="0"/>
    <x v="42"/>
    <x v="16"/>
    <n v="85023"/>
    <x v="1"/>
    <s v="OFF-AP-10002867"/>
    <x v="1"/>
    <x v="9"/>
    <s v="Fellowes Command Center 5-outlet power strip"/>
    <n v="325.63200000000006"/>
    <n v="6"/>
    <n v="0.2"/>
    <n v="28.492799999999988"/>
  </r>
  <r>
    <n v="7628"/>
    <s v="US-2012-159499"/>
    <x v="1"/>
    <x v="82"/>
    <d v="2012-11-23T00:00:00"/>
    <s v="Second Class"/>
    <s v="EM-14095"/>
    <s v="Eudokia Martin"/>
    <x v="1"/>
    <x v="0"/>
    <x v="42"/>
    <x v="16"/>
    <n v="85023"/>
    <x v="1"/>
    <s v="TEC-AC-10002718"/>
    <x v="2"/>
    <x v="11"/>
    <s v="Belkin Standard 104 key USB Keyboard"/>
    <n v="23.344000000000001"/>
    <n v="2"/>
    <n v="0.2"/>
    <n v="-1.4590000000000014"/>
  </r>
  <r>
    <n v="7629"/>
    <s v="US-2012-159499"/>
    <x v="1"/>
    <x v="82"/>
    <d v="2012-11-23T00:00:00"/>
    <s v="Second Class"/>
    <s v="EM-14095"/>
    <s v="Eudokia Martin"/>
    <x v="1"/>
    <x v="0"/>
    <x v="42"/>
    <x v="16"/>
    <n v="85023"/>
    <x v="1"/>
    <s v="OFF-LA-10003121"/>
    <x v="1"/>
    <x v="2"/>
    <s v="Avery 506"/>
    <n v="16.520000000000003"/>
    <n v="5"/>
    <n v="0.2"/>
    <n v="5.368999999999998"/>
  </r>
  <r>
    <n v="7630"/>
    <s v="CA-2011-162089"/>
    <x v="2"/>
    <x v="809"/>
    <d v="2011-04-01T00:00:00"/>
    <s v="First Class"/>
    <s v="MP-17470"/>
    <s v="Mark Packer"/>
    <x v="2"/>
    <x v="0"/>
    <x v="180"/>
    <x v="5"/>
    <n v="78521"/>
    <x v="2"/>
    <s v="OFF-EN-10002230"/>
    <x v="1"/>
    <x v="12"/>
    <s v="Airmail Envelopes"/>
    <n v="335.72"/>
    <n v="5"/>
    <n v="0.2"/>
    <n v="113.30549999999999"/>
  </r>
  <r>
    <n v="7631"/>
    <s v="CA-2011-162089"/>
    <x v="2"/>
    <x v="809"/>
    <d v="2011-04-01T00:00:00"/>
    <s v="First Class"/>
    <s v="MP-17470"/>
    <s v="Mark Packer"/>
    <x v="2"/>
    <x v="0"/>
    <x v="180"/>
    <x v="5"/>
    <n v="78521"/>
    <x v="2"/>
    <s v="TEC-PH-10001819"/>
    <x v="2"/>
    <x v="7"/>
    <s v="Innergie mMini Combo Duo USB Travel Charging Kit"/>
    <n v="251.94400000000002"/>
    <n v="7"/>
    <n v="0.2"/>
    <n v="88.180399999999977"/>
  </r>
  <r>
    <n v="7632"/>
    <s v="CA-2011-162089"/>
    <x v="2"/>
    <x v="809"/>
    <d v="2011-04-01T00:00:00"/>
    <s v="First Class"/>
    <s v="MP-17470"/>
    <s v="Mark Packer"/>
    <x v="2"/>
    <x v="0"/>
    <x v="180"/>
    <x v="5"/>
    <n v="78521"/>
    <x v="2"/>
    <s v="FUR-CH-10002304"/>
    <x v="0"/>
    <x v="1"/>
    <s v="Global Stack Chair without Arms, Black"/>
    <n v="127.30199999999999"/>
    <n v="7"/>
    <n v="0.3"/>
    <n v="-9.0929999999999964"/>
  </r>
  <r>
    <n v="7633"/>
    <s v="US-2014-158526"/>
    <x v="3"/>
    <x v="614"/>
    <d v="2015-01-02T00:00:00"/>
    <s v="Second Class"/>
    <s v="KH-16360"/>
    <s v="Katherine Hughes"/>
    <x v="0"/>
    <x v="0"/>
    <x v="103"/>
    <x v="0"/>
    <n v="40214"/>
    <x v="0"/>
    <s v="FUR-CH-10002602"/>
    <x v="0"/>
    <x v="1"/>
    <s v="DMI Arturo Collection Mission-style Design Wood Chair"/>
    <n v="1207.8399999999999"/>
    <n v="8"/>
    <n v="0"/>
    <n v="314.03840000000002"/>
  </r>
  <r>
    <n v="7634"/>
    <s v="US-2014-158526"/>
    <x v="3"/>
    <x v="614"/>
    <d v="2015-01-02T00:00:00"/>
    <s v="Second Class"/>
    <s v="KH-16360"/>
    <s v="Katherine Hughes"/>
    <x v="0"/>
    <x v="0"/>
    <x v="103"/>
    <x v="0"/>
    <n v="40214"/>
    <x v="0"/>
    <s v="OFF-BI-10002414"/>
    <x v="1"/>
    <x v="8"/>
    <s v="GBC ProClick Spines for 32-Hole Punch"/>
    <n v="12.53"/>
    <n v="1"/>
    <n v="0"/>
    <n v="5.8890999999999991"/>
  </r>
  <r>
    <n v="7635"/>
    <s v="US-2014-158526"/>
    <x v="3"/>
    <x v="614"/>
    <d v="2015-01-02T00:00:00"/>
    <s v="Second Class"/>
    <s v="KH-16360"/>
    <s v="Katherine Hughes"/>
    <x v="0"/>
    <x v="0"/>
    <x v="103"/>
    <x v="0"/>
    <n v="40214"/>
    <x v="0"/>
    <s v="OFF-AR-10003696"/>
    <x v="1"/>
    <x v="6"/>
    <s v="Panasonic KP-350BK Electric Pencil Sharpener with Auto Stop"/>
    <n v="34.58"/>
    <n v="1"/>
    <n v="0"/>
    <n v="10.028199999999998"/>
  </r>
  <r>
    <n v="7636"/>
    <s v="US-2014-158526"/>
    <x v="3"/>
    <x v="614"/>
    <d v="2015-01-02T00:00:00"/>
    <s v="Second Class"/>
    <s v="KH-16360"/>
    <s v="Katherine Hughes"/>
    <x v="0"/>
    <x v="0"/>
    <x v="103"/>
    <x v="0"/>
    <n v="40214"/>
    <x v="0"/>
    <s v="FUR-CH-10004495"/>
    <x v="0"/>
    <x v="1"/>
    <s v="Global Leather and Oak Executive Chair, Black"/>
    <n v="300.98"/>
    <n v="1"/>
    <n v="0"/>
    <n v="87.28419999999997"/>
  </r>
  <r>
    <n v="7637"/>
    <s v="US-2014-158526"/>
    <x v="3"/>
    <x v="614"/>
    <d v="2015-01-02T00:00:00"/>
    <s v="Second Class"/>
    <s v="KH-16360"/>
    <s v="Katherine Hughes"/>
    <x v="0"/>
    <x v="0"/>
    <x v="103"/>
    <x v="0"/>
    <n v="40214"/>
    <x v="0"/>
    <s v="FUR-CH-10001270"/>
    <x v="0"/>
    <x v="1"/>
    <s v="Harbour Creations Steel Folding Chair"/>
    <n v="258.75"/>
    <n v="3"/>
    <n v="0"/>
    <n v="77.624999999999972"/>
  </r>
  <r>
    <n v="7638"/>
    <s v="CA-2014-104885"/>
    <x v="3"/>
    <x v="580"/>
    <d v="2014-03-09T00:00:00"/>
    <s v="Standard Class"/>
    <s v="DB-13555"/>
    <s v="Dorothy Badders"/>
    <x v="1"/>
    <x v="0"/>
    <x v="46"/>
    <x v="13"/>
    <n v="19711"/>
    <x v="3"/>
    <s v="OFF-AR-10001615"/>
    <x v="1"/>
    <x v="6"/>
    <s v="Newell 34"/>
    <n v="59.519999999999996"/>
    <n v="3"/>
    <n v="0"/>
    <n v="15.475200000000001"/>
  </r>
  <r>
    <n v="7639"/>
    <s v="CA-2014-104885"/>
    <x v="3"/>
    <x v="580"/>
    <d v="2014-03-09T00:00:00"/>
    <s v="Standard Class"/>
    <s v="DB-13555"/>
    <s v="Dorothy Badders"/>
    <x v="1"/>
    <x v="0"/>
    <x v="46"/>
    <x v="13"/>
    <n v="19711"/>
    <x v="3"/>
    <s v="OFF-EN-10003286"/>
    <x v="1"/>
    <x v="12"/>
    <s v="Staples"/>
    <n v="57.959999999999994"/>
    <n v="7"/>
    <n v="0"/>
    <n v="27.241199999999996"/>
  </r>
  <r>
    <n v="7640"/>
    <s v="CA-2014-104885"/>
    <x v="3"/>
    <x v="580"/>
    <d v="2014-03-09T00:00:00"/>
    <s v="Standard Class"/>
    <s v="DB-13555"/>
    <s v="Dorothy Badders"/>
    <x v="1"/>
    <x v="0"/>
    <x v="46"/>
    <x v="13"/>
    <n v="19711"/>
    <x v="3"/>
    <s v="FUR-BO-10003660"/>
    <x v="0"/>
    <x v="0"/>
    <s v="Bush Cubix Collection Bookcases, Fully Assembled"/>
    <n v="441.96"/>
    <n v="2"/>
    <n v="0"/>
    <n v="101.6508"/>
  </r>
  <r>
    <n v="7641"/>
    <s v="CA-2014-104885"/>
    <x v="3"/>
    <x v="580"/>
    <d v="2014-03-09T00:00:00"/>
    <s v="Standard Class"/>
    <s v="DB-13555"/>
    <s v="Dorothy Badders"/>
    <x v="1"/>
    <x v="0"/>
    <x v="46"/>
    <x v="13"/>
    <n v="19711"/>
    <x v="3"/>
    <s v="OFF-PA-10002764"/>
    <x v="1"/>
    <x v="10"/>
    <s v="Staples"/>
    <n v="68.039999999999992"/>
    <n v="6"/>
    <n v="0"/>
    <n v="33.339599999999997"/>
  </r>
  <r>
    <n v="7642"/>
    <s v="US-2013-157490"/>
    <x v="0"/>
    <x v="1099"/>
    <d v="2013-10-08T00:00:00"/>
    <s v="First Class"/>
    <s v="LB-16795"/>
    <s v="Laurel Beltran"/>
    <x v="2"/>
    <x v="0"/>
    <x v="206"/>
    <x v="22"/>
    <n v="81001"/>
    <x v="1"/>
    <s v="TEC-MA-10001695"/>
    <x v="2"/>
    <x v="15"/>
    <s v="Zebra GK420t Direct Thermal/Thermal Transfer Printer"/>
    <n v="703.71"/>
    <n v="6"/>
    <n v="0.7"/>
    <n v="-938.28"/>
  </r>
  <r>
    <n v="7643"/>
    <s v="US-2013-157490"/>
    <x v="0"/>
    <x v="1099"/>
    <d v="2013-10-08T00:00:00"/>
    <s v="First Class"/>
    <s v="LB-16795"/>
    <s v="Laurel Beltran"/>
    <x v="2"/>
    <x v="0"/>
    <x v="206"/>
    <x v="22"/>
    <n v="81001"/>
    <x v="1"/>
    <s v="OFF-BI-10002824"/>
    <x v="1"/>
    <x v="8"/>
    <s v="Recycled Easel Ring Binders"/>
    <n v="17.904000000000003"/>
    <n v="4"/>
    <n v="0.7"/>
    <n v="-14.920000000000002"/>
  </r>
  <r>
    <n v="7644"/>
    <s v="US-2013-157490"/>
    <x v="0"/>
    <x v="1099"/>
    <d v="2013-10-08T00:00:00"/>
    <s v="First Class"/>
    <s v="LB-16795"/>
    <s v="Laurel Beltran"/>
    <x v="2"/>
    <x v="0"/>
    <x v="206"/>
    <x v="22"/>
    <n v="81001"/>
    <x v="1"/>
    <s v="OFF-BI-10002571"/>
    <x v="1"/>
    <x v="8"/>
    <s v="Avery Framed View Binder, EZD Ring (Locking), Navy, 1 1/2&quot;"/>
    <n v="11.976000000000003"/>
    <n v="4"/>
    <n v="0.7"/>
    <n v="-9.1815999999999995"/>
  </r>
  <r>
    <n v="7645"/>
    <s v="US-2013-157490"/>
    <x v="0"/>
    <x v="1099"/>
    <d v="2013-10-08T00:00:00"/>
    <s v="First Class"/>
    <s v="LB-16795"/>
    <s v="Laurel Beltran"/>
    <x v="2"/>
    <x v="0"/>
    <x v="206"/>
    <x v="22"/>
    <n v="81001"/>
    <x v="1"/>
    <s v="TEC-AC-10001553"/>
    <x v="2"/>
    <x v="11"/>
    <s v="Memorex 25GB 6X Branded Blu-Ray Recordable Disc, 15/Pack"/>
    <n v="67.959999999999994"/>
    <n v="5"/>
    <n v="0.2"/>
    <n v="0.84950000000000259"/>
  </r>
  <r>
    <n v="7646"/>
    <s v="CA-2012-161452"/>
    <x v="1"/>
    <x v="57"/>
    <d v="2012-04-11T00:00:00"/>
    <s v="Standard Class"/>
    <s v="CA-11965"/>
    <s v="Carol Adams"/>
    <x v="1"/>
    <x v="0"/>
    <x v="1"/>
    <x v="1"/>
    <n v="90036"/>
    <x v="1"/>
    <s v="FUR-CH-10003973"/>
    <x v="0"/>
    <x v="1"/>
    <s v="GuestStacker Chair with Chrome Finish Legs"/>
    <n v="892.22400000000005"/>
    <n v="3"/>
    <n v="0.2"/>
    <n v="89.222400000000022"/>
  </r>
  <r>
    <n v="7647"/>
    <s v="US-2011-115196"/>
    <x v="2"/>
    <x v="340"/>
    <d v="2011-09-13T00:00:00"/>
    <s v="Standard Class"/>
    <s v="DL-12925"/>
    <s v="Daniel Lacy"/>
    <x v="0"/>
    <x v="0"/>
    <x v="202"/>
    <x v="3"/>
    <n v="27834"/>
    <x v="0"/>
    <s v="TEC-MA-10002073"/>
    <x v="2"/>
    <x v="15"/>
    <s v="3D Systems Cube Printer, 2nd Generation, White"/>
    <n v="1299.99"/>
    <n v="2"/>
    <n v="0.5"/>
    <n v="-571.99559999999997"/>
  </r>
  <r>
    <n v="7648"/>
    <s v="CA-2013-138968"/>
    <x v="0"/>
    <x v="543"/>
    <d v="2013-03-17T00:00:00"/>
    <s v="First Class"/>
    <s v="FC-14335"/>
    <s v="Fred Chung"/>
    <x v="1"/>
    <x v="0"/>
    <x v="8"/>
    <x v="1"/>
    <n v="94110"/>
    <x v="1"/>
    <s v="OFF-BI-10003529"/>
    <x v="1"/>
    <x v="8"/>
    <s v="Avery Round Ring Poly Binders"/>
    <n v="4.5439999999999996"/>
    <n v="2"/>
    <n v="0.2"/>
    <n v="1.6472"/>
  </r>
  <r>
    <n v="7649"/>
    <s v="CA-2013-138968"/>
    <x v="0"/>
    <x v="543"/>
    <d v="2013-03-17T00:00:00"/>
    <s v="First Class"/>
    <s v="FC-14335"/>
    <s v="Fred Chung"/>
    <x v="1"/>
    <x v="0"/>
    <x v="8"/>
    <x v="1"/>
    <n v="94110"/>
    <x v="1"/>
    <s v="FUR-CH-10000309"/>
    <x v="0"/>
    <x v="1"/>
    <s v="Global Comet Stacking Arm Chair"/>
    <n v="1352.0320000000002"/>
    <n v="4"/>
    <n v="0.2"/>
    <n v="84.501999999999953"/>
  </r>
  <r>
    <n v="7650"/>
    <s v="CA-2012-101889"/>
    <x v="1"/>
    <x v="17"/>
    <d v="2012-12-31T00:00:00"/>
    <s v="Standard Class"/>
    <s v="DB-13120"/>
    <s v="David Bremer"/>
    <x v="1"/>
    <x v="0"/>
    <x v="292"/>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x v="0"/>
    <x v="292"/>
    <x v="24"/>
    <n v="43302"/>
    <x v="3"/>
    <s v="OFF-EN-10003286"/>
    <x v="1"/>
    <x v="12"/>
    <s v="Staples"/>
    <n v="19.872"/>
    <n v="3"/>
    <n v="0.2"/>
    <n v="6.7067999999999977"/>
  </r>
  <r>
    <n v="7652"/>
    <s v="CA-2014-110821"/>
    <x v="3"/>
    <x v="783"/>
    <d v="2014-08-09T00:00:00"/>
    <s v="First Class"/>
    <s v="CK-12205"/>
    <s v="Chloris Kastensmidt"/>
    <x v="0"/>
    <x v="0"/>
    <x v="61"/>
    <x v="5"/>
    <n v="75081"/>
    <x v="2"/>
    <s v="TEC-AC-10001552"/>
    <x v="2"/>
    <x v="11"/>
    <s v="Logitech K350 2.4Ghz Wireless Keyboard"/>
    <n v="119.44800000000001"/>
    <n v="3"/>
    <n v="0.2"/>
    <n v="-13.437900000000006"/>
  </r>
  <r>
    <n v="7653"/>
    <s v="CA-2014-110821"/>
    <x v="3"/>
    <x v="783"/>
    <d v="2014-08-09T00:00:00"/>
    <s v="First Class"/>
    <s v="CK-12205"/>
    <s v="Chloris Kastensmidt"/>
    <x v="0"/>
    <x v="0"/>
    <x v="61"/>
    <x v="5"/>
    <n v="75081"/>
    <x v="2"/>
    <s v="OFF-ST-10002790"/>
    <x v="1"/>
    <x v="4"/>
    <s v="Safco Industrial Shelving"/>
    <n v="118.16"/>
    <n v="2"/>
    <n v="0.2"/>
    <n v="-25.108999999999988"/>
  </r>
  <r>
    <n v="7654"/>
    <s v="CA-2012-121552"/>
    <x v="1"/>
    <x v="204"/>
    <d v="2012-03-27T00:00:00"/>
    <s v="Standard Class"/>
    <s v="FW-14395"/>
    <s v="Fred Wasserman"/>
    <x v="1"/>
    <x v="0"/>
    <x v="114"/>
    <x v="19"/>
    <n v="35810"/>
    <x v="0"/>
    <s v="OFF-AR-10003217"/>
    <x v="1"/>
    <x v="6"/>
    <s v="Newell 316"/>
    <n v="19.559999999999999"/>
    <n v="4"/>
    <n v="0"/>
    <n v="5.4768000000000008"/>
  </r>
  <r>
    <n v="7655"/>
    <s v="CA-2012-107685"/>
    <x v="1"/>
    <x v="672"/>
    <d v="2012-12-02T00:00:00"/>
    <s v="Second Class"/>
    <s v="JM-15865"/>
    <s v="John Murray"/>
    <x v="0"/>
    <x v="0"/>
    <x v="98"/>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x v="0"/>
    <x v="98"/>
    <x v="33"/>
    <n v="89115"/>
    <x v="1"/>
    <s v="OFF-PA-10003848"/>
    <x v="1"/>
    <x v="10"/>
    <s v="Xerox 1997"/>
    <n v="25.92"/>
    <n v="4"/>
    <n v="0"/>
    <n v="12.441600000000001"/>
  </r>
  <r>
    <n v="7657"/>
    <s v="US-2011-120740"/>
    <x v="2"/>
    <x v="1166"/>
    <d v="2011-04-15T00:00:00"/>
    <s v="Same Day"/>
    <s v="PS-18970"/>
    <s v="Paul Stevenson"/>
    <x v="2"/>
    <x v="0"/>
    <x v="1"/>
    <x v="1"/>
    <n v="90049"/>
    <x v="1"/>
    <s v="OFF-AP-10000240"/>
    <x v="1"/>
    <x v="9"/>
    <s v="Belkin F9G930V10-GRY 9 Outlet Surge"/>
    <n v="106.96"/>
    <n v="2"/>
    <n v="0"/>
    <n v="31.018399999999986"/>
  </r>
  <r>
    <n v="7658"/>
    <s v="US-2011-120740"/>
    <x v="2"/>
    <x v="1166"/>
    <d v="2011-04-15T00:00:00"/>
    <s v="Same Day"/>
    <s v="PS-18970"/>
    <s v="Paul Stevenson"/>
    <x v="2"/>
    <x v="0"/>
    <x v="1"/>
    <x v="1"/>
    <n v="90049"/>
    <x v="1"/>
    <s v="FUR-FU-10004091"/>
    <x v="0"/>
    <x v="5"/>
    <s v="Howard Miller 13&quot; Diameter Goldtone Round Wall Clock"/>
    <n v="187.76"/>
    <n v="4"/>
    <n v="0"/>
    <n v="76.9816"/>
  </r>
  <r>
    <n v="7659"/>
    <s v="CA-2014-155740"/>
    <x v="3"/>
    <x v="245"/>
    <d v="2014-08-03T00:00:00"/>
    <s v="First Class"/>
    <s v="TC-21475"/>
    <s v="Tony Chapman"/>
    <x v="2"/>
    <x v="0"/>
    <x v="80"/>
    <x v="24"/>
    <n v="44107"/>
    <x v="3"/>
    <s v="OFF-BI-10001071"/>
    <x v="1"/>
    <x v="8"/>
    <s v="GBC ProClick Punch Binding System"/>
    <n v="76.77600000000001"/>
    <n v="4"/>
    <n v="0.7"/>
    <n v="-53.743199999999973"/>
  </r>
  <r>
    <n v="7660"/>
    <s v="CA-2014-146493"/>
    <x v="3"/>
    <x v="702"/>
    <d v="2014-06-06T00:00:00"/>
    <s v="Standard Class"/>
    <s v="CV-12805"/>
    <s v="Cynthia Voltz"/>
    <x v="1"/>
    <x v="0"/>
    <x v="9"/>
    <x v="8"/>
    <n v="68025"/>
    <x v="2"/>
    <s v="OFF-BI-10003676"/>
    <x v="1"/>
    <x v="8"/>
    <s v="GBC Standard Recycled Report Covers, Clear Plastic Sheets"/>
    <n v="53.9"/>
    <n v="5"/>
    <n v="0"/>
    <n v="25.871999999999996"/>
  </r>
  <r>
    <n v="7661"/>
    <s v="CA-2011-105417"/>
    <x v="2"/>
    <x v="1167"/>
    <d v="2011-01-13T00:00:00"/>
    <s v="Standard Class"/>
    <s v="VS-21820"/>
    <s v="Vivek Sundaresam"/>
    <x v="0"/>
    <x v="0"/>
    <x v="114"/>
    <x v="5"/>
    <n v="77340"/>
    <x v="2"/>
    <s v="FUR-FU-10004864"/>
    <x v="0"/>
    <x v="5"/>
    <s v="Howard Miller 14-1/2&quot; Diameter Chrome Round Wall Clock"/>
    <n v="76.728000000000009"/>
    <n v="3"/>
    <n v="0.6"/>
    <n v="-53.709599999999988"/>
  </r>
  <r>
    <n v="7662"/>
    <s v="CA-2011-105417"/>
    <x v="2"/>
    <x v="1167"/>
    <d v="2011-01-13T00:00:00"/>
    <s v="Standard Class"/>
    <s v="VS-21820"/>
    <s v="Vivek Sundaresam"/>
    <x v="0"/>
    <x v="0"/>
    <x v="114"/>
    <x v="5"/>
    <n v="77340"/>
    <x v="2"/>
    <s v="OFF-BI-10003708"/>
    <x v="1"/>
    <x v="8"/>
    <s v="Acco Four Pocket Poly Ring Binder with Label Holder, Smoke, 1&quot;"/>
    <n v="10.429999999999998"/>
    <n v="7"/>
    <n v="0.8"/>
    <n v="-18.252500000000005"/>
  </r>
  <r>
    <n v="7663"/>
    <s v="US-2014-141509"/>
    <x v="3"/>
    <x v="365"/>
    <d v="2014-10-02T00:00:00"/>
    <s v="First Class"/>
    <s v="SC-20575"/>
    <s v="Sonia Cooley"/>
    <x v="0"/>
    <x v="0"/>
    <x v="1"/>
    <x v="1"/>
    <n v="90036"/>
    <x v="1"/>
    <s v="OFF-AR-10002067"/>
    <x v="1"/>
    <x v="6"/>
    <s v="Newell 334"/>
    <n v="99.2"/>
    <n v="5"/>
    <n v="0"/>
    <n v="25.792000000000002"/>
  </r>
  <r>
    <n v="7664"/>
    <s v="CA-2014-139493"/>
    <x v="3"/>
    <x v="1168"/>
    <d v="2014-09-20T00:00:00"/>
    <s v="Standard Class"/>
    <s v="SG-20605"/>
    <s v="Speros Goranitis"/>
    <x v="0"/>
    <x v="0"/>
    <x v="153"/>
    <x v="3"/>
    <n v="28806"/>
    <x v="0"/>
    <s v="OFF-AR-10003158"/>
    <x v="1"/>
    <x v="6"/>
    <s v="Fluorescent Highlighters by Dixon"/>
    <n v="15.920000000000002"/>
    <n v="5"/>
    <n v="0.2"/>
    <n v="2.7859999999999978"/>
  </r>
  <r>
    <n v="7665"/>
    <s v="CA-2011-151967"/>
    <x v="2"/>
    <x v="68"/>
    <d v="2011-10-26T00:00:00"/>
    <s v="Standard Class"/>
    <s v="NB-18580"/>
    <s v="Nicole Brennan"/>
    <x v="1"/>
    <x v="0"/>
    <x v="151"/>
    <x v="28"/>
    <n v="71111"/>
    <x v="0"/>
    <s v="FUR-FU-10000193"/>
    <x v="0"/>
    <x v="5"/>
    <s v="Tenex Chairmats For Use with Hard Floors"/>
    <n v="129.91999999999999"/>
    <n v="4"/>
    <n v="0"/>
    <n v="10.393599999999992"/>
  </r>
  <r>
    <n v="7666"/>
    <s v="US-2013-140158"/>
    <x v="0"/>
    <x v="964"/>
    <d v="2013-10-09T00:00:00"/>
    <s v="Standard Class"/>
    <s v="DR-12940"/>
    <s v="Daniel Raglin"/>
    <x v="2"/>
    <x v="0"/>
    <x v="205"/>
    <x v="34"/>
    <n v="2908"/>
    <x v="3"/>
    <s v="OFF-BI-10000977"/>
    <x v="1"/>
    <x v="8"/>
    <s v="Ibico Plastic Spiral Binding Combs"/>
    <n v="30.4"/>
    <n v="1"/>
    <n v="0"/>
    <n v="13.983999999999998"/>
  </r>
  <r>
    <n v="7667"/>
    <s v="US-2013-140158"/>
    <x v="0"/>
    <x v="964"/>
    <d v="2013-10-09T00:00:00"/>
    <s v="Standard Class"/>
    <s v="DR-12940"/>
    <s v="Daniel Raglin"/>
    <x v="2"/>
    <x v="0"/>
    <x v="205"/>
    <x v="34"/>
    <n v="2908"/>
    <x v="3"/>
    <s v="TEC-CO-10001449"/>
    <x v="2"/>
    <x v="16"/>
    <s v="Hewlett Packard LaserJet 3310 Copier"/>
    <n v="5399.91"/>
    <n v="9"/>
    <n v="0"/>
    <n v="2591.9567999999999"/>
  </r>
  <r>
    <n v="7668"/>
    <s v="US-2013-140158"/>
    <x v="0"/>
    <x v="964"/>
    <d v="2013-10-09T00:00:00"/>
    <s v="Standard Class"/>
    <s v="DR-12940"/>
    <s v="Daniel Raglin"/>
    <x v="2"/>
    <x v="0"/>
    <x v="205"/>
    <x v="34"/>
    <n v="2908"/>
    <x v="3"/>
    <s v="OFF-ST-10000136"/>
    <x v="1"/>
    <x v="4"/>
    <s v="Letter Size File"/>
    <n v="119.10000000000001"/>
    <n v="3"/>
    <n v="0"/>
    <n v="34.538999999999994"/>
  </r>
  <r>
    <n v="7669"/>
    <s v="CA-2012-130974"/>
    <x v="1"/>
    <x v="154"/>
    <d v="2012-11-29T00:00:00"/>
    <s v="Second Class"/>
    <s v="MA-17560"/>
    <s v="Matt Abelman"/>
    <x v="2"/>
    <x v="0"/>
    <x v="231"/>
    <x v="31"/>
    <n v="2149"/>
    <x v="3"/>
    <s v="OFF-PA-10000743"/>
    <x v="1"/>
    <x v="10"/>
    <s v="Xerox 1977"/>
    <n v="40.08"/>
    <n v="6"/>
    <n v="0"/>
    <n v="19.238399999999999"/>
  </r>
  <r>
    <n v="7670"/>
    <s v="CA-2012-130974"/>
    <x v="1"/>
    <x v="154"/>
    <d v="2012-11-29T00:00:00"/>
    <s v="Second Class"/>
    <s v="MA-17560"/>
    <s v="Matt Abelman"/>
    <x v="2"/>
    <x v="0"/>
    <x v="231"/>
    <x v="31"/>
    <n v="2149"/>
    <x v="3"/>
    <s v="OFF-PA-10001019"/>
    <x v="1"/>
    <x v="10"/>
    <s v="Xerox 1884"/>
    <n v="59.94"/>
    <n v="3"/>
    <n v="0"/>
    <n v="28.171799999999998"/>
  </r>
  <r>
    <n v="7671"/>
    <s v="CA-2012-130974"/>
    <x v="1"/>
    <x v="154"/>
    <d v="2012-11-29T00:00:00"/>
    <s v="Second Class"/>
    <s v="MA-17560"/>
    <s v="Matt Abelman"/>
    <x v="2"/>
    <x v="0"/>
    <x v="231"/>
    <x v="31"/>
    <n v="2149"/>
    <x v="3"/>
    <s v="TEC-AC-10003095"/>
    <x v="2"/>
    <x v="11"/>
    <s v="Logitech G35 7.1-Channel Surround Sound Headset"/>
    <n v="259.98"/>
    <n v="2"/>
    <n v="0"/>
    <n v="88.393200000000007"/>
  </r>
  <r>
    <n v="7672"/>
    <s v="CA-2012-130974"/>
    <x v="1"/>
    <x v="154"/>
    <d v="2012-11-29T00:00:00"/>
    <s v="Second Class"/>
    <s v="MA-17560"/>
    <s v="Matt Abelman"/>
    <x v="2"/>
    <x v="0"/>
    <x v="231"/>
    <x v="31"/>
    <n v="2149"/>
    <x v="3"/>
    <s v="FUR-BO-10002916"/>
    <x v="0"/>
    <x v="0"/>
    <s v="Rush Hierlooms Collection 1&quot; Thick Stackable Bookcases"/>
    <n v="170.98"/>
    <n v="1"/>
    <n v="0"/>
    <n v="32.486199999999997"/>
  </r>
  <r>
    <n v="7673"/>
    <s v="CA-2012-130974"/>
    <x v="1"/>
    <x v="154"/>
    <d v="2012-11-29T00:00:00"/>
    <s v="Second Class"/>
    <s v="MA-17560"/>
    <s v="Matt Abelman"/>
    <x v="2"/>
    <x v="0"/>
    <x v="231"/>
    <x v="31"/>
    <n v="2149"/>
    <x v="3"/>
    <s v="FUR-FU-10002506"/>
    <x v="0"/>
    <x v="5"/>
    <s v="Tensor &quot;Hersey Kiss&quot; Styled Floor Lamp"/>
    <n v="38.97"/>
    <n v="3"/>
    <n v="0"/>
    <n v="4.6763999999999992"/>
  </r>
  <r>
    <n v="7674"/>
    <s v="CA-2012-130974"/>
    <x v="1"/>
    <x v="154"/>
    <d v="2012-11-29T00:00:00"/>
    <s v="Second Class"/>
    <s v="MA-17560"/>
    <s v="Matt Abelman"/>
    <x v="2"/>
    <x v="0"/>
    <x v="231"/>
    <x v="31"/>
    <n v="2149"/>
    <x v="3"/>
    <s v="OFF-PA-10003823"/>
    <x v="1"/>
    <x v="10"/>
    <s v="Xerox 197"/>
    <n v="154.9"/>
    <n v="5"/>
    <n v="0"/>
    <n v="69.704999999999998"/>
  </r>
  <r>
    <n v="7675"/>
    <s v="CA-2012-130974"/>
    <x v="1"/>
    <x v="154"/>
    <d v="2012-11-29T00:00:00"/>
    <s v="Second Class"/>
    <s v="MA-17560"/>
    <s v="Matt Abelman"/>
    <x v="2"/>
    <x v="0"/>
    <x v="231"/>
    <x v="31"/>
    <n v="2149"/>
    <x v="3"/>
    <s v="FUR-TA-10004619"/>
    <x v="0"/>
    <x v="3"/>
    <s v="Hon Non-Folding Utility Tables"/>
    <n v="446.06799999999998"/>
    <n v="4"/>
    <n v="0.3"/>
    <n v="0"/>
  </r>
  <r>
    <n v="7676"/>
    <s v="CA-2014-133487"/>
    <x v="3"/>
    <x v="636"/>
    <d v="2014-05-10T00:00:00"/>
    <s v="Second Class"/>
    <s v="TS-21655"/>
    <s v="Trudy Schmidt"/>
    <x v="0"/>
    <x v="0"/>
    <x v="277"/>
    <x v="1"/>
    <n v="91730"/>
    <x v="1"/>
    <s v="OFF-AP-10001271"/>
    <x v="1"/>
    <x v="9"/>
    <s v="Eureka The Boss Cordless Rechargeable Stick Vac"/>
    <n v="152.94"/>
    <n v="3"/>
    <n v="0"/>
    <n v="41.293800000000005"/>
  </r>
  <r>
    <n v="7677"/>
    <s v="CA-2011-142951"/>
    <x v="2"/>
    <x v="1169"/>
    <d v="2011-10-08T00:00:00"/>
    <s v="Same Day"/>
    <s v="JG-15115"/>
    <s v="Jack Garza"/>
    <x v="0"/>
    <x v="0"/>
    <x v="35"/>
    <x v="3"/>
    <n v="28205"/>
    <x v="0"/>
    <s v="TEC-AC-10002331"/>
    <x v="2"/>
    <x v="11"/>
    <s v="Maxell 74 Minute CDR, 10/Pack"/>
    <n v="23.472000000000001"/>
    <n v="3"/>
    <n v="0.2"/>
    <n v="4.9877999999999982"/>
  </r>
  <r>
    <n v="7678"/>
    <s v="CA-2011-133592"/>
    <x v="2"/>
    <x v="520"/>
    <d v="2012-01-07T00:00:00"/>
    <s v="Standard Class"/>
    <s v="KM-16375"/>
    <s v="Katherine Murray"/>
    <x v="2"/>
    <x v="0"/>
    <x v="205"/>
    <x v="34"/>
    <n v="2908"/>
    <x v="3"/>
    <s v="OFF-PA-10003228"/>
    <x v="1"/>
    <x v="10"/>
    <s v="Xerox 1917"/>
    <n v="195.64"/>
    <n v="4"/>
    <n v="0"/>
    <n v="91.950799999999987"/>
  </r>
  <r>
    <n v="7679"/>
    <s v="CA-2011-133592"/>
    <x v="2"/>
    <x v="520"/>
    <d v="2012-01-07T00:00:00"/>
    <s v="Standard Class"/>
    <s v="KM-16375"/>
    <s v="Katherine Murray"/>
    <x v="2"/>
    <x v="0"/>
    <x v="205"/>
    <x v="34"/>
    <n v="2908"/>
    <x v="3"/>
    <s v="OFF-PA-10002586"/>
    <x v="1"/>
    <x v="10"/>
    <s v="Xerox 1970"/>
    <n v="14.940000000000001"/>
    <n v="3"/>
    <n v="0"/>
    <n v="7.0218000000000007"/>
  </r>
  <r>
    <n v="7680"/>
    <s v="CA-2011-133592"/>
    <x v="2"/>
    <x v="520"/>
    <d v="2012-01-07T00:00:00"/>
    <s v="Standard Class"/>
    <s v="KM-16375"/>
    <s v="Katherine Murray"/>
    <x v="2"/>
    <x v="0"/>
    <x v="205"/>
    <x v="34"/>
    <n v="2908"/>
    <x v="3"/>
    <s v="TEC-AC-10002049"/>
    <x v="2"/>
    <x v="11"/>
    <s v="Plantronics Savi W720 Multi-Device Wireless Headset System"/>
    <n v="1687.8"/>
    <n v="4"/>
    <n v="0"/>
    <n v="742.63200000000006"/>
  </r>
  <r>
    <n v="7681"/>
    <s v="CA-2011-133592"/>
    <x v="2"/>
    <x v="520"/>
    <d v="2012-01-07T00:00:00"/>
    <s v="Standard Class"/>
    <s v="KM-16375"/>
    <s v="Katherine Murray"/>
    <x v="2"/>
    <x v="0"/>
    <x v="205"/>
    <x v="34"/>
    <n v="2908"/>
    <x v="3"/>
    <s v="FUR-BO-10000362"/>
    <x v="0"/>
    <x v="0"/>
    <s v="Sauder Inglewood Library Bookcases"/>
    <n v="341.96"/>
    <n v="2"/>
    <n v="0"/>
    <n v="78.650800000000004"/>
  </r>
  <r>
    <n v="7682"/>
    <s v="CA-2011-133592"/>
    <x v="2"/>
    <x v="520"/>
    <d v="2012-01-07T00:00:00"/>
    <s v="Standard Class"/>
    <s v="KM-16375"/>
    <s v="Katherine Murray"/>
    <x v="2"/>
    <x v="0"/>
    <x v="205"/>
    <x v="34"/>
    <n v="2908"/>
    <x v="3"/>
    <s v="FUR-CH-10004218"/>
    <x v="0"/>
    <x v="1"/>
    <s v="Global Fabric Manager's Chair, Dark Gray"/>
    <n v="605.88"/>
    <n v="6"/>
    <n v="0"/>
    <n v="151.47000000000003"/>
  </r>
  <r>
    <n v="7683"/>
    <s v="CA-2012-120782"/>
    <x v="1"/>
    <x v="152"/>
    <d v="2012-05-01T00:00:00"/>
    <s v="First Class"/>
    <s v="SD-20485"/>
    <s v="Shirley Daniels"/>
    <x v="2"/>
    <x v="0"/>
    <x v="297"/>
    <x v="12"/>
    <n v="48640"/>
    <x v="2"/>
    <s v="OFF-AP-10003779"/>
    <x v="1"/>
    <x v="9"/>
    <s v="Kensington 7 Outlet MasterPiece Power Center with Fax/Phone Line Protection"/>
    <n v="186.732"/>
    <n v="1"/>
    <n v="0.1"/>
    <n v="41.495999999999967"/>
  </r>
  <r>
    <n v="7684"/>
    <s v="CA-2012-120782"/>
    <x v="1"/>
    <x v="152"/>
    <d v="2012-05-01T00:00:00"/>
    <s v="First Class"/>
    <s v="SD-20485"/>
    <s v="Shirley Daniels"/>
    <x v="2"/>
    <x v="0"/>
    <x v="297"/>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x v="0"/>
    <x v="30"/>
    <x v="15"/>
    <n v="14609"/>
    <x v="3"/>
    <s v="OFF-BI-10002897"/>
    <x v="1"/>
    <x v="8"/>
    <s v="Black Avery Memo-Size 3-Ring Binder, 5 1/2&quot; x 8 1/2&quot;"/>
    <n v="26.423999999999999"/>
    <n v="9"/>
    <n v="0.2"/>
    <n v="9.5786999999999995"/>
  </r>
  <r>
    <n v="7686"/>
    <s v="CA-2012-116876"/>
    <x v="1"/>
    <x v="966"/>
    <d v="2012-02-21T00:00:00"/>
    <s v="Standard Class"/>
    <s v="TT-21070"/>
    <s v="Ted Trevino"/>
    <x v="0"/>
    <x v="0"/>
    <x v="30"/>
    <x v="15"/>
    <n v="14609"/>
    <x v="3"/>
    <s v="TEC-PH-10002584"/>
    <x v="2"/>
    <x v="7"/>
    <s v="Samsung Galaxy S4"/>
    <n v="625.99"/>
    <n v="1"/>
    <n v="0"/>
    <n v="187.79699999999997"/>
  </r>
  <r>
    <n v="7687"/>
    <s v="CA-2013-169838"/>
    <x v="0"/>
    <x v="881"/>
    <d v="2013-11-30T00:00:00"/>
    <s v="Standard Class"/>
    <s v="BB-11545"/>
    <s v="Brenda Bowman"/>
    <x v="1"/>
    <x v="0"/>
    <x v="25"/>
    <x v="12"/>
    <n v="49201"/>
    <x v="2"/>
    <s v="FUR-TA-10001095"/>
    <x v="0"/>
    <x v="3"/>
    <s v="Chromcraft Round Conference Tables"/>
    <n v="1568.61"/>
    <n v="9"/>
    <n v="0"/>
    <n v="329.40809999999999"/>
  </r>
  <r>
    <n v="7688"/>
    <s v="CA-2013-169838"/>
    <x v="0"/>
    <x v="881"/>
    <d v="2013-11-30T00:00:00"/>
    <s v="Standard Class"/>
    <s v="BB-11545"/>
    <s v="Brenda Bowman"/>
    <x v="1"/>
    <x v="0"/>
    <x v="25"/>
    <x v="12"/>
    <n v="49201"/>
    <x v="2"/>
    <s v="OFF-BI-10004002"/>
    <x v="1"/>
    <x v="8"/>
    <s v="Wilson Jones International Size A4 Ring Binders"/>
    <n v="17.3"/>
    <n v="1"/>
    <n v="0"/>
    <n v="8.3040000000000003"/>
  </r>
  <r>
    <n v="7689"/>
    <s v="CA-2013-169838"/>
    <x v="0"/>
    <x v="881"/>
    <d v="2013-11-30T00:00:00"/>
    <s v="Standard Class"/>
    <s v="BB-11545"/>
    <s v="Brenda Bowman"/>
    <x v="1"/>
    <x v="0"/>
    <x v="25"/>
    <x v="12"/>
    <n v="49201"/>
    <x v="2"/>
    <s v="TEC-AC-10004518"/>
    <x v="2"/>
    <x v="11"/>
    <s v="Memorex Mini Travel Drive 32 GB USB 2.0 Flash Drive"/>
    <n v="160"/>
    <n v="8"/>
    <n v="0"/>
    <n v="62.400000000000006"/>
  </r>
  <r>
    <n v="7690"/>
    <s v="US-2014-128951"/>
    <x v="3"/>
    <x v="663"/>
    <d v="2014-07-18T00:00:00"/>
    <s v="First Class"/>
    <s v="RS-19420"/>
    <s v="Ricardo Sperren"/>
    <x v="1"/>
    <x v="0"/>
    <x v="244"/>
    <x v="17"/>
    <n v="23434"/>
    <x v="0"/>
    <s v="OFF-AP-10002191"/>
    <x v="1"/>
    <x v="9"/>
    <s v="Belkin 8 Outlet SurgeMaster II Gold Surge Protector"/>
    <n v="179.94"/>
    <n v="3"/>
    <n v="0"/>
    <n v="50.383200000000009"/>
  </r>
  <r>
    <n v="7691"/>
    <s v="US-2014-128951"/>
    <x v="3"/>
    <x v="663"/>
    <d v="2014-07-18T00:00:00"/>
    <s v="First Class"/>
    <s v="RS-19420"/>
    <s v="Ricardo Sperren"/>
    <x v="1"/>
    <x v="0"/>
    <x v="244"/>
    <x v="17"/>
    <n v="23434"/>
    <x v="0"/>
    <s v="FUR-TA-10004575"/>
    <x v="0"/>
    <x v="3"/>
    <s v="Hon 5100 Series Wood Tables"/>
    <n v="872.94"/>
    <n v="3"/>
    <n v="0"/>
    <n v="157.12919999999997"/>
  </r>
  <r>
    <n v="7692"/>
    <s v="US-2014-128951"/>
    <x v="3"/>
    <x v="663"/>
    <d v="2014-07-18T00:00:00"/>
    <s v="First Class"/>
    <s v="RS-19420"/>
    <s v="Ricardo Sperren"/>
    <x v="1"/>
    <x v="0"/>
    <x v="244"/>
    <x v="17"/>
    <n v="23434"/>
    <x v="0"/>
    <s v="OFF-PA-10003177"/>
    <x v="1"/>
    <x v="10"/>
    <s v="Xerox 1999"/>
    <n v="12.96"/>
    <n v="2"/>
    <n v="0"/>
    <n v="6.2208000000000006"/>
  </r>
  <r>
    <n v="7693"/>
    <s v="CA-2011-102330"/>
    <x v="2"/>
    <x v="282"/>
    <d v="2012-01-03T00:00:00"/>
    <s v="Standard Class"/>
    <s v="AI-10855"/>
    <s v="Arianne Irving"/>
    <x v="0"/>
    <x v="0"/>
    <x v="71"/>
    <x v="1"/>
    <n v="94513"/>
    <x v="1"/>
    <s v="OFF-LA-10003923"/>
    <x v="1"/>
    <x v="2"/>
    <s v="Alphabetical Labels for Top Tab Filing"/>
    <n v="88.800000000000011"/>
    <n v="6"/>
    <n v="0"/>
    <n v="44.400000000000006"/>
  </r>
  <r>
    <n v="7694"/>
    <s v="CA-2011-102330"/>
    <x v="2"/>
    <x v="282"/>
    <d v="2012-01-03T00:00:00"/>
    <s v="Standard Class"/>
    <s v="AI-10855"/>
    <s v="Arianne Irving"/>
    <x v="0"/>
    <x v="0"/>
    <x v="71"/>
    <x v="1"/>
    <n v="94513"/>
    <x v="1"/>
    <s v="TEC-PH-10001051"/>
    <x v="2"/>
    <x v="7"/>
    <s v="HTC One"/>
    <n v="319.96800000000002"/>
    <n v="4"/>
    <n v="0.2"/>
    <n v="35.996399999999952"/>
  </r>
  <r>
    <n v="7695"/>
    <s v="CA-2013-118899"/>
    <x v="0"/>
    <x v="554"/>
    <d v="2013-03-23T00:00:00"/>
    <s v="Same Day"/>
    <s v="MC-17275"/>
    <s v="Marc Crier"/>
    <x v="0"/>
    <x v="0"/>
    <x v="4"/>
    <x v="4"/>
    <n v="98103"/>
    <x v="1"/>
    <s v="FUR-CH-10004754"/>
    <x v="0"/>
    <x v="1"/>
    <s v="Global Stack Chair with Arms, Black"/>
    <n v="167.88800000000001"/>
    <n v="7"/>
    <n v="0.2"/>
    <n v="14.690199999999997"/>
  </r>
  <r>
    <n v="7696"/>
    <s v="CA-2014-107958"/>
    <x v="3"/>
    <x v="1170"/>
    <d v="2014-07-06T00:00:00"/>
    <s v="First Class"/>
    <s v="AH-10120"/>
    <s v="Adrian Hane"/>
    <x v="2"/>
    <x v="0"/>
    <x v="12"/>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x v="0"/>
    <x v="12"/>
    <x v="5"/>
    <n v="77036"/>
    <x v="2"/>
    <s v="OFF-BI-10001787"/>
    <x v="1"/>
    <x v="8"/>
    <s v="Wilson Jones Four-Pocket Poly Binders"/>
    <n v="5.2319999999999984"/>
    <n v="4"/>
    <n v="0.8"/>
    <n v="-8.1096000000000004"/>
  </r>
  <r>
    <n v="7698"/>
    <s v="CA-2014-151799"/>
    <x v="3"/>
    <x v="817"/>
    <d v="2014-12-19T00:00:00"/>
    <s v="Standard Class"/>
    <s v="BF-11170"/>
    <s v="Ben Ferrer"/>
    <x v="2"/>
    <x v="0"/>
    <x v="104"/>
    <x v="31"/>
    <n v="1841"/>
    <x v="3"/>
    <s v="TEC-CO-10002313"/>
    <x v="2"/>
    <x v="16"/>
    <s v="Canon PC1080F Personal Copier"/>
    <n v="1199.98"/>
    <n v="2"/>
    <n v="0"/>
    <n v="467.99220000000003"/>
  </r>
  <r>
    <n v="7699"/>
    <s v="CA-2014-151799"/>
    <x v="3"/>
    <x v="817"/>
    <d v="2014-12-19T00:00:00"/>
    <s v="Standard Class"/>
    <s v="BF-11170"/>
    <s v="Ben Ferrer"/>
    <x v="2"/>
    <x v="0"/>
    <x v="104"/>
    <x v="31"/>
    <n v="1841"/>
    <x v="3"/>
    <s v="OFF-ST-10002790"/>
    <x v="1"/>
    <x v="4"/>
    <s v="Safco Industrial Shelving"/>
    <n v="73.849999999999994"/>
    <n v="1"/>
    <n v="0"/>
    <n v="2.2155000000000058"/>
  </r>
  <r>
    <n v="7700"/>
    <s v="CA-2014-151799"/>
    <x v="3"/>
    <x v="817"/>
    <d v="2014-12-19T00:00:00"/>
    <s v="Standard Class"/>
    <s v="BF-11170"/>
    <s v="Ben Ferrer"/>
    <x v="2"/>
    <x v="0"/>
    <x v="104"/>
    <x v="31"/>
    <n v="1841"/>
    <x v="3"/>
    <s v="OFF-SU-10001664"/>
    <x v="1"/>
    <x v="14"/>
    <s v="Acme Office Executive Series Stainless Steel Trimmers"/>
    <n v="25.71"/>
    <n v="3"/>
    <n v="0"/>
    <n v="6.6846000000000005"/>
  </r>
  <r>
    <n v="7701"/>
    <s v="CA-2014-151799"/>
    <x v="3"/>
    <x v="817"/>
    <d v="2014-12-19T00:00:00"/>
    <s v="Standard Class"/>
    <s v="BF-11170"/>
    <s v="Ben Ferrer"/>
    <x v="2"/>
    <x v="0"/>
    <x v="104"/>
    <x v="31"/>
    <n v="1841"/>
    <x v="3"/>
    <s v="OFF-FA-10001332"/>
    <x v="1"/>
    <x v="13"/>
    <s v="Acco Banker's Clasps, 5 3/4&quot;-Long"/>
    <n v="17.28"/>
    <n v="6"/>
    <n v="0"/>
    <n v="8.121599999999999"/>
  </r>
  <r>
    <n v="7702"/>
    <s v="CA-2014-151799"/>
    <x v="3"/>
    <x v="817"/>
    <d v="2014-12-19T00:00:00"/>
    <s v="Standard Class"/>
    <s v="BF-11170"/>
    <s v="Ben Ferrer"/>
    <x v="2"/>
    <x v="0"/>
    <x v="104"/>
    <x v="31"/>
    <n v="1841"/>
    <x v="3"/>
    <s v="FUR-TA-10003473"/>
    <x v="0"/>
    <x v="3"/>
    <s v="Bretford Rectangular Conference Table Tops"/>
    <n v="526.58199999999999"/>
    <n v="2"/>
    <n v="0.3"/>
    <n v="-52.658199999999965"/>
  </r>
  <r>
    <n v="7703"/>
    <s v="CA-2013-114601"/>
    <x v="0"/>
    <x v="370"/>
    <d v="2013-09-03T00:00:00"/>
    <s v="Standard Class"/>
    <s v="AA-10480"/>
    <s v="Andrew Allen"/>
    <x v="0"/>
    <x v="0"/>
    <x v="66"/>
    <x v="12"/>
    <n v="48234"/>
    <x v="2"/>
    <s v="OFF-PA-10000605"/>
    <x v="1"/>
    <x v="10"/>
    <s v="Xerox 1950"/>
    <n v="11.56"/>
    <n v="2"/>
    <n v="0"/>
    <n v="5.6644000000000005"/>
  </r>
  <r>
    <n v="7704"/>
    <s v="CA-2013-114601"/>
    <x v="0"/>
    <x v="370"/>
    <d v="2013-09-03T00:00:00"/>
    <s v="Standard Class"/>
    <s v="AA-10480"/>
    <s v="Andrew Allen"/>
    <x v="0"/>
    <x v="0"/>
    <x v="66"/>
    <x v="12"/>
    <n v="48234"/>
    <x v="2"/>
    <s v="TEC-PH-10002170"/>
    <x v="2"/>
    <x v="7"/>
    <s v="ClearSounds CSC500 Amplified Spirit Phone Corded phone"/>
    <n v="209.96999999999997"/>
    <n v="3"/>
    <n v="0"/>
    <n v="58.791600000000003"/>
  </r>
  <r>
    <n v="7705"/>
    <s v="CA-2013-114601"/>
    <x v="0"/>
    <x v="370"/>
    <d v="2013-09-03T00:00:00"/>
    <s v="Standard Class"/>
    <s v="AA-10480"/>
    <s v="Andrew Allen"/>
    <x v="0"/>
    <x v="0"/>
    <x v="66"/>
    <x v="12"/>
    <n v="48234"/>
    <x v="2"/>
    <s v="FUR-TA-10004147"/>
    <x v="0"/>
    <x v="3"/>
    <s v="Hon 4060 Series Tables"/>
    <n v="447.84"/>
    <n v="4"/>
    <n v="0"/>
    <n v="98.524799999999971"/>
  </r>
  <r>
    <n v="7706"/>
    <s v="CA-2013-114601"/>
    <x v="0"/>
    <x v="370"/>
    <d v="2013-09-03T00:00:00"/>
    <s v="Standard Class"/>
    <s v="AA-10480"/>
    <s v="Andrew Allen"/>
    <x v="0"/>
    <x v="0"/>
    <x v="66"/>
    <x v="12"/>
    <n v="48234"/>
    <x v="2"/>
    <s v="TEC-AC-10003911"/>
    <x v="2"/>
    <x v="11"/>
    <s v="NETGEAR AC1750 Dual Band Gigabit Smart WiFi Router"/>
    <n v="479.97"/>
    <n v="3"/>
    <n v="0"/>
    <n v="163.18979999999999"/>
  </r>
  <r>
    <n v="7707"/>
    <s v="CA-2013-114601"/>
    <x v="0"/>
    <x v="370"/>
    <d v="2013-09-03T00:00:00"/>
    <s v="Standard Class"/>
    <s v="AA-10480"/>
    <s v="Andrew Allen"/>
    <x v="0"/>
    <x v="0"/>
    <x v="66"/>
    <x v="12"/>
    <n v="48234"/>
    <x v="2"/>
    <s v="OFF-AR-10002578"/>
    <x v="1"/>
    <x v="6"/>
    <s v="Newell 335"/>
    <n v="8.64"/>
    <n v="3"/>
    <n v="0"/>
    <n v="2.5055999999999998"/>
  </r>
  <r>
    <n v="7708"/>
    <s v="CA-2014-100237"/>
    <x v="3"/>
    <x v="453"/>
    <d v="2014-10-20T00:00:00"/>
    <s v="Standard Class"/>
    <s v="SV-20815"/>
    <s v="Stuart Van"/>
    <x v="1"/>
    <x v="0"/>
    <x v="11"/>
    <x v="7"/>
    <n v="84057"/>
    <x v="1"/>
    <s v="OFF-AR-10001761"/>
    <x v="1"/>
    <x v="6"/>
    <s v="Avery Hi-Liter Smear-Safe Highlighters"/>
    <n v="11.68"/>
    <n v="2"/>
    <n v="0"/>
    <n v="4.2047999999999996"/>
  </r>
  <r>
    <n v="7709"/>
    <s v="CA-2011-139542"/>
    <x v="2"/>
    <x v="1089"/>
    <d v="2011-10-29T00:00:00"/>
    <s v="Standard Class"/>
    <s v="EH-14185"/>
    <s v="Evan Henry"/>
    <x v="0"/>
    <x v="0"/>
    <x v="10"/>
    <x v="9"/>
    <n v="19120"/>
    <x v="3"/>
    <s v="TEC-AC-10001553"/>
    <x v="2"/>
    <x v="11"/>
    <s v="Memorex 25GB 6X Branded Blu-Ray Recordable Disc, 15/Pack"/>
    <n v="40.775999999999996"/>
    <n v="3"/>
    <n v="0.2"/>
    <n v="0.50970000000000049"/>
  </r>
  <r>
    <n v="7710"/>
    <s v="CA-2011-139542"/>
    <x v="2"/>
    <x v="1089"/>
    <d v="2011-10-29T00:00:00"/>
    <s v="Standard Class"/>
    <s v="EH-14185"/>
    <s v="Evan Henry"/>
    <x v="0"/>
    <x v="0"/>
    <x v="10"/>
    <x v="9"/>
    <n v="19120"/>
    <x v="3"/>
    <s v="OFF-BI-10000309"/>
    <x v="1"/>
    <x v="8"/>
    <s v="GBC Twin Loop Wire Binding Elements, 9/16&quot; Spine, Black"/>
    <n v="13.698000000000002"/>
    <n v="3"/>
    <n v="0.7"/>
    <n v="-9.5885999999999996"/>
  </r>
  <r>
    <n v="7711"/>
    <s v="US-2012-142811"/>
    <x v="1"/>
    <x v="788"/>
    <d v="2012-04-07T00:00:00"/>
    <s v="Standard Class"/>
    <s v="JL-15850"/>
    <s v="John Lucas"/>
    <x v="0"/>
    <x v="0"/>
    <x v="123"/>
    <x v="16"/>
    <n v="85204"/>
    <x v="1"/>
    <s v="TEC-PH-10003095"/>
    <x v="2"/>
    <x v="7"/>
    <s v="Samsung HM1900 Bluetooth Headset"/>
    <n v="87.8"/>
    <n v="5"/>
    <n v="0.2"/>
    <n v="32.924999999999997"/>
  </r>
  <r>
    <n v="7712"/>
    <s v="CA-2014-139353"/>
    <x v="3"/>
    <x v="960"/>
    <d v="2014-10-31T00:00:00"/>
    <s v="Second Class"/>
    <s v="JM-15250"/>
    <s v="Janet Martin"/>
    <x v="0"/>
    <x v="0"/>
    <x v="115"/>
    <x v="3"/>
    <n v="28314"/>
    <x v="0"/>
    <s v="FUR-FU-10001876"/>
    <x v="0"/>
    <x v="5"/>
    <s v="Computer Room Manger, 14&quot;"/>
    <n v="77.951999999999998"/>
    <n v="3"/>
    <n v="0.2"/>
    <n v="15.590399999999995"/>
  </r>
  <r>
    <n v="7713"/>
    <s v="CA-2014-139353"/>
    <x v="3"/>
    <x v="960"/>
    <d v="2014-10-31T00:00:00"/>
    <s v="Second Class"/>
    <s v="JM-15250"/>
    <s v="Janet Martin"/>
    <x v="0"/>
    <x v="0"/>
    <x v="115"/>
    <x v="3"/>
    <n v="28314"/>
    <x v="0"/>
    <s v="OFF-ST-10001522"/>
    <x v="1"/>
    <x v="4"/>
    <s v="Gould Plastics 18-Pocket Panel Bin, 34w x 5-1/4d x 20-1/2h"/>
    <n v="147.184"/>
    <n v="2"/>
    <n v="0.2"/>
    <n v="-29.436800000000012"/>
  </r>
  <r>
    <n v="7714"/>
    <s v="CA-2014-139353"/>
    <x v="3"/>
    <x v="960"/>
    <d v="2014-10-31T00:00:00"/>
    <s v="Second Class"/>
    <s v="JM-15250"/>
    <s v="Janet Martin"/>
    <x v="0"/>
    <x v="0"/>
    <x v="115"/>
    <x v="3"/>
    <n v="28314"/>
    <x v="0"/>
    <s v="OFF-PA-10000300"/>
    <x v="1"/>
    <x v="10"/>
    <s v="Xerox 1936"/>
    <n v="47.952000000000005"/>
    <n v="3"/>
    <n v="0.2"/>
    <n v="16.183799999999998"/>
  </r>
  <r>
    <n v="7715"/>
    <s v="CA-2011-150203"/>
    <x v="2"/>
    <x v="29"/>
    <d v="2011-12-07T00:00:00"/>
    <s v="First Class"/>
    <s v="JB-15925"/>
    <s v="Joni Blumstein"/>
    <x v="0"/>
    <x v="0"/>
    <x v="1"/>
    <x v="1"/>
    <n v="90032"/>
    <x v="1"/>
    <s v="OFF-AP-10001469"/>
    <x v="1"/>
    <x v="9"/>
    <s v="Fellowes 8 Outlet Superior Workstation Surge Protector"/>
    <n v="250.26"/>
    <n v="6"/>
    <n v="0"/>
    <n v="72.575399999999973"/>
  </r>
  <r>
    <n v="7716"/>
    <s v="US-2014-101518"/>
    <x v="3"/>
    <x v="132"/>
    <d v="2014-11-09T00:00:00"/>
    <s v="Standard Class"/>
    <s v="PB-19105"/>
    <s v="Peter Bühler"/>
    <x v="0"/>
    <x v="0"/>
    <x v="10"/>
    <x v="9"/>
    <n v="19140"/>
    <x v="3"/>
    <s v="TEC-AC-10001553"/>
    <x v="2"/>
    <x v="11"/>
    <s v="Memorex 25GB 6X Branded Blu-Ray Recordable Disc, 15/Pack"/>
    <n v="40.775999999999996"/>
    <n v="3"/>
    <n v="0.2"/>
    <n v="0.50970000000000049"/>
  </r>
  <r>
    <n v="7717"/>
    <s v="CA-2012-149636"/>
    <x v="1"/>
    <x v="1171"/>
    <d v="2012-01-12T00:00:00"/>
    <s v="Standard Class"/>
    <s v="SP-20620"/>
    <s v="Stefania Perrino"/>
    <x v="1"/>
    <x v="0"/>
    <x v="77"/>
    <x v="22"/>
    <n v="80906"/>
    <x v="1"/>
    <s v="OFF-PA-10004041"/>
    <x v="1"/>
    <x v="10"/>
    <s v="It's Hot Message Books with Stickers, 2 3/4&quot; x 5&quot;"/>
    <n v="29.600000000000005"/>
    <n v="5"/>
    <n v="0.2"/>
    <n v="9.2499999999999964"/>
  </r>
  <r>
    <n v="7718"/>
    <s v="CA-2012-149636"/>
    <x v="1"/>
    <x v="1171"/>
    <d v="2012-01-12T00:00:00"/>
    <s v="Standard Class"/>
    <s v="SP-20620"/>
    <s v="Stefania Perrino"/>
    <x v="1"/>
    <x v="0"/>
    <x v="77"/>
    <x v="22"/>
    <n v="80906"/>
    <x v="1"/>
    <s v="OFF-BI-10002764"/>
    <x v="1"/>
    <x v="8"/>
    <s v="Recycled Pressboard Report Cover with Reinforced Top Hinge"/>
    <n v="1.9380000000000002"/>
    <n v="2"/>
    <n v="0.7"/>
    <n v="-1.3565999999999994"/>
  </r>
  <r>
    <n v="7719"/>
    <s v="US-2014-146213"/>
    <x v="3"/>
    <x v="428"/>
    <d v="2014-09-15T00:00:00"/>
    <s v="Standard Class"/>
    <s v="MC-17605"/>
    <s v="Matt Connell"/>
    <x v="1"/>
    <x v="0"/>
    <x v="1"/>
    <x v="1"/>
    <n v="90032"/>
    <x v="1"/>
    <s v="TEC-AC-10001114"/>
    <x v="2"/>
    <x v="11"/>
    <s v="Microsoft Wireless Mobile Mouse 4000"/>
    <n v="159.96"/>
    <n v="4"/>
    <n v="0"/>
    <n v="51.18719999999999"/>
  </r>
  <r>
    <n v="7720"/>
    <s v="CA-2012-108588"/>
    <x v="1"/>
    <x v="956"/>
    <d v="2012-01-10T00:00:00"/>
    <s v="Standard Class"/>
    <s v="BG-11695"/>
    <s v="Brooke Gillingham"/>
    <x v="1"/>
    <x v="0"/>
    <x v="20"/>
    <x v="15"/>
    <n v="10009"/>
    <x v="3"/>
    <s v="OFF-AR-10001615"/>
    <x v="1"/>
    <x v="6"/>
    <s v="Newell 34"/>
    <n v="59.519999999999996"/>
    <n v="3"/>
    <n v="0"/>
    <n v="15.475200000000001"/>
  </r>
  <r>
    <n v="7721"/>
    <s v="CA-2012-108588"/>
    <x v="1"/>
    <x v="956"/>
    <d v="2012-01-10T00:00:00"/>
    <s v="Standard Class"/>
    <s v="BG-11695"/>
    <s v="Brooke Gillingham"/>
    <x v="1"/>
    <x v="0"/>
    <x v="20"/>
    <x v="15"/>
    <n v="10009"/>
    <x v="3"/>
    <s v="OFF-EN-10000461"/>
    <x v="1"/>
    <x v="12"/>
    <s v="#10- 4 1/8&quot; x 9 1/2&quot; Recycled Envelopes"/>
    <n v="17.48"/>
    <n v="2"/>
    <n v="0"/>
    <n v="8.2156000000000002"/>
  </r>
  <r>
    <n v="7722"/>
    <s v="CA-2012-108588"/>
    <x v="1"/>
    <x v="956"/>
    <d v="2012-01-10T00:00:00"/>
    <s v="Standard Class"/>
    <s v="BG-11695"/>
    <s v="Brooke Gillingham"/>
    <x v="1"/>
    <x v="0"/>
    <x v="20"/>
    <x v="15"/>
    <n v="10009"/>
    <x v="3"/>
    <s v="OFF-BI-10004506"/>
    <x v="1"/>
    <x v="8"/>
    <s v="Wilson Jones data.warehouse D-Ring Binders with DublLock"/>
    <n v="13.168000000000001"/>
    <n v="2"/>
    <n v="0.2"/>
    <n v="4.6088000000000005"/>
  </r>
  <r>
    <n v="7723"/>
    <s v="US-2014-138086"/>
    <x v="3"/>
    <x v="513"/>
    <d v="2014-04-21T00:00:00"/>
    <s v="Standard Class"/>
    <s v="JO-15550"/>
    <s v="Jesus Ocampo"/>
    <x v="2"/>
    <x v="0"/>
    <x v="8"/>
    <x v="1"/>
    <n v="94109"/>
    <x v="1"/>
    <s v="OFF-AP-10000027"/>
    <x v="1"/>
    <x v="9"/>
    <s v="Hoover Commercial SteamVac"/>
    <n v="40.74"/>
    <n v="3"/>
    <n v="0"/>
    <n v="12.222"/>
  </r>
  <r>
    <n v="7724"/>
    <s v="CA-2012-139374"/>
    <x v="1"/>
    <x v="229"/>
    <d v="2012-09-14T00:00:00"/>
    <s v="Standard Class"/>
    <s v="AR-10345"/>
    <s v="Alex Russell"/>
    <x v="1"/>
    <x v="0"/>
    <x v="89"/>
    <x v="5"/>
    <n v="78745"/>
    <x v="2"/>
    <s v="FUR-CH-10003981"/>
    <x v="0"/>
    <x v="1"/>
    <s v="Global Commerce Series Low-Back Swivel/Tilt Chairs"/>
    <n v="179.886"/>
    <n v="1"/>
    <n v="0.3"/>
    <n v="-2.5698000000000292"/>
  </r>
  <r>
    <n v="7725"/>
    <s v="CA-2013-113978"/>
    <x v="0"/>
    <x v="477"/>
    <d v="2013-09-30T00:00:00"/>
    <s v="Standard Class"/>
    <s v="TS-21505"/>
    <s v="Tony Sayre"/>
    <x v="0"/>
    <x v="0"/>
    <x v="138"/>
    <x v="24"/>
    <n v="44105"/>
    <x v="3"/>
    <s v="OFF-AP-10003849"/>
    <x v="1"/>
    <x v="9"/>
    <s v="Hoover Shoulder Vac Commercial Portable Vacuum"/>
    <n v="286.25600000000003"/>
    <n v="1"/>
    <n v="0.2"/>
    <n v="17.890999999999977"/>
  </r>
  <r>
    <n v="7726"/>
    <s v="CA-2013-113978"/>
    <x v="0"/>
    <x v="477"/>
    <d v="2013-09-30T00:00:00"/>
    <s v="Standard Class"/>
    <s v="TS-21505"/>
    <s v="Tony Sayre"/>
    <x v="0"/>
    <x v="0"/>
    <x v="138"/>
    <x v="24"/>
    <n v="44105"/>
    <x v="3"/>
    <s v="OFF-ST-10004963"/>
    <x v="1"/>
    <x v="4"/>
    <s v="Eldon Gobal File Keepers"/>
    <n v="24.224000000000004"/>
    <n v="2"/>
    <n v="0.2"/>
    <n v="-4.8448000000000029"/>
  </r>
  <r>
    <n v="7727"/>
    <s v="CA-2013-113978"/>
    <x v="0"/>
    <x v="477"/>
    <d v="2013-09-30T00:00:00"/>
    <s v="Standard Class"/>
    <s v="TS-21505"/>
    <s v="Tony Sayre"/>
    <x v="0"/>
    <x v="0"/>
    <x v="138"/>
    <x v="24"/>
    <n v="44105"/>
    <x v="3"/>
    <s v="OFF-ST-10002574"/>
    <x v="1"/>
    <x v="4"/>
    <s v="SAFCO Commercial Wire Shelving, Black"/>
    <n v="331.536"/>
    <n v="3"/>
    <n v="0.2"/>
    <n v="-82.884"/>
  </r>
  <r>
    <n v="7728"/>
    <s v="US-2012-150231"/>
    <x v="1"/>
    <x v="199"/>
    <d v="2012-03-20T00:00:00"/>
    <s v="Second Class"/>
    <s v="JK-15640"/>
    <s v="Jim Kriz"/>
    <x v="2"/>
    <x v="0"/>
    <x v="20"/>
    <x v="15"/>
    <n v="10009"/>
    <x v="3"/>
    <s v="OFF-AR-10001761"/>
    <x v="1"/>
    <x v="6"/>
    <s v="Avery Hi-Liter Smear-Safe Highlighters"/>
    <n v="17.52"/>
    <n v="3"/>
    <n v="0"/>
    <n v="6.3071999999999999"/>
  </r>
  <r>
    <n v="7729"/>
    <s v="CA-2013-106915"/>
    <x v="0"/>
    <x v="491"/>
    <d v="2013-12-03T00:00:00"/>
    <s v="Standard Class"/>
    <s v="GA-14515"/>
    <s v="George Ashbrook"/>
    <x v="0"/>
    <x v="0"/>
    <x v="236"/>
    <x v="5"/>
    <n v="79907"/>
    <x v="2"/>
    <s v="OFF-AR-10000716"/>
    <x v="1"/>
    <x v="6"/>
    <s v="DIXON Ticonderoga Erasable Checking Pencils"/>
    <n v="17.856000000000002"/>
    <n v="4"/>
    <n v="0.2"/>
    <n v="4.2408000000000001"/>
  </r>
  <r>
    <n v="7730"/>
    <s v="US-2013-109260"/>
    <x v="0"/>
    <x v="182"/>
    <d v="2013-10-02T00:00:00"/>
    <s v="Standard Class"/>
    <s v="TN-21040"/>
    <s v="Tanja Norvell"/>
    <x v="2"/>
    <x v="0"/>
    <x v="315"/>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x v="0"/>
    <x v="4"/>
    <x v="4"/>
    <n v="98103"/>
    <x v="1"/>
    <s v="FUR-CH-10003774"/>
    <x v="0"/>
    <x v="1"/>
    <s v="Global Wood Trimmed Manager's Task Chair, Khaki"/>
    <n v="291.13600000000002"/>
    <n v="4"/>
    <n v="0.2"/>
    <n v="-25.474400000000017"/>
  </r>
  <r>
    <n v="7732"/>
    <s v="CA-2014-140508"/>
    <x v="3"/>
    <x v="65"/>
    <d v="2014-09-22T00:00:00"/>
    <s v="First Class"/>
    <s v="PA-19060"/>
    <s v="Pete Armstrong"/>
    <x v="2"/>
    <x v="0"/>
    <x v="61"/>
    <x v="5"/>
    <n v="75220"/>
    <x v="2"/>
    <s v="OFF-EN-10000927"/>
    <x v="1"/>
    <x v="12"/>
    <s v="Jet-Pak Recycled Peel 'N' Seal Padded Mailers"/>
    <n v="114.84800000000001"/>
    <n v="4"/>
    <n v="0.2"/>
    <n v="35.889999999999986"/>
  </r>
  <r>
    <n v="7733"/>
    <s v="CA-2014-143294"/>
    <x v="3"/>
    <x v="455"/>
    <d v="2014-06-09T00:00:00"/>
    <s v="Standard Class"/>
    <s v="JD-15790"/>
    <s v="John Dryer"/>
    <x v="0"/>
    <x v="0"/>
    <x v="12"/>
    <x v="5"/>
    <n v="77070"/>
    <x v="2"/>
    <s v="OFF-PA-10000743"/>
    <x v="1"/>
    <x v="10"/>
    <s v="Xerox 1977"/>
    <n v="10.688000000000001"/>
    <n v="2"/>
    <n v="0.2"/>
    <n v="3.7407999999999997"/>
  </r>
  <r>
    <n v="7734"/>
    <s v="CA-2013-165673"/>
    <x v="0"/>
    <x v="666"/>
    <d v="2013-05-20T00:00:00"/>
    <s v="Second Class"/>
    <s v="MN-17935"/>
    <s v="Michael Nguyen"/>
    <x v="0"/>
    <x v="0"/>
    <x v="24"/>
    <x v="24"/>
    <n v="45503"/>
    <x v="3"/>
    <s v="OFF-PA-10000697"/>
    <x v="1"/>
    <x v="10"/>
    <s v="TOPS Voice Message Log Book, Flash Format"/>
    <n v="15.231999999999999"/>
    <n v="4"/>
    <n v="0.2"/>
    <n v="5.5215999999999994"/>
  </r>
  <r>
    <n v="7735"/>
    <s v="CA-2014-134418"/>
    <x v="3"/>
    <x v="175"/>
    <d v="2014-09-21T00:00:00"/>
    <s v="Standard Class"/>
    <s v="GM-14500"/>
    <s v="Gene McClure"/>
    <x v="0"/>
    <x v="0"/>
    <x v="4"/>
    <x v="4"/>
    <n v="98103"/>
    <x v="1"/>
    <s v="OFF-AR-10004441"/>
    <x v="1"/>
    <x v="6"/>
    <s v="BIC Brite Liner Highlighters"/>
    <n v="12.419999999999998"/>
    <n v="3"/>
    <n v="0"/>
    <n v="5.2164000000000001"/>
  </r>
  <r>
    <n v="7736"/>
    <s v="US-2013-106313"/>
    <x v="0"/>
    <x v="250"/>
    <d v="2013-08-27T00:00:00"/>
    <s v="Standard Class"/>
    <s v="DG-13300"/>
    <s v="Deirdre Greer"/>
    <x v="1"/>
    <x v="0"/>
    <x v="4"/>
    <x v="4"/>
    <n v="98105"/>
    <x v="1"/>
    <s v="OFF-PA-10001870"/>
    <x v="1"/>
    <x v="10"/>
    <s v="Xerox 202"/>
    <n v="19.440000000000001"/>
    <n v="3"/>
    <n v="0"/>
    <n v="9.3312000000000008"/>
  </r>
  <r>
    <n v="7737"/>
    <s v="CA-2011-105872"/>
    <x v="2"/>
    <x v="992"/>
    <d v="2011-06-06T00:00:00"/>
    <s v="Standard Class"/>
    <s v="JG-15160"/>
    <s v="James Galang"/>
    <x v="0"/>
    <x v="0"/>
    <x v="20"/>
    <x v="15"/>
    <n v="10024"/>
    <x v="3"/>
    <s v="OFF-BI-10003684"/>
    <x v="1"/>
    <x v="8"/>
    <s v="Wilson Jones Legal Size Ring Binders"/>
    <n v="70.367999999999995"/>
    <n v="4"/>
    <n v="0.2"/>
    <n v="26.387999999999998"/>
  </r>
  <r>
    <n v="7738"/>
    <s v="CA-2014-108287"/>
    <x v="3"/>
    <x v="404"/>
    <d v="2014-12-21T00:00:00"/>
    <s v="First Class"/>
    <s v="AG-10330"/>
    <s v="Alex Grayson"/>
    <x v="0"/>
    <x v="0"/>
    <x v="35"/>
    <x v="3"/>
    <n v="28205"/>
    <x v="0"/>
    <s v="OFF-AR-10001315"/>
    <x v="1"/>
    <x v="6"/>
    <s v="Newell 310"/>
    <n v="12.672000000000001"/>
    <n v="9"/>
    <n v="0.2"/>
    <n v="1.4255999999999993"/>
  </r>
  <r>
    <n v="7739"/>
    <s v="CA-2014-141103"/>
    <x v="3"/>
    <x v="245"/>
    <d v="2014-08-07T00:00:00"/>
    <s v="Standard Class"/>
    <s v="JF-15355"/>
    <s v="Jay Fein"/>
    <x v="0"/>
    <x v="0"/>
    <x v="248"/>
    <x v="39"/>
    <n v="21215"/>
    <x v="3"/>
    <s v="TEC-PH-10003589"/>
    <x v="2"/>
    <x v="7"/>
    <s v="invisibleSHIELD by ZAGG Smudge-Free Screen Protector"/>
    <n v="89.949999999999989"/>
    <n v="5"/>
    <n v="0"/>
    <n v="43.175999999999995"/>
  </r>
  <r>
    <n v="7740"/>
    <s v="CA-2011-154781"/>
    <x v="2"/>
    <x v="871"/>
    <d v="2011-11-26T00:00:00"/>
    <s v="Standard Class"/>
    <s v="SC-20680"/>
    <s v="Steve Carroll"/>
    <x v="2"/>
    <x v="0"/>
    <x v="8"/>
    <x v="1"/>
    <n v="94110"/>
    <x v="1"/>
    <s v="OFF-PA-10001609"/>
    <x v="1"/>
    <x v="10"/>
    <s v="Tops Wirebound Message Log Books"/>
    <n v="6.58"/>
    <n v="2"/>
    <n v="0"/>
    <n v="3.0267999999999997"/>
  </r>
  <r>
    <n v="7741"/>
    <s v="CA-2011-154781"/>
    <x v="2"/>
    <x v="871"/>
    <d v="2011-11-26T00:00:00"/>
    <s v="Standard Class"/>
    <s v="SC-20680"/>
    <s v="Steve Carroll"/>
    <x v="2"/>
    <x v="0"/>
    <x v="8"/>
    <x v="1"/>
    <n v="94110"/>
    <x v="1"/>
    <s v="TEC-AC-10000474"/>
    <x v="2"/>
    <x v="11"/>
    <s v="Kensington Expert Mouse Optical USB Trackball for PC or Mac"/>
    <n v="94.99"/>
    <n v="1"/>
    <n v="0"/>
    <n v="28.496999999999986"/>
  </r>
  <r>
    <n v="7742"/>
    <s v="CA-2012-147816"/>
    <x v="1"/>
    <x v="496"/>
    <d v="2012-09-26T00:00:00"/>
    <s v="Second Class"/>
    <s v="CM-11935"/>
    <s v="Carlos Meador"/>
    <x v="0"/>
    <x v="0"/>
    <x v="93"/>
    <x v="16"/>
    <n v="85705"/>
    <x v="1"/>
    <s v="TEC-PH-10003095"/>
    <x v="2"/>
    <x v="7"/>
    <s v="Samsung HM1900 Bluetooth Headset"/>
    <n v="35.119999999999997"/>
    <n v="2"/>
    <n v="0.2"/>
    <n v="13.17"/>
  </r>
  <r>
    <n v="7743"/>
    <s v="CA-2014-105326"/>
    <x v="3"/>
    <x v="648"/>
    <d v="2014-08-28T00:00:00"/>
    <s v="Standard Class"/>
    <s v="KT-16480"/>
    <s v="Kean Thornton"/>
    <x v="0"/>
    <x v="0"/>
    <x v="1"/>
    <x v="1"/>
    <n v="90036"/>
    <x v="1"/>
    <s v="OFF-PA-10001639"/>
    <x v="1"/>
    <x v="10"/>
    <s v="Xerox 203"/>
    <n v="25.92"/>
    <n v="4"/>
    <n v="0"/>
    <n v="12.441600000000001"/>
  </r>
  <r>
    <n v="7744"/>
    <s v="CA-2013-133613"/>
    <x v="0"/>
    <x v="26"/>
    <d v="2013-06-23T00:00:00"/>
    <s v="Standard Class"/>
    <s v="CP-12340"/>
    <s v="Christine Phan"/>
    <x v="1"/>
    <x v="0"/>
    <x v="416"/>
    <x v="29"/>
    <n v="6708"/>
    <x v="3"/>
    <s v="OFF-BI-10002003"/>
    <x v="1"/>
    <x v="8"/>
    <s v="Ibico Presentation Index for Binding Systems"/>
    <n v="7.96"/>
    <n v="2"/>
    <n v="0"/>
    <n v="3.7412000000000001"/>
  </r>
  <r>
    <n v="7745"/>
    <s v="CA-2013-133613"/>
    <x v="0"/>
    <x v="26"/>
    <d v="2013-06-23T00:00:00"/>
    <s v="Standard Class"/>
    <s v="CP-12340"/>
    <s v="Christine Phan"/>
    <x v="1"/>
    <x v="0"/>
    <x v="416"/>
    <x v="29"/>
    <n v="6708"/>
    <x v="3"/>
    <s v="TEC-PH-10004539"/>
    <x v="2"/>
    <x v="7"/>
    <s v="Wireless Extenders zBoost YX545 SOHO Signal Booster"/>
    <n v="566.97"/>
    <n v="3"/>
    <n v="0"/>
    <n v="153.08189999999999"/>
  </r>
  <r>
    <n v="7746"/>
    <s v="CA-2013-133613"/>
    <x v="0"/>
    <x v="26"/>
    <d v="2013-06-23T00:00:00"/>
    <s v="Standard Class"/>
    <s v="CP-12340"/>
    <s v="Christine Phan"/>
    <x v="1"/>
    <x v="0"/>
    <x v="416"/>
    <x v="29"/>
    <n v="6708"/>
    <x v="3"/>
    <s v="OFF-AR-10003829"/>
    <x v="1"/>
    <x v="6"/>
    <s v="Newell 35"/>
    <n v="9.84"/>
    <n v="3"/>
    <n v="0"/>
    <n v="2.8535999999999988"/>
  </r>
  <r>
    <n v="7747"/>
    <s v="CA-2012-109113"/>
    <x v="1"/>
    <x v="546"/>
    <d v="2012-12-23T00:00:00"/>
    <s v="Standard Class"/>
    <s v="EK-13795"/>
    <s v="Eileen Kiefer"/>
    <x v="2"/>
    <x v="0"/>
    <x v="22"/>
    <x v="10"/>
    <n v="60610"/>
    <x v="2"/>
    <s v="TEC-AC-10004761"/>
    <x v="2"/>
    <x v="11"/>
    <s v="Maxell 4.7GB DVD+RW 3/Pack"/>
    <n v="25.488"/>
    <n v="2"/>
    <n v="0.2"/>
    <n v="4.7789999999999999"/>
  </r>
  <r>
    <n v="7748"/>
    <s v="CA-2012-156153"/>
    <x v="1"/>
    <x v="70"/>
    <d v="2012-06-02T00:00:00"/>
    <s v="Second Class"/>
    <s v="CW-11905"/>
    <s v="Carl Weiss"/>
    <x v="2"/>
    <x v="0"/>
    <x v="85"/>
    <x v="15"/>
    <n v="11561"/>
    <x v="3"/>
    <s v="OFF-FA-10003472"/>
    <x v="1"/>
    <x v="13"/>
    <s v="Bagged Rubber Bands"/>
    <n v="7.5600000000000005"/>
    <n v="6"/>
    <n v="0"/>
    <n v="0.3024"/>
  </r>
  <r>
    <n v="7749"/>
    <s v="CA-2012-133242"/>
    <x v="1"/>
    <x v="652"/>
    <d v="2012-06-24T00:00:00"/>
    <s v="Standard Class"/>
    <s v="KH-16510"/>
    <s v="Keith Herrera"/>
    <x v="0"/>
    <x v="0"/>
    <x v="81"/>
    <x v="17"/>
    <n v="22204"/>
    <x v="0"/>
    <s v="FUR-FU-10003464"/>
    <x v="0"/>
    <x v="5"/>
    <s v="Seth Thomas 8 1/2&quot; Cubicle Clock"/>
    <n v="60.84"/>
    <n v="3"/>
    <n v="0"/>
    <n v="19.468799999999998"/>
  </r>
  <r>
    <n v="7750"/>
    <s v="CA-2012-133242"/>
    <x v="1"/>
    <x v="652"/>
    <d v="2012-06-24T00:00:00"/>
    <s v="Standard Class"/>
    <s v="KH-16510"/>
    <s v="Keith Herrera"/>
    <x v="0"/>
    <x v="0"/>
    <x v="81"/>
    <x v="17"/>
    <n v="22204"/>
    <x v="0"/>
    <s v="OFF-ST-10003716"/>
    <x v="1"/>
    <x v="4"/>
    <s v="Tennsco Double-Tier Lockers"/>
    <n v="450.04"/>
    <n v="2"/>
    <n v="0"/>
    <n v="58.505200000000002"/>
  </r>
  <r>
    <n v="7751"/>
    <s v="CA-2012-133242"/>
    <x v="1"/>
    <x v="652"/>
    <d v="2012-06-24T00:00:00"/>
    <s v="Standard Class"/>
    <s v="KH-16510"/>
    <s v="Keith Herrera"/>
    <x v="0"/>
    <x v="0"/>
    <x v="81"/>
    <x v="17"/>
    <n v="22204"/>
    <x v="0"/>
    <s v="OFF-BI-10004002"/>
    <x v="1"/>
    <x v="8"/>
    <s v="Wilson Jones International Size A4 Ring Binders"/>
    <n v="34.6"/>
    <n v="2"/>
    <n v="0"/>
    <n v="16.608000000000001"/>
  </r>
  <r>
    <n v="7752"/>
    <s v="CA-2012-133242"/>
    <x v="1"/>
    <x v="652"/>
    <d v="2012-06-24T00:00:00"/>
    <s v="Standard Class"/>
    <s v="KH-16510"/>
    <s v="Keith Herrera"/>
    <x v="0"/>
    <x v="0"/>
    <x v="81"/>
    <x v="17"/>
    <n v="22204"/>
    <x v="0"/>
    <s v="TEC-PH-10002496"/>
    <x v="2"/>
    <x v="7"/>
    <s v="Cisco SPA301"/>
    <n v="467.97"/>
    <n v="3"/>
    <n v="0"/>
    <n v="140.39099999999999"/>
  </r>
  <r>
    <n v="7753"/>
    <s v="CA-2012-133242"/>
    <x v="1"/>
    <x v="652"/>
    <d v="2012-06-24T00:00:00"/>
    <s v="Standard Class"/>
    <s v="KH-16510"/>
    <s v="Keith Herrera"/>
    <x v="0"/>
    <x v="0"/>
    <x v="81"/>
    <x v="17"/>
    <n v="22204"/>
    <x v="0"/>
    <s v="OFF-BI-10004826"/>
    <x v="1"/>
    <x v="8"/>
    <s v="JM Magazine Binder"/>
    <n v="33.020000000000003"/>
    <n v="2"/>
    <n v="0"/>
    <n v="15.849600000000002"/>
  </r>
  <r>
    <n v="7754"/>
    <s v="CA-2012-158323"/>
    <x v="1"/>
    <x v="672"/>
    <d v="2012-12-03T00:00:00"/>
    <s v="First Class"/>
    <s v="AB-10600"/>
    <s v="Ann Blume"/>
    <x v="1"/>
    <x v="0"/>
    <x v="108"/>
    <x v="3"/>
    <n v="28540"/>
    <x v="0"/>
    <s v="FUR-FU-10001546"/>
    <x v="0"/>
    <x v="5"/>
    <s v="Dana Swing-Arm Lamps"/>
    <n v="17.088000000000001"/>
    <n v="2"/>
    <n v="0.2"/>
    <n v="1.0679999999999996"/>
  </r>
  <r>
    <n v="7755"/>
    <s v="CA-2012-161795"/>
    <x v="1"/>
    <x v="379"/>
    <d v="2012-12-23T00:00:00"/>
    <s v="Second Class"/>
    <s v="AH-10075"/>
    <s v="Adam Hart"/>
    <x v="1"/>
    <x v="0"/>
    <x v="38"/>
    <x v="24"/>
    <n v="43229"/>
    <x v="3"/>
    <s v="OFF-AR-10001919"/>
    <x v="1"/>
    <x v="6"/>
    <s v="OIC #2 Pencils, Medium Soft"/>
    <n v="3.008"/>
    <n v="2"/>
    <n v="0.2"/>
    <n v="0.33839999999999981"/>
  </r>
  <r>
    <n v="7756"/>
    <s v="CA-2014-100902"/>
    <x v="3"/>
    <x v="701"/>
    <d v="2014-11-22T00:00:00"/>
    <s v="Standard Class"/>
    <s v="CK-12595"/>
    <s v="Clytie Kelty"/>
    <x v="0"/>
    <x v="0"/>
    <x v="35"/>
    <x v="3"/>
    <n v="28205"/>
    <x v="0"/>
    <s v="OFF-PA-10002558"/>
    <x v="1"/>
    <x v="10"/>
    <s v="Xerox 1938"/>
    <n v="268.24"/>
    <n v="7"/>
    <n v="0.2"/>
    <n v="93.883999999999986"/>
  </r>
  <r>
    <n v="7757"/>
    <s v="CA-2014-100902"/>
    <x v="3"/>
    <x v="701"/>
    <d v="2014-11-22T00:00:00"/>
    <s v="Standard Class"/>
    <s v="CK-12595"/>
    <s v="Clytie Kelty"/>
    <x v="0"/>
    <x v="0"/>
    <x v="35"/>
    <x v="3"/>
    <n v="28205"/>
    <x v="0"/>
    <s v="TEC-AC-10003174"/>
    <x v="2"/>
    <x v="11"/>
    <s v="Plantronics S12 Corded Telephone Headset System"/>
    <n v="431.16000000000008"/>
    <n v="5"/>
    <n v="0.2"/>
    <n v="107.78999999999996"/>
  </r>
  <r>
    <n v="7758"/>
    <s v="CA-2014-112844"/>
    <x v="3"/>
    <x v="38"/>
    <d v="2014-11-17T00:00:00"/>
    <s v="Second Class"/>
    <s v="SP-20620"/>
    <s v="Stefania Perrino"/>
    <x v="1"/>
    <x v="0"/>
    <x v="198"/>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x v="0"/>
    <x v="198"/>
    <x v="15"/>
    <n v="14215"/>
    <x v="3"/>
    <s v="FUR-FU-10004845"/>
    <x v="0"/>
    <x v="5"/>
    <s v="Deflect-o EconoMat Nonstudded, No Bevel Mat"/>
    <n v="154.94999999999999"/>
    <n v="3"/>
    <n v="0"/>
    <n v="30.989999999999995"/>
  </r>
  <r>
    <n v="7760"/>
    <s v="CA-2013-158925"/>
    <x v="0"/>
    <x v="1057"/>
    <d v="2013-10-29T00:00:00"/>
    <s v="Standard Class"/>
    <s v="JP-15460"/>
    <s v="Jennifer Patt"/>
    <x v="1"/>
    <x v="0"/>
    <x v="12"/>
    <x v="5"/>
    <n v="77041"/>
    <x v="2"/>
    <s v="OFF-PA-10003072"/>
    <x v="1"/>
    <x v="10"/>
    <s v="Eureka Recycled Copy Paper 8 1/2&quot; x 11&quot;, Ream"/>
    <n v="15.552000000000003"/>
    <n v="3"/>
    <n v="0.2"/>
    <n v="5.4432"/>
  </r>
  <r>
    <n v="7761"/>
    <s v="CA-2011-155390"/>
    <x v="2"/>
    <x v="776"/>
    <d v="2011-12-11T00:00:00"/>
    <s v="Standard Class"/>
    <s v="BG-11035"/>
    <s v="Barry Gonzalez"/>
    <x v="0"/>
    <x v="0"/>
    <x v="26"/>
    <x v="18"/>
    <n v="38109"/>
    <x v="0"/>
    <s v="OFF-PA-10003641"/>
    <x v="1"/>
    <x v="10"/>
    <s v="Xerox 1909"/>
    <n v="42.207999999999998"/>
    <n v="2"/>
    <n v="0.2"/>
    <n v="13.717599999999997"/>
  </r>
  <r>
    <n v="7762"/>
    <s v="CA-2014-123071"/>
    <x v="3"/>
    <x v="734"/>
    <d v="2014-12-07T00:00:00"/>
    <s v="First Class"/>
    <s v="CC-12550"/>
    <s v="Clay Cheatham"/>
    <x v="0"/>
    <x v="0"/>
    <x v="243"/>
    <x v="5"/>
    <n v="75023"/>
    <x v="2"/>
    <s v="OFF-PA-10003729"/>
    <x v="1"/>
    <x v="10"/>
    <s v="Xerox 1998"/>
    <n v="10.368000000000002"/>
    <n v="2"/>
    <n v="0.2"/>
    <n v="3.6288"/>
  </r>
  <r>
    <n v="7763"/>
    <s v="CA-2014-156391"/>
    <x v="3"/>
    <x v="986"/>
    <d v="2014-09-29T00:00:00"/>
    <s v="First Class"/>
    <s v="SL-20155"/>
    <s v="Sara Luxemburg"/>
    <x v="2"/>
    <x v="0"/>
    <x v="127"/>
    <x v="21"/>
    <n v="97301"/>
    <x v="1"/>
    <s v="OFF-AR-10003251"/>
    <x v="1"/>
    <x v="6"/>
    <s v="Prang Drawing Pencil Set"/>
    <n v="2.2239999999999998"/>
    <n v="1"/>
    <n v="0.2"/>
    <n v="0.55599999999999994"/>
  </r>
  <r>
    <n v="7764"/>
    <s v="CA-2012-103093"/>
    <x v="1"/>
    <x v="302"/>
    <d v="2012-02-07T00:00:00"/>
    <s v="Standard Class"/>
    <s v="FO-14305"/>
    <s v="Frank Olsen"/>
    <x v="0"/>
    <x v="0"/>
    <x v="38"/>
    <x v="32"/>
    <n v="31907"/>
    <x v="0"/>
    <s v="OFF-EN-10003286"/>
    <x v="1"/>
    <x v="12"/>
    <s v="Staples"/>
    <n v="74.52"/>
    <n v="9"/>
    <n v="0"/>
    <n v="35.024399999999993"/>
  </r>
  <r>
    <n v="7765"/>
    <s v="US-2014-118941"/>
    <x v="3"/>
    <x v="801"/>
    <d v="2014-08-13T00:00:00"/>
    <s v="Same Day"/>
    <s v="BB-11545"/>
    <s v="Brenda Bowman"/>
    <x v="1"/>
    <x v="0"/>
    <x v="29"/>
    <x v="39"/>
    <n v="21044"/>
    <x v="3"/>
    <s v="OFF-AR-10004078"/>
    <x v="1"/>
    <x v="6"/>
    <s v="Newell 312"/>
    <n v="17.52"/>
    <n v="3"/>
    <n v="0"/>
    <n v="5.2559999999999993"/>
  </r>
  <r>
    <n v="7766"/>
    <s v="US-2014-118941"/>
    <x v="3"/>
    <x v="801"/>
    <d v="2014-08-13T00:00:00"/>
    <s v="Same Day"/>
    <s v="BB-11545"/>
    <s v="Brenda Bowman"/>
    <x v="1"/>
    <x v="0"/>
    <x v="29"/>
    <x v="39"/>
    <n v="21044"/>
    <x v="3"/>
    <s v="FUR-CH-10002331"/>
    <x v="0"/>
    <x v="1"/>
    <s v="Hon 4700 Series Mobuis Mid-Back Task Chairs with Adjustable Arms"/>
    <n v="1779.9"/>
    <n v="5"/>
    <n v="0"/>
    <n v="373.77899999999983"/>
  </r>
  <r>
    <n v="7767"/>
    <s v="US-2014-118941"/>
    <x v="3"/>
    <x v="801"/>
    <d v="2014-08-13T00:00:00"/>
    <s v="Same Day"/>
    <s v="BB-11545"/>
    <s v="Brenda Bowman"/>
    <x v="1"/>
    <x v="0"/>
    <x v="29"/>
    <x v="39"/>
    <n v="21044"/>
    <x v="3"/>
    <s v="OFF-AR-10001953"/>
    <x v="1"/>
    <x v="6"/>
    <s v="Boston 1645 Deluxe Heavier-Duty Electric Pencil Sharpener"/>
    <n v="219.89999999999998"/>
    <n v="5"/>
    <n v="0"/>
    <n v="59.373000000000005"/>
  </r>
  <r>
    <n v="7768"/>
    <s v="CA-2012-169299"/>
    <x v="1"/>
    <x v="252"/>
    <d v="2012-08-26T00:00:00"/>
    <s v="First Class"/>
    <s v="DO-13435"/>
    <s v="Denny Ordway"/>
    <x v="0"/>
    <x v="0"/>
    <x v="32"/>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x v="0"/>
    <x v="315"/>
    <x v="2"/>
    <n v="32303"/>
    <x v="0"/>
    <s v="OFF-PA-10003651"/>
    <x v="1"/>
    <x v="10"/>
    <s v="Xerox 1968"/>
    <n v="26.720000000000002"/>
    <n v="5"/>
    <n v="0.2"/>
    <n v="9.3520000000000003"/>
  </r>
  <r>
    <n v="7770"/>
    <s v="CA-2013-155978"/>
    <x v="0"/>
    <x v="1147"/>
    <d v="2013-08-02T00:00:00"/>
    <s v="Same Day"/>
    <s v="TS-21205"/>
    <s v="Thomas Seio"/>
    <x v="1"/>
    <x v="0"/>
    <x v="169"/>
    <x v="1"/>
    <n v="92503"/>
    <x v="1"/>
    <s v="TEC-PH-10002885"/>
    <x v="2"/>
    <x v="7"/>
    <s v="Apple iPhone 5"/>
    <n v="1039.7280000000001"/>
    <n v="2"/>
    <n v="0.2"/>
    <n v="90.976200000000063"/>
  </r>
  <r>
    <n v="7771"/>
    <s v="CA-2013-155978"/>
    <x v="0"/>
    <x v="1147"/>
    <d v="2013-08-02T00:00:00"/>
    <s v="Same Day"/>
    <s v="TS-21205"/>
    <s v="Thomas Seio"/>
    <x v="1"/>
    <x v="0"/>
    <x v="169"/>
    <x v="1"/>
    <n v="92503"/>
    <x v="1"/>
    <s v="OFF-AP-10002892"/>
    <x v="1"/>
    <x v="9"/>
    <s v="Belkin F5C206VTEL 6 Outlet Surge"/>
    <n v="45.96"/>
    <n v="2"/>
    <n v="0"/>
    <n v="13.787999999999997"/>
  </r>
  <r>
    <n v="7772"/>
    <s v="CA-2013-108196"/>
    <x v="0"/>
    <x v="881"/>
    <d v="2013-12-03T00:00:00"/>
    <s v="Standard Class"/>
    <s v="CS-12505"/>
    <s v="Cindy Stewart"/>
    <x v="0"/>
    <x v="0"/>
    <x v="152"/>
    <x v="24"/>
    <n v="43130"/>
    <x v="3"/>
    <s v="OFF-BI-10000545"/>
    <x v="1"/>
    <x v="8"/>
    <s v="GBC Ibimaster 500 Manual ProClick Binding System"/>
    <n v="456.58800000000008"/>
    <n v="2"/>
    <n v="0.7"/>
    <n v="-304.39200000000005"/>
  </r>
  <r>
    <n v="7773"/>
    <s v="CA-2013-108196"/>
    <x v="0"/>
    <x v="881"/>
    <d v="2013-12-03T00:00:00"/>
    <s v="Standard Class"/>
    <s v="CS-12505"/>
    <s v="Cindy Stewart"/>
    <x v="0"/>
    <x v="0"/>
    <x v="152"/>
    <x v="24"/>
    <n v="43130"/>
    <x v="3"/>
    <s v="TEC-MA-10000418"/>
    <x v="2"/>
    <x v="15"/>
    <s v="Cubify CubeX 3D Printer Double Head Print"/>
    <n v="4499.9850000000006"/>
    <n v="5"/>
    <n v="0.7"/>
    <n v="-6599.978000000001"/>
  </r>
  <r>
    <n v="7774"/>
    <s v="CA-2013-108196"/>
    <x v="0"/>
    <x v="881"/>
    <d v="2013-12-03T00:00:00"/>
    <s v="Standard Class"/>
    <s v="CS-12505"/>
    <s v="Cindy Stewart"/>
    <x v="0"/>
    <x v="0"/>
    <x v="152"/>
    <x v="24"/>
    <n v="43130"/>
    <x v="3"/>
    <s v="TEC-AC-10000926"/>
    <x v="2"/>
    <x v="11"/>
    <s v="NETGEAR RangeMax WNR1000 Wireless Router"/>
    <n v="59.975999999999999"/>
    <n v="3"/>
    <n v="0.2"/>
    <n v="11.995199999999997"/>
  </r>
  <r>
    <n v="7775"/>
    <s v="CA-2013-152800"/>
    <x v="0"/>
    <x v="1172"/>
    <d v="2013-04-16T00:00:00"/>
    <s v="First Class"/>
    <s v="SP-20920"/>
    <s v="Susan Pistek"/>
    <x v="0"/>
    <x v="0"/>
    <x v="8"/>
    <x v="1"/>
    <n v="94109"/>
    <x v="1"/>
    <s v="OFF-EN-10001509"/>
    <x v="1"/>
    <x v="12"/>
    <s v="Poly String Tie Envelopes"/>
    <n v="6.12"/>
    <n v="3"/>
    <n v="0"/>
    <n v="2.8763999999999994"/>
  </r>
  <r>
    <n v="7776"/>
    <s v="CA-2011-166961"/>
    <x v="2"/>
    <x v="422"/>
    <d v="2011-12-31T00:00:00"/>
    <s v="Standard Class"/>
    <s v="CD-12790"/>
    <s v="Cynthia Delaney"/>
    <x v="2"/>
    <x v="0"/>
    <x v="429"/>
    <x v="1"/>
    <n v="92553"/>
    <x v="1"/>
    <s v="OFF-AP-10001366"/>
    <x v="1"/>
    <x v="9"/>
    <s v="Staples"/>
    <n v="10.98"/>
    <n v="1"/>
    <n v="0"/>
    <n v="2.9646000000000008"/>
  </r>
  <r>
    <n v="7777"/>
    <s v="CA-2011-166961"/>
    <x v="2"/>
    <x v="422"/>
    <d v="2011-12-31T00:00:00"/>
    <s v="Standard Class"/>
    <s v="CD-12790"/>
    <s v="Cynthia Delaney"/>
    <x v="2"/>
    <x v="0"/>
    <x v="429"/>
    <x v="1"/>
    <n v="92553"/>
    <x v="1"/>
    <s v="OFF-FA-10003485"/>
    <x v="1"/>
    <x v="13"/>
    <s v="Staples"/>
    <n v="7.86"/>
    <n v="3"/>
    <n v="0"/>
    <n v="3.6156000000000001"/>
  </r>
  <r>
    <n v="7778"/>
    <s v="CA-2011-166961"/>
    <x v="2"/>
    <x v="422"/>
    <d v="2011-12-31T00:00:00"/>
    <s v="Standard Class"/>
    <s v="CD-12790"/>
    <s v="Cynthia Delaney"/>
    <x v="2"/>
    <x v="0"/>
    <x v="429"/>
    <x v="1"/>
    <n v="92553"/>
    <x v="1"/>
    <s v="OFF-ST-10004507"/>
    <x v="1"/>
    <x v="4"/>
    <s v="Advantus Rolling Storage Box"/>
    <n v="51.449999999999996"/>
    <n v="3"/>
    <n v="0"/>
    <n v="13.891499999999999"/>
  </r>
  <r>
    <n v="7779"/>
    <s v="CA-2011-166961"/>
    <x v="2"/>
    <x v="422"/>
    <d v="2011-12-31T00:00:00"/>
    <s v="Standard Class"/>
    <s v="CD-12790"/>
    <s v="Cynthia Delaney"/>
    <x v="2"/>
    <x v="0"/>
    <x v="429"/>
    <x v="1"/>
    <n v="92553"/>
    <x v="1"/>
    <s v="OFF-BI-10002353"/>
    <x v="1"/>
    <x v="8"/>
    <s v="GBC VeloBind Cover Sets"/>
    <n v="37.055999999999997"/>
    <n v="3"/>
    <n v="0.2"/>
    <n v="13.896000000000001"/>
  </r>
  <r>
    <n v="7780"/>
    <s v="CA-2013-139381"/>
    <x v="0"/>
    <x v="724"/>
    <d v="2013-04-23T00:00:00"/>
    <s v="Standard Class"/>
    <s v="RF-19840"/>
    <s v="Roy Französisch"/>
    <x v="0"/>
    <x v="0"/>
    <x v="269"/>
    <x v="17"/>
    <n v="23320"/>
    <x v="0"/>
    <s v="OFF-AP-10001271"/>
    <x v="1"/>
    <x v="9"/>
    <s v="Eureka The Boss Cordless Rechargeable Stick Vac"/>
    <n v="203.92"/>
    <n v="4"/>
    <n v="0"/>
    <n v="55.058400000000006"/>
  </r>
  <r>
    <n v="7781"/>
    <s v="CA-2013-139381"/>
    <x v="0"/>
    <x v="724"/>
    <d v="2013-04-23T00:00:00"/>
    <s v="Standard Class"/>
    <s v="RF-19840"/>
    <s v="Roy Französisch"/>
    <x v="0"/>
    <x v="0"/>
    <x v="269"/>
    <x v="17"/>
    <n v="23320"/>
    <x v="0"/>
    <s v="TEC-PH-10004924"/>
    <x v="2"/>
    <x v="7"/>
    <s v="SKILCRAFT Telephone Shoulder Rest, 2&quot; x 6.5&quot; x 2.5&quot;, Black"/>
    <n v="29.56"/>
    <n v="4"/>
    <n v="0"/>
    <n v="7.9812000000000012"/>
  </r>
  <r>
    <n v="7782"/>
    <s v="CA-2012-132136"/>
    <x v="1"/>
    <x v="936"/>
    <d v="2012-03-12T00:00:00"/>
    <s v="Standard Class"/>
    <s v="FO-14305"/>
    <s v="Frank Olsen"/>
    <x v="0"/>
    <x v="0"/>
    <x v="22"/>
    <x v="10"/>
    <n v="60623"/>
    <x v="2"/>
    <s v="OFF-BI-10002706"/>
    <x v="1"/>
    <x v="8"/>
    <s v="Avery Premier Heavy-Duty Binder with Round Locking Rings"/>
    <n v="8.5679999999999978"/>
    <n v="3"/>
    <n v="0.8"/>
    <n v="-14.5656"/>
  </r>
  <r>
    <n v="7783"/>
    <s v="CA-2013-162236"/>
    <x v="0"/>
    <x v="254"/>
    <d v="2013-11-07T00:00:00"/>
    <s v="Second Class"/>
    <s v="ER-13855"/>
    <s v="Elpida Rittenbach"/>
    <x v="1"/>
    <x v="0"/>
    <x v="35"/>
    <x v="3"/>
    <n v="28205"/>
    <x v="0"/>
    <s v="OFF-ST-10003442"/>
    <x v="1"/>
    <x v="4"/>
    <s v="Eldon Portable Mobile Manager"/>
    <n v="45.248000000000005"/>
    <n v="2"/>
    <n v="0.2"/>
    <n v="3.9591999999999992"/>
  </r>
  <r>
    <n v="7784"/>
    <s v="CA-2013-162236"/>
    <x v="0"/>
    <x v="254"/>
    <d v="2013-11-07T00:00:00"/>
    <s v="Second Class"/>
    <s v="ER-13855"/>
    <s v="Elpida Rittenbach"/>
    <x v="1"/>
    <x v="0"/>
    <x v="35"/>
    <x v="3"/>
    <n v="28205"/>
    <x v="0"/>
    <s v="FUR-TA-10002533"/>
    <x v="0"/>
    <x v="3"/>
    <s v="BPI Conference Tables"/>
    <n v="876.30000000000007"/>
    <n v="10"/>
    <n v="0.4"/>
    <n v="-292.10000000000014"/>
  </r>
  <r>
    <n v="7785"/>
    <s v="CA-2013-162236"/>
    <x v="0"/>
    <x v="254"/>
    <d v="2013-11-07T00:00:00"/>
    <s v="Second Class"/>
    <s v="ER-13855"/>
    <s v="Elpida Rittenbach"/>
    <x v="1"/>
    <x v="0"/>
    <x v="35"/>
    <x v="3"/>
    <n v="28205"/>
    <x v="0"/>
    <s v="OFF-SU-10003505"/>
    <x v="1"/>
    <x v="14"/>
    <s v="Premier Electric Letter Opener"/>
    <n v="185.376"/>
    <n v="2"/>
    <n v="0.2"/>
    <n v="-34.758000000000017"/>
  </r>
  <r>
    <n v="7786"/>
    <s v="US-2011-111353"/>
    <x v="2"/>
    <x v="503"/>
    <d v="2011-12-06T00:00:00"/>
    <s v="Standard Class"/>
    <s v="PB-19150"/>
    <s v="Philip Brown"/>
    <x v="0"/>
    <x v="0"/>
    <x v="20"/>
    <x v="15"/>
    <n v="10009"/>
    <x v="3"/>
    <s v="OFF-LA-10002762"/>
    <x v="1"/>
    <x v="2"/>
    <s v="Avery 485"/>
    <n v="25.06"/>
    <n v="2"/>
    <n v="0"/>
    <n v="11.778199999999998"/>
  </r>
  <r>
    <n v="7787"/>
    <s v="US-2013-117037"/>
    <x v="0"/>
    <x v="624"/>
    <d v="2013-05-21T00:00:00"/>
    <s v="First Class"/>
    <s v="LW-17215"/>
    <s v="Luke Weiss"/>
    <x v="0"/>
    <x v="0"/>
    <x v="22"/>
    <x v="10"/>
    <n v="60653"/>
    <x v="2"/>
    <s v="OFF-BI-10000279"/>
    <x v="1"/>
    <x v="8"/>
    <s v="Acco Recycled 2&quot; Capacity Laser Printer Hanging Data Binders"/>
    <n v="2.8899999999999992"/>
    <n v="1"/>
    <n v="0.8"/>
    <n v="-4.7685000000000013"/>
  </r>
  <r>
    <n v="7788"/>
    <s v="US-2013-117037"/>
    <x v="0"/>
    <x v="624"/>
    <d v="2013-05-21T00:00:00"/>
    <s v="First Class"/>
    <s v="LW-17215"/>
    <s v="Luke Weiss"/>
    <x v="0"/>
    <x v="0"/>
    <x v="22"/>
    <x v="10"/>
    <n v="60653"/>
    <x v="2"/>
    <s v="OFF-FA-10000936"/>
    <x v="1"/>
    <x v="13"/>
    <s v="Acco Hot Clips Clips to Go"/>
    <n v="7.8960000000000008"/>
    <n v="3"/>
    <n v="0.2"/>
    <n v="2.4674999999999994"/>
  </r>
  <r>
    <n v="7789"/>
    <s v="US-2013-117037"/>
    <x v="0"/>
    <x v="624"/>
    <d v="2013-05-21T00:00:00"/>
    <s v="First Class"/>
    <s v="LW-17215"/>
    <s v="Luke Weiss"/>
    <x v="0"/>
    <x v="0"/>
    <x v="22"/>
    <x v="10"/>
    <n v="60653"/>
    <x v="2"/>
    <s v="FUR-FU-10004973"/>
    <x v="0"/>
    <x v="5"/>
    <s v="Flat Face Poster Frame"/>
    <n v="22.608000000000001"/>
    <n v="3"/>
    <n v="0.6"/>
    <n v="-10.173599999999997"/>
  </r>
  <r>
    <n v="7790"/>
    <s v="US-2013-117037"/>
    <x v="0"/>
    <x v="624"/>
    <d v="2013-05-21T00:00:00"/>
    <s v="First Class"/>
    <s v="LW-17215"/>
    <s v="Luke Weiss"/>
    <x v="0"/>
    <x v="0"/>
    <x v="22"/>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x v="0"/>
    <x v="10"/>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x v="0"/>
    <x v="22"/>
    <x v="10"/>
    <n v="60623"/>
    <x v="2"/>
    <s v="OFF-BI-10002012"/>
    <x v="1"/>
    <x v="8"/>
    <s v="Wilson Jones Easy Flow II Sheet Lifters"/>
    <n v="1.7999999999999996"/>
    <n v="5"/>
    <n v="0.8"/>
    <n v="-2.8800000000000008"/>
  </r>
  <r>
    <n v="7793"/>
    <s v="CA-2014-169362"/>
    <x v="3"/>
    <x v="386"/>
    <d v="2014-10-16T00:00:00"/>
    <s v="First Class"/>
    <s v="SP-20860"/>
    <s v="Sung Pak"/>
    <x v="1"/>
    <x v="0"/>
    <x v="61"/>
    <x v="5"/>
    <n v="75217"/>
    <x v="2"/>
    <s v="TEC-AC-10001383"/>
    <x v="2"/>
    <x v="11"/>
    <s v="Logitech Wireless Touch Keyboard K400"/>
    <n v="39.984000000000002"/>
    <n v="2"/>
    <n v="0.2"/>
    <n v="-1.4994000000000067"/>
  </r>
  <r>
    <n v="7794"/>
    <s v="CA-2012-127481"/>
    <x v="1"/>
    <x v="295"/>
    <d v="2012-12-15T00:00:00"/>
    <s v="Second Class"/>
    <s v="JD-15895"/>
    <s v="Jonathan Doherty"/>
    <x v="1"/>
    <x v="0"/>
    <x v="98"/>
    <x v="33"/>
    <n v="89115"/>
    <x v="1"/>
    <s v="OFF-PA-10002036"/>
    <x v="1"/>
    <x v="10"/>
    <s v="Xerox 1930"/>
    <n v="32.400000000000006"/>
    <n v="5"/>
    <n v="0"/>
    <n v="15.876000000000001"/>
  </r>
  <r>
    <n v="7795"/>
    <s v="CA-2012-127481"/>
    <x v="1"/>
    <x v="295"/>
    <d v="2012-12-15T00:00:00"/>
    <s v="Second Class"/>
    <s v="JD-15895"/>
    <s v="Jonathan Doherty"/>
    <x v="1"/>
    <x v="0"/>
    <x v="98"/>
    <x v="33"/>
    <n v="89115"/>
    <x v="1"/>
    <s v="OFF-PA-10002377"/>
    <x v="1"/>
    <x v="10"/>
    <s v="Xerox 1916"/>
    <n v="97.88"/>
    <n v="2"/>
    <n v="0"/>
    <n v="48.94"/>
  </r>
  <r>
    <n v="7796"/>
    <s v="CA-2012-112711"/>
    <x v="1"/>
    <x v="984"/>
    <d v="2012-07-18T00:00:00"/>
    <s v="Standard Class"/>
    <s v="FM-14380"/>
    <s v="Fred McMath"/>
    <x v="0"/>
    <x v="0"/>
    <x v="112"/>
    <x v="5"/>
    <n v="79109"/>
    <x v="2"/>
    <s v="TEC-PH-10000526"/>
    <x v="2"/>
    <x v="7"/>
    <s v="Vtech CS6719"/>
    <n v="307.16800000000001"/>
    <n v="4"/>
    <n v="0.2"/>
    <n v="30.716800000000006"/>
  </r>
  <r>
    <n v="7797"/>
    <s v="US-2012-145121"/>
    <x v="1"/>
    <x v="653"/>
    <d v="2012-10-06T00:00:00"/>
    <s v="Standard Class"/>
    <s v="MP-17965"/>
    <s v="Michael Paige"/>
    <x v="1"/>
    <x v="0"/>
    <x v="209"/>
    <x v="29"/>
    <n v="6457"/>
    <x v="3"/>
    <s v="OFF-BI-10001078"/>
    <x v="1"/>
    <x v="8"/>
    <s v="Acco PRESSTEX Data Binder with Storage Hooks, Dark Blue, 14 7/8&quot; X 11&quot;"/>
    <n v="26.9"/>
    <n v="5"/>
    <n v="0"/>
    <n v="13.181000000000001"/>
  </r>
  <r>
    <n v="7798"/>
    <s v="CA-2014-166184"/>
    <x v="3"/>
    <x v="668"/>
    <d v="2014-03-28T00:00:00"/>
    <s v="First Class"/>
    <s v="HR-14830"/>
    <s v="Harold Ryan"/>
    <x v="1"/>
    <x v="0"/>
    <x v="20"/>
    <x v="15"/>
    <n v="10035"/>
    <x v="3"/>
    <s v="OFF-EN-10004483"/>
    <x v="1"/>
    <x v="12"/>
    <s v="#10 White Business Envelopes,4 1/8 x 9 1/2"/>
    <n v="47.01"/>
    <n v="3"/>
    <n v="0"/>
    <n v="22.094699999999996"/>
  </r>
  <r>
    <n v="7799"/>
    <s v="CA-2014-166184"/>
    <x v="3"/>
    <x v="668"/>
    <d v="2014-03-28T00:00:00"/>
    <s v="First Class"/>
    <s v="HR-14830"/>
    <s v="Harold Ryan"/>
    <x v="1"/>
    <x v="0"/>
    <x v="20"/>
    <x v="15"/>
    <n v="10035"/>
    <x v="3"/>
    <s v="TEC-PH-10002624"/>
    <x v="2"/>
    <x v="7"/>
    <s v="Samsung Galaxy S4 Mini"/>
    <n v="469.99"/>
    <n v="1"/>
    <n v="0"/>
    <n v="136.29709999999994"/>
  </r>
  <r>
    <n v="7800"/>
    <s v="CA-2014-166184"/>
    <x v="3"/>
    <x v="668"/>
    <d v="2014-03-28T00:00:00"/>
    <s v="First Class"/>
    <s v="HR-14830"/>
    <s v="Harold Ryan"/>
    <x v="1"/>
    <x v="0"/>
    <x v="20"/>
    <x v="15"/>
    <n v="10035"/>
    <x v="3"/>
    <s v="FUR-CH-10003396"/>
    <x v="0"/>
    <x v="1"/>
    <s v="Global Deluxe Steno Chair"/>
    <n v="207.84600000000003"/>
    <n v="3"/>
    <n v="0.1"/>
    <n v="2.3093999999999895"/>
  </r>
  <r>
    <n v="7801"/>
    <s v="CA-2014-157413"/>
    <x v="3"/>
    <x v="702"/>
    <d v="2014-06-07T00:00:00"/>
    <s v="Standard Class"/>
    <s v="BW-11065"/>
    <s v="Barry Weirich"/>
    <x v="0"/>
    <x v="0"/>
    <x v="10"/>
    <x v="9"/>
    <n v="19120"/>
    <x v="3"/>
    <s v="OFF-ST-10002756"/>
    <x v="1"/>
    <x v="4"/>
    <s v="Tennsco Stur-D-Stor Boltless Shelving, 5 Shelves, 24&quot; Deep, Sand"/>
    <n v="324.74400000000003"/>
    <n v="3"/>
    <n v="0.2"/>
    <n v="-77.126699999999971"/>
  </r>
  <r>
    <n v="7802"/>
    <s v="CA-2011-143637"/>
    <x v="2"/>
    <x v="977"/>
    <d v="2011-03-29T00:00:00"/>
    <s v="Second Class"/>
    <s v="MS-17710"/>
    <s v="Maurice Satty"/>
    <x v="0"/>
    <x v="0"/>
    <x v="201"/>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x v="0"/>
    <x v="47"/>
    <x v="18"/>
    <n v="37064"/>
    <x v="0"/>
    <s v="OFF-LA-10003714"/>
    <x v="1"/>
    <x v="2"/>
    <s v="Avery 510"/>
    <n v="12"/>
    <n v="4"/>
    <n v="0.2"/>
    <n v="4.1999999999999993"/>
  </r>
  <r>
    <n v="7804"/>
    <s v="CA-2012-102260"/>
    <x v="1"/>
    <x v="357"/>
    <d v="2012-09-26T00:00:00"/>
    <s v="Standard Class"/>
    <s v="SJ-20125"/>
    <s v="Sanjit Jacobs"/>
    <x v="2"/>
    <x v="0"/>
    <x v="47"/>
    <x v="18"/>
    <n v="37064"/>
    <x v="0"/>
    <s v="OFF-ST-10003716"/>
    <x v="1"/>
    <x v="4"/>
    <s v="Tennsco Double-Tier Lockers"/>
    <n v="720.06400000000008"/>
    <n v="4"/>
    <n v="0.2"/>
    <n v="-63.005600000000015"/>
  </r>
  <r>
    <n v="7805"/>
    <s v="CA-2012-102260"/>
    <x v="1"/>
    <x v="357"/>
    <d v="2012-09-26T00:00:00"/>
    <s v="Standard Class"/>
    <s v="SJ-20125"/>
    <s v="Sanjit Jacobs"/>
    <x v="2"/>
    <x v="0"/>
    <x v="47"/>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x v="0"/>
    <x v="47"/>
    <x v="18"/>
    <n v="37064"/>
    <x v="0"/>
    <s v="OFF-AR-10001315"/>
    <x v="1"/>
    <x v="6"/>
    <s v="Newell 310"/>
    <n v="2.8160000000000003"/>
    <n v="2"/>
    <n v="0.2"/>
    <n v="0.31679999999999986"/>
  </r>
  <r>
    <n v="7807"/>
    <s v="CA-2012-102260"/>
    <x v="1"/>
    <x v="357"/>
    <d v="2012-09-26T00:00:00"/>
    <s v="Standard Class"/>
    <s v="SJ-20125"/>
    <s v="Sanjit Jacobs"/>
    <x v="2"/>
    <x v="0"/>
    <x v="47"/>
    <x v="18"/>
    <n v="37064"/>
    <x v="0"/>
    <s v="OFF-BI-10000042"/>
    <x v="1"/>
    <x v="8"/>
    <s v="Pressboard Data Binder, Crimson, 12&quot; X 8 1/2&quot;"/>
    <n v="3.2040000000000002"/>
    <n v="2"/>
    <n v="0.7"/>
    <n v="-2.5631999999999993"/>
  </r>
  <r>
    <n v="7808"/>
    <s v="US-2013-137295"/>
    <x v="0"/>
    <x v="1134"/>
    <d v="2013-01-13T00:00:00"/>
    <s v="Standard Class"/>
    <s v="VS-21820"/>
    <s v="Vivek Sundaresam"/>
    <x v="0"/>
    <x v="0"/>
    <x v="253"/>
    <x v="3"/>
    <n v="27604"/>
    <x v="0"/>
    <s v="OFF-BI-10004236"/>
    <x v="1"/>
    <x v="8"/>
    <s v="XtraLife ClearVue Slant-D Ring Binder, White, 3&quot;"/>
    <n v="30.828000000000007"/>
    <n v="7"/>
    <n v="0.7"/>
    <n v="-24.662400000000005"/>
  </r>
  <r>
    <n v="7809"/>
    <s v="US-2013-137295"/>
    <x v="0"/>
    <x v="1134"/>
    <d v="2013-01-13T00:00:00"/>
    <s v="Standard Class"/>
    <s v="VS-21820"/>
    <s v="Vivek Sundaresam"/>
    <x v="0"/>
    <x v="0"/>
    <x v="253"/>
    <x v="3"/>
    <n v="27604"/>
    <x v="0"/>
    <s v="OFF-AR-10001955"/>
    <x v="1"/>
    <x v="6"/>
    <s v="Newell 319"/>
    <n v="47.616"/>
    <n v="3"/>
    <n v="0.2"/>
    <n v="5.9519999999999946"/>
  </r>
  <r>
    <n v="7810"/>
    <s v="US-2013-137295"/>
    <x v="0"/>
    <x v="1134"/>
    <d v="2013-01-13T00:00:00"/>
    <s v="Standard Class"/>
    <s v="VS-21820"/>
    <s v="Vivek Sundaresam"/>
    <x v="0"/>
    <x v="0"/>
    <x v="253"/>
    <x v="3"/>
    <n v="27604"/>
    <x v="0"/>
    <s v="TEC-PH-10004080"/>
    <x v="2"/>
    <x v="7"/>
    <s v="Avaya 5410 Digital phone"/>
    <n v="108.78399999999999"/>
    <n v="2"/>
    <n v="0.2"/>
    <n v="10.878399999999999"/>
  </r>
  <r>
    <n v="7811"/>
    <s v="CA-2013-134334"/>
    <x v="0"/>
    <x v="1173"/>
    <d v="2013-02-15T00:00:00"/>
    <s v="First Class"/>
    <s v="DK-13090"/>
    <s v="Dave Kipp"/>
    <x v="0"/>
    <x v="0"/>
    <x v="183"/>
    <x v="39"/>
    <n v="20735"/>
    <x v="3"/>
    <s v="OFF-PA-10000791"/>
    <x v="1"/>
    <x v="10"/>
    <s v="Wirebound Message Books, Four 2 3/4 x 5 Forms per Page, 200 Sets per Book"/>
    <n v="4.7699999999999996"/>
    <n v="1"/>
    <n v="0"/>
    <n v="2.1464999999999996"/>
  </r>
  <r>
    <n v="7812"/>
    <s v="CA-2013-134334"/>
    <x v="0"/>
    <x v="1173"/>
    <d v="2013-02-15T00:00:00"/>
    <s v="First Class"/>
    <s v="DK-13090"/>
    <s v="Dave Kipp"/>
    <x v="0"/>
    <x v="0"/>
    <x v="183"/>
    <x v="39"/>
    <n v="20735"/>
    <x v="3"/>
    <s v="OFF-AR-10001770"/>
    <x v="1"/>
    <x v="6"/>
    <s v="Economy #2 Pencils"/>
    <n v="7.98"/>
    <n v="3"/>
    <n v="0"/>
    <n v="2.0747999999999998"/>
  </r>
  <r>
    <n v="7813"/>
    <s v="CA-2013-134334"/>
    <x v="0"/>
    <x v="1173"/>
    <d v="2013-02-15T00:00:00"/>
    <s v="First Class"/>
    <s v="DK-13090"/>
    <s v="Dave Kipp"/>
    <x v="0"/>
    <x v="0"/>
    <x v="183"/>
    <x v="39"/>
    <n v="20735"/>
    <x v="3"/>
    <s v="FUR-TA-10002356"/>
    <x v="0"/>
    <x v="3"/>
    <s v="Bevis Boat-Shaped Conference Table"/>
    <n v="550.43100000000004"/>
    <n v="3"/>
    <n v="0.3"/>
    <n v="-47.179800000000029"/>
  </r>
  <r>
    <n v="7814"/>
    <s v="CA-2013-134334"/>
    <x v="0"/>
    <x v="1173"/>
    <d v="2013-02-15T00:00:00"/>
    <s v="First Class"/>
    <s v="DK-13090"/>
    <s v="Dave Kipp"/>
    <x v="0"/>
    <x v="0"/>
    <x v="183"/>
    <x v="39"/>
    <n v="20735"/>
    <x v="3"/>
    <s v="FUR-FU-10003274"/>
    <x v="0"/>
    <x v="5"/>
    <s v="Regeneration Desk Collection"/>
    <n v="10.56"/>
    <n v="6"/>
    <n v="0"/>
    <n v="4.6464000000000008"/>
  </r>
  <r>
    <n v="7815"/>
    <s v="US-2014-109316"/>
    <x v="3"/>
    <x v="110"/>
    <d v="2014-06-11T00:00:00"/>
    <s v="First Class"/>
    <s v="MG-17680"/>
    <s v="Maureen Gastineau"/>
    <x v="2"/>
    <x v="0"/>
    <x v="1"/>
    <x v="1"/>
    <n v="90049"/>
    <x v="1"/>
    <s v="FUR-BO-10004834"/>
    <x v="0"/>
    <x v="0"/>
    <s v="Riverside Palais Royal Lawyers Bookcase, Royale Cherry Finish"/>
    <n v="1497.6659999999999"/>
    <n v="2"/>
    <n v="0.15"/>
    <n v="140.95680000000004"/>
  </r>
  <r>
    <n v="7816"/>
    <s v="US-2014-109316"/>
    <x v="3"/>
    <x v="110"/>
    <d v="2014-06-11T00:00:00"/>
    <s v="First Class"/>
    <s v="MG-17680"/>
    <s v="Maureen Gastineau"/>
    <x v="2"/>
    <x v="0"/>
    <x v="1"/>
    <x v="1"/>
    <n v="90049"/>
    <x v="1"/>
    <s v="TEC-PH-10000307"/>
    <x v="2"/>
    <x v="7"/>
    <s v="Shocksock Galaxy S4 Armband"/>
    <n v="17.52"/>
    <n v="2"/>
    <n v="0.2"/>
    <n v="-3.5040000000000022"/>
  </r>
  <r>
    <n v="7817"/>
    <s v="CA-2013-138478"/>
    <x v="0"/>
    <x v="147"/>
    <d v="2013-10-27T00:00:00"/>
    <s v="Second Class"/>
    <s v="DP-13390"/>
    <s v="Dennis Pardue"/>
    <x v="2"/>
    <x v="0"/>
    <x v="226"/>
    <x v="33"/>
    <n v="89031"/>
    <x v="1"/>
    <s v="OFF-AR-10002240"/>
    <x v="1"/>
    <x v="6"/>
    <s v="Panasonic KP-150 Electric Pencil Sharpener"/>
    <n v="113.22"/>
    <n v="3"/>
    <n v="0"/>
    <n v="29.437200000000001"/>
  </r>
  <r>
    <n v="7818"/>
    <s v="CA-2013-138478"/>
    <x v="0"/>
    <x v="147"/>
    <d v="2013-10-27T00:00:00"/>
    <s v="Second Class"/>
    <s v="DP-13390"/>
    <s v="Dennis Pardue"/>
    <x v="2"/>
    <x v="0"/>
    <x v="226"/>
    <x v="33"/>
    <n v="89031"/>
    <x v="1"/>
    <s v="OFF-PA-10001801"/>
    <x v="1"/>
    <x v="10"/>
    <s v="Xerox 193"/>
    <n v="35.880000000000003"/>
    <n v="6"/>
    <n v="0"/>
    <n v="17.581200000000003"/>
  </r>
  <r>
    <n v="7819"/>
    <s v="CA-2013-138478"/>
    <x v="0"/>
    <x v="147"/>
    <d v="2013-10-27T00:00:00"/>
    <s v="Second Class"/>
    <s v="DP-13390"/>
    <s v="Dennis Pardue"/>
    <x v="2"/>
    <x v="0"/>
    <x v="226"/>
    <x v="33"/>
    <n v="89031"/>
    <x v="1"/>
    <s v="OFF-BI-10001120"/>
    <x v="1"/>
    <x v="8"/>
    <s v="Ibico EPK-21 Electric Binding System"/>
    <n v="4535.9760000000006"/>
    <n v="3"/>
    <n v="0.2"/>
    <n v="1644.2912999999999"/>
  </r>
  <r>
    <n v="7820"/>
    <s v="CA-2014-150469"/>
    <x v="3"/>
    <x v="795"/>
    <d v="2014-01-31T00:00:00"/>
    <s v="Standard Class"/>
    <s v="CJ-12010"/>
    <s v="Caroline Jumper"/>
    <x v="0"/>
    <x v="0"/>
    <x v="8"/>
    <x v="1"/>
    <n v="94109"/>
    <x v="1"/>
    <s v="OFF-FA-10000611"/>
    <x v="1"/>
    <x v="13"/>
    <s v="Binder Clips by OIC"/>
    <n v="11.84"/>
    <n v="8"/>
    <n v="0"/>
    <n v="5.6831999999999994"/>
  </r>
  <r>
    <n v="7821"/>
    <s v="CA-2014-152436"/>
    <x v="3"/>
    <x v="166"/>
    <d v="2014-12-11T00:00:00"/>
    <s v="Second Class"/>
    <s v="CW-11905"/>
    <s v="Carl Weiss"/>
    <x v="2"/>
    <x v="0"/>
    <x v="395"/>
    <x v="34"/>
    <n v="2920"/>
    <x v="3"/>
    <s v="OFF-ST-10000036"/>
    <x v="1"/>
    <x v="4"/>
    <s v="Recycled Data-Pak for Archival Bound Computer Printouts, 12-1/2 x 12-1/2 x 16"/>
    <n v="592.74"/>
    <n v="6"/>
    <n v="0"/>
    <n v="160.03979999999999"/>
  </r>
  <r>
    <n v="7822"/>
    <s v="CA-2013-169334"/>
    <x v="0"/>
    <x v="147"/>
    <d v="2013-10-25T00:00:00"/>
    <s v="Second Class"/>
    <s v="GW-14605"/>
    <s v="Giulietta Weimer"/>
    <x v="0"/>
    <x v="0"/>
    <x v="25"/>
    <x v="18"/>
    <n v="38301"/>
    <x v="0"/>
    <s v="OFF-ST-10004950"/>
    <x v="1"/>
    <x v="4"/>
    <s v="Tenex Personal Filing Tote With Secure Closure Lid, Black/Frost"/>
    <n v="111.67200000000001"/>
    <n v="9"/>
    <n v="0.2"/>
    <n v="6.9794999999999909"/>
  </r>
  <r>
    <n v="7823"/>
    <s v="US-2011-115413"/>
    <x v="2"/>
    <x v="86"/>
    <d v="2011-09-01T00:00:00"/>
    <s v="Standard Class"/>
    <s v="PP-18955"/>
    <s v="Paul Prost"/>
    <x v="2"/>
    <x v="0"/>
    <x v="46"/>
    <x v="13"/>
    <n v="19711"/>
    <x v="3"/>
    <s v="OFF-AR-10003770"/>
    <x v="1"/>
    <x v="6"/>
    <s v="Newell 340"/>
    <n v="8.64"/>
    <n v="3"/>
    <n v="0"/>
    <n v="2.5055999999999998"/>
  </r>
  <r>
    <n v="7824"/>
    <s v="US-2011-115413"/>
    <x v="2"/>
    <x v="86"/>
    <d v="2011-09-01T00:00:00"/>
    <s v="Standard Class"/>
    <s v="PP-18955"/>
    <s v="Paul Prost"/>
    <x v="2"/>
    <x v="0"/>
    <x v="46"/>
    <x v="13"/>
    <n v="19711"/>
    <x v="3"/>
    <s v="TEC-AC-10002800"/>
    <x v="2"/>
    <x v="11"/>
    <s v="Plantronics Audio 478 Stereo USB Headset"/>
    <n v="149.97"/>
    <n v="3"/>
    <n v="0"/>
    <n v="52.489499999999992"/>
  </r>
  <r>
    <n v="7825"/>
    <s v="CA-2011-125150"/>
    <x v="2"/>
    <x v="1174"/>
    <d v="2011-05-23T00:00:00"/>
    <s v="Standard Class"/>
    <s v="PW-19030"/>
    <s v="Pauline Webber"/>
    <x v="1"/>
    <x v="0"/>
    <x v="1"/>
    <x v="1"/>
    <n v="90036"/>
    <x v="1"/>
    <s v="FUR-CH-10002439"/>
    <x v="0"/>
    <x v="1"/>
    <s v="Iceberg Nesting Folding Chair, 19w x 6d x 43h"/>
    <n v="232.88"/>
    <n v="5"/>
    <n v="0.2"/>
    <n v="17.466000000000008"/>
  </r>
  <r>
    <n v="7826"/>
    <s v="CA-2012-127327"/>
    <x v="1"/>
    <x v="302"/>
    <d v="2012-02-07T00:00:00"/>
    <s v="Standard Class"/>
    <s v="PW-19030"/>
    <s v="Pauline Webber"/>
    <x v="1"/>
    <x v="0"/>
    <x v="410"/>
    <x v="15"/>
    <n v="13440"/>
    <x v="3"/>
    <s v="FUR-CH-10004218"/>
    <x v="0"/>
    <x v="1"/>
    <s v="Global Fabric Manager's Chair, Dark Gray"/>
    <n v="90.882000000000005"/>
    <n v="1"/>
    <n v="0.1"/>
    <n v="15.147000000000004"/>
  </r>
  <r>
    <n v="7827"/>
    <s v="CA-2014-117114"/>
    <x v="3"/>
    <x v="1108"/>
    <d v="2014-11-06T00:00:00"/>
    <s v="Standard Class"/>
    <s v="CY-12745"/>
    <s v="Craig Yedwab"/>
    <x v="1"/>
    <x v="0"/>
    <x v="22"/>
    <x v="10"/>
    <n v="60610"/>
    <x v="2"/>
    <s v="TEC-PH-10004042"/>
    <x v="2"/>
    <x v="7"/>
    <s v="ClearOne Communications CHAT 70 OC Speaker Phone"/>
    <n v="508.76800000000003"/>
    <n v="4"/>
    <n v="0.2"/>
    <n v="38.157600000000002"/>
  </r>
  <r>
    <n v="7828"/>
    <s v="CA-2014-117114"/>
    <x v="3"/>
    <x v="1108"/>
    <d v="2014-11-06T00:00:00"/>
    <s v="Standard Class"/>
    <s v="CY-12745"/>
    <s v="Craig Yedwab"/>
    <x v="1"/>
    <x v="0"/>
    <x v="22"/>
    <x v="10"/>
    <n v="60610"/>
    <x v="2"/>
    <s v="OFF-EN-10001137"/>
    <x v="1"/>
    <x v="12"/>
    <s v="#10 Gummed Flap White Envelopes, 100/Box"/>
    <n v="9.9120000000000008"/>
    <n v="3"/>
    <n v="0.2"/>
    <n v="3.2213999999999996"/>
  </r>
  <r>
    <n v="7829"/>
    <s v="CA-2012-137302"/>
    <x v="1"/>
    <x v="33"/>
    <d v="2012-05-01T00:00:00"/>
    <s v="Standard Class"/>
    <s v="BW-11110"/>
    <s v="Bart Watters"/>
    <x v="1"/>
    <x v="0"/>
    <x v="70"/>
    <x v="1"/>
    <n v="92105"/>
    <x v="1"/>
    <s v="FUR-CH-10002017"/>
    <x v="0"/>
    <x v="1"/>
    <s v="SAFCO Optional Arm Kit for Workspace Cribbage Stacking Chair"/>
    <n v="63.936000000000007"/>
    <n v="3"/>
    <n v="0.2"/>
    <n v="6.3935999999999957"/>
  </r>
  <r>
    <n v="7830"/>
    <s v="CA-2012-137302"/>
    <x v="1"/>
    <x v="33"/>
    <d v="2012-05-01T00:00:00"/>
    <s v="Standard Class"/>
    <s v="BW-11110"/>
    <s v="Bart Watters"/>
    <x v="1"/>
    <x v="0"/>
    <x v="70"/>
    <x v="1"/>
    <n v="92105"/>
    <x v="1"/>
    <s v="OFF-AR-10000588"/>
    <x v="1"/>
    <x v="6"/>
    <s v="Newell 345"/>
    <n v="59.519999999999996"/>
    <n v="3"/>
    <n v="0"/>
    <n v="15.475200000000001"/>
  </r>
  <r>
    <n v="7831"/>
    <s v="CA-2012-137302"/>
    <x v="1"/>
    <x v="33"/>
    <d v="2012-05-01T00:00:00"/>
    <s v="Standard Class"/>
    <s v="BW-11110"/>
    <s v="Bart Watters"/>
    <x v="1"/>
    <x v="0"/>
    <x v="70"/>
    <x v="1"/>
    <n v="92105"/>
    <x v="1"/>
    <s v="TEC-PH-10003174"/>
    <x v="2"/>
    <x v="7"/>
    <s v="RCA ViSYS 25825 Wireless digital phone"/>
    <n v="311.97600000000006"/>
    <n v="3"/>
    <n v="0.2"/>
    <n v="38.996999999999986"/>
  </r>
  <r>
    <n v="7832"/>
    <s v="CA-2012-137302"/>
    <x v="1"/>
    <x v="33"/>
    <d v="2012-05-01T00:00:00"/>
    <s v="Standard Class"/>
    <s v="BW-11110"/>
    <s v="Bart Watters"/>
    <x v="1"/>
    <x v="0"/>
    <x v="70"/>
    <x v="1"/>
    <n v="92105"/>
    <x v="1"/>
    <s v="OFF-BI-10001524"/>
    <x v="1"/>
    <x v="8"/>
    <s v="GBC Premium Transparent Covers with Diagonal Lined Pattern"/>
    <n v="50.352000000000004"/>
    <n v="3"/>
    <n v="0.2"/>
    <n v="17.623199999999997"/>
  </r>
  <r>
    <n v="7833"/>
    <s v="CA-2013-112382"/>
    <x v="0"/>
    <x v="195"/>
    <d v="2013-05-14T00:00:00"/>
    <s v="Standard Class"/>
    <s v="MB-18085"/>
    <s v="Mick Brown"/>
    <x v="0"/>
    <x v="0"/>
    <x v="12"/>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x v="0"/>
    <x v="487"/>
    <x v="2"/>
    <n v="33407"/>
    <x v="0"/>
    <s v="OFF-AR-10004757"/>
    <x v="1"/>
    <x v="6"/>
    <s v="Crayola Colored Pencils"/>
    <n v="13.120000000000001"/>
    <n v="5"/>
    <n v="0.2"/>
    <n v="2.1319999999999988"/>
  </r>
  <r>
    <n v="7835"/>
    <s v="CA-2012-106257"/>
    <x v="1"/>
    <x v="657"/>
    <d v="2012-04-17T00:00:00"/>
    <s v="Second Class"/>
    <s v="EB-14110"/>
    <s v="Eugene Barchas"/>
    <x v="0"/>
    <x v="0"/>
    <x v="1"/>
    <x v="1"/>
    <n v="90045"/>
    <x v="1"/>
    <s v="FUR-TA-10002530"/>
    <x v="0"/>
    <x v="3"/>
    <s v="Iceberg OfficeWorks 42&quot; Round Tables"/>
    <n v="241.56799999999998"/>
    <n v="2"/>
    <n v="0.2"/>
    <n v="-15.098000000000013"/>
  </r>
  <r>
    <n v="7836"/>
    <s v="CA-2012-106257"/>
    <x v="1"/>
    <x v="657"/>
    <d v="2012-04-17T00:00:00"/>
    <s v="Second Class"/>
    <s v="EB-14110"/>
    <s v="Eugene Barchas"/>
    <x v="0"/>
    <x v="0"/>
    <x v="1"/>
    <x v="1"/>
    <n v="90045"/>
    <x v="1"/>
    <s v="TEC-PH-10001494"/>
    <x v="2"/>
    <x v="7"/>
    <s v="Polycom CX600 IP Phone VoIP phone"/>
    <n v="479.92"/>
    <n v="2"/>
    <n v="0.2"/>
    <n v="41.993000000000009"/>
  </r>
  <r>
    <n v="7837"/>
    <s v="CA-2012-149083"/>
    <x v="1"/>
    <x v="12"/>
    <d v="2012-09-30T00:00:00"/>
    <s v="Standard Class"/>
    <s v="SH-19975"/>
    <s v="Sally Hughsby"/>
    <x v="1"/>
    <x v="0"/>
    <x v="4"/>
    <x v="4"/>
    <n v="98103"/>
    <x v="1"/>
    <s v="FUR-CH-10004289"/>
    <x v="0"/>
    <x v="1"/>
    <s v="Global Super Steno Chair"/>
    <n v="307.13600000000002"/>
    <n v="4"/>
    <n v="0.2"/>
    <n v="-11.51760000000003"/>
  </r>
  <r>
    <n v="7838"/>
    <s v="CA-2012-149083"/>
    <x v="1"/>
    <x v="12"/>
    <d v="2012-09-30T00:00:00"/>
    <s v="Standard Class"/>
    <s v="SH-19975"/>
    <s v="Sally Hughsby"/>
    <x v="1"/>
    <x v="0"/>
    <x v="4"/>
    <x v="4"/>
    <n v="98103"/>
    <x v="1"/>
    <s v="OFF-LA-10002945"/>
    <x v="1"/>
    <x v="2"/>
    <s v="Permanent Self-Adhesive File Folder Labels for Typewriters, 1 1/8 x 3 1/2, White"/>
    <n v="12.6"/>
    <n v="2"/>
    <n v="0"/>
    <n v="5.7959999999999994"/>
  </r>
  <r>
    <n v="7839"/>
    <s v="CA-2012-149083"/>
    <x v="1"/>
    <x v="12"/>
    <d v="2012-09-30T00:00:00"/>
    <s v="Standard Class"/>
    <s v="SH-19975"/>
    <s v="Sally Hughsby"/>
    <x v="1"/>
    <x v="0"/>
    <x v="4"/>
    <x v="4"/>
    <n v="98103"/>
    <x v="1"/>
    <s v="TEC-AC-10002567"/>
    <x v="2"/>
    <x v="11"/>
    <s v="Logitech G602 Wireless Gaming Mouse"/>
    <n v="159.97999999999999"/>
    <n v="2"/>
    <n v="0"/>
    <n v="57.592799999999997"/>
  </r>
  <r>
    <n v="7840"/>
    <s v="US-2011-137869"/>
    <x v="2"/>
    <x v="1176"/>
    <d v="2011-04-02T00:00:00"/>
    <s v="Standard Class"/>
    <s v="CV-12295"/>
    <s v="Christina VanderZanden"/>
    <x v="0"/>
    <x v="0"/>
    <x v="96"/>
    <x v="23"/>
    <n v="50315"/>
    <x v="2"/>
    <s v="OFF-EN-10001509"/>
    <x v="1"/>
    <x v="12"/>
    <s v="Poly String Tie Envelopes"/>
    <n v="6.12"/>
    <n v="3"/>
    <n v="0"/>
    <n v="2.8763999999999994"/>
  </r>
  <r>
    <n v="7841"/>
    <s v="US-2011-137869"/>
    <x v="2"/>
    <x v="1176"/>
    <d v="2011-04-02T00:00:00"/>
    <s v="Standard Class"/>
    <s v="CV-12295"/>
    <s v="Christina VanderZanden"/>
    <x v="0"/>
    <x v="0"/>
    <x v="96"/>
    <x v="23"/>
    <n v="50315"/>
    <x v="2"/>
    <s v="FUR-TA-10003954"/>
    <x v="0"/>
    <x v="3"/>
    <s v="Hon 94000 Series Round Tables"/>
    <n v="1184.72"/>
    <n v="4"/>
    <n v="0"/>
    <n v="106.62480000000005"/>
  </r>
  <r>
    <n v="7842"/>
    <s v="CA-2013-116603"/>
    <x v="0"/>
    <x v="19"/>
    <d v="2013-07-23T00:00:00"/>
    <s v="Standard Class"/>
    <s v="AT-10735"/>
    <s v="Annie Thurman"/>
    <x v="0"/>
    <x v="0"/>
    <x v="20"/>
    <x v="15"/>
    <n v="10024"/>
    <x v="3"/>
    <s v="OFF-AP-10002892"/>
    <x v="1"/>
    <x v="9"/>
    <s v="Belkin F5C206VTEL 6 Outlet Surge"/>
    <n v="45.96"/>
    <n v="2"/>
    <n v="0"/>
    <n v="13.787999999999997"/>
  </r>
  <r>
    <n v="7843"/>
    <s v="CA-2011-158470"/>
    <x v="2"/>
    <x v="987"/>
    <d v="2011-04-23T00:00:00"/>
    <s v="Second Class"/>
    <s v="AG-10390"/>
    <s v="Allen Goldenen"/>
    <x v="0"/>
    <x v="0"/>
    <x v="81"/>
    <x v="17"/>
    <n v="22204"/>
    <x v="0"/>
    <s v="OFF-BI-10003638"/>
    <x v="1"/>
    <x v="8"/>
    <s v="GBC Durable Plastic Covers"/>
    <n v="58.050000000000004"/>
    <n v="3"/>
    <n v="0"/>
    <n v="26.702999999999999"/>
  </r>
  <r>
    <n v="7844"/>
    <s v="CA-2011-158470"/>
    <x v="2"/>
    <x v="987"/>
    <d v="2011-04-23T00:00:00"/>
    <s v="Second Class"/>
    <s v="AG-10390"/>
    <s v="Allen Goldenen"/>
    <x v="0"/>
    <x v="0"/>
    <x v="81"/>
    <x v="17"/>
    <n v="22204"/>
    <x v="0"/>
    <s v="OFF-PA-10001569"/>
    <x v="1"/>
    <x v="10"/>
    <s v="Xerox 232"/>
    <n v="71.28"/>
    <n v="11"/>
    <n v="0"/>
    <n v="34.214400000000005"/>
  </r>
  <r>
    <n v="7845"/>
    <s v="US-2014-123834"/>
    <x v="3"/>
    <x v="246"/>
    <d v="2014-07-26T00:00:00"/>
    <s v="Standard Class"/>
    <s v="GM-14500"/>
    <s v="Gene McClure"/>
    <x v="0"/>
    <x v="0"/>
    <x v="343"/>
    <x v="5"/>
    <n v="78577"/>
    <x v="2"/>
    <s v="FUR-TA-10001676"/>
    <x v="0"/>
    <x v="3"/>
    <s v="Hon 61000 Series Interactive Training Tables"/>
    <n v="124.404"/>
    <n v="4"/>
    <n v="0.3"/>
    <n v="-21.3264"/>
  </r>
  <r>
    <n v="7846"/>
    <s v="CA-2012-125976"/>
    <x v="1"/>
    <x v="874"/>
    <d v="2012-10-02T00:00:00"/>
    <s v="Standard Class"/>
    <s v="JK-15205"/>
    <s v="Jamie Kunitz"/>
    <x v="0"/>
    <x v="0"/>
    <x v="81"/>
    <x v="17"/>
    <n v="22204"/>
    <x v="0"/>
    <s v="OFF-PA-10001125"/>
    <x v="1"/>
    <x v="10"/>
    <s v="Xerox 1988"/>
    <n v="154.9"/>
    <n v="5"/>
    <n v="0"/>
    <n v="69.704999999999998"/>
  </r>
  <r>
    <n v="7847"/>
    <s v="CA-2012-125976"/>
    <x v="1"/>
    <x v="874"/>
    <d v="2012-10-02T00:00:00"/>
    <s v="Standard Class"/>
    <s v="JK-15205"/>
    <s v="Jamie Kunitz"/>
    <x v="0"/>
    <x v="0"/>
    <x v="81"/>
    <x v="17"/>
    <n v="22204"/>
    <x v="0"/>
    <s v="TEC-PH-10002496"/>
    <x v="2"/>
    <x v="7"/>
    <s v="Cisco SPA301"/>
    <n v="1871.88"/>
    <n v="12"/>
    <n v="0"/>
    <n v="561.56399999999996"/>
  </r>
  <r>
    <n v="7848"/>
    <s v="CA-2013-128706"/>
    <x v="0"/>
    <x v="535"/>
    <d v="2013-03-03T00:00:00"/>
    <s v="Standard Class"/>
    <s v="DW-13540"/>
    <s v="Don Weiss"/>
    <x v="0"/>
    <x v="0"/>
    <x v="12"/>
    <x v="5"/>
    <n v="77070"/>
    <x v="2"/>
    <s v="FUR-FU-10004053"/>
    <x v="0"/>
    <x v="5"/>
    <s v="DAX Two-Tone Silver Metal Document Frame"/>
    <n v="16.192"/>
    <n v="2"/>
    <n v="0.6"/>
    <n v="-6.8815999999999953"/>
  </r>
  <r>
    <n v="7849"/>
    <s v="CA-2013-104311"/>
    <x v="0"/>
    <x v="440"/>
    <d v="2013-05-07T00:00:00"/>
    <s v="Standard Class"/>
    <s v="AS-10090"/>
    <s v="Adam Shillingsburg"/>
    <x v="0"/>
    <x v="0"/>
    <x v="218"/>
    <x v="5"/>
    <n v="75061"/>
    <x v="2"/>
    <s v="OFF-ST-10000321"/>
    <x v="1"/>
    <x v="4"/>
    <s v="Akro Stacking Bins"/>
    <n v="18.936"/>
    <n v="3"/>
    <n v="0.2"/>
    <n v="-3.787200000000003"/>
  </r>
  <r>
    <n v="7850"/>
    <s v="CA-2013-104311"/>
    <x v="0"/>
    <x v="440"/>
    <d v="2013-05-07T00:00:00"/>
    <s v="Standard Class"/>
    <s v="AS-10090"/>
    <s v="Adam Shillingsburg"/>
    <x v="0"/>
    <x v="0"/>
    <x v="218"/>
    <x v="5"/>
    <n v="75061"/>
    <x v="2"/>
    <s v="OFF-ST-10002957"/>
    <x v="1"/>
    <x v="4"/>
    <s v="Sterilite Show Offs Storage Containers"/>
    <n v="12.672000000000001"/>
    <n v="3"/>
    <n v="0.2"/>
    <n v="-3.1680000000000001"/>
  </r>
  <r>
    <n v="7851"/>
    <s v="CA-2013-104311"/>
    <x v="0"/>
    <x v="440"/>
    <d v="2013-05-07T00:00:00"/>
    <s v="Standard Class"/>
    <s v="AS-10090"/>
    <s v="Adam Shillingsburg"/>
    <x v="0"/>
    <x v="0"/>
    <x v="218"/>
    <x v="5"/>
    <n v="75061"/>
    <x v="2"/>
    <s v="OFF-LA-10000973"/>
    <x v="1"/>
    <x v="2"/>
    <s v="Avery 502"/>
    <n v="5.04"/>
    <n v="2"/>
    <n v="0.2"/>
    <n v="1.764"/>
  </r>
  <r>
    <n v="7852"/>
    <s v="CA-2011-169649"/>
    <x v="2"/>
    <x v="337"/>
    <d v="2011-12-15T00:00:00"/>
    <s v="Standard Class"/>
    <s v="TS-21205"/>
    <s v="Thomas Seio"/>
    <x v="1"/>
    <x v="0"/>
    <x v="22"/>
    <x v="10"/>
    <n v="60653"/>
    <x v="2"/>
    <s v="OFF-PA-10000143"/>
    <x v="1"/>
    <x v="10"/>
    <s v="Astroparche Fine Business Paper"/>
    <n v="8.4480000000000004"/>
    <n v="2"/>
    <n v="0.2"/>
    <n v="2.9568000000000003"/>
  </r>
  <r>
    <n v="7853"/>
    <s v="CA-2011-169649"/>
    <x v="2"/>
    <x v="337"/>
    <d v="2011-12-15T00:00:00"/>
    <s v="Standard Class"/>
    <s v="TS-21205"/>
    <s v="Thomas Seio"/>
    <x v="1"/>
    <x v="0"/>
    <x v="22"/>
    <x v="10"/>
    <n v="60653"/>
    <x v="2"/>
    <s v="OFF-AP-10003287"/>
    <x v="1"/>
    <x v="9"/>
    <s v="Tripp Lite TLP810NET Broadband Surge for Modem/Fax"/>
    <n v="20.387999999999995"/>
    <n v="2"/>
    <n v="0.8"/>
    <n v="-53.008800000000008"/>
  </r>
  <r>
    <n v="7854"/>
    <s v="CA-2012-144890"/>
    <x v="1"/>
    <x v="707"/>
    <d v="2012-12-29T00:00:00"/>
    <s v="Standard Class"/>
    <s v="SM-20320"/>
    <s v="Sean Miller"/>
    <x v="2"/>
    <x v="0"/>
    <x v="1"/>
    <x v="1"/>
    <n v="90049"/>
    <x v="1"/>
    <s v="OFF-PA-10001526"/>
    <x v="1"/>
    <x v="10"/>
    <s v="Xerox 1949"/>
    <n v="9.9600000000000009"/>
    <n v="2"/>
    <n v="0"/>
    <n v="4.8804000000000007"/>
  </r>
  <r>
    <n v="7855"/>
    <s v="CA-2014-135587"/>
    <x v="3"/>
    <x v="226"/>
    <d v="2014-12-13T00:00:00"/>
    <s v="Standard Class"/>
    <s v="BH-11710"/>
    <s v="Brosina Hoffman"/>
    <x v="0"/>
    <x v="0"/>
    <x v="413"/>
    <x v="35"/>
    <n v="39401"/>
    <x v="0"/>
    <s v="OFF-AP-10004540"/>
    <x v="1"/>
    <x v="9"/>
    <s v="Eureka The Boss Lite 10-Amp Upright Vacuum, Blue"/>
    <n v="320.64"/>
    <n v="4"/>
    <n v="0"/>
    <n v="89.779200000000003"/>
  </r>
  <r>
    <n v="7856"/>
    <s v="CA-2014-135587"/>
    <x v="3"/>
    <x v="226"/>
    <d v="2014-12-13T00:00:00"/>
    <s v="Standard Class"/>
    <s v="BH-11710"/>
    <s v="Brosina Hoffman"/>
    <x v="0"/>
    <x v="0"/>
    <x v="413"/>
    <x v="35"/>
    <n v="39401"/>
    <x v="0"/>
    <s v="TEC-AC-10001266"/>
    <x v="2"/>
    <x v="11"/>
    <s v="Memorex Micro Travel Drive 8 GB"/>
    <n v="52"/>
    <n v="4"/>
    <n v="0"/>
    <n v="23.4"/>
  </r>
  <r>
    <n v="7857"/>
    <s v="CA-2011-103429"/>
    <x v="2"/>
    <x v="992"/>
    <d v="2011-06-01T00:00:00"/>
    <s v="First Class"/>
    <s v="LW-16825"/>
    <s v="Laurel Workman"/>
    <x v="1"/>
    <x v="0"/>
    <x v="20"/>
    <x v="15"/>
    <n v="10024"/>
    <x v="3"/>
    <s v="OFF-BI-10004233"/>
    <x v="1"/>
    <x v="8"/>
    <s v="GBC Pre-Punched Binding Paper, Plastic, White, 8-1/2&quot; x 11&quot;"/>
    <n v="25.584000000000003"/>
    <n v="2"/>
    <n v="0.2"/>
    <n v="8.9543999999999997"/>
  </r>
  <r>
    <n v="7858"/>
    <s v="CA-2011-103429"/>
    <x v="2"/>
    <x v="992"/>
    <d v="2011-06-01T00:00:00"/>
    <s v="First Class"/>
    <s v="LW-16825"/>
    <s v="Laurel Workman"/>
    <x v="1"/>
    <x v="0"/>
    <x v="20"/>
    <x v="15"/>
    <n v="10024"/>
    <x v="3"/>
    <s v="TEC-PH-10003505"/>
    <x v="2"/>
    <x v="7"/>
    <s v="Geemarc AmpliPOWER60"/>
    <n v="464"/>
    <n v="5"/>
    <n v="0"/>
    <n v="134.55999999999995"/>
  </r>
  <r>
    <n v="7859"/>
    <s v="CA-2011-103429"/>
    <x v="2"/>
    <x v="992"/>
    <d v="2011-06-01T00:00:00"/>
    <s v="First Class"/>
    <s v="LW-16825"/>
    <s v="Laurel Workman"/>
    <x v="1"/>
    <x v="0"/>
    <x v="20"/>
    <x v="15"/>
    <n v="10024"/>
    <x v="3"/>
    <s v="OFF-AP-10001005"/>
    <x v="1"/>
    <x v="9"/>
    <s v="Honeywell Quietcare HEPA Air Cleaner"/>
    <n v="235.95000000000002"/>
    <n v="3"/>
    <n v="0"/>
    <n v="77.863499999999988"/>
  </r>
  <r>
    <n v="7860"/>
    <s v="CA-2011-103429"/>
    <x v="2"/>
    <x v="992"/>
    <d v="2011-06-01T00:00:00"/>
    <s v="First Class"/>
    <s v="LW-16825"/>
    <s v="Laurel Workman"/>
    <x v="1"/>
    <x v="0"/>
    <x v="20"/>
    <x v="15"/>
    <n v="10024"/>
    <x v="3"/>
    <s v="OFF-PA-10001712"/>
    <x v="1"/>
    <x v="10"/>
    <s v="Xerox 1948"/>
    <n v="39.96"/>
    <n v="4"/>
    <n v="0"/>
    <n v="17.981999999999999"/>
  </r>
  <r>
    <n v="7861"/>
    <s v="CA-2014-152261"/>
    <x v="3"/>
    <x v="580"/>
    <d v="2014-03-07T00:00:00"/>
    <s v="Standard Class"/>
    <s v="JA-15970"/>
    <s v="Joseph Airdo"/>
    <x v="0"/>
    <x v="0"/>
    <x v="191"/>
    <x v="24"/>
    <n v="44221"/>
    <x v="3"/>
    <s v="OFF-BI-10002353"/>
    <x v="1"/>
    <x v="8"/>
    <s v="GBC VeloBind Cover Sets"/>
    <n v="18.528000000000002"/>
    <n v="4"/>
    <n v="0.7"/>
    <n v="-12.352"/>
  </r>
  <r>
    <n v="7862"/>
    <s v="CA-2012-142993"/>
    <x v="1"/>
    <x v="88"/>
    <d v="2012-10-17T00:00:00"/>
    <s v="Standard Class"/>
    <s v="KA-16525"/>
    <s v="Kelly Andreada"/>
    <x v="0"/>
    <x v="0"/>
    <x v="4"/>
    <x v="4"/>
    <n v="98103"/>
    <x v="1"/>
    <s v="TEC-AC-10003038"/>
    <x v="2"/>
    <x v="11"/>
    <s v="Kingston Digital DataTraveler 16GB USB 2.0"/>
    <n v="17.899999999999999"/>
    <n v="2"/>
    <n v="0"/>
    <n v="3.400999999999998"/>
  </r>
  <r>
    <n v="7863"/>
    <s v="CA-2012-142993"/>
    <x v="1"/>
    <x v="88"/>
    <d v="2012-10-17T00:00:00"/>
    <s v="Standard Class"/>
    <s v="KA-16525"/>
    <s v="Kelly Andreada"/>
    <x v="0"/>
    <x v="0"/>
    <x v="4"/>
    <x v="4"/>
    <n v="98103"/>
    <x v="1"/>
    <s v="OFF-ST-10000934"/>
    <x v="1"/>
    <x v="4"/>
    <s v="Contico 72&quot;H Heavy-Duty Storage System"/>
    <n v="81.96"/>
    <n v="2"/>
    <n v="0"/>
    <n v="0"/>
  </r>
  <r>
    <n v="7864"/>
    <s v="CA-2012-143364"/>
    <x v="1"/>
    <x v="1177"/>
    <d v="2012-07-19T00:00:00"/>
    <s v="Second Class"/>
    <s v="TG-21310"/>
    <s v="Toby Gnade"/>
    <x v="0"/>
    <x v="0"/>
    <x v="123"/>
    <x v="16"/>
    <n v="85204"/>
    <x v="1"/>
    <s v="OFF-ST-10002743"/>
    <x v="1"/>
    <x v="4"/>
    <s v="SAFCO Boltless Steel Shelving"/>
    <n v="272.73599999999999"/>
    <n v="3"/>
    <n v="0.2"/>
    <n v="-64.774800000000013"/>
  </r>
  <r>
    <n v="7865"/>
    <s v="CA-2012-143364"/>
    <x v="1"/>
    <x v="1177"/>
    <d v="2012-07-19T00:00:00"/>
    <s v="Second Class"/>
    <s v="TG-21310"/>
    <s v="Toby Gnade"/>
    <x v="0"/>
    <x v="0"/>
    <x v="123"/>
    <x v="16"/>
    <n v="85204"/>
    <x v="1"/>
    <s v="OFF-PA-10001846"/>
    <x v="1"/>
    <x v="10"/>
    <s v="Xerox 1899"/>
    <n v="18.496000000000002"/>
    <n v="4"/>
    <n v="0.2"/>
    <n v="6.7048000000000005"/>
  </r>
  <r>
    <n v="7866"/>
    <s v="CA-2012-143364"/>
    <x v="1"/>
    <x v="1177"/>
    <d v="2012-07-19T00:00:00"/>
    <s v="Second Class"/>
    <s v="TG-21310"/>
    <s v="Toby Gnade"/>
    <x v="0"/>
    <x v="0"/>
    <x v="123"/>
    <x v="16"/>
    <n v="85204"/>
    <x v="1"/>
    <s v="FUR-CH-10004287"/>
    <x v="0"/>
    <x v="1"/>
    <s v="SAFCO Arco Folding Chair"/>
    <n v="441.92"/>
    <n v="2"/>
    <n v="0.2"/>
    <n v="49.715999999999966"/>
  </r>
  <r>
    <n v="7867"/>
    <s v="CA-2012-143364"/>
    <x v="1"/>
    <x v="1177"/>
    <d v="2012-07-19T00:00:00"/>
    <s v="Second Class"/>
    <s v="TG-21310"/>
    <s v="Toby Gnade"/>
    <x v="0"/>
    <x v="0"/>
    <x v="123"/>
    <x v="16"/>
    <n v="85204"/>
    <x v="1"/>
    <s v="FUR-BO-10001608"/>
    <x v="0"/>
    <x v="0"/>
    <s v="Hon Metal Bookcases, Black"/>
    <n v="127.76400000000002"/>
    <n v="6"/>
    <n v="0.7"/>
    <n v="-191.64599999999996"/>
  </r>
  <r>
    <n v="7868"/>
    <s v="CA-2011-100972"/>
    <x v="2"/>
    <x v="84"/>
    <d v="2011-11-24T00:00:00"/>
    <s v="Second Class"/>
    <s v="DB-13360"/>
    <s v="Dennis Bolton"/>
    <x v="2"/>
    <x v="0"/>
    <x v="288"/>
    <x v="7"/>
    <n v="84106"/>
    <x v="1"/>
    <s v="OFF-PA-10000357"/>
    <x v="1"/>
    <x v="10"/>
    <s v="Xerox 1888"/>
    <n v="166.44"/>
    <n v="3"/>
    <n v="0"/>
    <n v="79.891199999999998"/>
  </r>
  <r>
    <n v="7869"/>
    <s v="CA-2013-136994"/>
    <x v="0"/>
    <x v="1022"/>
    <d v="2013-06-03T00:00:00"/>
    <s v="Standard Class"/>
    <s v="LS-17245"/>
    <s v="Lynn Smith"/>
    <x v="0"/>
    <x v="0"/>
    <x v="1"/>
    <x v="1"/>
    <n v="90045"/>
    <x v="1"/>
    <s v="OFF-PA-10000575"/>
    <x v="1"/>
    <x v="10"/>
    <s v="Wirebound Message Books, Four 2 3/4 x 5 White Forms per Page"/>
    <n v="13.38"/>
    <n v="2"/>
    <n v="0"/>
    <n v="6.1547999999999998"/>
  </r>
  <r>
    <n v="7870"/>
    <s v="US-2014-166233"/>
    <x v="3"/>
    <x v="445"/>
    <d v="2014-07-10T00:00:00"/>
    <s v="Standard Class"/>
    <s v="MO-17950"/>
    <s v="Michael Oakman"/>
    <x v="0"/>
    <x v="0"/>
    <x v="108"/>
    <x v="3"/>
    <n v="28540"/>
    <x v="0"/>
    <s v="TEC-AC-10002167"/>
    <x v="2"/>
    <x v="11"/>
    <s v="Imation 8gb Micro Traveldrive Usb 2.0 Flash Drive"/>
    <n v="24"/>
    <n v="2"/>
    <n v="0.2"/>
    <n v="-2.6999999999999993"/>
  </r>
  <r>
    <n v="7871"/>
    <s v="CA-2014-122112"/>
    <x v="3"/>
    <x v="145"/>
    <d v="2014-09-30T00:00:00"/>
    <s v="Standard Class"/>
    <s v="CA-11965"/>
    <s v="Carol Adams"/>
    <x v="1"/>
    <x v="0"/>
    <x v="80"/>
    <x v="24"/>
    <n v="44107"/>
    <x v="3"/>
    <s v="OFF-EN-10004459"/>
    <x v="1"/>
    <x v="12"/>
    <s v="Security-Tint Envelopes"/>
    <n v="24.448"/>
    <n v="4"/>
    <n v="0.2"/>
    <n v="8.8623999999999992"/>
  </r>
  <r>
    <n v="7872"/>
    <s v="CA-2013-101672"/>
    <x v="0"/>
    <x v="339"/>
    <d v="2013-10-08T00:00:00"/>
    <s v="Standard Class"/>
    <s v="DB-12910"/>
    <s v="Daniel Byrd"/>
    <x v="2"/>
    <x v="0"/>
    <x v="453"/>
    <x v="1"/>
    <n v="92630"/>
    <x v="1"/>
    <s v="OFF-LA-10002271"/>
    <x v="1"/>
    <x v="2"/>
    <s v="Smead Alpha-Z Color-Coded Second Alphabetical Labels and Starter Set"/>
    <n v="6.16"/>
    <n v="2"/>
    <n v="0"/>
    <n v="2.9567999999999999"/>
  </r>
  <r>
    <n v="7873"/>
    <s v="CA-2013-101672"/>
    <x v="0"/>
    <x v="339"/>
    <d v="2013-10-08T00:00:00"/>
    <s v="Standard Class"/>
    <s v="DB-12910"/>
    <s v="Daniel Byrd"/>
    <x v="2"/>
    <x v="0"/>
    <x v="453"/>
    <x v="1"/>
    <n v="92630"/>
    <x v="1"/>
    <s v="FUR-CH-10004063"/>
    <x v="0"/>
    <x v="1"/>
    <s v="Global Deluxe High-Back Manager's Chair"/>
    <n v="915.13600000000008"/>
    <n v="4"/>
    <n v="0.2"/>
    <n v="102.95279999999988"/>
  </r>
  <r>
    <n v="7874"/>
    <s v="CA-2013-101672"/>
    <x v="0"/>
    <x v="339"/>
    <d v="2013-10-08T00:00:00"/>
    <s v="Standard Class"/>
    <s v="DB-12910"/>
    <s v="Daniel Byrd"/>
    <x v="2"/>
    <x v="0"/>
    <x v="453"/>
    <x v="1"/>
    <n v="92630"/>
    <x v="1"/>
    <s v="OFF-PA-10004610"/>
    <x v="1"/>
    <x v="10"/>
    <s v="Xerox 1900"/>
    <n v="8.56"/>
    <n v="2"/>
    <n v="0"/>
    <n v="3.8519999999999994"/>
  </r>
  <r>
    <n v="7875"/>
    <s v="CA-2013-101672"/>
    <x v="0"/>
    <x v="339"/>
    <d v="2013-10-08T00:00:00"/>
    <s v="Standard Class"/>
    <s v="DB-12910"/>
    <s v="Daniel Byrd"/>
    <x v="2"/>
    <x v="0"/>
    <x v="453"/>
    <x v="1"/>
    <n v="92630"/>
    <x v="1"/>
    <s v="OFF-PA-10001878"/>
    <x v="1"/>
    <x v="10"/>
    <s v="Xerox 1891"/>
    <n v="97.82"/>
    <n v="2"/>
    <n v="0"/>
    <n v="45.975399999999993"/>
  </r>
  <r>
    <n v="7876"/>
    <s v="CA-2014-168403"/>
    <x v="3"/>
    <x v="428"/>
    <d v="2014-09-16T00:00:00"/>
    <s v="Standard Class"/>
    <s v="DK-12835"/>
    <s v="Damala Kotsonis"/>
    <x v="1"/>
    <x v="0"/>
    <x v="32"/>
    <x v="21"/>
    <n v="97206"/>
    <x v="1"/>
    <s v="OFF-PA-10002036"/>
    <x v="1"/>
    <x v="10"/>
    <s v="Xerox 1930"/>
    <n v="31.104000000000006"/>
    <n v="6"/>
    <n v="0.2"/>
    <n v="11.2752"/>
  </r>
  <r>
    <n v="7877"/>
    <s v="CA-2014-168403"/>
    <x v="3"/>
    <x v="428"/>
    <d v="2014-09-16T00:00:00"/>
    <s v="Standard Class"/>
    <s v="DK-12835"/>
    <s v="Damala Kotsonis"/>
    <x v="1"/>
    <x v="0"/>
    <x v="32"/>
    <x v="21"/>
    <n v="97206"/>
    <x v="1"/>
    <s v="OFF-AP-10003278"/>
    <x v="1"/>
    <x v="9"/>
    <s v="Belkin 7-Outlet SurgeMaster Home Series"/>
    <n v="11.176000000000002"/>
    <n v="1"/>
    <n v="0.2"/>
    <n v="0.8382000000000005"/>
  </r>
  <r>
    <n v="7878"/>
    <s v="CA-2012-148705"/>
    <x v="1"/>
    <x v="899"/>
    <d v="2012-03-18T00:00:00"/>
    <s v="Standard Class"/>
    <s v="EB-14170"/>
    <s v="Evan Bailliet"/>
    <x v="0"/>
    <x v="0"/>
    <x v="35"/>
    <x v="3"/>
    <n v="28205"/>
    <x v="0"/>
    <s v="OFF-LA-10001641"/>
    <x v="1"/>
    <x v="2"/>
    <s v="Avery 518"/>
    <n v="5.04"/>
    <n v="2"/>
    <n v="0.2"/>
    <n v="1.764"/>
  </r>
  <r>
    <n v="7879"/>
    <s v="CA-2013-160241"/>
    <x v="0"/>
    <x v="896"/>
    <d v="2013-12-05T00:00:00"/>
    <s v="Second Class"/>
    <s v="DR-12940"/>
    <s v="Daniel Raglin"/>
    <x v="2"/>
    <x v="0"/>
    <x v="34"/>
    <x v="10"/>
    <n v="60505"/>
    <x v="2"/>
    <s v="FUR-FU-10003806"/>
    <x v="0"/>
    <x v="5"/>
    <s v="Tenex Chairmat w/ Average Lip, 45&quot; x 53&quot;"/>
    <n v="242.17600000000004"/>
    <n v="4"/>
    <n v="0.6"/>
    <n v="-302.72000000000003"/>
  </r>
  <r>
    <n v="7880"/>
    <s v="CA-2013-155747"/>
    <x v="0"/>
    <x v="403"/>
    <d v="2013-06-22T00:00:00"/>
    <s v="Standard Class"/>
    <s v="JS-15685"/>
    <s v="Jim Sink"/>
    <x v="1"/>
    <x v="0"/>
    <x v="10"/>
    <x v="9"/>
    <n v="19140"/>
    <x v="3"/>
    <s v="FUR-TA-10003392"/>
    <x v="0"/>
    <x v="3"/>
    <s v="Global Adaptabilities Conference Tables"/>
    <n v="337.17599999999999"/>
    <n v="2"/>
    <n v="0.4"/>
    <n v="-118.01160000000002"/>
  </r>
  <r>
    <n v="7881"/>
    <s v="CA-2014-118017"/>
    <x v="3"/>
    <x v="734"/>
    <d v="2014-12-07T00:00:00"/>
    <s v="Second Class"/>
    <s v="LC-16870"/>
    <s v="Lena Cacioppo"/>
    <x v="0"/>
    <x v="0"/>
    <x v="377"/>
    <x v="22"/>
    <n v="80229"/>
    <x v="1"/>
    <s v="OFF-AR-10003856"/>
    <x v="1"/>
    <x v="6"/>
    <s v="Newell 344"/>
    <n v="13.343999999999998"/>
    <n v="6"/>
    <n v="0.2"/>
    <n v="1.0007999999999999"/>
  </r>
  <r>
    <n v="7882"/>
    <s v="CA-2014-118017"/>
    <x v="3"/>
    <x v="734"/>
    <d v="2014-12-07T00:00:00"/>
    <s v="Second Class"/>
    <s v="LC-16870"/>
    <s v="Lena Cacioppo"/>
    <x v="0"/>
    <x v="0"/>
    <x v="377"/>
    <x v="22"/>
    <n v="80229"/>
    <x v="1"/>
    <s v="TEC-AC-10002006"/>
    <x v="2"/>
    <x v="11"/>
    <s v="Memorex Micro Travel Drive 16 GB"/>
    <n v="76.75200000000001"/>
    <n v="6"/>
    <n v="0.2"/>
    <n v="10.553399999999993"/>
  </r>
  <r>
    <n v="7883"/>
    <s v="CA-2014-118017"/>
    <x v="3"/>
    <x v="734"/>
    <d v="2014-12-07T00:00:00"/>
    <s v="Second Class"/>
    <s v="LC-16870"/>
    <s v="Lena Cacioppo"/>
    <x v="0"/>
    <x v="0"/>
    <x v="377"/>
    <x v="22"/>
    <n v="80229"/>
    <x v="1"/>
    <s v="TEC-AC-10002006"/>
    <x v="2"/>
    <x v="11"/>
    <s v="Memorex Micro Travel Drive 16 GB"/>
    <n v="102.33600000000001"/>
    <n v="8"/>
    <n v="0.2"/>
    <n v="14.07119999999999"/>
  </r>
  <r>
    <n v="7884"/>
    <s v="CA-2014-118017"/>
    <x v="3"/>
    <x v="734"/>
    <d v="2014-12-07T00:00:00"/>
    <s v="Second Class"/>
    <s v="LC-16870"/>
    <s v="Lena Cacioppo"/>
    <x v="0"/>
    <x v="0"/>
    <x v="377"/>
    <x v="22"/>
    <n v="80229"/>
    <x v="1"/>
    <s v="OFF-PA-10002246"/>
    <x v="1"/>
    <x v="10"/>
    <s v="Wirebound Four 2-3/4 x 5 Forms per Page, 400 Sets per Book"/>
    <n v="10.32"/>
    <n v="2"/>
    <n v="0.2"/>
    <n v="3.7409999999999997"/>
  </r>
  <r>
    <n v="7885"/>
    <s v="CA-2014-118017"/>
    <x v="3"/>
    <x v="734"/>
    <d v="2014-12-07T00:00:00"/>
    <s v="Second Class"/>
    <s v="LC-16870"/>
    <s v="Lena Cacioppo"/>
    <x v="0"/>
    <x v="0"/>
    <x v="377"/>
    <x v="22"/>
    <n v="80229"/>
    <x v="1"/>
    <s v="OFF-SU-10004782"/>
    <x v="1"/>
    <x v="14"/>
    <s v="Elite 5&quot; Scissors"/>
    <n v="47.32"/>
    <n v="7"/>
    <n v="0.2"/>
    <n v="5.9149999999999938"/>
  </r>
  <r>
    <n v="7886"/>
    <s v="CA-2014-118017"/>
    <x v="3"/>
    <x v="734"/>
    <d v="2014-12-07T00:00:00"/>
    <s v="Second Class"/>
    <s v="LC-16870"/>
    <s v="Lena Cacioppo"/>
    <x v="0"/>
    <x v="0"/>
    <x v="377"/>
    <x v="22"/>
    <n v="80229"/>
    <x v="1"/>
    <s v="FUR-FU-10004351"/>
    <x v="0"/>
    <x v="5"/>
    <s v="Staples"/>
    <n v="23.376000000000001"/>
    <n v="3"/>
    <n v="0.2"/>
    <n v="7.0128000000000013"/>
  </r>
  <r>
    <n v="7887"/>
    <s v="CA-2014-118017"/>
    <x v="3"/>
    <x v="734"/>
    <d v="2014-12-07T00:00:00"/>
    <s v="Second Class"/>
    <s v="LC-16870"/>
    <s v="Lena Cacioppo"/>
    <x v="0"/>
    <x v="0"/>
    <x v="377"/>
    <x v="22"/>
    <n v="80229"/>
    <x v="1"/>
    <s v="FUR-FU-10004270"/>
    <x v="0"/>
    <x v="5"/>
    <s v="Eldon Image Series Desk Accessories, Burgundy"/>
    <n v="16.72"/>
    <n v="5"/>
    <n v="0.2"/>
    <n v="3.3439999999999994"/>
  </r>
  <r>
    <n v="7888"/>
    <s v="CA-2014-118017"/>
    <x v="3"/>
    <x v="734"/>
    <d v="2014-12-07T00:00:00"/>
    <s v="Second Class"/>
    <s v="LC-16870"/>
    <s v="Lena Cacioppo"/>
    <x v="0"/>
    <x v="0"/>
    <x v="377"/>
    <x v="22"/>
    <n v="80229"/>
    <x v="1"/>
    <s v="FUR-FU-10004053"/>
    <x v="0"/>
    <x v="5"/>
    <s v="DAX Two-Tone Silver Metal Document Frame"/>
    <n v="16.192"/>
    <n v="1"/>
    <n v="0.2"/>
    <n v="4.6552000000000007"/>
  </r>
  <r>
    <n v="7889"/>
    <s v="CA-2013-113117"/>
    <x v="0"/>
    <x v="765"/>
    <d v="2013-08-23T00:00:00"/>
    <s v="Standard Class"/>
    <s v="JP-15520"/>
    <s v="Jeremy Pistek"/>
    <x v="0"/>
    <x v="0"/>
    <x v="498"/>
    <x v="1"/>
    <n v="95616"/>
    <x v="1"/>
    <s v="OFF-PA-10000019"/>
    <x v="1"/>
    <x v="10"/>
    <s v="Xerox 1931"/>
    <n v="32.400000000000006"/>
    <n v="5"/>
    <n v="0"/>
    <n v="15.552000000000001"/>
  </r>
  <r>
    <n v="7890"/>
    <s v="CA-2013-148684"/>
    <x v="0"/>
    <x v="591"/>
    <d v="2013-12-30T00:00:00"/>
    <s v="Standard Class"/>
    <s v="TS-21655"/>
    <s v="Trudy Schmidt"/>
    <x v="0"/>
    <x v="0"/>
    <x v="115"/>
    <x v="36"/>
    <n v="72701"/>
    <x v="0"/>
    <s v="OFF-AR-10003811"/>
    <x v="1"/>
    <x v="6"/>
    <s v="Newell 327"/>
    <n v="19.89"/>
    <n v="9"/>
    <n v="0"/>
    <n v="5.3703000000000003"/>
  </r>
  <r>
    <n v="7891"/>
    <s v="CA-2013-148684"/>
    <x v="0"/>
    <x v="591"/>
    <d v="2013-12-30T00:00:00"/>
    <s v="Standard Class"/>
    <s v="TS-21655"/>
    <s v="Trudy Schmidt"/>
    <x v="0"/>
    <x v="0"/>
    <x v="115"/>
    <x v="36"/>
    <n v="72701"/>
    <x v="0"/>
    <s v="TEC-AC-10001838"/>
    <x v="2"/>
    <x v="11"/>
    <s v="Razer Tiamat Over Ear 7.1 Surround Sound PC Gaming Headset"/>
    <n v="399.98"/>
    <n v="2"/>
    <n v="0"/>
    <n v="171.99140000000003"/>
  </r>
  <r>
    <n v="7892"/>
    <s v="CA-2013-148684"/>
    <x v="0"/>
    <x v="591"/>
    <d v="2013-12-30T00:00:00"/>
    <s v="Standard Class"/>
    <s v="TS-21655"/>
    <s v="Trudy Schmidt"/>
    <x v="0"/>
    <x v="0"/>
    <x v="115"/>
    <x v="36"/>
    <n v="72701"/>
    <x v="0"/>
    <s v="FUR-FU-10003553"/>
    <x v="0"/>
    <x v="5"/>
    <s v="Howard Miller 13-1/2&quot; Diameter Rosebrook Wall Clock"/>
    <n v="343.84999999999997"/>
    <n v="5"/>
    <n v="0"/>
    <n v="137.54000000000002"/>
  </r>
  <r>
    <n v="7893"/>
    <s v="CA-2013-148684"/>
    <x v="0"/>
    <x v="591"/>
    <d v="2013-12-30T00:00:00"/>
    <s v="Standard Class"/>
    <s v="TS-21655"/>
    <s v="Trudy Schmidt"/>
    <x v="0"/>
    <x v="0"/>
    <x v="115"/>
    <x v="36"/>
    <n v="72701"/>
    <x v="0"/>
    <s v="OFF-PA-10003302"/>
    <x v="1"/>
    <x v="10"/>
    <s v="Xerox 1906"/>
    <n v="106.32"/>
    <n v="3"/>
    <n v="0"/>
    <n v="49.970399999999991"/>
  </r>
  <r>
    <n v="7894"/>
    <s v="CA-2014-125367"/>
    <x v="3"/>
    <x v="283"/>
    <d v="2014-07-31T00:00:00"/>
    <s v="Standard Class"/>
    <s v="NM-18445"/>
    <s v="Nathan Mautz"/>
    <x v="2"/>
    <x v="0"/>
    <x v="20"/>
    <x v="15"/>
    <n v="10011"/>
    <x v="3"/>
    <s v="OFF-BI-10002412"/>
    <x v="1"/>
    <x v="8"/>
    <s v="Wilson Jones “Snap” Scratch Pad Binder Tool for Ring Binders"/>
    <n v="13.919999999999998"/>
    <n v="3"/>
    <n v="0.2"/>
    <n v="4.3500000000000005"/>
  </r>
  <r>
    <n v="7895"/>
    <s v="CA-2014-124744"/>
    <x v="3"/>
    <x v="548"/>
    <d v="2014-06-26T00:00:00"/>
    <s v="Standard Class"/>
    <s v="EH-14125"/>
    <s v="Eugene Hildebrand"/>
    <x v="2"/>
    <x v="0"/>
    <x v="320"/>
    <x v="48"/>
    <n v="26003"/>
    <x v="3"/>
    <s v="OFF-BI-10002852"/>
    <x v="1"/>
    <x v="8"/>
    <s v="Ibico Standard Transparent Covers"/>
    <n v="82.4"/>
    <n v="5"/>
    <n v="0"/>
    <n v="40.376000000000005"/>
  </r>
  <r>
    <n v="7896"/>
    <s v="CA-2014-124744"/>
    <x v="3"/>
    <x v="548"/>
    <d v="2014-06-26T00:00:00"/>
    <s v="Standard Class"/>
    <s v="EH-14125"/>
    <s v="Eugene Hildebrand"/>
    <x v="2"/>
    <x v="0"/>
    <x v="320"/>
    <x v="48"/>
    <n v="26003"/>
    <x v="3"/>
    <s v="OFF-BI-10000145"/>
    <x v="1"/>
    <x v="8"/>
    <s v="Zipper Ring Binder Pockets"/>
    <n v="6.24"/>
    <n v="2"/>
    <n v="0"/>
    <n v="3.0575999999999999"/>
  </r>
  <r>
    <n v="7897"/>
    <s v="CA-2014-124744"/>
    <x v="3"/>
    <x v="548"/>
    <d v="2014-06-26T00:00:00"/>
    <s v="Standard Class"/>
    <s v="EH-14125"/>
    <s v="Eugene Hildebrand"/>
    <x v="2"/>
    <x v="0"/>
    <x v="320"/>
    <x v="48"/>
    <n v="26003"/>
    <x v="3"/>
    <s v="OFF-PA-10001970"/>
    <x v="1"/>
    <x v="10"/>
    <s v="Xerox 1908"/>
    <n v="447.84"/>
    <n v="8"/>
    <n v="0"/>
    <n v="219.44159999999999"/>
  </r>
  <r>
    <n v="7898"/>
    <s v="CA-2014-128363"/>
    <x v="3"/>
    <x v="802"/>
    <d v="2014-08-19T00:00:00"/>
    <s v="Standard Class"/>
    <s v="DC-12850"/>
    <s v="Dan Campbell"/>
    <x v="0"/>
    <x v="0"/>
    <x v="26"/>
    <x v="18"/>
    <n v="38109"/>
    <x v="0"/>
    <s v="OFF-AP-10001563"/>
    <x v="1"/>
    <x v="9"/>
    <s v="Belkin Premiere Surge Master II 8-outlet surge protector"/>
    <n v="272.048"/>
    <n v="7"/>
    <n v="0.2"/>
    <n v="30.605399999999946"/>
  </r>
  <r>
    <n v="7899"/>
    <s v="CA-2014-128363"/>
    <x v="3"/>
    <x v="802"/>
    <d v="2014-08-19T00:00:00"/>
    <s v="Standard Class"/>
    <s v="DC-12850"/>
    <s v="Dan Campbell"/>
    <x v="0"/>
    <x v="0"/>
    <x v="26"/>
    <x v="18"/>
    <n v="38109"/>
    <x v="0"/>
    <s v="OFF-BI-10001359"/>
    <x v="1"/>
    <x v="8"/>
    <s v="GBC DocuBind TL300 Electric Binding System"/>
    <n v="1614.5820000000003"/>
    <n v="6"/>
    <n v="0.7"/>
    <n v="-1237.8461999999995"/>
  </r>
  <r>
    <n v="7900"/>
    <s v="CA-2014-128363"/>
    <x v="3"/>
    <x v="802"/>
    <d v="2014-08-19T00:00:00"/>
    <s v="Standard Class"/>
    <s v="DC-12850"/>
    <s v="Dan Campbell"/>
    <x v="0"/>
    <x v="0"/>
    <x v="26"/>
    <x v="18"/>
    <n v="38109"/>
    <x v="0"/>
    <s v="OFF-FA-10003495"/>
    <x v="1"/>
    <x v="13"/>
    <s v="Staples"/>
    <n v="24.320000000000004"/>
    <n v="5"/>
    <n v="0.2"/>
    <n v="9.1199999999999974"/>
  </r>
  <r>
    <n v="7901"/>
    <s v="CA-2014-128363"/>
    <x v="3"/>
    <x v="802"/>
    <d v="2014-08-19T00:00:00"/>
    <s v="Standard Class"/>
    <s v="DC-12850"/>
    <s v="Dan Campbell"/>
    <x v="0"/>
    <x v="0"/>
    <x v="26"/>
    <x v="18"/>
    <n v="38109"/>
    <x v="0"/>
    <s v="TEC-AC-10003709"/>
    <x v="2"/>
    <x v="11"/>
    <s v="Maxell 4.7GB DVD-R 5/Pack"/>
    <n v="1.5840000000000001"/>
    <n v="2"/>
    <n v="0.2"/>
    <n v="0.47520000000000018"/>
  </r>
  <r>
    <n v="7902"/>
    <s v="CA-2014-128363"/>
    <x v="3"/>
    <x v="802"/>
    <d v="2014-08-19T00:00:00"/>
    <s v="Standard Class"/>
    <s v="DC-12850"/>
    <s v="Dan Campbell"/>
    <x v="0"/>
    <x v="0"/>
    <x v="26"/>
    <x v="18"/>
    <n v="38109"/>
    <x v="0"/>
    <s v="FUR-FU-10003268"/>
    <x v="0"/>
    <x v="5"/>
    <s v="Eldon Radial Chair Mat for Low to Medium Pile Carpets"/>
    <n v="31.983999999999998"/>
    <n v="1"/>
    <n v="0.2"/>
    <n v="0"/>
  </r>
  <r>
    <n v="7903"/>
    <s v="CA-2014-128363"/>
    <x v="3"/>
    <x v="802"/>
    <d v="2014-08-19T00:00:00"/>
    <s v="Standard Class"/>
    <s v="DC-12850"/>
    <s v="Dan Campbell"/>
    <x v="0"/>
    <x v="0"/>
    <x v="26"/>
    <x v="18"/>
    <n v="38109"/>
    <x v="0"/>
    <s v="OFF-EN-10003845"/>
    <x v="1"/>
    <x v="12"/>
    <s v="Colored Envelopes"/>
    <n v="14.76"/>
    <n v="5"/>
    <n v="0.2"/>
    <n v="4.7969999999999988"/>
  </r>
  <r>
    <n v="7904"/>
    <s v="CA-2014-128363"/>
    <x v="3"/>
    <x v="802"/>
    <d v="2014-08-19T00:00:00"/>
    <s v="Standard Class"/>
    <s v="DC-12850"/>
    <s v="Dan Campbell"/>
    <x v="0"/>
    <x v="0"/>
    <x v="26"/>
    <x v="18"/>
    <n v="38109"/>
    <x v="0"/>
    <s v="FUR-CH-10002073"/>
    <x v="0"/>
    <x v="1"/>
    <s v="Hon Olson Stacker Chairs"/>
    <n v="423.64799999999997"/>
    <n v="2"/>
    <n v="0.2"/>
    <n v="47.660399999999967"/>
  </r>
  <r>
    <n v="7905"/>
    <s v="CA-2012-126669"/>
    <x v="1"/>
    <x v="209"/>
    <d v="2012-11-13T00:00:00"/>
    <s v="Standard Class"/>
    <s v="DO-13645"/>
    <s v="Doug O'Connell"/>
    <x v="0"/>
    <x v="0"/>
    <x v="12"/>
    <x v="5"/>
    <n v="77036"/>
    <x v="2"/>
    <s v="OFF-PA-10001357"/>
    <x v="1"/>
    <x v="10"/>
    <s v="Xerox 1886"/>
    <n v="76.64"/>
    <n v="2"/>
    <n v="0.2"/>
    <n v="26.823999999999995"/>
  </r>
  <r>
    <n v="7906"/>
    <s v="US-2012-118766"/>
    <x v="1"/>
    <x v="52"/>
    <d v="2012-10-22T00:00:00"/>
    <s v="Standard Class"/>
    <s v="LS-16975"/>
    <s v="Lindsay Shagiari"/>
    <x v="2"/>
    <x v="0"/>
    <x v="61"/>
    <x v="5"/>
    <n v="75217"/>
    <x v="2"/>
    <s v="OFF-EN-10001415"/>
    <x v="1"/>
    <x v="12"/>
    <s v="Staples"/>
    <n v="4.4640000000000004"/>
    <n v="1"/>
    <n v="0.2"/>
    <n v="1.6739999999999999"/>
  </r>
  <r>
    <n v="7907"/>
    <s v="US-2012-118766"/>
    <x v="1"/>
    <x v="52"/>
    <d v="2012-10-22T00:00:00"/>
    <s v="Standard Class"/>
    <s v="LS-16975"/>
    <s v="Lindsay Shagiari"/>
    <x v="2"/>
    <x v="0"/>
    <x v="61"/>
    <x v="5"/>
    <n v="75217"/>
    <x v="2"/>
    <s v="OFF-BI-10002813"/>
    <x v="1"/>
    <x v="8"/>
    <s v="Avery Reinforcements for Hole-Punch Pages"/>
    <n v="3.9599999999999991"/>
    <n v="10"/>
    <n v="0.8"/>
    <n v="-6.93"/>
  </r>
  <r>
    <n v="7908"/>
    <s v="CA-2013-112585"/>
    <x v="0"/>
    <x v="679"/>
    <d v="2013-08-03T00:00:00"/>
    <s v="First Class"/>
    <s v="RW-19630"/>
    <s v="Rob Williams"/>
    <x v="1"/>
    <x v="0"/>
    <x v="8"/>
    <x v="1"/>
    <n v="94122"/>
    <x v="1"/>
    <s v="OFF-AP-10003849"/>
    <x v="1"/>
    <x v="9"/>
    <s v="Hoover Shoulder Vac Commercial Portable Vacuum"/>
    <n v="715.64"/>
    <n v="2"/>
    <n v="0"/>
    <n v="178.90999999999997"/>
  </r>
  <r>
    <n v="7909"/>
    <s v="CA-2013-149762"/>
    <x v="0"/>
    <x v="275"/>
    <d v="2013-12-08T00:00:00"/>
    <s v="Standard Class"/>
    <s v="RD-19720"/>
    <s v="Roger Demir"/>
    <x v="0"/>
    <x v="0"/>
    <x v="499"/>
    <x v="1"/>
    <n v="95037"/>
    <x v="1"/>
    <s v="FUR-TA-10004147"/>
    <x v="0"/>
    <x v="3"/>
    <s v="Hon 4060 Series Tables"/>
    <n v="268.70400000000001"/>
    <n v="3"/>
    <n v="0.2"/>
    <n v="6.717599999999976"/>
  </r>
  <r>
    <n v="7910"/>
    <s v="CA-2013-149762"/>
    <x v="0"/>
    <x v="275"/>
    <d v="2013-12-08T00:00:00"/>
    <s v="Standard Class"/>
    <s v="RD-19720"/>
    <s v="Roger Demir"/>
    <x v="0"/>
    <x v="0"/>
    <x v="499"/>
    <x v="1"/>
    <n v="95037"/>
    <x v="1"/>
    <s v="OFF-AR-10001662"/>
    <x v="1"/>
    <x v="6"/>
    <s v="Rogers Handheld Barrel Pencil Sharpener"/>
    <n v="21.92"/>
    <n v="8"/>
    <n v="0"/>
    <n v="5.9184000000000019"/>
  </r>
  <r>
    <n v="7911"/>
    <s v="CA-2013-149762"/>
    <x v="0"/>
    <x v="275"/>
    <d v="2013-12-08T00:00:00"/>
    <s v="Standard Class"/>
    <s v="RD-19720"/>
    <s v="Roger Demir"/>
    <x v="0"/>
    <x v="0"/>
    <x v="499"/>
    <x v="1"/>
    <n v="95037"/>
    <x v="1"/>
    <s v="OFF-ST-10001558"/>
    <x v="1"/>
    <x v="4"/>
    <s v="Acco Perma 4000 Stacking Storage Drawers"/>
    <n v="48.72"/>
    <n v="3"/>
    <n v="0"/>
    <n v="7.3079999999999998"/>
  </r>
  <r>
    <n v="7912"/>
    <s v="CA-2013-149762"/>
    <x v="0"/>
    <x v="275"/>
    <d v="2013-12-08T00:00:00"/>
    <s v="Standard Class"/>
    <s v="RD-19720"/>
    <s v="Roger Demir"/>
    <x v="0"/>
    <x v="0"/>
    <x v="499"/>
    <x v="1"/>
    <n v="95037"/>
    <x v="1"/>
    <s v="FUR-BO-10001337"/>
    <x v="0"/>
    <x v="0"/>
    <s v="O'Sullivan Living Dimensions 2-Shelf Bookcases"/>
    <n v="205.666"/>
    <n v="2"/>
    <n v="0.15"/>
    <n v="-12.097999999999999"/>
  </r>
  <r>
    <n v="7913"/>
    <s v="CA-2013-167605"/>
    <x v="0"/>
    <x v="236"/>
    <d v="2013-05-01T00:00:00"/>
    <s v="Second Class"/>
    <s v="RB-19570"/>
    <s v="Rob Beeghly"/>
    <x v="0"/>
    <x v="0"/>
    <x v="490"/>
    <x v="10"/>
    <n v="60174"/>
    <x v="2"/>
    <s v="FUR-FU-10001602"/>
    <x v="0"/>
    <x v="5"/>
    <s v="Eldon Delta Triangular Chair Mat, 52&quot; x 58&quot;, Clear"/>
    <n v="30.344000000000001"/>
    <n v="2"/>
    <n v="0.6"/>
    <n v="-31.861200000000004"/>
  </r>
  <r>
    <n v="7914"/>
    <s v="US-2014-105697"/>
    <x v="3"/>
    <x v="326"/>
    <d v="2014-08-28T00:00:00"/>
    <s v="First Class"/>
    <s v="JE-15715"/>
    <s v="Joe Elijah"/>
    <x v="0"/>
    <x v="0"/>
    <x v="138"/>
    <x v="24"/>
    <n v="44105"/>
    <x v="3"/>
    <s v="OFF-ST-10003996"/>
    <x v="1"/>
    <x v="4"/>
    <s v="Letter/Legal File Tote with Clear Snap-On Lid, Black Granite"/>
    <n v="25.695999999999998"/>
    <n v="2"/>
    <n v="0.2"/>
    <n v="1.9271999999999991"/>
  </r>
  <r>
    <n v="7915"/>
    <s v="CA-2014-165323"/>
    <x v="3"/>
    <x v="46"/>
    <d v="2014-06-22T00:00:00"/>
    <s v="Standard Class"/>
    <s v="SR-20740"/>
    <s v="Steven Roelle"/>
    <x v="2"/>
    <x v="0"/>
    <x v="20"/>
    <x v="15"/>
    <n v="10024"/>
    <x v="3"/>
    <s v="TEC-MA-10003673"/>
    <x v="2"/>
    <x v="15"/>
    <s v="Hewlett-Packard Desktjet 6988DT Refurbished Printer"/>
    <n v="3404.5"/>
    <n v="5"/>
    <n v="0"/>
    <n v="1668.2049999999999"/>
  </r>
  <r>
    <n v="7916"/>
    <s v="CA-2014-165323"/>
    <x v="3"/>
    <x v="46"/>
    <d v="2014-06-22T00:00:00"/>
    <s v="Standard Class"/>
    <s v="SR-20740"/>
    <s v="Steven Roelle"/>
    <x v="2"/>
    <x v="0"/>
    <x v="20"/>
    <x v="15"/>
    <n v="10024"/>
    <x v="3"/>
    <s v="TEC-AC-10004992"/>
    <x v="2"/>
    <x v="11"/>
    <s v="Kingston Digital DataTraveler 64GB USB 2.0"/>
    <n v="101.34"/>
    <n v="3"/>
    <n v="0"/>
    <n v="8.1071999999999917"/>
  </r>
  <r>
    <n v="7917"/>
    <s v="CA-2012-110891"/>
    <x v="1"/>
    <x v="312"/>
    <d v="2012-11-24T00:00:00"/>
    <s v="Standard Class"/>
    <s v="PO-19195"/>
    <s v="Phillina Ober"/>
    <x v="2"/>
    <x v="0"/>
    <x v="10"/>
    <x v="9"/>
    <n v="19140"/>
    <x v="3"/>
    <s v="FUR-CH-10002880"/>
    <x v="0"/>
    <x v="1"/>
    <s v="Global High-Back Leather Tilter, Burgundy"/>
    <n v="344.37199999999996"/>
    <n v="4"/>
    <n v="0.3"/>
    <n v="-93.472400000000022"/>
  </r>
  <r>
    <n v="7918"/>
    <s v="CA-2014-100783"/>
    <x v="3"/>
    <x v="507"/>
    <d v="2014-09-09T00:00:00"/>
    <s v="Second Class"/>
    <s v="JK-16120"/>
    <s v="Julie Kriz"/>
    <x v="2"/>
    <x v="0"/>
    <x v="164"/>
    <x v="5"/>
    <n v="75043"/>
    <x v="2"/>
    <s v="OFF-AR-10000380"/>
    <x v="1"/>
    <x v="6"/>
    <s v="Hunt PowerHouse Electric Pencil Sharpener, Blue"/>
    <n v="30.384"/>
    <n v="1"/>
    <n v="0.2"/>
    <n v="3.7979999999999947"/>
  </r>
  <r>
    <n v="7919"/>
    <s v="CA-2012-152513"/>
    <x v="1"/>
    <x v="433"/>
    <d v="2012-07-08T00:00:00"/>
    <s v="Second Class"/>
    <s v="JP-16135"/>
    <s v="Julie Prescott"/>
    <x v="2"/>
    <x v="0"/>
    <x v="70"/>
    <x v="1"/>
    <n v="92024"/>
    <x v="1"/>
    <s v="OFF-BI-10002706"/>
    <x v="1"/>
    <x v="8"/>
    <s v="Avery Premier Heavy-Duty Binder with Round Locking Rings"/>
    <n v="22.847999999999999"/>
    <n v="2"/>
    <n v="0.2"/>
    <n v="7.4255999999999993"/>
  </r>
  <r>
    <n v="7920"/>
    <s v="CA-2014-139822"/>
    <x v="3"/>
    <x v="175"/>
    <d v="2014-09-22T00:00:00"/>
    <s v="Standard Class"/>
    <s v="Dp-13240"/>
    <s v="Dean percer"/>
    <x v="2"/>
    <x v="0"/>
    <x v="416"/>
    <x v="29"/>
    <n v="6708"/>
    <x v="3"/>
    <s v="OFF-ST-10000943"/>
    <x v="1"/>
    <x v="4"/>
    <s v="Eldon ProFile File 'N Store Portable File Tub Letter/Legal Size Black"/>
    <n v="38.619999999999997"/>
    <n v="2"/>
    <n v="0"/>
    <n v="10.813600000000001"/>
  </r>
  <r>
    <n v="7921"/>
    <s v="CA-2014-139822"/>
    <x v="3"/>
    <x v="175"/>
    <d v="2014-09-22T00:00:00"/>
    <s v="Standard Class"/>
    <s v="Dp-13240"/>
    <s v="Dean percer"/>
    <x v="2"/>
    <x v="0"/>
    <x v="416"/>
    <x v="29"/>
    <n v="6708"/>
    <x v="3"/>
    <s v="TEC-AC-10001090"/>
    <x v="2"/>
    <x v="11"/>
    <s v="Micro Innovations Wireless Classic Keyboard with Mouse"/>
    <n v="59.98"/>
    <n v="2"/>
    <n v="0"/>
    <n v="10.796399999999998"/>
  </r>
  <r>
    <n v="7922"/>
    <s v="CA-2014-107713"/>
    <x v="3"/>
    <x v="677"/>
    <d v="2014-03-18T00:00:00"/>
    <s v="Standard Class"/>
    <s v="JB-16000"/>
    <s v="Joy Bell-"/>
    <x v="0"/>
    <x v="0"/>
    <x v="29"/>
    <x v="39"/>
    <n v="21044"/>
    <x v="3"/>
    <s v="OFF-BI-10002026"/>
    <x v="1"/>
    <x v="8"/>
    <s v="Avery Arch Ring Binders"/>
    <n v="174.3"/>
    <n v="3"/>
    <n v="0"/>
    <n v="81.920999999999992"/>
  </r>
  <r>
    <n v="7923"/>
    <s v="CA-2014-134096"/>
    <x v="3"/>
    <x v="241"/>
    <d v="2014-09-30T00:00:00"/>
    <s v="Standard Class"/>
    <s v="PP-18955"/>
    <s v="Paul Prost"/>
    <x v="2"/>
    <x v="0"/>
    <x v="389"/>
    <x v="2"/>
    <n v="33021"/>
    <x v="0"/>
    <s v="TEC-PH-10000526"/>
    <x v="2"/>
    <x v="7"/>
    <s v="Vtech CS6719"/>
    <n v="383.96000000000004"/>
    <n v="5"/>
    <n v="0.2"/>
    <n v="38.396000000000015"/>
  </r>
  <r>
    <n v="7924"/>
    <s v="CA-2014-134096"/>
    <x v="3"/>
    <x v="241"/>
    <d v="2014-09-30T00:00:00"/>
    <s v="Standard Class"/>
    <s v="PP-18955"/>
    <s v="Paul Prost"/>
    <x v="2"/>
    <x v="0"/>
    <x v="389"/>
    <x v="2"/>
    <n v="33021"/>
    <x v="0"/>
    <s v="OFF-BI-10004002"/>
    <x v="1"/>
    <x v="8"/>
    <s v="Wilson Jones International Size A4 Ring Binders"/>
    <n v="15.570000000000004"/>
    <n v="3"/>
    <n v="0.7"/>
    <n v="-11.417999999999999"/>
  </r>
  <r>
    <n v="7925"/>
    <s v="CA-2013-125843"/>
    <x v="0"/>
    <x v="572"/>
    <d v="2013-08-17T00:00:00"/>
    <s v="First Class"/>
    <s v="RF-19840"/>
    <s v="Roy Französisch"/>
    <x v="0"/>
    <x v="0"/>
    <x v="24"/>
    <x v="17"/>
    <n v="22153"/>
    <x v="0"/>
    <s v="OFF-BI-10002309"/>
    <x v="1"/>
    <x v="8"/>
    <s v="Avery Heavy-Duty EZD  Binder With Locking Rings"/>
    <n v="22.32"/>
    <n v="4"/>
    <n v="0"/>
    <n v="10.7136"/>
  </r>
  <r>
    <n v="7926"/>
    <s v="CA-2013-125843"/>
    <x v="0"/>
    <x v="572"/>
    <d v="2013-08-17T00:00:00"/>
    <s v="First Class"/>
    <s v="RF-19840"/>
    <s v="Roy Französisch"/>
    <x v="0"/>
    <x v="0"/>
    <x v="24"/>
    <x v="17"/>
    <n v="22153"/>
    <x v="0"/>
    <s v="OFF-LA-10003923"/>
    <x v="1"/>
    <x v="2"/>
    <s v="Alphabetical Labels for Top Tab Filing"/>
    <n v="103.60000000000001"/>
    <n v="7"/>
    <n v="0"/>
    <n v="51.800000000000004"/>
  </r>
  <r>
    <n v="7927"/>
    <s v="CA-2014-120404"/>
    <x v="3"/>
    <x v="225"/>
    <d v="2014-11-25T00:00:00"/>
    <s v="Second Class"/>
    <s v="KH-16330"/>
    <s v="Katharine Harms"/>
    <x v="1"/>
    <x v="0"/>
    <x v="20"/>
    <x v="15"/>
    <n v="10035"/>
    <x v="3"/>
    <s v="TEC-AC-10003433"/>
    <x v="2"/>
    <x v="11"/>
    <s v="Maxell 4.7GB DVD+R 5/Pack"/>
    <n v="2.9699999999999998"/>
    <n v="3"/>
    <n v="0"/>
    <n v="1.3365"/>
  </r>
  <r>
    <n v="7928"/>
    <s v="CA-2014-120404"/>
    <x v="3"/>
    <x v="225"/>
    <d v="2014-11-25T00:00:00"/>
    <s v="Second Class"/>
    <s v="KH-16330"/>
    <s v="Katharine Harms"/>
    <x v="1"/>
    <x v="0"/>
    <x v="20"/>
    <x v="15"/>
    <n v="10035"/>
    <x v="3"/>
    <s v="TEC-PH-10001363"/>
    <x v="2"/>
    <x v="7"/>
    <s v="Apple iPhone 5S"/>
    <n v="569.99"/>
    <n v="1"/>
    <n v="0"/>
    <n v="170.99699999999996"/>
  </r>
  <r>
    <n v="7929"/>
    <s v="CA-2014-120404"/>
    <x v="3"/>
    <x v="225"/>
    <d v="2014-11-25T00:00:00"/>
    <s v="Second Class"/>
    <s v="KH-16330"/>
    <s v="Katharine Harms"/>
    <x v="1"/>
    <x v="0"/>
    <x v="20"/>
    <x v="15"/>
    <n v="10035"/>
    <x v="3"/>
    <s v="FUR-FU-10000820"/>
    <x v="0"/>
    <x v="5"/>
    <s v="Tensor Brushed Steel Torchiere Floor Lamp"/>
    <n v="50.97"/>
    <n v="3"/>
    <n v="0"/>
    <n v="9.1745999999999981"/>
  </r>
  <r>
    <n v="7930"/>
    <s v="CA-2014-167549"/>
    <x v="3"/>
    <x v="800"/>
    <d v="2014-07-28T00:00:00"/>
    <s v="First Class"/>
    <s v="EM-14200"/>
    <s v="Evan Minnotte"/>
    <x v="2"/>
    <x v="0"/>
    <x v="61"/>
    <x v="5"/>
    <n v="75217"/>
    <x v="2"/>
    <s v="FUR-TA-10004767"/>
    <x v="0"/>
    <x v="3"/>
    <s v="Safco Drafting Table"/>
    <n v="298.11599999999999"/>
    <n v="6"/>
    <n v="0.3"/>
    <n v="-4.2588000000000363"/>
  </r>
  <r>
    <n v="7931"/>
    <s v="CA-2013-120082"/>
    <x v="0"/>
    <x v="869"/>
    <d v="2013-03-28T00:00:00"/>
    <s v="Second Class"/>
    <s v="DK-12835"/>
    <s v="Damala Kotsonis"/>
    <x v="1"/>
    <x v="0"/>
    <x v="20"/>
    <x v="15"/>
    <n v="10024"/>
    <x v="3"/>
    <s v="OFF-AR-10001955"/>
    <x v="1"/>
    <x v="6"/>
    <s v="Newell 319"/>
    <n v="59.519999999999996"/>
    <n v="3"/>
    <n v="0"/>
    <n v="17.855999999999995"/>
  </r>
  <r>
    <n v="7932"/>
    <s v="US-2013-168095"/>
    <x v="0"/>
    <x v="692"/>
    <d v="2013-07-21T00:00:00"/>
    <s v="Standard Class"/>
    <s v="MC-17425"/>
    <s v="Mark Cousins"/>
    <x v="1"/>
    <x v="0"/>
    <x v="32"/>
    <x v="21"/>
    <n v="97206"/>
    <x v="1"/>
    <s v="FUR-CH-10004886"/>
    <x v="0"/>
    <x v="1"/>
    <s v="Bevis Steel Folding Chairs"/>
    <n v="230.28000000000003"/>
    <n v="3"/>
    <n v="0.2"/>
    <n v="23.027999999999992"/>
  </r>
  <r>
    <n v="7933"/>
    <s v="US-2013-168095"/>
    <x v="0"/>
    <x v="692"/>
    <d v="2013-07-21T00:00:00"/>
    <s v="Standard Class"/>
    <s v="MC-17425"/>
    <s v="Mark Cousins"/>
    <x v="1"/>
    <x v="0"/>
    <x v="32"/>
    <x v="21"/>
    <n v="97206"/>
    <x v="1"/>
    <s v="OFF-PA-10003641"/>
    <x v="1"/>
    <x v="10"/>
    <s v="Xerox 1909"/>
    <n v="105.52"/>
    <n v="5"/>
    <n v="0.2"/>
    <n v="34.293999999999997"/>
  </r>
  <r>
    <n v="7934"/>
    <s v="CA-2014-166093"/>
    <x v="3"/>
    <x v="629"/>
    <d v="2014-08-25T00:00:00"/>
    <s v="Standard Class"/>
    <s v="RW-19540"/>
    <s v="Rick Wilson"/>
    <x v="1"/>
    <x v="0"/>
    <x v="71"/>
    <x v="1"/>
    <n v="94513"/>
    <x v="1"/>
    <s v="OFF-EN-10003134"/>
    <x v="1"/>
    <x v="12"/>
    <s v="Staples"/>
    <n v="23.36"/>
    <n v="2"/>
    <n v="0"/>
    <n v="11.68"/>
  </r>
  <r>
    <n v="7935"/>
    <s v="CA-2014-166093"/>
    <x v="3"/>
    <x v="629"/>
    <d v="2014-08-25T00:00:00"/>
    <s v="Standard Class"/>
    <s v="RW-19540"/>
    <s v="Rick Wilson"/>
    <x v="1"/>
    <x v="0"/>
    <x v="71"/>
    <x v="1"/>
    <n v="94513"/>
    <x v="1"/>
    <s v="TEC-PH-10002564"/>
    <x v="2"/>
    <x v="7"/>
    <s v="OtterBox Defender Series Case - Samsung Galaxy S4"/>
    <n v="71.975999999999999"/>
    <n v="3"/>
    <n v="0.2"/>
    <n v="8.9969999999999892"/>
  </r>
  <r>
    <n v="7936"/>
    <s v="CA-2014-166093"/>
    <x v="3"/>
    <x v="629"/>
    <d v="2014-08-25T00:00:00"/>
    <s v="Standard Class"/>
    <s v="RW-19540"/>
    <s v="Rick Wilson"/>
    <x v="1"/>
    <x v="0"/>
    <x v="71"/>
    <x v="1"/>
    <n v="94513"/>
    <x v="1"/>
    <s v="OFF-PA-10003893"/>
    <x v="1"/>
    <x v="10"/>
    <s v="Xerox 1962"/>
    <n v="8.56"/>
    <n v="2"/>
    <n v="0"/>
    <n v="3.8519999999999994"/>
  </r>
  <r>
    <n v="7937"/>
    <s v="CA-2014-166093"/>
    <x v="3"/>
    <x v="629"/>
    <d v="2014-08-25T00:00:00"/>
    <s v="Standard Class"/>
    <s v="RW-19540"/>
    <s v="Rick Wilson"/>
    <x v="1"/>
    <x v="0"/>
    <x v="71"/>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x v="0"/>
    <x v="71"/>
    <x v="1"/>
    <n v="94513"/>
    <x v="1"/>
    <s v="OFF-AP-10001058"/>
    <x v="1"/>
    <x v="9"/>
    <s v="Sanyo 2.5 Cubic Foot Mid-Size Office Refrigerators"/>
    <n v="2518.29"/>
    <n v="9"/>
    <n v="0"/>
    <n v="654.7553999999999"/>
  </r>
  <r>
    <n v="7939"/>
    <s v="CA-2014-166093"/>
    <x v="3"/>
    <x v="629"/>
    <d v="2014-08-25T00:00:00"/>
    <s v="Standard Class"/>
    <s v="RW-19540"/>
    <s v="Rick Wilson"/>
    <x v="1"/>
    <x v="0"/>
    <x v="71"/>
    <x v="1"/>
    <n v="94513"/>
    <x v="1"/>
    <s v="OFF-ST-10001496"/>
    <x v="1"/>
    <x v="4"/>
    <s v="Standard Rollaway File with Lock"/>
    <n v="540.56999999999994"/>
    <n v="3"/>
    <n v="0"/>
    <n v="140.54820000000001"/>
  </r>
  <r>
    <n v="7940"/>
    <s v="CA-2014-166093"/>
    <x v="3"/>
    <x v="629"/>
    <d v="2014-08-25T00:00:00"/>
    <s v="Standard Class"/>
    <s v="RW-19540"/>
    <s v="Rick Wilson"/>
    <x v="1"/>
    <x v="0"/>
    <x v="71"/>
    <x v="1"/>
    <n v="94513"/>
    <x v="1"/>
    <s v="OFF-BI-10004230"/>
    <x v="1"/>
    <x v="8"/>
    <s v="GBC Recycled Grain Textured Covers"/>
    <n v="221.05600000000001"/>
    <n v="8"/>
    <n v="0.2"/>
    <n v="77.369599999999991"/>
  </r>
  <r>
    <n v="7941"/>
    <s v="CA-2013-146325"/>
    <x v="0"/>
    <x v="882"/>
    <d v="2013-12-18T00:00:00"/>
    <s v="First Class"/>
    <s v="DS-13180"/>
    <s v="David Smith"/>
    <x v="1"/>
    <x v="0"/>
    <x v="70"/>
    <x v="1"/>
    <n v="92037"/>
    <x v="1"/>
    <s v="FUR-CH-10001146"/>
    <x v="0"/>
    <x v="1"/>
    <s v="Global Task Chair, Black"/>
    <n v="81.424000000000007"/>
    <n v="2"/>
    <n v="0.2"/>
    <n v="-9.1601999999999961"/>
  </r>
  <r>
    <n v="7942"/>
    <s v="CA-2013-146325"/>
    <x v="0"/>
    <x v="882"/>
    <d v="2013-12-18T00:00:00"/>
    <s v="First Class"/>
    <s v="DS-13180"/>
    <s v="David Smith"/>
    <x v="1"/>
    <x v="0"/>
    <x v="70"/>
    <x v="1"/>
    <n v="92037"/>
    <x v="1"/>
    <s v="OFF-ST-10001590"/>
    <x v="1"/>
    <x v="4"/>
    <s v="Tenex Personal Project File with Scoop Front Design, Black"/>
    <n v="134.80000000000001"/>
    <n v="10"/>
    <n v="0"/>
    <n v="35.047999999999995"/>
  </r>
  <r>
    <n v="7943"/>
    <s v="CA-2014-134194"/>
    <x v="3"/>
    <x v="53"/>
    <d v="2015-01-02T00:00:00"/>
    <s v="Standard Class"/>
    <s v="GA-14725"/>
    <s v="Guy Armstrong"/>
    <x v="0"/>
    <x v="0"/>
    <x v="61"/>
    <x v="5"/>
    <n v="75081"/>
    <x v="2"/>
    <s v="OFF-BI-10003684"/>
    <x v="1"/>
    <x v="8"/>
    <s v="Wilson Jones Legal Size Ring Binders"/>
    <n v="39.581999999999987"/>
    <n v="9"/>
    <n v="0.8"/>
    <n v="-59.372999999999976"/>
  </r>
  <r>
    <n v="7944"/>
    <s v="CA-2014-134194"/>
    <x v="3"/>
    <x v="53"/>
    <d v="2015-01-02T00:00:00"/>
    <s v="Standard Class"/>
    <s v="GA-14725"/>
    <s v="Guy Armstrong"/>
    <x v="0"/>
    <x v="0"/>
    <x v="61"/>
    <x v="5"/>
    <n v="75081"/>
    <x v="2"/>
    <s v="OFF-SU-10000946"/>
    <x v="1"/>
    <x v="14"/>
    <s v="Staples"/>
    <n v="44.688000000000002"/>
    <n v="7"/>
    <n v="0.2"/>
    <n v="5.0273999999999965"/>
  </r>
  <r>
    <n v="7945"/>
    <s v="CA-2014-134194"/>
    <x v="3"/>
    <x v="53"/>
    <d v="2015-01-02T00:00:00"/>
    <s v="Standard Class"/>
    <s v="GA-14725"/>
    <s v="Guy Armstrong"/>
    <x v="0"/>
    <x v="0"/>
    <x v="61"/>
    <x v="5"/>
    <n v="75081"/>
    <x v="2"/>
    <s v="OFF-AR-10001615"/>
    <x v="1"/>
    <x v="6"/>
    <s v="Newell 34"/>
    <n v="31.744"/>
    <n v="2"/>
    <n v="0.2"/>
    <n v="2.3808000000000007"/>
  </r>
  <r>
    <n v="7946"/>
    <s v="CA-2014-134194"/>
    <x v="3"/>
    <x v="53"/>
    <d v="2015-01-02T00:00:00"/>
    <s v="Standard Class"/>
    <s v="GA-14725"/>
    <s v="Guy Armstrong"/>
    <x v="0"/>
    <x v="0"/>
    <x v="61"/>
    <x v="5"/>
    <n v="75081"/>
    <x v="2"/>
    <s v="OFF-BI-10001597"/>
    <x v="1"/>
    <x v="8"/>
    <s v="Wilson Jones Ledger-Size, Piano-Hinge Binder, 2&quot;, Blue"/>
    <n v="40.97999999999999"/>
    <n v="5"/>
    <n v="0.8"/>
    <n v="-65.567999999999998"/>
  </r>
  <r>
    <n v="7947"/>
    <s v="CA-2014-134194"/>
    <x v="3"/>
    <x v="53"/>
    <d v="2015-01-02T00:00:00"/>
    <s v="Standard Class"/>
    <s v="GA-14725"/>
    <s v="Guy Armstrong"/>
    <x v="0"/>
    <x v="0"/>
    <x v="61"/>
    <x v="5"/>
    <n v="75081"/>
    <x v="2"/>
    <s v="OFF-BI-10001116"/>
    <x v="1"/>
    <x v="8"/>
    <s v="Wilson Jones 1&quot; Hanging DublLock Ring Binders"/>
    <n v="3.1679999999999993"/>
    <n v="3"/>
    <n v="0.8"/>
    <n v="-5.0687999999999995"/>
  </r>
  <r>
    <n v="7948"/>
    <s v="CA-2011-131009"/>
    <x v="2"/>
    <x v="72"/>
    <d v="2011-03-05T00:00:00"/>
    <s v="Standard Class"/>
    <s v="SC-20380"/>
    <s v="Shahid Collister"/>
    <x v="0"/>
    <x v="0"/>
    <x v="236"/>
    <x v="5"/>
    <n v="79907"/>
    <x v="2"/>
    <s v="OFF-FA-10004395"/>
    <x v="1"/>
    <x v="13"/>
    <s v="Plymouth Boxed Rubber Bands by Plymouth"/>
    <n v="18.84"/>
    <n v="5"/>
    <n v="0.2"/>
    <n v="-3.5324999999999998"/>
  </r>
  <r>
    <n v="7949"/>
    <s v="CA-2011-131009"/>
    <x v="2"/>
    <x v="72"/>
    <d v="2011-03-05T00:00:00"/>
    <s v="Standard Class"/>
    <s v="SC-20380"/>
    <s v="Shahid Collister"/>
    <x v="0"/>
    <x v="0"/>
    <x v="236"/>
    <x v="5"/>
    <n v="79907"/>
    <x v="2"/>
    <s v="FUR-CH-10001270"/>
    <x v="0"/>
    <x v="1"/>
    <s v="Harbour Creations Steel Folding Chair"/>
    <n v="362.24999999999994"/>
    <n v="6"/>
    <n v="0.3"/>
    <n v="0"/>
  </r>
  <r>
    <n v="7950"/>
    <s v="CA-2011-131009"/>
    <x v="2"/>
    <x v="72"/>
    <d v="2011-03-05T00:00:00"/>
    <s v="Standard Class"/>
    <s v="SC-20380"/>
    <s v="Shahid Collister"/>
    <x v="0"/>
    <x v="0"/>
    <x v="236"/>
    <x v="5"/>
    <n v="79907"/>
    <x v="2"/>
    <s v="FUR-FU-10001095"/>
    <x v="0"/>
    <x v="5"/>
    <s v="DAX Black Cherry Wood-Tone Poster Frame"/>
    <n v="63.552000000000007"/>
    <n v="6"/>
    <n v="0.6"/>
    <n v="-34.953600000000002"/>
  </r>
  <r>
    <n v="7951"/>
    <s v="CA-2011-131009"/>
    <x v="2"/>
    <x v="72"/>
    <d v="2011-03-05T00:00:00"/>
    <s v="Standard Class"/>
    <s v="SC-20380"/>
    <s v="Shahid Collister"/>
    <x v="0"/>
    <x v="0"/>
    <x v="236"/>
    <x v="5"/>
    <n v="79907"/>
    <x v="2"/>
    <s v="OFF-ST-10001469"/>
    <x v="1"/>
    <x v="4"/>
    <s v="Fellowes Bankers Box Recycled Super Stor/Drawer"/>
    <n v="129.55199999999999"/>
    <n v="3"/>
    <n v="0.2"/>
    <n v="-22.671600000000005"/>
  </r>
  <r>
    <n v="7952"/>
    <s v="CA-2012-145814"/>
    <x v="1"/>
    <x v="902"/>
    <d v="2012-11-24T00:00:00"/>
    <s v="Standard Class"/>
    <s v="KD-16345"/>
    <s v="Katherine Ducich"/>
    <x v="0"/>
    <x v="0"/>
    <x v="20"/>
    <x v="15"/>
    <n v="10035"/>
    <x v="3"/>
    <s v="OFF-BI-10003196"/>
    <x v="1"/>
    <x v="8"/>
    <s v="Accohide Poly Flexible Ring Binders"/>
    <n v="5.9840000000000009"/>
    <n v="2"/>
    <n v="0.2"/>
    <n v="2.2439999999999998"/>
  </r>
  <r>
    <n v="7953"/>
    <s v="CA-2012-145814"/>
    <x v="1"/>
    <x v="902"/>
    <d v="2012-11-24T00:00:00"/>
    <s v="Standard Class"/>
    <s v="KD-16345"/>
    <s v="Katherine Ducich"/>
    <x v="0"/>
    <x v="0"/>
    <x v="20"/>
    <x v="15"/>
    <n v="10035"/>
    <x v="3"/>
    <s v="TEC-PH-10002200"/>
    <x v="2"/>
    <x v="7"/>
    <s v="Aastra 6757i CT Wireless VoIP phone"/>
    <n v="861.76"/>
    <n v="4"/>
    <n v="0"/>
    <n v="249.91039999999998"/>
  </r>
  <r>
    <n v="7954"/>
    <s v="CA-2011-138359"/>
    <x v="2"/>
    <x v="470"/>
    <d v="2011-04-06T00:00:00"/>
    <s v="Standard Class"/>
    <s v="KH-16330"/>
    <s v="Katharine Harms"/>
    <x v="1"/>
    <x v="0"/>
    <x v="359"/>
    <x v="31"/>
    <n v="2151"/>
    <x v="3"/>
    <s v="OFF-ST-10000636"/>
    <x v="1"/>
    <x v="4"/>
    <s v="Rogers Profile Extra Capacity Storage Tub"/>
    <n v="66.959999999999994"/>
    <n v="4"/>
    <n v="0"/>
    <n v="2.6783999999999963"/>
  </r>
  <r>
    <n v="7955"/>
    <s v="CA-2011-138359"/>
    <x v="2"/>
    <x v="470"/>
    <d v="2011-04-06T00:00:00"/>
    <s v="Standard Class"/>
    <s v="KH-16330"/>
    <s v="Katharine Harms"/>
    <x v="1"/>
    <x v="0"/>
    <x v="359"/>
    <x v="31"/>
    <n v="2151"/>
    <x v="3"/>
    <s v="OFF-BI-10000145"/>
    <x v="1"/>
    <x v="8"/>
    <s v="Zipper Ring Binder Pockets"/>
    <n v="6.24"/>
    <n v="2"/>
    <n v="0"/>
    <n v="3.0575999999999999"/>
  </r>
  <r>
    <n v="7956"/>
    <s v="CA-2014-131807"/>
    <x v="3"/>
    <x v="361"/>
    <d v="2014-10-11T00:00:00"/>
    <s v="Standard Class"/>
    <s v="GG-14650"/>
    <s v="Greg Guthrie"/>
    <x v="1"/>
    <x v="0"/>
    <x v="455"/>
    <x v="1"/>
    <n v="95928"/>
    <x v="1"/>
    <s v="FUR-CH-10001190"/>
    <x v="0"/>
    <x v="1"/>
    <s v="Global Deluxe High-Back Office Chair in Storm"/>
    <n v="435.16800000000006"/>
    <n v="4"/>
    <n v="0.2"/>
    <n v="-59.835600000000042"/>
  </r>
  <r>
    <n v="7957"/>
    <s v="CA-2014-131807"/>
    <x v="3"/>
    <x v="361"/>
    <d v="2014-10-11T00:00:00"/>
    <s v="Standard Class"/>
    <s v="GG-14650"/>
    <s v="Greg Guthrie"/>
    <x v="1"/>
    <x v="0"/>
    <x v="455"/>
    <x v="1"/>
    <n v="95928"/>
    <x v="1"/>
    <s v="OFF-FA-10002780"/>
    <x v="1"/>
    <x v="13"/>
    <s v="Staples"/>
    <n v="14.9"/>
    <n v="5"/>
    <n v="0"/>
    <n v="6.8539999999999992"/>
  </r>
  <r>
    <n v="7958"/>
    <s v="CA-2014-131807"/>
    <x v="3"/>
    <x v="361"/>
    <d v="2014-10-11T00:00:00"/>
    <s v="Standard Class"/>
    <s v="GG-14650"/>
    <s v="Greg Guthrie"/>
    <x v="1"/>
    <x v="0"/>
    <x v="455"/>
    <x v="1"/>
    <n v="95928"/>
    <x v="1"/>
    <s v="OFF-AP-10004052"/>
    <x v="1"/>
    <x v="9"/>
    <s v="Hoover Replacement Belts For Soft Guard &amp; Commercial Ltweight Upright Vacs, 2/Pk"/>
    <n v="15.8"/>
    <n v="4"/>
    <n v="0"/>
    <n v="4.1080000000000005"/>
  </r>
  <r>
    <n v="7959"/>
    <s v="CA-2014-131807"/>
    <x v="3"/>
    <x v="361"/>
    <d v="2014-10-11T00:00:00"/>
    <s v="Standard Class"/>
    <s v="GG-14650"/>
    <s v="Greg Guthrie"/>
    <x v="1"/>
    <x v="0"/>
    <x v="455"/>
    <x v="1"/>
    <n v="95928"/>
    <x v="1"/>
    <s v="FUR-FU-10004666"/>
    <x v="0"/>
    <x v="5"/>
    <s v="DAX Clear Channel Poster Frame"/>
    <n v="72.900000000000006"/>
    <n v="5"/>
    <n v="0"/>
    <n v="26.973000000000003"/>
  </r>
  <r>
    <n v="7960"/>
    <s v="CA-2014-131807"/>
    <x v="3"/>
    <x v="361"/>
    <d v="2014-10-11T00:00:00"/>
    <s v="Standard Class"/>
    <s v="GG-14650"/>
    <s v="Greg Guthrie"/>
    <x v="1"/>
    <x v="0"/>
    <x v="455"/>
    <x v="1"/>
    <n v="95928"/>
    <x v="1"/>
    <s v="FUR-TA-10004086"/>
    <x v="0"/>
    <x v="3"/>
    <s v="KI Adjustable-Height Table"/>
    <n v="206.35200000000003"/>
    <n v="3"/>
    <n v="0.2"/>
    <n v="5.1587999999999852"/>
  </r>
  <r>
    <n v="7961"/>
    <s v="CA-2014-131807"/>
    <x v="3"/>
    <x v="361"/>
    <d v="2014-10-11T00:00:00"/>
    <s v="Standard Class"/>
    <s v="GG-14650"/>
    <s v="Greg Guthrie"/>
    <x v="1"/>
    <x v="0"/>
    <x v="455"/>
    <x v="1"/>
    <n v="95928"/>
    <x v="1"/>
    <s v="TEC-PH-10000702"/>
    <x v="2"/>
    <x v="7"/>
    <s v="Square Credit Card Reader, 4 1/2&quot; x 4 1/2&quot; x 1&quot;, White"/>
    <n v="7.9920000000000009"/>
    <n v="1"/>
    <n v="0.2"/>
    <n v="2.6972999999999994"/>
  </r>
  <r>
    <n v="7962"/>
    <s v="CA-2014-104864"/>
    <x v="3"/>
    <x v="551"/>
    <d v="2014-11-24T00:00:00"/>
    <s v="Second Class"/>
    <s v="JS-15685"/>
    <s v="Jim Sink"/>
    <x v="1"/>
    <x v="0"/>
    <x v="388"/>
    <x v="2"/>
    <n v="33023"/>
    <x v="0"/>
    <s v="OFF-ST-10002301"/>
    <x v="1"/>
    <x v="4"/>
    <s v="Tennsco Commercial Shelving"/>
    <n v="81.360000000000014"/>
    <n v="5"/>
    <n v="0.2"/>
    <n v="-19.323000000000011"/>
  </r>
  <r>
    <n v="7963"/>
    <s v="CA-2014-104864"/>
    <x v="3"/>
    <x v="551"/>
    <d v="2014-11-24T00:00:00"/>
    <s v="Second Class"/>
    <s v="JS-15685"/>
    <s v="Jim Sink"/>
    <x v="1"/>
    <x v="0"/>
    <x v="388"/>
    <x v="2"/>
    <n v="33023"/>
    <x v="0"/>
    <s v="OFF-BI-10001636"/>
    <x v="1"/>
    <x v="8"/>
    <s v="Ibico Plastic and Wire Spiral Binding Combs"/>
    <n v="20.232000000000003"/>
    <n v="8"/>
    <n v="0.7"/>
    <n v="-16.185600000000001"/>
  </r>
  <r>
    <n v="7964"/>
    <s v="CA-2014-104864"/>
    <x v="3"/>
    <x v="551"/>
    <d v="2014-11-24T00:00:00"/>
    <s v="Second Class"/>
    <s v="JS-15685"/>
    <s v="Jim Sink"/>
    <x v="1"/>
    <x v="0"/>
    <x v="388"/>
    <x v="2"/>
    <n v="33023"/>
    <x v="0"/>
    <s v="OFF-AP-10002684"/>
    <x v="1"/>
    <x v="9"/>
    <s v="Acco 7-Outlet Masterpiece Power Center, Wihtout Fax/Phone Line Protection"/>
    <n v="389.05600000000004"/>
    <n v="4"/>
    <n v="0.2"/>
    <n v="48.631999999999948"/>
  </r>
  <r>
    <n v="7965"/>
    <s v="CA-2014-104864"/>
    <x v="3"/>
    <x v="551"/>
    <d v="2014-11-24T00:00:00"/>
    <s v="Second Class"/>
    <s v="JS-15685"/>
    <s v="Jim Sink"/>
    <x v="1"/>
    <x v="0"/>
    <x v="388"/>
    <x v="2"/>
    <n v="33023"/>
    <x v="0"/>
    <s v="OFF-PA-10004609"/>
    <x v="1"/>
    <x v="10"/>
    <s v="Xerox 221"/>
    <n v="20.736000000000004"/>
    <n v="4"/>
    <n v="0.2"/>
    <n v="7.2576000000000001"/>
  </r>
  <r>
    <n v="7966"/>
    <s v="CA-2014-104864"/>
    <x v="3"/>
    <x v="551"/>
    <d v="2014-11-24T00:00:00"/>
    <s v="Second Class"/>
    <s v="JS-15685"/>
    <s v="Jim Sink"/>
    <x v="1"/>
    <x v="0"/>
    <x v="388"/>
    <x v="2"/>
    <n v="33023"/>
    <x v="0"/>
    <s v="OFF-PA-10003309"/>
    <x v="1"/>
    <x v="10"/>
    <s v="Xerox 211"/>
    <n v="41.472000000000008"/>
    <n v="8"/>
    <n v="0.2"/>
    <n v="14.5152"/>
  </r>
  <r>
    <n v="7967"/>
    <s v="CA-2012-138219"/>
    <x v="1"/>
    <x v="391"/>
    <d v="2012-03-30T00:00:00"/>
    <s v="Standard Class"/>
    <s v="BP-11095"/>
    <s v="Bart Pistole"/>
    <x v="1"/>
    <x v="0"/>
    <x v="1"/>
    <x v="1"/>
    <n v="90049"/>
    <x v="1"/>
    <s v="OFF-PA-10000380"/>
    <x v="1"/>
    <x v="10"/>
    <s v="REDIFORM Incoming/Outgoing Call Register, 11&quot; X 8 1/2&quot;, 100 Messages"/>
    <n v="33.36"/>
    <n v="4"/>
    <n v="0"/>
    <n v="16.68"/>
  </r>
  <r>
    <n v="7968"/>
    <s v="CA-2013-157707"/>
    <x v="0"/>
    <x v="1155"/>
    <d v="2013-10-13T00:00:00"/>
    <s v="First Class"/>
    <s v="CC-12610"/>
    <s v="Corey Catlett"/>
    <x v="1"/>
    <x v="0"/>
    <x v="60"/>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x v="0"/>
    <x v="60"/>
    <x v="22"/>
    <n v="80219"/>
    <x v="1"/>
    <s v="TEC-PH-10002583"/>
    <x v="2"/>
    <x v="7"/>
    <s v="iOttie HLCRIO102 Car Mount"/>
    <n v="15.991999999999999"/>
    <n v="1"/>
    <n v="0.2"/>
    <n v="-2.9985000000000022"/>
  </r>
  <r>
    <n v="7970"/>
    <s v="CA-2013-157707"/>
    <x v="0"/>
    <x v="1155"/>
    <d v="2013-10-13T00:00:00"/>
    <s v="First Class"/>
    <s v="CC-12610"/>
    <s v="Corey Catlett"/>
    <x v="1"/>
    <x v="0"/>
    <x v="60"/>
    <x v="22"/>
    <n v="80219"/>
    <x v="1"/>
    <s v="FUR-CH-10004853"/>
    <x v="0"/>
    <x v="1"/>
    <s v="Global Manager's Adjustable Task Chair, Storm"/>
    <n v="120.78399999999999"/>
    <n v="1"/>
    <n v="0.2"/>
    <n v="13.588199999999986"/>
  </r>
  <r>
    <n v="7971"/>
    <s v="US-2012-126753"/>
    <x v="1"/>
    <x v="748"/>
    <d v="2012-08-20T00:00:00"/>
    <s v="Standard Class"/>
    <s v="SP-20860"/>
    <s v="Sung Pak"/>
    <x v="1"/>
    <x v="0"/>
    <x v="10"/>
    <x v="9"/>
    <n v="19134"/>
    <x v="3"/>
    <s v="TEC-PH-10003580"/>
    <x v="2"/>
    <x v="7"/>
    <s v="Cisco IP Phone 7961G-GE VoIP phone"/>
    <n v="519.79200000000003"/>
    <n v="4"/>
    <n v="0.4"/>
    <n v="-112.62159999999994"/>
  </r>
  <r>
    <n v="7972"/>
    <s v="US-2012-126753"/>
    <x v="1"/>
    <x v="748"/>
    <d v="2012-08-20T00:00:00"/>
    <s v="Standard Class"/>
    <s v="SP-20860"/>
    <s v="Sung Pak"/>
    <x v="1"/>
    <x v="0"/>
    <x v="10"/>
    <x v="9"/>
    <n v="19134"/>
    <x v="3"/>
    <s v="TEC-AC-10004227"/>
    <x v="2"/>
    <x v="11"/>
    <s v="SanDisk Ultra 16 GB MicroSDHC Class 10 Memory Card"/>
    <n v="31.176000000000002"/>
    <n v="3"/>
    <n v="0.2"/>
    <n v="-5.4558000000000035"/>
  </r>
  <r>
    <n v="7973"/>
    <s v="US-2012-126753"/>
    <x v="1"/>
    <x v="748"/>
    <d v="2012-08-20T00:00:00"/>
    <s v="Standard Class"/>
    <s v="SP-20860"/>
    <s v="Sung Pak"/>
    <x v="1"/>
    <x v="0"/>
    <x v="10"/>
    <x v="9"/>
    <n v="19134"/>
    <x v="3"/>
    <s v="OFF-PA-10002787"/>
    <x v="1"/>
    <x v="10"/>
    <s v="Xerox 227"/>
    <n v="10.368000000000002"/>
    <n v="2"/>
    <n v="0.2"/>
    <n v="3.6288"/>
  </r>
  <r>
    <n v="7974"/>
    <s v="US-2012-126753"/>
    <x v="1"/>
    <x v="748"/>
    <d v="2012-08-20T00:00:00"/>
    <s v="Standard Class"/>
    <s v="SP-20860"/>
    <s v="Sung Pak"/>
    <x v="1"/>
    <x v="0"/>
    <x v="10"/>
    <x v="9"/>
    <n v="19134"/>
    <x v="3"/>
    <s v="OFF-BI-10003981"/>
    <x v="1"/>
    <x v="8"/>
    <s v="Avery Durable Plastic 1&quot; Binders"/>
    <n v="2.7240000000000006"/>
    <n v="2"/>
    <n v="0.7"/>
    <n v="-1.9067999999999996"/>
  </r>
  <r>
    <n v="7975"/>
    <s v="US-2012-126753"/>
    <x v="1"/>
    <x v="748"/>
    <d v="2012-08-20T00:00:00"/>
    <s v="Standard Class"/>
    <s v="SP-20860"/>
    <s v="Sung Pak"/>
    <x v="1"/>
    <x v="0"/>
    <x v="10"/>
    <x v="9"/>
    <n v="19134"/>
    <x v="3"/>
    <s v="FUR-FU-10001488"/>
    <x v="0"/>
    <x v="5"/>
    <s v="Tenex 46&quot; x 60&quot; Computer Anti-Static Chairmat, Rectangular Shaped"/>
    <n v="254.35200000000003"/>
    <n v="3"/>
    <n v="0.2"/>
    <n v="0"/>
  </r>
  <r>
    <n v="7976"/>
    <s v="US-2012-126753"/>
    <x v="1"/>
    <x v="748"/>
    <d v="2012-08-20T00:00:00"/>
    <s v="Standard Class"/>
    <s v="SP-20860"/>
    <s v="Sung Pak"/>
    <x v="1"/>
    <x v="0"/>
    <x v="10"/>
    <x v="9"/>
    <n v="19134"/>
    <x v="3"/>
    <s v="OFF-BI-10003727"/>
    <x v="1"/>
    <x v="8"/>
    <s v="Avery Durable Slant Ring Binders With Label Holder"/>
    <n v="3.762"/>
    <n v="3"/>
    <n v="0.7"/>
    <n v="-2.758799999999999"/>
  </r>
  <r>
    <n v="7977"/>
    <s v="US-2012-126753"/>
    <x v="1"/>
    <x v="748"/>
    <d v="2012-08-20T00:00:00"/>
    <s v="Standard Class"/>
    <s v="SP-20860"/>
    <s v="Sung Pak"/>
    <x v="1"/>
    <x v="0"/>
    <x v="10"/>
    <x v="9"/>
    <n v="19134"/>
    <x v="3"/>
    <s v="OFF-PA-10000130"/>
    <x v="1"/>
    <x v="10"/>
    <s v="Xerox 199"/>
    <n v="10.272000000000002"/>
    <n v="3"/>
    <n v="0.2"/>
    <n v="3.2099999999999982"/>
  </r>
  <r>
    <n v="7978"/>
    <s v="CA-2011-166051"/>
    <x v="2"/>
    <x v="1178"/>
    <d v="2011-06-05T00:00:00"/>
    <s v="Standard Class"/>
    <s v="JK-15625"/>
    <s v="Jim Karlsson"/>
    <x v="0"/>
    <x v="0"/>
    <x v="25"/>
    <x v="35"/>
    <n v="39212"/>
    <x v="0"/>
    <s v="TEC-PH-10002680"/>
    <x v="2"/>
    <x v="7"/>
    <s v="Samsung Galaxy Note 3"/>
    <n v="659.97"/>
    <n v="3"/>
    <n v="0"/>
    <n v="197.99099999999996"/>
  </r>
  <r>
    <n v="7979"/>
    <s v="CA-2011-166051"/>
    <x v="2"/>
    <x v="1178"/>
    <d v="2011-06-05T00:00:00"/>
    <s v="Standard Class"/>
    <s v="JK-15625"/>
    <s v="Jim Karlsson"/>
    <x v="0"/>
    <x v="0"/>
    <x v="25"/>
    <x v="35"/>
    <n v="39212"/>
    <x v="0"/>
    <s v="TEC-PH-10002538"/>
    <x v="2"/>
    <x v="7"/>
    <s v="Grandstream GXP1160 VoIP phone"/>
    <n v="113.72999999999999"/>
    <n v="3"/>
    <n v="0"/>
    <n v="32.981699999999989"/>
  </r>
  <r>
    <n v="7980"/>
    <s v="CA-2012-113040"/>
    <x v="1"/>
    <x v="375"/>
    <d v="2012-08-31T00:00:00"/>
    <s v="Standard Class"/>
    <s v="CC-12100"/>
    <s v="Chad Cunningham"/>
    <x v="2"/>
    <x v="0"/>
    <x v="1"/>
    <x v="1"/>
    <n v="90045"/>
    <x v="1"/>
    <s v="OFF-BI-10001249"/>
    <x v="1"/>
    <x v="8"/>
    <s v="Avery Heavy-Duty EZD View Binder with Locking Rings"/>
    <n v="5.1040000000000001"/>
    <n v="1"/>
    <n v="0.2"/>
    <n v="1.6587999999999996"/>
  </r>
  <r>
    <n v="7981"/>
    <s v="CA-2011-103800"/>
    <x v="2"/>
    <x v="1179"/>
    <d v="2011-01-08T00:00:00"/>
    <s v="Standard Class"/>
    <s v="DP-13000"/>
    <s v="Darren Powers"/>
    <x v="0"/>
    <x v="0"/>
    <x v="12"/>
    <x v="5"/>
    <n v="77095"/>
    <x v="2"/>
    <s v="OFF-PA-10000174"/>
    <x v="1"/>
    <x v="10"/>
    <s v="Message Book, Wirebound, Four 5 1/2&quot; X 4&quot; Forms/Pg., 200 Dupl. Sets/Book"/>
    <n v="16.448"/>
    <n v="2"/>
    <n v="0.2"/>
    <n v="5.5511999999999979"/>
  </r>
  <r>
    <n v="7982"/>
    <s v="CA-2011-113383"/>
    <x v="2"/>
    <x v="1076"/>
    <d v="2011-09-13T00:00:00"/>
    <s v="First Class"/>
    <s v="SF-20065"/>
    <s v="Sandra Flanagan"/>
    <x v="0"/>
    <x v="0"/>
    <x v="500"/>
    <x v="30"/>
    <n v="7011"/>
    <x v="3"/>
    <s v="OFF-AP-10004532"/>
    <x v="1"/>
    <x v="9"/>
    <s v="Kensington 6 Outlet Guardian Standard Surge Protector"/>
    <n v="81.92"/>
    <n v="4"/>
    <n v="0"/>
    <n v="22.118400000000001"/>
  </r>
  <r>
    <n v="7983"/>
    <s v="CA-2011-113383"/>
    <x v="2"/>
    <x v="1076"/>
    <d v="2011-09-13T00:00:00"/>
    <s v="First Class"/>
    <s v="SF-20065"/>
    <s v="Sandra Flanagan"/>
    <x v="0"/>
    <x v="0"/>
    <x v="500"/>
    <x v="30"/>
    <n v="7011"/>
    <x v="3"/>
    <s v="FUR-FU-10001986"/>
    <x v="0"/>
    <x v="5"/>
    <s v="Dana Fluorescent Magnifying Lamp, White, 36&quot;"/>
    <n v="254.89999999999998"/>
    <n v="5"/>
    <n v="0"/>
    <n v="76.469999999999985"/>
  </r>
  <r>
    <n v="7984"/>
    <s v="CA-2014-152499"/>
    <x v="3"/>
    <x v="203"/>
    <d v="2014-01-26T00:00:00"/>
    <s v="Second Class"/>
    <s v="EH-13765"/>
    <s v="Edward Hooks"/>
    <x v="1"/>
    <x v="0"/>
    <x v="22"/>
    <x v="10"/>
    <n v="60623"/>
    <x v="2"/>
    <s v="OFF-FA-10002975"/>
    <x v="1"/>
    <x v="13"/>
    <s v="Staples"/>
    <n v="15.120000000000001"/>
    <n v="5"/>
    <n v="0.2"/>
    <n v="4.9139999999999988"/>
  </r>
  <r>
    <n v="7985"/>
    <s v="CA-2014-152499"/>
    <x v="3"/>
    <x v="203"/>
    <d v="2014-01-26T00:00:00"/>
    <s v="Second Class"/>
    <s v="EH-13765"/>
    <s v="Edward Hooks"/>
    <x v="1"/>
    <x v="0"/>
    <x v="22"/>
    <x v="10"/>
    <n v="60623"/>
    <x v="2"/>
    <s v="OFF-AR-10003481"/>
    <x v="1"/>
    <x v="6"/>
    <s v="Newell 348"/>
    <n v="7.8719999999999999"/>
    <n v="3"/>
    <n v="0.2"/>
    <n v="0.88559999999999883"/>
  </r>
  <r>
    <n v="7986"/>
    <s v="CA-2013-151498"/>
    <x v="0"/>
    <x v="438"/>
    <d v="2013-04-25T00:00:00"/>
    <s v="First Class"/>
    <s v="DN-13690"/>
    <s v="Duane Noonan"/>
    <x v="0"/>
    <x v="0"/>
    <x v="4"/>
    <x v="4"/>
    <n v="98115"/>
    <x v="1"/>
    <s v="OFF-BI-10004967"/>
    <x v="1"/>
    <x v="8"/>
    <s v="Round Ring Binders"/>
    <n v="8.32"/>
    <n v="5"/>
    <n v="0.2"/>
    <n v="2.8079999999999998"/>
  </r>
  <r>
    <n v="7987"/>
    <s v="CA-2013-137939"/>
    <x v="0"/>
    <x v="1180"/>
    <d v="2013-07-24T00:00:00"/>
    <s v="Second Class"/>
    <s v="PJ-19015"/>
    <s v="Pauline Johnson"/>
    <x v="0"/>
    <x v="0"/>
    <x v="85"/>
    <x v="15"/>
    <n v="11561"/>
    <x v="3"/>
    <s v="TEC-PH-10003589"/>
    <x v="2"/>
    <x v="7"/>
    <s v="invisibleSHIELD by ZAGG Smudge-Free Screen Protector"/>
    <n v="89.949999999999989"/>
    <n v="5"/>
    <n v="0"/>
    <n v="43.175999999999995"/>
  </r>
  <r>
    <n v="7988"/>
    <s v="US-2013-117793"/>
    <x v="0"/>
    <x v="828"/>
    <d v="2013-08-30T00:00:00"/>
    <s v="Standard Class"/>
    <s v="MA-17560"/>
    <s v="Matt Abelman"/>
    <x v="2"/>
    <x v="0"/>
    <x v="501"/>
    <x v="6"/>
    <n v="53081"/>
    <x v="2"/>
    <s v="OFF-LA-10002945"/>
    <x v="1"/>
    <x v="2"/>
    <s v="Permanent Self-Adhesive File Folder Labels for Typewriters, 1 1/8 x 3 1/2, White"/>
    <n v="25.2"/>
    <n v="4"/>
    <n v="0"/>
    <n v="11.591999999999999"/>
  </r>
  <r>
    <n v="7989"/>
    <s v="US-2013-117793"/>
    <x v="0"/>
    <x v="828"/>
    <d v="2013-08-30T00:00:00"/>
    <s v="Standard Class"/>
    <s v="MA-17560"/>
    <s v="Matt Abelman"/>
    <x v="2"/>
    <x v="0"/>
    <x v="501"/>
    <x v="6"/>
    <n v="53081"/>
    <x v="2"/>
    <s v="OFF-LA-10003537"/>
    <x v="1"/>
    <x v="2"/>
    <s v="Avery 515"/>
    <n v="37.589999999999996"/>
    <n v="3"/>
    <n v="0"/>
    <n v="17.667299999999997"/>
  </r>
  <r>
    <n v="7990"/>
    <s v="US-2013-117793"/>
    <x v="0"/>
    <x v="828"/>
    <d v="2013-08-30T00:00:00"/>
    <s v="Standard Class"/>
    <s v="MA-17560"/>
    <s v="Matt Abelman"/>
    <x v="2"/>
    <x v="0"/>
    <x v="501"/>
    <x v="6"/>
    <n v="53081"/>
    <x v="2"/>
    <s v="OFF-ST-10002406"/>
    <x v="1"/>
    <x v="4"/>
    <s v="Pizazz Global Quick File"/>
    <n v="14.97"/>
    <n v="1"/>
    <n v="0"/>
    <n v="4.1916000000000011"/>
  </r>
  <r>
    <n v="7991"/>
    <s v="US-2013-117793"/>
    <x v="0"/>
    <x v="828"/>
    <d v="2013-08-30T00:00:00"/>
    <s v="Standard Class"/>
    <s v="MA-17560"/>
    <s v="Matt Abelman"/>
    <x v="2"/>
    <x v="0"/>
    <x v="501"/>
    <x v="6"/>
    <n v="53081"/>
    <x v="2"/>
    <s v="TEC-AC-10003433"/>
    <x v="2"/>
    <x v="11"/>
    <s v="Maxell 4.7GB DVD+R 5/Pack"/>
    <n v="1.98"/>
    <n v="2"/>
    <n v="0"/>
    <n v="0.89100000000000001"/>
  </r>
  <r>
    <n v="7992"/>
    <s v="CA-2013-133872"/>
    <x v="0"/>
    <x v="403"/>
    <d v="2013-06-18T00:00:00"/>
    <s v="First Class"/>
    <s v="VM-21835"/>
    <s v="Vivian Mathis"/>
    <x v="0"/>
    <x v="0"/>
    <x v="172"/>
    <x v="2"/>
    <n v="33433"/>
    <x v="0"/>
    <s v="OFF-BI-10002082"/>
    <x v="1"/>
    <x v="8"/>
    <s v="GBC Twin Loop Wire Binding Elements"/>
    <n v="39.936000000000007"/>
    <n v="4"/>
    <n v="0.7"/>
    <n v="-26.623999999999995"/>
  </r>
  <r>
    <n v="7993"/>
    <s v="CA-2013-133872"/>
    <x v="0"/>
    <x v="403"/>
    <d v="2013-06-18T00:00:00"/>
    <s v="First Class"/>
    <s v="VM-21835"/>
    <s v="Vivian Mathis"/>
    <x v="0"/>
    <x v="0"/>
    <x v="172"/>
    <x v="2"/>
    <n v="33433"/>
    <x v="0"/>
    <s v="TEC-AC-10000521"/>
    <x v="2"/>
    <x v="11"/>
    <s v="Verbatim Slim CD and DVD Storage Cases, 50/Pack"/>
    <n v="18.463999999999999"/>
    <n v="2"/>
    <n v="0.2"/>
    <n v="2.3079999999999998"/>
  </r>
  <r>
    <n v="7994"/>
    <s v="US-2012-165743"/>
    <x v="1"/>
    <x v="312"/>
    <d v="2012-11-23T00:00:00"/>
    <s v="Second Class"/>
    <s v="MM-18055"/>
    <s v="Michelle Moray"/>
    <x v="0"/>
    <x v="0"/>
    <x v="34"/>
    <x v="22"/>
    <n v="80013"/>
    <x v="1"/>
    <s v="OFF-BI-10001982"/>
    <x v="1"/>
    <x v="8"/>
    <s v="Wilson Jones Custom Binder Spines &amp; Labels"/>
    <n v="4.8960000000000008"/>
    <n v="3"/>
    <n v="0.7"/>
    <n v="-3.4271999999999991"/>
  </r>
  <r>
    <n v="7995"/>
    <s v="US-2012-165743"/>
    <x v="1"/>
    <x v="312"/>
    <d v="2012-11-23T00:00:00"/>
    <s v="Second Class"/>
    <s v="MM-18055"/>
    <s v="Michelle Moray"/>
    <x v="0"/>
    <x v="0"/>
    <x v="34"/>
    <x v="22"/>
    <n v="80013"/>
    <x v="1"/>
    <s v="FUR-BO-10002268"/>
    <x v="0"/>
    <x v="0"/>
    <s v="Sauder Barrister Bookcases"/>
    <n v="145.76400000000001"/>
    <n v="6"/>
    <n v="0.7"/>
    <n v="-247.79879999999997"/>
  </r>
  <r>
    <n v="7996"/>
    <s v="US-2012-165743"/>
    <x v="1"/>
    <x v="312"/>
    <d v="2012-11-23T00:00:00"/>
    <s v="Second Class"/>
    <s v="MM-18055"/>
    <s v="Michelle Moray"/>
    <x v="0"/>
    <x v="0"/>
    <x v="34"/>
    <x v="22"/>
    <n v="80013"/>
    <x v="1"/>
    <s v="OFF-BI-10001758"/>
    <x v="1"/>
    <x v="8"/>
    <s v="Wilson Jones 14 Line Acrylic Coated Pressboard Data Binders"/>
    <n v="9.6120000000000001"/>
    <n v="6"/>
    <n v="0.7"/>
    <n v="-7.3691999999999993"/>
  </r>
  <r>
    <n v="7997"/>
    <s v="US-2014-105998"/>
    <x v="3"/>
    <x v="132"/>
    <d v="2014-11-06T00:00:00"/>
    <s v="First Class"/>
    <s v="CR-12580"/>
    <s v="Clay Rozendal"/>
    <x v="2"/>
    <x v="0"/>
    <x v="70"/>
    <x v="1"/>
    <n v="92037"/>
    <x v="1"/>
    <s v="TEC-AC-10004469"/>
    <x v="2"/>
    <x v="11"/>
    <s v="Microsoft Sculpt Comfort Mouse"/>
    <n v="199.75"/>
    <n v="5"/>
    <n v="0"/>
    <n v="87.890000000000015"/>
  </r>
  <r>
    <n v="7998"/>
    <s v="US-2014-105998"/>
    <x v="3"/>
    <x v="132"/>
    <d v="2014-11-06T00:00:00"/>
    <s v="First Class"/>
    <s v="CR-12580"/>
    <s v="Clay Rozendal"/>
    <x v="2"/>
    <x v="0"/>
    <x v="70"/>
    <x v="1"/>
    <n v="92037"/>
    <x v="1"/>
    <s v="FUR-TA-10001095"/>
    <x v="0"/>
    <x v="3"/>
    <s v="Chromcraft Round Conference Tables"/>
    <n v="1673.1839999999997"/>
    <n v="12"/>
    <n v="0.2"/>
    <n v="20.914800000000014"/>
  </r>
  <r>
    <n v="7999"/>
    <s v="US-2011-148194"/>
    <x v="2"/>
    <x v="417"/>
    <d v="2011-05-07T00:00:00"/>
    <s v="First Class"/>
    <s v="BS-11365"/>
    <s v="Bill Shonely"/>
    <x v="1"/>
    <x v="0"/>
    <x v="4"/>
    <x v="4"/>
    <n v="98105"/>
    <x v="1"/>
    <s v="FUR-FU-10001852"/>
    <x v="0"/>
    <x v="5"/>
    <s v="Eldon Regeneration Recycled Desk Accessories, Smoke"/>
    <n v="12.18"/>
    <n v="7"/>
    <n v="0"/>
    <n v="3.8975999999999997"/>
  </r>
  <r>
    <n v="8000"/>
    <s v="US-2011-148194"/>
    <x v="2"/>
    <x v="417"/>
    <d v="2011-05-07T00:00:00"/>
    <s v="First Class"/>
    <s v="BS-11365"/>
    <s v="Bill Shonely"/>
    <x v="1"/>
    <x v="0"/>
    <x v="4"/>
    <x v="4"/>
    <n v="98105"/>
    <x v="1"/>
    <s v="OFF-AP-10000696"/>
    <x v="1"/>
    <x v="9"/>
    <s v="Holmes Odor Grabber"/>
    <n v="57.68"/>
    <n v="4"/>
    <n v="0"/>
    <n v="19.034399999999998"/>
  </r>
  <r>
    <n v="8001"/>
    <s v="US-2012-151407"/>
    <x v="1"/>
    <x v="627"/>
    <d v="2012-11-12T00:00:00"/>
    <s v="Standard Class"/>
    <s v="RD-19585"/>
    <s v="Rob Dowd"/>
    <x v="0"/>
    <x v="0"/>
    <x v="362"/>
    <x v="23"/>
    <n v="52001"/>
    <x v="2"/>
    <s v="TEC-PH-10003885"/>
    <x v="2"/>
    <x v="7"/>
    <s v="Cisco SPA508G"/>
    <n v="263.95999999999998"/>
    <n v="4"/>
    <n v="0"/>
    <n v="76.548399999999987"/>
  </r>
  <r>
    <n v="8002"/>
    <s v="CA-2012-110870"/>
    <x v="1"/>
    <x v="295"/>
    <d v="2012-12-15T00:00:00"/>
    <s v="First Class"/>
    <s v="KD-16270"/>
    <s v="Karen Daniels"/>
    <x v="0"/>
    <x v="0"/>
    <x v="1"/>
    <x v="1"/>
    <n v="90032"/>
    <x v="1"/>
    <s v="TEC-AC-10002926"/>
    <x v="2"/>
    <x v="11"/>
    <s v="Logitech Wireless Marathon Mouse M705"/>
    <n v="299.94"/>
    <n v="6"/>
    <n v="0"/>
    <n v="128.97420000000002"/>
  </r>
  <r>
    <n v="8003"/>
    <s v="CA-2012-110870"/>
    <x v="1"/>
    <x v="295"/>
    <d v="2012-12-15T00:00:00"/>
    <s v="First Class"/>
    <s v="KD-16270"/>
    <s v="Karen Daniels"/>
    <x v="0"/>
    <x v="0"/>
    <x v="1"/>
    <x v="1"/>
    <n v="90032"/>
    <x v="1"/>
    <s v="OFF-SU-10001225"/>
    <x v="1"/>
    <x v="14"/>
    <s v="Staples"/>
    <n v="25.76"/>
    <n v="7"/>
    <n v="0"/>
    <n v="0.51519999999999921"/>
  </r>
  <r>
    <n v="8004"/>
    <s v="CA-2011-143210"/>
    <x v="2"/>
    <x v="588"/>
    <d v="2011-12-03T00:00:00"/>
    <s v="First Class"/>
    <s v="AA-10645"/>
    <s v="Anna Andreadi"/>
    <x v="0"/>
    <x v="0"/>
    <x v="90"/>
    <x v="31"/>
    <n v="1852"/>
    <x v="3"/>
    <s v="TEC-PH-10004434"/>
    <x v="2"/>
    <x v="7"/>
    <s v="Cisco IP Phone 7961G VoIP phone - Dark gray"/>
    <n v="271.89999999999998"/>
    <n v="2"/>
    <n v="0"/>
    <n v="78.850999999999971"/>
  </r>
  <r>
    <n v="8005"/>
    <s v="CA-2011-143210"/>
    <x v="2"/>
    <x v="588"/>
    <d v="2011-12-03T00:00:00"/>
    <s v="First Class"/>
    <s v="AA-10645"/>
    <s v="Anna Andreadi"/>
    <x v="0"/>
    <x v="0"/>
    <x v="90"/>
    <x v="31"/>
    <n v="1852"/>
    <x v="3"/>
    <s v="FUR-FU-10003878"/>
    <x v="0"/>
    <x v="5"/>
    <s v="Linden 10&quot; Round Wall Clock, Black"/>
    <n v="45.839999999999996"/>
    <n v="3"/>
    <n v="0"/>
    <n v="15.585599999999999"/>
  </r>
  <r>
    <n v="8006"/>
    <s v="CA-2011-143210"/>
    <x v="2"/>
    <x v="588"/>
    <d v="2011-12-03T00:00:00"/>
    <s v="First Class"/>
    <s v="AA-10645"/>
    <s v="Anna Andreadi"/>
    <x v="0"/>
    <x v="0"/>
    <x v="90"/>
    <x v="31"/>
    <n v="1852"/>
    <x v="3"/>
    <s v="FUR-FU-10002268"/>
    <x v="0"/>
    <x v="5"/>
    <s v="Ultra Door Push Plate"/>
    <n v="9.82"/>
    <n v="2"/>
    <n v="0"/>
    <n v="3.2405999999999997"/>
  </r>
  <r>
    <n v="8007"/>
    <s v="CA-2013-139808"/>
    <x v="0"/>
    <x v="877"/>
    <d v="2013-10-12T00:00:00"/>
    <s v="Standard Class"/>
    <s v="MC-18100"/>
    <s v="Mick Crebagga"/>
    <x v="0"/>
    <x v="0"/>
    <x v="126"/>
    <x v="4"/>
    <n v="98270"/>
    <x v="1"/>
    <s v="OFF-FA-10001883"/>
    <x v="1"/>
    <x v="13"/>
    <s v="Alliance Super-Size Bands, Assorted Sizes"/>
    <n v="93.36"/>
    <n v="12"/>
    <n v="0"/>
    <n v="0.93359999999999843"/>
  </r>
  <r>
    <n v="8008"/>
    <s v="CA-2012-110863"/>
    <x v="1"/>
    <x v="972"/>
    <d v="2012-11-24T00:00:00"/>
    <s v="Standard Class"/>
    <s v="AA-10645"/>
    <s v="Anna Andreadi"/>
    <x v="0"/>
    <x v="0"/>
    <x v="268"/>
    <x v="26"/>
    <n v="73120"/>
    <x v="2"/>
    <s v="OFF-ST-10002756"/>
    <x v="1"/>
    <x v="4"/>
    <s v="Tennsco Stur-D-Stor Boltless Shelving, 5 Shelves, 24&quot; Deep, Sand"/>
    <n v="541.24"/>
    <n v="4"/>
    <n v="0"/>
    <n v="5.4124000000000478"/>
  </r>
  <r>
    <n v="8009"/>
    <s v="CA-2012-110863"/>
    <x v="1"/>
    <x v="972"/>
    <d v="2012-11-24T00:00:00"/>
    <s v="Standard Class"/>
    <s v="AA-10645"/>
    <s v="Anna Andreadi"/>
    <x v="0"/>
    <x v="0"/>
    <x v="268"/>
    <x v="26"/>
    <n v="73120"/>
    <x v="2"/>
    <s v="OFF-PA-10000474"/>
    <x v="1"/>
    <x v="10"/>
    <s v="Staples"/>
    <n v="106.32"/>
    <n v="3"/>
    <n v="0"/>
    <n v="49.970399999999991"/>
  </r>
  <r>
    <n v="8010"/>
    <s v="CA-2012-110863"/>
    <x v="1"/>
    <x v="972"/>
    <d v="2012-11-24T00:00:00"/>
    <s v="Standard Class"/>
    <s v="AA-10645"/>
    <s v="Anna Andreadi"/>
    <x v="0"/>
    <x v="0"/>
    <x v="268"/>
    <x v="26"/>
    <n v="73120"/>
    <x v="2"/>
    <s v="FUR-CH-10002073"/>
    <x v="0"/>
    <x v="1"/>
    <s v="Hon Olson Stacker Chairs"/>
    <n v="1323.8999999999999"/>
    <n v="5"/>
    <n v="0"/>
    <n v="383.93099999999993"/>
  </r>
  <r>
    <n v="8011"/>
    <s v="CA-2011-127859"/>
    <x v="2"/>
    <x v="461"/>
    <d v="2011-03-20T00:00:00"/>
    <s v="Second Class"/>
    <s v="QJ-19255"/>
    <s v="Quincy Jones"/>
    <x v="1"/>
    <x v="0"/>
    <x v="10"/>
    <x v="9"/>
    <n v="19134"/>
    <x v="3"/>
    <s v="OFF-PA-10003641"/>
    <x v="1"/>
    <x v="10"/>
    <s v="Xerox 1909"/>
    <n v="126.624"/>
    <n v="6"/>
    <n v="0.2"/>
    <n v="41.152799999999992"/>
  </r>
  <r>
    <n v="8012"/>
    <s v="US-2012-136427"/>
    <x v="1"/>
    <x v="782"/>
    <d v="2012-06-23T00:00:00"/>
    <s v="First Class"/>
    <s v="JM-16195"/>
    <s v="Justin MacKendrick"/>
    <x v="0"/>
    <x v="0"/>
    <x v="34"/>
    <x v="22"/>
    <n v="80013"/>
    <x v="1"/>
    <s v="TEC-PH-10002070"/>
    <x v="2"/>
    <x v="7"/>
    <s v="Griffin GC36547 PowerJolt SE Lightning Charger"/>
    <n v="125.944"/>
    <n v="7"/>
    <n v="0.2"/>
    <n v="15.742999999999984"/>
  </r>
  <r>
    <n v="8013"/>
    <s v="CA-2014-120138"/>
    <x v="3"/>
    <x v="1126"/>
    <d v="2014-05-26T00:00:00"/>
    <s v="Same Day"/>
    <s v="TB-21625"/>
    <s v="Trudy Brown"/>
    <x v="0"/>
    <x v="0"/>
    <x v="20"/>
    <x v="15"/>
    <n v="10009"/>
    <x v="3"/>
    <s v="OFF-BI-10004519"/>
    <x v="1"/>
    <x v="8"/>
    <s v="GBC DocuBind P100 Manual Binding Machine"/>
    <n v="663.92"/>
    <n v="5"/>
    <n v="0.2"/>
    <n v="207.47499999999994"/>
  </r>
  <r>
    <n v="8014"/>
    <s v="CA-2014-120138"/>
    <x v="3"/>
    <x v="1126"/>
    <d v="2014-05-26T00:00:00"/>
    <s v="Same Day"/>
    <s v="TB-21625"/>
    <s v="Trudy Brown"/>
    <x v="0"/>
    <x v="0"/>
    <x v="20"/>
    <x v="15"/>
    <n v="10009"/>
    <x v="3"/>
    <s v="TEC-AC-10002167"/>
    <x v="2"/>
    <x v="11"/>
    <s v="Imation 8gb Micro Traveldrive Usb 2.0 Flash Drive"/>
    <n v="120"/>
    <n v="8"/>
    <n v="0"/>
    <n v="13.200000000000003"/>
  </r>
  <r>
    <n v="8015"/>
    <s v="CA-2014-120138"/>
    <x v="3"/>
    <x v="1126"/>
    <d v="2014-05-26T00:00:00"/>
    <s v="Same Day"/>
    <s v="TB-21625"/>
    <s v="Trudy Brown"/>
    <x v="0"/>
    <x v="0"/>
    <x v="20"/>
    <x v="15"/>
    <n v="10009"/>
    <x v="3"/>
    <s v="OFF-FA-10000936"/>
    <x v="1"/>
    <x v="13"/>
    <s v="Acco Hot Clips Clips to Go"/>
    <n v="3.29"/>
    <n v="1"/>
    <n v="0"/>
    <n v="1.4804999999999999"/>
  </r>
  <r>
    <n v="8016"/>
    <s v="CA-2014-120138"/>
    <x v="3"/>
    <x v="1126"/>
    <d v="2014-05-26T00:00:00"/>
    <s v="Same Day"/>
    <s v="TB-21625"/>
    <s v="Trudy Brown"/>
    <x v="0"/>
    <x v="0"/>
    <x v="20"/>
    <x v="15"/>
    <n v="10009"/>
    <x v="3"/>
    <s v="FUR-FU-10000732"/>
    <x v="0"/>
    <x v="5"/>
    <s v="Eldon 200 Class Desk Accessories"/>
    <n v="18.84"/>
    <n v="3"/>
    <n v="0"/>
    <n v="6.0287999999999995"/>
  </r>
  <r>
    <n v="8017"/>
    <s v="US-2011-131870"/>
    <x v="2"/>
    <x v="340"/>
    <d v="2011-09-11T00:00:00"/>
    <s v="First Class"/>
    <s v="NF-18595"/>
    <s v="Nicole Fjeld"/>
    <x v="2"/>
    <x v="0"/>
    <x v="152"/>
    <x v="24"/>
    <n v="43130"/>
    <x v="3"/>
    <s v="FUR-FU-10002501"/>
    <x v="0"/>
    <x v="5"/>
    <s v="Nu-Dell Executive Frame"/>
    <n v="60.672000000000011"/>
    <n v="6"/>
    <n v="0.2"/>
    <n v="12.892799999999998"/>
  </r>
  <r>
    <n v="8018"/>
    <s v="US-2011-131870"/>
    <x v="2"/>
    <x v="340"/>
    <d v="2011-09-11T00:00:00"/>
    <s v="First Class"/>
    <s v="NF-18595"/>
    <s v="Nicole Fjeld"/>
    <x v="2"/>
    <x v="0"/>
    <x v="152"/>
    <x v="24"/>
    <n v="43130"/>
    <x v="3"/>
    <s v="OFF-AR-10000634"/>
    <x v="1"/>
    <x v="6"/>
    <s v="Newell 320"/>
    <n v="30.816000000000003"/>
    <n v="9"/>
    <n v="0.2"/>
    <n v="2.6964000000000006"/>
  </r>
  <r>
    <n v="8019"/>
    <s v="CA-2014-114804"/>
    <x v="3"/>
    <x v="161"/>
    <d v="2014-10-20T00:00:00"/>
    <s v="Second Class"/>
    <s v="BF-11020"/>
    <s v="Barry Französisch"/>
    <x v="1"/>
    <x v="0"/>
    <x v="494"/>
    <x v="1"/>
    <n v="95351"/>
    <x v="1"/>
    <s v="TEC-PH-10001700"/>
    <x v="2"/>
    <x v="7"/>
    <s v="Panasonic KX-TG6844B Expandable Digital Cordless Telephone"/>
    <n v="52.792000000000002"/>
    <n v="1"/>
    <n v="0.2"/>
    <n v="4.6193000000000026"/>
  </r>
  <r>
    <n v="8020"/>
    <s v="CA-2014-167227"/>
    <x v="3"/>
    <x v="808"/>
    <d v="2014-11-06T00:00:00"/>
    <s v="First Class"/>
    <s v="NP-18670"/>
    <s v="Nora Paige"/>
    <x v="0"/>
    <x v="0"/>
    <x v="285"/>
    <x v="25"/>
    <n v="63116"/>
    <x v="2"/>
    <s v="OFF-AP-10001962"/>
    <x v="1"/>
    <x v="9"/>
    <s v="Black &amp; Decker Filter for Double Action Dustbuster Cordless Vac BLDV7210"/>
    <n v="83.9"/>
    <n v="10"/>
    <n v="0"/>
    <n v="20.975000000000001"/>
  </r>
  <r>
    <n v="8021"/>
    <s v="CA-2014-167227"/>
    <x v="3"/>
    <x v="808"/>
    <d v="2014-11-06T00:00:00"/>
    <s v="First Class"/>
    <s v="NP-18670"/>
    <s v="Nora Paige"/>
    <x v="0"/>
    <x v="0"/>
    <x v="285"/>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x v="0"/>
    <x v="61"/>
    <x v="5"/>
    <n v="75217"/>
    <x v="2"/>
    <s v="OFF-AP-10000124"/>
    <x v="1"/>
    <x v="9"/>
    <s v="Acco 6 Outlet Guardian Basic Surge Suppressor"/>
    <n v="4.9919999999999991"/>
    <n v="3"/>
    <n v="0.8"/>
    <n v="-12.979200000000002"/>
  </r>
  <r>
    <n v="8023"/>
    <s v="CA-2011-129189"/>
    <x v="2"/>
    <x v="609"/>
    <d v="2011-07-25T00:00:00"/>
    <s v="Standard Class"/>
    <s v="HM-14860"/>
    <s v="Harry Marie"/>
    <x v="1"/>
    <x v="0"/>
    <x v="61"/>
    <x v="5"/>
    <n v="75217"/>
    <x v="2"/>
    <s v="OFF-EN-10003567"/>
    <x v="1"/>
    <x v="12"/>
    <s v="Inter-Office Recycled Envelopes, Brown Kraft, Button-String,10&quot; x 13&quot; , 100/Box"/>
    <n v="87.92"/>
    <n v="5"/>
    <n v="0.2"/>
    <n v="29.673000000000005"/>
  </r>
  <r>
    <n v="8024"/>
    <s v="CA-2011-129189"/>
    <x v="2"/>
    <x v="609"/>
    <d v="2011-07-25T00:00:00"/>
    <s v="Standard Class"/>
    <s v="HM-14860"/>
    <s v="Harry Marie"/>
    <x v="1"/>
    <x v="0"/>
    <x v="61"/>
    <x v="5"/>
    <n v="75217"/>
    <x v="2"/>
    <s v="FUR-CH-10004997"/>
    <x v="0"/>
    <x v="1"/>
    <s v="Hon Every-Day Series Multi-Task Chairs"/>
    <n v="657.93"/>
    <n v="5"/>
    <n v="0.3"/>
    <n v="-93.989999999999952"/>
  </r>
  <r>
    <n v="8025"/>
    <s v="CA-2011-129189"/>
    <x v="2"/>
    <x v="609"/>
    <d v="2011-07-25T00:00:00"/>
    <s v="Standard Class"/>
    <s v="HM-14860"/>
    <s v="Harry Marie"/>
    <x v="1"/>
    <x v="0"/>
    <x v="61"/>
    <x v="5"/>
    <n v="75217"/>
    <x v="2"/>
    <s v="OFF-BI-10000494"/>
    <x v="1"/>
    <x v="8"/>
    <s v="Acco Economy Flexible Poly Round Ring Binder"/>
    <n v="1.0439999999999998"/>
    <n v="1"/>
    <n v="0.8"/>
    <n v="-1.8270000000000004"/>
  </r>
  <r>
    <n v="8026"/>
    <s v="CA-2012-132465"/>
    <x v="1"/>
    <x v="861"/>
    <d v="2012-09-15T00:00:00"/>
    <s v="Second Class"/>
    <s v="DM-13525"/>
    <s v="Don Miller"/>
    <x v="1"/>
    <x v="0"/>
    <x v="20"/>
    <x v="15"/>
    <n v="10035"/>
    <x v="3"/>
    <s v="FUR-FU-10000277"/>
    <x v="0"/>
    <x v="5"/>
    <s v="Deflect-o DuraMat Antistatic Studded Beveled Mat for Medium Pile Carpeting"/>
    <n v="210.68"/>
    <n v="2"/>
    <n v="0"/>
    <n v="50.563199999999995"/>
  </r>
  <r>
    <n v="8027"/>
    <s v="CA-2012-132465"/>
    <x v="1"/>
    <x v="861"/>
    <d v="2012-09-15T00:00:00"/>
    <s v="Second Class"/>
    <s v="DM-13525"/>
    <s v="Don Miller"/>
    <x v="1"/>
    <x v="0"/>
    <x v="20"/>
    <x v="15"/>
    <n v="10035"/>
    <x v="3"/>
    <s v="OFF-ST-10003641"/>
    <x v="1"/>
    <x v="4"/>
    <s v="Space Solutions Industrial Galvanized Steel Shelving."/>
    <n v="78.8"/>
    <n v="1"/>
    <n v="0"/>
    <n v="1.5760000000000076"/>
  </r>
  <r>
    <n v="8028"/>
    <s v="CA-2012-132465"/>
    <x v="1"/>
    <x v="861"/>
    <d v="2012-09-15T00:00:00"/>
    <s v="Second Class"/>
    <s v="DM-13525"/>
    <s v="Don Miller"/>
    <x v="1"/>
    <x v="0"/>
    <x v="20"/>
    <x v="15"/>
    <n v="10035"/>
    <x v="3"/>
    <s v="TEC-AC-10001998"/>
    <x v="2"/>
    <x v="11"/>
    <s v="Logitech LS21 Speaker System - PC Multimedia - 2.1-CH - Wired"/>
    <n v="19.989999999999998"/>
    <n v="1"/>
    <n v="0"/>
    <n v="6.796599999999998"/>
  </r>
  <r>
    <n v="8029"/>
    <s v="CA-2012-132465"/>
    <x v="1"/>
    <x v="861"/>
    <d v="2012-09-15T00:00:00"/>
    <s v="Second Class"/>
    <s v="DM-13525"/>
    <s v="Don Miller"/>
    <x v="1"/>
    <x v="0"/>
    <x v="20"/>
    <x v="15"/>
    <n v="10035"/>
    <x v="3"/>
    <s v="OFF-ST-10001932"/>
    <x v="1"/>
    <x v="4"/>
    <s v="Fellowes Staxonsteel Drawer Files"/>
    <n v="772.68"/>
    <n v="4"/>
    <n v="0"/>
    <n v="108.17520000000002"/>
  </r>
  <r>
    <n v="8030"/>
    <s v="CA-2013-166373"/>
    <x v="0"/>
    <x v="147"/>
    <d v="2013-10-26T00:00:00"/>
    <s v="Standard Class"/>
    <s v="JF-15565"/>
    <s v="Jill Fjeld"/>
    <x v="0"/>
    <x v="0"/>
    <x v="52"/>
    <x v="5"/>
    <n v="78207"/>
    <x v="2"/>
    <s v="TEC-AC-10002323"/>
    <x v="2"/>
    <x v="11"/>
    <s v="SanDisk Ultra 32 GB MicroSDHC Class 10 Memory Card"/>
    <n v="106.08000000000001"/>
    <n v="6"/>
    <n v="0.2"/>
    <n v="-9.2819999999999965"/>
  </r>
  <r>
    <n v="8031"/>
    <s v="CA-2013-158806"/>
    <x v="0"/>
    <x v="676"/>
    <d v="2013-01-11T00:00:00"/>
    <s v="Standard Class"/>
    <s v="NM-18520"/>
    <s v="Neoma Murray"/>
    <x v="0"/>
    <x v="0"/>
    <x v="112"/>
    <x v="5"/>
    <n v="79109"/>
    <x v="2"/>
    <s v="FUR-FU-10004270"/>
    <x v="0"/>
    <x v="5"/>
    <s v="Executive Impressions 13&quot; Clairmont Wall Clock"/>
    <n v="23.076000000000001"/>
    <n v="3"/>
    <n v="0.6"/>
    <n v="-10.961100000000002"/>
  </r>
  <r>
    <n v="8032"/>
    <s v="CA-2013-158806"/>
    <x v="0"/>
    <x v="676"/>
    <d v="2013-01-11T00:00:00"/>
    <s v="Standard Class"/>
    <s v="NM-18520"/>
    <s v="Neoma Murray"/>
    <x v="0"/>
    <x v="0"/>
    <x v="112"/>
    <x v="5"/>
    <n v="79109"/>
    <x v="2"/>
    <s v="OFF-PA-10004621"/>
    <x v="1"/>
    <x v="10"/>
    <s v="Xerox 212"/>
    <n v="25.920000000000005"/>
    <n v="5"/>
    <n v="0.2"/>
    <n v="9.0719999999999992"/>
  </r>
  <r>
    <n v="8033"/>
    <s v="CA-2012-119690"/>
    <x v="1"/>
    <x v="608"/>
    <d v="2012-06-28T00:00:00"/>
    <s v="First Class"/>
    <s v="MV-17485"/>
    <s v="Mark Van Huff"/>
    <x v="0"/>
    <x v="0"/>
    <x v="12"/>
    <x v="5"/>
    <n v="77041"/>
    <x v="2"/>
    <s v="OFF-PA-10001019"/>
    <x v="1"/>
    <x v="10"/>
    <s v="Xerox 1884"/>
    <n v="47.952000000000005"/>
    <n v="3"/>
    <n v="0.2"/>
    <n v="16.183799999999998"/>
  </r>
  <r>
    <n v="8034"/>
    <s v="CA-2012-119690"/>
    <x v="1"/>
    <x v="608"/>
    <d v="2012-06-28T00:00:00"/>
    <s v="First Class"/>
    <s v="MV-17485"/>
    <s v="Mark Van Huff"/>
    <x v="0"/>
    <x v="0"/>
    <x v="12"/>
    <x v="5"/>
    <n v="77041"/>
    <x v="2"/>
    <s v="OFF-BI-10000201"/>
    <x v="1"/>
    <x v="8"/>
    <s v="Avery Triangle Shaped Sheet Lifters, Black, 2/Pack"/>
    <n v="0.98399999999999976"/>
    <n v="2"/>
    <n v="0.8"/>
    <n v="-1.476"/>
  </r>
  <r>
    <n v="8035"/>
    <s v="CA-2012-119690"/>
    <x v="1"/>
    <x v="608"/>
    <d v="2012-06-28T00:00:00"/>
    <s v="First Class"/>
    <s v="MV-17485"/>
    <s v="Mark Van Huff"/>
    <x v="0"/>
    <x v="0"/>
    <x v="12"/>
    <x v="5"/>
    <n v="77041"/>
    <x v="2"/>
    <s v="FUR-FU-10004587"/>
    <x v="0"/>
    <x v="5"/>
    <s v="GE General Use Halogen Bulbs, 100 Watts, 1 Bulb per Pack"/>
    <n v="75.384000000000015"/>
    <n v="9"/>
    <n v="0.6"/>
    <n v="-20.730599999999995"/>
  </r>
  <r>
    <n v="8036"/>
    <s v="CA-2012-119690"/>
    <x v="1"/>
    <x v="608"/>
    <d v="2012-06-28T00:00:00"/>
    <s v="First Class"/>
    <s v="MV-17485"/>
    <s v="Mark Van Huff"/>
    <x v="0"/>
    <x v="0"/>
    <x v="12"/>
    <x v="5"/>
    <n v="77041"/>
    <x v="2"/>
    <s v="OFF-LA-10001613"/>
    <x v="1"/>
    <x v="2"/>
    <s v="Avery File Folder Labels"/>
    <n v="4.6079999999999997"/>
    <n v="2"/>
    <n v="0.2"/>
    <n v="1.6704000000000001"/>
  </r>
  <r>
    <n v="8037"/>
    <s v="CA-2012-153738"/>
    <x v="1"/>
    <x v="1181"/>
    <d v="2012-09-22T00:00:00"/>
    <s v="First Class"/>
    <s v="AG-10270"/>
    <s v="Alejandro Grove"/>
    <x v="0"/>
    <x v="0"/>
    <x v="104"/>
    <x v="31"/>
    <n v="1841"/>
    <x v="3"/>
    <s v="OFF-BI-10001308"/>
    <x v="1"/>
    <x v="8"/>
    <s v="GBC Standard Plastic Binding Systems' Combs"/>
    <n v="37.68"/>
    <n v="6"/>
    <n v="0"/>
    <n v="16.955999999999996"/>
  </r>
  <r>
    <n v="8038"/>
    <s v="CA-2014-169012"/>
    <x v="3"/>
    <x v="815"/>
    <d v="2014-07-15T00:00:00"/>
    <s v="Standard Class"/>
    <s v="BF-11275"/>
    <s v="Beth Fritzler"/>
    <x v="1"/>
    <x v="0"/>
    <x v="38"/>
    <x v="32"/>
    <n v="31907"/>
    <x v="0"/>
    <s v="OFF-AP-10003278"/>
    <x v="1"/>
    <x v="9"/>
    <s v="Belkin 7-Outlet SurgeMaster Home Series"/>
    <n v="41.910000000000004"/>
    <n v="3"/>
    <n v="0"/>
    <n v="10.896600000000003"/>
  </r>
  <r>
    <n v="8039"/>
    <s v="CA-2014-109393"/>
    <x v="3"/>
    <x v="160"/>
    <d v="2014-07-03T00:00:00"/>
    <s v="Second Class"/>
    <s v="JC-15775"/>
    <s v="John Castell"/>
    <x v="0"/>
    <x v="0"/>
    <x v="1"/>
    <x v="1"/>
    <n v="90032"/>
    <x v="1"/>
    <s v="FUR-BO-10003966"/>
    <x v="0"/>
    <x v="0"/>
    <s v="Sauder Facets Collection Library, Sky Alder Finish"/>
    <n v="435.99900000000002"/>
    <n v="3"/>
    <n v="0.15"/>
    <n v="5.1293999999999755"/>
  </r>
  <r>
    <n v="8040"/>
    <s v="CA-2014-121489"/>
    <x v="3"/>
    <x v="170"/>
    <d v="2014-08-26T00:00:00"/>
    <s v="Second Class"/>
    <s v="CM-11815"/>
    <s v="Candace McMahon"/>
    <x v="1"/>
    <x v="0"/>
    <x v="4"/>
    <x v="4"/>
    <n v="98115"/>
    <x v="1"/>
    <s v="FUR-CH-10004698"/>
    <x v="0"/>
    <x v="1"/>
    <s v="Padded Folding Chairs, Black, 4/Carton"/>
    <n v="388.70400000000006"/>
    <n v="6"/>
    <n v="0.2"/>
    <n v="38.870400000000018"/>
  </r>
  <r>
    <n v="8041"/>
    <s v="CA-2014-121489"/>
    <x v="3"/>
    <x v="170"/>
    <d v="2014-08-26T00:00:00"/>
    <s v="Second Class"/>
    <s v="CM-11815"/>
    <s v="Candace McMahon"/>
    <x v="1"/>
    <x v="0"/>
    <x v="4"/>
    <x v="4"/>
    <n v="98115"/>
    <x v="1"/>
    <s v="OFF-ST-10000025"/>
    <x v="1"/>
    <x v="4"/>
    <s v="Fellowes Stor/Drawer Steel Plus Storage Drawers"/>
    <n v="572.58000000000004"/>
    <n v="6"/>
    <n v="0"/>
    <n v="34.354799999999955"/>
  </r>
  <r>
    <n v="8042"/>
    <s v="CA-2014-121489"/>
    <x v="3"/>
    <x v="170"/>
    <d v="2014-08-26T00:00:00"/>
    <s v="Second Class"/>
    <s v="CM-11815"/>
    <s v="Candace McMahon"/>
    <x v="1"/>
    <x v="0"/>
    <x v="4"/>
    <x v="4"/>
    <n v="98115"/>
    <x v="1"/>
    <s v="TEC-AC-10000682"/>
    <x v="2"/>
    <x v="11"/>
    <s v="Kensington K72356US Mouse-in-a-Box USB Desktop Mouse"/>
    <n v="33.18"/>
    <n v="2"/>
    <n v="0"/>
    <n v="11.613"/>
  </r>
  <r>
    <n v="8043"/>
    <s v="US-2014-133081"/>
    <x v="3"/>
    <x v="825"/>
    <d v="2014-03-16T00:00:00"/>
    <s v="Standard Class"/>
    <s v="PV-18985"/>
    <s v="Paul Van Hugh"/>
    <x v="2"/>
    <x v="0"/>
    <x v="471"/>
    <x v="31"/>
    <n v="2138"/>
    <x v="3"/>
    <s v="TEC-AC-10001772"/>
    <x v="2"/>
    <x v="11"/>
    <s v="Memorex Mini Travel Drive 16 GB USB 2.0 Flash Drive"/>
    <n v="63.88"/>
    <n v="4"/>
    <n v="0"/>
    <n v="24.913200000000003"/>
  </r>
  <r>
    <n v="8044"/>
    <s v="US-2014-133081"/>
    <x v="3"/>
    <x v="825"/>
    <d v="2014-03-16T00:00:00"/>
    <s v="Standard Class"/>
    <s v="PV-18985"/>
    <s v="Paul Van Hugh"/>
    <x v="2"/>
    <x v="0"/>
    <x v="471"/>
    <x v="31"/>
    <n v="2138"/>
    <x v="3"/>
    <s v="FUR-FU-10001379"/>
    <x v="0"/>
    <x v="5"/>
    <s v="Executive Impressions 16-1/2&quot; Circular Wall Clock"/>
    <n v="26.72"/>
    <n v="1"/>
    <n v="0"/>
    <n v="11.756800000000002"/>
  </r>
  <r>
    <n v="8045"/>
    <s v="CA-2014-165008"/>
    <x v="3"/>
    <x v="175"/>
    <d v="2014-09-18T00:00:00"/>
    <s v="Second Class"/>
    <s v="DO-13645"/>
    <s v="Doug O'Connell"/>
    <x v="0"/>
    <x v="0"/>
    <x v="288"/>
    <x v="7"/>
    <n v="84106"/>
    <x v="1"/>
    <s v="OFF-BI-10002794"/>
    <x v="1"/>
    <x v="8"/>
    <s v="Avery Trapezoid Ring Binder, 3&quot; Capacity, Black, 1040 sheets"/>
    <n v="295.05599999999998"/>
    <n v="9"/>
    <n v="0.2"/>
    <n v="106.95779999999998"/>
  </r>
  <r>
    <n v="8046"/>
    <s v="CA-2013-145611"/>
    <x v="0"/>
    <x v="873"/>
    <d v="2013-09-25T00:00:00"/>
    <s v="Standard Class"/>
    <s v="HA-14905"/>
    <s v="Helen Abelman"/>
    <x v="0"/>
    <x v="0"/>
    <x v="20"/>
    <x v="15"/>
    <n v="10035"/>
    <x v="3"/>
    <s v="OFF-AP-10001005"/>
    <x v="1"/>
    <x v="9"/>
    <s v="Honeywell Quietcare HEPA Air Cleaner"/>
    <n v="393.25"/>
    <n v="5"/>
    <n v="0"/>
    <n v="129.77249999999998"/>
  </r>
  <r>
    <n v="8047"/>
    <s v="CA-2013-113600"/>
    <x v="0"/>
    <x v="272"/>
    <d v="2013-12-18T00:00:00"/>
    <s v="Second Class"/>
    <s v="SH-20395"/>
    <s v="Shahid Hopkins"/>
    <x v="0"/>
    <x v="0"/>
    <x v="191"/>
    <x v="24"/>
    <n v="44221"/>
    <x v="3"/>
    <s v="OFF-BI-10000201"/>
    <x v="1"/>
    <x v="8"/>
    <s v="Avery Triangle Shaped Sheet Lifters, Black, 2/Pack"/>
    <n v="2.2140000000000004"/>
    <n v="3"/>
    <n v="0.7"/>
    <n v="-1.4760000000000004"/>
  </r>
  <r>
    <n v="8048"/>
    <s v="CA-2014-130834"/>
    <x v="3"/>
    <x v="132"/>
    <d v="2014-11-07T00:00:00"/>
    <s v="Second Class"/>
    <s v="JM-16195"/>
    <s v="Justin MacKendrick"/>
    <x v="0"/>
    <x v="0"/>
    <x v="40"/>
    <x v="3"/>
    <n v="28403"/>
    <x v="0"/>
    <s v="OFF-PA-10003673"/>
    <x v="1"/>
    <x v="10"/>
    <s v="Strathmore Photo Mount Cards"/>
    <n v="16.272000000000002"/>
    <n v="3"/>
    <n v="0.2"/>
    <n v="5.2883999999999984"/>
  </r>
  <r>
    <n v="8049"/>
    <s v="CA-2013-168543"/>
    <x v="0"/>
    <x v="894"/>
    <d v="2013-07-08T00:00:00"/>
    <s v="Standard Class"/>
    <s v="DK-13225"/>
    <s v="Dean Katz"/>
    <x v="1"/>
    <x v="0"/>
    <x v="20"/>
    <x v="15"/>
    <n v="10035"/>
    <x v="3"/>
    <s v="OFF-AP-10000938"/>
    <x v="1"/>
    <x v="9"/>
    <s v="Avanti 1.7 Cu. Ft. Refrigerator"/>
    <n v="706.86"/>
    <n v="7"/>
    <n v="0"/>
    <n v="197.92079999999999"/>
  </r>
  <r>
    <n v="8050"/>
    <s v="CA-2011-144974"/>
    <x v="2"/>
    <x v="467"/>
    <d v="2011-09-30T00:00:00"/>
    <s v="Standard Class"/>
    <s v="CM-12715"/>
    <s v="Craig Molinari"/>
    <x v="1"/>
    <x v="0"/>
    <x v="10"/>
    <x v="9"/>
    <n v="19140"/>
    <x v="3"/>
    <s v="OFF-BI-10003274"/>
    <x v="1"/>
    <x v="8"/>
    <s v="Avery Durable Slant Ring Binders, No Labels"/>
    <n v="5.9700000000000006"/>
    <n v="5"/>
    <n v="0.7"/>
    <n v="-4.577"/>
  </r>
  <r>
    <n v="8051"/>
    <s v="CA-2011-144974"/>
    <x v="2"/>
    <x v="467"/>
    <d v="2011-09-30T00:00:00"/>
    <s v="Standard Class"/>
    <s v="CM-12715"/>
    <s v="Craig Molinari"/>
    <x v="1"/>
    <x v="0"/>
    <x v="10"/>
    <x v="9"/>
    <n v="19140"/>
    <x v="3"/>
    <s v="FUR-FU-10001095"/>
    <x v="0"/>
    <x v="5"/>
    <s v="DAX Black Cherry Wood-Tone Poster Frame"/>
    <n v="21.184000000000001"/>
    <n v="1"/>
    <n v="0.2"/>
    <n v="4.7664"/>
  </r>
  <r>
    <n v="8052"/>
    <s v="CA-2011-144974"/>
    <x v="2"/>
    <x v="467"/>
    <d v="2011-09-30T00:00:00"/>
    <s v="Standard Class"/>
    <s v="CM-12715"/>
    <s v="Craig Molinari"/>
    <x v="1"/>
    <x v="0"/>
    <x v="10"/>
    <x v="9"/>
    <n v="19140"/>
    <x v="3"/>
    <s v="OFF-AP-10001492"/>
    <x v="1"/>
    <x v="9"/>
    <s v="Acco Six-Outlet Power Strip, 4' Cord Length"/>
    <n v="41.375999999999998"/>
    <n v="6"/>
    <n v="0.2"/>
    <n v="3.1032000000000011"/>
  </r>
  <r>
    <n v="8053"/>
    <s v="CA-2011-109904"/>
    <x v="2"/>
    <x v="686"/>
    <d v="2011-07-17T00:00:00"/>
    <s v="Second Class"/>
    <s v="BF-10975"/>
    <s v="Barbara Fisher"/>
    <x v="1"/>
    <x v="0"/>
    <x v="20"/>
    <x v="15"/>
    <n v="10009"/>
    <x v="3"/>
    <s v="OFF-AR-10004999"/>
    <x v="1"/>
    <x v="6"/>
    <s v="Newell 315"/>
    <n v="17.940000000000001"/>
    <n v="3"/>
    <n v="0"/>
    <n v="4.4850000000000003"/>
  </r>
  <r>
    <n v="8054"/>
    <s v="CA-2014-152205"/>
    <x v="3"/>
    <x v="394"/>
    <d v="2014-10-06T00:00:00"/>
    <s v="Standard Class"/>
    <s v="SF-20965"/>
    <s v="Sylvia Foulston"/>
    <x v="1"/>
    <x v="0"/>
    <x v="10"/>
    <x v="9"/>
    <n v="19134"/>
    <x v="3"/>
    <s v="OFF-BI-10004094"/>
    <x v="1"/>
    <x v="8"/>
    <s v="GBC Standard Plastic Binding Systems Combs"/>
    <n v="2.6550000000000002"/>
    <n v="1"/>
    <n v="0.7"/>
    <n v="-1.8584999999999994"/>
  </r>
  <r>
    <n v="8055"/>
    <s v="CA-2012-121188"/>
    <x v="1"/>
    <x v="834"/>
    <d v="2012-09-04T00:00:00"/>
    <s v="Standard Class"/>
    <s v="CB-12025"/>
    <s v="Cassandra Brandow"/>
    <x v="0"/>
    <x v="0"/>
    <x v="1"/>
    <x v="1"/>
    <n v="90049"/>
    <x v="1"/>
    <s v="OFF-ST-10001490"/>
    <x v="1"/>
    <x v="4"/>
    <s v="Hot File 7-Pocket, Floor Stand"/>
    <n v="892.35"/>
    <n v="5"/>
    <n v="0"/>
    <n v="267.70499999999993"/>
  </r>
  <r>
    <n v="8056"/>
    <s v="CA-2012-121188"/>
    <x v="1"/>
    <x v="834"/>
    <d v="2012-09-04T00:00:00"/>
    <s v="Standard Class"/>
    <s v="CB-12025"/>
    <s v="Cassandra Brandow"/>
    <x v="0"/>
    <x v="0"/>
    <x v="1"/>
    <x v="1"/>
    <n v="90049"/>
    <x v="1"/>
    <s v="FUR-BO-10004695"/>
    <x v="0"/>
    <x v="0"/>
    <s v="O'Sullivan 2-Door Barrister Bookcase in Odessa Pine"/>
    <n v="307.666"/>
    <n v="2"/>
    <n v="0.15"/>
    <n v="28.956799999999973"/>
  </r>
  <r>
    <n v="8057"/>
    <s v="CA-2012-121188"/>
    <x v="1"/>
    <x v="834"/>
    <d v="2012-09-04T00:00:00"/>
    <s v="Standard Class"/>
    <s v="CB-12025"/>
    <s v="Cassandra Brandow"/>
    <x v="0"/>
    <x v="0"/>
    <x v="1"/>
    <x v="1"/>
    <n v="90049"/>
    <x v="1"/>
    <s v="OFF-ST-10000736"/>
    <x v="1"/>
    <x v="4"/>
    <s v="Carina Double Wide Media Storage Towers in Natural &amp; Black"/>
    <n v="728.82"/>
    <n v="9"/>
    <n v="0"/>
    <n v="29.152799999999971"/>
  </r>
  <r>
    <n v="8058"/>
    <s v="CA-2012-121188"/>
    <x v="1"/>
    <x v="834"/>
    <d v="2012-09-04T00:00:00"/>
    <s v="Standard Class"/>
    <s v="CB-12025"/>
    <s v="Cassandra Brandow"/>
    <x v="0"/>
    <x v="0"/>
    <x v="1"/>
    <x v="1"/>
    <n v="90049"/>
    <x v="1"/>
    <s v="OFF-BI-10001617"/>
    <x v="1"/>
    <x v="8"/>
    <s v="GBC Wire Binding Combs"/>
    <n v="41.36"/>
    <n v="5"/>
    <n v="0.2"/>
    <n v="13.959"/>
  </r>
  <r>
    <n v="8059"/>
    <s v="CA-2012-121188"/>
    <x v="1"/>
    <x v="834"/>
    <d v="2012-09-04T00:00:00"/>
    <s v="Standard Class"/>
    <s v="CB-12025"/>
    <s v="Cassandra Brandow"/>
    <x v="0"/>
    <x v="0"/>
    <x v="1"/>
    <x v="1"/>
    <n v="90049"/>
    <x v="1"/>
    <s v="TEC-PH-10003589"/>
    <x v="2"/>
    <x v="7"/>
    <s v="invisibleSHIELD by ZAGG Smudge-Free Screen Protector"/>
    <n v="43.176000000000002"/>
    <n v="3"/>
    <n v="0.2"/>
    <n v="15.111599999999999"/>
  </r>
  <r>
    <n v="8060"/>
    <s v="CA-2012-121188"/>
    <x v="1"/>
    <x v="834"/>
    <d v="2012-09-04T00:00:00"/>
    <s v="Standard Class"/>
    <s v="CB-12025"/>
    <s v="Cassandra Brandow"/>
    <x v="0"/>
    <x v="0"/>
    <x v="1"/>
    <x v="1"/>
    <n v="90049"/>
    <x v="1"/>
    <s v="FUR-FU-10003981"/>
    <x v="0"/>
    <x v="5"/>
    <s v="Eldon Wave Desk Accessories"/>
    <n v="4.16"/>
    <n v="2"/>
    <n v="0"/>
    <n v="1.7472000000000003"/>
  </r>
  <r>
    <n v="8061"/>
    <s v="CA-2012-156013"/>
    <x v="1"/>
    <x v="1181"/>
    <d v="2012-09-26T00:00:00"/>
    <s v="Standard Class"/>
    <s v="TC-20980"/>
    <s v="Tamara Chand"/>
    <x v="1"/>
    <x v="0"/>
    <x v="85"/>
    <x v="15"/>
    <n v="11561"/>
    <x v="3"/>
    <s v="OFF-PA-10001970"/>
    <x v="1"/>
    <x v="10"/>
    <s v="Xerox 1881"/>
    <n v="61.4"/>
    <n v="5"/>
    <n v="0"/>
    <n v="28.857999999999997"/>
  </r>
  <r>
    <n v="8062"/>
    <s v="CA-2012-156013"/>
    <x v="1"/>
    <x v="1181"/>
    <d v="2012-09-26T00:00:00"/>
    <s v="Standard Class"/>
    <s v="TC-20980"/>
    <s v="Tamara Chand"/>
    <x v="1"/>
    <x v="0"/>
    <x v="85"/>
    <x v="15"/>
    <n v="11561"/>
    <x v="3"/>
    <s v="OFF-BI-10002437"/>
    <x v="1"/>
    <x v="8"/>
    <s v="Recycled Premium Regency Composition Covers"/>
    <n v="24.448"/>
    <n v="2"/>
    <n v="0.2"/>
    <n v="8.8623999999999992"/>
  </r>
  <r>
    <n v="8063"/>
    <s v="CA-2013-132997"/>
    <x v="0"/>
    <x v="77"/>
    <d v="2013-11-10T00:00:00"/>
    <s v="First Class"/>
    <s v="LW-17215"/>
    <s v="Luke Weiss"/>
    <x v="0"/>
    <x v="0"/>
    <x v="30"/>
    <x v="15"/>
    <n v="14609"/>
    <x v="3"/>
    <s v="TEC-PH-10000586"/>
    <x v="2"/>
    <x v="7"/>
    <s v="AT&amp;T SB67148 SynJ"/>
    <n v="263.95999999999998"/>
    <n v="4"/>
    <n v="0"/>
    <n v="71.269200000000012"/>
  </r>
  <r>
    <n v="8064"/>
    <s v="CA-2013-132997"/>
    <x v="0"/>
    <x v="77"/>
    <d v="2013-11-10T00:00:00"/>
    <s v="First Class"/>
    <s v="LW-17215"/>
    <s v="Luke Weiss"/>
    <x v="0"/>
    <x v="0"/>
    <x v="30"/>
    <x v="15"/>
    <n v="14609"/>
    <x v="3"/>
    <s v="TEC-PH-10003811"/>
    <x v="2"/>
    <x v="7"/>
    <s v="Jabra Supreme Plus Driver Edition Headset"/>
    <n v="359.96999999999997"/>
    <n v="3"/>
    <n v="0"/>
    <n v="100.7916"/>
  </r>
  <r>
    <n v="8065"/>
    <s v="CA-2013-132997"/>
    <x v="0"/>
    <x v="77"/>
    <d v="2013-11-10T00:00:00"/>
    <s v="First Class"/>
    <s v="LW-17215"/>
    <s v="Luke Weiss"/>
    <x v="0"/>
    <x v="0"/>
    <x v="30"/>
    <x v="15"/>
    <n v="14609"/>
    <x v="3"/>
    <s v="OFF-PA-10004983"/>
    <x v="1"/>
    <x v="10"/>
    <s v="Xerox 23"/>
    <n v="12.96"/>
    <n v="2"/>
    <n v="0"/>
    <n v="6.2208000000000006"/>
  </r>
  <r>
    <n v="8066"/>
    <s v="CA-2013-132997"/>
    <x v="0"/>
    <x v="77"/>
    <d v="2013-11-10T00:00:00"/>
    <s v="First Class"/>
    <s v="LW-17215"/>
    <s v="Luke Weiss"/>
    <x v="0"/>
    <x v="0"/>
    <x v="30"/>
    <x v="15"/>
    <n v="14609"/>
    <x v="3"/>
    <s v="OFF-ST-10003479"/>
    <x v="1"/>
    <x v="4"/>
    <s v="Eldon Base for stackable storage shelf, platinum"/>
    <n v="116.82"/>
    <n v="3"/>
    <n v="0"/>
    <n v="5.8409999999999869"/>
  </r>
  <r>
    <n v="8067"/>
    <s v="CA-2013-132997"/>
    <x v="0"/>
    <x v="77"/>
    <d v="2013-11-10T00:00:00"/>
    <s v="First Class"/>
    <s v="LW-17215"/>
    <s v="Luke Weiss"/>
    <x v="0"/>
    <x v="0"/>
    <x v="30"/>
    <x v="15"/>
    <n v="14609"/>
    <x v="3"/>
    <s v="OFF-BI-10004318"/>
    <x v="1"/>
    <x v="8"/>
    <s v="Ibico EB-19 Dual Function Manual Binding System"/>
    <n v="276.78400000000005"/>
    <n v="2"/>
    <n v="0.2"/>
    <n v="89.954799999999992"/>
  </r>
  <r>
    <n v="8068"/>
    <s v="US-2012-160563"/>
    <x v="1"/>
    <x v="1182"/>
    <d v="2012-10-24T00:00:00"/>
    <s v="Standard Class"/>
    <s v="NS-18640"/>
    <s v="Noel Staavos"/>
    <x v="1"/>
    <x v="0"/>
    <x v="8"/>
    <x v="1"/>
    <n v="94109"/>
    <x v="1"/>
    <s v="TEC-AC-10002567"/>
    <x v="2"/>
    <x v="11"/>
    <s v="Logitech G602 Wireless Gaming Mouse"/>
    <n v="239.96999999999997"/>
    <n v="3"/>
    <n v="0"/>
    <n v="86.389199999999988"/>
  </r>
  <r>
    <n v="8069"/>
    <s v="US-2012-160563"/>
    <x v="1"/>
    <x v="1182"/>
    <d v="2012-10-24T00:00:00"/>
    <s v="Standard Class"/>
    <s v="NS-18640"/>
    <s v="Noel Staavos"/>
    <x v="1"/>
    <x v="0"/>
    <x v="8"/>
    <x v="1"/>
    <n v="94109"/>
    <x v="1"/>
    <s v="FUR-FU-10001731"/>
    <x v="0"/>
    <x v="5"/>
    <s v="Acrylic Self-Standing Desk Frames"/>
    <n v="16.02"/>
    <n v="6"/>
    <n v="0"/>
    <n v="6.0876000000000001"/>
  </r>
  <r>
    <n v="8070"/>
    <s v="CA-2014-151750"/>
    <x v="3"/>
    <x v="314"/>
    <d v="2014-01-06T00:00:00"/>
    <s v="Standard Class"/>
    <s v="JM-15250"/>
    <s v="Janet Martin"/>
    <x v="0"/>
    <x v="0"/>
    <x v="114"/>
    <x v="5"/>
    <n v="77340"/>
    <x v="2"/>
    <s v="OFF-ST-10002743"/>
    <x v="1"/>
    <x v="4"/>
    <s v="SAFCO Boltless Steel Shelving"/>
    <n v="454.56000000000006"/>
    <n v="5"/>
    <n v="0.2"/>
    <n v="-107.95800000000004"/>
  </r>
  <r>
    <n v="8071"/>
    <s v="CA-2014-151750"/>
    <x v="3"/>
    <x v="314"/>
    <d v="2014-01-06T00:00:00"/>
    <s v="Standard Class"/>
    <s v="JM-15250"/>
    <s v="Janet Martin"/>
    <x v="0"/>
    <x v="0"/>
    <x v="114"/>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x v="0"/>
    <x v="114"/>
    <x v="5"/>
    <n v="77340"/>
    <x v="2"/>
    <s v="FUR-CH-10003199"/>
    <x v="0"/>
    <x v="1"/>
    <s v="Office Star - Contemporary Task Swivel Chair"/>
    <n v="310.74399999999997"/>
    <n v="4"/>
    <n v="0.3"/>
    <n v="-26.635199999999998"/>
  </r>
  <r>
    <n v="8073"/>
    <s v="CA-2014-151750"/>
    <x v="3"/>
    <x v="314"/>
    <d v="2014-01-06T00:00:00"/>
    <s v="Standard Class"/>
    <s v="JM-15250"/>
    <s v="Janet Martin"/>
    <x v="0"/>
    <x v="0"/>
    <x v="114"/>
    <x v="5"/>
    <n v="77340"/>
    <x v="2"/>
    <s v="OFF-AR-10003158"/>
    <x v="1"/>
    <x v="6"/>
    <s v="Fluorescent Highlighters by Dixon"/>
    <n v="12.736000000000001"/>
    <n v="4"/>
    <n v="0.2"/>
    <n v="2.2287999999999988"/>
  </r>
  <r>
    <n v="8074"/>
    <s v="CA-2014-151750"/>
    <x v="3"/>
    <x v="314"/>
    <d v="2014-01-06T00:00:00"/>
    <s v="Standard Class"/>
    <s v="JM-15250"/>
    <s v="Janet Martin"/>
    <x v="0"/>
    <x v="0"/>
    <x v="114"/>
    <x v="5"/>
    <n v="77340"/>
    <x v="2"/>
    <s v="OFF-BI-10000301"/>
    <x v="1"/>
    <x v="8"/>
    <s v="GBC Instant Report Kit"/>
    <n v="6.469999999999998"/>
    <n v="5"/>
    <n v="0.8"/>
    <n v="-9.7050000000000018"/>
  </r>
  <r>
    <n v="8075"/>
    <s v="CA-2014-151750"/>
    <x v="3"/>
    <x v="314"/>
    <d v="2014-01-06T00:00:00"/>
    <s v="Standard Class"/>
    <s v="JM-15250"/>
    <s v="Janet Martin"/>
    <x v="0"/>
    <x v="0"/>
    <x v="114"/>
    <x v="5"/>
    <n v="77340"/>
    <x v="2"/>
    <s v="OFF-BI-10000343"/>
    <x v="1"/>
    <x v="8"/>
    <s v="Pressboard Covers with Storage Hooks, 9 1/2&quot; x 11&quot;, Light Blue"/>
    <n v="13.747999999999998"/>
    <n v="14"/>
    <n v="0.8"/>
    <n v="-22.684200000000004"/>
  </r>
  <r>
    <n v="8076"/>
    <s v="CA-2014-151750"/>
    <x v="3"/>
    <x v="314"/>
    <d v="2014-01-06T00:00:00"/>
    <s v="Standard Class"/>
    <s v="JM-15250"/>
    <s v="Janet Martin"/>
    <x v="0"/>
    <x v="0"/>
    <x v="114"/>
    <x v="5"/>
    <n v="77340"/>
    <x v="2"/>
    <s v="OFF-AP-10004708"/>
    <x v="1"/>
    <x v="9"/>
    <s v="Fellowes Superior 10 Outlet Split Surge Protector"/>
    <n v="15.223999999999997"/>
    <n v="2"/>
    <n v="0.8"/>
    <n v="-38.821200000000012"/>
  </r>
  <r>
    <n v="8077"/>
    <s v="CA-2012-106187"/>
    <x v="1"/>
    <x v="537"/>
    <d v="2012-06-29T00:00:00"/>
    <s v="Standard Class"/>
    <s v="RF-19345"/>
    <s v="Randy Ferguson"/>
    <x v="1"/>
    <x v="0"/>
    <x v="502"/>
    <x v="32"/>
    <n v="30344"/>
    <x v="0"/>
    <s v="FUR-FU-10000794"/>
    <x v="0"/>
    <x v="5"/>
    <s v="Eldon Stackable Tray, Side-Load, Legal, Smoke"/>
    <n v="27.42"/>
    <n v="3"/>
    <n v="0"/>
    <n v="9.3227999999999991"/>
  </r>
  <r>
    <n v="8078"/>
    <s v="CA-2012-106187"/>
    <x v="1"/>
    <x v="537"/>
    <d v="2012-06-29T00:00:00"/>
    <s v="Standard Class"/>
    <s v="RF-19345"/>
    <s v="Randy Ferguson"/>
    <x v="1"/>
    <x v="0"/>
    <x v="502"/>
    <x v="32"/>
    <n v="30344"/>
    <x v="0"/>
    <s v="OFF-BI-10004519"/>
    <x v="1"/>
    <x v="8"/>
    <s v="GBC DocuBind P100 Manual Binding Machine"/>
    <n v="165.98"/>
    <n v="1"/>
    <n v="0"/>
    <n v="74.690999999999988"/>
  </r>
  <r>
    <n v="8079"/>
    <s v="CA-2012-106187"/>
    <x v="1"/>
    <x v="537"/>
    <d v="2012-06-29T00:00:00"/>
    <s v="Standard Class"/>
    <s v="RF-19345"/>
    <s v="Randy Ferguson"/>
    <x v="1"/>
    <x v="0"/>
    <x v="502"/>
    <x v="32"/>
    <n v="30344"/>
    <x v="0"/>
    <s v="TEC-AC-10001590"/>
    <x v="2"/>
    <x v="11"/>
    <s v="Dell Slim USB Multimedia Keyboard"/>
    <n v="75"/>
    <n v="3"/>
    <n v="0"/>
    <n v="18"/>
  </r>
  <r>
    <n v="8080"/>
    <s v="US-2013-164945"/>
    <x v="0"/>
    <x v="441"/>
    <d v="2013-11-28T00:00:00"/>
    <s v="Standard Class"/>
    <s v="CA-12055"/>
    <s v="Cathy Armstrong"/>
    <x v="2"/>
    <x v="0"/>
    <x v="20"/>
    <x v="15"/>
    <n v="10009"/>
    <x v="3"/>
    <s v="OFF-BI-10001524"/>
    <x v="1"/>
    <x v="8"/>
    <s v="GBC Premium Transparent Covers with Diagonal Lined Pattern"/>
    <n v="134.27200000000002"/>
    <n v="8"/>
    <n v="0.2"/>
    <n v="46.99519999999999"/>
  </r>
  <r>
    <n v="8081"/>
    <s v="CA-2012-150714"/>
    <x v="1"/>
    <x v="662"/>
    <d v="2012-11-01T00:00:00"/>
    <s v="Standard Class"/>
    <s v="KH-16690"/>
    <s v="Kristen Hastings"/>
    <x v="1"/>
    <x v="0"/>
    <x v="24"/>
    <x v="21"/>
    <n v="97477"/>
    <x v="1"/>
    <s v="OFF-LA-10001474"/>
    <x v="1"/>
    <x v="2"/>
    <s v="Avery 477"/>
    <n v="146.54400000000001"/>
    <n v="6"/>
    <n v="0.2"/>
    <n v="47.626799999999996"/>
  </r>
  <r>
    <n v="8082"/>
    <s v="CA-2012-150714"/>
    <x v="1"/>
    <x v="662"/>
    <d v="2012-11-01T00:00:00"/>
    <s v="Standard Class"/>
    <s v="KH-16690"/>
    <s v="Kristen Hastings"/>
    <x v="1"/>
    <x v="0"/>
    <x v="24"/>
    <x v="21"/>
    <n v="97477"/>
    <x v="1"/>
    <s v="OFF-PA-10001497"/>
    <x v="1"/>
    <x v="10"/>
    <s v="Xerox 1914"/>
    <n v="131.904"/>
    <n v="3"/>
    <n v="0.2"/>
    <n v="47.815200000000004"/>
  </r>
  <r>
    <n v="8083"/>
    <s v="CA-2012-150714"/>
    <x v="1"/>
    <x v="662"/>
    <d v="2012-11-01T00:00:00"/>
    <s v="Standard Class"/>
    <s v="KH-16690"/>
    <s v="Kristen Hastings"/>
    <x v="1"/>
    <x v="0"/>
    <x v="24"/>
    <x v="21"/>
    <n v="97477"/>
    <x v="1"/>
    <s v="OFF-AP-10003287"/>
    <x v="1"/>
    <x v="9"/>
    <s v="Tripp Lite TLP810NET Broadband Surge for Modem/Fax"/>
    <n v="203.88000000000002"/>
    <n v="5"/>
    <n v="0.2"/>
    <n v="20.387999999999998"/>
  </r>
  <r>
    <n v="8084"/>
    <s v="CA-2012-150714"/>
    <x v="1"/>
    <x v="662"/>
    <d v="2012-11-01T00:00:00"/>
    <s v="Standard Class"/>
    <s v="KH-16690"/>
    <s v="Kristen Hastings"/>
    <x v="1"/>
    <x v="0"/>
    <x v="24"/>
    <x v="21"/>
    <n v="97477"/>
    <x v="1"/>
    <s v="OFF-BI-10002982"/>
    <x v="1"/>
    <x v="8"/>
    <s v="Avery Self-Adhesive Photo Pockets for Polaroid Photos"/>
    <n v="14.301000000000002"/>
    <n v="7"/>
    <n v="0.7"/>
    <n v="-10.487400000000001"/>
  </r>
  <r>
    <n v="8085"/>
    <s v="CA-2012-150714"/>
    <x v="1"/>
    <x v="662"/>
    <d v="2012-11-01T00:00:00"/>
    <s v="Standard Class"/>
    <s v="KH-16690"/>
    <s v="Kristen Hastings"/>
    <x v="1"/>
    <x v="0"/>
    <x v="24"/>
    <x v="21"/>
    <n v="97477"/>
    <x v="1"/>
    <s v="OFF-ST-10001809"/>
    <x v="1"/>
    <x v="4"/>
    <s v="Fellowes Officeware Wire Shelving"/>
    <n v="718.6400000000001"/>
    <n v="10"/>
    <n v="0.2"/>
    <n v="-161.69400000000005"/>
  </r>
  <r>
    <n v="8086"/>
    <s v="CA-2013-105753"/>
    <x v="0"/>
    <x v="201"/>
    <d v="2013-10-27T00:00:00"/>
    <s v="Standard Class"/>
    <s v="LC-16960"/>
    <s v="Lindsay Castell"/>
    <x v="2"/>
    <x v="0"/>
    <x v="81"/>
    <x v="17"/>
    <n v="22204"/>
    <x v="0"/>
    <s v="FUR-FU-10000246"/>
    <x v="0"/>
    <x v="5"/>
    <s v="Aluminum Document Frame"/>
    <n v="61.1"/>
    <n v="5"/>
    <n v="0"/>
    <n v="18.329999999999991"/>
  </r>
  <r>
    <n v="8087"/>
    <s v="CA-2014-120894"/>
    <x v="3"/>
    <x v="1045"/>
    <d v="2014-05-03T00:00:00"/>
    <s v="Standard Class"/>
    <s v="JL-15130"/>
    <s v="Jack Lebron"/>
    <x v="0"/>
    <x v="0"/>
    <x v="40"/>
    <x v="3"/>
    <n v="28403"/>
    <x v="0"/>
    <s v="OFF-AP-10000252"/>
    <x v="1"/>
    <x v="9"/>
    <s v="Harmony HEPA Quiet Air Purifiers"/>
    <n v="28.08"/>
    <n v="3"/>
    <n v="0.2"/>
    <n v="5.2650000000000006"/>
  </r>
  <r>
    <n v="8088"/>
    <s v="CA-2013-106621"/>
    <x v="0"/>
    <x v="321"/>
    <d v="2013-10-02T00:00:00"/>
    <s v="Second Class"/>
    <s v="DM-12955"/>
    <s v="Dario Medina"/>
    <x v="1"/>
    <x v="0"/>
    <x v="420"/>
    <x v="16"/>
    <n v="85364"/>
    <x v="1"/>
    <s v="OFF-AR-10002375"/>
    <x v="1"/>
    <x v="6"/>
    <s v="Newell 351"/>
    <n v="10.496"/>
    <n v="4"/>
    <n v="0.2"/>
    <n v="1.1807999999999983"/>
  </r>
  <r>
    <n v="8089"/>
    <s v="CA-2012-107020"/>
    <x v="1"/>
    <x v="848"/>
    <d v="2012-07-14T00:00:00"/>
    <s v="Standard Class"/>
    <s v="MV-18190"/>
    <s v="Mike Vittorini"/>
    <x v="0"/>
    <x v="0"/>
    <x v="272"/>
    <x v="1"/>
    <n v="92404"/>
    <x v="1"/>
    <s v="OFF-BI-10003719"/>
    <x v="1"/>
    <x v="8"/>
    <s v="Large Capacity Hanging Post Binders"/>
    <n v="39.92"/>
    <n v="2"/>
    <n v="0.2"/>
    <n v="12.973999999999997"/>
  </r>
  <r>
    <n v="8090"/>
    <s v="US-2012-117492"/>
    <x v="1"/>
    <x v="976"/>
    <d v="2012-08-09T00:00:00"/>
    <s v="First Class"/>
    <s v="NS-18640"/>
    <s v="Noel Staavos"/>
    <x v="1"/>
    <x v="0"/>
    <x v="248"/>
    <x v="39"/>
    <n v="21215"/>
    <x v="3"/>
    <s v="OFF-AP-10001492"/>
    <x v="1"/>
    <x v="9"/>
    <s v="Acco Six-Outlet Power Strip, 4' Cord Length"/>
    <n v="77.58"/>
    <n v="9"/>
    <n v="0"/>
    <n v="20.1708"/>
  </r>
  <r>
    <n v="8091"/>
    <s v="CA-2011-101392"/>
    <x v="2"/>
    <x v="1035"/>
    <d v="2011-12-13T00:00:00"/>
    <s v="Standard Class"/>
    <s v="AS-10630"/>
    <s v="Ann Steele"/>
    <x v="2"/>
    <x v="0"/>
    <x v="4"/>
    <x v="4"/>
    <n v="98103"/>
    <x v="1"/>
    <s v="OFF-ST-10000532"/>
    <x v="1"/>
    <x v="4"/>
    <s v="Advantus Rolling Drawer Organizers"/>
    <n v="269.35999999999996"/>
    <n v="7"/>
    <n v="0"/>
    <n v="70.033599999999993"/>
  </r>
  <r>
    <n v="8092"/>
    <s v="CA-2012-127502"/>
    <x v="1"/>
    <x v="895"/>
    <d v="2012-12-14T00:00:00"/>
    <s v="Standard Class"/>
    <s v="MT-17815"/>
    <s v="Meg Tillman"/>
    <x v="0"/>
    <x v="0"/>
    <x v="8"/>
    <x v="1"/>
    <n v="94110"/>
    <x v="1"/>
    <s v="OFF-LA-10001613"/>
    <x v="1"/>
    <x v="2"/>
    <s v="Avery File Folder Labels"/>
    <n v="5.76"/>
    <n v="2"/>
    <n v="0"/>
    <n v="2.8224"/>
  </r>
  <r>
    <n v="8093"/>
    <s v="CA-2014-143658"/>
    <x v="3"/>
    <x v="1183"/>
    <d v="2014-11-14T00:00:00"/>
    <s v="Second Class"/>
    <s v="SR-20425"/>
    <s v="Sharelle Roach"/>
    <x v="2"/>
    <x v="0"/>
    <x v="20"/>
    <x v="15"/>
    <n v="10035"/>
    <x v="3"/>
    <s v="OFF-AR-10002818"/>
    <x v="1"/>
    <x v="6"/>
    <s v="Panasonic KP-310 Heavy-Duty Electric Pencil Sharpener"/>
    <n v="109.9"/>
    <n v="5"/>
    <n v="0"/>
    <n v="32.97"/>
  </r>
  <r>
    <n v="8094"/>
    <s v="CA-2014-133046"/>
    <x v="3"/>
    <x v="944"/>
    <d v="2014-08-02T00:00:00"/>
    <s v="Second Class"/>
    <s v="DK-13375"/>
    <s v="Dennis Kane"/>
    <x v="0"/>
    <x v="0"/>
    <x v="4"/>
    <x v="4"/>
    <n v="98115"/>
    <x v="1"/>
    <s v="FUR-FU-10001940"/>
    <x v="0"/>
    <x v="5"/>
    <s v="Staples"/>
    <n v="23.88"/>
    <n v="3"/>
    <n v="0"/>
    <n v="10.507200000000001"/>
  </r>
  <r>
    <n v="8095"/>
    <s v="CA-2014-133046"/>
    <x v="3"/>
    <x v="944"/>
    <d v="2014-08-02T00:00:00"/>
    <s v="Second Class"/>
    <s v="DK-13375"/>
    <s v="Dennis Kane"/>
    <x v="0"/>
    <x v="0"/>
    <x v="4"/>
    <x v="4"/>
    <n v="98115"/>
    <x v="1"/>
    <s v="OFF-PA-10003883"/>
    <x v="1"/>
    <x v="10"/>
    <s v="Message Book, Phone, Wirebound Standard Line Memo, 2 3/4&quot; X 5&quot;"/>
    <n v="26.2"/>
    <n v="4"/>
    <n v="0"/>
    <n v="12.052"/>
  </r>
  <r>
    <n v="8096"/>
    <s v="CA-2014-133046"/>
    <x v="3"/>
    <x v="944"/>
    <d v="2014-08-02T00:00:00"/>
    <s v="Second Class"/>
    <s v="DK-13375"/>
    <s v="Dennis Kane"/>
    <x v="0"/>
    <x v="0"/>
    <x v="4"/>
    <x v="4"/>
    <n v="98115"/>
    <x v="1"/>
    <s v="OFF-PA-10002787"/>
    <x v="1"/>
    <x v="10"/>
    <s v="Xerox 227"/>
    <n v="12.96"/>
    <n v="2"/>
    <n v="0"/>
    <n v="6.2208000000000006"/>
  </r>
  <r>
    <n v="8097"/>
    <s v="CA-2014-133046"/>
    <x v="3"/>
    <x v="944"/>
    <d v="2014-08-02T00:00:00"/>
    <s v="Second Class"/>
    <s v="DK-13375"/>
    <s v="Dennis Kane"/>
    <x v="0"/>
    <x v="0"/>
    <x v="4"/>
    <x v="4"/>
    <n v="98115"/>
    <x v="1"/>
    <s v="TEC-AC-10000991"/>
    <x v="2"/>
    <x v="11"/>
    <s v="Sony Micro Vault Click 8 GB USB 2.0 Flash Drive"/>
    <n v="234.95000000000002"/>
    <n v="5"/>
    <n v="0"/>
    <n v="32.893000000000008"/>
  </r>
  <r>
    <n v="8098"/>
    <s v="CA-2014-122798"/>
    <x v="3"/>
    <x v="116"/>
    <d v="2015-01-02T00:00:00"/>
    <s v="Standard Class"/>
    <s v="SV-20935"/>
    <s v="Susan Vittorini"/>
    <x v="0"/>
    <x v="0"/>
    <x v="305"/>
    <x v="27"/>
    <n v="87105"/>
    <x v="1"/>
    <s v="OFF-ST-10003058"/>
    <x v="1"/>
    <x v="4"/>
    <s v="Eldon Mobile Mega Data Cart  Mega Stackable  Add-On Trays"/>
    <n v="118.25"/>
    <n v="5"/>
    <n v="0"/>
    <n v="34.292499999999997"/>
  </r>
  <r>
    <n v="8099"/>
    <s v="CA-2014-122798"/>
    <x v="3"/>
    <x v="116"/>
    <d v="2015-01-02T00:00:00"/>
    <s v="Standard Class"/>
    <s v="SV-20935"/>
    <s v="Susan Vittorini"/>
    <x v="0"/>
    <x v="0"/>
    <x v="305"/>
    <x v="27"/>
    <n v="87105"/>
    <x v="1"/>
    <s v="OFF-PA-10004239"/>
    <x v="1"/>
    <x v="10"/>
    <s v="Xerox 1953"/>
    <n v="4.28"/>
    <n v="1"/>
    <n v="0"/>
    <n v="1.9259999999999997"/>
  </r>
  <r>
    <n v="8100"/>
    <s v="CA-2013-169663"/>
    <x v="0"/>
    <x v="612"/>
    <d v="2013-03-14T00:00:00"/>
    <s v="First Class"/>
    <s v="RH-19510"/>
    <s v="Rick Huthwaite"/>
    <x v="2"/>
    <x v="0"/>
    <x v="1"/>
    <x v="1"/>
    <n v="90045"/>
    <x v="1"/>
    <s v="TEC-AC-10003038"/>
    <x v="2"/>
    <x v="11"/>
    <s v="Kingston Digital DataTraveler 16GB USB 2.0"/>
    <n v="26.849999999999998"/>
    <n v="3"/>
    <n v="0"/>
    <n v="5.101499999999997"/>
  </r>
  <r>
    <n v="8101"/>
    <s v="CA-2013-169663"/>
    <x v="0"/>
    <x v="612"/>
    <d v="2013-03-14T00:00:00"/>
    <s v="First Class"/>
    <s v="RH-19510"/>
    <s v="Rick Huthwaite"/>
    <x v="2"/>
    <x v="0"/>
    <x v="1"/>
    <x v="1"/>
    <n v="90045"/>
    <x v="1"/>
    <s v="TEC-MA-10000984"/>
    <x v="2"/>
    <x v="15"/>
    <s v="Okidata MB760 Printer"/>
    <n v="3357.6000000000004"/>
    <n v="3"/>
    <n v="0.2"/>
    <n v="377.72999999999956"/>
  </r>
  <r>
    <n v="8102"/>
    <s v="CA-2012-149846"/>
    <x v="1"/>
    <x v="1184"/>
    <d v="2012-05-26T00:00:00"/>
    <s v="Standard Class"/>
    <s v="SB-20185"/>
    <s v="Sarah Brown"/>
    <x v="0"/>
    <x v="0"/>
    <x v="1"/>
    <x v="1"/>
    <n v="90045"/>
    <x v="1"/>
    <s v="OFF-LA-10004484"/>
    <x v="1"/>
    <x v="2"/>
    <s v="Avery 476"/>
    <n v="8.26"/>
    <n v="2"/>
    <n v="0"/>
    <n v="3.7995999999999999"/>
  </r>
  <r>
    <n v="8103"/>
    <s v="CA-2012-149846"/>
    <x v="1"/>
    <x v="1184"/>
    <d v="2012-05-26T00:00:00"/>
    <s v="Standard Class"/>
    <s v="SB-20185"/>
    <s v="Sarah Brown"/>
    <x v="0"/>
    <x v="0"/>
    <x v="1"/>
    <x v="1"/>
    <n v="90045"/>
    <x v="1"/>
    <s v="TEC-MA-10004002"/>
    <x v="2"/>
    <x v="15"/>
    <s v="Zebra GX420t Direct Thermal/Thermal Transfer Printer"/>
    <n v="2973.32"/>
    <n v="7"/>
    <n v="0.2"/>
    <n v="334.49849999999958"/>
  </r>
  <r>
    <n v="8104"/>
    <s v="CA-2012-149846"/>
    <x v="1"/>
    <x v="1184"/>
    <d v="2012-05-26T00:00:00"/>
    <s v="Standard Class"/>
    <s v="SB-20185"/>
    <s v="Sarah Brown"/>
    <x v="0"/>
    <x v="0"/>
    <x v="1"/>
    <x v="1"/>
    <n v="90045"/>
    <x v="1"/>
    <s v="OFF-ST-10002406"/>
    <x v="1"/>
    <x v="4"/>
    <s v="Pizazz Global Quick File"/>
    <n v="104.79"/>
    <n v="7"/>
    <n v="0"/>
    <n v="29.341200000000008"/>
  </r>
  <r>
    <n v="8105"/>
    <s v="CA-2012-149846"/>
    <x v="1"/>
    <x v="1184"/>
    <d v="2012-05-26T00:00:00"/>
    <s v="Standard Class"/>
    <s v="SB-20185"/>
    <s v="Sarah Brown"/>
    <x v="0"/>
    <x v="0"/>
    <x v="1"/>
    <x v="1"/>
    <n v="90045"/>
    <x v="1"/>
    <s v="TEC-PH-10003645"/>
    <x v="2"/>
    <x v="7"/>
    <s v="Aastra 57i VoIP phone"/>
    <n v="775.72800000000007"/>
    <n v="6"/>
    <n v="0.2"/>
    <n v="58.179600000000022"/>
  </r>
  <r>
    <n v="8106"/>
    <s v="CA-2014-159149"/>
    <x v="3"/>
    <x v="922"/>
    <d v="2014-02-20T00:00:00"/>
    <s v="First Class"/>
    <s v="CR-12820"/>
    <s v="Cyra Reiten"/>
    <x v="2"/>
    <x v="0"/>
    <x v="12"/>
    <x v="5"/>
    <n v="77041"/>
    <x v="2"/>
    <s v="FUR-BO-10001601"/>
    <x v="0"/>
    <x v="0"/>
    <s v="Sauder Mission Library with Doors, Fruitwood Finish"/>
    <n v="89.066399999999987"/>
    <n v="1"/>
    <n v="0.32"/>
    <n v="-17.027400000000007"/>
  </r>
  <r>
    <n v="8107"/>
    <s v="CA-2014-159149"/>
    <x v="3"/>
    <x v="922"/>
    <d v="2014-02-20T00:00:00"/>
    <s v="First Class"/>
    <s v="CR-12820"/>
    <s v="Cyra Reiten"/>
    <x v="2"/>
    <x v="0"/>
    <x v="12"/>
    <x v="5"/>
    <n v="77041"/>
    <x v="2"/>
    <s v="OFF-AR-10000937"/>
    <x v="1"/>
    <x v="6"/>
    <s v="Dixon Ticonderoga Core-Lock Colored Pencils, 48-Color Set"/>
    <n v="175.44"/>
    <n v="6"/>
    <n v="0.2"/>
    <n v="52.632000000000005"/>
  </r>
  <r>
    <n v="8108"/>
    <s v="CA-2014-159149"/>
    <x v="3"/>
    <x v="922"/>
    <d v="2014-02-20T00:00:00"/>
    <s v="First Class"/>
    <s v="CR-12820"/>
    <s v="Cyra Reiten"/>
    <x v="2"/>
    <x v="0"/>
    <x v="12"/>
    <x v="5"/>
    <n v="77041"/>
    <x v="2"/>
    <s v="TEC-PH-10000038"/>
    <x v="2"/>
    <x v="7"/>
    <s v="Jawbone MINI JAMBOX Wireless Bluetooth Speaker"/>
    <n v="438.33600000000001"/>
    <n v="4"/>
    <n v="0.2"/>
    <n v="-87.667200000000037"/>
  </r>
  <r>
    <n v="8109"/>
    <s v="US-2014-167570"/>
    <x v="3"/>
    <x v="166"/>
    <d v="2014-12-16T00:00:00"/>
    <s v="Standard Class"/>
    <s v="EG-13900"/>
    <s v="Emily Grady"/>
    <x v="0"/>
    <x v="0"/>
    <x v="10"/>
    <x v="9"/>
    <n v="19140"/>
    <x v="3"/>
    <s v="FUR-CH-10003396"/>
    <x v="0"/>
    <x v="1"/>
    <s v="Global Deluxe Steno Chair"/>
    <n v="215.54400000000001"/>
    <n v="4"/>
    <n v="0.3"/>
    <n v="-58.504800000000017"/>
  </r>
  <r>
    <n v="8110"/>
    <s v="CA-2014-160122"/>
    <x v="3"/>
    <x v="551"/>
    <d v="2014-11-24T00:00:00"/>
    <s v="Standard Class"/>
    <s v="RD-19930"/>
    <s v="Russell D'Ascenzo"/>
    <x v="0"/>
    <x v="0"/>
    <x v="22"/>
    <x v="10"/>
    <n v="60623"/>
    <x v="2"/>
    <s v="OFF-EN-10002592"/>
    <x v="1"/>
    <x v="12"/>
    <s v="Peel &amp; Seel Recycled Catalog Envelopes, Brown"/>
    <n v="55.584000000000003"/>
    <n v="6"/>
    <n v="0.2"/>
    <n v="20.844000000000001"/>
  </r>
  <r>
    <n v="8111"/>
    <s v="CA-2014-160122"/>
    <x v="3"/>
    <x v="551"/>
    <d v="2014-11-24T00:00:00"/>
    <s v="Standard Class"/>
    <s v="RD-19930"/>
    <s v="Russell D'Ascenzo"/>
    <x v="0"/>
    <x v="0"/>
    <x v="22"/>
    <x v="10"/>
    <n v="60623"/>
    <x v="2"/>
    <s v="FUR-CH-10000422"/>
    <x v="0"/>
    <x v="1"/>
    <s v="Global Highback Leather Tilter in Burgundy"/>
    <n v="127.38599999999998"/>
    <n v="2"/>
    <n v="0.3"/>
    <n v="-25.477199999999982"/>
  </r>
  <r>
    <n v="8112"/>
    <s v="CA-2013-130393"/>
    <x v="0"/>
    <x v="49"/>
    <d v="2013-12-04T00:00:00"/>
    <s v="Second Class"/>
    <s v="JM-15865"/>
    <s v="John Murray"/>
    <x v="0"/>
    <x v="0"/>
    <x v="287"/>
    <x v="5"/>
    <n v="76903"/>
    <x v="2"/>
    <s v="FUR-CH-10002647"/>
    <x v="0"/>
    <x v="1"/>
    <s v="Situations Contoured Folding Chairs, 4/Set"/>
    <n v="248.43"/>
    <n v="5"/>
    <n v="0.3"/>
    <n v="-17.744999999999976"/>
  </r>
  <r>
    <n v="8113"/>
    <s v="CA-2013-130393"/>
    <x v="0"/>
    <x v="49"/>
    <d v="2013-12-04T00:00:00"/>
    <s v="Second Class"/>
    <s v="JM-15865"/>
    <s v="John Murray"/>
    <x v="0"/>
    <x v="0"/>
    <x v="287"/>
    <x v="5"/>
    <n v="76903"/>
    <x v="2"/>
    <s v="OFF-AP-10004859"/>
    <x v="1"/>
    <x v="9"/>
    <s v="Acco 6 Outlet Guardian Premium Surge Suppressor"/>
    <n v="11.647999999999998"/>
    <n v="4"/>
    <n v="0.8"/>
    <n v="-30.867200000000004"/>
  </r>
  <r>
    <n v="8114"/>
    <s v="CA-2013-130393"/>
    <x v="0"/>
    <x v="49"/>
    <d v="2013-12-04T00:00:00"/>
    <s v="Second Class"/>
    <s v="JM-15865"/>
    <s v="John Murray"/>
    <x v="0"/>
    <x v="0"/>
    <x v="287"/>
    <x v="5"/>
    <n v="76903"/>
    <x v="2"/>
    <s v="FUR-CH-10004477"/>
    <x v="0"/>
    <x v="1"/>
    <s v="Global Push Button Manager's Chair, Indigo"/>
    <n v="85.245999999999995"/>
    <n v="2"/>
    <n v="0.3"/>
    <n v="-1.217800000000004"/>
  </r>
  <r>
    <n v="8115"/>
    <s v="CA-2014-144820"/>
    <x v="3"/>
    <x v="621"/>
    <d v="2014-10-08T00:00:00"/>
    <s v="Second Class"/>
    <s v="LW-16825"/>
    <s v="Laurel Workman"/>
    <x v="1"/>
    <x v="0"/>
    <x v="45"/>
    <x v="5"/>
    <n v="77506"/>
    <x v="2"/>
    <s v="OFF-AR-10004817"/>
    <x v="1"/>
    <x v="6"/>
    <s v="Colorific Watercolor Pencils"/>
    <n v="20.64"/>
    <n v="5"/>
    <n v="0.2"/>
    <n v="2.3219999999999974"/>
  </r>
  <r>
    <n v="8116"/>
    <s v="CA-2014-101014"/>
    <x v="3"/>
    <x v="635"/>
    <d v="2014-09-05T00:00:00"/>
    <s v="Standard Class"/>
    <s v="RW-19540"/>
    <s v="Rick Wilson"/>
    <x v="1"/>
    <x v="0"/>
    <x v="1"/>
    <x v="1"/>
    <n v="90049"/>
    <x v="1"/>
    <s v="FUR-FU-10003374"/>
    <x v="0"/>
    <x v="5"/>
    <s v="Electrix Fluorescent Magnifier Lamps &amp; Weighted Base"/>
    <n v="148.02000000000001"/>
    <n v="3"/>
    <n v="0"/>
    <n v="41.445600000000013"/>
  </r>
  <r>
    <n v="8117"/>
    <s v="CA-2014-105543"/>
    <x v="3"/>
    <x v="221"/>
    <d v="2014-11-25T00:00:00"/>
    <s v="Same Day"/>
    <s v="BG-11695"/>
    <s v="Brooke Gillingham"/>
    <x v="1"/>
    <x v="0"/>
    <x v="495"/>
    <x v="41"/>
    <n v="67846"/>
    <x v="2"/>
    <s v="OFF-ST-10003123"/>
    <x v="1"/>
    <x v="4"/>
    <s v="Fellowes Bases and Tops For Staxonsteel/High-Stak Systems"/>
    <n v="33.29"/>
    <n v="1"/>
    <n v="0"/>
    <n v="7.9895999999999994"/>
  </r>
  <r>
    <n v="8118"/>
    <s v="US-2014-113201"/>
    <x v="3"/>
    <x v="160"/>
    <d v="2014-07-06T00:00:00"/>
    <s v="Standard Class"/>
    <s v="TT-21220"/>
    <s v="Thomas Thornton"/>
    <x v="0"/>
    <x v="0"/>
    <x v="1"/>
    <x v="1"/>
    <n v="90045"/>
    <x v="1"/>
    <s v="OFF-PA-10000675"/>
    <x v="1"/>
    <x v="10"/>
    <s v="Xerox 1919"/>
    <n v="204.95000000000002"/>
    <n v="5"/>
    <n v="0"/>
    <n v="100.4255"/>
  </r>
  <r>
    <n v="8119"/>
    <s v="US-2014-106551"/>
    <x v="3"/>
    <x v="847"/>
    <d v="2014-07-28T00:00:00"/>
    <s v="Standard Class"/>
    <s v="EB-13930"/>
    <s v="Eric Barreto"/>
    <x v="0"/>
    <x v="0"/>
    <x v="22"/>
    <x v="10"/>
    <n v="60653"/>
    <x v="2"/>
    <s v="FUR-CH-10004997"/>
    <x v="0"/>
    <x v="1"/>
    <s v="Hon Every-Day Series Multi-Task Chairs"/>
    <n v="526.34399999999994"/>
    <n v="4"/>
    <n v="0.3"/>
    <n v="-75.191999999999979"/>
  </r>
  <r>
    <n v="8120"/>
    <s v="CA-2013-116722"/>
    <x v="0"/>
    <x v="583"/>
    <d v="2013-11-17T00:00:00"/>
    <s v="Standard Class"/>
    <s v="LP-17080"/>
    <s v="Liz Pelletier"/>
    <x v="0"/>
    <x v="0"/>
    <x v="8"/>
    <x v="1"/>
    <n v="94110"/>
    <x v="1"/>
    <s v="FUR-FU-10001934"/>
    <x v="0"/>
    <x v="5"/>
    <s v="Magnifier Swing Arm Lamp"/>
    <n v="41.96"/>
    <n v="2"/>
    <n v="0"/>
    <n v="10.909600000000001"/>
  </r>
  <r>
    <n v="8121"/>
    <s v="CA-2013-116722"/>
    <x v="0"/>
    <x v="583"/>
    <d v="2013-11-17T00:00:00"/>
    <s v="Standard Class"/>
    <s v="LP-17080"/>
    <s v="Liz Pelletier"/>
    <x v="0"/>
    <x v="0"/>
    <x v="8"/>
    <x v="1"/>
    <n v="94110"/>
    <x v="1"/>
    <s v="FUR-CH-10004997"/>
    <x v="0"/>
    <x v="1"/>
    <s v="Hon Every-Day Series Multi-Task Chairs"/>
    <n v="451.15199999999993"/>
    <n v="3"/>
    <n v="0.2"/>
    <n v="0"/>
  </r>
  <r>
    <n v="8122"/>
    <s v="CA-2013-116722"/>
    <x v="0"/>
    <x v="583"/>
    <d v="2013-11-17T00:00:00"/>
    <s v="Standard Class"/>
    <s v="LP-17080"/>
    <s v="Liz Pelletier"/>
    <x v="0"/>
    <x v="0"/>
    <x v="8"/>
    <x v="1"/>
    <n v="94110"/>
    <x v="1"/>
    <s v="OFF-BI-10001890"/>
    <x v="1"/>
    <x v="8"/>
    <s v="Avery Poly Binder Pockets"/>
    <n v="31.504000000000005"/>
    <n v="11"/>
    <n v="0.2"/>
    <n v="11.026399999999999"/>
  </r>
  <r>
    <n v="8123"/>
    <s v="CA-2011-138128"/>
    <x v="2"/>
    <x v="337"/>
    <d v="2011-12-15T00:00:00"/>
    <s v="Standard Class"/>
    <s v="FP-14320"/>
    <s v="Frank Preis"/>
    <x v="0"/>
    <x v="0"/>
    <x v="10"/>
    <x v="9"/>
    <n v="19134"/>
    <x v="3"/>
    <s v="OFF-EN-10002500"/>
    <x v="1"/>
    <x v="12"/>
    <s v="Globe Weis Peel &amp; Seel First Class Envelopes"/>
    <n v="30.672000000000001"/>
    <n v="3"/>
    <n v="0.2"/>
    <n v="9.5850000000000009"/>
  </r>
  <r>
    <n v="8124"/>
    <s v="CA-2011-138128"/>
    <x v="2"/>
    <x v="337"/>
    <d v="2011-12-15T00:00:00"/>
    <s v="Standard Class"/>
    <s v="FP-14320"/>
    <s v="Frank Preis"/>
    <x v="0"/>
    <x v="0"/>
    <x v="10"/>
    <x v="9"/>
    <n v="19134"/>
    <x v="3"/>
    <s v="TEC-CO-10001766"/>
    <x v="2"/>
    <x v="16"/>
    <s v="Canon PC940 Copier"/>
    <n v="1079.9759999999999"/>
    <n v="4"/>
    <n v="0.4"/>
    <n v="125.99719999999991"/>
  </r>
  <r>
    <n v="8125"/>
    <s v="US-2014-150070"/>
    <x v="3"/>
    <x v="210"/>
    <d v="2014-09-13T00:00:00"/>
    <s v="Standard Class"/>
    <s v="JA-15970"/>
    <s v="Joseph Airdo"/>
    <x v="0"/>
    <x v="0"/>
    <x v="494"/>
    <x v="1"/>
    <n v="95351"/>
    <x v="1"/>
    <s v="FUR-CH-10004860"/>
    <x v="0"/>
    <x v="1"/>
    <s v="Global Low Back Tilter Chair"/>
    <n v="161.56800000000001"/>
    <n v="2"/>
    <n v="0.2"/>
    <n v="-28.274400000000021"/>
  </r>
  <r>
    <n v="8126"/>
    <s v="CA-2012-137064"/>
    <x v="1"/>
    <x v="525"/>
    <d v="2012-02-13T00:00:00"/>
    <s v="Standard Class"/>
    <s v="TS-21655"/>
    <s v="Trudy Schmidt"/>
    <x v="0"/>
    <x v="0"/>
    <x v="12"/>
    <x v="5"/>
    <n v="77070"/>
    <x v="2"/>
    <s v="OFF-BI-10002049"/>
    <x v="1"/>
    <x v="8"/>
    <s v="UniKeep View Case Binders"/>
    <n v="2.9339999999999993"/>
    <n v="3"/>
    <n v="0.8"/>
    <n v="-4.9878000000000018"/>
  </r>
  <r>
    <n v="8127"/>
    <s v="CA-2012-137064"/>
    <x v="1"/>
    <x v="525"/>
    <d v="2012-02-13T00:00:00"/>
    <s v="Standard Class"/>
    <s v="TS-21655"/>
    <s v="Trudy Schmidt"/>
    <x v="0"/>
    <x v="0"/>
    <x v="12"/>
    <x v="5"/>
    <n v="77070"/>
    <x v="2"/>
    <s v="TEC-AC-10003499"/>
    <x v="2"/>
    <x v="11"/>
    <s v="Memorex Mini Travel Drive 8 GB USB 2.0 Flash Drive"/>
    <n v="18.528000000000002"/>
    <n v="2"/>
    <n v="0.2"/>
    <n v="4.4004000000000003"/>
  </r>
  <r>
    <n v="8128"/>
    <s v="CA-2012-137064"/>
    <x v="1"/>
    <x v="525"/>
    <d v="2012-02-13T00:00:00"/>
    <s v="Standard Class"/>
    <s v="TS-21655"/>
    <s v="Trudy Schmidt"/>
    <x v="0"/>
    <x v="0"/>
    <x v="12"/>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x v="0"/>
    <x v="22"/>
    <x v="10"/>
    <n v="60610"/>
    <x v="2"/>
    <s v="FUR-FU-10000222"/>
    <x v="0"/>
    <x v="5"/>
    <s v="Seth Thomas 16&quot; Steel Case Clock"/>
    <n v="64.959999999999994"/>
    <n v="5"/>
    <n v="0.6"/>
    <n v="-43.847999999999985"/>
  </r>
  <r>
    <n v="8130"/>
    <s v="CA-2011-127866"/>
    <x v="2"/>
    <x v="836"/>
    <d v="2011-07-23T00:00:00"/>
    <s v="First Class"/>
    <s v="JD-15895"/>
    <s v="Jonathan Doherty"/>
    <x v="1"/>
    <x v="0"/>
    <x v="169"/>
    <x v="1"/>
    <n v="92503"/>
    <x v="1"/>
    <s v="TEC-AC-10000023"/>
    <x v="2"/>
    <x v="11"/>
    <s v="Maxell 74 Minute CD-R Spindle, 50/Pack"/>
    <n v="41.94"/>
    <n v="2"/>
    <n v="0"/>
    <n v="15.098399999999998"/>
  </r>
  <r>
    <n v="8131"/>
    <s v="CA-2011-127866"/>
    <x v="2"/>
    <x v="836"/>
    <d v="2011-07-23T00:00:00"/>
    <s v="First Class"/>
    <s v="JD-15895"/>
    <s v="Jonathan Doherty"/>
    <x v="1"/>
    <x v="0"/>
    <x v="169"/>
    <x v="1"/>
    <n v="92503"/>
    <x v="1"/>
    <s v="OFF-PA-10003971"/>
    <x v="1"/>
    <x v="10"/>
    <s v="Xerox 1965"/>
    <n v="11.96"/>
    <n v="2"/>
    <n v="0"/>
    <n v="5.8604000000000003"/>
  </r>
  <r>
    <n v="8132"/>
    <s v="CA-2011-127866"/>
    <x v="2"/>
    <x v="836"/>
    <d v="2011-07-23T00:00:00"/>
    <s v="First Class"/>
    <s v="JD-15895"/>
    <s v="Jonathan Doherty"/>
    <x v="1"/>
    <x v="0"/>
    <x v="169"/>
    <x v="1"/>
    <n v="92503"/>
    <x v="1"/>
    <s v="OFF-AR-10003481"/>
    <x v="1"/>
    <x v="6"/>
    <s v="Newell 348"/>
    <n v="13.12"/>
    <n v="4"/>
    <n v="0"/>
    <n v="3.8047999999999984"/>
  </r>
  <r>
    <n v="8133"/>
    <s v="CA-2011-127866"/>
    <x v="2"/>
    <x v="836"/>
    <d v="2011-07-23T00:00:00"/>
    <s v="First Class"/>
    <s v="JD-15895"/>
    <s v="Jonathan Doherty"/>
    <x v="1"/>
    <x v="0"/>
    <x v="169"/>
    <x v="1"/>
    <n v="92503"/>
    <x v="1"/>
    <s v="OFF-ST-10001490"/>
    <x v="1"/>
    <x v="4"/>
    <s v="Hot File 7-Pocket, Floor Stand"/>
    <n v="535.41"/>
    <n v="3"/>
    <n v="0"/>
    <n v="160.62299999999993"/>
  </r>
  <r>
    <n v="8134"/>
    <s v="CA-2012-131352"/>
    <x v="1"/>
    <x v="1049"/>
    <d v="2012-10-13T00:00:00"/>
    <s v="Standard Class"/>
    <s v="GH-14485"/>
    <s v="Gene Hale"/>
    <x v="1"/>
    <x v="0"/>
    <x v="61"/>
    <x v="5"/>
    <n v="75081"/>
    <x v="2"/>
    <s v="FUR-FU-10003708"/>
    <x v="0"/>
    <x v="5"/>
    <s v="Tenex Traditional Chairmats for Medium Pile Carpet, Standard Lip, 36&quot; x 48&quot;"/>
    <n v="72.78"/>
    <n v="3"/>
    <n v="0.6"/>
    <n v="-70.960499999999996"/>
  </r>
  <r>
    <n v="8135"/>
    <s v="CA-2012-121776"/>
    <x v="1"/>
    <x v="1130"/>
    <d v="2012-02-21T00:00:00"/>
    <s v="Standard Class"/>
    <s v="RD-19585"/>
    <s v="Rob Dowd"/>
    <x v="0"/>
    <x v="0"/>
    <x v="1"/>
    <x v="1"/>
    <n v="90008"/>
    <x v="1"/>
    <s v="OFF-PA-10001970"/>
    <x v="1"/>
    <x v="10"/>
    <s v="Xerox 1881"/>
    <n v="36.839999999999996"/>
    <n v="3"/>
    <n v="0"/>
    <n v="17.314799999999998"/>
  </r>
  <r>
    <n v="8136"/>
    <s v="CA-2012-121776"/>
    <x v="1"/>
    <x v="1130"/>
    <d v="2012-02-21T00:00:00"/>
    <s v="Standard Class"/>
    <s v="RD-19585"/>
    <s v="Rob Dowd"/>
    <x v="0"/>
    <x v="0"/>
    <x v="1"/>
    <x v="1"/>
    <n v="90008"/>
    <x v="1"/>
    <s v="OFF-LA-10002762"/>
    <x v="1"/>
    <x v="2"/>
    <s v="Avery 485"/>
    <n v="87.71"/>
    <n v="7"/>
    <n v="0"/>
    <n v="41.223699999999994"/>
  </r>
  <r>
    <n v="8137"/>
    <s v="CA-2013-118073"/>
    <x v="0"/>
    <x v="399"/>
    <d v="2013-08-17T00:00:00"/>
    <s v="Standard Class"/>
    <s v="CS-12490"/>
    <s v="Cindy Schnelling"/>
    <x v="1"/>
    <x v="0"/>
    <x v="121"/>
    <x v="2"/>
    <n v="33801"/>
    <x v="0"/>
    <s v="FUR-TA-10002533"/>
    <x v="0"/>
    <x v="3"/>
    <s v="BPI Conference Tables"/>
    <n v="562.29250000000013"/>
    <n v="7"/>
    <n v="0.45"/>
    <n v="-255.58750000000009"/>
  </r>
  <r>
    <n v="8138"/>
    <s v="CA-2011-103219"/>
    <x v="2"/>
    <x v="187"/>
    <d v="2011-11-13T00:00:00"/>
    <s v="Standard Class"/>
    <s v="BF-11215"/>
    <s v="Benjamin Farhat"/>
    <x v="2"/>
    <x v="0"/>
    <x v="20"/>
    <x v="15"/>
    <n v="10035"/>
    <x v="3"/>
    <s v="FUR-FU-10004091"/>
    <x v="0"/>
    <x v="5"/>
    <s v="Eldon 200 Class Desk Accessories, Black"/>
    <n v="56.52"/>
    <n v="9"/>
    <n v="0"/>
    <n v="21.477600000000002"/>
  </r>
  <r>
    <n v="8139"/>
    <s v="CA-2013-102561"/>
    <x v="0"/>
    <x v="427"/>
    <d v="2013-07-23T00:00:00"/>
    <s v="Standard Class"/>
    <s v="NK-18490"/>
    <s v="Neil Knudson"/>
    <x v="2"/>
    <x v="0"/>
    <x v="10"/>
    <x v="9"/>
    <n v="19140"/>
    <x v="3"/>
    <s v="OFF-AR-10001545"/>
    <x v="1"/>
    <x v="6"/>
    <s v="Newell 326"/>
    <n v="11.264000000000001"/>
    <n v="8"/>
    <n v="0.2"/>
    <n v="1.2671999999999994"/>
  </r>
  <r>
    <n v="8140"/>
    <s v="CA-2013-102561"/>
    <x v="0"/>
    <x v="427"/>
    <d v="2013-07-23T00:00:00"/>
    <s v="Standard Class"/>
    <s v="NK-18490"/>
    <s v="Neil Knudson"/>
    <x v="2"/>
    <x v="0"/>
    <x v="10"/>
    <x v="9"/>
    <n v="19140"/>
    <x v="3"/>
    <s v="OFF-ST-10001476"/>
    <x v="1"/>
    <x v="4"/>
    <s v="Steel Personal Filing/Posting Tote"/>
    <n v="284.08000000000004"/>
    <n v="10"/>
    <n v="0.2"/>
    <n v="24.856999999999999"/>
  </r>
  <r>
    <n v="8141"/>
    <s v="CA-2013-102561"/>
    <x v="0"/>
    <x v="427"/>
    <d v="2013-07-23T00:00:00"/>
    <s v="Standard Class"/>
    <s v="NK-18490"/>
    <s v="Neil Knudson"/>
    <x v="2"/>
    <x v="0"/>
    <x v="10"/>
    <x v="9"/>
    <n v="19140"/>
    <x v="3"/>
    <s v="OFF-PA-10004971"/>
    <x v="1"/>
    <x v="10"/>
    <s v="Xerox 196"/>
    <n v="18.496000000000002"/>
    <n v="4"/>
    <n v="0.2"/>
    <n v="6.7048000000000005"/>
  </r>
  <r>
    <n v="8142"/>
    <s v="CA-2013-100993"/>
    <x v="0"/>
    <x v="473"/>
    <d v="2013-02-10T00:00:00"/>
    <s v="Standard Class"/>
    <s v="AZ-10750"/>
    <s v="Annie Zypern"/>
    <x v="0"/>
    <x v="0"/>
    <x v="70"/>
    <x v="1"/>
    <n v="92037"/>
    <x v="1"/>
    <s v="OFF-LA-10003223"/>
    <x v="1"/>
    <x v="2"/>
    <s v="Avery 508"/>
    <n v="14.73"/>
    <n v="3"/>
    <n v="0"/>
    <n v="7.2176999999999998"/>
  </r>
  <r>
    <n v="8143"/>
    <s v="CA-2013-100993"/>
    <x v="0"/>
    <x v="473"/>
    <d v="2013-02-10T00:00:00"/>
    <s v="Standard Class"/>
    <s v="AZ-10750"/>
    <s v="Annie Zypern"/>
    <x v="0"/>
    <x v="0"/>
    <x v="70"/>
    <x v="1"/>
    <n v="92037"/>
    <x v="1"/>
    <s v="OFF-ST-10004340"/>
    <x v="1"/>
    <x v="4"/>
    <s v="Fellowes Mobile File Cart, Black"/>
    <n v="186.54"/>
    <n v="3"/>
    <n v="0"/>
    <n v="50.365800000000007"/>
  </r>
  <r>
    <n v="8144"/>
    <s v="CA-2013-100993"/>
    <x v="0"/>
    <x v="473"/>
    <d v="2013-02-10T00:00:00"/>
    <s v="Standard Class"/>
    <s v="AZ-10750"/>
    <s v="Annie Zypern"/>
    <x v="0"/>
    <x v="0"/>
    <x v="70"/>
    <x v="1"/>
    <n v="92037"/>
    <x v="1"/>
    <s v="FUR-TA-10001095"/>
    <x v="0"/>
    <x v="3"/>
    <s v="Chromcraft Round Conference Tables"/>
    <n v="557.72799999999995"/>
    <n v="4"/>
    <n v="0.2"/>
    <n v="6.9715999999999951"/>
  </r>
  <r>
    <n v="8145"/>
    <s v="CA-2013-100993"/>
    <x v="0"/>
    <x v="473"/>
    <d v="2013-02-10T00:00:00"/>
    <s v="Standard Class"/>
    <s v="AZ-10750"/>
    <s v="Annie Zypern"/>
    <x v="0"/>
    <x v="0"/>
    <x v="70"/>
    <x v="1"/>
    <n v="92037"/>
    <x v="1"/>
    <s v="TEC-PH-10001448"/>
    <x v="2"/>
    <x v="7"/>
    <s v="Anker Astro 15000mAh USB Portable Charger"/>
    <n v="159.96800000000002"/>
    <n v="4"/>
    <n v="0.2"/>
    <n v="-31.993600000000029"/>
  </r>
  <r>
    <n v="8146"/>
    <s v="US-2011-112949"/>
    <x v="2"/>
    <x v="886"/>
    <d v="2011-06-27T00:00:00"/>
    <s v="Standard Class"/>
    <s v="Co-12640"/>
    <s v="Corey-Lock"/>
    <x v="0"/>
    <x v="0"/>
    <x v="408"/>
    <x v="26"/>
    <n v="73505"/>
    <x v="2"/>
    <s v="OFF-AP-10001005"/>
    <x v="1"/>
    <x v="9"/>
    <s v="Honeywell Quietcare HEPA Air Cleaner"/>
    <n v="471.90000000000003"/>
    <n v="6"/>
    <n v="0"/>
    <n v="155.72699999999998"/>
  </r>
  <r>
    <n v="8147"/>
    <s v="US-2011-112949"/>
    <x v="2"/>
    <x v="886"/>
    <d v="2011-06-27T00:00:00"/>
    <s v="Standard Class"/>
    <s v="Co-12640"/>
    <s v="Corey-Lock"/>
    <x v="0"/>
    <x v="0"/>
    <x v="408"/>
    <x v="26"/>
    <n v="73505"/>
    <x v="2"/>
    <s v="OFF-AR-10003469"/>
    <x v="1"/>
    <x v="6"/>
    <s v="Nontoxic Chalk"/>
    <n v="3.52"/>
    <n v="2"/>
    <n v="0"/>
    <n v="1.6896"/>
  </r>
  <r>
    <n v="8148"/>
    <s v="US-2014-146822"/>
    <x v="3"/>
    <x v="255"/>
    <d v="2014-06-15T00:00:00"/>
    <s v="Standard Class"/>
    <s v="AG-10675"/>
    <s v="Anna Gayman"/>
    <x v="0"/>
    <x v="0"/>
    <x v="127"/>
    <x v="17"/>
    <n v="24153"/>
    <x v="0"/>
    <s v="OFF-PA-10000249"/>
    <x v="1"/>
    <x v="10"/>
    <s v="Staples"/>
    <n v="49.12"/>
    <n v="4"/>
    <n v="0"/>
    <n v="23.086399999999998"/>
  </r>
  <r>
    <n v="8149"/>
    <s v="US-2013-131058"/>
    <x v="0"/>
    <x v="797"/>
    <d v="2014-01-01T00:00:00"/>
    <s v="Standard Class"/>
    <s v="EM-14140"/>
    <s v="Eugene Moren"/>
    <x v="2"/>
    <x v="0"/>
    <x v="157"/>
    <x v="1"/>
    <n v="92704"/>
    <x v="1"/>
    <s v="OFF-LA-10001613"/>
    <x v="1"/>
    <x v="2"/>
    <s v="Avery File Folder Labels"/>
    <n v="20.16"/>
    <n v="7"/>
    <n v="0"/>
    <n v="9.8783999999999992"/>
  </r>
  <r>
    <n v="8150"/>
    <s v="CA-2011-167997"/>
    <x v="2"/>
    <x v="755"/>
    <d v="2011-01-30T00:00:00"/>
    <s v="First Class"/>
    <s v="CA-11965"/>
    <s v="Carol Adams"/>
    <x v="1"/>
    <x v="0"/>
    <x v="503"/>
    <x v="44"/>
    <n v="57701"/>
    <x v="2"/>
    <s v="OFF-BI-10001758"/>
    <x v="1"/>
    <x v="8"/>
    <s v="Wilson Jones 14 Line Acrylic Coated Pressboard Data Binders"/>
    <n v="10.68"/>
    <n v="2"/>
    <n v="0"/>
    <n v="5.0195999999999996"/>
  </r>
  <r>
    <n v="8151"/>
    <s v="CA-2011-167997"/>
    <x v="2"/>
    <x v="755"/>
    <d v="2011-01-30T00:00:00"/>
    <s v="First Class"/>
    <s v="CA-11965"/>
    <s v="Carol Adams"/>
    <x v="1"/>
    <x v="0"/>
    <x v="503"/>
    <x v="44"/>
    <n v="57701"/>
    <x v="2"/>
    <s v="FUR-BO-10004409"/>
    <x v="0"/>
    <x v="0"/>
    <s v="Safco Value Mate Series Steel Bookcases, Baked Enamel Finish on Steel, Gray"/>
    <n v="141.96"/>
    <n v="2"/>
    <n v="0"/>
    <n v="39.748800000000003"/>
  </r>
  <r>
    <n v="8152"/>
    <s v="CA-2014-140151"/>
    <x v="3"/>
    <x v="721"/>
    <d v="2014-03-26T00:00:00"/>
    <s v="First Class"/>
    <s v="RB-19360"/>
    <s v="Raymond Buch"/>
    <x v="0"/>
    <x v="0"/>
    <x v="4"/>
    <x v="4"/>
    <n v="98115"/>
    <x v="1"/>
    <s v="OFF-ST-10001558"/>
    <x v="1"/>
    <x v="4"/>
    <s v="Acco Perma 4000 Stacking Storage Drawers"/>
    <n v="32.479999999999997"/>
    <n v="2"/>
    <n v="0"/>
    <n v="4.8719999999999999"/>
  </r>
  <r>
    <n v="8153"/>
    <s v="CA-2014-140151"/>
    <x v="3"/>
    <x v="721"/>
    <d v="2014-03-26T00:00:00"/>
    <s v="First Class"/>
    <s v="RB-19360"/>
    <s v="Raymond Buch"/>
    <x v="0"/>
    <x v="0"/>
    <x v="4"/>
    <x v="4"/>
    <n v="98115"/>
    <x v="1"/>
    <s v="OFF-PA-10002986"/>
    <x v="1"/>
    <x v="10"/>
    <s v="Xerox 1898"/>
    <n v="20.04"/>
    <n v="3"/>
    <n v="0"/>
    <n v="9.6191999999999993"/>
  </r>
  <r>
    <n v="8154"/>
    <s v="CA-2014-140151"/>
    <x v="3"/>
    <x v="721"/>
    <d v="2014-03-26T00:00:00"/>
    <s v="First Class"/>
    <s v="RB-19360"/>
    <s v="Raymond Buch"/>
    <x v="0"/>
    <x v="0"/>
    <x v="4"/>
    <x v="4"/>
    <n v="98115"/>
    <x v="1"/>
    <s v="TEC-CO-10004722"/>
    <x v="2"/>
    <x v="16"/>
    <s v="Canon imageCLASS 2200 Advanced Copier"/>
    <n v="13999.96"/>
    <n v="4"/>
    <n v="0"/>
    <n v="6719.9807999999994"/>
  </r>
  <r>
    <n v="8155"/>
    <s v="US-2014-143770"/>
    <x v="3"/>
    <x v="177"/>
    <d v="2014-03-25T00:00:00"/>
    <s v="Standard Class"/>
    <s v="RD-19720"/>
    <s v="Roger Demir"/>
    <x v="0"/>
    <x v="0"/>
    <x v="209"/>
    <x v="29"/>
    <n v="6457"/>
    <x v="3"/>
    <s v="TEC-AC-10002842"/>
    <x v="2"/>
    <x v="11"/>
    <s v="WD My Passport Ultra 2TB Portable External Hard Drive"/>
    <n v="238"/>
    <n v="2"/>
    <n v="0"/>
    <n v="38.080000000000013"/>
  </r>
  <r>
    <n v="8156"/>
    <s v="US-2014-143770"/>
    <x v="3"/>
    <x v="177"/>
    <d v="2014-03-25T00:00:00"/>
    <s v="Standard Class"/>
    <s v="RD-19720"/>
    <s v="Roger Demir"/>
    <x v="0"/>
    <x v="0"/>
    <x v="209"/>
    <x v="29"/>
    <n v="6457"/>
    <x v="3"/>
    <s v="OFF-PA-10001125"/>
    <x v="1"/>
    <x v="10"/>
    <s v="Xerox 1988"/>
    <n v="61.96"/>
    <n v="2"/>
    <n v="0"/>
    <n v="27.881999999999998"/>
  </r>
  <r>
    <n v="8157"/>
    <s v="CA-2013-131296"/>
    <x v="0"/>
    <x v="964"/>
    <d v="2013-10-10T00:00:00"/>
    <s v="Standard Class"/>
    <s v="MS-17830"/>
    <s v="Melanie Seite"/>
    <x v="0"/>
    <x v="0"/>
    <x v="248"/>
    <x v="39"/>
    <n v="21215"/>
    <x v="3"/>
    <s v="FUR-TA-10002622"/>
    <x v="0"/>
    <x v="3"/>
    <s v="Bush Andora Conference Table, Maple/Graphite Gray Finish"/>
    <n v="239.37199999999996"/>
    <n v="2"/>
    <n v="0.3"/>
    <n v="-23.93719999999999"/>
  </r>
  <r>
    <n v="8158"/>
    <s v="CA-2013-103464"/>
    <x v="0"/>
    <x v="741"/>
    <d v="2013-11-23T00:00:00"/>
    <s v="Standard Class"/>
    <s v="PG-18820"/>
    <s v="Patrick Gardner"/>
    <x v="0"/>
    <x v="0"/>
    <x v="70"/>
    <x v="1"/>
    <n v="92105"/>
    <x v="1"/>
    <s v="TEC-AC-10002842"/>
    <x v="2"/>
    <x v="11"/>
    <s v="WD My Passport Ultra 2TB Portable External Hard Drive"/>
    <n v="595"/>
    <n v="5"/>
    <n v="0"/>
    <n v="95.200000000000031"/>
  </r>
  <r>
    <n v="8159"/>
    <s v="CA-2014-136238"/>
    <x v="3"/>
    <x v="377"/>
    <d v="2015-01-02T00:00:00"/>
    <s v="Standard Class"/>
    <s v="KB-16240"/>
    <s v="Karen Bern"/>
    <x v="1"/>
    <x v="0"/>
    <x v="372"/>
    <x v="5"/>
    <n v="79762"/>
    <x v="2"/>
    <s v="OFF-PA-10004285"/>
    <x v="1"/>
    <x v="10"/>
    <s v="Xerox 1959"/>
    <n v="16.032"/>
    <n v="3"/>
    <n v="0.2"/>
    <n v="5.6111999999999993"/>
  </r>
  <r>
    <n v="8160"/>
    <s v="CA-2013-120803"/>
    <x v="0"/>
    <x v="1185"/>
    <d v="2013-03-14T00:00:00"/>
    <s v="Standard Class"/>
    <s v="RB-19465"/>
    <s v="Rick Bensley"/>
    <x v="2"/>
    <x v="0"/>
    <x v="451"/>
    <x v="29"/>
    <n v="6460"/>
    <x v="3"/>
    <s v="TEC-AC-10004469"/>
    <x v="2"/>
    <x v="11"/>
    <s v="Microsoft Sculpt Comfort Mouse"/>
    <n v="199.75"/>
    <n v="5"/>
    <n v="0"/>
    <n v="87.890000000000015"/>
  </r>
  <r>
    <n v="8161"/>
    <s v="CA-2013-134138"/>
    <x v="0"/>
    <x v="595"/>
    <d v="2013-02-20T00:00:00"/>
    <s v="Standard Class"/>
    <s v="JD-15790"/>
    <s v="John Dryer"/>
    <x v="0"/>
    <x v="0"/>
    <x v="78"/>
    <x v="30"/>
    <n v="7109"/>
    <x v="3"/>
    <s v="FUR-CH-10001545"/>
    <x v="0"/>
    <x v="1"/>
    <s v="Hon Comfortask Task/Swivel Chairs"/>
    <n v="227.96"/>
    <n v="2"/>
    <n v="0"/>
    <n v="36.473600000000005"/>
  </r>
  <r>
    <n v="8162"/>
    <s v="CA-2012-120915"/>
    <x v="1"/>
    <x v="694"/>
    <d v="2012-10-03T00:00:00"/>
    <s v="Second Class"/>
    <s v="JJ-15445"/>
    <s v="Jennifer Jackson"/>
    <x v="0"/>
    <x v="0"/>
    <x v="20"/>
    <x v="15"/>
    <n v="10035"/>
    <x v="3"/>
    <s v="OFF-AP-10002578"/>
    <x v="1"/>
    <x v="9"/>
    <s v="Fellowes Premier Superior Surge Suppressor, 10-Outlet, With Phone and Remote"/>
    <n v="293.52"/>
    <n v="6"/>
    <n v="0"/>
    <n v="76.315200000000004"/>
  </r>
  <r>
    <n v="8163"/>
    <s v="CA-2012-120915"/>
    <x v="1"/>
    <x v="694"/>
    <d v="2012-10-03T00:00:00"/>
    <s v="Second Class"/>
    <s v="JJ-15445"/>
    <s v="Jennifer Jackson"/>
    <x v="0"/>
    <x v="0"/>
    <x v="20"/>
    <x v="15"/>
    <n v="10035"/>
    <x v="3"/>
    <s v="TEC-PH-10003012"/>
    <x v="2"/>
    <x v="7"/>
    <s v="Nortel Meridian M3904 Professional Digital phone"/>
    <n v="307.98"/>
    <n v="2"/>
    <n v="0"/>
    <n v="89.314199999999971"/>
  </r>
  <r>
    <n v="8164"/>
    <s v="CA-2012-168207"/>
    <x v="1"/>
    <x v="121"/>
    <d v="2012-11-06T00:00:00"/>
    <s v="Standard Class"/>
    <s v="LT-17110"/>
    <s v="Liz Thompson"/>
    <x v="0"/>
    <x v="0"/>
    <x v="70"/>
    <x v="1"/>
    <n v="92105"/>
    <x v="1"/>
    <s v="FUR-FU-10004909"/>
    <x v="0"/>
    <x v="5"/>
    <s v="Contemporary Wood/Metal Frame"/>
    <n v="96.960000000000008"/>
    <n v="6"/>
    <n v="0"/>
    <n v="33.935999999999993"/>
  </r>
  <r>
    <n v="8165"/>
    <s v="CA-2012-168207"/>
    <x v="1"/>
    <x v="121"/>
    <d v="2012-11-06T00:00:00"/>
    <s v="Standard Class"/>
    <s v="LT-17110"/>
    <s v="Liz Thompson"/>
    <x v="0"/>
    <x v="0"/>
    <x v="70"/>
    <x v="1"/>
    <n v="92105"/>
    <x v="1"/>
    <s v="OFF-BI-10001524"/>
    <x v="1"/>
    <x v="8"/>
    <s v="GBC Premium Transparent Covers with Diagonal Lined Pattern"/>
    <n v="117.48800000000001"/>
    <n v="7"/>
    <n v="0.2"/>
    <n v="41.120799999999988"/>
  </r>
  <r>
    <n v="8166"/>
    <s v="CA-2012-168207"/>
    <x v="1"/>
    <x v="121"/>
    <d v="2012-11-06T00:00:00"/>
    <s v="Standard Class"/>
    <s v="LT-17110"/>
    <s v="Liz Thompson"/>
    <x v="0"/>
    <x v="0"/>
    <x v="70"/>
    <x v="1"/>
    <n v="92105"/>
    <x v="1"/>
    <s v="OFF-BI-10003355"/>
    <x v="1"/>
    <x v="8"/>
    <s v="Cardinal Holdit Business Card Pockets"/>
    <n v="11.952000000000002"/>
    <n v="3"/>
    <n v="0.2"/>
    <n v="4.1832000000000003"/>
  </r>
  <r>
    <n v="8167"/>
    <s v="CA-2012-168207"/>
    <x v="1"/>
    <x v="121"/>
    <d v="2012-11-06T00:00:00"/>
    <s v="Standard Class"/>
    <s v="LT-17110"/>
    <s v="Liz Thompson"/>
    <x v="0"/>
    <x v="0"/>
    <x v="70"/>
    <x v="1"/>
    <n v="92105"/>
    <x v="1"/>
    <s v="FUR-BO-10004357"/>
    <x v="0"/>
    <x v="0"/>
    <s v="O'Sullivan Living Dimensions 3-Shelf Bookcases"/>
    <n v="512.49900000000002"/>
    <n v="3"/>
    <n v="0.15"/>
    <n v="-30.147000000000048"/>
  </r>
  <r>
    <n v="8168"/>
    <s v="CA-2013-144148"/>
    <x v="0"/>
    <x v="995"/>
    <d v="2013-08-06T00:00:00"/>
    <s v="Standard Class"/>
    <s v="AH-10690"/>
    <s v="Anna Häberlin"/>
    <x v="1"/>
    <x v="0"/>
    <x v="8"/>
    <x v="1"/>
    <n v="94122"/>
    <x v="1"/>
    <s v="FUR-TA-10002774"/>
    <x v="0"/>
    <x v="3"/>
    <s v="Laminate Occasional Tables"/>
    <n v="863.12800000000004"/>
    <n v="7"/>
    <n v="0.2"/>
    <n v="-32.367300000000085"/>
  </r>
  <r>
    <n v="8169"/>
    <s v="CA-2014-107174"/>
    <x v="3"/>
    <x v="44"/>
    <d v="2014-11-14T00:00:00"/>
    <s v="Standard Class"/>
    <s v="AB-10060"/>
    <s v="Adam Bellavance"/>
    <x v="2"/>
    <x v="0"/>
    <x v="4"/>
    <x v="4"/>
    <n v="98105"/>
    <x v="1"/>
    <s v="FUR-TA-10004575"/>
    <x v="0"/>
    <x v="3"/>
    <s v="Hon 5100 Series Wood Tables"/>
    <n v="2036.8600000000001"/>
    <n v="7"/>
    <n v="0"/>
    <n v="366.63479999999993"/>
  </r>
  <r>
    <n v="8170"/>
    <s v="CA-2014-107174"/>
    <x v="3"/>
    <x v="44"/>
    <d v="2014-11-14T00:00:00"/>
    <s v="Standard Class"/>
    <s v="AB-10060"/>
    <s v="Adam Bellavance"/>
    <x v="2"/>
    <x v="0"/>
    <x v="4"/>
    <x v="4"/>
    <n v="98105"/>
    <x v="1"/>
    <s v="FUR-CH-10003312"/>
    <x v="0"/>
    <x v="1"/>
    <s v="Hon 2090 “Pillow Soft” Series Mid Back Swivel/Tilt Chairs"/>
    <n v="449.56800000000004"/>
    <n v="2"/>
    <n v="0.2"/>
    <n v="-73.054800000000071"/>
  </r>
  <r>
    <n v="8171"/>
    <s v="CA-2014-107174"/>
    <x v="3"/>
    <x v="44"/>
    <d v="2014-11-14T00:00:00"/>
    <s v="Standard Class"/>
    <s v="AB-10060"/>
    <s v="Adam Bellavance"/>
    <x v="2"/>
    <x v="0"/>
    <x v="4"/>
    <x v="4"/>
    <n v="98105"/>
    <x v="1"/>
    <s v="TEC-AC-10001465"/>
    <x v="2"/>
    <x v="11"/>
    <s v="SanDisk Cruzer 64 GB USB Flash Drive"/>
    <n v="108.96000000000001"/>
    <n v="3"/>
    <n v="0"/>
    <n v="32.687999999999988"/>
  </r>
  <r>
    <n v="8172"/>
    <s v="CA-2013-146150"/>
    <x v="0"/>
    <x v="1173"/>
    <d v="2013-02-19T00:00:00"/>
    <s v="Standard Class"/>
    <s v="FM-14380"/>
    <s v="Fred McMath"/>
    <x v="0"/>
    <x v="0"/>
    <x v="25"/>
    <x v="35"/>
    <n v="39212"/>
    <x v="0"/>
    <s v="OFF-AR-10002240"/>
    <x v="1"/>
    <x v="6"/>
    <s v="Panasonic KP-150 Electric Pencil Sharpener"/>
    <n v="264.18"/>
    <n v="7"/>
    <n v="0"/>
    <n v="68.686800000000005"/>
  </r>
  <r>
    <n v="8173"/>
    <s v="CA-2011-114125"/>
    <x v="2"/>
    <x v="868"/>
    <d v="2011-07-13T00:00:00"/>
    <s v="Standard Class"/>
    <s v="GH-14410"/>
    <s v="Gary Hansen"/>
    <x v="2"/>
    <x v="0"/>
    <x v="1"/>
    <x v="1"/>
    <n v="90049"/>
    <x v="1"/>
    <s v="OFF-LA-10004559"/>
    <x v="1"/>
    <x v="2"/>
    <s v="Avery 49"/>
    <n v="2.88"/>
    <n v="1"/>
    <n v="0"/>
    <n v="1.4112"/>
  </r>
  <r>
    <n v="8174"/>
    <s v="CA-2011-114125"/>
    <x v="2"/>
    <x v="868"/>
    <d v="2011-07-13T00:00:00"/>
    <s v="Standard Class"/>
    <s v="GH-14410"/>
    <s v="Gary Hansen"/>
    <x v="2"/>
    <x v="0"/>
    <x v="1"/>
    <x v="1"/>
    <n v="90049"/>
    <x v="1"/>
    <s v="OFF-BI-10003291"/>
    <x v="1"/>
    <x v="8"/>
    <s v="Wilson Jones Leather-Like Binders with DublLock Round Rings"/>
    <n v="41.904000000000003"/>
    <n v="6"/>
    <n v="0.2"/>
    <n v="14.142599999999996"/>
  </r>
  <r>
    <n v="8175"/>
    <s v="CA-2011-114125"/>
    <x v="2"/>
    <x v="868"/>
    <d v="2011-07-13T00:00:00"/>
    <s v="Standard Class"/>
    <s v="GH-14410"/>
    <s v="Gary Hansen"/>
    <x v="2"/>
    <x v="0"/>
    <x v="1"/>
    <x v="1"/>
    <n v="90049"/>
    <x v="1"/>
    <s v="OFF-ST-10001505"/>
    <x v="1"/>
    <x v="4"/>
    <s v="Perma STOR-ALL Hanging File Box, 13 1/8&quot;W x 12 1/4&quot;D x 10 1/2&quot;H"/>
    <n v="23.92"/>
    <n v="4"/>
    <n v="0"/>
    <n v="4.066399999999998"/>
  </r>
  <r>
    <n v="8176"/>
    <s v="CA-2013-114944"/>
    <x v="0"/>
    <x v="806"/>
    <d v="2013-02-04T00:00:00"/>
    <s v="Standard Class"/>
    <s v="HE-14800"/>
    <s v="Harold Engle"/>
    <x v="1"/>
    <x v="0"/>
    <x v="22"/>
    <x v="10"/>
    <n v="60623"/>
    <x v="2"/>
    <s v="OFF-PA-10003892"/>
    <x v="1"/>
    <x v="10"/>
    <s v="Xerox 1943"/>
    <n v="156.512"/>
    <n v="4"/>
    <n v="0.2"/>
    <n v="52.822799999999987"/>
  </r>
  <r>
    <n v="8177"/>
    <s v="CA-2013-135965"/>
    <x v="0"/>
    <x v="897"/>
    <d v="2013-09-26T00:00:00"/>
    <s v="First Class"/>
    <s v="SZ-20035"/>
    <s v="Sam Zeldin"/>
    <x v="2"/>
    <x v="0"/>
    <x v="20"/>
    <x v="15"/>
    <n v="10035"/>
    <x v="3"/>
    <s v="OFF-ST-10002370"/>
    <x v="1"/>
    <x v="4"/>
    <s v="Sortfiler Multipurpose Personal File Organizer, Black"/>
    <n v="128.34"/>
    <n v="6"/>
    <n v="0"/>
    <n v="37.218599999999995"/>
  </r>
  <r>
    <n v="8178"/>
    <s v="CA-2014-149699"/>
    <x v="3"/>
    <x v="66"/>
    <d v="2014-12-25T00:00:00"/>
    <s v="First Class"/>
    <s v="CM-12115"/>
    <s v="Chad McGuire"/>
    <x v="0"/>
    <x v="0"/>
    <x v="1"/>
    <x v="1"/>
    <n v="90008"/>
    <x v="1"/>
    <s v="TEC-AC-10000474"/>
    <x v="2"/>
    <x v="11"/>
    <s v="Kensington Expert Mouse Optical USB Trackball for PC or Mac"/>
    <n v="474.95"/>
    <n v="5"/>
    <n v="0"/>
    <n v="142.48499999999993"/>
  </r>
  <r>
    <n v="8179"/>
    <s v="CA-2013-166429"/>
    <x v="0"/>
    <x v="476"/>
    <d v="2013-09-09T00:00:00"/>
    <s v="Standard Class"/>
    <s v="TG-21310"/>
    <s v="Toby Gnade"/>
    <x v="0"/>
    <x v="0"/>
    <x v="96"/>
    <x v="4"/>
    <n v="98198"/>
    <x v="1"/>
    <s v="TEC-CO-10002095"/>
    <x v="2"/>
    <x v="16"/>
    <s v="Hewlett Packard 610 Color Digital Copier / Printer"/>
    <n v="999.98"/>
    <n v="2"/>
    <n v="0"/>
    <n v="449.99099999999999"/>
  </r>
  <r>
    <n v="8180"/>
    <s v="CA-2012-112767"/>
    <x v="1"/>
    <x v="991"/>
    <d v="2012-08-06T00:00:00"/>
    <s v="Standard Class"/>
    <s v="DK-12985"/>
    <s v="Darren Koutras"/>
    <x v="0"/>
    <x v="0"/>
    <x v="24"/>
    <x v="21"/>
    <n v="97477"/>
    <x v="1"/>
    <s v="FUR-TA-10003469"/>
    <x v="0"/>
    <x v="3"/>
    <s v="Balt Split Level Computer Training Table"/>
    <n v="277.5"/>
    <n v="4"/>
    <n v="0.5"/>
    <n v="-188.7"/>
  </r>
  <r>
    <n v="8181"/>
    <s v="CA-2012-119879"/>
    <x v="1"/>
    <x v="82"/>
    <d v="2012-11-25T00:00:00"/>
    <s v="Standard Class"/>
    <s v="SS-20410"/>
    <s v="Shahid Shariari"/>
    <x v="0"/>
    <x v="0"/>
    <x v="10"/>
    <x v="9"/>
    <n v="19120"/>
    <x v="3"/>
    <s v="FUR-TA-10002958"/>
    <x v="0"/>
    <x v="3"/>
    <s v="Bevis Oval Conference Table, Walnut"/>
    <n v="1252.704"/>
    <n v="8"/>
    <n v="0.4"/>
    <n v="-480.20320000000027"/>
  </r>
  <r>
    <n v="8182"/>
    <s v="CA-2012-119879"/>
    <x v="1"/>
    <x v="82"/>
    <d v="2012-11-25T00:00:00"/>
    <s v="Standard Class"/>
    <s v="SS-20410"/>
    <s v="Shahid Shariari"/>
    <x v="0"/>
    <x v="0"/>
    <x v="10"/>
    <x v="9"/>
    <n v="19120"/>
    <x v="3"/>
    <s v="TEC-PH-10002923"/>
    <x v="2"/>
    <x v="7"/>
    <s v="Logitech B530 USB Headset - headset - Full size, Binaural"/>
    <n v="110.97"/>
    <n v="5"/>
    <n v="0.4"/>
    <n v="-24.043499999999995"/>
  </r>
  <r>
    <n v="8183"/>
    <s v="CA-2014-155642"/>
    <x v="3"/>
    <x v="796"/>
    <d v="2014-05-23T00:00:00"/>
    <s v="Standard Class"/>
    <s v="BM-11575"/>
    <s v="Brendan Murry"/>
    <x v="1"/>
    <x v="0"/>
    <x v="22"/>
    <x v="10"/>
    <n v="60653"/>
    <x v="2"/>
    <s v="FUR-FU-10004973"/>
    <x v="0"/>
    <x v="5"/>
    <s v="Flat Face Poster Frame"/>
    <n v="22.608000000000001"/>
    <n v="3"/>
    <n v="0.6"/>
    <n v="-10.173599999999997"/>
  </r>
  <r>
    <n v="8184"/>
    <s v="CA-2014-155642"/>
    <x v="3"/>
    <x v="796"/>
    <d v="2014-05-23T00:00:00"/>
    <s v="Standard Class"/>
    <s v="BM-11575"/>
    <s v="Brendan Murry"/>
    <x v="1"/>
    <x v="0"/>
    <x v="22"/>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x v="0"/>
    <x v="22"/>
    <x v="10"/>
    <n v="60623"/>
    <x v="2"/>
    <s v="OFF-PA-10003641"/>
    <x v="1"/>
    <x v="10"/>
    <s v="Xerox 1909"/>
    <n v="63.311999999999998"/>
    <n v="3"/>
    <n v="0.2"/>
    <n v="20.576399999999996"/>
  </r>
  <r>
    <n v="8186"/>
    <s v="CA-2012-136728"/>
    <x v="1"/>
    <x v="1023"/>
    <d v="2012-09-17T00:00:00"/>
    <s v="Second Class"/>
    <s v="AG-10900"/>
    <s v="Arthur Gainer"/>
    <x v="0"/>
    <x v="0"/>
    <x v="22"/>
    <x v="10"/>
    <n v="60623"/>
    <x v="2"/>
    <s v="OFF-EN-10002621"/>
    <x v="1"/>
    <x v="12"/>
    <s v="Staples"/>
    <n v="7.8239999999999998"/>
    <n v="1"/>
    <n v="0.2"/>
    <n v="2.9339999999999997"/>
  </r>
  <r>
    <n v="8187"/>
    <s v="CA-2012-136728"/>
    <x v="1"/>
    <x v="1023"/>
    <d v="2012-09-17T00:00:00"/>
    <s v="Second Class"/>
    <s v="AG-10900"/>
    <s v="Arthur Gainer"/>
    <x v="0"/>
    <x v="0"/>
    <x v="22"/>
    <x v="10"/>
    <n v="60623"/>
    <x v="2"/>
    <s v="FUR-CH-10003817"/>
    <x v="0"/>
    <x v="1"/>
    <s v="Global Value Steno Chair, Gray"/>
    <n v="170.072"/>
    <n v="4"/>
    <n v="0.3"/>
    <n v="-12.147999999999996"/>
  </r>
  <r>
    <n v="8188"/>
    <s v="CA-2013-127194"/>
    <x v="0"/>
    <x v="107"/>
    <d v="2013-12-17T00:00:00"/>
    <s v="Standard Class"/>
    <s v="BW-11110"/>
    <s v="Bart Watters"/>
    <x v="1"/>
    <x v="0"/>
    <x v="20"/>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x v="0"/>
    <x v="196"/>
    <x v="39"/>
    <n v="20852"/>
    <x v="3"/>
    <s v="OFF-PA-10001870"/>
    <x v="1"/>
    <x v="10"/>
    <s v="Xerox 202"/>
    <n v="19.440000000000001"/>
    <n v="3"/>
    <n v="0"/>
    <n v="9.3312000000000008"/>
  </r>
  <r>
    <n v="8190"/>
    <s v="CA-2012-140375"/>
    <x v="1"/>
    <x v="653"/>
    <d v="2012-10-05T00:00:00"/>
    <s v="Second Class"/>
    <s v="SG-20470"/>
    <s v="Sheri Gordon"/>
    <x v="0"/>
    <x v="0"/>
    <x v="196"/>
    <x v="39"/>
    <n v="20852"/>
    <x v="3"/>
    <s v="OFF-BI-10000320"/>
    <x v="1"/>
    <x v="8"/>
    <s v="GBC Plastic Binding Combs"/>
    <n v="7.38"/>
    <n v="1"/>
    <n v="0"/>
    <n v="3.6162000000000001"/>
  </r>
  <r>
    <n v="8191"/>
    <s v="US-2014-155866"/>
    <x v="3"/>
    <x v="701"/>
    <d v="2014-11-22T00:00:00"/>
    <s v="Standard Class"/>
    <s v="CC-12370"/>
    <s v="Christopher Conant"/>
    <x v="0"/>
    <x v="0"/>
    <x v="20"/>
    <x v="15"/>
    <n v="10011"/>
    <x v="3"/>
    <s v="OFF-PA-10004735"/>
    <x v="1"/>
    <x v="10"/>
    <s v="Xerox 1905"/>
    <n v="38.880000000000003"/>
    <n v="6"/>
    <n v="0"/>
    <n v="18.662400000000002"/>
  </r>
  <r>
    <n v="8192"/>
    <s v="US-2014-155866"/>
    <x v="3"/>
    <x v="701"/>
    <d v="2014-11-22T00:00:00"/>
    <s v="Standard Class"/>
    <s v="CC-12370"/>
    <s v="Christopher Conant"/>
    <x v="0"/>
    <x v="0"/>
    <x v="20"/>
    <x v="15"/>
    <n v="10011"/>
    <x v="3"/>
    <s v="FUR-FU-10004091"/>
    <x v="0"/>
    <x v="5"/>
    <s v="Howard Miller 13&quot; Diameter Goldtone Round Wall Clock"/>
    <n v="187.76"/>
    <n v="4"/>
    <n v="0"/>
    <n v="76.9816"/>
  </r>
  <r>
    <n v="8193"/>
    <s v="CA-2012-141327"/>
    <x v="1"/>
    <x v="672"/>
    <d v="2012-12-03T00:00:00"/>
    <s v="First Class"/>
    <s v="LR-16915"/>
    <s v="Lena Radford"/>
    <x v="0"/>
    <x v="0"/>
    <x v="28"/>
    <x v="3"/>
    <n v="27707"/>
    <x v="0"/>
    <s v="OFF-BI-10000546"/>
    <x v="1"/>
    <x v="8"/>
    <s v="Avery Durable Binders"/>
    <n v="6.0480000000000009"/>
    <n v="7"/>
    <n v="0.7"/>
    <n v="-4.2336000000000009"/>
  </r>
  <r>
    <n v="8194"/>
    <s v="CA-2012-141327"/>
    <x v="1"/>
    <x v="672"/>
    <d v="2012-12-03T00:00:00"/>
    <s v="First Class"/>
    <s v="LR-16915"/>
    <s v="Lena Radford"/>
    <x v="0"/>
    <x v="0"/>
    <x v="28"/>
    <x v="3"/>
    <n v="27707"/>
    <x v="0"/>
    <s v="OFF-AP-10001293"/>
    <x v="1"/>
    <x v="9"/>
    <s v="Belkin 8 Outlet Surge Protector"/>
    <n v="98.352000000000004"/>
    <n v="3"/>
    <n v="0.2"/>
    <n v="9.8351999999999933"/>
  </r>
  <r>
    <n v="8195"/>
    <s v="CA-2012-141327"/>
    <x v="1"/>
    <x v="672"/>
    <d v="2012-12-03T00:00:00"/>
    <s v="First Class"/>
    <s v="LR-16915"/>
    <s v="Lena Radford"/>
    <x v="0"/>
    <x v="0"/>
    <x v="28"/>
    <x v="3"/>
    <n v="27707"/>
    <x v="0"/>
    <s v="FUR-FU-10000576"/>
    <x v="0"/>
    <x v="5"/>
    <s v="Luxo Professional Fluorescent Magnifier Lamp with Clamp-Mount Base"/>
    <n v="335.74400000000003"/>
    <n v="2"/>
    <n v="0.2"/>
    <n v="25.180800000000005"/>
  </r>
  <r>
    <n v="8196"/>
    <s v="CA-2012-136700"/>
    <x v="1"/>
    <x v="401"/>
    <d v="2012-12-11T00:00:00"/>
    <s v="Second Class"/>
    <s v="DB-13120"/>
    <s v="David Bremer"/>
    <x v="1"/>
    <x v="0"/>
    <x v="443"/>
    <x v="1"/>
    <n v="93101"/>
    <x v="1"/>
    <s v="OFF-PA-10004519"/>
    <x v="1"/>
    <x v="10"/>
    <s v="Spiral Phone Message Books with Labels by Adams"/>
    <n v="8.9600000000000009"/>
    <n v="2"/>
    <n v="0"/>
    <n v="4.3904000000000005"/>
  </r>
  <r>
    <n v="8197"/>
    <s v="CA-2014-102736"/>
    <x v="3"/>
    <x v="528"/>
    <d v="2014-09-10T00:00:00"/>
    <s v="Standard Class"/>
    <s v="LP-17095"/>
    <s v="Liz Preis"/>
    <x v="0"/>
    <x v="0"/>
    <x v="289"/>
    <x v="18"/>
    <n v="37918"/>
    <x v="0"/>
    <s v="TEC-AC-10004568"/>
    <x v="2"/>
    <x v="11"/>
    <s v="Maxell LTO Ultrium - 800 GB"/>
    <n v="89.567999999999998"/>
    <n v="4"/>
    <n v="0.2"/>
    <n v="-1.119600000000009"/>
  </r>
  <r>
    <n v="8198"/>
    <s v="CA-2014-102736"/>
    <x v="3"/>
    <x v="528"/>
    <d v="2014-09-10T00:00:00"/>
    <s v="Standard Class"/>
    <s v="LP-17095"/>
    <s v="Liz Preis"/>
    <x v="0"/>
    <x v="0"/>
    <x v="289"/>
    <x v="18"/>
    <n v="37918"/>
    <x v="0"/>
    <s v="OFF-AR-10001897"/>
    <x v="1"/>
    <x v="6"/>
    <s v="Model L Table or Wall-Mount Pencil Sharpener"/>
    <n v="71.959999999999994"/>
    <n v="5"/>
    <n v="0.2"/>
    <n v="7.1960000000000015"/>
  </r>
  <r>
    <n v="8199"/>
    <s v="CA-2014-102736"/>
    <x v="3"/>
    <x v="528"/>
    <d v="2014-09-10T00:00:00"/>
    <s v="Standard Class"/>
    <s v="LP-17095"/>
    <s v="Liz Preis"/>
    <x v="0"/>
    <x v="0"/>
    <x v="289"/>
    <x v="18"/>
    <n v="37918"/>
    <x v="0"/>
    <s v="OFF-PA-10001800"/>
    <x v="1"/>
    <x v="10"/>
    <s v="Xerox 220"/>
    <n v="15.552000000000003"/>
    <n v="3"/>
    <n v="0.2"/>
    <n v="5.4432"/>
  </r>
  <r>
    <n v="8200"/>
    <s v="CA-2014-125269"/>
    <x v="3"/>
    <x v="558"/>
    <d v="2014-05-01T00:00:00"/>
    <s v="Standard Class"/>
    <s v="AF-10870"/>
    <s v="Art Ferguson"/>
    <x v="0"/>
    <x v="0"/>
    <x v="22"/>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x v="0"/>
    <x v="22"/>
    <x v="10"/>
    <n v="60610"/>
    <x v="2"/>
    <s v="OFF-ST-10004123"/>
    <x v="1"/>
    <x v="4"/>
    <s v="Safco Industrial Wire Shelving System"/>
    <n v="72.784000000000006"/>
    <n v="1"/>
    <n v="0.2"/>
    <n v="-18.196000000000002"/>
  </r>
  <r>
    <n v="8202"/>
    <s v="CA-2012-114811"/>
    <x v="1"/>
    <x v="627"/>
    <d v="2012-11-08T00:00:00"/>
    <s v="Same Day"/>
    <s v="KD-16495"/>
    <s v="Keith Dawkins"/>
    <x v="1"/>
    <x v="0"/>
    <x v="20"/>
    <x v="15"/>
    <n v="10024"/>
    <x v="3"/>
    <s v="OFF-ST-10000885"/>
    <x v="1"/>
    <x v="4"/>
    <s v="Fellowes Desktop Hanging File Manager"/>
    <n v="67.150000000000006"/>
    <n v="5"/>
    <n v="0"/>
    <n v="16.787500000000001"/>
  </r>
  <r>
    <n v="8203"/>
    <s v="CA-2012-114811"/>
    <x v="1"/>
    <x v="627"/>
    <d v="2012-11-08T00:00:00"/>
    <s v="Same Day"/>
    <s v="KD-16495"/>
    <s v="Keith Dawkins"/>
    <x v="1"/>
    <x v="0"/>
    <x v="20"/>
    <x v="15"/>
    <n v="10024"/>
    <x v="3"/>
    <s v="TEC-PH-10004165"/>
    <x v="2"/>
    <x v="7"/>
    <s v="Mitel MiVoice 5330e IP Phone"/>
    <n v="549.98"/>
    <n v="2"/>
    <n v="0"/>
    <n v="142.9948"/>
  </r>
  <r>
    <n v="8204"/>
    <s v="CA-2012-114811"/>
    <x v="1"/>
    <x v="627"/>
    <d v="2012-11-08T00:00:00"/>
    <s v="Same Day"/>
    <s v="KD-16495"/>
    <s v="Keith Dawkins"/>
    <x v="1"/>
    <x v="0"/>
    <x v="20"/>
    <x v="15"/>
    <n v="10024"/>
    <x v="3"/>
    <s v="FUR-FU-10002240"/>
    <x v="0"/>
    <x v="5"/>
    <s v="Nu-Dell EZ-Mount Plastic Wall Frames"/>
    <n v="11.82"/>
    <n v="3"/>
    <n v="0"/>
    <n v="4.7279999999999998"/>
  </r>
  <r>
    <n v="8205"/>
    <s v="CA-2012-114811"/>
    <x v="1"/>
    <x v="627"/>
    <d v="2012-11-08T00:00:00"/>
    <s v="Same Day"/>
    <s v="KD-16495"/>
    <s v="Keith Dawkins"/>
    <x v="1"/>
    <x v="0"/>
    <x v="20"/>
    <x v="15"/>
    <n v="10024"/>
    <x v="3"/>
    <s v="TEC-MA-10000045"/>
    <x v="2"/>
    <x v="15"/>
    <s v="Zebra ZM400 Thermal Label Printer"/>
    <n v="4643.8"/>
    <n v="4"/>
    <n v="0"/>
    <n v="2229.0239999999999"/>
  </r>
  <r>
    <n v="8206"/>
    <s v="CA-2012-114811"/>
    <x v="1"/>
    <x v="627"/>
    <d v="2012-11-08T00:00:00"/>
    <s v="Same Day"/>
    <s v="KD-16495"/>
    <s v="Keith Dawkins"/>
    <x v="1"/>
    <x v="0"/>
    <x v="20"/>
    <x v="15"/>
    <n v="10024"/>
    <x v="3"/>
    <s v="FUR-CH-10003746"/>
    <x v="0"/>
    <x v="1"/>
    <s v="Hon 4070 Series Pagoda Round Back Stacking Chairs"/>
    <n v="577.76400000000001"/>
    <n v="2"/>
    <n v="0.1"/>
    <n v="115.5528"/>
  </r>
  <r>
    <n v="8207"/>
    <s v="CA-2012-122266"/>
    <x v="1"/>
    <x v="33"/>
    <d v="2012-04-30T00:00:00"/>
    <s v="Standard Class"/>
    <s v="SA-20830"/>
    <s v="Sue Ann Reed"/>
    <x v="0"/>
    <x v="0"/>
    <x v="399"/>
    <x v="2"/>
    <n v="32114"/>
    <x v="0"/>
    <s v="FUR-TA-10000577"/>
    <x v="0"/>
    <x v="3"/>
    <s v="Bretford CR4500 Series Slim Rectangular Table"/>
    <n v="191.5155"/>
    <n v="1"/>
    <n v="0.45"/>
    <n v="-76.606200000000001"/>
  </r>
  <r>
    <n v="8208"/>
    <s v="CA-2012-122266"/>
    <x v="1"/>
    <x v="33"/>
    <d v="2012-04-30T00:00:00"/>
    <s v="Standard Class"/>
    <s v="SA-20830"/>
    <s v="Sue Ann Reed"/>
    <x v="0"/>
    <x v="0"/>
    <x v="399"/>
    <x v="2"/>
    <n v="32114"/>
    <x v="0"/>
    <s v="OFF-AR-10004757"/>
    <x v="1"/>
    <x v="6"/>
    <s v="Crayola Colored Pencils"/>
    <n v="2.6240000000000001"/>
    <n v="1"/>
    <n v="0.2"/>
    <n v="0.42639999999999978"/>
  </r>
  <r>
    <n v="8209"/>
    <s v="CA-2012-141565"/>
    <x v="1"/>
    <x v="1181"/>
    <d v="2012-09-24T00:00:00"/>
    <s v="Standard Class"/>
    <s v="BG-11035"/>
    <s v="Barry Gonzalez"/>
    <x v="0"/>
    <x v="0"/>
    <x v="316"/>
    <x v="18"/>
    <n v="37211"/>
    <x v="0"/>
    <s v="OFF-BI-10000545"/>
    <x v="1"/>
    <x v="8"/>
    <s v="GBC Ibimaster 500 Manual ProClick Binding System"/>
    <n v="1369.7640000000001"/>
    <n v="6"/>
    <n v="0.7"/>
    <n v="-913.17599999999993"/>
  </r>
  <r>
    <n v="8210"/>
    <s v="CA-2012-141565"/>
    <x v="1"/>
    <x v="1181"/>
    <d v="2012-09-24T00:00:00"/>
    <s v="Standard Class"/>
    <s v="BG-11035"/>
    <s v="Barry Gonzalez"/>
    <x v="0"/>
    <x v="0"/>
    <x v="316"/>
    <x v="18"/>
    <n v="37211"/>
    <x v="0"/>
    <s v="OFF-ST-10001522"/>
    <x v="1"/>
    <x v="4"/>
    <s v="Gould Plastics 18-Pocket Panel Bin, 34w x 5-1/4d x 20-1/2h"/>
    <n v="294.36799999999999"/>
    <n v="4"/>
    <n v="0.2"/>
    <n v="-58.873600000000025"/>
  </r>
  <r>
    <n v="8211"/>
    <s v="CA-2014-128769"/>
    <x v="3"/>
    <x v="210"/>
    <d v="2014-09-13T00:00:00"/>
    <s v="Standard Class"/>
    <s v="DM-12955"/>
    <s v="Dario Medina"/>
    <x v="1"/>
    <x v="0"/>
    <x v="316"/>
    <x v="18"/>
    <n v="37211"/>
    <x v="0"/>
    <s v="OFF-AP-10001271"/>
    <x v="1"/>
    <x v="9"/>
    <s v="Eureka The Boss Cordless Rechargeable Stick Vac"/>
    <n v="81.567999999999998"/>
    <n v="2"/>
    <n v="0.2"/>
    <n v="7.1372000000000035"/>
  </r>
  <r>
    <n v="8212"/>
    <s v="CA-2013-116337"/>
    <x v="0"/>
    <x v="77"/>
    <d v="2013-11-13T00:00:00"/>
    <s v="Standard Class"/>
    <s v="MC-17845"/>
    <s v="Michael Chen"/>
    <x v="0"/>
    <x v="0"/>
    <x v="61"/>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x v="0"/>
    <x v="61"/>
    <x v="5"/>
    <n v="75220"/>
    <x v="2"/>
    <s v="OFF-ST-10001272"/>
    <x v="1"/>
    <x v="4"/>
    <s v="Mini 13-1/2 Capacity Data Binder Rack, Pearl"/>
    <n v="314.08800000000002"/>
    <n v="3"/>
    <n v="0.2"/>
    <n v="19.630499999999998"/>
  </r>
  <r>
    <n v="8214"/>
    <s v="CA-2012-120845"/>
    <x v="1"/>
    <x v="12"/>
    <d v="2012-10-02T00:00:00"/>
    <s v="Standard Class"/>
    <s v="ML-17395"/>
    <s v="Marina Lichtenstein"/>
    <x v="1"/>
    <x v="0"/>
    <x v="87"/>
    <x v="18"/>
    <n v="37130"/>
    <x v="0"/>
    <s v="OFF-BI-10001116"/>
    <x v="1"/>
    <x v="8"/>
    <s v="Wilson Jones 1&quot; Hanging DublLock Ring Binders"/>
    <n v="6.3360000000000012"/>
    <n v="4"/>
    <n v="0.7"/>
    <n v="-4.6463999999999981"/>
  </r>
  <r>
    <n v="8215"/>
    <s v="CA-2012-120845"/>
    <x v="1"/>
    <x v="12"/>
    <d v="2012-10-02T00:00:00"/>
    <s v="Standard Class"/>
    <s v="ML-17395"/>
    <s v="Marina Lichtenstein"/>
    <x v="1"/>
    <x v="0"/>
    <x v="87"/>
    <x v="18"/>
    <n v="37130"/>
    <x v="0"/>
    <s v="OFF-PA-10004665"/>
    <x v="1"/>
    <x v="10"/>
    <s v="Advantus Motivational Note Cards"/>
    <n v="10.48"/>
    <n v="1"/>
    <n v="0.2"/>
    <n v="3.7989999999999995"/>
  </r>
  <r>
    <n v="8216"/>
    <s v="CA-2012-120845"/>
    <x v="1"/>
    <x v="12"/>
    <d v="2012-10-02T00:00:00"/>
    <s v="Standard Class"/>
    <s v="ML-17395"/>
    <s v="Marina Lichtenstein"/>
    <x v="1"/>
    <x v="0"/>
    <x v="87"/>
    <x v="18"/>
    <n v="37130"/>
    <x v="0"/>
    <s v="OFF-BI-10004506"/>
    <x v="1"/>
    <x v="8"/>
    <s v="Wilson Jones data.warehouse D-Ring Binders with DublLock"/>
    <n v="2.4690000000000003"/>
    <n v="1"/>
    <n v="0.7"/>
    <n v="-1.8106"/>
  </r>
  <r>
    <n v="8217"/>
    <s v="CA-2012-120845"/>
    <x v="1"/>
    <x v="12"/>
    <d v="2012-10-02T00:00:00"/>
    <s v="Standard Class"/>
    <s v="ML-17395"/>
    <s v="Marina Lichtenstein"/>
    <x v="1"/>
    <x v="0"/>
    <x v="87"/>
    <x v="18"/>
    <n v="37130"/>
    <x v="0"/>
    <s v="OFF-BI-10001982"/>
    <x v="1"/>
    <x v="8"/>
    <s v="Wilson Jones Custom Binder Spines &amp; Labels"/>
    <n v="3.2640000000000007"/>
    <n v="2"/>
    <n v="0.7"/>
    <n v="-2.2847999999999997"/>
  </r>
  <r>
    <n v="8218"/>
    <s v="CA-2011-120775"/>
    <x v="2"/>
    <x v="462"/>
    <d v="2011-10-07T00:00:00"/>
    <s v="Standard Class"/>
    <s v="RD-19930"/>
    <s v="Russell D'Ascenzo"/>
    <x v="0"/>
    <x v="0"/>
    <x v="61"/>
    <x v="5"/>
    <n v="75217"/>
    <x v="2"/>
    <s v="OFF-FA-10002676"/>
    <x v="1"/>
    <x v="13"/>
    <s v="Colored Push Pins"/>
    <n v="4.3440000000000003"/>
    <n v="3"/>
    <n v="0.2"/>
    <n v="0.86879999999999979"/>
  </r>
  <r>
    <n v="8219"/>
    <s v="CA-2011-120775"/>
    <x v="2"/>
    <x v="462"/>
    <d v="2011-10-07T00:00:00"/>
    <s v="Standard Class"/>
    <s v="RD-19930"/>
    <s v="Russell D'Ascenzo"/>
    <x v="0"/>
    <x v="0"/>
    <x v="61"/>
    <x v="5"/>
    <n v="75217"/>
    <x v="2"/>
    <s v="FUR-FU-10000758"/>
    <x v="0"/>
    <x v="5"/>
    <s v="DAX Natural Wood-Tone Poster Frame"/>
    <n v="31.776000000000003"/>
    <n v="3"/>
    <n v="0.6"/>
    <n v="-19.065600000000007"/>
  </r>
  <r>
    <n v="8220"/>
    <s v="CA-2011-120775"/>
    <x v="2"/>
    <x v="462"/>
    <d v="2011-10-07T00:00:00"/>
    <s v="Standard Class"/>
    <s v="RD-19930"/>
    <s v="Russell D'Ascenzo"/>
    <x v="0"/>
    <x v="0"/>
    <x v="61"/>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x v="0"/>
    <x v="61"/>
    <x v="5"/>
    <n v="75217"/>
    <x v="2"/>
    <s v="OFF-BI-10002609"/>
    <x v="1"/>
    <x v="8"/>
    <s v="Avery Hidden Tab Dividers for Binding Systems"/>
    <n v="1.7879999999999996"/>
    <n v="3"/>
    <n v="0.8"/>
    <n v="-3.0396000000000001"/>
  </r>
  <r>
    <n v="8222"/>
    <s v="CA-2011-120775"/>
    <x v="2"/>
    <x v="462"/>
    <d v="2011-10-07T00:00:00"/>
    <s v="Standard Class"/>
    <s v="RD-19930"/>
    <s v="Russell D'Ascenzo"/>
    <x v="0"/>
    <x v="0"/>
    <x v="61"/>
    <x v="5"/>
    <n v="75217"/>
    <x v="2"/>
    <s v="OFF-FA-10000254"/>
    <x v="1"/>
    <x v="13"/>
    <s v="Sterling Rubber Bands by Alliance"/>
    <n v="15.072000000000001"/>
    <n v="4"/>
    <n v="0.2"/>
    <n v="-3.7680000000000002"/>
  </r>
  <r>
    <n v="8223"/>
    <s v="CA-2011-152905"/>
    <x v="2"/>
    <x v="1087"/>
    <d v="2011-02-25T00:00:00"/>
    <s v="Standard Class"/>
    <s v="AB-10015"/>
    <s v="Aaron Bergman"/>
    <x v="0"/>
    <x v="0"/>
    <x v="81"/>
    <x v="5"/>
    <n v="76017"/>
    <x v="2"/>
    <s v="OFF-ST-10000321"/>
    <x v="1"/>
    <x v="4"/>
    <s v="Akro Stacking Bins"/>
    <n v="12.624000000000001"/>
    <n v="2"/>
    <n v="0.2"/>
    <n v="-2.5248000000000022"/>
  </r>
  <r>
    <n v="8224"/>
    <s v="CA-2013-104633"/>
    <x v="0"/>
    <x v="1"/>
    <d v="2013-06-17T00:00:00"/>
    <s v="Standard Class"/>
    <s v="EA-14035"/>
    <s v="Erin Ashbrook"/>
    <x v="1"/>
    <x v="0"/>
    <x v="45"/>
    <x v="1"/>
    <n v="91104"/>
    <x v="1"/>
    <s v="OFF-PA-10000241"/>
    <x v="1"/>
    <x v="10"/>
    <s v="IBM Multi-Purpose Copy Paper, 8 1/2 x 11&quot;, Case"/>
    <n v="185.88"/>
    <n v="6"/>
    <n v="0"/>
    <n v="83.645999999999987"/>
  </r>
  <r>
    <n v="8225"/>
    <s v="CA-2013-104633"/>
    <x v="0"/>
    <x v="1"/>
    <d v="2013-06-17T00:00:00"/>
    <s v="Standard Class"/>
    <s v="EA-14035"/>
    <s v="Erin Ashbrook"/>
    <x v="1"/>
    <x v="0"/>
    <x v="45"/>
    <x v="1"/>
    <n v="91104"/>
    <x v="1"/>
    <s v="OFF-PA-10004782"/>
    <x v="1"/>
    <x v="10"/>
    <s v="Xerox 228"/>
    <n v="12.96"/>
    <n v="2"/>
    <n v="0"/>
    <n v="6.2208000000000006"/>
  </r>
  <r>
    <n v="8226"/>
    <s v="CA-2014-104136"/>
    <x v="3"/>
    <x v="752"/>
    <d v="2014-11-05T00:00:00"/>
    <s v="Second Class"/>
    <s v="SF-20065"/>
    <s v="Sandra Flanagan"/>
    <x v="0"/>
    <x v="0"/>
    <x v="231"/>
    <x v="31"/>
    <n v="2149"/>
    <x v="3"/>
    <s v="OFF-PA-10004243"/>
    <x v="1"/>
    <x v="10"/>
    <s v="Xerox 1939"/>
    <n v="189.7"/>
    <n v="10"/>
    <n v="0"/>
    <n v="91.055999999999983"/>
  </r>
  <r>
    <n v="8227"/>
    <s v="CA-2014-104136"/>
    <x v="3"/>
    <x v="752"/>
    <d v="2014-11-05T00:00:00"/>
    <s v="Second Class"/>
    <s v="SF-20065"/>
    <s v="Sandra Flanagan"/>
    <x v="0"/>
    <x v="0"/>
    <x v="231"/>
    <x v="31"/>
    <n v="2149"/>
    <x v="3"/>
    <s v="OFF-PA-10001033"/>
    <x v="1"/>
    <x v="10"/>
    <s v="Xerox 1893"/>
    <n v="40.99"/>
    <n v="1"/>
    <n v="0"/>
    <n v="20.085100000000001"/>
  </r>
  <r>
    <n v="8228"/>
    <s v="CA-2013-123050"/>
    <x v="0"/>
    <x v="958"/>
    <d v="2013-04-09T00:00:00"/>
    <s v="Second Class"/>
    <s v="BC-11125"/>
    <s v="Becky Castell"/>
    <x v="2"/>
    <x v="0"/>
    <x v="21"/>
    <x v="15"/>
    <n v="12180"/>
    <x v="3"/>
    <s v="FUR-FU-10000723"/>
    <x v="0"/>
    <x v="5"/>
    <s v="Deflect-o EconoMat Studded, No Bevel Mat for Low Pile Carpeting"/>
    <n v="82.64"/>
    <n v="2"/>
    <n v="0"/>
    <n v="7.4376000000000033"/>
  </r>
  <r>
    <n v="8229"/>
    <s v="CA-2013-123050"/>
    <x v="0"/>
    <x v="958"/>
    <d v="2013-04-09T00:00:00"/>
    <s v="Second Class"/>
    <s v="BC-11125"/>
    <s v="Becky Castell"/>
    <x v="2"/>
    <x v="0"/>
    <x v="21"/>
    <x v="15"/>
    <n v="12180"/>
    <x v="3"/>
    <s v="OFF-ST-10003455"/>
    <x v="1"/>
    <x v="4"/>
    <s v="Tenex File Box, Personal Filing Tote with Lid, Black"/>
    <n v="31.02"/>
    <n v="2"/>
    <n v="0"/>
    <n v="8.0652000000000008"/>
  </r>
  <r>
    <n v="8230"/>
    <s v="CA-2013-123050"/>
    <x v="0"/>
    <x v="958"/>
    <d v="2013-04-09T00:00:00"/>
    <s v="Second Class"/>
    <s v="BC-11125"/>
    <s v="Becky Castell"/>
    <x v="2"/>
    <x v="0"/>
    <x v="21"/>
    <x v="15"/>
    <n v="12180"/>
    <x v="3"/>
    <s v="TEC-AC-10001109"/>
    <x v="2"/>
    <x v="11"/>
    <s v="Logitech Trackman Marble Mouse"/>
    <n v="89.97"/>
    <n v="3"/>
    <n v="0"/>
    <n v="37.787400000000005"/>
  </r>
  <r>
    <n v="8231"/>
    <s v="CA-2013-162355"/>
    <x v="0"/>
    <x v="1186"/>
    <d v="2013-07-03T00:00:00"/>
    <s v="Second Class"/>
    <s v="PF-19165"/>
    <s v="Philip Fox"/>
    <x v="0"/>
    <x v="0"/>
    <x v="406"/>
    <x v="32"/>
    <n v="30328"/>
    <x v="0"/>
    <s v="OFF-AR-10004344"/>
    <x v="1"/>
    <x v="6"/>
    <s v="Bulldog Vacuum Base Pencil Sharpener"/>
    <n v="35.97"/>
    <n v="3"/>
    <n v="0"/>
    <n v="9.7118999999999982"/>
  </r>
  <r>
    <n v="8232"/>
    <s v="CA-2013-162355"/>
    <x v="0"/>
    <x v="1186"/>
    <d v="2013-07-03T00:00:00"/>
    <s v="Second Class"/>
    <s v="PF-19165"/>
    <s v="Philip Fox"/>
    <x v="0"/>
    <x v="0"/>
    <x v="406"/>
    <x v="32"/>
    <n v="30328"/>
    <x v="0"/>
    <s v="FUR-BO-10004695"/>
    <x v="0"/>
    <x v="0"/>
    <s v="O'Sullivan 2-Door Barrister Bookcase in Odessa Pine"/>
    <n v="1266.8599999999999"/>
    <n v="7"/>
    <n v="0"/>
    <n v="291.37779999999987"/>
  </r>
  <r>
    <n v="8233"/>
    <s v="CA-2011-158225"/>
    <x v="2"/>
    <x v="358"/>
    <d v="2011-09-28T00:00:00"/>
    <s v="Standard Class"/>
    <s v="SE-20110"/>
    <s v="Sanjit Engle"/>
    <x v="0"/>
    <x v="0"/>
    <x v="49"/>
    <x v="1"/>
    <n v="95123"/>
    <x v="1"/>
    <s v="OFF-ST-10000675"/>
    <x v="1"/>
    <x v="4"/>
    <s v="File Shuttle II and Handi-File, Black"/>
    <n v="169.45"/>
    <n v="5"/>
    <n v="0"/>
    <n v="42.362499999999997"/>
  </r>
  <r>
    <n v="8234"/>
    <s v="CA-2011-158225"/>
    <x v="2"/>
    <x v="358"/>
    <d v="2011-09-28T00:00:00"/>
    <s v="Standard Class"/>
    <s v="SE-20110"/>
    <s v="Sanjit Engle"/>
    <x v="0"/>
    <x v="0"/>
    <x v="49"/>
    <x v="1"/>
    <n v="95123"/>
    <x v="1"/>
    <s v="OFF-ST-10002301"/>
    <x v="1"/>
    <x v="4"/>
    <s v="Tennsco Commercial Shelving"/>
    <n v="40.68"/>
    <n v="2"/>
    <n v="0"/>
    <n v="0.40679999999999694"/>
  </r>
  <r>
    <n v="8235"/>
    <s v="CA-2014-102204"/>
    <x v="3"/>
    <x v="927"/>
    <d v="2014-05-07T00:00:00"/>
    <s v="Standard Class"/>
    <s v="CJ-12010"/>
    <s v="Caroline Jumper"/>
    <x v="0"/>
    <x v="0"/>
    <x v="108"/>
    <x v="2"/>
    <n v="32216"/>
    <x v="0"/>
    <s v="OFF-SU-10001212"/>
    <x v="1"/>
    <x v="14"/>
    <s v="Kleencut Forged Office Shears by Acme United Corporation"/>
    <n v="3.3280000000000003"/>
    <n v="2"/>
    <n v="0.2"/>
    <n v="0.4159999999999997"/>
  </r>
  <r>
    <n v="8236"/>
    <s v="CA-2014-102204"/>
    <x v="3"/>
    <x v="927"/>
    <d v="2014-05-07T00:00:00"/>
    <s v="Standard Class"/>
    <s v="CJ-12010"/>
    <s v="Caroline Jumper"/>
    <x v="0"/>
    <x v="0"/>
    <x v="108"/>
    <x v="2"/>
    <n v="32216"/>
    <x v="0"/>
    <s v="FUR-TA-10001889"/>
    <x v="0"/>
    <x v="3"/>
    <s v="Bush Advantage Collection Racetrack Conference Table"/>
    <n v="933.26200000000006"/>
    <n v="4"/>
    <n v="0.45"/>
    <n v="-458.14679999999998"/>
  </r>
  <r>
    <n v="8237"/>
    <s v="CA-2014-102204"/>
    <x v="3"/>
    <x v="927"/>
    <d v="2014-05-07T00:00:00"/>
    <s v="Standard Class"/>
    <s v="CJ-12010"/>
    <s v="Caroline Jumper"/>
    <x v="0"/>
    <x v="0"/>
    <x v="108"/>
    <x v="2"/>
    <n v="32216"/>
    <x v="0"/>
    <s v="FUR-CH-10002024"/>
    <x v="0"/>
    <x v="1"/>
    <s v="HON 5400 Series Task Chairs for Big and Tall"/>
    <n v="2803.92"/>
    <n v="5"/>
    <n v="0.2"/>
    <n v="0"/>
  </r>
  <r>
    <n v="8238"/>
    <s v="CA-2014-103065"/>
    <x v="3"/>
    <x v="179"/>
    <d v="2014-10-21T00:00:00"/>
    <s v="Same Day"/>
    <s v="PT-19090"/>
    <s v="Pete Takahito"/>
    <x v="0"/>
    <x v="0"/>
    <x v="108"/>
    <x v="2"/>
    <n v="32216"/>
    <x v="0"/>
    <s v="OFF-ST-10000617"/>
    <x v="1"/>
    <x v="4"/>
    <s v="Woodgrain Magazine Files by Perma"/>
    <n v="4.7679999999999998"/>
    <n v="2"/>
    <n v="0.2"/>
    <n v="-0.7748000000000006"/>
  </r>
  <r>
    <n v="8239"/>
    <s v="CA-2014-103065"/>
    <x v="3"/>
    <x v="179"/>
    <d v="2014-10-21T00:00:00"/>
    <s v="Same Day"/>
    <s v="PT-19090"/>
    <s v="Pete Takahito"/>
    <x v="0"/>
    <x v="0"/>
    <x v="108"/>
    <x v="2"/>
    <n v="32216"/>
    <x v="0"/>
    <s v="OFF-PA-10000380"/>
    <x v="1"/>
    <x v="10"/>
    <s v="REDIFORM Incoming/Outgoing Call Register, 11&quot; X 8 1/2&quot;, 100 Messages"/>
    <n v="6.6720000000000006"/>
    <n v="1"/>
    <n v="0.2"/>
    <n v="2.5019999999999998"/>
  </r>
  <r>
    <n v="8240"/>
    <s v="CA-2014-103065"/>
    <x v="3"/>
    <x v="179"/>
    <d v="2014-10-21T00:00:00"/>
    <s v="Same Day"/>
    <s v="PT-19090"/>
    <s v="Pete Takahito"/>
    <x v="0"/>
    <x v="0"/>
    <x v="108"/>
    <x v="2"/>
    <n v="32216"/>
    <x v="0"/>
    <s v="OFF-AR-10003251"/>
    <x v="1"/>
    <x v="6"/>
    <s v="Prang Drawing Pencil Set"/>
    <n v="4.4479999999999995"/>
    <n v="2"/>
    <n v="0.2"/>
    <n v="1.1119999999999999"/>
  </r>
  <r>
    <n v="8241"/>
    <s v="CA-2014-103065"/>
    <x v="3"/>
    <x v="179"/>
    <d v="2014-10-21T00:00:00"/>
    <s v="Same Day"/>
    <s v="PT-19090"/>
    <s v="Pete Takahito"/>
    <x v="0"/>
    <x v="0"/>
    <x v="108"/>
    <x v="2"/>
    <n v="32216"/>
    <x v="0"/>
    <s v="FUR-FU-10000175"/>
    <x v="0"/>
    <x v="5"/>
    <s v="DAX Wood Document Frame."/>
    <n v="43.936000000000007"/>
    <n v="4"/>
    <n v="0.2"/>
    <n v="6.0411999999999964"/>
  </r>
  <r>
    <n v="8242"/>
    <s v="CA-2011-109855"/>
    <x v="2"/>
    <x v="416"/>
    <d v="2011-09-05T00:00:00"/>
    <s v="Standard Class"/>
    <s v="LH-16900"/>
    <s v="Lena Hernandez"/>
    <x v="0"/>
    <x v="0"/>
    <x v="20"/>
    <x v="15"/>
    <n v="10009"/>
    <x v="3"/>
    <s v="OFF-BI-10004716"/>
    <x v="1"/>
    <x v="8"/>
    <s v="Wilson Jones Hanging Recycled Pressboard Data Binders"/>
    <n v="23.744"/>
    <n v="2"/>
    <n v="0.2"/>
    <n v="8.3103999999999996"/>
  </r>
  <r>
    <n v="8243"/>
    <s v="CA-2011-109855"/>
    <x v="2"/>
    <x v="416"/>
    <d v="2011-09-05T00:00:00"/>
    <s v="Standard Class"/>
    <s v="LH-16900"/>
    <s v="Lena Hernandez"/>
    <x v="0"/>
    <x v="0"/>
    <x v="20"/>
    <x v="15"/>
    <n v="10009"/>
    <x v="3"/>
    <s v="TEC-AC-10002842"/>
    <x v="2"/>
    <x v="11"/>
    <s v="WD My Passport Ultra 2TB Portable External Hard Drive"/>
    <n v="357"/>
    <n v="3"/>
    <n v="0"/>
    <n v="57.120000000000019"/>
  </r>
  <r>
    <n v="8244"/>
    <s v="CA-2011-109897"/>
    <x v="2"/>
    <x v="1132"/>
    <d v="2011-08-16T00:00:00"/>
    <s v="Standard Class"/>
    <s v="BW-11200"/>
    <s v="Ben Wallace"/>
    <x v="0"/>
    <x v="0"/>
    <x v="8"/>
    <x v="1"/>
    <n v="94122"/>
    <x v="1"/>
    <s v="TEC-PH-10003691"/>
    <x v="2"/>
    <x v="7"/>
    <s v="BlackBerry Q10"/>
    <n v="806.33600000000001"/>
    <n v="8"/>
    <n v="0.2"/>
    <n v="50.396000000000015"/>
  </r>
  <r>
    <n v="8245"/>
    <s v="CA-2011-109897"/>
    <x v="2"/>
    <x v="1132"/>
    <d v="2011-08-16T00:00:00"/>
    <s v="Standard Class"/>
    <s v="BW-11200"/>
    <s v="Ben Wallace"/>
    <x v="0"/>
    <x v="0"/>
    <x v="8"/>
    <x v="1"/>
    <n v="94122"/>
    <x v="1"/>
    <s v="FUR-FU-10002878"/>
    <x v="0"/>
    <x v="5"/>
    <s v="Seth Thomas 14&quot; Day/Date Wall Clock"/>
    <n v="85.44"/>
    <n v="3"/>
    <n v="0"/>
    <n v="31.612800000000004"/>
  </r>
  <r>
    <n v="8246"/>
    <s v="US-2011-143581"/>
    <x v="2"/>
    <x v="710"/>
    <d v="2011-08-23T00:00:00"/>
    <s v="Standard Class"/>
    <s v="BS-11365"/>
    <s v="Bill Shonely"/>
    <x v="1"/>
    <x v="0"/>
    <x v="38"/>
    <x v="32"/>
    <n v="31907"/>
    <x v="0"/>
    <s v="OFF-ST-10000991"/>
    <x v="1"/>
    <x v="4"/>
    <s v="Space Solutions HD Industrial Steel Shelving."/>
    <n v="344.90999999999997"/>
    <n v="3"/>
    <n v="0"/>
    <n v="10.347300000000004"/>
  </r>
  <r>
    <n v="8247"/>
    <s v="CA-2012-129217"/>
    <x v="1"/>
    <x v="1187"/>
    <d v="2012-05-10T00:00:00"/>
    <s v="Same Day"/>
    <s v="DP-13390"/>
    <s v="Dennis Pardue"/>
    <x v="2"/>
    <x v="0"/>
    <x v="34"/>
    <x v="10"/>
    <n v="60505"/>
    <x v="2"/>
    <s v="OFF-AP-10002439"/>
    <x v="1"/>
    <x v="9"/>
    <s v="Tripp Lite Isotel 8 Ultra 8 Outlet Metal Surge"/>
    <n v="70.969999999999985"/>
    <n v="5"/>
    <n v="0.8"/>
    <n v="-191.619"/>
  </r>
  <r>
    <n v="8248"/>
    <s v="CA-2012-129217"/>
    <x v="1"/>
    <x v="1187"/>
    <d v="2012-05-10T00:00:00"/>
    <s v="Same Day"/>
    <s v="DP-13390"/>
    <s v="Dennis Pardue"/>
    <x v="2"/>
    <x v="0"/>
    <x v="34"/>
    <x v="10"/>
    <n v="60505"/>
    <x v="2"/>
    <s v="OFF-AR-10004602"/>
    <x v="1"/>
    <x v="6"/>
    <s v="Boston KS Multi-Size Manual Pencil Sharpener"/>
    <n v="36.783999999999999"/>
    <n v="2"/>
    <n v="0.2"/>
    <n v="3.6784000000000017"/>
  </r>
  <r>
    <n v="8249"/>
    <s v="CA-2013-133816"/>
    <x v="0"/>
    <x v="1120"/>
    <d v="2013-05-14T00:00:00"/>
    <s v="Second Class"/>
    <s v="CS-12400"/>
    <s v="Christopher Schild"/>
    <x v="2"/>
    <x v="0"/>
    <x v="10"/>
    <x v="9"/>
    <n v="19134"/>
    <x v="3"/>
    <s v="TEC-PH-10001795"/>
    <x v="2"/>
    <x v="7"/>
    <s v="ClearOne CHATAttach 160 - speaker phone"/>
    <n v="743.98799999999994"/>
    <n v="2"/>
    <n v="0.4"/>
    <n v="-123.9980000000001"/>
  </r>
  <r>
    <n v="8250"/>
    <s v="CA-2012-140221"/>
    <x v="1"/>
    <x v="616"/>
    <d v="2012-03-09T00:00:00"/>
    <s v="Second Class"/>
    <s v="MS-17365"/>
    <s v="Maribeth Schnelling"/>
    <x v="0"/>
    <x v="0"/>
    <x v="22"/>
    <x v="10"/>
    <n v="60653"/>
    <x v="2"/>
    <s v="OFF-BI-10002854"/>
    <x v="1"/>
    <x v="8"/>
    <s v="Performers Binder/Pad Holder, Black"/>
    <n v="11.211999999999998"/>
    <n v="2"/>
    <n v="0.8"/>
    <n v="-16.818000000000005"/>
  </r>
  <r>
    <n v="8251"/>
    <s v="CA-2012-140221"/>
    <x v="1"/>
    <x v="616"/>
    <d v="2012-03-09T00:00:00"/>
    <s v="Second Class"/>
    <s v="MS-17365"/>
    <s v="Maribeth Schnelling"/>
    <x v="0"/>
    <x v="0"/>
    <x v="22"/>
    <x v="10"/>
    <n v="60653"/>
    <x v="2"/>
    <s v="FUR-FU-10000023"/>
    <x v="0"/>
    <x v="5"/>
    <s v="Eldon Wave Desk Accessories"/>
    <n v="4.7119999999999997"/>
    <n v="2"/>
    <n v="0.6"/>
    <n v="-1.8847999999999994"/>
  </r>
  <r>
    <n v="8252"/>
    <s v="CA-2012-140221"/>
    <x v="1"/>
    <x v="616"/>
    <d v="2012-03-09T00:00:00"/>
    <s v="Second Class"/>
    <s v="MS-17365"/>
    <s v="Maribeth Schnelling"/>
    <x v="0"/>
    <x v="0"/>
    <x v="22"/>
    <x v="10"/>
    <n v="60653"/>
    <x v="2"/>
    <s v="OFF-AP-10000828"/>
    <x v="1"/>
    <x v="9"/>
    <s v="Avanti 4.4 Cu. Ft. Refrigerator"/>
    <n v="180.97999999999996"/>
    <n v="5"/>
    <n v="0.8"/>
    <n v="-470.548"/>
  </r>
  <r>
    <n v="8253"/>
    <s v="CA-2012-140221"/>
    <x v="1"/>
    <x v="616"/>
    <d v="2012-03-09T00:00:00"/>
    <s v="Second Class"/>
    <s v="MS-17365"/>
    <s v="Maribeth Schnelling"/>
    <x v="0"/>
    <x v="0"/>
    <x v="22"/>
    <x v="10"/>
    <n v="60653"/>
    <x v="2"/>
    <s v="OFF-ST-10000777"/>
    <x v="1"/>
    <x v="4"/>
    <s v="Companion Letter/Legal File, Black"/>
    <n v="60.415999999999997"/>
    <n v="2"/>
    <n v="0.2"/>
    <n v="6.0416000000000025"/>
  </r>
  <r>
    <n v="8254"/>
    <s v="CA-2014-152310"/>
    <x v="3"/>
    <x v="801"/>
    <d v="2014-08-20T00:00:00"/>
    <s v="Standard Class"/>
    <s v="DK-12895"/>
    <s v="Dana Kaydos"/>
    <x v="0"/>
    <x v="0"/>
    <x v="4"/>
    <x v="4"/>
    <n v="98103"/>
    <x v="1"/>
    <s v="TEC-CO-10000971"/>
    <x v="2"/>
    <x v="16"/>
    <s v="Hewlett Packard 310 Color Digital Copier"/>
    <n v="299.99"/>
    <n v="1"/>
    <n v="0"/>
    <n v="89.996999999999986"/>
  </r>
  <r>
    <n v="8255"/>
    <s v="CA-2014-152310"/>
    <x v="3"/>
    <x v="801"/>
    <d v="2014-08-20T00:00:00"/>
    <s v="Standard Class"/>
    <s v="DK-12895"/>
    <s v="Dana Kaydos"/>
    <x v="0"/>
    <x v="0"/>
    <x v="4"/>
    <x v="4"/>
    <n v="98103"/>
    <x v="1"/>
    <s v="OFF-PA-10003134"/>
    <x v="1"/>
    <x v="10"/>
    <s v="Xerox 1937"/>
    <n v="192.16"/>
    <n v="4"/>
    <n v="0"/>
    <n v="92.236799999999988"/>
  </r>
  <r>
    <n v="8256"/>
    <s v="CA-2014-152310"/>
    <x v="3"/>
    <x v="801"/>
    <d v="2014-08-20T00:00:00"/>
    <s v="Standard Class"/>
    <s v="DK-12895"/>
    <s v="Dana Kaydos"/>
    <x v="0"/>
    <x v="0"/>
    <x v="4"/>
    <x v="4"/>
    <n v="98103"/>
    <x v="1"/>
    <s v="TEC-PH-10002538"/>
    <x v="2"/>
    <x v="7"/>
    <s v="Grandstream GXP1160 VoIP phone"/>
    <n v="242.624"/>
    <n v="8"/>
    <n v="0.2"/>
    <n v="27.295199999999973"/>
  </r>
  <r>
    <n v="8257"/>
    <s v="CA-2014-152310"/>
    <x v="3"/>
    <x v="801"/>
    <d v="2014-08-20T00:00:00"/>
    <s v="Standard Class"/>
    <s v="DK-12895"/>
    <s v="Dana Kaydos"/>
    <x v="0"/>
    <x v="0"/>
    <x v="4"/>
    <x v="4"/>
    <n v="98103"/>
    <x v="1"/>
    <s v="OFF-ST-10001228"/>
    <x v="1"/>
    <x v="4"/>
    <s v="Personal File Boxes with Fold-Down Carry Handle"/>
    <n v="46.74"/>
    <n v="3"/>
    <n v="0"/>
    <n v="11.684999999999999"/>
  </r>
  <r>
    <n v="8258"/>
    <s v="CA-2014-152310"/>
    <x v="3"/>
    <x v="801"/>
    <d v="2014-08-20T00:00:00"/>
    <s v="Standard Class"/>
    <s v="DK-12895"/>
    <s v="Dana Kaydos"/>
    <x v="0"/>
    <x v="0"/>
    <x v="4"/>
    <x v="4"/>
    <n v="98103"/>
    <x v="1"/>
    <s v="TEC-AC-10000397"/>
    <x v="2"/>
    <x v="11"/>
    <s v="Perixx PERIBOARD-512B, Ergonomic Split Keyboard"/>
    <n v="174.95000000000002"/>
    <n v="5"/>
    <n v="0"/>
    <n v="12.246500000000005"/>
  </r>
  <r>
    <n v="8259"/>
    <s v="CA-2014-152310"/>
    <x v="3"/>
    <x v="801"/>
    <d v="2014-08-20T00:00:00"/>
    <s v="Standard Class"/>
    <s v="DK-12895"/>
    <s v="Dana Kaydos"/>
    <x v="0"/>
    <x v="0"/>
    <x v="4"/>
    <x v="4"/>
    <n v="98103"/>
    <x v="1"/>
    <s v="OFF-BI-10004308"/>
    <x v="1"/>
    <x v="8"/>
    <s v="Avery Legal 4-Ring Binder"/>
    <n v="100.70400000000001"/>
    <n v="6"/>
    <n v="0.2"/>
    <n v="37.763999999999996"/>
  </r>
  <r>
    <n v="8260"/>
    <s v="CA-2013-118101"/>
    <x v="0"/>
    <x v="190"/>
    <d v="2013-06-27T00:00:00"/>
    <s v="Same Day"/>
    <s v="SN-20560"/>
    <s v="Skye Norling"/>
    <x v="2"/>
    <x v="0"/>
    <x v="43"/>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x v="0"/>
    <x v="43"/>
    <x v="12"/>
    <n v="48066"/>
    <x v="2"/>
    <s v="OFF-BI-10000773"/>
    <x v="1"/>
    <x v="8"/>
    <s v="Insertable Tab Post Binder Dividers"/>
    <n v="8.02"/>
    <n v="1"/>
    <n v="0"/>
    <n v="3.7693999999999992"/>
  </r>
  <r>
    <n v="8262"/>
    <s v="CA-2013-118101"/>
    <x v="0"/>
    <x v="190"/>
    <d v="2013-06-27T00:00:00"/>
    <s v="Same Day"/>
    <s v="SN-20560"/>
    <s v="Skye Norling"/>
    <x v="2"/>
    <x v="0"/>
    <x v="43"/>
    <x v="12"/>
    <n v="48066"/>
    <x v="2"/>
    <s v="OFF-ST-10001837"/>
    <x v="1"/>
    <x v="4"/>
    <s v="SAFCO Mobile Desk Side File, Wire Frame"/>
    <n v="171.04"/>
    <n v="4"/>
    <n v="0"/>
    <n v="44.470399999999998"/>
  </r>
  <r>
    <n v="8263"/>
    <s v="CA-2013-100307"/>
    <x v="0"/>
    <x v="272"/>
    <d v="2013-12-20T00:00:00"/>
    <s v="Standard Class"/>
    <s v="TC-21475"/>
    <s v="Tony Chapman"/>
    <x v="2"/>
    <x v="0"/>
    <x v="115"/>
    <x v="36"/>
    <n v="72701"/>
    <x v="0"/>
    <s v="OFF-PA-10002552"/>
    <x v="1"/>
    <x v="10"/>
    <s v="Xerox 1958"/>
    <n v="19.440000000000001"/>
    <n v="3"/>
    <n v="0"/>
    <n v="9.3312000000000008"/>
  </r>
  <r>
    <n v="8264"/>
    <s v="CA-2012-138457"/>
    <x v="1"/>
    <x v="1023"/>
    <d v="2012-09-17T00:00:00"/>
    <s v="Standard Class"/>
    <s v="AM-10705"/>
    <s v="Anne McFarland"/>
    <x v="0"/>
    <x v="0"/>
    <x v="108"/>
    <x v="3"/>
    <n v="28540"/>
    <x v="0"/>
    <s v="OFF-BI-10000014"/>
    <x v="1"/>
    <x v="8"/>
    <s v="Heavy-Duty E-Z-D Binders"/>
    <n v="13.092000000000002"/>
    <n v="4"/>
    <n v="0.7"/>
    <n v="-10.037199999999999"/>
  </r>
  <r>
    <n v="8265"/>
    <s v="CA-2011-131800"/>
    <x v="2"/>
    <x v="125"/>
    <d v="2012-01-04T00:00:00"/>
    <s v="Standard Class"/>
    <s v="AJ-10960"/>
    <s v="Astrea Jones"/>
    <x v="0"/>
    <x v="0"/>
    <x v="20"/>
    <x v="15"/>
    <n v="10035"/>
    <x v="3"/>
    <s v="OFF-AP-10004136"/>
    <x v="1"/>
    <x v="9"/>
    <s v="Kensington 6 Outlet SmartSocket Surge Protector"/>
    <n v="122.94"/>
    <n v="3"/>
    <n v="0"/>
    <n v="30.734999999999992"/>
  </r>
  <r>
    <n v="8266"/>
    <s v="CA-2011-131800"/>
    <x v="2"/>
    <x v="125"/>
    <d v="2012-01-04T00:00:00"/>
    <s v="Standard Class"/>
    <s v="AJ-10960"/>
    <s v="Astrea Jones"/>
    <x v="0"/>
    <x v="0"/>
    <x v="20"/>
    <x v="15"/>
    <n v="10035"/>
    <x v="3"/>
    <s v="OFF-BI-10003429"/>
    <x v="1"/>
    <x v="8"/>
    <s v="Cardinal HOLDit! Binder Insert Strips,Extra Strips"/>
    <n v="35.448"/>
    <n v="7"/>
    <n v="0.2"/>
    <n v="12.8499"/>
  </r>
  <r>
    <n v="8267"/>
    <s v="CA-2011-118304"/>
    <x v="2"/>
    <x v="333"/>
    <d v="2011-05-04T00:00:00"/>
    <s v="Standard Class"/>
    <s v="KH-16360"/>
    <s v="Katherine Hughes"/>
    <x v="0"/>
    <x v="0"/>
    <x v="18"/>
    <x v="13"/>
    <n v="19901"/>
    <x v="3"/>
    <s v="TEC-PH-10000376"/>
    <x v="2"/>
    <x v="7"/>
    <s v="Square Credit Card Reader"/>
    <n v="19.98"/>
    <n v="2"/>
    <n v="0"/>
    <n v="5.1948000000000008"/>
  </r>
  <r>
    <n v="8268"/>
    <s v="CA-2014-121790"/>
    <x v="3"/>
    <x v="289"/>
    <d v="2014-02-07T00:00:00"/>
    <s v="Standard Class"/>
    <s v="LP-17095"/>
    <s v="Liz Preis"/>
    <x v="0"/>
    <x v="0"/>
    <x v="34"/>
    <x v="10"/>
    <n v="60505"/>
    <x v="2"/>
    <s v="FUR-TA-10003469"/>
    <x v="0"/>
    <x v="3"/>
    <s v="Balt Split Level Computer Training Table"/>
    <n v="69.375"/>
    <n v="1"/>
    <n v="0.5"/>
    <n v="-47.174999999999997"/>
  </r>
  <r>
    <n v="8269"/>
    <s v="CA-2014-121790"/>
    <x v="3"/>
    <x v="289"/>
    <d v="2014-02-07T00:00:00"/>
    <s v="Standard Class"/>
    <s v="LP-17095"/>
    <s v="Liz Preis"/>
    <x v="0"/>
    <x v="0"/>
    <x v="34"/>
    <x v="10"/>
    <n v="60505"/>
    <x v="2"/>
    <s v="OFF-SU-10004231"/>
    <x v="1"/>
    <x v="14"/>
    <s v="Acme Tagit Stainless Steel Antibacterial Scissors"/>
    <n v="31.680000000000003"/>
    <n v="4"/>
    <n v="0.2"/>
    <n v="2.7719999999999994"/>
  </r>
  <r>
    <n v="8270"/>
    <s v="CA-2014-121790"/>
    <x v="3"/>
    <x v="289"/>
    <d v="2014-02-07T00:00:00"/>
    <s v="Standard Class"/>
    <s v="LP-17095"/>
    <s v="Liz Preis"/>
    <x v="0"/>
    <x v="0"/>
    <x v="34"/>
    <x v="10"/>
    <n v="60505"/>
    <x v="2"/>
    <s v="TEC-PH-10002584"/>
    <x v="2"/>
    <x v="7"/>
    <s v="Samsung Galaxy S4"/>
    <n v="2003.1680000000001"/>
    <n v="4"/>
    <n v="0.2"/>
    <n v="250.39599999999984"/>
  </r>
  <r>
    <n v="8271"/>
    <s v="CA-2014-121790"/>
    <x v="3"/>
    <x v="289"/>
    <d v="2014-02-07T00:00:00"/>
    <s v="Standard Class"/>
    <s v="LP-17095"/>
    <s v="Liz Preis"/>
    <x v="0"/>
    <x v="0"/>
    <x v="34"/>
    <x v="10"/>
    <n v="60505"/>
    <x v="2"/>
    <s v="OFF-AR-10003602"/>
    <x v="1"/>
    <x v="6"/>
    <s v="Quartet Omega Colored Chalk, 12/Pack"/>
    <n v="9.3439999999999994"/>
    <n v="2"/>
    <n v="0.2"/>
    <n v="3.1535999999999995"/>
  </r>
  <r>
    <n v="8272"/>
    <s v="CA-2013-169670"/>
    <x v="0"/>
    <x v="591"/>
    <d v="2014-01-01T00:00:00"/>
    <s v="Standard Class"/>
    <s v="JE-15715"/>
    <s v="Joe Elijah"/>
    <x v="0"/>
    <x v="0"/>
    <x v="20"/>
    <x v="15"/>
    <n v="10009"/>
    <x v="3"/>
    <s v="FUR-CH-10002331"/>
    <x v="0"/>
    <x v="1"/>
    <s v="Hon 4700 Series Mobuis Mid-Back Task Chairs with Adjustable Arms"/>
    <n v="2563.056"/>
    <n v="8"/>
    <n v="0.1"/>
    <n v="313.26239999999967"/>
  </r>
  <r>
    <n v="8273"/>
    <s v="CA-2013-139549"/>
    <x v="0"/>
    <x v="201"/>
    <d v="2013-10-26T00:00:00"/>
    <s v="Standard Class"/>
    <s v="MY-18295"/>
    <s v="Muhammed Yedwab"/>
    <x v="1"/>
    <x v="0"/>
    <x v="485"/>
    <x v="1"/>
    <n v="92020"/>
    <x v="1"/>
    <s v="FUR-CH-10001802"/>
    <x v="0"/>
    <x v="1"/>
    <s v="Hon Every-Day Chair Series Swivel Task Chairs"/>
    <n v="387.13600000000002"/>
    <n v="4"/>
    <n v="0.2"/>
    <n v="4.8391999999999911"/>
  </r>
  <r>
    <n v="8274"/>
    <s v="CA-2012-104059"/>
    <x v="1"/>
    <x v="385"/>
    <d v="2012-06-15T00:00:00"/>
    <s v="Second Class"/>
    <s v="FC-14245"/>
    <s v="Frank Carlisle"/>
    <x v="2"/>
    <x v="0"/>
    <x v="24"/>
    <x v="24"/>
    <n v="45503"/>
    <x v="3"/>
    <s v="OFF-AR-10000634"/>
    <x v="1"/>
    <x v="6"/>
    <s v="Newell 320"/>
    <n v="3.4240000000000004"/>
    <n v="1"/>
    <n v="0.2"/>
    <n v="0.29960000000000009"/>
  </r>
  <r>
    <n v="8275"/>
    <s v="CA-2014-164112"/>
    <x v="3"/>
    <x v="160"/>
    <d v="2014-07-05T00:00:00"/>
    <s v="Standard Class"/>
    <s v="ND-18460"/>
    <s v="Neil Ducich"/>
    <x v="1"/>
    <x v="0"/>
    <x v="145"/>
    <x v="15"/>
    <n v="10550"/>
    <x v="3"/>
    <s v="OFF-ST-10002615"/>
    <x v="1"/>
    <x v="4"/>
    <s v="Dual Level, Single-Width Filing Carts"/>
    <n v="1085.42"/>
    <n v="7"/>
    <n v="0"/>
    <n v="282.20920000000001"/>
  </r>
  <r>
    <n v="8276"/>
    <s v="CA-2012-143882"/>
    <x v="1"/>
    <x v="153"/>
    <d v="2012-06-30T00:00:00"/>
    <s v="Standard Class"/>
    <s v="DB-13360"/>
    <s v="Dennis Bolton"/>
    <x v="2"/>
    <x v="0"/>
    <x v="80"/>
    <x v="24"/>
    <n v="44107"/>
    <x v="3"/>
    <s v="OFF-PA-10004040"/>
    <x v="1"/>
    <x v="10"/>
    <s v="Universal Premium White Copier/Laser Paper (20Lb. and 87 Bright)"/>
    <n v="43.056000000000004"/>
    <n v="9"/>
    <n v="0.2"/>
    <n v="15.607799999999999"/>
  </r>
  <r>
    <n v="8277"/>
    <s v="US-2013-139262"/>
    <x v="0"/>
    <x v="823"/>
    <d v="2013-02-25T00:00:00"/>
    <s v="Standard Class"/>
    <s v="LC-16960"/>
    <s v="Lindsay Castell"/>
    <x v="2"/>
    <x v="0"/>
    <x v="67"/>
    <x v="2"/>
    <n v="33614"/>
    <x v="0"/>
    <s v="OFF-BI-10003727"/>
    <x v="1"/>
    <x v="8"/>
    <s v="Avery Durable Slant Ring Binders With Label Holder"/>
    <n v="3.762"/>
    <n v="3"/>
    <n v="0.7"/>
    <n v="-2.758799999999999"/>
  </r>
  <r>
    <n v="8278"/>
    <s v="US-2013-139262"/>
    <x v="0"/>
    <x v="823"/>
    <d v="2013-02-25T00:00:00"/>
    <s v="Standard Class"/>
    <s v="LC-16960"/>
    <s v="Lindsay Castell"/>
    <x v="2"/>
    <x v="0"/>
    <x v="67"/>
    <x v="2"/>
    <n v="33614"/>
    <x v="0"/>
    <s v="OFF-BI-10002026"/>
    <x v="1"/>
    <x v="8"/>
    <s v="Avery Arch Ring Binders"/>
    <n v="34.860000000000007"/>
    <n v="2"/>
    <n v="0.7"/>
    <n v="-26.726000000000006"/>
  </r>
  <r>
    <n v="8279"/>
    <s v="US-2013-139262"/>
    <x v="0"/>
    <x v="823"/>
    <d v="2013-02-25T00:00:00"/>
    <s v="Standard Class"/>
    <s v="LC-16960"/>
    <s v="Lindsay Castell"/>
    <x v="2"/>
    <x v="0"/>
    <x v="67"/>
    <x v="2"/>
    <n v="33614"/>
    <x v="0"/>
    <s v="OFF-ST-10001496"/>
    <x v="1"/>
    <x v="4"/>
    <s v="Standard Rollaway File with Lock"/>
    <n v="432.45600000000002"/>
    <n v="3"/>
    <n v="0.2"/>
    <n v="32.434200000000004"/>
  </r>
  <r>
    <n v="8280"/>
    <s v="CA-2014-146192"/>
    <x v="3"/>
    <x v="300"/>
    <d v="2014-04-27T00:00:00"/>
    <s v="Standard Class"/>
    <s v="BD-11725"/>
    <s v="Bruce Degenhardt"/>
    <x v="0"/>
    <x v="0"/>
    <x v="38"/>
    <x v="32"/>
    <n v="31907"/>
    <x v="0"/>
    <s v="OFF-ST-10003716"/>
    <x v="1"/>
    <x v="4"/>
    <s v="Tennsco Double-Tier Lockers"/>
    <n v="675.06000000000006"/>
    <n v="3"/>
    <n v="0"/>
    <n v="87.757800000000003"/>
  </r>
  <r>
    <n v="8281"/>
    <s v="CA-2014-134810"/>
    <x v="3"/>
    <x v="1188"/>
    <d v="2014-05-11T00:00:00"/>
    <s v="First Class"/>
    <s v="MC-17605"/>
    <s v="Matt Connell"/>
    <x v="1"/>
    <x v="0"/>
    <x v="108"/>
    <x v="3"/>
    <n v="28540"/>
    <x v="0"/>
    <s v="OFF-EN-10002504"/>
    <x v="1"/>
    <x v="12"/>
    <s v="Tyvek  Top-Opening Peel &amp; Seel Envelopes, Plain White"/>
    <n v="65.231999999999999"/>
    <n v="3"/>
    <n v="0.2"/>
    <n v="22.015799999999999"/>
  </r>
  <r>
    <n v="8282"/>
    <s v="CA-2014-134810"/>
    <x v="3"/>
    <x v="1188"/>
    <d v="2014-05-11T00:00:00"/>
    <s v="First Class"/>
    <s v="MC-17605"/>
    <s v="Matt Connell"/>
    <x v="1"/>
    <x v="0"/>
    <x v="108"/>
    <x v="3"/>
    <n v="28540"/>
    <x v="0"/>
    <s v="FUR-CH-10001270"/>
    <x v="0"/>
    <x v="1"/>
    <s v="Harbour Creations Steel Folding Chair"/>
    <n v="207"/>
    <n v="3"/>
    <n v="0.2"/>
    <n v="25.874999999999972"/>
  </r>
  <r>
    <n v="8283"/>
    <s v="CA-2012-154284"/>
    <x v="1"/>
    <x v="379"/>
    <d v="2012-12-26T00:00:00"/>
    <s v="Second Class"/>
    <s v="SZ-20035"/>
    <s v="Sam Zeldin"/>
    <x v="2"/>
    <x v="0"/>
    <x v="490"/>
    <x v="10"/>
    <n v="60174"/>
    <x v="2"/>
    <s v="TEC-MA-10004241"/>
    <x v="2"/>
    <x v="15"/>
    <s v="Star Micronics TSP800 TSP847IIU Receipt Printer"/>
    <n v="600.53"/>
    <n v="2"/>
    <n v="0.3"/>
    <n v="137.26399999999995"/>
  </r>
  <r>
    <n v="8284"/>
    <s v="CA-2012-154284"/>
    <x v="1"/>
    <x v="379"/>
    <d v="2012-12-26T00:00:00"/>
    <s v="Second Class"/>
    <s v="SZ-20035"/>
    <s v="Sam Zeldin"/>
    <x v="2"/>
    <x v="0"/>
    <x v="490"/>
    <x v="10"/>
    <n v="60174"/>
    <x v="2"/>
    <s v="OFF-AR-10001468"/>
    <x v="1"/>
    <x v="6"/>
    <s v="Sanford Prismacolor Professional Thick Lead Art Pencils, 36-Color Set"/>
    <n v="59.903999999999996"/>
    <n v="2"/>
    <n v="0.2"/>
    <n v="14.227200000000003"/>
  </r>
  <r>
    <n v="8285"/>
    <s v="CA-2012-154284"/>
    <x v="1"/>
    <x v="379"/>
    <d v="2012-12-26T00:00:00"/>
    <s v="Second Class"/>
    <s v="SZ-20035"/>
    <s v="Sam Zeldin"/>
    <x v="2"/>
    <x v="0"/>
    <x v="490"/>
    <x v="10"/>
    <n v="60174"/>
    <x v="2"/>
    <s v="TEC-AC-10003198"/>
    <x v="2"/>
    <x v="11"/>
    <s v="Enermax Acrylux Wireless Keyboard"/>
    <n v="637.44000000000005"/>
    <n v="8"/>
    <n v="0.2"/>
    <n v="135.45599999999996"/>
  </r>
  <r>
    <n v="8286"/>
    <s v="CA-2012-154284"/>
    <x v="1"/>
    <x v="379"/>
    <d v="2012-12-26T00:00:00"/>
    <s v="Second Class"/>
    <s v="SZ-20035"/>
    <s v="Sam Zeldin"/>
    <x v="2"/>
    <x v="0"/>
    <x v="490"/>
    <x v="10"/>
    <n v="60174"/>
    <x v="2"/>
    <s v="FUR-FU-10003039"/>
    <x v="0"/>
    <x v="5"/>
    <s v="Howard Miller 11-1/2&quot; Diameter Grantwood Wall Clock"/>
    <n v="51.756000000000007"/>
    <n v="3"/>
    <n v="0.6"/>
    <n v="-33.641399999999997"/>
  </r>
  <r>
    <n v="8287"/>
    <s v="CA-2011-156244"/>
    <x v="2"/>
    <x v="1132"/>
    <d v="2011-08-16T00:00:00"/>
    <s v="Standard Class"/>
    <s v="DH-13675"/>
    <s v="Duane Huffman"/>
    <x v="2"/>
    <x v="0"/>
    <x v="100"/>
    <x v="2"/>
    <n v="33180"/>
    <x v="0"/>
    <s v="OFF-PA-10000295"/>
    <x v="1"/>
    <x v="10"/>
    <s v="Xerox 229"/>
    <n v="31.104000000000006"/>
    <n v="6"/>
    <n v="0.2"/>
    <n v="10.8864"/>
  </r>
  <r>
    <n v="8288"/>
    <s v="CA-2011-156244"/>
    <x v="2"/>
    <x v="1132"/>
    <d v="2011-08-16T00:00:00"/>
    <s v="Standard Class"/>
    <s v="DH-13675"/>
    <s v="Duane Huffman"/>
    <x v="2"/>
    <x v="0"/>
    <x v="100"/>
    <x v="2"/>
    <n v="33180"/>
    <x v="0"/>
    <s v="OFF-AR-10004344"/>
    <x v="1"/>
    <x v="6"/>
    <s v="Bulldog Vacuum Base Pencil Sharpener"/>
    <n v="47.96"/>
    <n v="5"/>
    <n v="0.2"/>
    <n v="4.196499999999995"/>
  </r>
  <r>
    <n v="8289"/>
    <s v="CA-2011-156244"/>
    <x v="2"/>
    <x v="1132"/>
    <d v="2011-08-16T00:00:00"/>
    <s v="Standard Class"/>
    <s v="DH-13675"/>
    <s v="Duane Huffman"/>
    <x v="2"/>
    <x v="0"/>
    <x v="100"/>
    <x v="2"/>
    <n v="33180"/>
    <x v="0"/>
    <s v="TEC-AC-10002473"/>
    <x v="2"/>
    <x v="11"/>
    <s v="Maxell 4.7GB DVD-R"/>
    <n v="158.928"/>
    <n v="7"/>
    <n v="0.2"/>
    <n v="41.718599999999995"/>
  </r>
  <r>
    <n v="8290"/>
    <s v="CA-2011-156244"/>
    <x v="2"/>
    <x v="1132"/>
    <d v="2011-08-16T00:00:00"/>
    <s v="Standard Class"/>
    <s v="DH-13675"/>
    <s v="Duane Huffman"/>
    <x v="2"/>
    <x v="0"/>
    <x v="100"/>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x v="0"/>
    <x v="100"/>
    <x v="2"/>
    <n v="33180"/>
    <x v="0"/>
    <s v="OFF-SU-10000432"/>
    <x v="1"/>
    <x v="14"/>
    <s v="Acco Side-Punched Conventional Columnar Pads"/>
    <n v="5.5520000000000005"/>
    <n v="2"/>
    <n v="0.2"/>
    <n v="-1.0410000000000006"/>
  </r>
  <r>
    <n v="8292"/>
    <s v="CA-2011-156244"/>
    <x v="2"/>
    <x v="1132"/>
    <d v="2011-08-16T00:00:00"/>
    <s v="Standard Class"/>
    <s v="DH-13675"/>
    <s v="Duane Huffman"/>
    <x v="2"/>
    <x v="0"/>
    <x v="100"/>
    <x v="2"/>
    <n v="33180"/>
    <x v="0"/>
    <s v="OFF-LA-10000443"/>
    <x v="1"/>
    <x v="2"/>
    <s v="Avery 501"/>
    <n v="2.952"/>
    <n v="1"/>
    <n v="0.2"/>
    <n v="0.99629999999999996"/>
  </r>
  <r>
    <n v="8293"/>
    <s v="CA-2012-106362"/>
    <x v="1"/>
    <x v="555"/>
    <d v="2012-12-15T00:00:00"/>
    <s v="Standard Class"/>
    <s v="LC-16885"/>
    <s v="Lena Creighton"/>
    <x v="0"/>
    <x v="0"/>
    <x v="21"/>
    <x v="24"/>
    <n v="45373"/>
    <x v="3"/>
    <s v="OFF-BI-10003166"/>
    <x v="1"/>
    <x v="8"/>
    <s v="GBC Plasticlear Binding Covers"/>
    <n v="10.332000000000003"/>
    <n v="3"/>
    <n v="0.7"/>
    <n v="-7.5767999999999986"/>
  </r>
  <r>
    <n v="8294"/>
    <s v="US-2014-168802"/>
    <x v="3"/>
    <x v="132"/>
    <d v="2014-11-08T00:00:00"/>
    <s v="Standard Class"/>
    <s v="JO-15145"/>
    <s v="Jack O'Briant"/>
    <x v="1"/>
    <x v="0"/>
    <x v="4"/>
    <x v="4"/>
    <n v="98103"/>
    <x v="1"/>
    <s v="OFF-BI-10002393"/>
    <x v="1"/>
    <x v="8"/>
    <s v="Binder Posts"/>
    <n v="18.368000000000002"/>
    <n v="4"/>
    <n v="0.2"/>
    <n v="5.9695999999999998"/>
  </r>
  <r>
    <n v="8295"/>
    <s v="US-2014-146906"/>
    <x v="3"/>
    <x v="677"/>
    <d v="2014-03-18T00:00:00"/>
    <s v="Standard Class"/>
    <s v="MT-17815"/>
    <s v="Meg Tillman"/>
    <x v="0"/>
    <x v="0"/>
    <x v="20"/>
    <x v="15"/>
    <n v="10011"/>
    <x v="3"/>
    <s v="TEC-PH-10001809"/>
    <x v="2"/>
    <x v="7"/>
    <s v="Panasonic KX T7736-B Digital phone"/>
    <n v="299.89999999999998"/>
    <n v="2"/>
    <n v="0"/>
    <n v="74.974999999999994"/>
  </r>
  <r>
    <n v="8296"/>
    <s v="CA-2013-166380"/>
    <x v="0"/>
    <x v="198"/>
    <d v="2013-06-04T00:00:00"/>
    <s v="Standard Class"/>
    <s v="EB-13750"/>
    <s v="Edward Becker"/>
    <x v="1"/>
    <x v="0"/>
    <x v="81"/>
    <x v="17"/>
    <n v="22204"/>
    <x v="0"/>
    <s v="OFF-EN-10002600"/>
    <x v="1"/>
    <x v="12"/>
    <s v="Redi-Strip #10 Envelopes, 4 1/8 x 9 1/2"/>
    <n v="26.55"/>
    <n v="9"/>
    <n v="0"/>
    <n v="12.744"/>
  </r>
  <r>
    <n v="8297"/>
    <s v="CA-2013-166380"/>
    <x v="0"/>
    <x v="198"/>
    <d v="2013-06-04T00:00:00"/>
    <s v="Standard Class"/>
    <s v="EB-13750"/>
    <s v="Edward Becker"/>
    <x v="1"/>
    <x v="0"/>
    <x v="81"/>
    <x v="17"/>
    <n v="22204"/>
    <x v="0"/>
    <s v="TEC-AC-10000109"/>
    <x v="2"/>
    <x v="11"/>
    <s v="Sony Micro Vault Click 16 GB USB 2.0 Flash Drive"/>
    <n v="111.98"/>
    <n v="2"/>
    <n v="0"/>
    <n v="26.875200000000007"/>
  </r>
  <r>
    <n v="8298"/>
    <s v="US-2012-158911"/>
    <x v="1"/>
    <x v="761"/>
    <d v="2012-07-11T00:00:00"/>
    <s v="Standard Class"/>
    <s v="RS-19765"/>
    <s v="Roland Schwarz"/>
    <x v="1"/>
    <x v="0"/>
    <x v="35"/>
    <x v="3"/>
    <n v="28205"/>
    <x v="0"/>
    <s v="FUR-FU-10003829"/>
    <x v="0"/>
    <x v="5"/>
    <s v="Stackable Trays"/>
    <n v="4.9280000000000008"/>
    <n v="2"/>
    <n v="0.2"/>
    <n v="0.73919999999999941"/>
  </r>
  <r>
    <n v="8299"/>
    <s v="US-2012-158911"/>
    <x v="1"/>
    <x v="761"/>
    <d v="2012-07-11T00:00:00"/>
    <s v="Standard Class"/>
    <s v="RS-19765"/>
    <s v="Roland Schwarz"/>
    <x v="1"/>
    <x v="0"/>
    <x v="35"/>
    <x v="3"/>
    <n v="28205"/>
    <x v="0"/>
    <s v="OFF-LA-10003223"/>
    <x v="1"/>
    <x v="2"/>
    <s v="Avery 508"/>
    <n v="11.784000000000001"/>
    <n v="3"/>
    <n v="0.2"/>
    <n v="4.2716999999999992"/>
  </r>
  <r>
    <n v="8300"/>
    <s v="US-2011-103338"/>
    <x v="2"/>
    <x v="518"/>
    <d v="2011-03-15T00:00:00"/>
    <s v="Standard Class"/>
    <s v="RB-19435"/>
    <s v="Richard Bierner"/>
    <x v="0"/>
    <x v="0"/>
    <x v="43"/>
    <x v="1"/>
    <n v="95661"/>
    <x v="1"/>
    <s v="OFF-AR-10001770"/>
    <x v="1"/>
    <x v="6"/>
    <s v="Economy #2 Pencils"/>
    <n v="7.98"/>
    <n v="3"/>
    <n v="0"/>
    <n v="2.0747999999999998"/>
  </r>
  <r>
    <n v="8301"/>
    <s v="CA-2012-109169"/>
    <x v="1"/>
    <x v="704"/>
    <d v="2012-04-24T00:00:00"/>
    <s v="Standard Class"/>
    <s v="OT-18730"/>
    <s v="Olvera Toch"/>
    <x v="0"/>
    <x v="0"/>
    <x v="66"/>
    <x v="12"/>
    <n v="48234"/>
    <x v="2"/>
    <s v="OFF-EN-10003296"/>
    <x v="1"/>
    <x v="12"/>
    <s v="Tyvek Side-Opening Peel &amp; Seel Expanding Envelopes"/>
    <n v="180.96"/>
    <n v="2"/>
    <n v="0"/>
    <n v="81.432000000000002"/>
  </r>
  <r>
    <n v="8302"/>
    <s v="US-2014-167318"/>
    <x v="3"/>
    <x v="1189"/>
    <d v="2014-08-02T00:00:00"/>
    <s v="Standard Class"/>
    <s v="GZ-14545"/>
    <s v="George Zrebassa"/>
    <x v="1"/>
    <x v="0"/>
    <x v="1"/>
    <x v="1"/>
    <n v="90036"/>
    <x v="1"/>
    <s v="TEC-AC-10003870"/>
    <x v="2"/>
    <x v="11"/>
    <s v="Logitech Z-906 Speaker sys - home theater - 5.1-CH"/>
    <n v="1649.95"/>
    <n v="5"/>
    <n v="0"/>
    <n v="659.98"/>
  </r>
  <r>
    <n v="8303"/>
    <s v="US-2014-167318"/>
    <x v="3"/>
    <x v="1189"/>
    <d v="2014-08-02T00:00:00"/>
    <s v="Standard Class"/>
    <s v="GZ-14545"/>
    <s v="George Zrebassa"/>
    <x v="1"/>
    <x v="0"/>
    <x v="1"/>
    <x v="1"/>
    <n v="90036"/>
    <x v="1"/>
    <s v="FUR-CH-10000665"/>
    <x v="0"/>
    <x v="1"/>
    <s v="Global Airflow Leather Mesh Back Chair, Black"/>
    <n v="362.35199999999998"/>
    <n v="3"/>
    <n v="0.2"/>
    <n v="45.293999999999954"/>
  </r>
  <r>
    <n v="8304"/>
    <s v="US-2011-120313"/>
    <x v="2"/>
    <x v="656"/>
    <d v="2011-11-02T00:00:00"/>
    <s v="Second Class"/>
    <s v="NL-18310"/>
    <s v="Nancy Lomonaco"/>
    <x v="2"/>
    <x v="0"/>
    <x v="8"/>
    <x v="1"/>
    <n v="94110"/>
    <x v="1"/>
    <s v="TEC-PH-10003092"/>
    <x v="2"/>
    <x v="7"/>
    <s v="Motorola L804"/>
    <n v="73.584000000000003"/>
    <n v="2"/>
    <n v="0.2"/>
    <n v="8.2781999999999982"/>
  </r>
  <r>
    <n v="8305"/>
    <s v="CA-2014-135419"/>
    <x v="3"/>
    <x v="132"/>
    <d v="2014-11-10T00:00:00"/>
    <s v="Standard Class"/>
    <s v="BG-11740"/>
    <s v="Bruce Geld"/>
    <x v="0"/>
    <x v="0"/>
    <x v="329"/>
    <x v="1"/>
    <n v="93309"/>
    <x v="1"/>
    <s v="FUR-TA-10001086"/>
    <x v="0"/>
    <x v="3"/>
    <s v="SAFCO PlanMaster Boards, 60w x 37-1/2d, White Melamine"/>
    <n v="486.36800000000005"/>
    <n v="4"/>
    <n v="0.2"/>
    <n v="36.477600000000024"/>
  </r>
  <r>
    <n v="8306"/>
    <s v="CA-2013-128671"/>
    <x v="0"/>
    <x v="1190"/>
    <d v="2013-08-17T00:00:00"/>
    <s v="Standard Class"/>
    <s v="MT-18070"/>
    <s v="Michelle Tran"/>
    <x v="2"/>
    <x v="0"/>
    <x v="251"/>
    <x v="26"/>
    <n v="74133"/>
    <x v="2"/>
    <s v="OFF-PA-10001870"/>
    <x v="1"/>
    <x v="10"/>
    <s v="Xerox 202"/>
    <n v="32.400000000000006"/>
    <n v="5"/>
    <n v="0"/>
    <n v="15.552000000000001"/>
  </r>
  <r>
    <n v="8307"/>
    <s v="CA-2013-128671"/>
    <x v="0"/>
    <x v="1190"/>
    <d v="2013-08-17T00:00:00"/>
    <s v="Standard Class"/>
    <s v="MT-18070"/>
    <s v="Michelle Tran"/>
    <x v="2"/>
    <x v="0"/>
    <x v="251"/>
    <x v="26"/>
    <n v="74133"/>
    <x v="2"/>
    <s v="OFF-BI-10003305"/>
    <x v="1"/>
    <x v="8"/>
    <s v="Avery Hanging File Binders"/>
    <n v="41.86"/>
    <n v="7"/>
    <n v="0"/>
    <n v="19.255600000000001"/>
  </r>
  <r>
    <n v="8308"/>
    <s v="CA-2013-128671"/>
    <x v="0"/>
    <x v="1190"/>
    <d v="2013-08-17T00:00:00"/>
    <s v="Standard Class"/>
    <s v="MT-18070"/>
    <s v="Michelle Tran"/>
    <x v="2"/>
    <x v="0"/>
    <x v="251"/>
    <x v="26"/>
    <n v="74133"/>
    <x v="2"/>
    <s v="OFF-BI-10003007"/>
    <x v="1"/>
    <x v="8"/>
    <s v="Premium Transparent Presentation Covers, No Pattern/Clear, 8 1/2&quot; x 11&quot;"/>
    <n v="77.56"/>
    <n v="2"/>
    <n v="0"/>
    <n v="35.677599999999998"/>
  </r>
  <r>
    <n v="8309"/>
    <s v="CA-2013-149335"/>
    <x v="0"/>
    <x v="197"/>
    <d v="2013-07-26T00:00:00"/>
    <s v="Same Day"/>
    <s v="BC-11125"/>
    <s v="Becky Castell"/>
    <x v="2"/>
    <x v="0"/>
    <x v="8"/>
    <x v="1"/>
    <n v="94122"/>
    <x v="1"/>
    <s v="OFF-AR-10001419"/>
    <x v="1"/>
    <x v="6"/>
    <s v="Newell 325"/>
    <n v="37.17"/>
    <n v="9"/>
    <n v="0"/>
    <n v="11.151"/>
  </r>
  <r>
    <n v="8310"/>
    <s v="CA-2011-168312"/>
    <x v="2"/>
    <x v="72"/>
    <d v="2011-03-07T00:00:00"/>
    <s v="Standard Class"/>
    <s v="GW-14605"/>
    <s v="Giulietta Weimer"/>
    <x v="0"/>
    <x v="0"/>
    <x v="12"/>
    <x v="5"/>
    <n v="77036"/>
    <x v="2"/>
    <s v="OFF-ST-10003692"/>
    <x v="1"/>
    <x v="4"/>
    <s v="Recycled Steel Personal File for Hanging File Folders"/>
    <n v="137.352"/>
    <n v="3"/>
    <n v="0.2"/>
    <n v="8.5844999999999914"/>
  </r>
  <r>
    <n v="8311"/>
    <s v="CA-2011-168312"/>
    <x v="2"/>
    <x v="72"/>
    <d v="2011-03-07T00:00:00"/>
    <s v="Standard Class"/>
    <s v="GW-14605"/>
    <s v="Giulietta Weimer"/>
    <x v="0"/>
    <x v="0"/>
    <x v="12"/>
    <x v="5"/>
    <n v="77036"/>
    <x v="2"/>
    <s v="FUR-TA-10001866"/>
    <x v="0"/>
    <x v="3"/>
    <s v="Bevis Round Conference Room Tables and Bases"/>
    <n v="376.50899999999996"/>
    <n v="3"/>
    <n v="0.3"/>
    <n v="-43.029600000000045"/>
  </r>
  <r>
    <n v="8312"/>
    <s v="US-2014-105935"/>
    <x v="3"/>
    <x v="795"/>
    <d v="2014-02-01T00:00:00"/>
    <s v="Standard Class"/>
    <s v="BD-11500"/>
    <s v="Bradley Drucker"/>
    <x v="0"/>
    <x v="0"/>
    <x v="38"/>
    <x v="32"/>
    <n v="31907"/>
    <x v="0"/>
    <s v="FUR-FU-10002157"/>
    <x v="0"/>
    <x v="5"/>
    <s v="Artistic Insta-Plaque"/>
    <n v="62.72"/>
    <n v="4"/>
    <n v="0"/>
    <n v="24.460799999999999"/>
  </r>
  <r>
    <n v="8313"/>
    <s v="US-2014-105935"/>
    <x v="3"/>
    <x v="795"/>
    <d v="2014-02-01T00:00:00"/>
    <s v="Standard Class"/>
    <s v="BD-11500"/>
    <s v="Bradley Drucker"/>
    <x v="0"/>
    <x v="0"/>
    <x v="38"/>
    <x v="32"/>
    <n v="31907"/>
    <x v="0"/>
    <s v="TEC-PH-10001459"/>
    <x v="2"/>
    <x v="7"/>
    <s v="Samsung Galaxy Mega 6.3"/>
    <n v="2939.9300000000003"/>
    <n v="7"/>
    <n v="0"/>
    <n v="764.38180000000011"/>
  </r>
  <r>
    <n v="8314"/>
    <s v="CA-2011-161508"/>
    <x v="2"/>
    <x v="136"/>
    <d v="2011-07-16T00:00:00"/>
    <s v="Standard Class"/>
    <s v="PV-18985"/>
    <s v="Paul Van Hugh"/>
    <x v="2"/>
    <x v="0"/>
    <x v="425"/>
    <x v="5"/>
    <n v="77573"/>
    <x v="2"/>
    <s v="FUR-CH-10002126"/>
    <x v="0"/>
    <x v="1"/>
    <s v="Hon Deluxe Fabric Upholstered Stacking Chairs"/>
    <n v="512.35799999999995"/>
    <n v="3"/>
    <n v="0.3"/>
    <n v="-14.638799999999947"/>
  </r>
  <r>
    <n v="8315"/>
    <s v="CA-2011-161508"/>
    <x v="2"/>
    <x v="136"/>
    <d v="2011-07-16T00:00:00"/>
    <s v="Standard Class"/>
    <s v="PV-18985"/>
    <s v="Paul Van Hugh"/>
    <x v="2"/>
    <x v="0"/>
    <x v="425"/>
    <x v="5"/>
    <n v="77573"/>
    <x v="2"/>
    <s v="OFF-FA-10001561"/>
    <x v="1"/>
    <x v="13"/>
    <s v="Stockwell Push Pins"/>
    <n v="3.4880000000000004"/>
    <n v="2"/>
    <n v="0.2"/>
    <n v="0.56679999999999997"/>
  </r>
  <r>
    <n v="8316"/>
    <s v="CA-2011-161508"/>
    <x v="2"/>
    <x v="136"/>
    <d v="2011-07-16T00:00:00"/>
    <s v="Standard Class"/>
    <s v="PV-18985"/>
    <s v="Paul Van Hugh"/>
    <x v="2"/>
    <x v="0"/>
    <x v="425"/>
    <x v="5"/>
    <n v="77573"/>
    <x v="2"/>
    <s v="OFF-AR-10003158"/>
    <x v="1"/>
    <x v="6"/>
    <s v="Fluorescent Highlighters by Dixon"/>
    <n v="22.288"/>
    <n v="7"/>
    <n v="0.2"/>
    <n v="3.9003999999999985"/>
  </r>
  <r>
    <n v="8317"/>
    <s v="CA-2011-161508"/>
    <x v="2"/>
    <x v="136"/>
    <d v="2011-07-16T00:00:00"/>
    <s v="Standard Class"/>
    <s v="PV-18985"/>
    <s v="Paul Van Hugh"/>
    <x v="2"/>
    <x v="0"/>
    <x v="425"/>
    <x v="5"/>
    <n v="77573"/>
    <x v="2"/>
    <s v="OFF-PA-10001804"/>
    <x v="1"/>
    <x v="10"/>
    <s v="Xerox 195"/>
    <n v="16.032"/>
    <n v="3"/>
    <n v="0.2"/>
    <n v="5.6111999999999993"/>
  </r>
  <r>
    <n v="8318"/>
    <s v="CA-2014-130904"/>
    <x v="3"/>
    <x v="645"/>
    <d v="2014-04-17T00:00:00"/>
    <s v="Standard Class"/>
    <s v="HM-14980"/>
    <s v="Henry MacAllister"/>
    <x v="0"/>
    <x v="0"/>
    <x v="140"/>
    <x v="3"/>
    <n v="27217"/>
    <x v="0"/>
    <s v="OFF-AR-10000422"/>
    <x v="1"/>
    <x v="6"/>
    <s v="Pencil and Crayon Sharpener"/>
    <n v="1.752"/>
    <n v="1"/>
    <n v="0.2"/>
    <n v="0.15329999999999994"/>
  </r>
  <r>
    <n v="8319"/>
    <s v="CA-2014-130904"/>
    <x v="3"/>
    <x v="645"/>
    <d v="2014-04-17T00:00:00"/>
    <s v="Standard Class"/>
    <s v="HM-14980"/>
    <s v="Henry MacAllister"/>
    <x v="0"/>
    <x v="0"/>
    <x v="140"/>
    <x v="3"/>
    <n v="27217"/>
    <x v="0"/>
    <s v="OFF-AR-10000127"/>
    <x v="1"/>
    <x v="6"/>
    <s v="Newell 321"/>
    <n v="20.992000000000001"/>
    <n v="8"/>
    <n v="0.2"/>
    <n v="2.3615999999999966"/>
  </r>
  <r>
    <n v="8320"/>
    <s v="CA-2014-133620"/>
    <x v="3"/>
    <x v="38"/>
    <d v="2014-11-19T00:00:00"/>
    <s v="Standard Class"/>
    <s v="EM-14065"/>
    <s v="Erin Mull"/>
    <x v="0"/>
    <x v="0"/>
    <x v="20"/>
    <x v="15"/>
    <n v="10009"/>
    <x v="3"/>
    <s v="OFF-ST-10004634"/>
    <x v="1"/>
    <x v="4"/>
    <s v="Personal Folder Holder, Ebony"/>
    <n v="11.21"/>
    <n v="1"/>
    <n v="0"/>
    <n v="3.3629999999999995"/>
  </r>
  <r>
    <n v="8321"/>
    <s v="CA-2012-142937"/>
    <x v="1"/>
    <x v="901"/>
    <d v="2012-12-06T00:00:00"/>
    <s v="First Class"/>
    <s v="SF-20065"/>
    <s v="Sandra Flanagan"/>
    <x v="0"/>
    <x v="0"/>
    <x v="61"/>
    <x v="5"/>
    <n v="75220"/>
    <x v="2"/>
    <s v="OFF-AR-10003582"/>
    <x v="1"/>
    <x v="6"/>
    <s v="Boston Electric Pencil Sharpener, Model 1818, Charcoal Black"/>
    <n v="45.04"/>
    <n v="2"/>
    <n v="0.2"/>
    <n v="4.5040000000000031"/>
  </r>
  <r>
    <n v="8322"/>
    <s v="US-2013-149790"/>
    <x v="0"/>
    <x v="182"/>
    <d v="2013-10-02T00:00:00"/>
    <s v="Standard Class"/>
    <s v="SC-20380"/>
    <s v="Shahid Collister"/>
    <x v="0"/>
    <x v="0"/>
    <x v="12"/>
    <x v="5"/>
    <n v="77095"/>
    <x v="2"/>
    <s v="OFF-BI-10002026"/>
    <x v="1"/>
    <x v="8"/>
    <s v="Ibico Recycled Linen-Style Covers"/>
    <n v="15.623999999999997"/>
    <n v="2"/>
    <n v="0.8"/>
    <n v="-24.998400000000011"/>
  </r>
  <r>
    <n v="8323"/>
    <s v="CA-2013-130778"/>
    <x v="0"/>
    <x v="258"/>
    <d v="2013-11-26T00:00:00"/>
    <s v="Standard Class"/>
    <s v="ND-18370"/>
    <s v="Natalie DeCherney"/>
    <x v="0"/>
    <x v="0"/>
    <x v="85"/>
    <x v="15"/>
    <n v="11561"/>
    <x v="3"/>
    <s v="OFF-AP-10000595"/>
    <x v="1"/>
    <x v="9"/>
    <s v="Disposable Triple-Filter Dust Bags"/>
    <n v="8.74"/>
    <n v="2"/>
    <n v="0"/>
    <n v="2.2724000000000002"/>
  </r>
  <r>
    <n v="8324"/>
    <s v="CA-2013-130778"/>
    <x v="0"/>
    <x v="258"/>
    <d v="2013-11-26T00:00:00"/>
    <s v="Standard Class"/>
    <s v="ND-18370"/>
    <s v="Natalie DeCherney"/>
    <x v="0"/>
    <x v="0"/>
    <x v="85"/>
    <x v="15"/>
    <n v="11561"/>
    <x v="3"/>
    <s v="OFF-PA-10001509"/>
    <x v="1"/>
    <x v="10"/>
    <s v="Recycled Desk Saver Line &quot;While You Were Out&quot; Book, 5 1/2&quot; X 4&quot;"/>
    <n v="44.75"/>
    <n v="5"/>
    <n v="0"/>
    <n v="20.584999999999994"/>
  </r>
  <r>
    <n v="8325"/>
    <s v="CA-2014-144456"/>
    <x v="3"/>
    <x v="565"/>
    <d v="2014-09-10T00:00:00"/>
    <s v="First Class"/>
    <s v="FC-14245"/>
    <s v="Frank Carlisle"/>
    <x v="2"/>
    <x v="0"/>
    <x v="146"/>
    <x v="2"/>
    <n v="33012"/>
    <x v="0"/>
    <s v="OFF-ST-10001321"/>
    <x v="1"/>
    <x v="4"/>
    <s v="Decoflex Hanging Personal Folder File, Blue"/>
    <n v="61.68"/>
    <n v="5"/>
    <n v="0.2"/>
    <n v="5.3970000000000073"/>
  </r>
  <r>
    <n v="8326"/>
    <s v="CA-2014-144456"/>
    <x v="3"/>
    <x v="565"/>
    <d v="2014-09-10T00:00:00"/>
    <s v="First Class"/>
    <s v="FC-14245"/>
    <s v="Frank Carlisle"/>
    <x v="2"/>
    <x v="0"/>
    <x v="146"/>
    <x v="2"/>
    <n v="33012"/>
    <x v="0"/>
    <s v="TEC-PH-10001750"/>
    <x v="2"/>
    <x v="7"/>
    <s v="Samsung Rugby III"/>
    <n v="158.376"/>
    <n v="3"/>
    <n v="0.2"/>
    <n v="13.857900000000008"/>
  </r>
  <r>
    <n v="8327"/>
    <s v="CA-2014-103478"/>
    <x v="3"/>
    <x v="246"/>
    <d v="2014-07-25T00:00:00"/>
    <s v="Second Class"/>
    <s v="KL-16555"/>
    <s v="Kelly Lampkin"/>
    <x v="1"/>
    <x v="0"/>
    <x v="34"/>
    <x v="10"/>
    <n v="60505"/>
    <x v="2"/>
    <s v="OFF-BI-10001890"/>
    <x v="1"/>
    <x v="8"/>
    <s v="Avery Poly Binder Pockets"/>
    <n v="2.8639999999999994"/>
    <n v="4"/>
    <n v="0.8"/>
    <n v="-4.5824000000000016"/>
  </r>
  <r>
    <n v="8328"/>
    <s v="CA-2014-103478"/>
    <x v="3"/>
    <x v="246"/>
    <d v="2014-07-25T00:00:00"/>
    <s v="Second Class"/>
    <s v="KL-16555"/>
    <s v="Kelly Lampkin"/>
    <x v="1"/>
    <x v="0"/>
    <x v="34"/>
    <x v="10"/>
    <n v="60505"/>
    <x v="2"/>
    <s v="OFF-BI-10004224"/>
    <x v="1"/>
    <x v="8"/>
    <s v="Catalog Binders with Expanding Posts"/>
    <n v="94.191999999999979"/>
    <n v="7"/>
    <n v="0.8"/>
    <n v="-164.83600000000007"/>
  </r>
  <r>
    <n v="8329"/>
    <s v="CA-2014-118577"/>
    <x v="3"/>
    <x v="833"/>
    <d v="2014-10-12T00:00:00"/>
    <s v="Standard Class"/>
    <s v="XP-21865"/>
    <s v="Xylona Preis"/>
    <x v="0"/>
    <x v="0"/>
    <x v="78"/>
    <x v="30"/>
    <n v="7109"/>
    <x v="3"/>
    <s v="OFF-PA-10001357"/>
    <x v="1"/>
    <x v="10"/>
    <s v="Xerox 1886"/>
    <n v="143.69999999999999"/>
    <n v="3"/>
    <n v="0"/>
    <n v="68.975999999999999"/>
  </r>
  <r>
    <n v="8330"/>
    <s v="CA-2014-118577"/>
    <x v="3"/>
    <x v="833"/>
    <d v="2014-10-12T00:00:00"/>
    <s v="Standard Class"/>
    <s v="XP-21865"/>
    <s v="Xylona Preis"/>
    <x v="0"/>
    <x v="0"/>
    <x v="78"/>
    <x v="30"/>
    <n v="7109"/>
    <x v="3"/>
    <s v="OFF-PA-10004888"/>
    <x v="1"/>
    <x v="10"/>
    <s v="Xerox 217"/>
    <n v="6.48"/>
    <n v="1"/>
    <n v="0"/>
    <n v="3.1104000000000003"/>
  </r>
  <r>
    <n v="8331"/>
    <s v="CA-2014-113572"/>
    <x v="3"/>
    <x v="659"/>
    <d v="2014-11-12T00:00:00"/>
    <s v="Standard Class"/>
    <s v="FP-14320"/>
    <s v="Frank Preis"/>
    <x v="0"/>
    <x v="0"/>
    <x v="20"/>
    <x v="15"/>
    <n v="10024"/>
    <x v="3"/>
    <s v="TEC-AC-10002370"/>
    <x v="2"/>
    <x v="11"/>
    <s v="Maxell CD-R Discs"/>
    <n v="7.88"/>
    <n v="4"/>
    <n v="0"/>
    <n v="2.5215999999999994"/>
  </r>
  <r>
    <n v="8332"/>
    <s v="CA-2013-153269"/>
    <x v="0"/>
    <x v="1185"/>
    <d v="2013-03-13T00:00:00"/>
    <s v="First Class"/>
    <s v="PS-18760"/>
    <s v="Pamela Stobb"/>
    <x v="0"/>
    <x v="0"/>
    <x v="504"/>
    <x v="31"/>
    <n v="1810"/>
    <x v="3"/>
    <s v="OFF-ST-10004634"/>
    <x v="1"/>
    <x v="4"/>
    <s v="Personal Folder Holder, Ebony"/>
    <n v="11.21"/>
    <n v="1"/>
    <n v="0"/>
    <n v="3.3629999999999995"/>
  </r>
  <r>
    <n v="8333"/>
    <s v="CA-2013-153269"/>
    <x v="0"/>
    <x v="1185"/>
    <d v="2013-03-13T00:00:00"/>
    <s v="First Class"/>
    <s v="PS-18760"/>
    <s v="Pamela Stobb"/>
    <x v="0"/>
    <x v="0"/>
    <x v="504"/>
    <x v="31"/>
    <n v="1810"/>
    <x v="3"/>
    <s v="FUR-CH-10002647"/>
    <x v="0"/>
    <x v="1"/>
    <s v="Situations Contoured Folding Chairs, 4/Set"/>
    <n v="354.90000000000003"/>
    <n v="5"/>
    <n v="0"/>
    <n v="88.725000000000023"/>
  </r>
  <r>
    <n v="8334"/>
    <s v="CA-2013-153269"/>
    <x v="0"/>
    <x v="1185"/>
    <d v="2013-03-13T00:00:00"/>
    <s v="First Class"/>
    <s v="PS-18760"/>
    <s v="Pamela Stobb"/>
    <x v="0"/>
    <x v="0"/>
    <x v="504"/>
    <x v="31"/>
    <n v="1810"/>
    <x v="3"/>
    <s v="OFF-PA-10001801"/>
    <x v="1"/>
    <x v="10"/>
    <s v="Xerox 193"/>
    <n v="17.940000000000001"/>
    <n v="3"/>
    <n v="0"/>
    <n v="8.7906000000000013"/>
  </r>
  <r>
    <n v="8335"/>
    <s v="CA-2013-153269"/>
    <x v="0"/>
    <x v="1185"/>
    <d v="2013-03-13T00:00:00"/>
    <s v="First Class"/>
    <s v="PS-18760"/>
    <s v="Pamela Stobb"/>
    <x v="0"/>
    <x v="0"/>
    <x v="504"/>
    <x v="31"/>
    <n v="1810"/>
    <x v="3"/>
    <s v="OFF-BI-10004632"/>
    <x v="1"/>
    <x v="8"/>
    <s v="GBC Binding covers"/>
    <n v="51.8"/>
    <n v="4"/>
    <n v="0"/>
    <n v="23.309999999999995"/>
  </r>
  <r>
    <n v="8336"/>
    <s v="CA-2014-161655"/>
    <x v="3"/>
    <x v="726"/>
    <d v="2014-05-19T00:00:00"/>
    <s v="Second Class"/>
    <s v="CW-11905"/>
    <s v="Carl Weiss"/>
    <x v="2"/>
    <x v="0"/>
    <x v="46"/>
    <x v="13"/>
    <n v="19711"/>
    <x v="3"/>
    <s v="OFF-BI-10002082"/>
    <x v="1"/>
    <x v="8"/>
    <s v="GBC Twin Loop Wire Binding Elements"/>
    <n v="299.52"/>
    <n v="9"/>
    <n v="0"/>
    <n v="149.76"/>
  </r>
  <r>
    <n v="8337"/>
    <s v="CA-2013-101469"/>
    <x v="0"/>
    <x v="415"/>
    <d v="2013-07-09T00:00:00"/>
    <s v="Standard Class"/>
    <s v="KH-16360"/>
    <s v="Katherine Hughes"/>
    <x v="0"/>
    <x v="0"/>
    <x v="81"/>
    <x v="17"/>
    <n v="22204"/>
    <x v="0"/>
    <s v="OFF-AR-10003986"/>
    <x v="1"/>
    <x v="6"/>
    <s v="Avery Hi-Liter Pen Style Six-Color Fluorescent Set"/>
    <n v="7.7"/>
    <n v="2"/>
    <n v="0"/>
    <n v="3.157"/>
  </r>
  <r>
    <n v="8338"/>
    <s v="CA-2011-153087"/>
    <x v="2"/>
    <x v="422"/>
    <d v="2012-01-03T00:00:00"/>
    <s v="Standard Class"/>
    <s v="TC-20980"/>
    <s v="Tamara Chand"/>
    <x v="1"/>
    <x v="0"/>
    <x v="27"/>
    <x v="19"/>
    <n v="35601"/>
    <x v="0"/>
    <s v="OFF-PA-10001243"/>
    <x v="1"/>
    <x v="10"/>
    <s v="Xerox 1983"/>
    <n v="23.92"/>
    <n v="4"/>
    <n v="0"/>
    <n v="11.720800000000001"/>
  </r>
  <r>
    <n v="8339"/>
    <s v="CA-2011-153087"/>
    <x v="2"/>
    <x v="422"/>
    <d v="2012-01-03T00:00:00"/>
    <s v="Standard Class"/>
    <s v="TC-20980"/>
    <s v="Tamara Chand"/>
    <x v="1"/>
    <x v="0"/>
    <x v="27"/>
    <x v="19"/>
    <n v="35601"/>
    <x v="0"/>
    <s v="TEC-AC-10003198"/>
    <x v="2"/>
    <x v="11"/>
    <s v="Enermax Acrylux Wireless Keyboard"/>
    <n v="498"/>
    <n v="5"/>
    <n v="0"/>
    <n v="184.26"/>
  </r>
  <r>
    <n v="8340"/>
    <s v="CA-2014-135076"/>
    <x v="3"/>
    <x v="669"/>
    <d v="2014-04-18T00:00:00"/>
    <s v="Standard Class"/>
    <s v="YS-21880"/>
    <s v="Yana Sorensen"/>
    <x v="1"/>
    <x v="0"/>
    <x v="86"/>
    <x v="1"/>
    <n v="92345"/>
    <x v="1"/>
    <s v="FUR-CH-10003774"/>
    <x v="0"/>
    <x v="1"/>
    <s v="Global Wood Trimmed Manager's Task Chair, Khaki"/>
    <n v="436.70400000000006"/>
    <n v="6"/>
    <n v="0.2"/>
    <n v="-38.211600000000033"/>
  </r>
  <r>
    <n v="8341"/>
    <s v="CA-2011-161634"/>
    <x v="2"/>
    <x v="687"/>
    <d v="2011-11-20T00:00:00"/>
    <s v="Standard Class"/>
    <s v="CC-12220"/>
    <s v="Chris Cortes"/>
    <x v="0"/>
    <x v="0"/>
    <x v="269"/>
    <x v="17"/>
    <n v="23320"/>
    <x v="0"/>
    <s v="OFF-PA-10002262"/>
    <x v="1"/>
    <x v="10"/>
    <s v="Xerox 192"/>
    <n v="32.400000000000006"/>
    <n v="5"/>
    <n v="0"/>
    <n v="15.552000000000001"/>
  </r>
  <r>
    <n v="8342"/>
    <s v="CA-2014-141481"/>
    <x v="3"/>
    <x v="532"/>
    <d v="2014-06-15T00:00:00"/>
    <s v="First Class"/>
    <s v="ZD-21925"/>
    <s v="Zuschuss Donatelli"/>
    <x v="0"/>
    <x v="0"/>
    <x v="1"/>
    <x v="1"/>
    <n v="90036"/>
    <x v="1"/>
    <s v="OFF-AP-10004532"/>
    <x v="1"/>
    <x v="9"/>
    <s v="Kensington 6 Outlet Guardian Standard Surge Protector"/>
    <n v="61.44"/>
    <n v="3"/>
    <n v="0"/>
    <n v="16.588799999999999"/>
  </r>
  <r>
    <n v="8343"/>
    <s v="CA-2013-132549"/>
    <x v="0"/>
    <x v="881"/>
    <d v="2013-12-01T00:00:00"/>
    <s v="Standard Class"/>
    <s v="JK-15370"/>
    <s v="Jay Kimmel"/>
    <x v="0"/>
    <x v="0"/>
    <x v="114"/>
    <x v="19"/>
    <n v="35810"/>
    <x v="0"/>
    <s v="OFF-ST-10001325"/>
    <x v="1"/>
    <x v="4"/>
    <s v="Sterilite Officeware Hinged File Box"/>
    <n v="73.36"/>
    <n v="7"/>
    <n v="0"/>
    <n v="19.807200000000002"/>
  </r>
  <r>
    <n v="8344"/>
    <s v="US-2011-155544"/>
    <x v="2"/>
    <x v="90"/>
    <d v="2011-03-25T00:00:00"/>
    <s v="Standard Class"/>
    <s v="GM-14440"/>
    <s v="Gary McGarr"/>
    <x v="0"/>
    <x v="0"/>
    <x v="289"/>
    <x v="18"/>
    <n v="37918"/>
    <x v="0"/>
    <s v="OFF-LA-10004544"/>
    <x v="1"/>
    <x v="2"/>
    <s v="Avery 505"/>
    <n v="59.20000000000001"/>
    <n v="5"/>
    <n v="0.2"/>
    <n v="22.199999999999996"/>
  </r>
  <r>
    <n v="8345"/>
    <s v="US-2011-155544"/>
    <x v="2"/>
    <x v="90"/>
    <d v="2011-03-25T00:00:00"/>
    <s v="Standard Class"/>
    <s v="GM-14440"/>
    <s v="Gary McGarr"/>
    <x v="0"/>
    <x v="0"/>
    <x v="289"/>
    <x v="18"/>
    <n v="37918"/>
    <x v="0"/>
    <s v="FUR-FU-10001473"/>
    <x v="0"/>
    <x v="5"/>
    <s v="DAX Wood Document Frame"/>
    <n v="32.952000000000005"/>
    <n v="3"/>
    <n v="0.2"/>
    <n v="6.5903999999999989"/>
  </r>
  <r>
    <n v="8346"/>
    <s v="US-2011-155544"/>
    <x v="2"/>
    <x v="90"/>
    <d v="2011-03-25T00:00:00"/>
    <s v="Standard Class"/>
    <s v="GM-14440"/>
    <s v="Gary McGarr"/>
    <x v="0"/>
    <x v="0"/>
    <x v="289"/>
    <x v="18"/>
    <n v="37918"/>
    <x v="0"/>
    <s v="FUR-CH-10000422"/>
    <x v="0"/>
    <x v="1"/>
    <s v="Global Highback Leather Tilter in Burgundy"/>
    <n v="218.376"/>
    <n v="3"/>
    <n v="0.2"/>
    <n v="-10.918799999999983"/>
  </r>
  <r>
    <n v="8347"/>
    <s v="US-2012-115238"/>
    <x v="1"/>
    <x v="28"/>
    <d v="2012-05-04T00:00:00"/>
    <s v="Standard Class"/>
    <s v="JW-15220"/>
    <s v="Jane Waco"/>
    <x v="1"/>
    <x v="0"/>
    <x v="104"/>
    <x v="31"/>
    <n v="1841"/>
    <x v="3"/>
    <s v="FUR-FU-10002960"/>
    <x v="0"/>
    <x v="5"/>
    <s v="Eldon 200 Class Desk Accessories, Burgundy"/>
    <n v="31.400000000000002"/>
    <n v="5"/>
    <n v="0"/>
    <n v="13.188000000000002"/>
  </r>
  <r>
    <n v="8348"/>
    <s v="US-2012-115238"/>
    <x v="1"/>
    <x v="28"/>
    <d v="2012-05-04T00:00:00"/>
    <s v="Standard Class"/>
    <s v="JW-15220"/>
    <s v="Jane Waco"/>
    <x v="1"/>
    <x v="0"/>
    <x v="104"/>
    <x v="31"/>
    <n v="1841"/>
    <x v="3"/>
    <s v="FUR-FU-10002445"/>
    <x v="0"/>
    <x v="5"/>
    <s v="DAX Two-Tone Rosewood/Black Document Frame, Desktop, 5 x 7"/>
    <n v="9.48"/>
    <n v="1"/>
    <n v="0"/>
    <n v="3.7920000000000007"/>
  </r>
  <r>
    <n v="8349"/>
    <s v="US-2012-115238"/>
    <x v="1"/>
    <x v="28"/>
    <d v="2012-05-04T00:00:00"/>
    <s v="Standard Class"/>
    <s v="JW-15220"/>
    <s v="Jane Waco"/>
    <x v="1"/>
    <x v="0"/>
    <x v="104"/>
    <x v="31"/>
    <n v="1841"/>
    <x v="3"/>
    <s v="TEC-PH-10001300"/>
    <x v="2"/>
    <x v="7"/>
    <s v="iKross Bluetooth Portable Keyboard + Cell Phone Stand Holder + Brush for Apple iPhone 5S 5C 5, 4S 4"/>
    <n v="209.5"/>
    <n v="10"/>
    <n v="0"/>
    <n v="58.66"/>
  </r>
  <r>
    <n v="8350"/>
    <s v="US-2012-115238"/>
    <x v="1"/>
    <x v="28"/>
    <d v="2012-05-04T00:00:00"/>
    <s v="Standard Class"/>
    <s v="JW-15220"/>
    <s v="Jane Waco"/>
    <x v="1"/>
    <x v="0"/>
    <x v="104"/>
    <x v="31"/>
    <n v="1841"/>
    <x v="3"/>
    <s v="FUR-FU-10001025"/>
    <x v="0"/>
    <x v="5"/>
    <s v="Eldon Imàge Series Desk Accessories, Clear"/>
    <n v="24.3"/>
    <n v="5"/>
    <n v="0"/>
    <n v="10.449000000000002"/>
  </r>
  <r>
    <n v="8351"/>
    <s v="US-2012-115238"/>
    <x v="1"/>
    <x v="28"/>
    <d v="2012-05-04T00:00:00"/>
    <s v="Standard Class"/>
    <s v="JW-15220"/>
    <s v="Jane Waco"/>
    <x v="1"/>
    <x v="0"/>
    <x v="104"/>
    <x v="31"/>
    <n v="1841"/>
    <x v="3"/>
    <s v="OFF-PA-10002689"/>
    <x v="1"/>
    <x v="10"/>
    <s v="Weyerhaeuser First Choice Laser/Copy Paper (20Lb. and 88 Bright)"/>
    <n v="6.48"/>
    <n v="1"/>
    <n v="0"/>
    <n v="3.1104000000000003"/>
  </r>
  <r>
    <n v="8352"/>
    <s v="CA-2014-132199"/>
    <x v="3"/>
    <x v="898"/>
    <d v="2014-05-09T00:00:00"/>
    <s v="Standard Class"/>
    <s v="BO-11350"/>
    <s v="Bill Overfelt"/>
    <x v="1"/>
    <x v="0"/>
    <x v="10"/>
    <x v="9"/>
    <n v="19134"/>
    <x v="3"/>
    <s v="FUR-FU-10004245"/>
    <x v="0"/>
    <x v="5"/>
    <s v="Career Cubicle Clock, 8 1/4&quot;, Black"/>
    <n v="32.448"/>
    <n v="2"/>
    <n v="0.2"/>
    <n v="7.3008000000000006"/>
  </r>
  <r>
    <n v="8353"/>
    <s v="CA-2014-132199"/>
    <x v="3"/>
    <x v="898"/>
    <d v="2014-05-09T00:00:00"/>
    <s v="Standard Class"/>
    <s v="BO-11350"/>
    <s v="Bill Overfelt"/>
    <x v="1"/>
    <x v="0"/>
    <x v="10"/>
    <x v="9"/>
    <n v="19134"/>
    <x v="3"/>
    <s v="OFF-BI-10003684"/>
    <x v="1"/>
    <x v="8"/>
    <s v="Wilson Jones Legal Size Ring Binders"/>
    <n v="26.388000000000002"/>
    <n v="4"/>
    <n v="0.7"/>
    <n v="-17.591999999999992"/>
  </r>
  <r>
    <n v="8354"/>
    <s v="CA-2014-132199"/>
    <x v="3"/>
    <x v="898"/>
    <d v="2014-05-09T00:00:00"/>
    <s v="Standard Class"/>
    <s v="BO-11350"/>
    <s v="Bill Overfelt"/>
    <x v="1"/>
    <x v="0"/>
    <x v="10"/>
    <x v="9"/>
    <n v="19134"/>
    <x v="3"/>
    <s v="FUR-TA-10003748"/>
    <x v="0"/>
    <x v="3"/>
    <s v="Bevis 36 x 72 Conference Tables"/>
    <n v="373.46999999999991"/>
    <n v="5"/>
    <n v="0.4"/>
    <n v="-112.041"/>
  </r>
  <r>
    <n v="8355"/>
    <s v="CA-2014-132199"/>
    <x v="3"/>
    <x v="898"/>
    <d v="2014-05-09T00:00:00"/>
    <s v="Standard Class"/>
    <s v="BO-11350"/>
    <s v="Bill Overfelt"/>
    <x v="1"/>
    <x v="0"/>
    <x v="10"/>
    <x v="9"/>
    <n v="19134"/>
    <x v="3"/>
    <s v="OFF-BI-10002133"/>
    <x v="1"/>
    <x v="8"/>
    <s v="Wilson Jones Elliptical Ring 3 1/2&quot; Capacity Binders, 800 sheets"/>
    <n v="64.2"/>
    <n v="5"/>
    <n v="0.7"/>
    <n v="-44.94"/>
  </r>
  <r>
    <n v="8356"/>
    <s v="CA-2014-132199"/>
    <x v="3"/>
    <x v="898"/>
    <d v="2014-05-09T00:00:00"/>
    <s v="Standard Class"/>
    <s v="BO-11350"/>
    <s v="Bill Overfelt"/>
    <x v="1"/>
    <x v="0"/>
    <x v="10"/>
    <x v="9"/>
    <n v="19134"/>
    <x v="3"/>
    <s v="OFF-FA-10002280"/>
    <x v="1"/>
    <x v="13"/>
    <s v="Advantus Plastic Paper Clips"/>
    <n v="8"/>
    <n v="2"/>
    <n v="0.2"/>
    <n v="2.8"/>
  </r>
  <r>
    <n v="8357"/>
    <s v="CA-2013-163174"/>
    <x v="0"/>
    <x v="370"/>
    <d v="2013-08-31T00:00:00"/>
    <s v="Standard Class"/>
    <s v="XP-21865"/>
    <s v="Xylona Preis"/>
    <x v="0"/>
    <x v="0"/>
    <x v="417"/>
    <x v="32"/>
    <n v="30605"/>
    <x v="0"/>
    <s v="FUR-FU-10000308"/>
    <x v="0"/>
    <x v="5"/>
    <s v="Deflect-o Glass Clear Studded Chair Mats"/>
    <n v="186.54"/>
    <n v="3"/>
    <n v="0"/>
    <n v="41.038800000000002"/>
  </r>
  <r>
    <n v="8358"/>
    <s v="CA-2011-110555"/>
    <x v="2"/>
    <x v="909"/>
    <d v="2011-04-18T00:00:00"/>
    <s v="Standard Class"/>
    <s v="MM-18055"/>
    <s v="Michelle Moray"/>
    <x v="0"/>
    <x v="0"/>
    <x v="120"/>
    <x v="37"/>
    <n v="59405"/>
    <x v="1"/>
    <s v="OFF-ST-10000876"/>
    <x v="1"/>
    <x v="4"/>
    <s v="Eldon Simplefile Box Office"/>
    <n v="87.08"/>
    <n v="7"/>
    <n v="0"/>
    <n v="24.382400000000001"/>
  </r>
  <r>
    <n v="8359"/>
    <s v="CA-2011-110555"/>
    <x v="2"/>
    <x v="909"/>
    <d v="2011-04-18T00:00:00"/>
    <s v="Standard Class"/>
    <s v="MM-18055"/>
    <s v="Michelle Moray"/>
    <x v="0"/>
    <x v="0"/>
    <x v="120"/>
    <x v="37"/>
    <n v="59405"/>
    <x v="1"/>
    <s v="TEC-PH-10000586"/>
    <x v="2"/>
    <x v="7"/>
    <s v="AT&amp;T SB67148 SynJ"/>
    <n v="105.584"/>
    <n v="2"/>
    <n v="0.2"/>
    <n v="9.2386000000000053"/>
  </r>
  <r>
    <n v="8360"/>
    <s v="CA-2011-110555"/>
    <x v="2"/>
    <x v="909"/>
    <d v="2011-04-18T00:00:00"/>
    <s v="Standard Class"/>
    <s v="MM-18055"/>
    <s v="Michelle Moray"/>
    <x v="0"/>
    <x v="0"/>
    <x v="120"/>
    <x v="37"/>
    <n v="59405"/>
    <x v="1"/>
    <s v="TEC-AC-10003399"/>
    <x v="2"/>
    <x v="11"/>
    <s v="Memorex Mini Travel Drive 64 GB USB 2.0 Flash Drive"/>
    <n v="217.44"/>
    <n v="6"/>
    <n v="0"/>
    <n v="91.32480000000001"/>
  </r>
  <r>
    <n v="8361"/>
    <s v="CA-2014-147207"/>
    <x v="3"/>
    <x v="460"/>
    <d v="2014-01-05T00:00:00"/>
    <s v="Second Class"/>
    <s v="TS-21655"/>
    <s v="Trudy Schmidt"/>
    <x v="0"/>
    <x v="0"/>
    <x v="236"/>
    <x v="5"/>
    <n v="79907"/>
    <x v="2"/>
    <s v="OFF-AR-10001955"/>
    <x v="1"/>
    <x v="6"/>
    <s v="Newell 319"/>
    <n v="31.744"/>
    <n v="2"/>
    <n v="0.2"/>
    <n v="3.9679999999999964"/>
  </r>
  <r>
    <n v="8362"/>
    <s v="CA-2014-147207"/>
    <x v="3"/>
    <x v="460"/>
    <d v="2014-01-05T00:00:00"/>
    <s v="Second Class"/>
    <s v="TS-21655"/>
    <s v="Trudy Schmidt"/>
    <x v="0"/>
    <x v="0"/>
    <x v="236"/>
    <x v="5"/>
    <n v="79907"/>
    <x v="2"/>
    <s v="OFF-AP-10000027"/>
    <x v="1"/>
    <x v="9"/>
    <s v="Hoover Commercial SteamVac"/>
    <n v="5.4319999999999986"/>
    <n v="2"/>
    <n v="0.8"/>
    <n v="-13.580000000000002"/>
  </r>
  <r>
    <n v="8363"/>
    <s v="CA-2014-147207"/>
    <x v="3"/>
    <x v="460"/>
    <d v="2014-01-05T00:00:00"/>
    <s v="Second Class"/>
    <s v="TS-21655"/>
    <s v="Trudy Schmidt"/>
    <x v="0"/>
    <x v="0"/>
    <x v="236"/>
    <x v="5"/>
    <n v="79907"/>
    <x v="2"/>
    <s v="FUR-TA-10002958"/>
    <x v="0"/>
    <x v="3"/>
    <s v="Bevis Oval Conference Table, Walnut"/>
    <n v="913.43000000000006"/>
    <n v="5"/>
    <n v="0.3"/>
    <n v="-169.63700000000009"/>
  </r>
  <r>
    <n v="8364"/>
    <s v="CA-2014-147207"/>
    <x v="3"/>
    <x v="460"/>
    <d v="2014-01-05T00:00:00"/>
    <s v="Second Class"/>
    <s v="TS-21655"/>
    <s v="Trudy Schmidt"/>
    <x v="0"/>
    <x v="0"/>
    <x v="236"/>
    <x v="5"/>
    <n v="79907"/>
    <x v="2"/>
    <s v="OFF-ST-10002615"/>
    <x v="1"/>
    <x v="4"/>
    <s v="Dual Level, Single-Width Filing Carts"/>
    <n v="372.14400000000001"/>
    <n v="3"/>
    <n v="0.2"/>
    <n v="27.910800000000009"/>
  </r>
  <r>
    <n v="8365"/>
    <s v="CA-2014-137631"/>
    <x v="3"/>
    <x v="1045"/>
    <d v="2014-05-03T00:00:00"/>
    <s v="Standard Class"/>
    <s v="JL-15235"/>
    <s v="Janet Lee"/>
    <x v="0"/>
    <x v="0"/>
    <x v="505"/>
    <x v="2"/>
    <n v="34741"/>
    <x v="0"/>
    <s v="TEC-PH-10002624"/>
    <x v="2"/>
    <x v="7"/>
    <s v="Samsung Galaxy S4 Mini"/>
    <n v="751.98400000000004"/>
    <n v="2"/>
    <n v="0.2"/>
    <n v="84.598199999999878"/>
  </r>
  <r>
    <n v="8366"/>
    <s v="CA-2014-157273"/>
    <x v="3"/>
    <x v="289"/>
    <d v="2014-02-03T00:00:00"/>
    <s v="First Class"/>
    <s v="SZ-20035"/>
    <s v="Sam Zeldin"/>
    <x v="2"/>
    <x v="0"/>
    <x v="4"/>
    <x v="4"/>
    <n v="98105"/>
    <x v="1"/>
    <s v="TEC-PH-10002275"/>
    <x v="2"/>
    <x v="7"/>
    <s v="Mitel 5320 IP Phone VoIP phone"/>
    <n v="604.76800000000003"/>
    <n v="4"/>
    <n v="0.2"/>
    <n v="60.476800000000026"/>
  </r>
  <r>
    <n v="8367"/>
    <s v="CA-2011-109918"/>
    <x v="2"/>
    <x v="557"/>
    <d v="2011-09-12T00:00:00"/>
    <s v="Second Class"/>
    <s v="LR-17035"/>
    <s v="Lisa Ryan"/>
    <x v="1"/>
    <x v="0"/>
    <x v="68"/>
    <x v="1"/>
    <n v="95051"/>
    <x v="1"/>
    <s v="OFF-SU-10004290"/>
    <x v="1"/>
    <x v="14"/>
    <s v="Acme Design Line 8&quot; Stainless Steel Bent Scissors w/Champagne Handles, 3-1/8&quot; Cut"/>
    <n v="27.36"/>
    <n v="4"/>
    <n v="0"/>
    <n v="7.3872"/>
  </r>
  <r>
    <n v="8368"/>
    <s v="CA-2011-109918"/>
    <x v="2"/>
    <x v="557"/>
    <d v="2011-09-12T00:00:00"/>
    <s v="Second Class"/>
    <s v="LR-17035"/>
    <s v="Lisa Ryan"/>
    <x v="1"/>
    <x v="0"/>
    <x v="68"/>
    <x v="1"/>
    <n v="95051"/>
    <x v="1"/>
    <s v="OFF-PA-10000174"/>
    <x v="1"/>
    <x v="10"/>
    <s v="Message Book, Wirebound, Four 5 1/2&quot; X 4&quot; Forms/Pg., 200 Dupl. Sets/Book"/>
    <n v="20.56"/>
    <n v="2"/>
    <n v="0"/>
    <n v="9.663199999999998"/>
  </r>
  <r>
    <n v="8369"/>
    <s v="CA-2011-109918"/>
    <x v="2"/>
    <x v="557"/>
    <d v="2011-09-12T00:00:00"/>
    <s v="Second Class"/>
    <s v="LR-17035"/>
    <s v="Lisa Ryan"/>
    <x v="1"/>
    <x v="0"/>
    <x v="68"/>
    <x v="1"/>
    <n v="95051"/>
    <x v="1"/>
    <s v="OFF-BI-10004308"/>
    <x v="1"/>
    <x v="8"/>
    <s v="Avery Legal 4-Ring Binder"/>
    <n v="83.920000000000016"/>
    <n v="5"/>
    <n v="0.2"/>
    <n v="31.47"/>
  </r>
  <r>
    <n v="8370"/>
    <s v="CA-2013-118745"/>
    <x v="0"/>
    <x v="725"/>
    <d v="2013-06-17T00:00:00"/>
    <s v="Standard Class"/>
    <s v="SV-20365"/>
    <s v="Seth Vernon"/>
    <x v="0"/>
    <x v="0"/>
    <x v="1"/>
    <x v="1"/>
    <n v="90049"/>
    <x v="1"/>
    <s v="FUR-TA-10003473"/>
    <x v="0"/>
    <x v="3"/>
    <s v="Bretford Rectangular Conference Table Tops"/>
    <n v="902.71199999999999"/>
    <n v="3"/>
    <n v="0.2"/>
    <n v="33.851700000000051"/>
  </r>
  <r>
    <n v="8371"/>
    <s v="CA-2013-163972"/>
    <x v="0"/>
    <x v="508"/>
    <d v="2013-10-22T00:00:00"/>
    <s v="Standard Class"/>
    <s v="MG-17890"/>
    <s v="Michael Granlund"/>
    <x v="2"/>
    <x v="0"/>
    <x v="201"/>
    <x v="1"/>
    <n v="93727"/>
    <x v="1"/>
    <s v="FUR-BO-10003894"/>
    <x v="0"/>
    <x v="0"/>
    <s v="Safco Value Mate Steel Bookcase, Baked Enamel Finish on Steel, Black"/>
    <n v="120.666"/>
    <n v="2"/>
    <n v="0.15"/>
    <n v="21.293999999999993"/>
  </r>
  <r>
    <n v="8372"/>
    <s v="CA-2011-165393"/>
    <x v="2"/>
    <x v="422"/>
    <d v="2011-12-30T00:00:00"/>
    <s v="First Class"/>
    <s v="NC-18415"/>
    <s v="Nathan Cano"/>
    <x v="0"/>
    <x v="0"/>
    <x v="5"/>
    <x v="5"/>
    <n v="76106"/>
    <x v="2"/>
    <s v="OFF-BI-10001658"/>
    <x v="1"/>
    <x v="8"/>
    <s v="GBC Standard Therm-A-Bind Covers"/>
    <n v="4.9839999999999991"/>
    <n v="1"/>
    <n v="0.8"/>
    <n v="-8.472800000000003"/>
  </r>
  <r>
    <n v="8373"/>
    <s v="CA-2013-113726"/>
    <x v="0"/>
    <x v="390"/>
    <d v="2013-12-02T00:00:00"/>
    <s v="Standard Class"/>
    <s v="SC-20680"/>
    <s v="Steve Carroll"/>
    <x v="2"/>
    <x v="0"/>
    <x v="4"/>
    <x v="4"/>
    <n v="98105"/>
    <x v="1"/>
    <s v="FUR-FU-10003535"/>
    <x v="0"/>
    <x v="5"/>
    <s v="Howard Miller Distant Time Traveler Alarm Clock"/>
    <n v="82.26"/>
    <n v="3"/>
    <n v="0"/>
    <n v="33.726600000000005"/>
  </r>
  <r>
    <n v="8374"/>
    <s v="CA-2013-152940"/>
    <x v="0"/>
    <x v="338"/>
    <d v="2013-11-14T00:00:00"/>
    <s v="First Class"/>
    <s v="RO-19780"/>
    <s v="Rose O'Brian"/>
    <x v="0"/>
    <x v="0"/>
    <x v="8"/>
    <x v="1"/>
    <n v="94110"/>
    <x v="1"/>
    <s v="OFF-ST-10000352"/>
    <x v="1"/>
    <x v="4"/>
    <s v="Acco Perma 2700 Stacking Storage Drawers"/>
    <n v="29.74"/>
    <n v="1"/>
    <n v="0"/>
    <n v="4.4610000000000021"/>
  </r>
  <r>
    <n v="8375"/>
    <s v="CA-2012-158701"/>
    <x v="1"/>
    <x v="956"/>
    <d v="2012-01-10T00:00:00"/>
    <s v="Standard Class"/>
    <s v="JL-15175"/>
    <s v="James Lanier"/>
    <x v="2"/>
    <x v="0"/>
    <x v="8"/>
    <x v="1"/>
    <n v="94110"/>
    <x v="1"/>
    <s v="OFF-AP-10004859"/>
    <x v="1"/>
    <x v="9"/>
    <s v="Acco 6 Outlet Guardian Premium Surge Suppressor"/>
    <n v="87.36"/>
    <n v="6"/>
    <n v="0"/>
    <n v="23.587200000000003"/>
  </r>
  <r>
    <n v="8376"/>
    <s v="CA-2012-158701"/>
    <x v="1"/>
    <x v="956"/>
    <d v="2012-01-10T00:00:00"/>
    <s v="Standard Class"/>
    <s v="JL-15175"/>
    <s v="James Lanier"/>
    <x v="2"/>
    <x v="0"/>
    <x v="8"/>
    <x v="1"/>
    <n v="94110"/>
    <x v="1"/>
    <s v="OFF-BI-10001294"/>
    <x v="1"/>
    <x v="8"/>
    <s v="Fellowes Binding Cases"/>
    <n v="56.16"/>
    <n v="6"/>
    <n v="0.2"/>
    <n v="17.549999999999994"/>
  </r>
  <r>
    <n v="8377"/>
    <s v="CA-2014-156272"/>
    <x v="3"/>
    <x v="708"/>
    <d v="2014-03-28T00:00:00"/>
    <s v="Standard Class"/>
    <s v="PW-19030"/>
    <s v="Pauline Webber"/>
    <x v="1"/>
    <x v="0"/>
    <x v="330"/>
    <x v="2"/>
    <n v="33068"/>
    <x v="0"/>
    <s v="OFF-AP-10001242"/>
    <x v="1"/>
    <x v="9"/>
    <s v="APC 7 Outlet Network SurgeArrest Surge Protector"/>
    <n v="64.384"/>
    <n v="1"/>
    <n v="0.2"/>
    <n v="8.0479999999999983"/>
  </r>
  <r>
    <n v="8378"/>
    <s v="CA-2012-162964"/>
    <x v="1"/>
    <x v="768"/>
    <d v="2012-11-18T00:00:00"/>
    <s v="Standard Class"/>
    <s v="MF-18250"/>
    <s v="Monica Federle"/>
    <x v="1"/>
    <x v="0"/>
    <x v="12"/>
    <x v="5"/>
    <n v="77095"/>
    <x v="2"/>
    <s v="OFF-ST-10002344"/>
    <x v="1"/>
    <x v="4"/>
    <s v="Carina 42&quot;Hx23 3/4&quot;W Media Storage Unit"/>
    <n v="64.784000000000006"/>
    <n v="1"/>
    <n v="0.2"/>
    <n v="-14.576399999999996"/>
  </r>
  <r>
    <n v="8379"/>
    <s v="CA-2012-162964"/>
    <x v="1"/>
    <x v="768"/>
    <d v="2012-11-18T00:00:00"/>
    <s v="Standard Class"/>
    <s v="MF-18250"/>
    <s v="Monica Federle"/>
    <x v="1"/>
    <x v="0"/>
    <x v="12"/>
    <x v="5"/>
    <n v="77095"/>
    <x v="2"/>
    <s v="OFF-PA-10003349"/>
    <x v="1"/>
    <x v="10"/>
    <s v="Xerox 1957"/>
    <n v="15.552000000000003"/>
    <n v="3"/>
    <n v="0.2"/>
    <n v="5.6375999999999999"/>
  </r>
  <r>
    <n v="8380"/>
    <s v="CA-2012-162964"/>
    <x v="1"/>
    <x v="768"/>
    <d v="2012-11-18T00:00:00"/>
    <s v="Standard Class"/>
    <s v="MF-18250"/>
    <s v="Monica Federle"/>
    <x v="1"/>
    <x v="0"/>
    <x v="12"/>
    <x v="5"/>
    <n v="77095"/>
    <x v="2"/>
    <s v="OFF-EN-10003055"/>
    <x v="1"/>
    <x v="12"/>
    <s v="Blue String-Tie &amp; Button Interoffice Envelopes, 10 x 13"/>
    <n v="223.88799999999998"/>
    <n v="7"/>
    <n v="0.2"/>
    <n v="69.964999999999975"/>
  </r>
  <r>
    <n v="8381"/>
    <s v="CA-2011-103527"/>
    <x v="2"/>
    <x v="340"/>
    <d v="2011-09-14T00:00:00"/>
    <s v="Second Class"/>
    <s v="CC-12220"/>
    <s v="Chris Cortes"/>
    <x v="0"/>
    <x v="0"/>
    <x v="22"/>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x v="0"/>
    <x v="8"/>
    <x v="1"/>
    <n v="94109"/>
    <x v="1"/>
    <s v="TEC-PH-10003800"/>
    <x v="2"/>
    <x v="7"/>
    <s v="i.Sound Portable Power - 8000 mAh"/>
    <n v="84.784000000000006"/>
    <n v="2"/>
    <n v="0.2"/>
    <n v="-20.136200000000006"/>
  </r>
  <r>
    <n v="8383"/>
    <s v="CA-2013-163048"/>
    <x v="0"/>
    <x v="597"/>
    <d v="2013-02-15T00:00:00"/>
    <s v="Standard Class"/>
    <s v="MH-17440"/>
    <s v="Mark Haberlin"/>
    <x v="1"/>
    <x v="0"/>
    <x v="12"/>
    <x v="5"/>
    <n v="77036"/>
    <x v="2"/>
    <s v="FUR-CH-10001270"/>
    <x v="0"/>
    <x v="1"/>
    <s v="Harbour Creations Steel Folding Chair"/>
    <n v="241.49999999999997"/>
    <n v="4"/>
    <n v="0.3"/>
    <n v="0"/>
  </r>
  <r>
    <n v="8384"/>
    <s v="CA-2013-145135"/>
    <x v="0"/>
    <x v="491"/>
    <d v="2013-11-29T00:00:00"/>
    <s v="First Class"/>
    <s v="CD-12790"/>
    <s v="Cynthia Delaney"/>
    <x v="2"/>
    <x v="0"/>
    <x v="506"/>
    <x v="29"/>
    <n v="6484"/>
    <x v="3"/>
    <s v="TEC-AC-10003447"/>
    <x v="2"/>
    <x v="11"/>
    <s v="Micropad Numeric Keypads"/>
    <n v="59.97"/>
    <n v="3"/>
    <n v="0"/>
    <n v="14.992499999999996"/>
  </r>
  <r>
    <n v="8385"/>
    <s v="CA-2013-145135"/>
    <x v="0"/>
    <x v="491"/>
    <d v="2013-11-29T00:00:00"/>
    <s v="First Class"/>
    <s v="CD-12790"/>
    <s v="Cynthia Delaney"/>
    <x v="2"/>
    <x v="0"/>
    <x v="506"/>
    <x v="29"/>
    <n v="6484"/>
    <x v="3"/>
    <s v="OFF-PA-10004285"/>
    <x v="1"/>
    <x v="10"/>
    <s v="Xerox 1959"/>
    <n v="13.36"/>
    <n v="2"/>
    <n v="0"/>
    <n v="6.4127999999999998"/>
  </r>
  <r>
    <n v="8386"/>
    <s v="CA-2014-137582"/>
    <x v="3"/>
    <x v="507"/>
    <d v="2014-09-09T00:00:00"/>
    <s v="Standard Class"/>
    <s v="CV-12805"/>
    <s v="Cynthia Voltz"/>
    <x v="1"/>
    <x v="0"/>
    <x v="182"/>
    <x v="1"/>
    <n v="94601"/>
    <x v="1"/>
    <s v="OFF-BI-10001757"/>
    <x v="1"/>
    <x v="8"/>
    <s v="Pressboard Hanging Data Binders for Unburst Sheets"/>
    <n v="11.808"/>
    <n v="3"/>
    <n v="0.2"/>
    <n v="4.1327999999999996"/>
  </r>
  <r>
    <n v="8387"/>
    <s v="CA-2012-149601"/>
    <x v="1"/>
    <x v="71"/>
    <d v="2012-06-03T00:00:00"/>
    <s v="Standard Class"/>
    <s v="TB-21625"/>
    <s v="Trudy Brown"/>
    <x v="0"/>
    <x v="0"/>
    <x v="91"/>
    <x v="29"/>
    <n v="6040"/>
    <x v="3"/>
    <s v="OFF-ST-10001558"/>
    <x v="1"/>
    <x v="4"/>
    <s v="Acco Perma 4000 Stacking Storage Drawers"/>
    <n v="16.239999999999998"/>
    <n v="1"/>
    <n v="0"/>
    <n v="2.4359999999999999"/>
  </r>
  <r>
    <n v="8388"/>
    <s v="CA-2012-149601"/>
    <x v="1"/>
    <x v="71"/>
    <d v="2012-06-03T00:00:00"/>
    <s v="Standard Class"/>
    <s v="TB-21625"/>
    <s v="Trudy Brown"/>
    <x v="0"/>
    <x v="0"/>
    <x v="91"/>
    <x v="29"/>
    <n v="6040"/>
    <x v="3"/>
    <s v="OFF-ST-10001328"/>
    <x v="1"/>
    <x v="4"/>
    <s v="Personal Filing Tote with Lid, Black/Gray"/>
    <n v="77.55"/>
    <n v="5"/>
    <n v="0"/>
    <n v="21.714000000000002"/>
  </r>
  <r>
    <n v="8389"/>
    <s v="CA-2011-139423"/>
    <x v="2"/>
    <x v="301"/>
    <d v="2011-11-05T00:00:00"/>
    <s v="Standard Class"/>
    <s v="DG-13300"/>
    <s v="Deirdre Greer"/>
    <x v="1"/>
    <x v="0"/>
    <x v="334"/>
    <x v="30"/>
    <n v="7050"/>
    <x v="3"/>
    <s v="OFF-AP-10004708"/>
    <x v="1"/>
    <x v="9"/>
    <s v="Fellowes Superior 10 Outlet Split Surge Protector"/>
    <n v="76.12"/>
    <n v="2"/>
    <n v="0"/>
    <n v="22.074799999999996"/>
  </r>
  <r>
    <n v="8390"/>
    <s v="CA-2013-102596"/>
    <x v="0"/>
    <x v="797"/>
    <d v="2013-12-31T00:00:00"/>
    <s v="First Class"/>
    <s v="RD-19810"/>
    <s v="Ross DeVincentis"/>
    <x v="2"/>
    <x v="0"/>
    <x v="59"/>
    <x v="24"/>
    <n v="44312"/>
    <x v="3"/>
    <s v="OFF-FA-10000621"/>
    <x v="1"/>
    <x v="13"/>
    <s v="OIC Colored Binder Clips, Assorted Sizes"/>
    <n v="17.184000000000001"/>
    <n v="6"/>
    <n v="0.2"/>
    <n v="6.2291999999999996"/>
  </r>
  <r>
    <n v="8391"/>
    <s v="CA-2014-153227"/>
    <x v="3"/>
    <x v="769"/>
    <d v="2014-12-07T00:00:00"/>
    <s v="First Class"/>
    <s v="CS-12250"/>
    <s v="Chris Selesnick"/>
    <x v="1"/>
    <x v="0"/>
    <x v="1"/>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x v="0"/>
    <x v="507"/>
    <x v="29"/>
    <n v="6810"/>
    <x v="3"/>
    <s v="FUR-FU-10001473"/>
    <x v="0"/>
    <x v="5"/>
    <s v="DAX Wood Document Frame"/>
    <n v="27.46"/>
    <n v="2"/>
    <n v="0"/>
    <n v="9.8856000000000002"/>
  </r>
  <r>
    <n v="8393"/>
    <s v="CA-2013-142594"/>
    <x v="0"/>
    <x v="49"/>
    <d v="2013-12-07T00:00:00"/>
    <s v="Second Class"/>
    <s v="EJ-14155"/>
    <s v="Eva Jacobs"/>
    <x v="0"/>
    <x v="0"/>
    <x v="47"/>
    <x v="31"/>
    <n v="2038"/>
    <x v="3"/>
    <s v="TEC-PH-10000193"/>
    <x v="2"/>
    <x v="7"/>
    <s v="Jensen SMPS-640 - speaker phone"/>
    <n v="137.94"/>
    <n v="3"/>
    <n v="0"/>
    <n v="35.864399999999996"/>
  </r>
  <r>
    <n v="8394"/>
    <s v="CA-2013-142594"/>
    <x v="0"/>
    <x v="49"/>
    <d v="2013-12-07T00:00:00"/>
    <s v="Second Class"/>
    <s v="EJ-14155"/>
    <s v="Eva Jacobs"/>
    <x v="0"/>
    <x v="0"/>
    <x v="47"/>
    <x v="31"/>
    <n v="2038"/>
    <x v="3"/>
    <s v="FUR-FU-10002045"/>
    <x v="0"/>
    <x v="5"/>
    <s v="Executive Impressions 14&quot;"/>
    <n v="111.15"/>
    <n v="5"/>
    <n v="0"/>
    <n v="48.906000000000006"/>
  </r>
  <r>
    <n v="8395"/>
    <s v="CA-2013-142594"/>
    <x v="0"/>
    <x v="49"/>
    <d v="2013-12-07T00:00:00"/>
    <s v="Second Class"/>
    <s v="EJ-14155"/>
    <s v="Eva Jacobs"/>
    <x v="0"/>
    <x v="0"/>
    <x v="47"/>
    <x v="31"/>
    <n v="2038"/>
    <x v="3"/>
    <s v="OFF-AP-10002945"/>
    <x v="1"/>
    <x v="9"/>
    <s v="Honeywell Enviracaire Portable HEPA Air Cleaner for 17' x 22' Room"/>
    <n v="901.94999999999993"/>
    <n v="3"/>
    <n v="0"/>
    <n v="297.64349999999996"/>
  </r>
  <r>
    <n v="8396"/>
    <s v="CA-2013-142594"/>
    <x v="0"/>
    <x v="49"/>
    <d v="2013-12-07T00:00:00"/>
    <s v="Second Class"/>
    <s v="EJ-14155"/>
    <s v="Eva Jacobs"/>
    <x v="0"/>
    <x v="0"/>
    <x v="47"/>
    <x v="31"/>
    <n v="2038"/>
    <x v="3"/>
    <s v="FUR-TA-10001095"/>
    <x v="0"/>
    <x v="3"/>
    <s v="Chromcraft Round Conference Tables"/>
    <n v="366.00899999999996"/>
    <n v="3"/>
    <n v="0.3"/>
    <n v="-47.058300000000003"/>
  </r>
  <r>
    <n v="8397"/>
    <s v="CA-2011-152254"/>
    <x v="2"/>
    <x v="479"/>
    <d v="2011-06-30T00:00:00"/>
    <s v="Same Day"/>
    <s v="BD-11620"/>
    <s v="Brian DeCherney"/>
    <x v="0"/>
    <x v="0"/>
    <x v="40"/>
    <x v="3"/>
    <n v="28403"/>
    <x v="0"/>
    <s v="OFF-PA-10001144"/>
    <x v="1"/>
    <x v="10"/>
    <s v="Xerox 1913"/>
    <n v="310.68799999999999"/>
    <n v="7"/>
    <n v="0.2"/>
    <n v="108.74079999999998"/>
  </r>
  <r>
    <n v="8398"/>
    <s v="US-2011-120236"/>
    <x v="2"/>
    <x v="1010"/>
    <d v="2011-09-04T00:00:00"/>
    <s v="First Class"/>
    <s v="MR-17545"/>
    <s v="Mathew Reese"/>
    <x v="2"/>
    <x v="0"/>
    <x v="12"/>
    <x v="5"/>
    <n v="77095"/>
    <x v="2"/>
    <s v="OFF-BI-10004099"/>
    <x v="1"/>
    <x v="8"/>
    <s v="GBC VeloBinder Strips"/>
    <n v="7.6799999999999979"/>
    <n v="5"/>
    <n v="0.8"/>
    <n v="-11.52"/>
  </r>
  <r>
    <n v="8399"/>
    <s v="CA-2014-120061"/>
    <x v="3"/>
    <x v="808"/>
    <d v="2014-11-08T00:00:00"/>
    <s v="Second Class"/>
    <s v="SR-20425"/>
    <s v="Sharelle Roach"/>
    <x v="2"/>
    <x v="0"/>
    <x v="24"/>
    <x v="24"/>
    <n v="45503"/>
    <x v="3"/>
    <s v="FUR-CH-10001973"/>
    <x v="0"/>
    <x v="1"/>
    <s v="Office Star Flex Back Scooter Chair with White Frame"/>
    <n v="155.37199999999999"/>
    <n v="2"/>
    <n v="0.3"/>
    <n v="-35.513599999999997"/>
  </r>
  <r>
    <n v="8400"/>
    <s v="CA-2012-133837"/>
    <x v="1"/>
    <x v="657"/>
    <d v="2012-04-18T00:00:00"/>
    <s v="Standard Class"/>
    <s v="TH-21100"/>
    <s v="Thea Hendricks"/>
    <x v="0"/>
    <x v="0"/>
    <x v="220"/>
    <x v="16"/>
    <n v="85301"/>
    <x v="1"/>
    <s v="OFF-ST-10000344"/>
    <x v="1"/>
    <x v="4"/>
    <s v="Neat Ideas Personal Hanging Folder Files, Black"/>
    <n v="10.744"/>
    <n v="1"/>
    <n v="0.2"/>
    <n v="0.80579999999999963"/>
  </r>
  <r>
    <n v="8401"/>
    <s v="CA-2012-110814"/>
    <x v="1"/>
    <x v="901"/>
    <d v="2012-12-09T00:00:00"/>
    <s v="Second Class"/>
    <s v="BD-11635"/>
    <s v="Brian Derr"/>
    <x v="0"/>
    <x v="0"/>
    <x v="20"/>
    <x v="15"/>
    <n v="10009"/>
    <x v="3"/>
    <s v="OFF-BI-10002026"/>
    <x v="1"/>
    <x v="8"/>
    <s v="Avery Arch Ring Binders"/>
    <n v="232.40000000000003"/>
    <n v="5"/>
    <n v="0.2"/>
    <n v="78.434999999999988"/>
  </r>
  <r>
    <n v="8402"/>
    <s v="CA-2012-110814"/>
    <x v="1"/>
    <x v="901"/>
    <d v="2012-12-09T00:00:00"/>
    <s v="Second Class"/>
    <s v="BD-11635"/>
    <s v="Brian Derr"/>
    <x v="0"/>
    <x v="0"/>
    <x v="20"/>
    <x v="15"/>
    <n v="10009"/>
    <x v="3"/>
    <s v="FUR-CH-10003535"/>
    <x v="0"/>
    <x v="1"/>
    <s v="Global Armless Task Chair, Royal Blue"/>
    <n v="164.64599999999999"/>
    <n v="3"/>
    <n v="0.1"/>
    <n v="12.805799999999994"/>
  </r>
  <r>
    <n v="8403"/>
    <s v="CA-2012-110814"/>
    <x v="1"/>
    <x v="901"/>
    <d v="2012-12-09T00:00:00"/>
    <s v="Second Class"/>
    <s v="BD-11635"/>
    <s v="Brian Derr"/>
    <x v="0"/>
    <x v="0"/>
    <x v="20"/>
    <x v="15"/>
    <n v="10009"/>
    <x v="3"/>
    <s v="OFF-PA-10004156"/>
    <x v="1"/>
    <x v="10"/>
    <s v="Xerox 188"/>
    <n v="22.68"/>
    <n v="2"/>
    <n v="0"/>
    <n v="11.113199999999999"/>
  </r>
  <r>
    <n v="8404"/>
    <s v="CA-2013-154067"/>
    <x v="0"/>
    <x v="854"/>
    <d v="2013-02-07T00:00:00"/>
    <s v="Standard Class"/>
    <s v="SM-20950"/>
    <s v="Suzanne McNair"/>
    <x v="1"/>
    <x v="0"/>
    <x v="1"/>
    <x v="1"/>
    <n v="90036"/>
    <x v="1"/>
    <s v="OFF-PA-10002254"/>
    <x v="1"/>
    <x v="10"/>
    <s v="Xerox 1883"/>
    <n v="105.52"/>
    <n v="4"/>
    <n v="0"/>
    <n v="48.539199999999994"/>
  </r>
  <r>
    <n v="8405"/>
    <s v="CA-2014-140480"/>
    <x v="3"/>
    <x v="141"/>
    <d v="2014-07-13T00:00:00"/>
    <s v="Standard Class"/>
    <s v="HE-14800"/>
    <s v="Harold Engle"/>
    <x v="1"/>
    <x v="0"/>
    <x v="46"/>
    <x v="13"/>
    <n v="19711"/>
    <x v="3"/>
    <s v="FUR-FU-10003247"/>
    <x v="0"/>
    <x v="5"/>
    <s v="36X48 HARDFLOOR CHAIRMAT"/>
    <n v="83.92"/>
    <n v="4"/>
    <n v="0"/>
    <n v="5.8743999999999943"/>
  </r>
  <r>
    <n v="8406"/>
    <s v="CA-2014-140480"/>
    <x v="3"/>
    <x v="141"/>
    <d v="2014-07-13T00:00:00"/>
    <s v="Standard Class"/>
    <s v="HE-14800"/>
    <s v="Harold Engle"/>
    <x v="1"/>
    <x v="0"/>
    <x v="46"/>
    <x v="13"/>
    <n v="19711"/>
    <x v="3"/>
    <s v="TEC-AC-10002473"/>
    <x v="2"/>
    <x v="11"/>
    <s v="Maxell 4.7GB DVD-R"/>
    <n v="141.9"/>
    <n v="5"/>
    <n v="0"/>
    <n v="58.179000000000002"/>
  </r>
  <r>
    <n v="8407"/>
    <s v="CA-2014-140480"/>
    <x v="3"/>
    <x v="141"/>
    <d v="2014-07-13T00:00:00"/>
    <s v="Standard Class"/>
    <s v="HE-14800"/>
    <s v="Harold Engle"/>
    <x v="1"/>
    <x v="0"/>
    <x v="46"/>
    <x v="13"/>
    <n v="19711"/>
    <x v="3"/>
    <s v="FUR-FU-10001057"/>
    <x v="0"/>
    <x v="5"/>
    <s v="Tensor Track Tree Floor Lamp"/>
    <n v="39.979999999999997"/>
    <n v="2"/>
    <n v="0"/>
    <n v="9.1953999999999994"/>
  </r>
  <r>
    <n v="8408"/>
    <s v="CA-2014-140480"/>
    <x v="3"/>
    <x v="141"/>
    <d v="2014-07-13T00:00:00"/>
    <s v="Standard Class"/>
    <s v="HE-14800"/>
    <s v="Harold Engle"/>
    <x v="1"/>
    <x v="0"/>
    <x v="46"/>
    <x v="13"/>
    <n v="19711"/>
    <x v="3"/>
    <s v="OFF-AR-10001419"/>
    <x v="1"/>
    <x v="6"/>
    <s v="Newell 325"/>
    <n v="28.91"/>
    <n v="7"/>
    <n v="0"/>
    <n v="8.6729999999999983"/>
  </r>
  <r>
    <n v="8409"/>
    <s v="CA-2014-140480"/>
    <x v="3"/>
    <x v="141"/>
    <d v="2014-07-13T00:00:00"/>
    <s v="Standard Class"/>
    <s v="HE-14800"/>
    <s v="Harold Engle"/>
    <x v="1"/>
    <x v="0"/>
    <x v="46"/>
    <x v="13"/>
    <n v="19711"/>
    <x v="3"/>
    <s v="OFF-AR-10004010"/>
    <x v="1"/>
    <x v="6"/>
    <s v="Hunt Boston Vacuum Mount KS Pencil Sharpener"/>
    <n v="174.95000000000002"/>
    <n v="5"/>
    <n v="0"/>
    <n v="45.487000000000002"/>
  </r>
  <r>
    <n v="8410"/>
    <s v="CA-2012-134082"/>
    <x v="1"/>
    <x v="555"/>
    <d v="2012-12-17T00:00:00"/>
    <s v="Standard Class"/>
    <s v="JK-15640"/>
    <s v="Jim Kriz"/>
    <x v="2"/>
    <x v="0"/>
    <x v="272"/>
    <x v="1"/>
    <n v="92404"/>
    <x v="1"/>
    <s v="OFF-BI-10004230"/>
    <x v="1"/>
    <x v="8"/>
    <s v="GBC Recycled Grain Textured Covers"/>
    <n v="110.52800000000001"/>
    <n v="4"/>
    <n v="0.2"/>
    <n v="38.684799999999996"/>
  </r>
  <r>
    <n v="8411"/>
    <s v="CA-2013-130820"/>
    <x v="0"/>
    <x v="625"/>
    <d v="2013-11-16T00:00:00"/>
    <s v="Same Day"/>
    <s v="ON-18715"/>
    <s v="Odella Nelson"/>
    <x v="1"/>
    <x v="0"/>
    <x v="140"/>
    <x v="3"/>
    <n v="27217"/>
    <x v="0"/>
    <s v="FUR-TA-10001768"/>
    <x v="0"/>
    <x v="3"/>
    <s v="Hon Racetrack Conference Tables"/>
    <n v="630.024"/>
    <n v="4"/>
    <n v="0.4"/>
    <n v="-199.50760000000008"/>
  </r>
  <r>
    <n v="8412"/>
    <s v="CA-2013-159765"/>
    <x v="0"/>
    <x v="195"/>
    <d v="2013-05-13T00:00:00"/>
    <s v="Second Class"/>
    <s v="TH-21100"/>
    <s v="Thea Hendricks"/>
    <x v="0"/>
    <x v="0"/>
    <x v="127"/>
    <x v="17"/>
    <n v="24153"/>
    <x v="0"/>
    <s v="OFF-AR-10003514"/>
    <x v="1"/>
    <x v="6"/>
    <s v="4009 Highlighters by Sanford"/>
    <n v="27.86"/>
    <n v="7"/>
    <n v="0"/>
    <n v="9.1937999999999978"/>
  </r>
  <r>
    <n v="8413"/>
    <s v="CA-2014-132290"/>
    <x v="3"/>
    <x v="434"/>
    <d v="2014-03-15T00:00:00"/>
    <s v="Standard Class"/>
    <s v="MD-17350"/>
    <s v="Maribeth Dona"/>
    <x v="0"/>
    <x v="0"/>
    <x v="61"/>
    <x v="5"/>
    <n v="75217"/>
    <x v="2"/>
    <s v="FUR-TA-10002228"/>
    <x v="0"/>
    <x v="3"/>
    <s v="Bevis Traditional Conference Table Top, Plinth Base"/>
    <n v="933.40800000000002"/>
    <n v="4"/>
    <n v="0.3"/>
    <n v="-173.34719999999999"/>
  </r>
  <r>
    <n v="8414"/>
    <s v="CA-2013-147109"/>
    <x v="0"/>
    <x v="907"/>
    <d v="2013-12-22T00:00:00"/>
    <s v="Standard Class"/>
    <s v="AH-10075"/>
    <s v="Adam Hart"/>
    <x v="1"/>
    <x v="0"/>
    <x v="81"/>
    <x v="5"/>
    <n v="76017"/>
    <x v="2"/>
    <s v="OFF-PA-10001972"/>
    <x v="1"/>
    <x v="10"/>
    <s v="Xerox 214"/>
    <n v="51.840000000000011"/>
    <n v="10"/>
    <n v="0.2"/>
    <n v="18.143999999999998"/>
  </r>
  <r>
    <n v="8415"/>
    <s v="CA-2013-147109"/>
    <x v="0"/>
    <x v="907"/>
    <d v="2013-12-22T00:00:00"/>
    <s v="Standard Class"/>
    <s v="AH-10075"/>
    <s v="Adam Hart"/>
    <x v="1"/>
    <x v="0"/>
    <x v="81"/>
    <x v="5"/>
    <n v="76017"/>
    <x v="2"/>
    <s v="TEC-AC-10002942"/>
    <x v="2"/>
    <x v="11"/>
    <s v="WD My Passport Ultra 1TB Portable External Hard Drive"/>
    <n v="165.60000000000002"/>
    <n v="3"/>
    <n v="0.2"/>
    <n v="-6.2100000000000151"/>
  </r>
  <r>
    <n v="8416"/>
    <s v="CA-2014-107265"/>
    <x v="3"/>
    <x v="1191"/>
    <d v="2014-04-13T00:00:00"/>
    <s v="Standard Class"/>
    <s v="ML-17755"/>
    <s v="Max Ludwig"/>
    <x v="2"/>
    <x v="0"/>
    <x v="292"/>
    <x v="23"/>
    <n v="52302"/>
    <x v="2"/>
    <s v="OFF-PA-10000474"/>
    <x v="1"/>
    <x v="10"/>
    <s v="Staples"/>
    <n v="106.32"/>
    <n v="3"/>
    <n v="0"/>
    <n v="49.970399999999991"/>
  </r>
  <r>
    <n v="8417"/>
    <s v="CA-2014-118199"/>
    <x v="3"/>
    <x v="1188"/>
    <d v="2014-05-12T00:00:00"/>
    <s v="First Class"/>
    <s v="LB-16795"/>
    <s v="Laurel Beltran"/>
    <x v="2"/>
    <x v="0"/>
    <x v="4"/>
    <x v="4"/>
    <n v="98105"/>
    <x v="1"/>
    <s v="OFF-BI-10004330"/>
    <x v="1"/>
    <x v="8"/>
    <s v="GBC Velobind Prepunched Cover Sets, Regency Series"/>
    <n v="147.91999999999999"/>
    <n v="5"/>
    <n v="0.2"/>
    <n v="46.224999999999987"/>
  </r>
  <r>
    <n v="8418"/>
    <s v="CA-2014-118199"/>
    <x v="3"/>
    <x v="1188"/>
    <d v="2014-05-12T00:00:00"/>
    <s v="First Class"/>
    <s v="LB-16795"/>
    <s v="Laurel Beltran"/>
    <x v="2"/>
    <x v="0"/>
    <x v="4"/>
    <x v="4"/>
    <n v="98105"/>
    <x v="1"/>
    <s v="OFF-ST-10000604"/>
    <x v="1"/>
    <x v="4"/>
    <s v="Home/Office Personal File Carts"/>
    <n v="104.28"/>
    <n v="3"/>
    <n v="0"/>
    <n v="26.069999999999993"/>
  </r>
  <r>
    <n v="8419"/>
    <s v="CA-2014-118199"/>
    <x v="3"/>
    <x v="1188"/>
    <d v="2014-05-12T00:00:00"/>
    <s v="First Class"/>
    <s v="LB-16795"/>
    <s v="Laurel Beltran"/>
    <x v="2"/>
    <x v="0"/>
    <x v="4"/>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x v="0"/>
    <x v="4"/>
    <x v="4"/>
    <n v="98105"/>
    <x v="1"/>
    <s v="OFF-ST-10000636"/>
    <x v="1"/>
    <x v="4"/>
    <s v="Rogers Profile Extra Capacity Storage Tub"/>
    <n v="66.959999999999994"/>
    <n v="4"/>
    <n v="0"/>
    <n v="2.6783999999999963"/>
  </r>
  <r>
    <n v="8421"/>
    <s v="CA-2014-118199"/>
    <x v="3"/>
    <x v="1188"/>
    <d v="2014-05-12T00:00:00"/>
    <s v="First Class"/>
    <s v="LB-16795"/>
    <s v="Laurel Beltran"/>
    <x v="2"/>
    <x v="0"/>
    <x v="4"/>
    <x v="4"/>
    <n v="98105"/>
    <x v="1"/>
    <s v="TEC-AC-10004171"/>
    <x v="2"/>
    <x v="11"/>
    <s v="Razer Kraken 7.1 Surround Sound Over Ear USB Gaming Headset"/>
    <n v="199.98"/>
    <n v="2"/>
    <n v="0"/>
    <n v="87.991200000000006"/>
  </r>
  <r>
    <n v="8422"/>
    <s v="CA-2014-150091"/>
    <x v="3"/>
    <x v="386"/>
    <d v="2014-10-17T00:00:00"/>
    <s v="Standard Class"/>
    <s v="NP-18670"/>
    <s v="Nora Paige"/>
    <x v="0"/>
    <x v="0"/>
    <x v="80"/>
    <x v="30"/>
    <n v="8701"/>
    <x v="3"/>
    <s v="TEC-AC-10002167"/>
    <x v="2"/>
    <x v="11"/>
    <s v="Imation 8gb Micro Traveldrive Usb 2.0 Flash Drive"/>
    <n v="45"/>
    <n v="3"/>
    <n v="0"/>
    <n v="4.9500000000000011"/>
  </r>
  <r>
    <n v="8423"/>
    <s v="CA-2014-150091"/>
    <x v="3"/>
    <x v="386"/>
    <d v="2014-10-17T00:00:00"/>
    <s v="Standard Class"/>
    <s v="NP-18670"/>
    <s v="Nora Paige"/>
    <x v="0"/>
    <x v="0"/>
    <x v="80"/>
    <x v="30"/>
    <n v="8701"/>
    <x v="3"/>
    <s v="OFF-FA-10000621"/>
    <x v="1"/>
    <x v="13"/>
    <s v="OIC Colored Binder Clips, Assorted Sizes"/>
    <n v="17.899999999999999"/>
    <n v="5"/>
    <n v="0"/>
    <n v="8.7710000000000008"/>
  </r>
  <r>
    <n v="8424"/>
    <s v="CA-2014-150091"/>
    <x v="3"/>
    <x v="386"/>
    <d v="2014-10-17T00:00:00"/>
    <s v="Standard Class"/>
    <s v="NP-18670"/>
    <s v="Nora Paige"/>
    <x v="0"/>
    <x v="0"/>
    <x v="80"/>
    <x v="30"/>
    <n v="8701"/>
    <x v="3"/>
    <s v="FUR-FU-10004053"/>
    <x v="0"/>
    <x v="5"/>
    <s v="DAX Two-Tone Silver Metal Document Frame"/>
    <n v="40.479999999999997"/>
    <n v="2"/>
    <n v="0"/>
    <n v="17.406400000000001"/>
  </r>
  <r>
    <n v="8425"/>
    <s v="CA-2014-150091"/>
    <x v="3"/>
    <x v="386"/>
    <d v="2014-10-17T00:00:00"/>
    <s v="Standard Class"/>
    <s v="NP-18670"/>
    <s v="Nora Paige"/>
    <x v="0"/>
    <x v="0"/>
    <x v="80"/>
    <x v="30"/>
    <n v="8701"/>
    <x v="3"/>
    <s v="FUR-BO-10003404"/>
    <x v="0"/>
    <x v="0"/>
    <s v="Global Adaptabilites Bookcase, Cherry/Storm Gray Finish"/>
    <n v="2154.9"/>
    <n v="5"/>
    <n v="0"/>
    <n v="129.29399999999987"/>
  </r>
  <r>
    <n v="8426"/>
    <s v="CA-2013-137652"/>
    <x v="0"/>
    <x v="770"/>
    <d v="2013-08-31T00:00:00"/>
    <s v="First Class"/>
    <s v="EB-13750"/>
    <s v="Edward Becker"/>
    <x v="1"/>
    <x v="0"/>
    <x v="74"/>
    <x v="24"/>
    <n v="45231"/>
    <x v="3"/>
    <s v="OFF-BI-10004099"/>
    <x v="1"/>
    <x v="8"/>
    <s v="GBC VeloBinder Strips"/>
    <n v="18.432000000000002"/>
    <n v="8"/>
    <n v="0.7"/>
    <n v="-12.287999999999997"/>
  </r>
  <r>
    <n v="8427"/>
    <s v="CA-2012-128356"/>
    <x v="1"/>
    <x v="653"/>
    <d v="2012-10-07T00:00:00"/>
    <s v="Standard Class"/>
    <s v="RP-19390"/>
    <s v="Resi Pölking"/>
    <x v="0"/>
    <x v="0"/>
    <x v="377"/>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x v="0"/>
    <x v="43"/>
    <x v="12"/>
    <n v="48066"/>
    <x v="2"/>
    <s v="OFF-SU-10001935"/>
    <x v="1"/>
    <x v="14"/>
    <s v="Staples"/>
    <n v="4.3600000000000003"/>
    <n v="2"/>
    <n v="0"/>
    <n v="0.17439999999999944"/>
  </r>
  <r>
    <n v="8429"/>
    <s v="US-2014-132220"/>
    <x v="3"/>
    <x v="105"/>
    <d v="2014-11-17T00:00:00"/>
    <s v="Standard Class"/>
    <s v="DJ-13510"/>
    <s v="Don Jones"/>
    <x v="1"/>
    <x v="0"/>
    <x v="228"/>
    <x v="16"/>
    <n v="85281"/>
    <x v="1"/>
    <s v="TEC-AC-10004227"/>
    <x v="2"/>
    <x v="11"/>
    <s v="SanDisk Ultra 16 GB MicroSDHC Class 10 Memory Card"/>
    <n v="62.352000000000004"/>
    <n v="6"/>
    <n v="0.2"/>
    <n v="-10.911600000000007"/>
  </r>
  <r>
    <n v="8430"/>
    <s v="CA-2013-118129"/>
    <x v="0"/>
    <x v="1054"/>
    <d v="2013-12-22T00:00:00"/>
    <s v="Second Class"/>
    <s v="CL-12565"/>
    <s v="Clay Ludtke"/>
    <x v="0"/>
    <x v="0"/>
    <x v="265"/>
    <x v="9"/>
    <n v="19601"/>
    <x v="3"/>
    <s v="FUR-FU-10004904"/>
    <x v="0"/>
    <x v="5"/>
    <s v="Eldon &quot;L&quot; Workstation Diamond Chairmat"/>
    <n v="303.92"/>
    <n v="5"/>
    <n v="0.2"/>
    <n v="-30.392000000000024"/>
  </r>
  <r>
    <n v="8431"/>
    <s v="US-2011-113124"/>
    <x v="2"/>
    <x v="809"/>
    <d v="2011-04-05T00:00:00"/>
    <s v="Standard Class"/>
    <s v="NC-18340"/>
    <s v="Nat Carroll"/>
    <x v="0"/>
    <x v="0"/>
    <x v="339"/>
    <x v="11"/>
    <n v="55124"/>
    <x v="2"/>
    <s v="OFF-ST-10001511"/>
    <x v="1"/>
    <x v="4"/>
    <s v="Space Solutions Commercial Steel Shelving"/>
    <n v="129.30000000000001"/>
    <n v="2"/>
    <n v="0"/>
    <n v="6.4649999999999892"/>
  </r>
  <r>
    <n v="8432"/>
    <s v="CA-2014-155621"/>
    <x v="3"/>
    <x v="1183"/>
    <d v="2014-11-14T00:00:00"/>
    <s v="Standard Class"/>
    <s v="KN-16450"/>
    <s v="Kean Nguyen"/>
    <x v="1"/>
    <x v="0"/>
    <x v="248"/>
    <x v="39"/>
    <n v="21215"/>
    <x v="3"/>
    <s v="FUR-FU-10003535"/>
    <x v="0"/>
    <x v="5"/>
    <s v="Howard Miller Distant Time Traveler Alarm Clock"/>
    <n v="274.20000000000005"/>
    <n v="10"/>
    <n v="0"/>
    <n v="112.422"/>
  </r>
  <r>
    <n v="8433"/>
    <s v="US-2011-127635"/>
    <x v="2"/>
    <x v="80"/>
    <d v="2011-09-18T00:00:00"/>
    <s v="Second Class"/>
    <s v="SC-20260"/>
    <s v="Scott Cohen"/>
    <x v="1"/>
    <x v="0"/>
    <x v="331"/>
    <x v="5"/>
    <n v="78415"/>
    <x v="2"/>
    <s v="OFF-FA-10000053"/>
    <x v="1"/>
    <x v="13"/>
    <s v="Revere Boxed Rubber Bands by Revere"/>
    <n v="6.048"/>
    <n v="4"/>
    <n v="0.2"/>
    <n v="-1.3607999999999998"/>
  </r>
  <r>
    <n v="8434"/>
    <s v="US-2011-127635"/>
    <x v="2"/>
    <x v="80"/>
    <d v="2011-09-18T00:00:00"/>
    <s v="Second Class"/>
    <s v="SC-20260"/>
    <s v="Scott Cohen"/>
    <x v="1"/>
    <x v="0"/>
    <x v="331"/>
    <x v="5"/>
    <n v="78415"/>
    <x v="2"/>
    <s v="OFF-PA-10004610"/>
    <x v="1"/>
    <x v="10"/>
    <s v="Xerox 1900"/>
    <n v="6.8480000000000008"/>
    <n v="2"/>
    <n v="0.2"/>
    <n v="2.1399999999999992"/>
  </r>
  <r>
    <n v="8435"/>
    <s v="US-2011-127635"/>
    <x v="2"/>
    <x v="80"/>
    <d v="2011-09-18T00:00:00"/>
    <s v="Second Class"/>
    <s v="SC-20260"/>
    <s v="Scott Cohen"/>
    <x v="1"/>
    <x v="0"/>
    <x v="331"/>
    <x v="5"/>
    <n v="78415"/>
    <x v="2"/>
    <s v="FUR-FU-10000550"/>
    <x v="0"/>
    <x v="5"/>
    <s v="Stacking Trays by OIC"/>
    <n v="9.9600000000000009"/>
    <n v="5"/>
    <n v="0.6"/>
    <n v="-6.7230000000000008"/>
  </r>
  <r>
    <n v="8436"/>
    <s v="US-2011-127635"/>
    <x v="2"/>
    <x v="80"/>
    <d v="2011-09-18T00:00:00"/>
    <s v="Second Class"/>
    <s v="SC-20260"/>
    <s v="Scott Cohen"/>
    <x v="1"/>
    <x v="0"/>
    <x v="331"/>
    <x v="5"/>
    <n v="78415"/>
    <x v="2"/>
    <s v="OFF-BI-10001721"/>
    <x v="1"/>
    <x v="8"/>
    <s v="Trimflex Flexible Post Binders"/>
    <n v="8.5519999999999978"/>
    <n v="2"/>
    <n v="0.8"/>
    <n v="-13.683199999999999"/>
  </r>
  <r>
    <n v="8437"/>
    <s v="CA-2012-151470"/>
    <x v="1"/>
    <x v="1181"/>
    <d v="2012-09-26T00:00:00"/>
    <s v="Standard Class"/>
    <s v="AM-10705"/>
    <s v="Anne McFarland"/>
    <x v="0"/>
    <x v="0"/>
    <x v="98"/>
    <x v="33"/>
    <n v="89115"/>
    <x v="1"/>
    <s v="OFF-BI-10004040"/>
    <x v="1"/>
    <x v="8"/>
    <s v="Wilson Jones Impact Binders"/>
    <n v="45.584000000000003"/>
    <n v="11"/>
    <n v="0.2"/>
    <n v="16.524199999999997"/>
  </r>
  <r>
    <n v="8438"/>
    <s v="CA-2012-112823"/>
    <x v="1"/>
    <x v="895"/>
    <d v="2012-12-16T00:00:00"/>
    <s v="Standard Class"/>
    <s v="RA-19945"/>
    <s v="Ryan Akin"/>
    <x v="0"/>
    <x v="0"/>
    <x v="138"/>
    <x v="24"/>
    <n v="44105"/>
    <x v="3"/>
    <s v="TEC-AC-10002550"/>
    <x v="2"/>
    <x v="11"/>
    <s v="Maxell 4.7GB DVD-RW 3/Pack"/>
    <n v="25.488"/>
    <n v="2"/>
    <n v="0.2"/>
    <n v="4.4603999999999999"/>
  </r>
  <r>
    <n v="8439"/>
    <s v="CA-2011-108861"/>
    <x v="2"/>
    <x v="1061"/>
    <d v="2011-06-01T00:00:00"/>
    <s v="Standard Class"/>
    <s v="MM-17260"/>
    <s v="Magdelene Morse"/>
    <x v="0"/>
    <x v="0"/>
    <x v="4"/>
    <x v="4"/>
    <n v="98105"/>
    <x v="1"/>
    <s v="OFF-BI-10003876"/>
    <x v="1"/>
    <x v="8"/>
    <s v="Green Canvas Binder for 8-1/2&quot; x 14&quot; Sheets"/>
    <n v="136.96"/>
    <n v="4"/>
    <n v="0.2"/>
    <n v="51.359999999999992"/>
  </r>
  <r>
    <n v="8440"/>
    <s v="CA-2014-114370"/>
    <x v="3"/>
    <x v="1192"/>
    <d v="2014-03-18T00:00:00"/>
    <s v="Second Class"/>
    <s v="BN-11470"/>
    <s v="Brad Norvell"/>
    <x v="1"/>
    <x v="0"/>
    <x v="22"/>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x v="0"/>
    <x v="38"/>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x v="0"/>
    <x v="93"/>
    <x v="16"/>
    <n v="85705"/>
    <x v="1"/>
    <s v="OFF-PA-10002254"/>
    <x v="1"/>
    <x v="10"/>
    <s v="Xerox 1883"/>
    <n v="84.415999999999997"/>
    <n v="4"/>
    <n v="0.2"/>
    <n v="27.435199999999995"/>
  </r>
  <r>
    <n v="8443"/>
    <s v="US-2013-155173"/>
    <x v="0"/>
    <x v="1193"/>
    <d v="2013-03-11T00:00:00"/>
    <s v="Standard Class"/>
    <s v="JB-16045"/>
    <s v="Julia Barnett"/>
    <x v="2"/>
    <x v="0"/>
    <x v="10"/>
    <x v="9"/>
    <n v="19120"/>
    <x v="3"/>
    <s v="TEC-PH-10004586"/>
    <x v="2"/>
    <x v="7"/>
    <s v="Wilson SignalBoost 841262 DB PRO Amplifier Kit"/>
    <n v="431.94"/>
    <n v="2"/>
    <n v="0.4"/>
    <n v="-71.990000000000009"/>
  </r>
  <r>
    <n v="8444"/>
    <s v="US-2013-155173"/>
    <x v="0"/>
    <x v="1193"/>
    <d v="2013-03-11T00:00:00"/>
    <s v="Standard Class"/>
    <s v="JB-16045"/>
    <s v="Julia Barnett"/>
    <x v="2"/>
    <x v="0"/>
    <x v="10"/>
    <x v="9"/>
    <n v="19120"/>
    <x v="3"/>
    <s v="OFF-BI-10002982"/>
    <x v="1"/>
    <x v="8"/>
    <s v="Avery Self-Adhesive Photo Pockets for Polaroid Photos"/>
    <n v="2.0430000000000001"/>
    <n v="1"/>
    <n v="0.7"/>
    <n v="-1.4981999999999998"/>
  </r>
  <r>
    <n v="8445"/>
    <s v="US-2013-155173"/>
    <x v="0"/>
    <x v="1193"/>
    <d v="2013-03-11T00:00:00"/>
    <s v="Standard Class"/>
    <s v="JB-16045"/>
    <s v="Julia Barnett"/>
    <x v="2"/>
    <x v="0"/>
    <x v="10"/>
    <x v="9"/>
    <n v="19120"/>
    <x v="3"/>
    <s v="TEC-PH-10002538"/>
    <x v="2"/>
    <x v="7"/>
    <s v="Grandstream GXP1160 VoIP phone"/>
    <n v="68.238"/>
    <n v="3"/>
    <n v="0.4"/>
    <n v="-12.510300000000008"/>
  </r>
  <r>
    <n v="8446"/>
    <s v="CA-2014-125451"/>
    <x v="3"/>
    <x v="436"/>
    <d v="2014-10-25T00:00:00"/>
    <s v="First Class"/>
    <s v="AH-10075"/>
    <s v="Adam Hart"/>
    <x v="1"/>
    <x v="0"/>
    <x v="395"/>
    <x v="34"/>
    <n v="2920"/>
    <x v="3"/>
    <s v="FUR-TA-10001039"/>
    <x v="0"/>
    <x v="3"/>
    <s v="KI Adjustable-Height Table"/>
    <n v="240.744"/>
    <n v="4"/>
    <n v="0.3"/>
    <n v="-13.756799999999984"/>
  </r>
  <r>
    <n v="8447"/>
    <s v="CA-2014-125451"/>
    <x v="3"/>
    <x v="436"/>
    <d v="2014-10-25T00:00:00"/>
    <s v="First Class"/>
    <s v="AH-10075"/>
    <s v="Adam Hart"/>
    <x v="1"/>
    <x v="0"/>
    <x v="395"/>
    <x v="34"/>
    <n v="2920"/>
    <x v="3"/>
    <s v="FUR-FU-10004963"/>
    <x v="0"/>
    <x v="5"/>
    <s v="Eldon 400 Class Desk Accessories, Black Carbon"/>
    <n v="35"/>
    <n v="4"/>
    <n v="0"/>
    <n v="14.700000000000003"/>
  </r>
  <r>
    <n v="8448"/>
    <s v="CA-2014-125451"/>
    <x v="3"/>
    <x v="436"/>
    <d v="2014-10-25T00:00:00"/>
    <s v="First Class"/>
    <s v="AH-10075"/>
    <s v="Adam Hart"/>
    <x v="1"/>
    <x v="0"/>
    <x v="395"/>
    <x v="34"/>
    <n v="2920"/>
    <x v="3"/>
    <s v="FUR-FU-10000277"/>
    <x v="0"/>
    <x v="5"/>
    <s v="Deflect-o DuraMat Antistatic Studded Beveled Mat for Medium Pile Carpeting"/>
    <n v="210.68"/>
    <n v="2"/>
    <n v="0"/>
    <n v="50.563199999999995"/>
  </r>
  <r>
    <n v="8449"/>
    <s v="CA-2014-125451"/>
    <x v="3"/>
    <x v="436"/>
    <d v="2014-10-25T00:00:00"/>
    <s v="First Class"/>
    <s v="AH-10075"/>
    <s v="Adam Hart"/>
    <x v="1"/>
    <x v="0"/>
    <x v="395"/>
    <x v="34"/>
    <n v="2920"/>
    <x v="3"/>
    <s v="FUR-TA-10004915"/>
    <x v="0"/>
    <x v="3"/>
    <s v="Office Impressions End Table, 20-1/2&quot;H x 24&quot;W x 20&quot;D"/>
    <n v="637.89599999999996"/>
    <n v="3"/>
    <n v="0.3"/>
    <n v="-127.57919999999996"/>
  </r>
  <r>
    <n v="8450"/>
    <s v="CA-2014-125451"/>
    <x v="3"/>
    <x v="436"/>
    <d v="2014-10-25T00:00:00"/>
    <s v="First Class"/>
    <s v="AH-10075"/>
    <s v="Adam Hart"/>
    <x v="1"/>
    <x v="0"/>
    <x v="395"/>
    <x v="34"/>
    <n v="2920"/>
    <x v="3"/>
    <s v="OFF-PA-10003724"/>
    <x v="1"/>
    <x v="10"/>
    <s v="Wirebound Message Book, 4 per Page"/>
    <n v="43.44"/>
    <n v="8"/>
    <n v="0"/>
    <n v="21.285599999999999"/>
  </r>
  <r>
    <n v="8451"/>
    <s v="CA-2014-125451"/>
    <x v="3"/>
    <x v="436"/>
    <d v="2014-10-25T00:00:00"/>
    <s v="First Class"/>
    <s v="AH-10075"/>
    <s v="Adam Hart"/>
    <x v="1"/>
    <x v="0"/>
    <x v="395"/>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x v="0"/>
    <x v="8"/>
    <x v="1"/>
    <n v="94122"/>
    <x v="1"/>
    <s v="TEC-PH-10001459"/>
    <x v="2"/>
    <x v="7"/>
    <s v="Samsung Galaxy Mega 6.3"/>
    <n v="1679.96"/>
    <n v="5"/>
    <n v="0.2"/>
    <n v="125.99700000000007"/>
  </r>
  <r>
    <n v="8453"/>
    <s v="CA-2013-125087"/>
    <x v="0"/>
    <x v="724"/>
    <d v="2013-04-24T00:00:00"/>
    <s v="Standard Class"/>
    <s v="TH-21115"/>
    <s v="Thea Hudgings"/>
    <x v="1"/>
    <x v="0"/>
    <x v="12"/>
    <x v="5"/>
    <n v="77070"/>
    <x v="2"/>
    <s v="FUR-CH-10002880"/>
    <x v="0"/>
    <x v="1"/>
    <s v="Global High-Back Leather Tilter, Burgundy"/>
    <n v="344.37199999999996"/>
    <n v="4"/>
    <n v="0.3"/>
    <n v="-93.472400000000022"/>
  </r>
  <r>
    <n v="8454"/>
    <s v="CA-2013-125087"/>
    <x v="0"/>
    <x v="724"/>
    <d v="2013-04-24T00:00:00"/>
    <s v="Standard Class"/>
    <s v="TH-21115"/>
    <s v="Thea Hudgings"/>
    <x v="1"/>
    <x v="0"/>
    <x v="12"/>
    <x v="5"/>
    <n v="77070"/>
    <x v="2"/>
    <s v="OFF-ST-10001780"/>
    <x v="1"/>
    <x v="4"/>
    <s v="Tennsco 16-Compartment Lockers with Coat Rack"/>
    <n v="1554.9360000000001"/>
    <n v="3"/>
    <n v="0.2"/>
    <n v="77.746800000000007"/>
  </r>
  <r>
    <n v="8455"/>
    <s v="CA-2013-125087"/>
    <x v="0"/>
    <x v="724"/>
    <d v="2013-04-24T00:00:00"/>
    <s v="Standard Class"/>
    <s v="TH-21115"/>
    <s v="Thea Hudgings"/>
    <x v="1"/>
    <x v="0"/>
    <x v="12"/>
    <x v="5"/>
    <n v="77070"/>
    <x v="2"/>
    <s v="FUR-FU-10004748"/>
    <x v="0"/>
    <x v="5"/>
    <s v="Howard Miller 16&quot; Diameter Gallery Wall Clock"/>
    <n v="127.88"/>
    <n v="5"/>
    <n v="0.6"/>
    <n v="-67.137"/>
  </r>
  <r>
    <n v="8456"/>
    <s v="CA-2013-154081"/>
    <x v="0"/>
    <x v="730"/>
    <d v="2013-05-30T00:00:00"/>
    <s v="Standard Class"/>
    <s v="JE-15610"/>
    <s v="Jim Epp"/>
    <x v="1"/>
    <x v="0"/>
    <x v="1"/>
    <x v="1"/>
    <n v="90049"/>
    <x v="1"/>
    <s v="TEC-PH-10001918"/>
    <x v="2"/>
    <x v="7"/>
    <s v="Nortel Business Series Terminal T7208 Digital phone"/>
    <n v="222.38400000000001"/>
    <n v="2"/>
    <n v="0.2"/>
    <n v="22.238400000000013"/>
  </r>
  <r>
    <n v="8457"/>
    <s v="US-2014-118556"/>
    <x v="3"/>
    <x v="39"/>
    <d v="2014-06-03T00:00:00"/>
    <s v="Second Class"/>
    <s v="TH-21235"/>
    <s v="Tiffany House"/>
    <x v="1"/>
    <x v="0"/>
    <x v="22"/>
    <x v="10"/>
    <n v="60653"/>
    <x v="2"/>
    <s v="FUR-CH-10001146"/>
    <x v="0"/>
    <x v="1"/>
    <s v="Global Task Chair, Black"/>
    <n v="106.869"/>
    <n v="3"/>
    <n v="0.3"/>
    <n v="-29.007299999999994"/>
  </r>
  <r>
    <n v="8458"/>
    <s v="US-2014-118556"/>
    <x v="3"/>
    <x v="39"/>
    <d v="2014-06-03T00:00:00"/>
    <s v="Second Class"/>
    <s v="TH-21235"/>
    <s v="Tiffany House"/>
    <x v="1"/>
    <x v="0"/>
    <x v="22"/>
    <x v="10"/>
    <n v="60653"/>
    <x v="2"/>
    <s v="OFF-BI-10004364"/>
    <x v="1"/>
    <x v="8"/>
    <s v="Storex Dura Pro Binders"/>
    <n v="3.5639999999999992"/>
    <n v="3"/>
    <n v="0.8"/>
    <n v="-6.2370000000000019"/>
  </r>
  <r>
    <n v="8459"/>
    <s v="CA-2011-126200"/>
    <x v="2"/>
    <x v="55"/>
    <d v="2011-08-29T00:00:00"/>
    <s v="Standard Class"/>
    <s v="JE-15715"/>
    <s v="Joe Elijah"/>
    <x v="0"/>
    <x v="0"/>
    <x v="12"/>
    <x v="5"/>
    <n v="77070"/>
    <x v="2"/>
    <s v="OFF-BI-10002133"/>
    <x v="1"/>
    <x v="8"/>
    <s v="Wilson Jones Elliptical Ring 3 1/2&quot; Capacity Binders, 800 sheets"/>
    <n v="25.679999999999993"/>
    <n v="3"/>
    <n v="0.8"/>
    <n v="-39.804000000000002"/>
  </r>
  <r>
    <n v="8460"/>
    <s v="CA-2011-126200"/>
    <x v="2"/>
    <x v="55"/>
    <d v="2011-08-29T00:00:00"/>
    <s v="Standard Class"/>
    <s v="JE-15715"/>
    <s v="Joe Elijah"/>
    <x v="0"/>
    <x v="0"/>
    <x v="12"/>
    <x v="5"/>
    <n v="77070"/>
    <x v="2"/>
    <s v="OFF-BI-10002225"/>
    <x v="1"/>
    <x v="8"/>
    <s v="Square Ring Data Binders, Rigid 75 Pt. Covers, 11&quot; x 14-7/8&quot;"/>
    <n v="12.383999999999997"/>
    <n v="3"/>
    <n v="0.8"/>
    <n v="-19.814400000000003"/>
  </r>
  <r>
    <n v="8461"/>
    <s v="CA-2011-146500"/>
    <x v="2"/>
    <x v="1194"/>
    <d v="2011-09-04T00:00:00"/>
    <s v="Standard Class"/>
    <s v="AT-10735"/>
    <s v="Annie Thurman"/>
    <x v="0"/>
    <x v="0"/>
    <x v="39"/>
    <x v="29"/>
    <n v="6010"/>
    <x v="3"/>
    <s v="OFF-BI-10002432"/>
    <x v="1"/>
    <x v="8"/>
    <s v="Wilson Jones Standard D-Ring Binders"/>
    <n v="25.299999999999997"/>
    <n v="5"/>
    <n v="0"/>
    <n v="11.890999999999998"/>
  </r>
  <r>
    <n v="8462"/>
    <s v="CA-2011-146500"/>
    <x v="2"/>
    <x v="1194"/>
    <d v="2011-09-04T00:00:00"/>
    <s v="Standard Class"/>
    <s v="AT-10735"/>
    <s v="Annie Thurman"/>
    <x v="0"/>
    <x v="0"/>
    <x v="39"/>
    <x v="29"/>
    <n v="6010"/>
    <x v="3"/>
    <s v="OFF-ST-10000563"/>
    <x v="1"/>
    <x v="4"/>
    <s v="Fellowes Bankers Box Stor/Drawer Steel Plus"/>
    <n v="95.94"/>
    <n v="3"/>
    <n v="0"/>
    <n v="9.5940000000000012"/>
  </r>
  <r>
    <n v="8463"/>
    <s v="CA-2012-169537"/>
    <x v="1"/>
    <x v="37"/>
    <d v="2012-09-07T00:00:00"/>
    <s v="Second Class"/>
    <s v="JH-15820"/>
    <s v="John Huston"/>
    <x v="0"/>
    <x v="0"/>
    <x v="450"/>
    <x v="12"/>
    <n v="49423"/>
    <x v="2"/>
    <s v="OFF-LA-10001982"/>
    <x v="1"/>
    <x v="2"/>
    <s v="Smead Alpha-Z Color-Coded Name Labels First Letter Starter Set"/>
    <n v="7.5"/>
    <n v="2"/>
    <n v="0"/>
    <n v="3.5999999999999996"/>
  </r>
  <r>
    <n v="8464"/>
    <s v="CA-2011-100881"/>
    <x v="2"/>
    <x v="1176"/>
    <d v="2011-04-01T00:00:00"/>
    <s v="Standard Class"/>
    <s v="DR-12940"/>
    <s v="Daniel Raglin"/>
    <x v="2"/>
    <x v="0"/>
    <x v="305"/>
    <x v="27"/>
    <n v="87105"/>
    <x v="1"/>
    <s v="TEC-PH-10003273"/>
    <x v="2"/>
    <x v="7"/>
    <s v="AT&amp;T TR1909W"/>
    <n v="302.37599999999998"/>
    <n v="3"/>
    <n v="0.2"/>
    <n v="22.678200000000018"/>
  </r>
  <r>
    <n v="8465"/>
    <s v="CA-2012-144043"/>
    <x v="1"/>
    <x v="1187"/>
    <d v="2012-05-15T00:00:00"/>
    <s v="Standard Class"/>
    <s v="AB-10165"/>
    <s v="Alan Barnes"/>
    <x v="0"/>
    <x v="0"/>
    <x v="103"/>
    <x v="22"/>
    <n v="80027"/>
    <x v="1"/>
    <s v="TEC-AC-10002718"/>
    <x v="2"/>
    <x v="11"/>
    <s v="Belkin Standard 104 key USB Keyboard"/>
    <n v="46.688000000000002"/>
    <n v="4"/>
    <n v="0.2"/>
    <n v="-2.9180000000000028"/>
  </r>
  <r>
    <n v="8466"/>
    <s v="CA-2012-116512"/>
    <x v="1"/>
    <x v="265"/>
    <d v="2012-04-14T00:00:00"/>
    <s v="Standard Class"/>
    <s v="MC-18100"/>
    <s v="Mick Crebagga"/>
    <x v="0"/>
    <x v="0"/>
    <x v="20"/>
    <x v="15"/>
    <n v="10024"/>
    <x v="3"/>
    <s v="OFF-ST-10001505"/>
    <x v="1"/>
    <x v="4"/>
    <s v="Perma STOR-ALL Hanging File Box, 13 1/8&quot;W x 12 1/4&quot;D x 10 1/2&quot;H"/>
    <n v="17.940000000000001"/>
    <n v="3"/>
    <n v="0"/>
    <n v="3.0497999999999985"/>
  </r>
  <r>
    <n v="8467"/>
    <s v="CA-2012-101000"/>
    <x v="1"/>
    <x v="265"/>
    <d v="2012-04-14T00:00:00"/>
    <s v="Standard Class"/>
    <s v="IG-15085"/>
    <s v="Ivan Gibson"/>
    <x v="0"/>
    <x v="0"/>
    <x v="165"/>
    <x v="29"/>
    <n v="6360"/>
    <x v="3"/>
    <s v="OFF-AP-10000179"/>
    <x v="1"/>
    <x v="9"/>
    <s v="Honeywell Enviracaire Portable HEPA Air Cleaner for up to 10 x 16 Room"/>
    <n v="370.14"/>
    <n v="3"/>
    <n v="0"/>
    <n v="144.3546"/>
  </r>
  <r>
    <n v="8468"/>
    <s v="CA-2013-168557"/>
    <x v="0"/>
    <x v="251"/>
    <d v="2013-09-24T00:00:00"/>
    <s v="Standard Class"/>
    <s v="FH-14275"/>
    <s v="Frank Hawley"/>
    <x v="1"/>
    <x v="0"/>
    <x v="8"/>
    <x v="1"/>
    <n v="94122"/>
    <x v="1"/>
    <s v="OFF-BI-10002309"/>
    <x v="1"/>
    <x v="8"/>
    <s v="Avery Heavy-Duty EZD  Binder With Locking Rings"/>
    <n v="8.9280000000000008"/>
    <n v="2"/>
    <n v="0.2"/>
    <n v="3.1247999999999996"/>
  </r>
  <r>
    <n v="8469"/>
    <s v="US-2013-164196"/>
    <x v="0"/>
    <x v="583"/>
    <d v="2013-11-18T00:00:00"/>
    <s v="Standard Class"/>
    <s v="AS-10285"/>
    <s v="Alejandro Savely"/>
    <x v="1"/>
    <x v="0"/>
    <x v="338"/>
    <x v="14"/>
    <n v="46060"/>
    <x v="2"/>
    <s v="FUR-TA-10001950"/>
    <x v="0"/>
    <x v="3"/>
    <s v="Balt Solid Wood Round Tables"/>
    <n v="2678.94"/>
    <n v="6"/>
    <n v="0"/>
    <n v="241.1046"/>
  </r>
  <r>
    <n v="8470"/>
    <s v="US-2014-132031"/>
    <x v="3"/>
    <x v="756"/>
    <d v="2014-04-28T00:00:00"/>
    <s v="Standard Class"/>
    <s v="PN-18775"/>
    <s v="Parhena Norris"/>
    <x v="2"/>
    <x v="0"/>
    <x v="300"/>
    <x v="18"/>
    <n v="37042"/>
    <x v="0"/>
    <s v="FUR-BO-10001972"/>
    <x v="0"/>
    <x v="0"/>
    <s v="O'Sullivan 4-Shelf Bookcase in Odessa Pine"/>
    <n v="387.13600000000002"/>
    <n v="4"/>
    <n v="0.2"/>
    <n v="-14.51760000000003"/>
  </r>
  <r>
    <n v="8471"/>
    <s v="US-2014-132031"/>
    <x v="3"/>
    <x v="756"/>
    <d v="2014-04-28T00:00:00"/>
    <s v="Standard Class"/>
    <s v="PN-18775"/>
    <s v="Parhena Norris"/>
    <x v="2"/>
    <x v="0"/>
    <x v="300"/>
    <x v="18"/>
    <n v="37042"/>
    <x v="0"/>
    <s v="TEC-AC-10002473"/>
    <x v="2"/>
    <x v="11"/>
    <s v="Maxell 4.7GB DVD-R"/>
    <n v="45.408000000000001"/>
    <n v="2"/>
    <n v="0.2"/>
    <n v="11.919599999999999"/>
  </r>
  <r>
    <n v="8472"/>
    <s v="US-2014-132031"/>
    <x v="3"/>
    <x v="756"/>
    <d v="2014-04-28T00:00:00"/>
    <s v="Standard Class"/>
    <s v="PN-18775"/>
    <s v="Parhena Norris"/>
    <x v="2"/>
    <x v="0"/>
    <x v="300"/>
    <x v="18"/>
    <n v="37042"/>
    <x v="0"/>
    <s v="FUR-FU-10000193"/>
    <x v="0"/>
    <x v="5"/>
    <s v="Tenex Chairmats For Use with Hard Floors"/>
    <n v="77.951999999999998"/>
    <n v="3"/>
    <n v="0.2"/>
    <n v="-11.692800000000005"/>
  </r>
  <r>
    <n v="8473"/>
    <s v="US-2014-132031"/>
    <x v="3"/>
    <x v="756"/>
    <d v="2014-04-28T00:00:00"/>
    <s v="Standard Class"/>
    <s v="PN-18775"/>
    <s v="Parhena Norris"/>
    <x v="2"/>
    <x v="0"/>
    <x v="300"/>
    <x v="18"/>
    <n v="37042"/>
    <x v="0"/>
    <s v="OFF-LA-10000081"/>
    <x v="1"/>
    <x v="2"/>
    <s v="Avery 496"/>
    <n v="3"/>
    <n v="1"/>
    <n v="0.2"/>
    <n v="1.0499999999999998"/>
  </r>
  <r>
    <n v="8474"/>
    <s v="CA-2012-169733"/>
    <x v="1"/>
    <x v="420"/>
    <d v="2012-10-26T00:00:00"/>
    <s v="Second Class"/>
    <s v="GM-14500"/>
    <s v="Gene McClure"/>
    <x v="0"/>
    <x v="0"/>
    <x v="389"/>
    <x v="2"/>
    <n v="33021"/>
    <x v="0"/>
    <s v="OFF-ST-10000876"/>
    <x v="1"/>
    <x v="4"/>
    <s v="Eldon Simplefile Box Office"/>
    <n v="9.952"/>
    <n v="1"/>
    <n v="0.2"/>
    <n v="0.99520000000000008"/>
  </r>
  <r>
    <n v="8475"/>
    <s v="CA-2014-169404"/>
    <x v="3"/>
    <x v="359"/>
    <d v="2014-04-15T00:00:00"/>
    <s v="Standard Class"/>
    <s v="NC-18625"/>
    <s v="Noah Childs"/>
    <x v="1"/>
    <x v="0"/>
    <x v="283"/>
    <x v="9"/>
    <n v="17403"/>
    <x v="3"/>
    <s v="OFF-BI-10004492"/>
    <x v="1"/>
    <x v="8"/>
    <s v="Tuf-Vin Binders"/>
    <n v="37.896000000000001"/>
    <n v="4"/>
    <n v="0.7"/>
    <n v="-29.053600000000003"/>
  </r>
  <r>
    <n v="8476"/>
    <s v="CA-2014-169404"/>
    <x v="3"/>
    <x v="359"/>
    <d v="2014-04-15T00:00:00"/>
    <s v="Standard Class"/>
    <s v="NC-18625"/>
    <s v="Noah Childs"/>
    <x v="1"/>
    <x v="0"/>
    <x v="283"/>
    <x v="9"/>
    <n v="17403"/>
    <x v="3"/>
    <s v="OFF-PA-10001033"/>
    <x v="1"/>
    <x v="10"/>
    <s v="Xerox 1893"/>
    <n v="65.584000000000003"/>
    <n v="2"/>
    <n v="0.2"/>
    <n v="23.7742"/>
  </r>
  <r>
    <n v="8477"/>
    <s v="CA-2014-134880"/>
    <x v="3"/>
    <x v="855"/>
    <d v="2014-11-02T00:00:00"/>
    <s v="Standard Class"/>
    <s v="TW-21025"/>
    <s v="Tamara Willingham"/>
    <x v="2"/>
    <x v="0"/>
    <x v="123"/>
    <x v="16"/>
    <n v="85204"/>
    <x v="1"/>
    <s v="OFF-PA-10004039"/>
    <x v="1"/>
    <x v="10"/>
    <s v="Xerox 1882"/>
    <n v="44.783999999999999"/>
    <n v="1"/>
    <n v="0.2"/>
    <n v="16.234200000000001"/>
  </r>
  <r>
    <n v="8478"/>
    <s v="CA-2012-145758"/>
    <x v="1"/>
    <x v="628"/>
    <d v="2012-10-30T00:00:00"/>
    <s v="Same Day"/>
    <s v="BF-11020"/>
    <s v="Barry Französisch"/>
    <x v="1"/>
    <x v="0"/>
    <x v="20"/>
    <x v="15"/>
    <n v="10024"/>
    <x v="3"/>
    <s v="TEC-MA-10004552"/>
    <x v="2"/>
    <x v="15"/>
    <s v="Star Micronics TSP100 TSP143LAN Receipt Printer"/>
    <n v="1035.8"/>
    <n v="4"/>
    <n v="0"/>
    <n v="269.30799999999999"/>
  </r>
  <r>
    <n v="8479"/>
    <s v="CA-2014-158736"/>
    <x v="3"/>
    <x v="404"/>
    <d v="2014-12-25T00:00:00"/>
    <s v="Standard Class"/>
    <s v="TT-21460"/>
    <s v="Tonja Turnell"/>
    <x v="2"/>
    <x v="0"/>
    <x v="8"/>
    <x v="1"/>
    <n v="94110"/>
    <x v="1"/>
    <s v="OFF-AR-10002578"/>
    <x v="1"/>
    <x v="6"/>
    <s v="Newell 335"/>
    <n v="5.76"/>
    <n v="2"/>
    <n v="0"/>
    <n v="1.6703999999999999"/>
  </r>
  <r>
    <n v="8480"/>
    <s v="US-2013-119270"/>
    <x v="0"/>
    <x v="299"/>
    <d v="2013-03-17T00:00:00"/>
    <s v="Standard Class"/>
    <s v="SW-20245"/>
    <s v="Scot Wooten"/>
    <x v="0"/>
    <x v="0"/>
    <x v="1"/>
    <x v="1"/>
    <n v="90036"/>
    <x v="1"/>
    <s v="OFF-PA-10004022"/>
    <x v="1"/>
    <x v="10"/>
    <s v="Hammermill Color Copier Paper (28Lb. and 96 Bright)"/>
    <n v="19.98"/>
    <n v="2"/>
    <n v="0"/>
    <n v="8.9909999999999997"/>
  </r>
  <r>
    <n v="8481"/>
    <s v="CA-2011-109890"/>
    <x v="2"/>
    <x v="609"/>
    <d v="2011-07-27T00:00:00"/>
    <s v="Standard Class"/>
    <s v="PG-18820"/>
    <s v="Patrick Gardner"/>
    <x v="0"/>
    <x v="0"/>
    <x v="155"/>
    <x v="8"/>
    <n v="68104"/>
    <x v="2"/>
    <s v="TEC-PH-10004100"/>
    <x v="2"/>
    <x v="7"/>
    <s v="Griffin GC17055 Auxiliary Audio Cable"/>
    <n v="35.979999999999997"/>
    <n v="2"/>
    <n v="0"/>
    <n v="10.074400000000001"/>
  </r>
  <r>
    <n v="8482"/>
    <s v="CA-2013-138583"/>
    <x v="0"/>
    <x v="1012"/>
    <d v="2013-05-29T00:00:00"/>
    <s v="Standard Class"/>
    <s v="DP-13390"/>
    <s v="Dennis Pardue"/>
    <x v="2"/>
    <x v="0"/>
    <x v="10"/>
    <x v="9"/>
    <n v="19120"/>
    <x v="3"/>
    <s v="OFF-AR-10001860"/>
    <x v="1"/>
    <x v="6"/>
    <s v="BIC Liqua Brite Liner"/>
    <n v="16.656000000000002"/>
    <n v="3"/>
    <n v="0.2"/>
    <n v="3.3311999999999999"/>
  </r>
  <r>
    <n v="8483"/>
    <s v="US-2014-118535"/>
    <x v="3"/>
    <x v="512"/>
    <d v="2014-02-16T00:00:00"/>
    <s v="Standard Class"/>
    <s v="DJ-13510"/>
    <s v="Don Jones"/>
    <x v="1"/>
    <x v="0"/>
    <x v="20"/>
    <x v="15"/>
    <n v="10024"/>
    <x v="3"/>
    <s v="OFF-LA-10001297"/>
    <x v="1"/>
    <x v="2"/>
    <s v="Avery 473"/>
    <n v="20.7"/>
    <n v="2"/>
    <n v="0"/>
    <n v="9.9359999999999999"/>
  </r>
  <r>
    <n v="8484"/>
    <s v="CA-2013-126284"/>
    <x v="0"/>
    <x v="873"/>
    <d v="2013-09-25T00:00:00"/>
    <s v="Standard Class"/>
    <s v="EN-13780"/>
    <s v="Edward Nazzal"/>
    <x v="0"/>
    <x v="0"/>
    <x v="354"/>
    <x v="12"/>
    <n v="49505"/>
    <x v="2"/>
    <s v="OFF-BI-10004828"/>
    <x v="1"/>
    <x v="8"/>
    <s v="GBC Poly Designer Binding Covers"/>
    <n v="83.699999999999989"/>
    <n v="5"/>
    <n v="0"/>
    <n v="41.012999999999991"/>
  </r>
  <r>
    <n v="8485"/>
    <s v="CA-2014-142391"/>
    <x v="3"/>
    <x v="241"/>
    <d v="2014-09-25T00:00:00"/>
    <s v="Same Day"/>
    <s v="PB-19150"/>
    <s v="Philip Brown"/>
    <x v="0"/>
    <x v="0"/>
    <x v="4"/>
    <x v="4"/>
    <n v="98115"/>
    <x v="1"/>
    <s v="FUR-FU-10002759"/>
    <x v="0"/>
    <x v="5"/>
    <s v="12-1/2 Diameter Round Wall Clock"/>
    <n v="199.8"/>
    <n v="10"/>
    <n v="0"/>
    <n v="71.927999999999997"/>
  </r>
  <r>
    <n v="8486"/>
    <s v="CA-2014-124716"/>
    <x v="3"/>
    <x v="996"/>
    <d v="2014-04-01T00:00:00"/>
    <s v="Standard Class"/>
    <s v="BD-11560"/>
    <s v="Brendan Dodson"/>
    <x v="2"/>
    <x v="0"/>
    <x v="201"/>
    <x v="1"/>
    <n v="93727"/>
    <x v="1"/>
    <s v="OFF-PA-10000740"/>
    <x v="1"/>
    <x v="10"/>
    <s v="Xerox 1982"/>
    <n v="45.68"/>
    <n v="2"/>
    <n v="0"/>
    <n v="21.012799999999999"/>
  </r>
  <r>
    <n v="8487"/>
    <s v="CA-2014-124716"/>
    <x v="3"/>
    <x v="996"/>
    <d v="2014-04-01T00:00:00"/>
    <s v="Standard Class"/>
    <s v="BD-11560"/>
    <s v="Brendan Dodson"/>
    <x v="2"/>
    <x v="0"/>
    <x v="201"/>
    <x v="1"/>
    <n v="93727"/>
    <x v="1"/>
    <s v="OFF-PA-10001144"/>
    <x v="1"/>
    <x v="10"/>
    <s v="Xerox 1913"/>
    <n v="110.96"/>
    <n v="2"/>
    <n v="0"/>
    <n v="53.260799999999996"/>
  </r>
  <r>
    <n v="8488"/>
    <s v="CA-2014-124716"/>
    <x v="3"/>
    <x v="996"/>
    <d v="2014-04-01T00:00:00"/>
    <s v="Standard Class"/>
    <s v="BD-11560"/>
    <s v="Brendan Dodson"/>
    <x v="2"/>
    <x v="0"/>
    <x v="201"/>
    <x v="1"/>
    <n v="93727"/>
    <x v="1"/>
    <s v="OFF-PA-10000859"/>
    <x v="1"/>
    <x v="10"/>
    <s v="Unpadded Memo Slips"/>
    <n v="11.94"/>
    <n v="3"/>
    <n v="0"/>
    <n v="5.97"/>
  </r>
  <r>
    <n v="8489"/>
    <s v="CA-2013-158841"/>
    <x v="0"/>
    <x v="1056"/>
    <d v="2013-02-04T00:00:00"/>
    <s v="Second Class"/>
    <s v="SE-20110"/>
    <s v="Sanjit Engle"/>
    <x v="0"/>
    <x v="0"/>
    <x v="81"/>
    <x v="17"/>
    <n v="22204"/>
    <x v="0"/>
    <s v="TEC-MA-10001127"/>
    <x v="2"/>
    <x v="15"/>
    <s v="HP Designjet T520 Inkjet Large Format Printer - 24&quot; Color"/>
    <n v="8749.9500000000007"/>
    <n v="5"/>
    <n v="0"/>
    <n v="2799.9839999999995"/>
  </r>
  <r>
    <n v="8490"/>
    <s v="CA-2013-158841"/>
    <x v="0"/>
    <x v="1056"/>
    <d v="2013-02-04T00:00:00"/>
    <s v="Second Class"/>
    <s v="SE-20110"/>
    <s v="Sanjit Engle"/>
    <x v="0"/>
    <x v="0"/>
    <x v="81"/>
    <x v="17"/>
    <n v="22204"/>
    <x v="0"/>
    <s v="OFF-BI-10002557"/>
    <x v="1"/>
    <x v="8"/>
    <s v="Presstex Flexible Ring Binders"/>
    <n v="36.4"/>
    <n v="8"/>
    <n v="0"/>
    <n v="18.2"/>
  </r>
  <r>
    <n v="8491"/>
    <s v="CA-2013-158841"/>
    <x v="0"/>
    <x v="1056"/>
    <d v="2013-02-04T00:00:00"/>
    <s v="Second Class"/>
    <s v="SE-20110"/>
    <s v="Sanjit Engle"/>
    <x v="0"/>
    <x v="0"/>
    <x v="81"/>
    <x v="17"/>
    <n v="22204"/>
    <x v="0"/>
    <s v="FUR-FU-10001731"/>
    <x v="0"/>
    <x v="5"/>
    <s v="Acrylic Self-Standing Desk Frames"/>
    <n v="18.689999999999998"/>
    <n v="7"/>
    <n v="0"/>
    <n v="7.1021999999999998"/>
  </r>
  <r>
    <n v="8492"/>
    <s v="CA-2014-106824"/>
    <x v="3"/>
    <x v="437"/>
    <d v="2014-07-12T00:00:00"/>
    <s v="Standard Class"/>
    <s v="AT-10735"/>
    <s v="Annie Thurman"/>
    <x v="0"/>
    <x v="0"/>
    <x v="1"/>
    <x v="1"/>
    <n v="90049"/>
    <x v="1"/>
    <s v="OFF-FA-10001135"/>
    <x v="1"/>
    <x v="13"/>
    <s v="Brites Rubber Bands, 1 1/2 oz. Box"/>
    <n v="5.9399999999999995"/>
    <n v="3"/>
    <n v="0"/>
    <n v="0.11880000000000024"/>
  </r>
  <r>
    <n v="8493"/>
    <s v="CA-2012-109190"/>
    <x v="1"/>
    <x v="924"/>
    <d v="2012-10-28T00:00:00"/>
    <s v="Standard Class"/>
    <s v="CC-12685"/>
    <s v="Craig Carroll"/>
    <x v="0"/>
    <x v="0"/>
    <x v="270"/>
    <x v="5"/>
    <n v="79424"/>
    <x v="2"/>
    <s v="OFF-PA-10000069"/>
    <x v="1"/>
    <x v="10"/>
    <s v="TOPS 4 x 6 Fluorescent Color Memo Sheets, 500 Sheets per Pack"/>
    <n v="60.736000000000004"/>
    <n v="8"/>
    <n v="0.2"/>
    <n v="20.4984"/>
  </r>
  <r>
    <n v="8494"/>
    <s v="CA-2012-109190"/>
    <x v="1"/>
    <x v="924"/>
    <d v="2012-10-28T00:00:00"/>
    <s v="Standard Class"/>
    <s v="CC-12685"/>
    <s v="Craig Carroll"/>
    <x v="0"/>
    <x v="0"/>
    <x v="270"/>
    <x v="5"/>
    <n v="79424"/>
    <x v="2"/>
    <s v="TEC-CO-10001943"/>
    <x v="2"/>
    <x v="16"/>
    <s v="Canon PC-428 Personal Copier"/>
    <n v="479.97600000000006"/>
    <n v="3"/>
    <n v="0.2"/>
    <n v="161.99189999999999"/>
  </r>
  <r>
    <n v="8495"/>
    <s v="CA-2012-109190"/>
    <x v="1"/>
    <x v="924"/>
    <d v="2012-10-28T00:00:00"/>
    <s v="Standard Class"/>
    <s v="CC-12685"/>
    <s v="Craig Carroll"/>
    <x v="0"/>
    <x v="0"/>
    <x v="270"/>
    <x v="5"/>
    <n v="79424"/>
    <x v="2"/>
    <s v="OFF-BI-10000977"/>
    <x v="1"/>
    <x v="8"/>
    <s v="Ibico Plastic Spiral Binding Combs"/>
    <n v="6.0799999999999983"/>
    <n v="1"/>
    <n v="0.8"/>
    <n v="-10.336000000000002"/>
  </r>
  <r>
    <n v="8496"/>
    <s v="CA-2013-143154"/>
    <x v="0"/>
    <x v="499"/>
    <d v="2013-12-09T00:00:00"/>
    <s v="Standard Class"/>
    <s v="AS-10225"/>
    <s v="Alan Schoenberger"/>
    <x v="1"/>
    <x v="0"/>
    <x v="497"/>
    <x v="22"/>
    <n v="80501"/>
    <x v="1"/>
    <s v="TEC-AC-10002942"/>
    <x v="2"/>
    <x v="11"/>
    <s v="WD My Passport Ultra 1TB Portable External Hard Drive"/>
    <n v="165.60000000000002"/>
    <n v="3"/>
    <n v="0.2"/>
    <n v="-6.2100000000000151"/>
  </r>
  <r>
    <n v="8497"/>
    <s v="CA-2011-169061"/>
    <x v="2"/>
    <x v="1195"/>
    <d v="2011-03-08T00:00:00"/>
    <s v="Second Class"/>
    <s v="AB-10150"/>
    <s v="Aimee Bixby"/>
    <x v="0"/>
    <x v="0"/>
    <x v="181"/>
    <x v="15"/>
    <n v="10701"/>
    <x v="3"/>
    <s v="OFF-AR-10000588"/>
    <x v="1"/>
    <x v="6"/>
    <s v="Newell 345"/>
    <n v="59.519999999999996"/>
    <n v="3"/>
    <n v="0"/>
    <n v="15.475200000000001"/>
  </r>
  <r>
    <n v="8498"/>
    <s v="CA-2011-169061"/>
    <x v="2"/>
    <x v="1195"/>
    <d v="2011-03-08T00:00:00"/>
    <s v="Second Class"/>
    <s v="AB-10150"/>
    <s v="Aimee Bixby"/>
    <x v="0"/>
    <x v="0"/>
    <x v="181"/>
    <x v="15"/>
    <n v="10701"/>
    <x v="3"/>
    <s v="TEC-AC-10002001"/>
    <x v="2"/>
    <x v="11"/>
    <s v="Logitech Wireless Gaming Headset G930"/>
    <n v="479.97"/>
    <n v="3"/>
    <n v="0"/>
    <n v="177.58890000000002"/>
  </r>
  <r>
    <n v="8499"/>
    <s v="CA-2011-169061"/>
    <x v="2"/>
    <x v="1195"/>
    <d v="2011-03-08T00:00:00"/>
    <s v="Second Class"/>
    <s v="AB-10150"/>
    <s v="Aimee Bixby"/>
    <x v="0"/>
    <x v="0"/>
    <x v="181"/>
    <x v="15"/>
    <n v="10701"/>
    <x v="3"/>
    <s v="OFF-SU-10000381"/>
    <x v="1"/>
    <x v="14"/>
    <s v="Acme Forged Steel Scissors with Black Enamel Handles"/>
    <n v="18.62"/>
    <n v="2"/>
    <n v="0"/>
    <n v="5.399799999999999"/>
  </r>
  <r>
    <n v="8500"/>
    <s v="CA-2011-169061"/>
    <x v="2"/>
    <x v="1195"/>
    <d v="2011-03-08T00:00:00"/>
    <s v="Second Class"/>
    <s v="AB-10150"/>
    <s v="Aimee Bixby"/>
    <x v="0"/>
    <x v="0"/>
    <x v="181"/>
    <x v="15"/>
    <n v="10701"/>
    <x v="3"/>
    <s v="OFF-BI-10001617"/>
    <x v="1"/>
    <x v="8"/>
    <s v="GBC Wire Binding Combs"/>
    <n v="49.632000000000005"/>
    <n v="6"/>
    <n v="0.2"/>
    <n v="16.750799999999998"/>
  </r>
  <r>
    <n v="8501"/>
    <s v="CA-2011-169061"/>
    <x v="2"/>
    <x v="1195"/>
    <d v="2011-03-08T00:00:00"/>
    <s v="Second Class"/>
    <s v="AB-10150"/>
    <s v="Aimee Bixby"/>
    <x v="0"/>
    <x v="0"/>
    <x v="181"/>
    <x v="15"/>
    <n v="10701"/>
    <x v="3"/>
    <s v="OFF-PA-10001878"/>
    <x v="1"/>
    <x v="10"/>
    <s v="Xerox 1891"/>
    <n v="97.82"/>
    <n v="2"/>
    <n v="0"/>
    <n v="45.975399999999993"/>
  </r>
  <r>
    <n v="8502"/>
    <s v="CA-2012-102316"/>
    <x v="1"/>
    <x v="879"/>
    <d v="2012-03-03T00:00:00"/>
    <s v="Second Class"/>
    <s v="DH-13075"/>
    <s v="Dave Hallsten"/>
    <x v="1"/>
    <x v="0"/>
    <x v="1"/>
    <x v="1"/>
    <n v="90045"/>
    <x v="1"/>
    <s v="TEC-PH-10000376"/>
    <x v="2"/>
    <x v="7"/>
    <s v="Square Credit Card Reader"/>
    <n v="15.984000000000002"/>
    <n v="2"/>
    <n v="0.2"/>
    <n v="1.1988000000000003"/>
  </r>
  <r>
    <n v="8503"/>
    <s v="CA-2012-102316"/>
    <x v="1"/>
    <x v="879"/>
    <d v="2012-03-03T00:00:00"/>
    <s v="Second Class"/>
    <s v="DH-13075"/>
    <s v="Dave Hallsten"/>
    <x v="1"/>
    <x v="0"/>
    <x v="1"/>
    <x v="1"/>
    <n v="90045"/>
    <x v="1"/>
    <s v="FUR-CH-10003396"/>
    <x v="0"/>
    <x v="1"/>
    <s v="Global Deluxe Steno Chair"/>
    <n v="184.75200000000001"/>
    <n v="3"/>
    <n v="0.2"/>
    <n v="-20.784600000000012"/>
  </r>
  <r>
    <n v="8504"/>
    <s v="CA-2011-164903"/>
    <x v="2"/>
    <x v="980"/>
    <d v="2011-02-25T00:00:00"/>
    <s v="Standard Class"/>
    <s v="SR-20740"/>
    <s v="Steven Roelle"/>
    <x v="2"/>
    <x v="0"/>
    <x v="1"/>
    <x v="1"/>
    <n v="90049"/>
    <x v="1"/>
    <s v="OFF-PA-10003363"/>
    <x v="1"/>
    <x v="10"/>
    <s v="Xerox 204"/>
    <n v="12.96"/>
    <n v="2"/>
    <n v="0"/>
    <n v="6.2208000000000006"/>
  </r>
  <r>
    <n v="8505"/>
    <s v="CA-2013-109400"/>
    <x v="0"/>
    <x v="440"/>
    <d v="2013-05-07T00:00:00"/>
    <s v="Standard Class"/>
    <s v="NR-18550"/>
    <s v="Nick Radford"/>
    <x v="0"/>
    <x v="0"/>
    <x v="112"/>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x v="0"/>
    <x v="61"/>
    <x v="5"/>
    <n v="75217"/>
    <x v="2"/>
    <s v="OFF-BI-10001757"/>
    <x v="1"/>
    <x v="8"/>
    <s v="Pressboard Hanging Data Binders for Unburst Sheets"/>
    <n v="8.8559999999999981"/>
    <n v="9"/>
    <n v="0.8"/>
    <n v="-14.169600000000003"/>
  </r>
  <r>
    <n v="8507"/>
    <s v="CA-2013-130400"/>
    <x v="0"/>
    <x v="387"/>
    <d v="2013-03-13T00:00:00"/>
    <s v="Standard Class"/>
    <s v="SJ-20125"/>
    <s v="Sanjit Jacobs"/>
    <x v="2"/>
    <x v="0"/>
    <x v="61"/>
    <x v="5"/>
    <n v="75217"/>
    <x v="2"/>
    <s v="TEC-AC-10004633"/>
    <x v="2"/>
    <x v="11"/>
    <s v="Verbatim 25 GB 6x Blu-ray Single Layer Recordable Disc, 3/Pack"/>
    <n v="27.96"/>
    <n v="5"/>
    <n v="0.2"/>
    <n v="8.3880000000000035"/>
  </r>
  <r>
    <n v="8508"/>
    <s v="CA-2013-130400"/>
    <x v="0"/>
    <x v="387"/>
    <d v="2013-03-13T00:00:00"/>
    <s v="Standard Class"/>
    <s v="SJ-20125"/>
    <s v="Sanjit Jacobs"/>
    <x v="2"/>
    <x v="0"/>
    <x v="61"/>
    <x v="5"/>
    <n v="75217"/>
    <x v="2"/>
    <s v="OFF-EN-10001453"/>
    <x v="1"/>
    <x v="12"/>
    <s v="Tyvek Interoffice Envelopes, 9 1/2&quot; x 12 1/2&quot;, 100/Box"/>
    <n v="146.352"/>
    <n v="3"/>
    <n v="0.2"/>
    <n v="49.393799999999992"/>
  </r>
  <r>
    <n v="8509"/>
    <s v="CA-2012-135853"/>
    <x v="1"/>
    <x v="555"/>
    <d v="2012-12-14T00:00:00"/>
    <s v="First Class"/>
    <s v="CA-12775"/>
    <s v="Cynthia Arntzen"/>
    <x v="0"/>
    <x v="0"/>
    <x v="66"/>
    <x v="12"/>
    <n v="48205"/>
    <x v="2"/>
    <s v="TEC-AC-10004761"/>
    <x v="2"/>
    <x v="11"/>
    <s v="Maxell 4.7GB DVD+RW 3/Pack"/>
    <n v="175.23"/>
    <n v="11"/>
    <n v="0"/>
    <n v="61.330500000000001"/>
  </r>
  <r>
    <n v="8510"/>
    <s v="CA-2012-135853"/>
    <x v="1"/>
    <x v="555"/>
    <d v="2012-12-14T00:00:00"/>
    <s v="First Class"/>
    <s v="CA-12775"/>
    <s v="Cynthia Arntzen"/>
    <x v="0"/>
    <x v="0"/>
    <x v="66"/>
    <x v="12"/>
    <n v="48205"/>
    <x v="2"/>
    <s v="TEC-PH-10003691"/>
    <x v="2"/>
    <x v="7"/>
    <s v="BlackBerry Q10"/>
    <n v="125.99"/>
    <n v="1"/>
    <n v="0"/>
    <n v="31.497500000000002"/>
  </r>
  <r>
    <n v="8511"/>
    <s v="CA-2012-135853"/>
    <x v="1"/>
    <x v="555"/>
    <d v="2012-12-14T00:00:00"/>
    <s v="First Class"/>
    <s v="CA-12775"/>
    <s v="Cynthia Arntzen"/>
    <x v="0"/>
    <x v="0"/>
    <x v="66"/>
    <x v="12"/>
    <n v="48205"/>
    <x v="2"/>
    <s v="OFF-BI-10004965"/>
    <x v="1"/>
    <x v="8"/>
    <s v="Ibico Covers for Plastic or Wire Binding Elements"/>
    <n v="23"/>
    <n v="2"/>
    <n v="0"/>
    <n v="10.35"/>
  </r>
  <r>
    <n v="8512"/>
    <s v="CA-2013-103359"/>
    <x v="0"/>
    <x v="596"/>
    <d v="2013-12-27T00:00:00"/>
    <s v="Standard Class"/>
    <s v="LC-16885"/>
    <s v="Lena Creighton"/>
    <x v="0"/>
    <x v="0"/>
    <x v="20"/>
    <x v="15"/>
    <n v="10035"/>
    <x v="3"/>
    <s v="OFF-BI-10004233"/>
    <x v="1"/>
    <x v="8"/>
    <s v="GBC Pre-Punched Binding Paper, Plastic, White, 8-1/2&quot; x 11&quot;"/>
    <n v="25.584000000000003"/>
    <n v="2"/>
    <n v="0.2"/>
    <n v="8.9543999999999997"/>
  </r>
  <r>
    <n v="8513"/>
    <s v="CA-2013-144645"/>
    <x v="0"/>
    <x v="1056"/>
    <d v="2013-02-08T00:00:00"/>
    <s v="Standard Class"/>
    <s v="NS-18640"/>
    <s v="Noel Staavos"/>
    <x v="1"/>
    <x v="0"/>
    <x v="12"/>
    <x v="5"/>
    <n v="77041"/>
    <x v="2"/>
    <s v="FUR-FU-10003601"/>
    <x v="0"/>
    <x v="5"/>
    <s v="Deflect-o RollaMat Studded, Beveled Mat for Medium Pile Carpeting"/>
    <n v="73.784000000000006"/>
    <n v="2"/>
    <n v="0.6"/>
    <n v="-77.473200000000006"/>
  </r>
  <r>
    <n v="8514"/>
    <s v="CA-2014-141614"/>
    <x v="3"/>
    <x v="929"/>
    <d v="2014-06-10T00:00:00"/>
    <s v="Standard Class"/>
    <s v="NS-18640"/>
    <s v="Noel Staavos"/>
    <x v="1"/>
    <x v="0"/>
    <x v="333"/>
    <x v="2"/>
    <n v="32839"/>
    <x v="0"/>
    <s v="OFF-PA-10002787"/>
    <x v="1"/>
    <x v="10"/>
    <s v="Xerox 227"/>
    <n v="20.736000000000004"/>
    <n v="4"/>
    <n v="0.2"/>
    <n v="7.2576000000000001"/>
  </r>
  <r>
    <n v="8515"/>
    <s v="CA-2012-122168"/>
    <x v="1"/>
    <x v="291"/>
    <d v="2012-08-26T00:00:00"/>
    <s v="Standard Class"/>
    <s v="HG-14965"/>
    <s v="Henry Goldwyn"/>
    <x v="1"/>
    <x v="0"/>
    <x v="159"/>
    <x v="0"/>
    <n v="41042"/>
    <x v="0"/>
    <s v="OFF-AR-10003602"/>
    <x v="1"/>
    <x v="6"/>
    <s v="Quartet Omega Colored Chalk, 12/Pack"/>
    <n v="17.52"/>
    <n v="3"/>
    <n v="0"/>
    <n v="8.2343999999999991"/>
  </r>
  <r>
    <n v="8516"/>
    <s v="CA-2012-122168"/>
    <x v="1"/>
    <x v="291"/>
    <d v="2012-08-26T00:00:00"/>
    <s v="Standard Class"/>
    <s v="HG-14965"/>
    <s v="Henry Goldwyn"/>
    <x v="1"/>
    <x v="0"/>
    <x v="159"/>
    <x v="0"/>
    <n v="41042"/>
    <x v="0"/>
    <s v="OFF-AR-10002053"/>
    <x v="1"/>
    <x v="6"/>
    <s v="Premium Writing Pencils, Soft, #2 by Central Association for the Blind"/>
    <n v="35.76"/>
    <n v="12"/>
    <n v="0"/>
    <n v="10.0128"/>
  </r>
  <r>
    <n v="8517"/>
    <s v="CA-2013-132899"/>
    <x v="0"/>
    <x v="281"/>
    <d v="2013-04-12T00:00:00"/>
    <s v="Standard Class"/>
    <s v="SF-20200"/>
    <s v="Sarah Foster"/>
    <x v="0"/>
    <x v="0"/>
    <x v="20"/>
    <x v="15"/>
    <n v="10009"/>
    <x v="3"/>
    <s v="OFF-AR-10002833"/>
    <x v="1"/>
    <x v="6"/>
    <s v="Newell 322"/>
    <n v="3.64"/>
    <n v="2"/>
    <n v="0"/>
    <n v="0.98280000000000012"/>
  </r>
  <r>
    <n v="8518"/>
    <s v="CA-2014-149720"/>
    <x v="3"/>
    <x v="400"/>
    <d v="2014-06-08T00:00:00"/>
    <s v="Second Class"/>
    <s v="EM-14065"/>
    <s v="Erin Mull"/>
    <x v="0"/>
    <x v="0"/>
    <x v="326"/>
    <x v="5"/>
    <n v="75034"/>
    <x v="2"/>
    <s v="FUR-FU-10002501"/>
    <x v="0"/>
    <x v="5"/>
    <s v="Nu-Dell Executive Frame"/>
    <n v="30.336000000000006"/>
    <n v="6"/>
    <n v="0.6"/>
    <n v="-17.443199999999997"/>
  </r>
  <r>
    <n v="8519"/>
    <s v="CA-2014-118003"/>
    <x v="3"/>
    <x v="769"/>
    <d v="2014-12-11T00:00:00"/>
    <s v="Standard Class"/>
    <s v="DO-13645"/>
    <s v="Doug O'Connell"/>
    <x v="0"/>
    <x v="0"/>
    <x v="267"/>
    <x v="30"/>
    <n v="7501"/>
    <x v="3"/>
    <s v="FUR-FU-10002506"/>
    <x v="0"/>
    <x v="5"/>
    <s v="Tensor &quot;Hersey Kiss&quot; Styled Floor Lamp"/>
    <n v="12.99"/>
    <n v="1"/>
    <n v="0"/>
    <n v="1.5587999999999997"/>
  </r>
  <r>
    <n v="8520"/>
    <s v="CA-2014-118003"/>
    <x v="3"/>
    <x v="769"/>
    <d v="2014-12-11T00:00:00"/>
    <s v="Standard Class"/>
    <s v="DO-13645"/>
    <s v="Doug O'Connell"/>
    <x v="0"/>
    <x v="0"/>
    <x v="267"/>
    <x v="30"/>
    <n v="7501"/>
    <x v="3"/>
    <s v="FUR-CH-10003817"/>
    <x v="0"/>
    <x v="1"/>
    <s v="Global Value Steno Chair, Gray"/>
    <n v="182.22"/>
    <n v="3"/>
    <n v="0"/>
    <n v="45.555000000000007"/>
  </r>
  <r>
    <n v="8521"/>
    <s v="CA-2014-118003"/>
    <x v="3"/>
    <x v="769"/>
    <d v="2014-12-11T00:00:00"/>
    <s v="Standard Class"/>
    <s v="DO-13645"/>
    <s v="Doug O'Connell"/>
    <x v="0"/>
    <x v="0"/>
    <x v="267"/>
    <x v="30"/>
    <n v="7501"/>
    <x v="3"/>
    <s v="FUR-CH-10004860"/>
    <x v="0"/>
    <x v="1"/>
    <s v="Global Low Back Tilter Chair"/>
    <n v="302.94"/>
    <n v="3"/>
    <n v="0"/>
    <n v="18.176399999999973"/>
  </r>
  <r>
    <n v="8522"/>
    <s v="CA-2013-141887"/>
    <x v="0"/>
    <x v="383"/>
    <d v="2013-01-15T00:00:00"/>
    <s v="Standard Class"/>
    <s v="MP-17470"/>
    <s v="Mark Packer"/>
    <x v="2"/>
    <x v="0"/>
    <x v="38"/>
    <x v="24"/>
    <n v="43229"/>
    <x v="3"/>
    <s v="FUR-FU-10002268"/>
    <x v="0"/>
    <x v="5"/>
    <s v="Ultra Door Push Plate"/>
    <n v="54.992000000000004"/>
    <n v="14"/>
    <n v="0.2"/>
    <n v="8.9361999999999959"/>
  </r>
  <r>
    <n v="8523"/>
    <s v="US-2013-160206"/>
    <x v="0"/>
    <x v="178"/>
    <d v="2013-04-08T00:00:00"/>
    <s v="Standard Class"/>
    <s v="MY-18295"/>
    <s v="Muhammed Yedwab"/>
    <x v="1"/>
    <x v="0"/>
    <x v="158"/>
    <x v="6"/>
    <n v="53209"/>
    <x v="2"/>
    <s v="TEC-PH-10000148"/>
    <x v="2"/>
    <x v="7"/>
    <s v="Cyber Acoustics AC-202b Speech Recognition Stereo Headset"/>
    <n v="12.99"/>
    <n v="1"/>
    <n v="0"/>
    <n v="0.25980000000000025"/>
  </r>
  <r>
    <n v="8524"/>
    <s v="CA-2014-133074"/>
    <x v="3"/>
    <x v="296"/>
    <d v="2014-09-26T00:00:00"/>
    <s v="Standard Class"/>
    <s v="DB-13615"/>
    <s v="Doug Bickford"/>
    <x v="0"/>
    <x v="0"/>
    <x v="8"/>
    <x v="1"/>
    <n v="94109"/>
    <x v="1"/>
    <s v="OFF-PA-10004082"/>
    <x v="1"/>
    <x v="10"/>
    <s v="Adams Telephone Message Book w/Frequently-Called Numbers Space, 400 Messages per Book"/>
    <n v="55.86"/>
    <n v="7"/>
    <n v="0"/>
    <n v="27.93"/>
  </r>
  <r>
    <n v="8525"/>
    <s v="CA-2014-161172"/>
    <x v="3"/>
    <x v="633"/>
    <d v="2014-03-17T00:00:00"/>
    <s v="Same Day"/>
    <s v="SP-20920"/>
    <s v="Susan Pistek"/>
    <x v="0"/>
    <x v="0"/>
    <x v="38"/>
    <x v="24"/>
    <n v="43229"/>
    <x v="3"/>
    <s v="TEC-PH-10004348"/>
    <x v="2"/>
    <x v="7"/>
    <s v="OtterBox Defender Series Case - iPhone 5c"/>
    <n v="44.375999999999998"/>
    <n v="2"/>
    <n v="0.4"/>
    <n v="-7.3960000000000043"/>
  </r>
  <r>
    <n v="8526"/>
    <s v="CA-2014-161172"/>
    <x v="3"/>
    <x v="633"/>
    <d v="2014-03-17T00:00:00"/>
    <s v="Same Day"/>
    <s v="SP-20920"/>
    <s v="Susan Pistek"/>
    <x v="0"/>
    <x v="0"/>
    <x v="38"/>
    <x v="24"/>
    <n v="43229"/>
    <x v="3"/>
    <s v="FUR-FU-10003424"/>
    <x v="0"/>
    <x v="5"/>
    <s v="Nu-Dell Oak Frame"/>
    <n v="51.264000000000003"/>
    <n v="6"/>
    <n v="0.2"/>
    <n v="7.6895999999999933"/>
  </r>
  <r>
    <n v="8527"/>
    <s v="CA-2014-161172"/>
    <x v="3"/>
    <x v="633"/>
    <d v="2014-03-17T00:00:00"/>
    <s v="Same Day"/>
    <s v="SP-20920"/>
    <s v="Susan Pistek"/>
    <x v="0"/>
    <x v="0"/>
    <x v="38"/>
    <x v="24"/>
    <n v="43229"/>
    <x v="3"/>
    <s v="OFF-BI-10004654"/>
    <x v="1"/>
    <x v="8"/>
    <s v="Avery Binding System Hidden Tab Executive Style Index Sets"/>
    <n v="5.1930000000000005"/>
    <n v="3"/>
    <n v="0.7"/>
    <n v="-3.4619999999999997"/>
  </r>
  <r>
    <n v="8528"/>
    <s v="CA-2014-161172"/>
    <x v="3"/>
    <x v="633"/>
    <d v="2014-03-17T00:00:00"/>
    <s v="Same Day"/>
    <s v="SP-20920"/>
    <s v="Susan Pistek"/>
    <x v="0"/>
    <x v="0"/>
    <x v="38"/>
    <x v="24"/>
    <n v="43229"/>
    <x v="3"/>
    <s v="TEC-AC-10004571"/>
    <x v="2"/>
    <x v="11"/>
    <s v="Logitech G700s Rechargeable Gaming Mouse"/>
    <n v="159.98400000000001"/>
    <n v="2"/>
    <n v="0.2"/>
    <n v="43.995600000000003"/>
  </r>
  <r>
    <n v="8529"/>
    <s v="CA-2014-161172"/>
    <x v="3"/>
    <x v="633"/>
    <d v="2014-03-17T00:00:00"/>
    <s v="Same Day"/>
    <s v="SP-20920"/>
    <s v="Susan Pistek"/>
    <x v="0"/>
    <x v="0"/>
    <x v="38"/>
    <x v="24"/>
    <n v="43229"/>
    <x v="3"/>
    <s v="OFF-ST-10000675"/>
    <x v="1"/>
    <x v="4"/>
    <s v="File Shuttle II and Handi-File, Black"/>
    <n v="54.224000000000004"/>
    <n v="2"/>
    <n v="0.2"/>
    <n v="3.3889999999999993"/>
  </r>
  <r>
    <n v="8530"/>
    <s v="CA-2014-137624"/>
    <x v="3"/>
    <x v="468"/>
    <d v="2014-11-18T00:00:00"/>
    <s v="Standard Class"/>
    <s v="ME-17320"/>
    <s v="Maria Etezadi"/>
    <x v="2"/>
    <x v="0"/>
    <x v="1"/>
    <x v="1"/>
    <n v="90008"/>
    <x v="1"/>
    <s v="FUR-CH-10001714"/>
    <x v="0"/>
    <x v="1"/>
    <s v="Global Leather &amp; Oak Executive Chair, Burgundy"/>
    <n v="241.42399999999998"/>
    <n v="2"/>
    <n v="0.2"/>
    <n v="-36.213599999999985"/>
  </r>
  <r>
    <n v="8531"/>
    <s v="CA-2013-156748"/>
    <x v="0"/>
    <x v="885"/>
    <d v="2013-12-07T00:00:00"/>
    <s v="Standard Class"/>
    <s v="BS-11755"/>
    <s v="Bruce Stewart"/>
    <x v="0"/>
    <x v="0"/>
    <x v="66"/>
    <x v="12"/>
    <n v="48227"/>
    <x v="2"/>
    <s v="OFF-PA-10000380"/>
    <x v="1"/>
    <x v="10"/>
    <s v="REDIFORM Incoming/Outgoing Call Register, 11&quot; X 8 1/2&quot;, 100 Messages"/>
    <n v="33.36"/>
    <n v="4"/>
    <n v="0"/>
    <n v="16.68"/>
  </r>
  <r>
    <n v="8532"/>
    <s v="CA-2013-156748"/>
    <x v="0"/>
    <x v="885"/>
    <d v="2013-12-07T00:00:00"/>
    <s v="Standard Class"/>
    <s v="BS-11755"/>
    <s v="Bruce Stewart"/>
    <x v="0"/>
    <x v="0"/>
    <x v="66"/>
    <x v="12"/>
    <n v="48227"/>
    <x v="2"/>
    <s v="OFF-PA-10002713"/>
    <x v="1"/>
    <x v="10"/>
    <s v="Adams Phone Message Book, 200 Message Capacity, 8 1/16” x 11”"/>
    <n v="13.76"/>
    <n v="2"/>
    <n v="0"/>
    <n v="6.3295999999999992"/>
  </r>
  <r>
    <n v="8533"/>
    <s v="CA-2013-156748"/>
    <x v="0"/>
    <x v="885"/>
    <d v="2013-12-07T00:00:00"/>
    <s v="Standard Class"/>
    <s v="BS-11755"/>
    <s v="Bruce Stewart"/>
    <x v="0"/>
    <x v="0"/>
    <x v="66"/>
    <x v="12"/>
    <n v="48227"/>
    <x v="2"/>
    <s v="OFF-ST-10001370"/>
    <x v="1"/>
    <x v="4"/>
    <s v="Sensible Storage WireTech Storage Systems"/>
    <n v="496.86"/>
    <n v="7"/>
    <n v="0"/>
    <n v="24.842999999999947"/>
  </r>
  <r>
    <n v="8534"/>
    <s v="CA-2013-156748"/>
    <x v="0"/>
    <x v="885"/>
    <d v="2013-12-07T00:00:00"/>
    <s v="Standard Class"/>
    <s v="BS-11755"/>
    <s v="Bruce Stewart"/>
    <x v="0"/>
    <x v="0"/>
    <x v="66"/>
    <x v="12"/>
    <n v="48227"/>
    <x v="2"/>
    <s v="FUR-CH-10000513"/>
    <x v="0"/>
    <x v="1"/>
    <s v="High-Back Leather Manager's Chair"/>
    <n v="389.97"/>
    <n v="3"/>
    <n v="0"/>
    <n v="35.097300000000004"/>
  </r>
  <r>
    <n v="8535"/>
    <s v="CA-2012-169677"/>
    <x v="1"/>
    <x v="1004"/>
    <d v="2012-01-15T00:00:00"/>
    <s v="Second Class"/>
    <s v="KS-16300"/>
    <s v="Karen Seio"/>
    <x v="1"/>
    <x v="0"/>
    <x v="38"/>
    <x v="32"/>
    <n v="31907"/>
    <x v="0"/>
    <s v="OFF-LA-10003223"/>
    <x v="1"/>
    <x v="2"/>
    <s v="Avery 508"/>
    <n v="9.82"/>
    <n v="2"/>
    <n v="0"/>
    <n v="4.8117999999999999"/>
  </r>
  <r>
    <n v="8536"/>
    <s v="US-2011-163146"/>
    <x v="2"/>
    <x v="1174"/>
    <d v="2011-05-20T00:00:00"/>
    <s v="Standard Class"/>
    <s v="CC-12475"/>
    <s v="Cindy Chapman"/>
    <x v="0"/>
    <x v="0"/>
    <x v="8"/>
    <x v="1"/>
    <n v="94122"/>
    <x v="1"/>
    <s v="TEC-AC-10002217"/>
    <x v="2"/>
    <x v="11"/>
    <s v="Imation Clip USB flash drive - 8 GB"/>
    <n v="56.400000000000006"/>
    <n v="3"/>
    <n v="0"/>
    <n v="3.3840000000000003"/>
  </r>
  <r>
    <n v="8537"/>
    <s v="CA-2012-157343"/>
    <x v="1"/>
    <x v="722"/>
    <d v="2012-06-11T00:00:00"/>
    <s v="Standard Class"/>
    <s v="HD-14785"/>
    <s v="Harold Dahlen"/>
    <x v="2"/>
    <x v="0"/>
    <x v="10"/>
    <x v="9"/>
    <n v="19143"/>
    <x v="3"/>
    <s v="OFF-BI-10003707"/>
    <x v="1"/>
    <x v="8"/>
    <s v="Aluminum Screw Posts"/>
    <n v="18.312000000000001"/>
    <n v="4"/>
    <n v="0.7"/>
    <n v="-12.207999999999995"/>
  </r>
  <r>
    <n v="8538"/>
    <s v="CA-2012-157343"/>
    <x v="1"/>
    <x v="722"/>
    <d v="2012-06-11T00:00:00"/>
    <s v="Standard Class"/>
    <s v="HD-14785"/>
    <s v="Harold Dahlen"/>
    <x v="2"/>
    <x v="0"/>
    <x v="10"/>
    <x v="9"/>
    <n v="19143"/>
    <x v="3"/>
    <s v="OFF-PA-10000552"/>
    <x v="1"/>
    <x v="10"/>
    <s v="Xerox 200"/>
    <n v="25.920000000000005"/>
    <n v="5"/>
    <n v="0.2"/>
    <n v="9.0719999999999992"/>
  </r>
  <r>
    <n v="8539"/>
    <s v="CA-2012-157343"/>
    <x v="1"/>
    <x v="722"/>
    <d v="2012-06-11T00:00:00"/>
    <s v="Standard Class"/>
    <s v="HD-14785"/>
    <s v="Harold Dahlen"/>
    <x v="2"/>
    <x v="0"/>
    <x v="10"/>
    <x v="9"/>
    <n v="19143"/>
    <x v="3"/>
    <s v="OFF-AR-10003183"/>
    <x v="1"/>
    <x v="6"/>
    <s v="Avery Fluorescent Highlighter Four-Color Set"/>
    <n v="8.016"/>
    <n v="3"/>
    <n v="0.2"/>
    <n v="1.0019999999999993"/>
  </r>
  <r>
    <n v="8540"/>
    <s v="CA-2014-147354"/>
    <x v="3"/>
    <x v="631"/>
    <d v="2014-03-14T00:00:00"/>
    <s v="Standard Class"/>
    <s v="KB-16315"/>
    <s v="Karl Braun"/>
    <x v="0"/>
    <x v="0"/>
    <x v="1"/>
    <x v="1"/>
    <n v="90008"/>
    <x v="1"/>
    <s v="TEC-CO-10000971"/>
    <x v="2"/>
    <x v="16"/>
    <s v="Hewlett Packard 310 Color Digital Copier"/>
    <n v="479.98400000000004"/>
    <n v="2"/>
    <n v="0.2"/>
    <n v="59.997999999999962"/>
  </r>
  <r>
    <n v="8541"/>
    <s v="CA-2014-147354"/>
    <x v="3"/>
    <x v="631"/>
    <d v="2014-03-14T00:00:00"/>
    <s v="Standard Class"/>
    <s v="KB-16315"/>
    <s v="Karl Braun"/>
    <x v="0"/>
    <x v="0"/>
    <x v="1"/>
    <x v="1"/>
    <n v="90008"/>
    <x v="1"/>
    <s v="OFF-BI-10003910"/>
    <x v="1"/>
    <x v="8"/>
    <s v="DXL Angle-View Binders with Locking Rings by Samsill"/>
    <n v="30.84"/>
    <n v="5"/>
    <n v="0.2"/>
    <n v="9.6374999999999993"/>
  </r>
  <r>
    <n v="8542"/>
    <s v="CA-2012-157287"/>
    <x v="1"/>
    <x v="937"/>
    <d v="2012-12-23T00:00:00"/>
    <s v="First Class"/>
    <s v="HR-14830"/>
    <s v="Harold Ryan"/>
    <x v="1"/>
    <x v="0"/>
    <x v="10"/>
    <x v="9"/>
    <n v="19140"/>
    <x v="3"/>
    <s v="OFF-ST-10001172"/>
    <x v="1"/>
    <x v="4"/>
    <s v="Tennsco Lockers, Sand"/>
    <n v="33.568000000000005"/>
    <n v="2"/>
    <n v="0.2"/>
    <n v="1.6783999999999981"/>
  </r>
  <r>
    <n v="8543"/>
    <s v="CA-2012-157287"/>
    <x v="1"/>
    <x v="937"/>
    <d v="2012-12-23T00:00:00"/>
    <s v="First Class"/>
    <s v="HR-14830"/>
    <s v="Harold Ryan"/>
    <x v="1"/>
    <x v="0"/>
    <x v="10"/>
    <x v="9"/>
    <n v="19140"/>
    <x v="3"/>
    <s v="FUR-CH-10001270"/>
    <x v="0"/>
    <x v="1"/>
    <s v="Harbour Creations Steel Folding Chair"/>
    <n v="422.62499999999994"/>
    <n v="7"/>
    <n v="0.3"/>
    <n v="0"/>
  </r>
  <r>
    <n v="8544"/>
    <s v="CA-2011-137575"/>
    <x v="2"/>
    <x v="908"/>
    <d v="2011-08-11T00:00:00"/>
    <s v="Standard Class"/>
    <s v="TB-21625"/>
    <s v="Trudy Brown"/>
    <x v="0"/>
    <x v="0"/>
    <x v="20"/>
    <x v="15"/>
    <n v="10035"/>
    <x v="3"/>
    <s v="TEC-AC-10004571"/>
    <x v="2"/>
    <x v="11"/>
    <s v="Logitech G700s Rechargeable Gaming Mouse"/>
    <n v="199.98"/>
    <n v="2"/>
    <n v="0"/>
    <n v="83.991600000000005"/>
  </r>
  <r>
    <n v="8545"/>
    <s v="CA-2013-119074"/>
    <x v="0"/>
    <x v="1196"/>
    <d v="2013-04-01T00:00:00"/>
    <s v="Standard Class"/>
    <s v="DS-13180"/>
    <s v="David Smith"/>
    <x v="1"/>
    <x v="0"/>
    <x v="38"/>
    <x v="32"/>
    <n v="31907"/>
    <x v="0"/>
    <s v="FUR-FU-10004053"/>
    <x v="0"/>
    <x v="5"/>
    <s v="DAX Two-Tone Silver Metal Document Frame"/>
    <n v="20.239999999999998"/>
    <n v="1"/>
    <n v="0"/>
    <n v="8.7032000000000007"/>
  </r>
  <r>
    <n v="8546"/>
    <s v="CA-2013-119074"/>
    <x v="0"/>
    <x v="1196"/>
    <d v="2013-04-01T00:00:00"/>
    <s v="Standard Class"/>
    <s v="DS-13180"/>
    <s v="David Smith"/>
    <x v="1"/>
    <x v="0"/>
    <x v="38"/>
    <x v="32"/>
    <n v="31907"/>
    <x v="0"/>
    <s v="FUR-FU-10003731"/>
    <x v="0"/>
    <x v="5"/>
    <s v="Eldon Expressions Wood and Plastic Desk Accessories, Oak"/>
    <n v="39.92"/>
    <n v="4"/>
    <n v="0"/>
    <n v="11.177600000000002"/>
  </r>
  <r>
    <n v="8547"/>
    <s v="CA-2013-119074"/>
    <x v="0"/>
    <x v="1196"/>
    <d v="2013-04-01T00:00:00"/>
    <s v="Standard Class"/>
    <s v="DS-13180"/>
    <s v="David Smith"/>
    <x v="1"/>
    <x v="0"/>
    <x v="38"/>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x v="0"/>
    <x v="1"/>
    <x v="1"/>
    <n v="90049"/>
    <x v="1"/>
    <s v="TEC-AC-10001266"/>
    <x v="2"/>
    <x v="11"/>
    <s v="Memorex Micro Travel Drive 8 GB"/>
    <n v="39"/>
    <n v="3"/>
    <n v="0"/>
    <n v="17.549999999999997"/>
  </r>
  <r>
    <n v="8549"/>
    <s v="CA-2012-149566"/>
    <x v="1"/>
    <x v="901"/>
    <d v="2012-12-10T00:00:00"/>
    <s v="Standard Class"/>
    <s v="GB-14530"/>
    <s v="George Bell"/>
    <x v="1"/>
    <x v="0"/>
    <x v="1"/>
    <x v="1"/>
    <n v="90049"/>
    <x v="1"/>
    <s v="OFF-LA-10000452"/>
    <x v="1"/>
    <x v="2"/>
    <s v="Avery 488"/>
    <n v="12.6"/>
    <n v="4"/>
    <n v="0"/>
    <n v="6.048"/>
  </r>
  <r>
    <n v="8550"/>
    <s v="CA-2012-126186"/>
    <x v="1"/>
    <x v="861"/>
    <d v="2012-09-12T00:00:00"/>
    <s v="First Class"/>
    <s v="GB-14530"/>
    <s v="George Bell"/>
    <x v="1"/>
    <x v="0"/>
    <x v="34"/>
    <x v="22"/>
    <n v="80013"/>
    <x v="1"/>
    <s v="FUR-FU-10000073"/>
    <x v="0"/>
    <x v="5"/>
    <s v="Deflect-O Glasstique Clear Desk Accessories"/>
    <n v="24.64"/>
    <n v="4"/>
    <n v="0.2"/>
    <n v="4.0039999999999978"/>
  </r>
  <r>
    <n v="8551"/>
    <s v="CA-2012-121132"/>
    <x v="1"/>
    <x v="789"/>
    <d v="2012-07-24T00:00:00"/>
    <s v="Standard Class"/>
    <s v="VB-21745"/>
    <s v="Victoria Brennan"/>
    <x v="1"/>
    <x v="0"/>
    <x v="12"/>
    <x v="5"/>
    <n v="77041"/>
    <x v="2"/>
    <s v="OFF-LA-10002368"/>
    <x v="1"/>
    <x v="2"/>
    <s v="Avery 479"/>
    <n v="6.2640000000000002"/>
    <n v="3"/>
    <n v="0.2"/>
    <n v="2.0358000000000001"/>
  </r>
  <r>
    <n v="8552"/>
    <s v="CA-2012-121132"/>
    <x v="1"/>
    <x v="789"/>
    <d v="2012-07-24T00:00:00"/>
    <s v="Standard Class"/>
    <s v="VB-21745"/>
    <s v="Victoria Brennan"/>
    <x v="1"/>
    <x v="0"/>
    <x v="12"/>
    <x v="5"/>
    <n v="77041"/>
    <x v="2"/>
    <s v="OFF-FA-10004248"/>
    <x v="1"/>
    <x v="13"/>
    <s v="Advantus T-Pin Paper Clips"/>
    <n v="14.432"/>
    <n v="4"/>
    <n v="0.2"/>
    <n v="3.4276000000000004"/>
  </r>
  <r>
    <n v="8553"/>
    <s v="CA-2011-140473"/>
    <x v="2"/>
    <x v="992"/>
    <d v="2011-06-03T00:00:00"/>
    <s v="Standard Class"/>
    <s v="MC-17425"/>
    <s v="Mark Cousins"/>
    <x v="1"/>
    <x v="0"/>
    <x v="22"/>
    <x v="10"/>
    <n v="60623"/>
    <x v="2"/>
    <s v="TEC-CO-10004202"/>
    <x v="2"/>
    <x v="16"/>
    <s v="Brother DCP1000 Digital 3 in 1 Multifunction Machine"/>
    <n v="719.97600000000011"/>
    <n v="3"/>
    <n v="0.2"/>
    <n v="134.99549999999999"/>
  </r>
  <r>
    <n v="8554"/>
    <s v="US-2014-102904"/>
    <x v="3"/>
    <x v="38"/>
    <d v="2014-11-21T00:00:00"/>
    <s v="Standard Class"/>
    <s v="CB-12025"/>
    <s v="Cassandra Brandow"/>
    <x v="0"/>
    <x v="0"/>
    <x v="27"/>
    <x v="19"/>
    <n v="35601"/>
    <x v="0"/>
    <s v="TEC-AC-10000927"/>
    <x v="2"/>
    <x v="11"/>
    <s v="Anker Ultrathin Bluetooth Wireless Keyboard Aluminum Cover with Stand "/>
    <n v="239.92"/>
    <n v="8"/>
    <n v="0"/>
    <n v="23.99199999999999"/>
  </r>
  <r>
    <n v="8555"/>
    <s v="CA-2013-102092"/>
    <x v="0"/>
    <x v="10"/>
    <d v="2013-12-12T00:00:00"/>
    <s v="First Class"/>
    <s v="PM-18940"/>
    <s v="Paul MacIntyre"/>
    <x v="0"/>
    <x v="0"/>
    <x v="24"/>
    <x v="17"/>
    <n v="22153"/>
    <x v="0"/>
    <s v="FUR-TA-10002530"/>
    <x v="0"/>
    <x v="3"/>
    <s v="Iceberg OfficeWorks 42&quot; Round Tables"/>
    <n v="1056.8599999999999"/>
    <n v="7"/>
    <n v="0"/>
    <n v="158.52899999999994"/>
  </r>
  <r>
    <n v="8556"/>
    <s v="CA-2012-117884"/>
    <x v="1"/>
    <x v="204"/>
    <d v="2012-03-22T00:00:00"/>
    <s v="Same Day"/>
    <s v="DC-13285"/>
    <s v="Debra Catini"/>
    <x v="0"/>
    <x v="0"/>
    <x v="369"/>
    <x v="2"/>
    <n v="33317"/>
    <x v="0"/>
    <s v="TEC-AC-10002567"/>
    <x v="2"/>
    <x v="11"/>
    <s v="Logitech G602 Wireless Gaming Mouse"/>
    <n v="447.94399999999996"/>
    <n v="7"/>
    <n v="0.2"/>
    <n v="89.588799999999992"/>
  </r>
  <r>
    <n v="8557"/>
    <s v="CA-2012-117884"/>
    <x v="1"/>
    <x v="204"/>
    <d v="2012-03-22T00:00:00"/>
    <s v="Same Day"/>
    <s v="DC-13285"/>
    <s v="Debra Catini"/>
    <x v="0"/>
    <x v="0"/>
    <x v="369"/>
    <x v="2"/>
    <n v="33317"/>
    <x v="0"/>
    <s v="OFF-ST-10002182"/>
    <x v="1"/>
    <x v="4"/>
    <s v="Iris 3-Drawer Stacking Bin, Black"/>
    <n v="150.40799999999999"/>
    <n v="9"/>
    <n v="0.2"/>
    <n v="-33.841799999999999"/>
  </r>
  <r>
    <n v="8558"/>
    <s v="CA-2013-132829"/>
    <x v="0"/>
    <x v="443"/>
    <d v="2013-12-27T00:00:00"/>
    <s v="Second Class"/>
    <s v="LA-16780"/>
    <s v="Laura Armstrong"/>
    <x v="1"/>
    <x v="0"/>
    <x v="12"/>
    <x v="5"/>
    <n v="77041"/>
    <x v="2"/>
    <s v="TEC-PH-10004539"/>
    <x v="2"/>
    <x v="7"/>
    <s v="Wireless Extenders zBoost YX545 SOHO Signal Booster"/>
    <n v="453.57600000000002"/>
    <n v="3"/>
    <n v="0.2"/>
    <n v="39.687899999999985"/>
  </r>
  <r>
    <n v="8559"/>
    <s v="CA-2013-132829"/>
    <x v="0"/>
    <x v="443"/>
    <d v="2013-12-27T00:00:00"/>
    <s v="Second Class"/>
    <s v="LA-16780"/>
    <s v="Laura Armstrong"/>
    <x v="1"/>
    <x v="0"/>
    <x v="12"/>
    <x v="5"/>
    <n v="77041"/>
    <x v="2"/>
    <s v="OFF-LA-10002945"/>
    <x v="1"/>
    <x v="2"/>
    <s v="Permanent Self-Adhesive File Folder Labels for Typewriters, 1 1/8 x 3 1/2, White"/>
    <n v="45.36"/>
    <n v="9"/>
    <n v="0.2"/>
    <n v="14.741999999999997"/>
  </r>
  <r>
    <n v="8560"/>
    <s v="CA-2013-132829"/>
    <x v="0"/>
    <x v="443"/>
    <d v="2013-12-27T00:00:00"/>
    <s v="Second Class"/>
    <s v="LA-16780"/>
    <s v="Laura Armstrong"/>
    <x v="1"/>
    <x v="0"/>
    <x v="12"/>
    <x v="5"/>
    <n v="77041"/>
    <x v="2"/>
    <s v="TEC-PH-10004345"/>
    <x v="2"/>
    <x v="7"/>
    <s v="Cisco SPA 502G IP Phone"/>
    <n v="287.88"/>
    <n v="3"/>
    <n v="0.2"/>
    <n v="35.984999999999999"/>
  </r>
  <r>
    <n v="8561"/>
    <s v="CA-2013-132829"/>
    <x v="0"/>
    <x v="443"/>
    <d v="2013-12-27T00:00:00"/>
    <s v="Second Class"/>
    <s v="LA-16780"/>
    <s v="Laura Armstrong"/>
    <x v="1"/>
    <x v="0"/>
    <x v="12"/>
    <x v="5"/>
    <n v="77041"/>
    <x v="2"/>
    <s v="TEC-PH-10004912"/>
    <x v="2"/>
    <x v="7"/>
    <s v="Cisco SPA112 2 Port Phone Adapter"/>
    <n v="131.88000000000002"/>
    <n v="3"/>
    <n v="0.2"/>
    <n v="14.836499999999987"/>
  </r>
  <r>
    <n v="8562"/>
    <s v="CA-2013-132829"/>
    <x v="0"/>
    <x v="443"/>
    <d v="2013-12-27T00:00:00"/>
    <s v="Second Class"/>
    <s v="LA-16780"/>
    <s v="Laura Armstrong"/>
    <x v="1"/>
    <x v="0"/>
    <x v="12"/>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x v="0"/>
    <x v="158"/>
    <x v="6"/>
    <n v="53209"/>
    <x v="2"/>
    <s v="FUR-CH-10000847"/>
    <x v="0"/>
    <x v="1"/>
    <s v="Global Executive Mid-Back Manager's Chair"/>
    <n v="1454.9"/>
    <n v="5"/>
    <n v="0"/>
    <n v="378.274"/>
  </r>
  <r>
    <n v="8564"/>
    <s v="US-2014-108315"/>
    <x v="3"/>
    <x v="504"/>
    <d v="2014-05-05T00:00:00"/>
    <s v="Standard Class"/>
    <s v="MH-18115"/>
    <s v="Mick Hernandez"/>
    <x v="2"/>
    <x v="0"/>
    <x v="508"/>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x v="0"/>
    <x v="508"/>
    <x v="2"/>
    <n v="32771"/>
    <x v="0"/>
    <s v="FUR-FU-10000747"/>
    <x v="0"/>
    <x v="5"/>
    <s v="Tenex B1-RE Series Chair Mats for Low Pile Carpets"/>
    <n v="220.70400000000001"/>
    <n v="6"/>
    <n v="0.2"/>
    <n v="-8.2764000000000379"/>
  </r>
  <r>
    <n v="8566"/>
    <s v="CA-2013-134110"/>
    <x v="0"/>
    <x v="1019"/>
    <d v="2013-11-19T00:00:00"/>
    <s v="First Class"/>
    <s v="BG-11035"/>
    <s v="Barry Gonzalez"/>
    <x v="0"/>
    <x v="0"/>
    <x v="398"/>
    <x v="5"/>
    <n v="75056"/>
    <x v="2"/>
    <s v="TEC-PH-10002350"/>
    <x v="2"/>
    <x v="7"/>
    <s v="Apple EarPods with Remote and Mic"/>
    <n v="67.176000000000002"/>
    <n v="3"/>
    <n v="0.2"/>
    <n v="6.7175999999999974"/>
  </r>
  <r>
    <n v="8567"/>
    <s v="CA-2013-134110"/>
    <x v="0"/>
    <x v="1019"/>
    <d v="2013-11-19T00:00:00"/>
    <s v="First Class"/>
    <s v="BG-11035"/>
    <s v="Barry Gonzalez"/>
    <x v="0"/>
    <x v="0"/>
    <x v="398"/>
    <x v="5"/>
    <n v="75056"/>
    <x v="2"/>
    <s v="OFF-PA-10000697"/>
    <x v="1"/>
    <x v="10"/>
    <s v="TOPS Voice Message Log Book, Flash Format"/>
    <n v="15.231999999999999"/>
    <n v="4"/>
    <n v="0.2"/>
    <n v="5.5215999999999994"/>
  </r>
  <r>
    <n v="8568"/>
    <s v="US-2013-136581"/>
    <x v="0"/>
    <x v="338"/>
    <d v="2013-11-13T00:00:00"/>
    <s v="First Class"/>
    <s v="SV-20365"/>
    <s v="Seth Vernon"/>
    <x v="0"/>
    <x v="0"/>
    <x v="21"/>
    <x v="24"/>
    <n v="45373"/>
    <x v="3"/>
    <s v="OFF-PA-10002787"/>
    <x v="1"/>
    <x v="10"/>
    <s v="Xerox 227"/>
    <n v="31.104000000000006"/>
    <n v="6"/>
    <n v="0.2"/>
    <n v="10.8864"/>
  </r>
  <r>
    <n v="8569"/>
    <s v="CA-2013-162390"/>
    <x v="0"/>
    <x v="409"/>
    <d v="2013-12-13T00:00:00"/>
    <s v="Standard Class"/>
    <s v="DP-13105"/>
    <s v="Dave Poirier"/>
    <x v="1"/>
    <x v="0"/>
    <x v="337"/>
    <x v="15"/>
    <n v="11550"/>
    <x v="3"/>
    <s v="OFF-BI-10004318"/>
    <x v="1"/>
    <x v="8"/>
    <s v="Ibico EB-19 Dual Function Manual Binding System"/>
    <n v="968.74400000000014"/>
    <n v="7"/>
    <n v="0.2"/>
    <n v="314.84180000000003"/>
  </r>
  <r>
    <n v="8570"/>
    <s v="CA-2013-162390"/>
    <x v="0"/>
    <x v="409"/>
    <d v="2013-12-13T00:00:00"/>
    <s v="Standard Class"/>
    <s v="DP-13105"/>
    <s v="Dave Poirier"/>
    <x v="1"/>
    <x v="0"/>
    <x v="337"/>
    <x v="15"/>
    <n v="11550"/>
    <x v="3"/>
    <s v="OFF-BI-10001721"/>
    <x v="1"/>
    <x v="8"/>
    <s v="Trimflex Flexible Post Binders"/>
    <n v="222.35199999999998"/>
    <n v="13"/>
    <n v="0.2"/>
    <n v="77.823200000000014"/>
  </r>
  <r>
    <n v="8571"/>
    <s v="CA-2013-162390"/>
    <x v="0"/>
    <x v="409"/>
    <d v="2013-12-13T00:00:00"/>
    <s v="Standard Class"/>
    <s v="DP-13105"/>
    <s v="Dave Poirier"/>
    <x v="1"/>
    <x v="0"/>
    <x v="337"/>
    <x v="15"/>
    <n v="11550"/>
    <x v="3"/>
    <s v="TEC-CO-10004202"/>
    <x v="2"/>
    <x v="16"/>
    <s v="Brother DCP1000 Digital 3 in 1 Multifunction Machine"/>
    <n v="479.98400000000004"/>
    <n v="2"/>
    <n v="0.2"/>
    <n v="89.996999999999986"/>
  </r>
  <r>
    <n v="8572"/>
    <s v="CA-2013-162222"/>
    <x v="0"/>
    <x v="1015"/>
    <d v="2013-04-04T00:00:00"/>
    <s v="Same Day"/>
    <s v="SR-20740"/>
    <s v="Steven Roelle"/>
    <x v="2"/>
    <x v="0"/>
    <x v="61"/>
    <x v="5"/>
    <n v="75081"/>
    <x v="2"/>
    <s v="OFF-PA-10003893"/>
    <x v="1"/>
    <x v="10"/>
    <s v="Xerox 1962"/>
    <n v="10.272000000000002"/>
    <n v="3"/>
    <n v="0.2"/>
    <n v="3.2099999999999982"/>
  </r>
  <r>
    <n v="8573"/>
    <s v="CA-2011-121629"/>
    <x v="2"/>
    <x v="683"/>
    <d v="2011-12-02T00:00:00"/>
    <s v="Standard Class"/>
    <s v="BT-11680"/>
    <s v="Brian Thompson"/>
    <x v="0"/>
    <x v="0"/>
    <x v="12"/>
    <x v="5"/>
    <n v="77041"/>
    <x v="2"/>
    <s v="TEC-MA-10004679"/>
    <x v="2"/>
    <x v="15"/>
    <s v="StarTech.com 10/100 VDSL2 Ethernet Extender Kit"/>
    <n v="998.84999999999991"/>
    <n v="5"/>
    <n v="0.4"/>
    <n v="-199.7700000000001"/>
  </r>
  <r>
    <n v="8574"/>
    <s v="CA-2012-164623"/>
    <x v="1"/>
    <x v="1182"/>
    <d v="2012-10-22T00:00:00"/>
    <s v="First Class"/>
    <s v="MS-17770"/>
    <s v="Maxwell Schwartz"/>
    <x v="0"/>
    <x v="0"/>
    <x v="20"/>
    <x v="15"/>
    <n v="10035"/>
    <x v="3"/>
    <s v="OFF-PA-10000249"/>
    <x v="1"/>
    <x v="10"/>
    <s v="Staples"/>
    <n v="24.56"/>
    <n v="2"/>
    <n v="0"/>
    <n v="11.543199999999999"/>
  </r>
  <r>
    <n v="8575"/>
    <s v="CA-2011-159849"/>
    <x v="2"/>
    <x v="111"/>
    <d v="2011-09-19T00:00:00"/>
    <s v="Same Day"/>
    <s v="JK-15640"/>
    <s v="Jim Kriz"/>
    <x v="2"/>
    <x v="0"/>
    <x v="8"/>
    <x v="1"/>
    <n v="94110"/>
    <x v="1"/>
    <s v="OFF-FA-10000053"/>
    <x v="1"/>
    <x v="13"/>
    <s v="Revere Boxed Rubber Bands by Revere"/>
    <n v="5.67"/>
    <n v="3"/>
    <n v="0"/>
    <n v="0.11340000000000017"/>
  </r>
  <r>
    <n v="8576"/>
    <s v="CA-2014-101273"/>
    <x v="3"/>
    <x v="151"/>
    <d v="2014-08-31T00:00:00"/>
    <s v="Second Class"/>
    <s v="ST-20530"/>
    <s v="Shui Tom"/>
    <x v="0"/>
    <x v="0"/>
    <x v="370"/>
    <x v="2"/>
    <n v="34952"/>
    <x v="0"/>
    <s v="OFF-AP-10000804"/>
    <x v="1"/>
    <x v="9"/>
    <s v="Hoover Portapower Portable Vacuum"/>
    <n v="14.336000000000002"/>
    <n v="4"/>
    <n v="0.2"/>
    <n v="0.89599999999999991"/>
  </r>
  <r>
    <n v="8577"/>
    <s v="CA-2014-106747"/>
    <x v="3"/>
    <x v="445"/>
    <d v="2014-07-05T00:00:00"/>
    <s v="First Class"/>
    <s v="TS-21505"/>
    <s v="Tony Sayre"/>
    <x v="0"/>
    <x v="0"/>
    <x v="3"/>
    <x v="38"/>
    <n v="3301"/>
    <x v="3"/>
    <s v="FUR-FU-10004188"/>
    <x v="0"/>
    <x v="5"/>
    <s v="Luxo Professional Combination Clamp-On Lamps"/>
    <n v="102.3"/>
    <n v="1"/>
    <n v="0"/>
    <n v="26.597999999999999"/>
  </r>
  <r>
    <n v="8578"/>
    <s v="CA-2014-146164"/>
    <x v="3"/>
    <x v="66"/>
    <d v="2014-12-27T00:00:00"/>
    <s v="Standard Class"/>
    <s v="CM-12190"/>
    <s v="Charlotte Melton"/>
    <x v="0"/>
    <x v="0"/>
    <x v="30"/>
    <x v="11"/>
    <n v="55901"/>
    <x v="2"/>
    <s v="FUR-TA-10004915"/>
    <x v="0"/>
    <x v="3"/>
    <s v="Office Impressions End Table, 20-1/2&quot;H x 24&quot;W x 20&quot;D"/>
    <n v="607.52"/>
    <n v="2"/>
    <n v="0"/>
    <n v="97.203200000000038"/>
  </r>
  <r>
    <n v="8579"/>
    <s v="CA-2014-146164"/>
    <x v="3"/>
    <x v="66"/>
    <d v="2014-12-27T00:00:00"/>
    <s v="Standard Class"/>
    <s v="CM-12190"/>
    <s v="Charlotte Melton"/>
    <x v="0"/>
    <x v="0"/>
    <x v="30"/>
    <x v="11"/>
    <n v="55901"/>
    <x v="2"/>
    <s v="OFF-ST-10001228"/>
    <x v="1"/>
    <x v="4"/>
    <s v="Personal File Boxes with Fold-Down Carry Handle"/>
    <n v="31.16"/>
    <n v="2"/>
    <n v="0"/>
    <n v="7.7899999999999991"/>
  </r>
  <r>
    <n v="8580"/>
    <s v="CA-2013-111605"/>
    <x v="0"/>
    <x v="797"/>
    <d v="2014-01-03T00:00:00"/>
    <s v="Standard Class"/>
    <s v="JW-15955"/>
    <s v="Joni Wasserman"/>
    <x v="0"/>
    <x v="0"/>
    <x v="103"/>
    <x v="0"/>
    <n v="40214"/>
    <x v="0"/>
    <s v="OFF-LA-10002368"/>
    <x v="1"/>
    <x v="2"/>
    <s v="Avery 479"/>
    <n v="2.61"/>
    <n v="1"/>
    <n v="0"/>
    <n v="1.2005999999999999"/>
  </r>
  <r>
    <n v="8581"/>
    <s v="CA-2011-130673"/>
    <x v="2"/>
    <x v="671"/>
    <d v="2011-05-22T00:00:00"/>
    <s v="Second Class"/>
    <s v="MC-17590"/>
    <s v="Matt Collister"/>
    <x v="1"/>
    <x v="0"/>
    <x v="509"/>
    <x v="5"/>
    <n v="78666"/>
    <x v="2"/>
    <s v="FUR-FU-10003489"/>
    <x v="0"/>
    <x v="5"/>
    <s v="Contemporary Borderless Frame"/>
    <n v="10.332000000000001"/>
    <n v="3"/>
    <n v="0.6"/>
    <n v="-5.9408999999999992"/>
  </r>
  <r>
    <n v="8582"/>
    <s v="CA-2011-130673"/>
    <x v="2"/>
    <x v="671"/>
    <d v="2011-05-22T00:00:00"/>
    <s v="Second Class"/>
    <s v="MC-17590"/>
    <s v="Matt Collister"/>
    <x v="1"/>
    <x v="0"/>
    <x v="509"/>
    <x v="5"/>
    <n v="78666"/>
    <x v="2"/>
    <s v="OFF-PA-10000289"/>
    <x v="1"/>
    <x v="10"/>
    <s v="Xerox 213"/>
    <n v="10.368000000000002"/>
    <n v="2"/>
    <n v="0.2"/>
    <n v="3.6288"/>
  </r>
  <r>
    <n v="8583"/>
    <s v="CA-2011-130673"/>
    <x v="2"/>
    <x v="671"/>
    <d v="2011-05-22T00:00:00"/>
    <s v="Second Class"/>
    <s v="MC-17590"/>
    <s v="Matt Collister"/>
    <x v="1"/>
    <x v="0"/>
    <x v="509"/>
    <x v="5"/>
    <n v="78666"/>
    <x v="2"/>
    <s v="TEC-AC-10004227"/>
    <x v="2"/>
    <x v="11"/>
    <s v="SanDisk Ultra 16 GB MicroSDHC Class 10 Memory Card"/>
    <n v="20.784000000000002"/>
    <n v="2"/>
    <n v="0.2"/>
    <n v="-3.6372000000000027"/>
  </r>
  <r>
    <n v="8584"/>
    <s v="CA-2011-130673"/>
    <x v="2"/>
    <x v="671"/>
    <d v="2011-05-22T00:00:00"/>
    <s v="Second Class"/>
    <s v="MC-17590"/>
    <s v="Matt Collister"/>
    <x v="1"/>
    <x v="0"/>
    <x v="509"/>
    <x v="5"/>
    <n v="78666"/>
    <x v="2"/>
    <s v="OFF-ST-10000636"/>
    <x v="1"/>
    <x v="4"/>
    <s v="Rogers Profile Extra Capacity Storage Tub"/>
    <n v="66.959999999999994"/>
    <n v="5"/>
    <n v="0.2"/>
    <n v="-13.392000000000003"/>
  </r>
  <r>
    <n v="8585"/>
    <s v="CA-2011-104808"/>
    <x v="2"/>
    <x v="519"/>
    <d v="2011-02-09T00:00:00"/>
    <s v="Second Class"/>
    <s v="MH-17440"/>
    <s v="Mark Haberlin"/>
    <x v="1"/>
    <x v="0"/>
    <x v="194"/>
    <x v="1"/>
    <n v="92025"/>
    <x v="1"/>
    <s v="OFF-BI-10003676"/>
    <x v="1"/>
    <x v="8"/>
    <s v="GBC Standard Recycled Report Covers, Clear Plastic Sheets"/>
    <n v="17.248000000000001"/>
    <n v="2"/>
    <n v="0.2"/>
    <n v="6.0367999999999986"/>
  </r>
  <r>
    <n v="8586"/>
    <s v="US-2014-132927"/>
    <x v="3"/>
    <x v="34"/>
    <d v="2014-12-16T00:00:00"/>
    <s v="Standard Class"/>
    <s v="RD-19720"/>
    <s v="Roger Demir"/>
    <x v="0"/>
    <x v="0"/>
    <x v="10"/>
    <x v="9"/>
    <n v="19134"/>
    <x v="3"/>
    <s v="OFF-BI-10001116"/>
    <x v="1"/>
    <x v="8"/>
    <s v="Wilson Jones 1&quot; Hanging DublLock Ring Binders"/>
    <n v="11.088000000000003"/>
    <n v="7"/>
    <n v="0.7"/>
    <n v="-8.1311999999999998"/>
  </r>
  <r>
    <n v="8587"/>
    <s v="CA-2014-162012"/>
    <x v="3"/>
    <x v="497"/>
    <d v="2014-07-19T00:00:00"/>
    <s v="Standard Class"/>
    <s v="KB-16240"/>
    <s v="Karen Bern"/>
    <x v="1"/>
    <x v="0"/>
    <x v="1"/>
    <x v="1"/>
    <n v="90049"/>
    <x v="1"/>
    <s v="TEC-AC-10003832"/>
    <x v="2"/>
    <x v="11"/>
    <s v="Logitech P710e Mobile Speakerphone"/>
    <n v="1287.45"/>
    <n v="5"/>
    <n v="0"/>
    <n v="244.61549999999988"/>
  </r>
  <r>
    <n v="8588"/>
    <s v="CA-2014-162012"/>
    <x v="3"/>
    <x v="497"/>
    <d v="2014-07-19T00:00:00"/>
    <s v="Standard Class"/>
    <s v="KB-16240"/>
    <s v="Karen Bern"/>
    <x v="1"/>
    <x v="0"/>
    <x v="1"/>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x v="0"/>
    <x v="10"/>
    <x v="9"/>
    <n v="19140"/>
    <x v="3"/>
    <s v="OFF-ST-10002583"/>
    <x v="1"/>
    <x v="4"/>
    <s v="Fellowes Neat Ideas Storage Cubes"/>
    <n v="51.967999999999996"/>
    <n v="2"/>
    <n v="0.2"/>
    <n v="-10.393600000000001"/>
  </r>
  <r>
    <n v="8590"/>
    <s v="CA-2014-145338"/>
    <x v="3"/>
    <x v="926"/>
    <d v="2014-02-02T00:00:00"/>
    <s v="First Class"/>
    <s v="BD-11770"/>
    <s v="Bryan Davis"/>
    <x v="0"/>
    <x v="0"/>
    <x v="10"/>
    <x v="9"/>
    <n v="19120"/>
    <x v="3"/>
    <s v="OFF-AR-10002053"/>
    <x v="1"/>
    <x v="6"/>
    <s v="Premium Writing Pencils, Soft, #2 by Central Association for the Blind"/>
    <n v="4.7679999999999998"/>
    <n v="2"/>
    <n v="0.2"/>
    <n v="0.47680000000000011"/>
  </r>
  <r>
    <n v="8591"/>
    <s v="CA-2014-126676"/>
    <x v="3"/>
    <x v="365"/>
    <d v="2014-10-02T00:00:00"/>
    <s v="First Class"/>
    <s v="FH-14365"/>
    <s v="Fred Hopkins"/>
    <x v="1"/>
    <x v="0"/>
    <x v="337"/>
    <x v="15"/>
    <n v="11550"/>
    <x v="3"/>
    <s v="OFF-EN-10004846"/>
    <x v="1"/>
    <x v="12"/>
    <s v="Letter or Legal Size Expandable Poly String Tie Envelopes"/>
    <n v="7.98"/>
    <n v="3"/>
    <n v="0"/>
    <n v="3.9102000000000006"/>
  </r>
  <r>
    <n v="8592"/>
    <s v="CA-2014-101700"/>
    <x v="3"/>
    <x v="756"/>
    <d v="2014-04-27T00:00:00"/>
    <s v="First Class"/>
    <s v="SO-20335"/>
    <s v="Sean O'Donnell"/>
    <x v="0"/>
    <x v="0"/>
    <x v="510"/>
    <x v="22"/>
    <n v="80634"/>
    <x v="1"/>
    <s v="OFF-EN-10003134"/>
    <x v="1"/>
    <x v="12"/>
    <s v="Staples"/>
    <n v="18.687999999999999"/>
    <n v="2"/>
    <n v="0.2"/>
    <n v="7.008"/>
  </r>
  <r>
    <n v="8593"/>
    <s v="CA-2014-101700"/>
    <x v="3"/>
    <x v="756"/>
    <d v="2014-04-27T00:00:00"/>
    <s v="First Class"/>
    <s v="SO-20335"/>
    <s v="Sean O'Donnell"/>
    <x v="0"/>
    <x v="0"/>
    <x v="510"/>
    <x v="22"/>
    <n v="80634"/>
    <x v="1"/>
    <s v="FUR-FU-10001025"/>
    <x v="0"/>
    <x v="5"/>
    <s v="Eldon Imàge Series Desk Accessories, Clear"/>
    <n v="11.664000000000001"/>
    <n v="3"/>
    <n v="0.2"/>
    <n v="3.3534000000000006"/>
  </r>
  <r>
    <n v="8594"/>
    <s v="CA-2014-159667"/>
    <x v="3"/>
    <x v="45"/>
    <d v="2014-11-14T00:00:00"/>
    <s v="Standard Class"/>
    <s v="PM-19135"/>
    <s v="Peter McVee"/>
    <x v="2"/>
    <x v="0"/>
    <x v="108"/>
    <x v="2"/>
    <n v="32216"/>
    <x v="0"/>
    <s v="TEC-AC-10002567"/>
    <x v="2"/>
    <x v="11"/>
    <s v="Logitech G602 Wireless Gaming Mouse"/>
    <n v="191.976"/>
    <n v="3"/>
    <n v="0.2"/>
    <n v="38.395199999999988"/>
  </r>
  <r>
    <n v="8595"/>
    <s v="CA-2014-159667"/>
    <x v="3"/>
    <x v="45"/>
    <d v="2014-11-14T00:00:00"/>
    <s v="Standard Class"/>
    <s v="PM-19135"/>
    <s v="Peter McVee"/>
    <x v="2"/>
    <x v="0"/>
    <x v="108"/>
    <x v="2"/>
    <n v="32216"/>
    <x v="0"/>
    <s v="TEC-PH-10004094"/>
    <x v="2"/>
    <x v="7"/>
    <s v="Motorola L703CM"/>
    <n v="499.16800000000006"/>
    <n v="4"/>
    <n v="0.2"/>
    <n v="31.197999999999993"/>
  </r>
  <r>
    <n v="8596"/>
    <s v="CA-2011-111934"/>
    <x v="2"/>
    <x v="952"/>
    <d v="2011-05-07T00:00:00"/>
    <s v="First Class"/>
    <s v="GD-14590"/>
    <s v="Giulietta Dortch"/>
    <x v="1"/>
    <x v="0"/>
    <x v="81"/>
    <x v="17"/>
    <n v="22204"/>
    <x v="0"/>
    <s v="OFF-BI-10004364"/>
    <x v="1"/>
    <x v="8"/>
    <s v="Storex Dura Pro Binders"/>
    <n v="11.88"/>
    <n v="2"/>
    <n v="0"/>
    <n v="5.3460000000000001"/>
  </r>
  <r>
    <n v="8597"/>
    <s v="CA-2011-111934"/>
    <x v="2"/>
    <x v="952"/>
    <d v="2011-05-07T00:00:00"/>
    <s v="First Class"/>
    <s v="GD-14590"/>
    <s v="Giulietta Dortch"/>
    <x v="1"/>
    <x v="0"/>
    <x v="81"/>
    <x v="17"/>
    <n v="22204"/>
    <x v="0"/>
    <s v="OFF-PA-10000474"/>
    <x v="1"/>
    <x v="10"/>
    <s v="Staples"/>
    <n v="35.44"/>
    <n v="1"/>
    <n v="0"/>
    <n v="16.656799999999997"/>
  </r>
  <r>
    <n v="8598"/>
    <s v="US-2013-117387"/>
    <x v="0"/>
    <x v="189"/>
    <d v="2013-11-01T00:00:00"/>
    <s v="Standard Class"/>
    <s v="PA-19060"/>
    <s v="Pete Armstrong"/>
    <x v="2"/>
    <x v="0"/>
    <x v="8"/>
    <x v="1"/>
    <n v="94122"/>
    <x v="1"/>
    <s v="OFF-BI-10004308"/>
    <x v="1"/>
    <x v="8"/>
    <s v="Avery Legal 4-Ring Binder"/>
    <n v="67.13600000000001"/>
    <n v="4"/>
    <n v="0.2"/>
    <n v="25.175999999999998"/>
  </r>
  <r>
    <n v="8599"/>
    <s v="CA-2011-141110"/>
    <x v="2"/>
    <x v="35"/>
    <d v="2011-12-01T00:00:00"/>
    <s v="Standard Class"/>
    <s v="LS-17200"/>
    <s v="Luke Schmidt"/>
    <x v="1"/>
    <x v="0"/>
    <x v="201"/>
    <x v="1"/>
    <n v="93727"/>
    <x v="1"/>
    <s v="OFF-BI-10002012"/>
    <x v="1"/>
    <x v="8"/>
    <s v="Wilson Jones Easy Flow II Sheet Lifters"/>
    <n v="4.32"/>
    <n v="3"/>
    <n v="0.2"/>
    <n v="1.512"/>
  </r>
  <r>
    <n v="8600"/>
    <s v="CA-2011-141110"/>
    <x v="2"/>
    <x v="35"/>
    <d v="2011-12-01T00:00:00"/>
    <s v="Standard Class"/>
    <s v="LS-17200"/>
    <s v="Luke Schmidt"/>
    <x v="1"/>
    <x v="0"/>
    <x v="201"/>
    <x v="1"/>
    <n v="93727"/>
    <x v="1"/>
    <s v="OFF-PA-10002586"/>
    <x v="1"/>
    <x v="10"/>
    <s v="Xerox 1970"/>
    <n v="14.940000000000001"/>
    <n v="3"/>
    <n v="0"/>
    <n v="7.0218000000000007"/>
  </r>
  <r>
    <n v="8601"/>
    <s v="CA-2011-141110"/>
    <x v="2"/>
    <x v="35"/>
    <d v="2011-12-01T00:00:00"/>
    <s v="Standard Class"/>
    <s v="LS-17200"/>
    <s v="Luke Schmidt"/>
    <x v="1"/>
    <x v="0"/>
    <x v="201"/>
    <x v="1"/>
    <n v="93727"/>
    <x v="1"/>
    <s v="OFF-AP-10000692"/>
    <x v="1"/>
    <x v="9"/>
    <s v="Fellowes Mighty 8 Compact Surge Protector"/>
    <n v="40.54"/>
    <n v="2"/>
    <n v="0"/>
    <n v="11.351200000000002"/>
  </r>
  <r>
    <n v="8602"/>
    <s v="CA-2011-141110"/>
    <x v="2"/>
    <x v="35"/>
    <d v="2011-12-01T00:00:00"/>
    <s v="Standard Class"/>
    <s v="LS-17200"/>
    <s v="Luke Schmidt"/>
    <x v="1"/>
    <x v="0"/>
    <x v="201"/>
    <x v="1"/>
    <n v="93727"/>
    <x v="1"/>
    <s v="OFF-BI-10001553"/>
    <x v="1"/>
    <x v="8"/>
    <s v="SpineVue Locking Slant-D Ring Binders by Cardinal"/>
    <n v="7.3120000000000012"/>
    <n v="1"/>
    <n v="0.2"/>
    <n v="2.5591999999999997"/>
  </r>
  <r>
    <n v="8603"/>
    <s v="US-2011-133949"/>
    <x v="2"/>
    <x v="520"/>
    <d v="2011-12-31T00:00:00"/>
    <s v="Same Day"/>
    <s v="JL-15175"/>
    <s v="James Lanier"/>
    <x v="2"/>
    <x v="0"/>
    <x v="192"/>
    <x v="33"/>
    <n v="89502"/>
    <x v="1"/>
    <s v="TEC-PH-10004908"/>
    <x v="2"/>
    <x v="7"/>
    <s v="Panasonic KX TS3282W Corded phone"/>
    <n v="475.94400000000002"/>
    <n v="7"/>
    <n v="0.2"/>
    <n v="59.492999999999952"/>
  </r>
  <r>
    <n v="8604"/>
    <s v="US-2013-116365"/>
    <x v="0"/>
    <x v="835"/>
    <d v="2013-01-08T00:00:00"/>
    <s v="Standard Class"/>
    <s v="CA-12310"/>
    <s v="Christine Abelman"/>
    <x v="1"/>
    <x v="0"/>
    <x v="52"/>
    <x v="5"/>
    <n v="78207"/>
    <x v="2"/>
    <s v="TEC-AC-10002217"/>
    <x v="2"/>
    <x v="11"/>
    <s v="Imation Clip USB flash drive - 8 GB"/>
    <n v="30.080000000000002"/>
    <n v="2"/>
    <n v="0.2"/>
    <n v="-5.2640000000000002"/>
  </r>
  <r>
    <n v="8605"/>
    <s v="US-2013-116365"/>
    <x v="0"/>
    <x v="835"/>
    <d v="2013-01-08T00:00:00"/>
    <s v="Standard Class"/>
    <s v="CA-12310"/>
    <s v="Christine Abelman"/>
    <x v="1"/>
    <x v="0"/>
    <x v="52"/>
    <x v="5"/>
    <n v="78207"/>
    <x v="2"/>
    <s v="TEC-AC-10002942"/>
    <x v="2"/>
    <x v="11"/>
    <s v="WD My Passport Ultra 1TB Portable External Hard Drive"/>
    <n v="165.60000000000002"/>
    <n v="3"/>
    <n v="0.2"/>
    <n v="-6.2100000000000151"/>
  </r>
  <r>
    <n v="8606"/>
    <s v="US-2013-116365"/>
    <x v="0"/>
    <x v="835"/>
    <d v="2013-01-08T00:00:00"/>
    <s v="Standard Class"/>
    <s v="CA-12310"/>
    <s v="Christine Abelman"/>
    <x v="1"/>
    <x v="0"/>
    <x v="52"/>
    <x v="5"/>
    <n v="78207"/>
    <x v="2"/>
    <s v="TEC-PH-10002890"/>
    <x v="2"/>
    <x v="7"/>
    <s v="AT&amp;T 17929 Lendline Telephone"/>
    <n v="180.96"/>
    <n v="5"/>
    <n v="0.2"/>
    <n v="13.571999999999996"/>
  </r>
  <r>
    <n v="8607"/>
    <s v="CA-2014-162936"/>
    <x v="3"/>
    <x v="238"/>
    <d v="2014-08-23T00:00:00"/>
    <s v="Standard Class"/>
    <s v="CM-12160"/>
    <s v="Charles McCrossin"/>
    <x v="0"/>
    <x v="0"/>
    <x v="217"/>
    <x v="31"/>
    <n v="2740"/>
    <x v="3"/>
    <s v="TEC-AC-10003614"/>
    <x v="2"/>
    <x v="11"/>
    <s v="Verbatim 25 GB 6x Blu-ray Single Layer Recordable Disc, 10/Pack"/>
    <n v="23.18"/>
    <n v="2"/>
    <n v="0"/>
    <n v="7.6493999999999982"/>
  </r>
  <r>
    <n v="8608"/>
    <s v="CA-2011-151946"/>
    <x v="2"/>
    <x v="611"/>
    <d v="2011-06-09T00:00:00"/>
    <s v="Standard Class"/>
    <s v="BT-11440"/>
    <s v="Bobby Trafton"/>
    <x v="0"/>
    <x v="0"/>
    <x v="20"/>
    <x v="15"/>
    <n v="10035"/>
    <x v="3"/>
    <s v="FUR-FU-10002878"/>
    <x v="0"/>
    <x v="5"/>
    <s v="Seth Thomas 14&quot; Day/Date Wall Clock"/>
    <n v="56.96"/>
    <n v="2"/>
    <n v="0"/>
    <n v="21.075200000000002"/>
  </r>
  <r>
    <n v="8609"/>
    <s v="CA-2011-151946"/>
    <x v="2"/>
    <x v="611"/>
    <d v="2011-06-09T00:00:00"/>
    <s v="Standard Class"/>
    <s v="BT-11440"/>
    <s v="Bobby Trafton"/>
    <x v="0"/>
    <x v="0"/>
    <x v="20"/>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x v="0"/>
    <x v="20"/>
    <x v="15"/>
    <n v="10035"/>
    <x v="3"/>
    <s v="FUR-BO-10003272"/>
    <x v="0"/>
    <x v="0"/>
    <s v="O'Sullivan Living Dimensions 5-Shelf Bookcases"/>
    <n v="353.56799999999998"/>
    <n v="2"/>
    <n v="0.2"/>
    <n v="-44.196000000000026"/>
  </r>
  <r>
    <n v="8611"/>
    <s v="CA-2011-151946"/>
    <x v="2"/>
    <x v="611"/>
    <d v="2011-06-09T00:00:00"/>
    <s v="Standard Class"/>
    <s v="BT-11440"/>
    <s v="Bobby Trafton"/>
    <x v="0"/>
    <x v="0"/>
    <x v="20"/>
    <x v="15"/>
    <n v="10035"/>
    <x v="3"/>
    <s v="FUR-FU-10002191"/>
    <x v="0"/>
    <x v="5"/>
    <s v="G.E. Halogen Desk Lamp Bulbs"/>
    <n v="13.96"/>
    <n v="2"/>
    <n v="0"/>
    <n v="6.7008000000000001"/>
  </r>
  <r>
    <n v="8612"/>
    <s v="CA-2014-123624"/>
    <x v="3"/>
    <x v="38"/>
    <d v="2014-11-18T00:00:00"/>
    <s v="Second Class"/>
    <s v="SE-20110"/>
    <s v="Sanjit Engle"/>
    <x v="0"/>
    <x v="0"/>
    <x v="475"/>
    <x v="1"/>
    <n v="93030"/>
    <x v="1"/>
    <s v="TEC-AC-10000682"/>
    <x v="2"/>
    <x v="11"/>
    <s v="Kensington K72356US Mouse-in-a-Box USB Desktop Mouse"/>
    <n v="82.95"/>
    <n v="5"/>
    <n v="0"/>
    <n v="29.032499999999999"/>
  </r>
  <r>
    <n v="8613"/>
    <s v="CA-2013-146437"/>
    <x v="0"/>
    <x v="1198"/>
    <d v="2013-02-01T00:00:00"/>
    <s v="Second Class"/>
    <s v="HG-14965"/>
    <s v="Henry Goldwyn"/>
    <x v="1"/>
    <x v="0"/>
    <x v="1"/>
    <x v="1"/>
    <n v="90036"/>
    <x v="1"/>
    <s v="OFF-AR-10000588"/>
    <x v="1"/>
    <x v="6"/>
    <s v="Newell 345"/>
    <n v="39.68"/>
    <n v="2"/>
    <n v="0"/>
    <n v="10.316800000000001"/>
  </r>
  <r>
    <n v="8614"/>
    <s v="CA-2013-138233"/>
    <x v="0"/>
    <x v="1199"/>
    <d v="2013-11-15T00:00:00"/>
    <s v="Standard Class"/>
    <s v="PF-19165"/>
    <s v="Philip Fox"/>
    <x v="0"/>
    <x v="0"/>
    <x v="182"/>
    <x v="1"/>
    <n v="94601"/>
    <x v="1"/>
    <s v="TEC-AC-10002001"/>
    <x v="2"/>
    <x v="11"/>
    <s v="Logitech Wireless Gaming Headset G930"/>
    <n v="479.97"/>
    <n v="3"/>
    <n v="0"/>
    <n v="177.58890000000002"/>
  </r>
  <r>
    <n v="8615"/>
    <s v="CA-2013-165918"/>
    <x v="0"/>
    <x v="545"/>
    <d v="2013-09-15T00:00:00"/>
    <s v="Standard Class"/>
    <s v="BD-11770"/>
    <s v="Bryan Davis"/>
    <x v="0"/>
    <x v="0"/>
    <x v="156"/>
    <x v="4"/>
    <n v="98026"/>
    <x v="1"/>
    <s v="OFF-LA-10003720"/>
    <x v="1"/>
    <x v="2"/>
    <s v="Avery 487"/>
    <n v="7.38"/>
    <n v="2"/>
    <n v="0"/>
    <n v="3.4685999999999999"/>
  </r>
  <r>
    <n v="8616"/>
    <s v="CA-2013-165918"/>
    <x v="0"/>
    <x v="545"/>
    <d v="2013-09-15T00:00:00"/>
    <s v="Standard Class"/>
    <s v="BD-11770"/>
    <s v="Bryan Davis"/>
    <x v="0"/>
    <x v="0"/>
    <x v="156"/>
    <x v="4"/>
    <n v="98026"/>
    <x v="1"/>
    <s v="OFF-BI-10004364"/>
    <x v="1"/>
    <x v="8"/>
    <s v="Storex Dura Pro Binders"/>
    <n v="14.256000000000002"/>
    <n v="3"/>
    <n v="0.2"/>
    <n v="4.4550000000000001"/>
  </r>
  <r>
    <n v="8617"/>
    <s v="CA-2013-165918"/>
    <x v="0"/>
    <x v="545"/>
    <d v="2013-09-15T00:00:00"/>
    <s v="Standard Class"/>
    <s v="BD-11770"/>
    <s v="Bryan Davis"/>
    <x v="0"/>
    <x v="0"/>
    <x v="156"/>
    <x v="4"/>
    <n v="98026"/>
    <x v="1"/>
    <s v="OFF-PA-10000100"/>
    <x v="1"/>
    <x v="10"/>
    <s v="Xerox 1945"/>
    <n v="81.98"/>
    <n v="2"/>
    <n v="0"/>
    <n v="40.170200000000001"/>
  </r>
  <r>
    <n v="8618"/>
    <s v="CA-2013-165918"/>
    <x v="0"/>
    <x v="545"/>
    <d v="2013-09-15T00:00:00"/>
    <s v="Standard Class"/>
    <s v="BD-11770"/>
    <s v="Bryan Davis"/>
    <x v="0"/>
    <x v="0"/>
    <x v="156"/>
    <x v="4"/>
    <n v="98026"/>
    <x v="1"/>
    <s v="OFF-BI-10004826"/>
    <x v="1"/>
    <x v="8"/>
    <s v="JM Magazine Binder"/>
    <n v="39.624000000000009"/>
    <n v="3"/>
    <n v="0.2"/>
    <n v="13.868400000000001"/>
  </r>
  <r>
    <n v="8619"/>
    <s v="CA-2014-117513"/>
    <x v="3"/>
    <x v="448"/>
    <d v="2014-03-09T00:00:00"/>
    <s v="Standard Class"/>
    <s v="BT-11395"/>
    <s v="Bill Tyler"/>
    <x v="1"/>
    <x v="0"/>
    <x v="1"/>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x v="0"/>
    <x v="20"/>
    <x v="15"/>
    <n v="10024"/>
    <x v="3"/>
    <s v="OFF-ST-10001031"/>
    <x v="1"/>
    <x v="4"/>
    <s v="Adjustable Personal File Tote"/>
    <n v="65.12"/>
    <n v="4"/>
    <n v="0"/>
    <n v="16.931200000000004"/>
  </r>
  <r>
    <n v="8621"/>
    <s v="US-2014-119319"/>
    <x v="3"/>
    <x v="44"/>
    <d v="2014-11-10T00:00:00"/>
    <s v="Second Class"/>
    <s v="LC-17050"/>
    <s v="Liz Carlisle"/>
    <x v="0"/>
    <x v="0"/>
    <x v="61"/>
    <x v="5"/>
    <n v="75217"/>
    <x v="2"/>
    <s v="FUR-FU-10003878"/>
    <x v="0"/>
    <x v="5"/>
    <s v="Linden 10&quot; Round Wall Clock, Black"/>
    <n v="30.560000000000002"/>
    <n v="5"/>
    <n v="0.6"/>
    <n v="-19.863999999999997"/>
  </r>
  <r>
    <n v="8622"/>
    <s v="CA-2014-104318"/>
    <x v="3"/>
    <x v="726"/>
    <d v="2014-05-19T00:00:00"/>
    <s v="Standard Class"/>
    <s v="FH-14275"/>
    <s v="Frank Hawley"/>
    <x v="1"/>
    <x v="0"/>
    <x v="47"/>
    <x v="18"/>
    <n v="37064"/>
    <x v="0"/>
    <s v="OFF-AP-10000358"/>
    <x v="1"/>
    <x v="9"/>
    <s v="Fellowes Basic Home/Office Series Surge Protectors"/>
    <n v="20.768000000000001"/>
    <n v="2"/>
    <n v="0.2"/>
    <n v="2.3363999999999976"/>
  </r>
  <r>
    <n v="8623"/>
    <s v="US-2013-114230"/>
    <x v="0"/>
    <x v="581"/>
    <d v="2013-12-02T00:00:00"/>
    <s v="Standard Class"/>
    <s v="CM-12235"/>
    <s v="Chris McAfee"/>
    <x v="0"/>
    <x v="0"/>
    <x v="42"/>
    <x v="16"/>
    <n v="85023"/>
    <x v="1"/>
    <s v="OFF-ST-10000876"/>
    <x v="1"/>
    <x v="4"/>
    <s v="Eldon Simplefile Box Office"/>
    <n v="39.808"/>
    <n v="4"/>
    <n v="0.2"/>
    <n v="3.9808000000000003"/>
  </r>
  <r>
    <n v="8624"/>
    <s v="CA-2012-136147"/>
    <x v="1"/>
    <x v="50"/>
    <d v="2012-11-18T00:00:00"/>
    <s v="Standard Class"/>
    <s v="FM-14380"/>
    <s v="Fred McMath"/>
    <x v="0"/>
    <x v="0"/>
    <x v="100"/>
    <x v="2"/>
    <n v="33178"/>
    <x v="0"/>
    <s v="OFF-BI-10004224"/>
    <x v="1"/>
    <x v="8"/>
    <s v="Catalog Binders with Expanding Posts"/>
    <n v="121.10400000000003"/>
    <n v="6"/>
    <n v="0.7"/>
    <n v="-100.91999999999999"/>
  </r>
  <r>
    <n v="8625"/>
    <s v="CA-2012-136147"/>
    <x v="1"/>
    <x v="50"/>
    <d v="2012-11-18T00:00:00"/>
    <s v="Standard Class"/>
    <s v="FM-14380"/>
    <s v="Fred McMath"/>
    <x v="0"/>
    <x v="0"/>
    <x v="100"/>
    <x v="2"/>
    <n v="33178"/>
    <x v="0"/>
    <s v="TEC-AC-10004568"/>
    <x v="2"/>
    <x v="11"/>
    <s v="Maxell LTO Ultrium - 800 GB"/>
    <n v="111.96"/>
    <n v="5"/>
    <n v="0.2"/>
    <n v="-1.3995000000000104"/>
  </r>
  <r>
    <n v="8626"/>
    <s v="CA-2012-156118"/>
    <x v="1"/>
    <x v="575"/>
    <d v="2012-12-12T00:00:00"/>
    <s v="Standard Class"/>
    <s v="HG-14965"/>
    <s v="Henry Goldwyn"/>
    <x v="1"/>
    <x v="0"/>
    <x v="77"/>
    <x v="22"/>
    <n v="80906"/>
    <x v="1"/>
    <s v="OFF-PA-10000533"/>
    <x v="1"/>
    <x v="10"/>
    <s v="Southworth Parchment Paper &amp; Envelopes"/>
    <n v="15.696000000000002"/>
    <n v="3"/>
    <n v="0.2"/>
    <n v="5.1011999999999995"/>
  </r>
  <r>
    <n v="8627"/>
    <s v="CA-2012-164084"/>
    <x v="1"/>
    <x v="67"/>
    <d v="2012-09-12T00:00:00"/>
    <s v="Standard Class"/>
    <s v="AG-10525"/>
    <s v="Andy Gerbode"/>
    <x v="1"/>
    <x v="0"/>
    <x v="20"/>
    <x v="15"/>
    <n v="10011"/>
    <x v="3"/>
    <s v="OFF-ST-10003638"/>
    <x v="1"/>
    <x v="4"/>
    <s v="Mobile Personal File Cube"/>
    <n v="70.260000000000005"/>
    <n v="3"/>
    <n v="0"/>
    <n v="18.970199999999998"/>
  </r>
  <r>
    <n v="8628"/>
    <s v="CA-2012-164084"/>
    <x v="1"/>
    <x v="67"/>
    <d v="2012-09-12T00:00:00"/>
    <s v="Standard Class"/>
    <s v="AG-10525"/>
    <s v="Andy Gerbode"/>
    <x v="1"/>
    <x v="0"/>
    <x v="20"/>
    <x v="15"/>
    <n v="10011"/>
    <x v="3"/>
    <s v="TEC-AC-10002305"/>
    <x v="2"/>
    <x v="11"/>
    <s v="KeyTronic E03601U1 - Keyboard - Beige"/>
    <n v="90"/>
    <n v="5"/>
    <n v="0"/>
    <n v="16.199999999999992"/>
  </r>
  <r>
    <n v="8629"/>
    <s v="CA-2012-164084"/>
    <x v="1"/>
    <x v="67"/>
    <d v="2012-09-12T00:00:00"/>
    <s v="Standard Class"/>
    <s v="AG-10525"/>
    <s v="Andy Gerbode"/>
    <x v="1"/>
    <x v="0"/>
    <x v="20"/>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x v="0"/>
    <x v="20"/>
    <x v="15"/>
    <n v="10011"/>
    <x v="3"/>
    <s v="FUR-TA-10003569"/>
    <x v="0"/>
    <x v="3"/>
    <s v="Bretford CR8500 Series Meeting Room Furniture"/>
    <n v="481.17599999999999"/>
    <n v="2"/>
    <n v="0.4"/>
    <n v="-120.29400000000004"/>
  </r>
  <r>
    <n v="8631"/>
    <s v="CA-2012-164084"/>
    <x v="1"/>
    <x v="67"/>
    <d v="2012-09-12T00:00:00"/>
    <s v="Standard Class"/>
    <s v="AG-10525"/>
    <s v="Andy Gerbode"/>
    <x v="1"/>
    <x v="0"/>
    <x v="20"/>
    <x v="15"/>
    <n v="10011"/>
    <x v="3"/>
    <s v="OFF-FA-10003059"/>
    <x v="1"/>
    <x v="13"/>
    <s v="Assorted Color Push Pins"/>
    <n v="7.24"/>
    <n v="4"/>
    <n v="0"/>
    <n v="2.3891999999999998"/>
  </r>
  <r>
    <n v="8632"/>
    <s v="CA-2013-107783"/>
    <x v="0"/>
    <x v="1062"/>
    <d v="2013-07-30T00:00:00"/>
    <s v="First Class"/>
    <s v="OT-18730"/>
    <s v="Olvera Toch"/>
    <x v="0"/>
    <x v="0"/>
    <x v="437"/>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x v="0"/>
    <x v="437"/>
    <x v="9"/>
    <n v="18018"/>
    <x v="3"/>
    <s v="OFF-BI-10000545"/>
    <x v="1"/>
    <x v="8"/>
    <s v="GBC Ibimaster 500 Manual ProClick Binding System"/>
    <n v="1369.7640000000001"/>
    <n v="6"/>
    <n v="0.7"/>
    <n v="-913.17599999999993"/>
  </r>
  <r>
    <n v="8634"/>
    <s v="CA-2013-107783"/>
    <x v="0"/>
    <x v="1062"/>
    <d v="2013-07-30T00:00:00"/>
    <s v="First Class"/>
    <s v="OT-18730"/>
    <s v="Olvera Toch"/>
    <x v="0"/>
    <x v="0"/>
    <x v="437"/>
    <x v="9"/>
    <n v="18018"/>
    <x v="3"/>
    <s v="OFF-AP-10004052"/>
    <x v="1"/>
    <x v="9"/>
    <s v="Hoover Replacement Belts For Soft Guard &amp; Commercial Ltweight Upright Vacs, 2/Pk"/>
    <n v="9.48"/>
    <n v="3"/>
    <n v="0.2"/>
    <n v="0.7110000000000003"/>
  </r>
  <r>
    <n v="8635"/>
    <s v="CA-2014-159793"/>
    <x v="3"/>
    <x v="326"/>
    <d v="2014-08-30T00:00:00"/>
    <s v="Standard Class"/>
    <s v="SV-20365"/>
    <s v="Seth Vernon"/>
    <x v="0"/>
    <x v="0"/>
    <x v="10"/>
    <x v="9"/>
    <n v="19140"/>
    <x v="3"/>
    <s v="FUR-BO-10001798"/>
    <x v="0"/>
    <x v="0"/>
    <s v="Bush Somerset Collection Bookcase"/>
    <n v="130.97999999999999"/>
    <n v="2"/>
    <n v="0.5"/>
    <n v="-89.066399999999987"/>
  </r>
  <r>
    <n v="8636"/>
    <s v="CA-2011-160094"/>
    <x v="2"/>
    <x v="1013"/>
    <d v="2011-05-02T00:00:00"/>
    <s v="First Class"/>
    <s v="JM-16195"/>
    <s v="Justin MacKendrick"/>
    <x v="0"/>
    <x v="0"/>
    <x v="103"/>
    <x v="0"/>
    <n v="40214"/>
    <x v="0"/>
    <s v="OFF-AR-10004010"/>
    <x v="1"/>
    <x v="6"/>
    <s v="Hunt Boston Vacuum Mount KS Pencil Sharpener"/>
    <n v="174.95000000000002"/>
    <n v="5"/>
    <n v="0"/>
    <n v="45.487000000000002"/>
  </r>
  <r>
    <n v="8637"/>
    <s v="CA-2011-160094"/>
    <x v="2"/>
    <x v="1013"/>
    <d v="2011-05-02T00:00:00"/>
    <s v="First Class"/>
    <s v="JM-16195"/>
    <s v="Justin MacKendrick"/>
    <x v="0"/>
    <x v="0"/>
    <x v="103"/>
    <x v="0"/>
    <n v="40214"/>
    <x v="0"/>
    <s v="OFF-ST-10000585"/>
    <x v="1"/>
    <x v="4"/>
    <s v="Economy Rollaway Files"/>
    <n v="826"/>
    <n v="5"/>
    <n v="0"/>
    <n v="214.76"/>
  </r>
  <r>
    <n v="8638"/>
    <s v="CA-2014-151281"/>
    <x v="3"/>
    <x v="842"/>
    <d v="2014-05-03T00:00:00"/>
    <s v="Standard Class"/>
    <s v="HM-14980"/>
    <s v="Henry MacAllister"/>
    <x v="0"/>
    <x v="0"/>
    <x v="4"/>
    <x v="4"/>
    <n v="98105"/>
    <x v="1"/>
    <s v="FUR-FU-10000397"/>
    <x v="0"/>
    <x v="5"/>
    <s v="Luxo Economy Swing Arm Lamp"/>
    <n v="139.58000000000001"/>
    <n v="7"/>
    <n v="0"/>
    <n v="39.082400000000007"/>
  </r>
  <r>
    <n v="8639"/>
    <s v="CA-2014-118346"/>
    <x v="3"/>
    <x v="283"/>
    <d v="2014-07-25T00:00:00"/>
    <s v="First Class"/>
    <s v="PO-19180"/>
    <s v="Philisse Overcash"/>
    <x v="2"/>
    <x v="0"/>
    <x v="249"/>
    <x v="6"/>
    <n v="53142"/>
    <x v="2"/>
    <s v="TEC-AC-10000736"/>
    <x v="2"/>
    <x v="11"/>
    <s v="Logitech G600 MMO Gaming Mouse"/>
    <n v="399.95"/>
    <n v="5"/>
    <n v="0"/>
    <n v="143.982"/>
  </r>
  <r>
    <n v="8640"/>
    <s v="CA-2011-129819"/>
    <x v="2"/>
    <x v="736"/>
    <d v="2011-12-15T00:00:00"/>
    <s v="Second Class"/>
    <s v="KC-16675"/>
    <s v="Kimberly Carter"/>
    <x v="1"/>
    <x v="0"/>
    <x v="0"/>
    <x v="0"/>
    <n v="42420"/>
    <x v="0"/>
    <s v="OFF-BI-10004970"/>
    <x v="1"/>
    <x v="8"/>
    <s v="ACCOHIDE 3-Ring Binder, Blue, 1&quot;"/>
    <n v="12.39"/>
    <n v="3"/>
    <n v="0"/>
    <n v="5.8232999999999997"/>
  </r>
  <r>
    <n v="8641"/>
    <s v="US-2014-148551"/>
    <x v="3"/>
    <x v="602"/>
    <d v="2014-01-17T00:00:00"/>
    <s v="Standard Class"/>
    <s v="DB-13120"/>
    <s v="David Bremer"/>
    <x v="1"/>
    <x v="0"/>
    <x v="61"/>
    <x v="5"/>
    <n v="75217"/>
    <x v="2"/>
    <s v="OFF-BI-10000545"/>
    <x v="1"/>
    <x v="8"/>
    <s v="GBC Ibimaster 500 Manual ProClick Binding System"/>
    <n v="760.97999999999979"/>
    <n v="5"/>
    <n v="0.8"/>
    <n v="-1141.47"/>
  </r>
  <r>
    <n v="8642"/>
    <s v="CA-2014-147767"/>
    <x v="3"/>
    <x v="574"/>
    <d v="2014-12-03T00:00:00"/>
    <s v="Same Day"/>
    <s v="SV-20935"/>
    <s v="Susan Vittorini"/>
    <x v="0"/>
    <x v="0"/>
    <x v="97"/>
    <x v="16"/>
    <n v="85345"/>
    <x v="1"/>
    <s v="OFF-BI-10001670"/>
    <x v="1"/>
    <x v="8"/>
    <s v="Vinyl Sectional Post Binders"/>
    <n v="67.860000000000014"/>
    <n v="6"/>
    <n v="0.7"/>
    <n v="-45.239999999999995"/>
  </r>
  <r>
    <n v="8643"/>
    <s v="CA-2012-108259"/>
    <x v="1"/>
    <x v="627"/>
    <d v="2012-11-15T00:00:00"/>
    <s v="Standard Class"/>
    <s v="NS-18640"/>
    <s v="Noel Staavos"/>
    <x v="1"/>
    <x v="0"/>
    <x v="108"/>
    <x v="3"/>
    <n v="28540"/>
    <x v="0"/>
    <s v="OFF-FA-10000624"/>
    <x v="1"/>
    <x v="13"/>
    <s v="OIC Binder Clips"/>
    <n v="31.504000000000005"/>
    <n v="11"/>
    <n v="0.2"/>
    <n v="11.814"/>
  </r>
  <r>
    <n v="8644"/>
    <s v="CA-2012-108259"/>
    <x v="1"/>
    <x v="627"/>
    <d v="2012-11-15T00:00:00"/>
    <s v="Standard Class"/>
    <s v="NS-18640"/>
    <s v="Noel Staavos"/>
    <x v="1"/>
    <x v="0"/>
    <x v="108"/>
    <x v="3"/>
    <n v="28540"/>
    <x v="0"/>
    <s v="OFF-LA-10002945"/>
    <x v="1"/>
    <x v="2"/>
    <s v="Permanent Self-Adhesive File Folder Labels for Typewriters, 1 1/8 x 3 1/2, White"/>
    <n v="5.04"/>
    <n v="1"/>
    <n v="0.2"/>
    <n v="1.6379999999999997"/>
  </r>
  <r>
    <n v="8645"/>
    <s v="CA-2012-108259"/>
    <x v="1"/>
    <x v="627"/>
    <d v="2012-11-15T00:00:00"/>
    <s v="Standard Class"/>
    <s v="NS-18640"/>
    <s v="Noel Staavos"/>
    <x v="1"/>
    <x v="0"/>
    <x v="108"/>
    <x v="3"/>
    <n v="28540"/>
    <x v="0"/>
    <s v="OFF-BI-10000315"/>
    <x v="1"/>
    <x v="8"/>
    <s v="Poly Designer Cover &amp; Back"/>
    <n v="39.878999999999998"/>
    <n v="7"/>
    <n v="0.7"/>
    <n v="-29.244599999999991"/>
  </r>
  <r>
    <n v="8646"/>
    <s v="CA-2012-108259"/>
    <x v="1"/>
    <x v="627"/>
    <d v="2012-11-15T00:00:00"/>
    <s v="Standard Class"/>
    <s v="NS-18640"/>
    <s v="Noel Staavos"/>
    <x v="1"/>
    <x v="0"/>
    <x v="108"/>
    <x v="3"/>
    <n v="28540"/>
    <x v="0"/>
    <s v="FUR-FU-10000023"/>
    <x v="0"/>
    <x v="5"/>
    <s v="Eldon Wave Desk Accessories"/>
    <n v="4.7119999999999997"/>
    <n v="1"/>
    <n v="0.2"/>
    <n v="1.4136000000000002"/>
  </r>
  <r>
    <n v="8647"/>
    <s v="CA-2013-113341"/>
    <x v="0"/>
    <x v="881"/>
    <d v="2013-11-30T00:00:00"/>
    <s v="Standard Class"/>
    <s v="MH-17455"/>
    <s v="Mark Hamilton"/>
    <x v="0"/>
    <x v="0"/>
    <x v="1"/>
    <x v="1"/>
    <n v="90032"/>
    <x v="1"/>
    <s v="FUR-CH-10004698"/>
    <x v="0"/>
    <x v="1"/>
    <s v="Padded Folding Chairs, Black, 4/Carton"/>
    <n v="194.35200000000003"/>
    <n v="3"/>
    <n v="0.2"/>
    <n v="19.435200000000009"/>
  </r>
  <r>
    <n v="8648"/>
    <s v="US-2012-131842"/>
    <x v="1"/>
    <x v="901"/>
    <d v="2012-12-08T00:00:00"/>
    <s v="First Class"/>
    <s v="RR-19525"/>
    <s v="Rick Reed"/>
    <x v="1"/>
    <x v="0"/>
    <x v="316"/>
    <x v="18"/>
    <n v="37211"/>
    <x v="0"/>
    <s v="FUR-CH-10004477"/>
    <x v="0"/>
    <x v="1"/>
    <s v="Global Push Button Manager's Chair, Indigo"/>
    <n v="97.424000000000007"/>
    <n v="2"/>
    <n v="0.2"/>
    <n v="10.960199999999993"/>
  </r>
  <r>
    <n v="8649"/>
    <s v="CA-2013-164574"/>
    <x v="0"/>
    <x v="875"/>
    <d v="2013-08-04T00:00:00"/>
    <s v="Standard Class"/>
    <s v="RH-19555"/>
    <s v="Ritsa Hightower"/>
    <x v="0"/>
    <x v="0"/>
    <x v="35"/>
    <x v="3"/>
    <n v="28205"/>
    <x v="0"/>
    <s v="OFF-ST-10003816"/>
    <x v="1"/>
    <x v="4"/>
    <s v="Fellowes High-Stak Drawer Files"/>
    <n v="704.76"/>
    <n v="5"/>
    <n v="0.2"/>
    <n v="26.428499999999957"/>
  </r>
  <r>
    <n v="8650"/>
    <s v="CA-2013-164574"/>
    <x v="0"/>
    <x v="875"/>
    <d v="2013-08-04T00:00:00"/>
    <s v="Standard Class"/>
    <s v="RH-19555"/>
    <s v="Ritsa Hightower"/>
    <x v="0"/>
    <x v="0"/>
    <x v="35"/>
    <x v="3"/>
    <n v="28205"/>
    <x v="0"/>
    <s v="OFF-BI-10002429"/>
    <x v="1"/>
    <x v="8"/>
    <s v="Premier Elliptical Ring Binder, Black"/>
    <n v="27.396000000000004"/>
    <n v="3"/>
    <n v="0.7"/>
    <n v="-20.090399999999995"/>
  </r>
  <r>
    <n v="8651"/>
    <s v="CA-2011-142769"/>
    <x v="2"/>
    <x v="103"/>
    <d v="2011-09-13T00:00:00"/>
    <s v="Same Day"/>
    <s v="RP-19390"/>
    <s v="Resi Pölking"/>
    <x v="0"/>
    <x v="0"/>
    <x v="4"/>
    <x v="4"/>
    <n v="98103"/>
    <x v="1"/>
    <s v="OFF-FA-10000840"/>
    <x v="1"/>
    <x v="13"/>
    <s v="OIC Thumb-Tacks"/>
    <n v="5.6999999999999993"/>
    <n v="5"/>
    <n v="0"/>
    <n v="2.6789999999999998"/>
  </r>
  <r>
    <n v="8652"/>
    <s v="CA-2011-142769"/>
    <x v="2"/>
    <x v="103"/>
    <d v="2011-09-13T00:00:00"/>
    <s v="Same Day"/>
    <s v="RP-19390"/>
    <s v="Resi Pölking"/>
    <x v="0"/>
    <x v="0"/>
    <x v="4"/>
    <x v="4"/>
    <n v="98103"/>
    <x v="1"/>
    <s v="FUR-FU-10001918"/>
    <x v="0"/>
    <x v="5"/>
    <s v="C-Line Cubicle Keepers Polyproplyene Holder With Velcro Backings"/>
    <n v="14.190000000000001"/>
    <n v="3"/>
    <n v="0"/>
    <n v="5.5341000000000014"/>
  </r>
  <r>
    <n v="8653"/>
    <s v="CA-2011-142769"/>
    <x v="2"/>
    <x v="103"/>
    <d v="2011-09-13T00:00:00"/>
    <s v="Same Day"/>
    <s v="RP-19390"/>
    <s v="Resi Pölking"/>
    <x v="0"/>
    <x v="0"/>
    <x v="4"/>
    <x v="4"/>
    <n v="98103"/>
    <x v="1"/>
    <s v="OFF-SU-10001574"/>
    <x v="1"/>
    <x v="14"/>
    <s v="Acme Value Line Scissors"/>
    <n v="7.3"/>
    <n v="2"/>
    <n v="0"/>
    <n v="2.1899999999999995"/>
  </r>
  <r>
    <n v="8654"/>
    <s v="CA-2011-142769"/>
    <x v="2"/>
    <x v="103"/>
    <d v="2011-09-13T00:00:00"/>
    <s v="Same Day"/>
    <s v="RP-19390"/>
    <s v="Resi Pölking"/>
    <x v="0"/>
    <x v="0"/>
    <x v="4"/>
    <x v="4"/>
    <n v="98103"/>
    <x v="1"/>
    <s v="TEC-AC-10001606"/>
    <x v="2"/>
    <x v="11"/>
    <s v="Logitech Wireless Performance Mouse MX for PC and Mac"/>
    <n v="199.98"/>
    <n v="2"/>
    <n v="0"/>
    <n v="75.992400000000004"/>
  </r>
  <r>
    <n v="8655"/>
    <s v="CA-2011-142769"/>
    <x v="2"/>
    <x v="103"/>
    <d v="2011-09-13T00:00:00"/>
    <s v="Same Day"/>
    <s v="RP-19390"/>
    <s v="Resi Pölking"/>
    <x v="0"/>
    <x v="0"/>
    <x v="4"/>
    <x v="4"/>
    <n v="98103"/>
    <x v="1"/>
    <s v="TEC-AC-10003399"/>
    <x v="2"/>
    <x v="11"/>
    <s v="Memorex Mini Travel Drive 64 GB USB 2.0 Flash Drive"/>
    <n v="144.96"/>
    <n v="4"/>
    <n v="0"/>
    <n v="60.883200000000002"/>
  </r>
  <r>
    <n v="8656"/>
    <s v="CA-2011-142769"/>
    <x v="2"/>
    <x v="103"/>
    <d v="2011-09-13T00:00:00"/>
    <s v="Same Day"/>
    <s v="RP-19390"/>
    <s v="Resi Pölking"/>
    <x v="0"/>
    <x v="0"/>
    <x v="4"/>
    <x v="4"/>
    <n v="98103"/>
    <x v="1"/>
    <s v="TEC-AC-10000865"/>
    <x v="2"/>
    <x v="11"/>
    <s v="WD My Passport Ultra 500GB Portable External Hard Drive"/>
    <n v="118"/>
    <n v="2"/>
    <n v="0"/>
    <n v="20.059999999999988"/>
  </r>
  <r>
    <n v="8657"/>
    <s v="CA-2011-142769"/>
    <x v="2"/>
    <x v="103"/>
    <d v="2011-09-13T00:00:00"/>
    <s v="Same Day"/>
    <s v="RP-19390"/>
    <s v="Resi Pölking"/>
    <x v="0"/>
    <x v="0"/>
    <x v="4"/>
    <x v="4"/>
    <n v="98103"/>
    <x v="1"/>
    <s v="OFF-PA-10002923"/>
    <x v="1"/>
    <x v="10"/>
    <s v="Xerox 1942"/>
    <n v="48.94"/>
    <n v="1"/>
    <n v="0"/>
    <n v="24.47"/>
  </r>
  <r>
    <n v="8658"/>
    <s v="CA-2011-142769"/>
    <x v="2"/>
    <x v="103"/>
    <d v="2011-09-13T00:00:00"/>
    <s v="Same Day"/>
    <s v="RP-19390"/>
    <s v="Resi Pölking"/>
    <x v="0"/>
    <x v="0"/>
    <x v="4"/>
    <x v="4"/>
    <n v="98103"/>
    <x v="1"/>
    <s v="OFF-AP-10004785"/>
    <x v="1"/>
    <x v="9"/>
    <s v="Holmes Replacement Filter for HEPA Air Cleaner, Medium Room"/>
    <n v="22.66"/>
    <n v="2"/>
    <n v="0"/>
    <n v="9.743800000000002"/>
  </r>
  <r>
    <n v="8659"/>
    <s v="CA-2013-168361"/>
    <x v="0"/>
    <x v="1028"/>
    <d v="2013-06-26T00:00:00"/>
    <s v="Standard Class"/>
    <s v="KB-16600"/>
    <s v="Ken Brennan"/>
    <x v="1"/>
    <x v="0"/>
    <x v="22"/>
    <x v="10"/>
    <n v="60623"/>
    <x v="2"/>
    <s v="OFF-BI-10003727"/>
    <x v="1"/>
    <x v="8"/>
    <s v="Avery Durable Slant Ring Binders With Label Holder"/>
    <n v="0.83599999999999974"/>
    <n v="1"/>
    <n v="0.8"/>
    <n v="-1.3376000000000001"/>
  </r>
  <r>
    <n v="8660"/>
    <s v="CA-2013-153185"/>
    <x v="0"/>
    <x v="323"/>
    <d v="2013-09-09T00:00:00"/>
    <s v="Standard Class"/>
    <s v="MH-17620"/>
    <s v="Matt Hagelstein"/>
    <x v="1"/>
    <x v="0"/>
    <x v="74"/>
    <x v="24"/>
    <n v="45231"/>
    <x v="3"/>
    <s v="OFF-PA-10002246"/>
    <x v="1"/>
    <x v="10"/>
    <s v="Wirebound Four 2-3/4 x 5 Forms per Page, 400 Sets per Book"/>
    <n v="30.96"/>
    <n v="6"/>
    <n v="0.2"/>
    <n v="11.223000000000001"/>
  </r>
  <r>
    <n v="8661"/>
    <s v="CA-2014-124765"/>
    <x v="3"/>
    <x v="920"/>
    <d v="2014-12-01T00:00:00"/>
    <s v="Standard Class"/>
    <s v="HZ-14950"/>
    <s v="Henia Zydlo"/>
    <x v="0"/>
    <x v="0"/>
    <x v="2"/>
    <x v="2"/>
    <n v="33311"/>
    <x v="0"/>
    <s v="FUR-BO-10003965"/>
    <x v="0"/>
    <x v="0"/>
    <s v="O'Sullivan Manor Hill 2-Door Library in Brianna Oak"/>
    <n v="723.92"/>
    <n v="5"/>
    <n v="0.2"/>
    <n v="-81.440999999999946"/>
  </r>
  <r>
    <n v="8662"/>
    <s v="CA-2012-131856"/>
    <x v="1"/>
    <x v="793"/>
    <d v="2012-05-17T00:00:00"/>
    <s v="Standard Class"/>
    <s v="JG-15160"/>
    <s v="James Galang"/>
    <x v="0"/>
    <x v="0"/>
    <x v="12"/>
    <x v="5"/>
    <n v="77041"/>
    <x v="2"/>
    <s v="FUR-FU-10000175"/>
    <x v="0"/>
    <x v="5"/>
    <s v="DAX Wood Document Frame."/>
    <n v="21.968000000000004"/>
    <n v="4"/>
    <n v="0.6"/>
    <n v="-15.9268"/>
  </r>
  <r>
    <n v="8663"/>
    <s v="CA-2012-131856"/>
    <x v="1"/>
    <x v="793"/>
    <d v="2012-05-17T00:00:00"/>
    <s v="Standard Class"/>
    <s v="JG-15160"/>
    <s v="James Galang"/>
    <x v="0"/>
    <x v="0"/>
    <x v="12"/>
    <x v="5"/>
    <n v="77041"/>
    <x v="2"/>
    <s v="TEC-PH-10001336"/>
    <x v="2"/>
    <x v="7"/>
    <s v="Digium D40 VoIP phone"/>
    <n v="619.15200000000004"/>
    <n v="6"/>
    <n v="0.2"/>
    <n v="69.654599999999988"/>
  </r>
  <r>
    <n v="8664"/>
    <s v="CA-2012-131856"/>
    <x v="1"/>
    <x v="793"/>
    <d v="2012-05-17T00:00:00"/>
    <s v="Standard Class"/>
    <s v="JG-15160"/>
    <s v="James Galang"/>
    <x v="0"/>
    <x v="0"/>
    <x v="12"/>
    <x v="5"/>
    <n v="77041"/>
    <x v="2"/>
    <s v="OFF-PA-10001954"/>
    <x v="1"/>
    <x v="10"/>
    <s v="Xerox 1964"/>
    <n v="127.90400000000001"/>
    <n v="7"/>
    <n v="0.2"/>
    <n v="41.568799999999996"/>
  </r>
  <r>
    <n v="8665"/>
    <s v="CA-2014-126634"/>
    <x v="3"/>
    <x v="983"/>
    <d v="2014-04-02T00:00:00"/>
    <s v="Second Class"/>
    <s v="AB-10165"/>
    <s v="Alan Barnes"/>
    <x v="0"/>
    <x v="0"/>
    <x v="80"/>
    <x v="1"/>
    <n v="90712"/>
    <x v="1"/>
    <s v="FUR-FU-10004973"/>
    <x v="0"/>
    <x v="5"/>
    <s v="Flat Face Poster Frame"/>
    <n v="94.2"/>
    <n v="5"/>
    <n v="0"/>
    <n v="39.564000000000007"/>
  </r>
  <r>
    <n v="8666"/>
    <s v="CA-2013-118500"/>
    <x v="0"/>
    <x v="1019"/>
    <d v="2013-11-19T00:00:00"/>
    <s v="First Class"/>
    <s v="HJ-14875"/>
    <s v="Heather Jas"/>
    <x v="2"/>
    <x v="0"/>
    <x v="8"/>
    <x v="1"/>
    <n v="94122"/>
    <x v="1"/>
    <s v="OFF-SU-10004231"/>
    <x v="1"/>
    <x v="14"/>
    <s v="Acme Tagit Stainless Steel Antibacterial Scissors"/>
    <n v="49.5"/>
    <n v="5"/>
    <n v="0"/>
    <n v="13.365"/>
  </r>
  <r>
    <n v="8667"/>
    <s v="CA-2013-163951"/>
    <x v="0"/>
    <x v="945"/>
    <d v="2014-01-03T00:00:00"/>
    <s v="First Class"/>
    <s v="CJ-11875"/>
    <s v="Carl Jackson"/>
    <x v="1"/>
    <x v="0"/>
    <x v="10"/>
    <x v="9"/>
    <n v="19140"/>
    <x v="3"/>
    <s v="OFF-AR-10004269"/>
    <x v="1"/>
    <x v="6"/>
    <s v="Newell 31"/>
    <n v="16.520000000000003"/>
    <n v="5"/>
    <n v="0.2"/>
    <n v="1.6519999999999992"/>
  </r>
  <r>
    <n v="8668"/>
    <s v="CA-2013-149916"/>
    <x v="0"/>
    <x v="596"/>
    <d v="2013-12-25T00:00:00"/>
    <s v="Second Class"/>
    <s v="ED-13885"/>
    <s v="Emily Ducich"/>
    <x v="2"/>
    <x v="0"/>
    <x v="4"/>
    <x v="4"/>
    <n v="98115"/>
    <x v="1"/>
    <s v="OFF-BI-10004002"/>
    <x v="1"/>
    <x v="8"/>
    <s v="Wilson Jones International Size A4 Ring Binders"/>
    <n v="55.360000000000007"/>
    <n v="4"/>
    <n v="0.2"/>
    <n v="19.375999999999998"/>
  </r>
  <r>
    <n v="8669"/>
    <s v="CA-2013-149916"/>
    <x v="0"/>
    <x v="596"/>
    <d v="2013-12-25T00:00:00"/>
    <s v="Second Class"/>
    <s v="ED-13885"/>
    <s v="Emily Ducich"/>
    <x v="2"/>
    <x v="0"/>
    <x v="4"/>
    <x v="4"/>
    <n v="98115"/>
    <x v="1"/>
    <s v="TEC-MA-10000752"/>
    <x v="2"/>
    <x v="15"/>
    <s v="Texas Instrument TI-15 Fraction Calculator"/>
    <n v="11.56"/>
    <n v="1"/>
    <n v="0.2"/>
    <n v="3.7569999999999992"/>
  </r>
  <r>
    <n v="8670"/>
    <s v="CA-2012-158918"/>
    <x v="1"/>
    <x v="139"/>
    <d v="2012-12-25T00:00:00"/>
    <s v="Second Class"/>
    <s v="AI-10855"/>
    <s v="Arianne Irving"/>
    <x v="0"/>
    <x v="0"/>
    <x v="1"/>
    <x v="1"/>
    <n v="90036"/>
    <x v="1"/>
    <s v="OFF-PA-10004947"/>
    <x v="1"/>
    <x v="10"/>
    <s v="Staples"/>
    <n v="17.12"/>
    <n v="4"/>
    <n v="0"/>
    <n v="7.7039999999999988"/>
  </r>
  <r>
    <n v="8671"/>
    <s v="US-2011-159611"/>
    <x v="2"/>
    <x v="422"/>
    <d v="2012-01-01T00:00:00"/>
    <s v="Second Class"/>
    <s v="KB-16315"/>
    <s v="Karl Braun"/>
    <x v="0"/>
    <x v="0"/>
    <x v="138"/>
    <x v="24"/>
    <n v="44105"/>
    <x v="3"/>
    <s v="FUR-FU-10004904"/>
    <x v="0"/>
    <x v="5"/>
    <s v="Eldon &quot;L&quot; Workstation Diamond Chairmat"/>
    <n v="182.35200000000003"/>
    <n v="3"/>
    <n v="0.2"/>
    <n v="-18.23520000000002"/>
  </r>
  <r>
    <n v="8672"/>
    <s v="US-2011-159611"/>
    <x v="2"/>
    <x v="422"/>
    <d v="2012-01-01T00:00:00"/>
    <s v="Second Class"/>
    <s v="KB-16315"/>
    <s v="Karl Braun"/>
    <x v="0"/>
    <x v="0"/>
    <x v="138"/>
    <x v="24"/>
    <n v="44105"/>
    <x v="3"/>
    <s v="OFF-ST-10002790"/>
    <x v="1"/>
    <x v="4"/>
    <s v="Safco Industrial Shelving"/>
    <n v="118.16"/>
    <n v="2"/>
    <n v="0.2"/>
    <n v="-25.108999999999988"/>
  </r>
  <r>
    <n v="8673"/>
    <s v="CA-2014-163265"/>
    <x v="3"/>
    <x v="911"/>
    <d v="2014-02-22T00:00:00"/>
    <s v="Standard Class"/>
    <s v="JS-16030"/>
    <s v="Joy Smith"/>
    <x v="0"/>
    <x v="0"/>
    <x v="27"/>
    <x v="10"/>
    <n v="62521"/>
    <x v="2"/>
    <s v="OFF-FA-10004854"/>
    <x v="1"/>
    <x v="13"/>
    <s v="Vinyl Coated Wire Paper Clips in Organizer Box, 800/Box"/>
    <n v="18.368000000000002"/>
    <n v="2"/>
    <n v="0.2"/>
    <n v="6.1991999999999994"/>
  </r>
  <r>
    <n v="8674"/>
    <s v="CA-2014-163265"/>
    <x v="3"/>
    <x v="911"/>
    <d v="2014-02-22T00:00:00"/>
    <s v="Standard Class"/>
    <s v="JS-16030"/>
    <s v="Joy Smith"/>
    <x v="0"/>
    <x v="0"/>
    <x v="27"/>
    <x v="10"/>
    <n v="62521"/>
    <x v="2"/>
    <s v="FUR-CH-10004063"/>
    <x v="0"/>
    <x v="1"/>
    <s v="Global Deluxe High-Back Manager's Chair"/>
    <n v="600.55799999999999"/>
    <n v="3"/>
    <n v="0.3"/>
    <n v="-8.5794000000000779"/>
  </r>
  <r>
    <n v="8675"/>
    <s v="CA-2014-163265"/>
    <x v="3"/>
    <x v="911"/>
    <d v="2014-02-22T00:00:00"/>
    <s v="Standard Class"/>
    <s v="JS-16030"/>
    <s v="Joy Smith"/>
    <x v="0"/>
    <x v="0"/>
    <x v="27"/>
    <x v="10"/>
    <n v="62521"/>
    <x v="2"/>
    <s v="OFF-ST-10000642"/>
    <x v="1"/>
    <x v="4"/>
    <s v="Tennsco Lockers, Gray"/>
    <n v="50.352000000000004"/>
    <n v="3"/>
    <n v="0.2"/>
    <n v="-8.1822000000000052"/>
  </r>
  <r>
    <n v="8676"/>
    <s v="CA-2014-163265"/>
    <x v="3"/>
    <x v="911"/>
    <d v="2014-02-22T00:00:00"/>
    <s v="Standard Class"/>
    <s v="JS-16030"/>
    <s v="Joy Smith"/>
    <x v="0"/>
    <x v="0"/>
    <x v="27"/>
    <x v="10"/>
    <n v="62521"/>
    <x v="2"/>
    <s v="OFF-AR-10004078"/>
    <x v="1"/>
    <x v="6"/>
    <s v="Newell 312"/>
    <n v="28.031999999999996"/>
    <n v="6"/>
    <n v="0.2"/>
    <n v="3.5039999999999996"/>
  </r>
  <r>
    <n v="8677"/>
    <s v="CA-2014-163265"/>
    <x v="3"/>
    <x v="911"/>
    <d v="2014-02-22T00:00:00"/>
    <s v="Standard Class"/>
    <s v="JS-16030"/>
    <s v="Joy Smith"/>
    <x v="0"/>
    <x v="0"/>
    <x v="27"/>
    <x v="10"/>
    <n v="62521"/>
    <x v="2"/>
    <s v="FUR-FU-10004270"/>
    <x v="0"/>
    <x v="5"/>
    <s v="Executive Impressions 13&quot; Clairmont Wall Clock"/>
    <n v="7.6920000000000002"/>
    <n v="1"/>
    <n v="0.6"/>
    <n v="-3.6536999999999988"/>
  </r>
  <r>
    <n v="8678"/>
    <s v="CA-2014-141705"/>
    <x v="3"/>
    <x v="1200"/>
    <d v="2014-10-27T00:00:00"/>
    <s v="First Class"/>
    <s v="PO-18850"/>
    <s v="Patrick O'Brill"/>
    <x v="0"/>
    <x v="0"/>
    <x v="511"/>
    <x v="5"/>
    <n v="76063"/>
    <x v="2"/>
    <s v="FUR-TA-10004607"/>
    <x v="0"/>
    <x v="3"/>
    <s v="Hon 2111 Invitation Series Straight Table"/>
    <n v="517.40500000000009"/>
    <n v="5"/>
    <n v="0.3"/>
    <n v="-81.306500000000028"/>
  </r>
  <r>
    <n v="8679"/>
    <s v="CA-2013-112739"/>
    <x v="0"/>
    <x v="476"/>
    <d v="2013-09-08T00:00:00"/>
    <s v="Second Class"/>
    <s v="RD-19810"/>
    <s v="Ross DeVincentis"/>
    <x v="2"/>
    <x v="0"/>
    <x v="12"/>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x v="0"/>
    <x v="12"/>
    <x v="5"/>
    <n v="77070"/>
    <x v="2"/>
    <s v="TEC-AC-10001714"/>
    <x v="2"/>
    <x v="11"/>
    <s v="Logitech MX Performance Wireless Mouse"/>
    <n v="159.56"/>
    <n v="5"/>
    <n v="0.2"/>
    <n v="33.906499999999994"/>
  </r>
  <r>
    <n v="8681"/>
    <s v="CA-2013-143805"/>
    <x v="0"/>
    <x v="49"/>
    <d v="2013-12-04T00:00:00"/>
    <s v="Second Class"/>
    <s v="JD-15895"/>
    <s v="Jonathan Doherty"/>
    <x v="1"/>
    <x v="0"/>
    <x v="102"/>
    <x v="17"/>
    <n v="23223"/>
    <x v="0"/>
    <s v="OFF-AP-10002945"/>
    <x v="1"/>
    <x v="9"/>
    <s v="Honeywell Enviracaire Portable HEPA Air Cleaner for 17' x 22' Room"/>
    <n v="2104.5499999999997"/>
    <n v="7"/>
    <n v="0"/>
    <n v="694.50149999999985"/>
  </r>
  <r>
    <n v="8682"/>
    <s v="CA-2013-143805"/>
    <x v="0"/>
    <x v="49"/>
    <d v="2013-12-04T00:00:00"/>
    <s v="Second Class"/>
    <s v="JD-15895"/>
    <s v="Jonathan Doherty"/>
    <x v="1"/>
    <x v="0"/>
    <x v="102"/>
    <x v="17"/>
    <n v="23223"/>
    <x v="0"/>
    <s v="OFF-SU-10004664"/>
    <x v="1"/>
    <x v="14"/>
    <s v="Acme Softgrip Scissors"/>
    <n v="40.700000000000003"/>
    <n v="5"/>
    <n v="0"/>
    <n v="11.802999999999999"/>
  </r>
  <r>
    <n v="8683"/>
    <s v="CA-2011-133634"/>
    <x v="2"/>
    <x v="1127"/>
    <d v="2011-11-10T00:00:00"/>
    <s v="Standard Class"/>
    <s v="SR-20740"/>
    <s v="Steven Roelle"/>
    <x v="2"/>
    <x v="0"/>
    <x v="81"/>
    <x v="17"/>
    <n v="22204"/>
    <x v="0"/>
    <s v="TEC-AC-10002550"/>
    <x v="2"/>
    <x v="11"/>
    <s v="Maxell 4.7GB DVD-RW 3/Pack"/>
    <n v="47.79"/>
    <n v="3"/>
    <n v="0"/>
    <n v="16.2486"/>
  </r>
  <r>
    <n v="8684"/>
    <s v="CA-2014-101665"/>
    <x v="3"/>
    <x v="920"/>
    <d v="2014-12-02T00:00:00"/>
    <s v="Standard Class"/>
    <s v="TZ-21580"/>
    <s v="Tracy Zic"/>
    <x v="0"/>
    <x v="0"/>
    <x v="8"/>
    <x v="1"/>
    <n v="94122"/>
    <x v="1"/>
    <s v="OFF-AR-10002335"/>
    <x v="1"/>
    <x v="6"/>
    <s v="DIXON Oriole Pencils"/>
    <n v="5.16"/>
    <n v="2"/>
    <n v="0"/>
    <n v="1.3416000000000001"/>
  </r>
  <r>
    <n v="8685"/>
    <s v="CA-2013-155446"/>
    <x v="0"/>
    <x v="186"/>
    <d v="2013-12-24T00:00:00"/>
    <s v="Standard Class"/>
    <s v="TN-21040"/>
    <s v="Tanja Norvell"/>
    <x v="2"/>
    <x v="0"/>
    <x v="70"/>
    <x v="1"/>
    <n v="92024"/>
    <x v="1"/>
    <s v="TEC-AC-10001445"/>
    <x v="2"/>
    <x v="11"/>
    <s v="Imation USB 2.0 Swivel Flash Drive USB flash drive - 4 GB - Pink"/>
    <n v="21.209999999999997"/>
    <n v="7"/>
    <n v="0"/>
    <n v="4.4540999999999986"/>
  </r>
  <r>
    <n v="8686"/>
    <s v="CA-2014-137323"/>
    <x v="3"/>
    <x v="237"/>
    <d v="2014-11-19T00:00:00"/>
    <s v="Second Class"/>
    <s v="PW-19030"/>
    <s v="Pauline Webber"/>
    <x v="1"/>
    <x v="0"/>
    <x v="232"/>
    <x v="15"/>
    <n v="13601"/>
    <x v="3"/>
    <s v="OFF-ST-10003996"/>
    <x v="1"/>
    <x v="4"/>
    <s v="Letter/Legal File Tote with Clear Snap-On Lid, Black Granite"/>
    <n v="96.359999999999985"/>
    <n v="6"/>
    <n v="0"/>
    <n v="25.053599999999996"/>
  </r>
  <r>
    <n v="8687"/>
    <s v="CA-2013-144015"/>
    <x v="0"/>
    <x v="190"/>
    <d v="2013-06-27T00:00:00"/>
    <s v="Same Day"/>
    <s v="AH-10075"/>
    <s v="Adam Hart"/>
    <x v="1"/>
    <x v="0"/>
    <x v="1"/>
    <x v="1"/>
    <n v="90036"/>
    <x v="1"/>
    <s v="OFF-SU-10003505"/>
    <x v="1"/>
    <x v="14"/>
    <s v="Premier Electric Letter Opener"/>
    <n v="231.72"/>
    <n v="2"/>
    <n v="0"/>
    <n v="11.585999999999984"/>
  </r>
  <r>
    <n v="8688"/>
    <s v="CA-2013-144015"/>
    <x v="0"/>
    <x v="190"/>
    <d v="2013-06-27T00:00:00"/>
    <s v="Same Day"/>
    <s v="AH-10075"/>
    <s v="Adam Hart"/>
    <x v="1"/>
    <x v="0"/>
    <x v="1"/>
    <x v="1"/>
    <n v="90036"/>
    <x v="1"/>
    <s v="OFF-FA-10000624"/>
    <x v="1"/>
    <x v="13"/>
    <s v="OIC Binder Clips"/>
    <n v="17.899999999999999"/>
    <n v="5"/>
    <n v="0"/>
    <n v="8.9499999999999993"/>
  </r>
  <r>
    <n v="8689"/>
    <s v="CA-2013-144015"/>
    <x v="0"/>
    <x v="190"/>
    <d v="2013-06-27T00:00:00"/>
    <s v="Same Day"/>
    <s v="AH-10075"/>
    <s v="Adam Hart"/>
    <x v="1"/>
    <x v="0"/>
    <x v="1"/>
    <x v="1"/>
    <n v="90036"/>
    <x v="1"/>
    <s v="OFF-PA-10002870"/>
    <x v="1"/>
    <x v="10"/>
    <s v="Ampad Phone Message Book, Recycled, 400 Message Capacity, 5 ¾” x 11”"/>
    <n v="12.48"/>
    <n v="2"/>
    <n v="0"/>
    <n v="5.6159999999999997"/>
  </r>
  <r>
    <n v="8690"/>
    <s v="CA-2011-101427"/>
    <x v="2"/>
    <x v="58"/>
    <d v="2011-12-30T00:00:00"/>
    <s v="Standard Class"/>
    <s v="AY-10555"/>
    <s v="Andy Yotov"/>
    <x v="1"/>
    <x v="0"/>
    <x v="10"/>
    <x v="9"/>
    <n v="19140"/>
    <x v="3"/>
    <s v="OFF-AR-10002257"/>
    <x v="1"/>
    <x v="6"/>
    <s v="Eldon Spacemaker Box, Quick-Snap Lid, Clear"/>
    <n v="8.016"/>
    <n v="3"/>
    <n v="0.2"/>
    <n v="1.102199999999999"/>
  </r>
  <r>
    <n v="8691"/>
    <s v="CA-2013-136770"/>
    <x v="0"/>
    <x v="1041"/>
    <d v="2013-08-19T00:00:00"/>
    <s v="Standard Class"/>
    <s v="SP-20650"/>
    <s v="Stephanie Phelps"/>
    <x v="1"/>
    <x v="0"/>
    <x v="59"/>
    <x v="24"/>
    <n v="44312"/>
    <x v="3"/>
    <s v="TEC-PH-10003580"/>
    <x v="2"/>
    <x v="7"/>
    <s v="Cisco IP Phone 7961G-GE VoIP phone"/>
    <n v="259.89600000000002"/>
    <n v="2"/>
    <n v="0.4"/>
    <n v="-56.310799999999972"/>
  </r>
  <r>
    <n v="8692"/>
    <s v="CA-2013-136770"/>
    <x v="0"/>
    <x v="1041"/>
    <d v="2013-08-19T00:00:00"/>
    <s v="Standard Class"/>
    <s v="SP-20650"/>
    <s v="Stephanie Phelps"/>
    <x v="1"/>
    <x v="0"/>
    <x v="59"/>
    <x v="24"/>
    <n v="44312"/>
    <x v="3"/>
    <s v="TEC-PH-10001530"/>
    <x v="2"/>
    <x v="7"/>
    <s v="Plantronics Voyager Pro Legend"/>
    <n v="247.18799999999999"/>
    <n v="2"/>
    <n v="0.4"/>
    <n v="-49.437600000000032"/>
  </r>
  <r>
    <n v="8693"/>
    <s v="CA-2013-136770"/>
    <x v="0"/>
    <x v="1041"/>
    <d v="2013-08-19T00:00:00"/>
    <s v="Standard Class"/>
    <s v="SP-20650"/>
    <s v="Stephanie Phelps"/>
    <x v="1"/>
    <x v="0"/>
    <x v="59"/>
    <x v="24"/>
    <n v="44312"/>
    <x v="3"/>
    <s v="TEC-AC-10000420"/>
    <x v="2"/>
    <x v="11"/>
    <s v="Logitech G500s Laser Gaming Mouse with Adjustable Weight Tuning"/>
    <n v="279.95999999999998"/>
    <n v="5"/>
    <n v="0.2"/>
    <n v="48.992999999999995"/>
  </r>
  <r>
    <n v="8694"/>
    <s v="CA-2013-118311"/>
    <x v="0"/>
    <x v="1057"/>
    <d v="2013-10-29T00:00:00"/>
    <s v="Standard Class"/>
    <s v="ED-13885"/>
    <s v="Emily Ducich"/>
    <x v="2"/>
    <x v="0"/>
    <x v="8"/>
    <x v="1"/>
    <n v="94110"/>
    <x v="1"/>
    <s v="TEC-AC-10000892"/>
    <x v="2"/>
    <x v="11"/>
    <s v="NETGEAR N750 Dual Band Wi-Fi Gigabit Router"/>
    <n v="450"/>
    <n v="5"/>
    <n v="0"/>
    <n v="162"/>
  </r>
  <r>
    <n v="8695"/>
    <s v="US-2011-112795"/>
    <x v="2"/>
    <x v="709"/>
    <d v="2011-08-28T00:00:00"/>
    <s v="Second Class"/>
    <s v="CR-12625"/>
    <s v="Corey Roper"/>
    <x v="2"/>
    <x v="0"/>
    <x v="354"/>
    <x v="12"/>
    <n v="49505"/>
    <x v="2"/>
    <s v="OFF-PA-10001934"/>
    <x v="1"/>
    <x v="10"/>
    <s v="Xerox 1993"/>
    <n v="19.440000000000001"/>
    <n v="3"/>
    <n v="0"/>
    <n v="9.5256000000000007"/>
  </r>
  <r>
    <n v="8696"/>
    <s v="CA-2014-127096"/>
    <x v="3"/>
    <x v="175"/>
    <d v="2014-09-18T00:00:00"/>
    <s v="Second Class"/>
    <s v="CS-12400"/>
    <s v="Christopher Schild"/>
    <x v="2"/>
    <x v="0"/>
    <x v="8"/>
    <x v="1"/>
    <n v="94109"/>
    <x v="1"/>
    <s v="FUR-TA-10003473"/>
    <x v="0"/>
    <x v="3"/>
    <s v="Bretford Rectangular Conference Table Tops"/>
    <n v="300.904"/>
    <n v="1"/>
    <n v="0.2"/>
    <n v="11.283900000000017"/>
  </r>
  <r>
    <n v="8697"/>
    <s v="CA-2014-119284"/>
    <x v="3"/>
    <x v="140"/>
    <d v="2014-06-21T00:00:00"/>
    <s v="Standard Class"/>
    <s v="TS-21205"/>
    <s v="Thomas Seio"/>
    <x v="1"/>
    <x v="0"/>
    <x v="316"/>
    <x v="18"/>
    <n v="37211"/>
    <x v="0"/>
    <s v="TEC-PH-10001051"/>
    <x v="2"/>
    <x v="7"/>
    <s v="HTC One"/>
    <n v="239.976"/>
    <n v="3"/>
    <n v="0.2"/>
    <n v="26.997299999999967"/>
  </r>
  <r>
    <n v="8698"/>
    <s v="CA-2014-119284"/>
    <x v="3"/>
    <x v="140"/>
    <d v="2014-06-21T00:00:00"/>
    <s v="Standard Class"/>
    <s v="TS-21205"/>
    <s v="Thomas Seio"/>
    <x v="1"/>
    <x v="0"/>
    <x v="316"/>
    <x v="18"/>
    <n v="37211"/>
    <x v="0"/>
    <s v="FUR-FU-10004351"/>
    <x v="0"/>
    <x v="5"/>
    <s v="Staples"/>
    <n v="31.168000000000003"/>
    <n v="4"/>
    <n v="0.2"/>
    <n v="9.3504000000000005"/>
  </r>
  <r>
    <n v="8699"/>
    <s v="CA-2014-119284"/>
    <x v="3"/>
    <x v="140"/>
    <d v="2014-06-21T00:00:00"/>
    <s v="Standard Class"/>
    <s v="TS-21205"/>
    <s v="Thomas Seio"/>
    <x v="1"/>
    <x v="0"/>
    <x v="316"/>
    <x v="18"/>
    <n v="37211"/>
    <x v="0"/>
    <s v="FUR-TA-10004152"/>
    <x v="0"/>
    <x v="3"/>
    <s v="Barricks 18&quot; x 48&quot; Non-Folding Utility Table with Bottom Storage Shelf"/>
    <n v="120.96"/>
    <n v="2"/>
    <n v="0.4"/>
    <n v="-28.224000000000004"/>
  </r>
  <r>
    <n v="8700"/>
    <s v="CA-2014-119284"/>
    <x v="3"/>
    <x v="140"/>
    <d v="2014-06-21T00:00:00"/>
    <s v="Standard Class"/>
    <s v="TS-21205"/>
    <s v="Thomas Seio"/>
    <x v="1"/>
    <x v="0"/>
    <x v="316"/>
    <x v="18"/>
    <n v="37211"/>
    <x v="0"/>
    <s v="TEC-PH-10000560"/>
    <x v="2"/>
    <x v="7"/>
    <s v="Samsung Galaxy S III - 16GB - pebble blue (T-Mobile)"/>
    <n v="2239.9360000000001"/>
    <n v="8"/>
    <n v="0.2"/>
    <n v="223.99360000000013"/>
  </r>
  <r>
    <n v="8701"/>
    <s v="CA-2014-119284"/>
    <x v="3"/>
    <x v="140"/>
    <d v="2014-06-21T00:00:00"/>
    <s v="Standard Class"/>
    <s v="TS-21205"/>
    <s v="Thomas Seio"/>
    <x v="1"/>
    <x v="0"/>
    <x v="316"/>
    <x v="18"/>
    <n v="37211"/>
    <x v="0"/>
    <s v="OFF-AP-10004249"/>
    <x v="1"/>
    <x v="9"/>
    <s v="Staples"/>
    <n v="76.608000000000004"/>
    <n v="8"/>
    <n v="0.2"/>
    <n v="6.7031999999999954"/>
  </r>
  <r>
    <n v="8702"/>
    <s v="CA-2014-119284"/>
    <x v="3"/>
    <x v="140"/>
    <d v="2014-06-21T00:00:00"/>
    <s v="Standard Class"/>
    <s v="TS-21205"/>
    <s v="Thomas Seio"/>
    <x v="1"/>
    <x v="0"/>
    <x v="316"/>
    <x v="18"/>
    <n v="37211"/>
    <x v="0"/>
    <s v="OFF-ST-10001490"/>
    <x v="1"/>
    <x v="4"/>
    <s v="Hot File 7-Pocket, Floor Stand"/>
    <n v="142.77600000000001"/>
    <n v="1"/>
    <n v="0.2"/>
    <n v="17.84699999999998"/>
  </r>
  <r>
    <n v="8703"/>
    <s v="CA-2014-119284"/>
    <x v="3"/>
    <x v="140"/>
    <d v="2014-06-21T00:00:00"/>
    <s v="Standard Class"/>
    <s v="TS-21205"/>
    <s v="Thomas Seio"/>
    <x v="1"/>
    <x v="0"/>
    <x v="316"/>
    <x v="18"/>
    <n v="37211"/>
    <x v="0"/>
    <s v="OFF-PA-10000312"/>
    <x v="1"/>
    <x v="10"/>
    <s v="Xerox 1955"/>
    <n v="91.360000000000014"/>
    <n v="5"/>
    <n v="0.2"/>
    <n v="29.691999999999993"/>
  </r>
  <r>
    <n v="8704"/>
    <s v="CA-2012-133494"/>
    <x v="1"/>
    <x v="1201"/>
    <d v="2012-03-05T00:00:00"/>
    <s v="Standard Class"/>
    <s v="RP-19390"/>
    <s v="Resi Pölking"/>
    <x v="0"/>
    <x v="0"/>
    <x v="10"/>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x v="0"/>
    <x v="12"/>
    <x v="5"/>
    <n v="77041"/>
    <x v="2"/>
    <s v="TEC-PH-10004100"/>
    <x v="2"/>
    <x v="7"/>
    <s v="Griffin GC17055 Auxiliary Audio Cable"/>
    <n v="115.136"/>
    <n v="8"/>
    <n v="0.2"/>
    <n v="11.513600000000004"/>
  </r>
  <r>
    <n v="8706"/>
    <s v="US-2011-132745"/>
    <x v="2"/>
    <x v="1202"/>
    <d v="2011-10-05T00:00:00"/>
    <s v="Standard Class"/>
    <s v="NF-18475"/>
    <s v="Neil Französisch"/>
    <x v="2"/>
    <x v="0"/>
    <x v="192"/>
    <x v="33"/>
    <n v="89502"/>
    <x v="1"/>
    <s v="OFF-FA-10000254"/>
    <x v="1"/>
    <x v="13"/>
    <s v="Sterling Rubber Bands by Alliance"/>
    <n v="4.71"/>
    <n v="1"/>
    <n v="0"/>
    <n v="0"/>
  </r>
  <r>
    <n v="8707"/>
    <s v="CA-2011-146815"/>
    <x v="2"/>
    <x v="78"/>
    <d v="2011-09-13T00:00:00"/>
    <s v="Standard Class"/>
    <s v="PP-18955"/>
    <s v="Paul Prost"/>
    <x v="2"/>
    <x v="0"/>
    <x v="20"/>
    <x v="15"/>
    <n v="10009"/>
    <x v="3"/>
    <s v="FUR-CH-10004289"/>
    <x v="0"/>
    <x v="1"/>
    <s v="Global Super Steno Chair"/>
    <n v="172.76400000000001"/>
    <n v="2"/>
    <n v="0.1"/>
    <n v="13.437199999999986"/>
  </r>
  <r>
    <n v="8708"/>
    <s v="CA-2011-146815"/>
    <x v="2"/>
    <x v="78"/>
    <d v="2011-09-13T00:00:00"/>
    <s v="Standard Class"/>
    <s v="PP-18955"/>
    <s v="Paul Prost"/>
    <x v="2"/>
    <x v="0"/>
    <x v="20"/>
    <x v="15"/>
    <n v="10009"/>
    <x v="3"/>
    <s v="OFF-AR-10003469"/>
    <x v="1"/>
    <x v="6"/>
    <s v="Nontoxic Chalk"/>
    <n v="3.52"/>
    <n v="2"/>
    <n v="0"/>
    <n v="1.6896"/>
  </r>
  <r>
    <n v="8709"/>
    <s v="CA-2011-119144"/>
    <x v="2"/>
    <x v="912"/>
    <d v="2011-11-18T00:00:00"/>
    <s v="First Class"/>
    <s v="JD-16150"/>
    <s v="Justin Deggeller"/>
    <x v="1"/>
    <x v="0"/>
    <x v="1"/>
    <x v="1"/>
    <n v="90008"/>
    <x v="1"/>
    <s v="TEC-PH-10004188"/>
    <x v="2"/>
    <x v="7"/>
    <s v="OtterBox Commuter Series Case - Samsung Galaxy S4"/>
    <n v="79.968000000000004"/>
    <n v="4"/>
    <n v="0.2"/>
    <n v="-17.992799999999999"/>
  </r>
  <r>
    <n v="8710"/>
    <s v="CA-2011-119144"/>
    <x v="2"/>
    <x v="912"/>
    <d v="2011-11-18T00:00:00"/>
    <s v="First Class"/>
    <s v="JD-16150"/>
    <s v="Justin Deggeller"/>
    <x v="1"/>
    <x v="0"/>
    <x v="1"/>
    <x v="1"/>
    <n v="90008"/>
    <x v="1"/>
    <s v="FUR-BO-10004015"/>
    <x v="0"/>
    <x v="0"/>
    <s v="Bush Andora Bookcase, Maple/Graphite Gray Finish"/>
    <n v="305.97449999999998"/>
    <n v="3"/>
    <n v="0.15"/>
    <n v="25.197899999999969"/>
  </r>
  <r>
    <n v="8711"/>
    <s v="CA-2011-119144"/>
    <x v="2"/>
    <x v="912"/>
    <d v="2011-11-18T00:00:00"/>
    <s v="First Class"/>
    <s v="JD-16150"/>
    <s v="Justin Deggeller"/>
    <x v="1"/>
    <x v="0"/>
    <x v="1"/>
    <x v="1"/>
    <n v="90008"/>
    <x v="1"/>
    <s v="OFF-ST-10000991"/>
    <x v="1"/>
    <x v="4"/>
    <s v="Space Solutions HD Industrial Steel Shelving."/>
    <n v="344.90999999999997"/>
    <n v="3"/>
    <n v="0"/>
    <n v="10.347300000000004"/>
  </r>
  <r>
    <n v="8712"/>
    <s v="CA-2011-105648"/>
    <x v="2"/>
    <x v="223"/>
    <d v="2011-03-07T00:00:00"/>
    <s v="Standard Class"/>
    <s v="EJ-14155"/>
    <s v="Eva Jacobs"/>
    <x v="0"/>
    <x v="0"/>
    <x v="70"/>
    <x v="1"/>
    <n v="92037"/>
    <x v="1"/>
    <s v="FUR-TA-10002958"/>
    <x v="0"/>
    <x v="3"/>
    <s v="Bevis Oval Conference Table, Walnut"/>
    <n v="626.35200000000009"/>
    <n v="3"/>
    <n v="0.2"/>
    <n v="-23.488200000000091"/>
  </r>
  <r>
    <n v="8713"/>
    <s v="US-2012-145422"/>
    <x v="1"/>
    <x v="155"/>
    <d v="2012-12-07T00:00:00"/>
    <s v="Standard Class"/>
    <s v="PW-19240"/>
    <s v="Pierre Wener"/>
    <x v="0"/>
    <x v="0"/>
    <x v="8"/>
    <x v="1"/>
    <n v="94110"/>
    <x v="1"/>
    <s v="FUR-BO-10002213"/>
    <x v="0"/>
    <x v="0"/>
    <s v="Sauder Forest Hills Library, Woodland Oak Finish"/>
    <n v="359.49899999999997"/>
    <n v="3"/>
    <n v="0.15"/>
    <n v="-29.605799999999981"/>
  </r>
  <r>
    <n v="8714"/>
    <s v="CA-2014-136623"/>
    <x v="3"/>
    <x v="497"/>
    <d v="2014-07-17T00:00:00"/>
    <s v="Standard Class"/>
    <s v="TS-21430"/>
    <s v="Tom Stivers"/>
    <x v="1"/>
    <x v="0"/>
    <x v="70"/>
    <x v="1"/>
    <n v="92105"/>
    <x v="1"/>
    <s v="TEC-PH-10000004"/>
    <x v="2"/>
    <x v="7"/>
    <s v="Belkin iPhone and iPad Lightning Cable"/>
    <n v="71.951999999999998"/>
    <n v="6"/>
    <n v="0.2"/>
    <n v="5.3963999999999963"/>
  </r>
  <r>
    <n v="8715"/>
    <s v="CA-2014-136623"/>
    <x v="3"/>
    <x v="497"/>
    <d v="2014-07-17T00:00:00"/>
    <s v="Standard Class"/>
    <s v="TS-21430"/>
    <s v="Tom Stivers"/>
    <x v="1"/>
    <x v="0"/>
    <x v="70"/>
    <x v="1"/>
    <n v="92105"/>
    <x v="1"/>
    <s v="OFF-BI-10003708"/>
    <x v="1"/>
    <x v="8"/>
    <s v="Acco Four Pocket Poly Ring Binder with Label Holder, Smoke, 1&quot;"/>
    <n v="29.800000000000004"/>
    <n v="5"/>
    <n v="0.2"/>
    <n v="9.3124999999999982"/>
  </r>
  <r>
    <n v="8716"/>
    <s v="CA-2014-121678"/>
    <x v="3"/>
    <x v="673"/>
    <d v="2014-11-21T00:00:00"/>
    <s v="Second Class"/>
    <s v="BM-11650"/>
    <s v="Brian Moss"/>
    <x v="1"/>
    <x v="0"/>
    <x v="512"/>
    <x v="24"/>
    <n v="44035"/>
    <x v="3"/>
    <s v="OFF-BI-10002949"/>
    <x v="1"/>
    <x v="8"/>
    <s v="Prestige Round Ring Binders"/>
    <n v="1.8240000000000003"/>
    <n v="1"/>
    <n v="0.7"/>
    <n v="-1.3983999999999996"/>
  </r>
  <r>
    <n v="8717"/>
    <s v="CA-2013-120824"/>
    <x v="0"/>
    <x v="1"/>
    <d v="2013-06-17T00:00:00"/>
    <s v="Second Class"/>
    <s v="AW-10930"/>
    <s v="Arthur Wiediger"/>
    <x v="2"/>
    <x v="0"/>
    <x v="12"/>
    <x v="5"/>
    <n v="77070"/>
    <x v="2"/>
    <s v="OFF-AP-10001242"/>
    <x v="1"/>
    <x v="9"/>
    <s v="APC 7 Outlet Network SurgeArrest Surge Protector"/>
    <n v="64.383999999999986"/>
    <n v="4"/>
    <n v="0.8"/>
    <n v="-160.96"/>
  </r>
  <r>
    <n v="8718"/>
    <s v="CA-2013-120824"/>
    <x v="0"/>
    <x v="1"/>
    <d v="2013-06-17T00:00:00"/>
    <s v="Second Class"/>
    <s v="AW-10930"/>
    <s v="Arthur Wiediger"/>
    <x v="2"/>
    <x v="0"/>
    <x v="12"/>
    <x v="5"/>
    <n v="77070"/>
    <x v="2"/>
    <s v="FUR-FU-10001424"/>
    <x v="0"/>
    <x v="5"/>
    <s v="Dax Clear Box Frame"/>
    <n v="6.9840000000000009"/>
    <n v="2"/>
    <n v="0.6"/>
    <n v="-4.5396000000000019"/>
  </r>
  <r>
    <n v="8719"/>
    <s v="CA-2013-120824"/>
    <x v="0"/>
    <x v="1"/>
    <d v="2013-06-17T00:00:00"/>
    <s v="Second Class"/>
    <s v="AW-10930"/>
    <s v="Arthur Wiediger"/>
    <x v="2"/>
    <x v="0"/>
    <x v="12"/>
    <x v="5"/>
    <n v="77070"/>
    <x v="2"/>
    <s v="OFF-AR-10003469"/>
    <x v="1"/>
    <x v="6"/>
    <s v="Nontoxic Chalk"/>
    <n v="11.264000000000001"/>
    <n v="8"/>
    <n v="0.2"/>
    <n v="3.9423999999999997"/>
  </r>
  <r>
    <n v="8720"/>
    <s v="CA-2013-120824"/>
    <x v="0"/>
    <x v="1"/>
    <d v="2013-06-17T00:00:00"/>
    <s v="Second Class"/>
    <s v="AW-10930"/>
    <s v="Arthur Wiediger"/>
    <x v="2"/>
    <x v="0"/>
    <x v="12"/>
    <x v="5"/>
    <n v="77070"/>
    <x v="2"/>
    <s v="OFF-PA-10000232"/>
    <x v="1"/>
    <x v="10"/>
    <s v="Xerox 1975"/>
    <n v="15.552000000000003"/>
    <n v="3"/>
    <n v="0.2"/>
    <n v="5.6375999999999999"/>
  </r>
  <r>
    <n v="8721"/>
    <s v="CA-2013-120824"/>
    <x v="0"/>
    <x v="1"/>
    <d v="2013-06-17T00:00:00"/>
    <s v="Second Class"/>
    <s v="AW-10930"/>
    <s v="Arthur Wiediger"/>
    <x v="2"/>
    <x v="0"/>
    <x v="12"/>
    <x v="5"/>
    <n v="77070"/>
    <x v="2"/>
    <s v="FUR-CH-10000229"/>
    <x v="0"/>
    <x v="1"/>
    <s v="Global Enterprise Series Seating High-Back Swivel/Tilt Chairs"/>
    <n v="379.37200000000001"/>
    <n v="2"/>
    <n v="0.3"/>
    <n v="-119.23120000000003"/>
  </r>
  <r>
    <n v="8722"/>
    <s v="CA-2013-120824"/>
    <x v="0"/>
    <x v="1"/>
    <d v="2013-06-17T00:00:00"/>
    <s v="Second Class"/>
    <s v="AW-10930"/>
    <s v="Arthur Wiediger"/>
    <x v="2"/>
    <x v="0"/>
    <x v="12"/>
    <x v="5"/>
    <n v="77070"/>
    <x v="2"/>
    <s v="OFF-ST-10002562"/>
    <x v="1"/>
    <x v="4"/>
    <s v="Staples"/>
    <n v="67.536000000000016"/>
    <n v="9"/>
    <n v="0.2"/>
    <n v="6.7535999999999987"/>
  </r>
  <r>
    <n v="8723"/>
    <s v="CA-2013-120824"/>
    <x v="0"/>
    <x v="1"/>
    <d v="2013-06-17T00:00:00"/>
    <s v="Second Class"/>
    <s v="AW-10930"/>
    <s v="Arthur Wiediger"/>
    <x v="2"/>
    <x v="0"/>
    <x v="12"/>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x v="0"/>
    <x v="100"/>
    <x v="2"/>
    <n v="33178"/>
    <x v="0"/>
    <s v="OFF-PA-10002986"/>
    <x v="1"/>
    <x v="10"/>
    <s v="Xerox 1898"/>
    <n v="37.408000000000001"/>
    <n v="7"/>
    <n v="0.2"/>
    <n v="13.0928"/>
  </r>
  <r>
    <n v="8725"/>
    <s v="US-2013-135209"/>
    <x v="0"/>
    <x v="723"/>
    <d v="2014-01-01T00:00:00"/>
    <s v="Second Class"/>
    <s v="MH-17290"/>
    <s v="Marc Harrigan"/>
    <x v="2"/>
    <x v="0"/>
    <x v="100"/>
    <x v="2"/>
    <n v="33178"/>
    <x v="0"/>
    <s v="OFF-PA-10000143"/>
    <x v="1"/>
    <x v="10"/>
    <s v="Astroparche Fine Business Paper"/>
    <n v="25.344000000000001"/>
    <n v="6"/>
    <n v="0.2"/>
    <n v="8.8704000000000018"/>
  </r>
  <r>
    <n v="8726"/>
    <s v="CA-2014-148145"/>
    <x v="3"/>
    <x v="257"/>
    <d v="2014-03-24T00:00:00"/>
    <s v="Standard Class"/>
    <s v="SW-20275"/>
    <s v="Scott Williamson"/>
    <x v="0"/>
    <x v="0"/>
    <x v="4"/>
    <x v="4"/>
    <n v="98115"/>
    <x v="1"/>
    <s v="OFF-AR-10003752"/>
    <x v="1"/>
    <x v="6"/>
    <s v="Deluxe Chalkboard Eraser Cleaner"/>
    <n v="46.2"/>
    <n v="4"/>
    <n v="0"/>
    <n v="21.251999999999999"/>
  </r>
  <r>
    <n v="8727"/>
    <s v="CA-2012-103870"/>
    <x v="1"/>
    <x v="17"/>
    <d v="2012-12-31T00:00:00"/>
    <s v="Standard Class"/>
    <s v="SP-20860"/>
    <s v="Sung Pak"/>
    <x v="1"/>
    <x v="0"/>
    <x v="87"/>
    <x v="18"/>
    <n v="37130"/>
    <x v="0"/>
    <s v="TEC-AC-10002370"/>
    <x v="2"/>
    <x v="11"/>
    <s v="Maxell CD-R Discs"/>
    <n v="4.7279999999999998"/>
    <n v="3"/>
    <n v="0.2"/>
    <n v="0.70919999999999961"/>
  </r>
  <r>
    <n v="8728"/>
    <s v="CA-2012-103870"/>
    <x v="1"/>
    <x v="17"/>
    <d v="2012-12-31T00:00:00"/>
    <s v="Standard Class"/>
    <s v="SP-20860"/>
    <s v="Sung Pak"/>
    <x v="1"/>
    <x v="0"/>
    <x v="87"/>
    <x v="18"/>
    <n v="37130"/>
    <x v="0"/>
    <s v="FUR-FU-10002030"/>
    <x v="0"/>
    <x v="5"/>
    <s v="Executive Impressions 14&quot; Contract Wall Clock with Quartz Movement"/>
    <n v="53.352000000000004"/>
    <n v="3"/>
    <n v="0.2"/>
    <n v="16.005600000000005"/>
  </r>
  <r>
    <n v="8729"/>
    <s v="CA-2012-103870"/>
    <x v="1"/>
    <x v="17"/>
    <d v="2012-12-31T00:00:00"/>
    <s v="Standard Class"/>
    <s v="SP-20860"/>
    <s v="Sung Pak"/>
    <x v="1"/>
    <x v="0"/>
    <x v="87"/>
    <x v="18"/>
    <n v="37130"/>
    <x v="0"/>
    <s v="FUR-BO-10002853"/>
    <x v="0"/>
    <x v="0"/>
    <s v="O'Sullivan 5-Shelf Heavy-Duty Bookcases"/>
    <n v="131.10400000000001"/>
    <n v="2"/>
    <n v="0.2"/>
    <n v="8.1939999999999955"/>
  </r>
  <r>
    <n v="8730"/>
    <s v="CA-2012-103870"/>
    <x v="1"/>
    <x v="17"/>
    <d v="2012-12-31T00:00:00"/>
    <s v="Standard Class"/>
    <s v="SP-20860"/>
    <s v="Sung Pak"/>
    <x v="1"/>
    <x v="0"/>
    <x v="87"/>
    <x v="18"/>
    <n v="37130"/>
    <x v="0"/>
    <s v="OFF-ST-10002562"/>
    <x v="1"/>
    <x v="4"/>
    <s v="Staples"/>
    <n v="22.512000000000004"/>
    <n v="3"/>
    <n v="0.2"/>
    <n v="2.2511999999999999"/>
  </r>
  <r>
    <n v="8731"/>
    <s v="CA-2012-103870"/>
    <x v="1"/>
    <x v="17"/>
    <d v="2012-12-31T00:00:00"/>
    <s v="Standard Class"/>
    <s v="SP-20860"/>
    <s v="Sung Pak"/>
    <x v="1"/>
    <x v="0"/>
    <x v="87"/>
    <x v="18"/>
    <n v="37130"/>
    <x v="0"/>
    <s v="TEC-AC-10004227"/>
    <x v="2"/>
    <x v="11"/>
    <s v="SanDisk Ultra 16 GB MicroSDHC Class 10 Memory Card"/>
    <n v="72.744000000000014"/>
    <n v="7"/>
    <n v="0.2"/>
    <n v="-12.730200000000011"/>
  </r>
  <r>
    <n v="8732"/>
    <s v="CA-2012-111017"/>
    <x v="1"/>
    <x v="374"/>
    <d v="2012-08-06T00:00:00"/>
    <s v="Standard Class"/>
    <s v="SC-20695"/>
    <s v="Steve Chapman"/>
    <x v="1"/>
    <x v="0"/>
    <x v="285"/>
    <x v="25"/>
    <n v="63116"/>
    <x v="2"/>
    <s v="OFF-SU-10002573"/>
    <x v="1"/>
    <x v="14"/>
    <s v="Acme 10&quot; Easy Grip Assistive Scissors"/>
    <n v="52.59"/>
    <n v="3"/>
    <n v="0"/>
    <n v="15.776999999999996"/>
  </r>
  <r>
    <n v="8733"/>
    <s v="CA-2014-116988"/>
    <x v="3"/>
    <x v="818"/>
    <d v="2014-06-30T00:00:00"/>
    <s v="Second Class"/>
    <s v="PW-19030"/>
    <s v="Pauline Webber"/>
    <x v="1"/>
    <x v="0"/>
    <x v="4"/>
    <x v="4"/>
    <n v="98105"/>
    <x v="1"/>
    <s v="OFF-PA-10003848"/>
    <x v="1"/>
    <x v="10"/>
    <s v="Xerox 1997"/>
    <n v="19.440000000000001"/>
    <n v="3"/>
    <n v="0"/>
    <n v="9.3312000000000008"/>
  </r>
  <r>
    <n v="8734"/>
    <s v="CA-2014-116988"/>
    <x v="3"/>
    <x v="818"/>
    <d v="2014-06-30T00:00:00"/>
    <s v="Second Class"/>
    <s v="PW-19030"/>
    <s v="Pauline Webber"/>
    <x v="1"/>
    <x v="0"/>
    <x v="4"/>
    <x v="4"/>
    <n v="98105"/>
    <x v="1"/>
    <s v="FUR-FU-10001290"/>
    <x v="0"/>
    <x v="5"/>
    <s v="Executive Impressions Supervisor Wall Clock"/>
    <n v="126.30000000000001"/>
    <n v="3"/>
    <n v="0"/>
    <n v="40.415999999999997"/>
  </r>
  <r>
    <n v="8735"/>
    <s v="CA-2014-116988"/>
    <x v="3"/>
    <x v="818"/>
    <d v="2014-06-30T00:00:00"/>
    <s v="Second Class"/>
    <s v="PW-19030"/>
    <s v="Pauline Webber"/>
    <x v="1"/>
    <x v="0"/>
    <x v="4"/>
    <x v="4"/>
    <n v="98105"/>
    <x v="1"/>
    <s v="TEC-AC-10003832"/>
    <x v="2"/>
    <x v="11"/>
    <s v="Logitech P710e Mobile Speakerphone"/>
    <n v="1287.45"/>
    <n v="5"/>
    <n v="0"/>
    <n v="244.61549999999988"/>
  </r>
  <r>
    <n v="8736"/>
    <s v="US-2011-169390"/>
    <x v="2"/>
    <x v="315"/>
    <d v="2011-02-11T00:00:00"/>
    <s v="Second Class"/>
    <s v="CS-12250"/>
    <s v="Chris Selesnick"/>
    <x v="1"/>
    <x v="0"/>
    <x v="20"/>
    <x v="15"/>
    <n v="10024"/>
    <x v="3"/>
    <s v="OFF-ST-10001558"/>
    <x v="1"/>
    <x v="4"/>
    <s v="Acco Perma 4000 Stacking Storage Drawers"/>
    <n v="64.959999999999994"/>
    <n v="4"/>
    <n v="0"/>
    <n v="9.7439999999999998"/>
  </r>
  <r>
    <n v="8737"/>
    <s v="CA-2013-168774"/>
    <x v="0"/>
    <x v="913"/>
    <d v="2013-09-10T00:00:00"/>
    <s v="Standard Class"/>
    <s v="RP-19855"/>
    <s v="Roy Phan"/>
    <x v="1"/>
    <x v="0"/>
    <x v="439"/>
    <x v="11"/>
    <n v="55125"/>
    <x v="2"/>
    <s v="OFF-ST-10001490"/>
    <x v="1"/>
    <x v="4"/>
    <s v="Hot File 7-Pocket, Floor Stand"/>
    <n v="535.41"/>
    <n v="3"/>
    <n v="0"/>
    <n v="160.62299999999993"/>
  </r>
  <r>
    <n v="8738"/>
    <s v="CA-2014-161592"/>
    <x v="3"/>
    <x v="1191"/>
    <d v="2014-04-11T00:00:00"/>
    <s v="Standard Class"/>
    <s v="CS-12175"/>
    <s v="Charles Sheldon"/>
    <x v="1"/>
    <x v="0"/>
    <x v="346"/>
    <x v="18"/>
    <n v="37421"/>
    <x v="0"/>
    <s v="OFF-BI-10003669"/>
    <x v="1"/>
    <x v="8"/>
    <s v="3M Organizer Strips"/>
    <n v="8.1000000000000014"/>
    <n v="5"/>
    <n v="0.7"/>
    <n v="-5.9399999999999977"/>
  </r>
  <r>
    <n v="8739"/>
    <s v="US-2014-131961"/>
    <x v="3"/>
    <x v="166"/>
    <d v="2014-12-12T00:00:00"/>
    <s v="First Class"/>
    <s v="MJ-17740"/>
    <s v="Max Jones"/>
    <x v="0"/>
    <x v="0"/>
    <x v="10"/>
    <x v="9"/>
    <n v="19140"/>
    <x v="3"/>
    <s v="OFF-AR-10004441"/>
    <x v="1"/>
    <x v="6"/>
    <s v="BIC Brite Liner Highlighters"/>
    <n v="13.247999999999999"/>
    <n v="4"/>
    <n v="0.2"/>
    <n v="3.6431999999999998"/>
  </r>
  <r>
    <n v="8740"/>
    <s v="US-2014-131961"/>
    <x v="3"/>
    <x v="166"/>
    <d v="2014-12-12T00:00:00"/>
    <s v="First Class"/>
    <s v="MJ-17740"/>
    <s v="Max Jones"/>
    <x v="0"/>
    <x v="0"/>
    <x v="10"/>
    <x v="9"/>
    <n v="19140"/>
    <x v="3"/>
    <s v="TEC-PH-10001924"/>
    <x v="2"/>
    <x v="7"/>
    <s v="iHome FM Clock Radio with Lightning Dock"/>
    <n v="83.987999999999985"/>
    <n v="2"/>
    <n v="0.4"/>
    <n v="-20.996999999999993"/>
  </r>
  <r>
    <n v="8741"/>
    <s v="CA-2013-102498"/>
    <x v="0"/>
    <x v="1131"/>
    <d v="2013-07-26T00:00:00"/>
    <s v="First Class"/>
    <s v="JG-15160"/>
    <s v="James Galang"/>
    <x v="0"/>
    <x v="0"/>
    <x v="240"/>
    <x v="28"/>
    <n v="70506"/>
    <x v="0"/>
    <s v="OFF-AR-10004456"/>
    <x v="1"/>
    <x v="6"/>
    <s v="Panasonic KP-4ABK Battery-Operated Pencil Sharpener"/>
    <n v="73.2"/>
    <n v="5"/>
    <n v="0"/>
    <n v="21.227999999999998"/>
  </r>
  <r>
    <n v="8742"/>
    <s v="CA-2012-113222"/>
    <x v="1"/>
    <x v="529"/>
    <d v="2012-11-09T00:00:00"/>
    <s v="Same Day"/>
    <s v="AG-10765"/>
    <s v="Anthony Garverick"/>
    <x v="2"/>
    <x v="0"/>
    <x v="104"/>
    <x v="14"/>
    <n v="46226"/>
    <x v="2"/>
    <s v="OFF-BI-10001890"/>
    <x v="1"/>
    <x v="8"/>
    <s v="Avery Poly Binder Pockets"/>
    <n v="10.74"/>
    <n v="3"/>
    <n v="0"/>
    <n v="5.1551999999999998"/>
  </r>
  <r>
    <n v="8743"/>
    <s v="US-2012-144771"/>
    <x v="1"/>
    <x v="653"/>
    <d v="2012-10-04T00:00:00"/>
    <s v="First Class"/>
    <s v="CK-12205"/>
    <s v="Chloris Kastensmidt"/>
    <x v="0"/>
    <x v="0"/>
    <x v="492"/>
    <x v="21"/>
    <n v="97123"/>
    <x v="1"/>
    <s v="FUR-FU-10000629"/>
    <x v="0"/>
    <x v="5"/>
    <s v="9-3/4 Diameter Round Wall Clock"/>
    <n v="11.032"/>
    <n v="1"/>
    <n v="0.2"/>
    <n v="3.0338000000000003"/>
  </r>
  <r>
    <n v="8744"/>
    <s v="US-2012-144771"/>
    <x v="1"/>
    <x v="653"/>
    <d v="2012-10-04T00:00:00"/>
    <s v="First Class"/>
    <s v="CK-12205"/>
    <s v="Chloris Kastensmidt"/>
    <x v="0"/>
    <x v="0"/>
    <x v="492"/>
    <x v="21"/>
    <n v="97123"/>
    <x v="1"/>
    <s v="TEC-AC-10002323"/>
    <x v="2"/>
    <x v="11"/>
    <s v="SanDisk Ultra 32 GB MicroSDHC Class 10 Memory Card"/>
    <n v="53.040000000000006"/>
    <n v="3"/>
    <n v="0.2"/>
    <n v="-4.6409999999999982"/>
  </r>
  <r>
    <n v="8745"/>
    <s v="CA-2012-162376"/>
    <x v="1"/>
    <x v="6"/>
    <d v="2012-11-25T00:00:00"/>
    <s v="Second Class"/>
    <s v="HD-14785"/>
    <s v="Harold Dahlen"/>
    <x v="2"/>
    <x v="0"/>
    <x v="471"/>
    <x v="31"/>
    <n v="2138"/>
    <x v="3"/>
    <s v="OFF-AR-10003056"/>
    <x v="1"/>
    <x v="6"/>
    <s v="Newell 341"/>
    <n v="17.12"/>
    <n v="4"/>
    <n v="0"/>
    <n v="4.9647999999999985"/>
  </r>
  <r>
    <n v="8746"/>
    <s v="CA-2012-162376"/>
    <x v="1"/>
    <x v="6"/>
    <d v="2012-11-25T00:00:00"/>
    <s v="Second Class"/>
    <s v="HD-14785"/>
    <s v="Harold Dahlen"/>
    <x v="2"/>
    <x v="0"/>
    <x v="471"/>
    <x v="31"/>
    <n v="2138"/>
    <x v="3"/>
    <s v="OFF-PA-10000300"/>
    <x v="1"/>
    <x v="10"/>
    <s v="Xerox 1936"/>
    <n v="59.94"/>
    <n v="3"/>
    <n v="0"/>
    <n v="28.171799999999998"/>
  </r>
  <r>
    <n v="8747"/>
    <s v="CA-2014-128076"/>
    <x v="3"/>
    <x v="62"/>
    <d v="2014-02-08T00:00:00"/>
    <s v="Standard Class"/>
    <s v="BO-11350"/>
    <s v="Bill Overfelt"/>
    <x v="1"/>
    <x v="0"/>
    <x v="70"/>
    <x v="1"/>
    <n v="92105"/>
    <x v="1"/>
    <s v="FUR-FU-10000293"/>
    <x v="0"/>
    <x v="5"/>
    <s v="Eldon Antistatic Chair Mats for Low to Medium Pile Carpets"/>
    <n v="210.58"/>
    <n v="2"/>
    <n v="0"/>
    <n v="12.634799999999984"/>
  </r>
  <r>
    <n v="8748"/>
    <s v="CA-2014-128076"/>
    <x v="3"/>
    <x v="62"/>
    <d v="2014-02-08T00:00:00"/>
    <s v="Standard Class"/>
    <s v="BO-11350"/>
    <s v="Bill Overfelt"/>
    <x v="1"/>
    <x v="0"/>
    <x v="70"/>
    <x v="1"/>
    <n v="92105"/>
    <x v="1"/>
    <s v="OFF-BI-10003638"/>
    <x v="1"/>
    <x v="8"/>
    <s v="GBC Durable Plastic Covers"/>
    <n v="30.960000000000004"/>
    <n v="2"/>
    <n v="0.2"/>
    <n v="10.061999999999998"/>
  </r>
  <r>
    <n v="8749"/>
    <s v="CA-2014-128076"/>
    <x v="3"/>
    <x v="62"/>
    <d v="2014-02-08T00:00:00"/>
    <s v="Standard Class"/>
    <s v="BO-11350"/>
    <s v="Bill Overfelt"/>
    <x v="1"/>
    <x v="0"/>
    <x v="70"/>
    <x v="1"/>
    <n v="92105"/>
    <x v="1"/>
    <s v="TEC-MA-10002109"/>
    <x v="2"/>
    <x v="15"/>
    <s v="HP Officejet Pro 8600 e-All-In-One Printer, Copier, Scanner, Fax"/>
    <n v="239.98400000000004"/>
    <n v="2"/>
    <n v="0.2"/>
    <n v="38.997399999999971"/>
  </r>
  <r>
    <n v="8750"/>
    <s v="US-2012-163825"/>
    <x v="1"/>
    <x v="382"/>
    <d v="2012-06-19T00:00:00"/>
    <s v="First Class"/>
    <s v="LC-16885"/>
    <s v="Lena Creighton"/>
    <x v="0"/>
    <x v="0"/>
    <x v="20"/>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x v="0"/>
    <x v="20"/>
    <x v="15"/>
    <n v="10009"/>
    <x v="3"/>
    <s v="TEC-PH-10004922"/>
    <x v="2"/>
    <x v="7"/>
    <s v="RCA Visys Integrated PBX 8-Line Router"/>
    <n v="133.97999999999999"/>
    <n v="2"/>
    <n v="0"/>
    <n v="33.495000000000005"/>
  </r>
  <r>
    <n v="8752"/>
    <s v="CA-2013-105662"/>
    <x v="0"/>
    <x v="465"/>
    <d v="2013-05-10T00:00:00"/>
    <s v="Standard Class"/>
    <s v="RB-19465"/>
    <s v="Rick Bensley"/>
    <x v="2"/>
    <x v="0"/>
    <x v="315"/>
    <x v="2"/>
    <n v="32303"/>
    <x v="0"/>
    <s v="OFF-PA-10001001"/>
    <x v="1"/>
    <x v="10"/>
    <s v="Snap-A-Way Black Print Carbonless Speed Message, No Reply Area, Duplicate"/>
    <n v="93.248000000000005"/>
    <n v="4"/>
    <n v="0.2"/>
    <n v="31.4712"/>
  </r>
  <r>
    <n v="8753"/>
    <s v="CA-2013-105662"/>
    <x v="0"/>
    <x v="465"/>
    <d v="2013-05-10T00:00:00"/>
    <s v="Standard Class"/>
    <s v="RB-19465"/>
    <s v="Rick Bensley"/>
    <x v="2"/>
    <x v="0"/>
    <x v="315"/>
    <x v="2"/>
    <n v="32303"/>
    <x v="0"/>
    <s v="TEC-PH-10001198"/>
    <x v="2"/>
    <x v="7"/>
    <s v="Avaya 4621SW VoIP phone"/>
    <n v="177.48000000000002"/>
    <n v="3"/>
    <n v="0.2"/>
    <n v="19.966499999999982"/>
  </r>
  <r>
    <n v="8754"/>
    <s v="CA-2014-152198"/>
    <x v="3"/>
    <x v="428"/>
    <d v="2014-09-11T00:00:00"/>
    <s v="First Class"/>
    <s v="JD-16015"/>
    <s v="Joy Daniels"/>
    <x v="0"/>
    <x v="0"/>
    <x v="167"/>
    <x v="24"/>
    <n v="43615"/>
    <x v="3"/>
    <s v="OFF-LA-10000443"/>
    <x v="1"/>
    <x v="2"/>
    <s v="Avery 501"/>
    <n v="17.712"/>
    <n v="6"/>
    <n v="0.2"/>
    <n v="5.9777999999999993"/>
  </r>
  <r>
    <n v="8755"/>
    <s v="CA-2014-152198"/>
    <x v="3"/>
    <x v="428"/>
    <d v="2014-09-11T00:00:00"/>
    <s v="First Class"/>
    <s v="JD-16015"/>
    <s v="Joy Daniels"/>
    <x v="0"/>
    <x v="0"/>
    <x v="167"/>
    <x v="24"/>
    <n v="43615"/>
    <x v="3"/>
    <s v="OFF-BI-10003669"/>
    <x v="1"/>
    <x v="8"/>
    <s v="3M Organizer Strips"/>
    <n v="4.8600000000000012"/>
    <n v="3"/>
    <n v="0.7"/>
    <n v="-3.5640000000000001"/>
  </r>
  <r>
    <n v="8756"/>
    <s v="CA-2014-152198"/>
    <x v="3"/>
    <x v="428"/>
    <d v="2014-09-11T00:00:00"/>
    <s v="First Class"/>
    <s v="JD-16015"/>
    <s v="Joy Daniels"/>
    <x v="0"/>
    <x v="0"/>
    <x v="167"/>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x v="0"/>
    <x v="29"/>
    <x v="39"/>
    <n v="21044"/>
    <x v="3"/>
    <s v="OFF-AP-10002350"/>
    <x v="1"/>
    <x v="9"/>
    <s v="Belkin F9H710-06 7 Outlet SurgeMaster Surge Protector"/>
    <n v="37.68"/>
    <n v="2"/>
    <n v="0"/>
    <n v="10.5504"/>
  </r>
  <r>
    <n v="8758"/>
    <s v="CA-2013-114307"/>
    <x v="0"/>
    <x v="405"/>
    <d v="2013-07-27T00:00:00"/>
    <s v="Standard Class"/>
    <s v="MF-17665"/>
    <s v="Maureen Fritzler"/>
    <x v="1"/>
    <x v="0"/>
    <x v="29"/>
    <x v="39"/>
    <n v="21044"/>
    <x v="3"/>
    <s v="OFF-PA-10004100"/>
    <x v="1"/>
    <x v="10"/>
    <s v="Xerox 216"/>
    <n v="51.84"/>
    <n v="8"/>
    <n v="0"/>
    <n v="24.883200000000002"/>
  </r>
  <r>
    <n v="8759"/>
    <s v="CA-2013-114307"/>
    <x v="0"/>
    <x v="405"/>
    <d v="2013-07-27T00:00:00"/>
    <s v="Standard Class"/>
    <s v="MF-17665"/>
    <s v="Maureen Fritzler"/>
    <x v="1"/>
    <x v="0"/>
    <x v="29"/>
    <x v="39"/>
    <n v="21044"/>
    <x v="3"/>
    <s v="FUR-FU-10000794"/>
    <x v="0"/>
    <x v="5"/>
    <s v="Eldon Stackable Tray, Side-Load, Legal, Smoke"/>
    <n v="27.42"/>
    <n v="3"/>
    <n v="0"/>
    <n v="9.3227999999999991"/>
  </r>
  <r>
    <n v="8760"/>
    <s v="CA-2013-114307"/>
    <x v="0"/>
    <x v="405"/>
    <d v="2013-07-27T00:00:00"/>
    <s v="Standard Class"/>
    <s v="MF-17665"/>
    <s v="Maureen Fritzler"/>
    <x v="1"/>
    <x v="0"/>
    <x v="29"/>
    <x v="39"/>
    <n v="21044"/>
    <x v="3"/>
    <s v="OFF-BI-10002012"/>
    <x v="1"/>
    <x v="8"/>
    <s v="Wilson Jones Easy Flow II Sheet Lifters"/>
    <n v="5.4"/>
    <n v="3"/>
    <n v="0"/>
    <n v="2.5920000000000001"/>
  </r>
  <r>
    <n v="8761"/>
    <s v="CA-2013-159891"/>
    <x v="0"/>
    <x v="1011"/>
    <d v="2013-02-06T00:00:00"/>
    <s v="Standard Class"/>
    <s v="BF-11170"/>
    <s v="Ben Ferrer"/>
    <x v="2"/>
    <x v="0"/>
    <x v="118"/>
    <x v="32"/>
    <n v="30318"/>
    <x v="0"/>
    <s v="OFF-BI-10003527"/>
    <x v="1"/>
    <x v="8"/>
    <s v="Fellowes PB500 Electric Punch Plastic Comb Binding Machine with Manual Bind"/>
    <n v="1270.99"/>
    <n v="1"/>
    <n v="0"/>
    <n v="635.495"/>
  </r>
  <r>
    <n v="8762"/>
    <s v="CA-2013-159891"/>
    <x v="0"/>
    <x v="1011"/>
    <d v="2013-02-06T00:00:00"/>
    <s v="Standard Class"/>
    <s v="BF-11170"/>
    <s v="Ben Ferrer"/>
    <x v="2"/>
    <x v="0"/>
    <x v="118"/>
    <x v="32"/>
    <n v="30318"/>
    <x v="0"/>
    <s v="OFF-EN-10004483"/>
    <x v="1"/>
    <x v="12"/>
    <s v="#10 White Business Envelopes,4 1/8 x 9 1/2"/>
    <n v="125.36"/>
    <n v="8"/>
    <n v="0"/>
    <n v="58.919199999999989"/>
  </r>
  <r>
    <n v="8763"/>
    <s v="CA-2013-112578"/>
    <x v="0"/>
    <x v="723"/>
    <d v="2014-01-03T00:00:00"/>
    <s v="Standard Class"/>
    <s v="FO-14305"/>
    <s v="Frank Olsen"/>
    <x v="0"/>
    <x v="0"/>
    <x v="301"/>
    <x v="1"/>
    <n v="95823"/>
    <x v="1"/>
    <s v="OFF-ST-10003722"/>
    <x v="1"/>
    <x v="4"/>
    <s v="Project Tote Personal File"/>
    <n v="14.03"/>
    <n v="1"/>
    <n v="0"/>
    <n v="4.068699999999998"/>
  </r>
  <r>
    <n v="8764"/>
    <s v="CA-2013-112578"/>
    <x v="0"/>
    <x v="723"/>
    <d v="2014-01-03T00:00:00"/>
    <s v="Standard Class"/>
    <s v="FO-14305"/>
    <s v="Frank Olsen"/>
    <x v="0"/>
    <x v="0"/>
    <x v="301"/>
    <x v="1"/>
    <n v="95823"/>
    <x v="1"/>
    <s v="OFF-SU-10002557"/>
    <x v="1"/>
    <x v="14"/>
    <s v="Fiskars Spring-Action Scissors"/>
    <n v="27.96"/>
    <n v="2"/>
    <n v="0"/>
    <n v="7.2696000000000005"/>
  </r>
  <r>
    <n v="8765"/>
    <s v="CA-2012-107083"/>
    <x v="1"/>
    <x v="82"/>
    <d v="2012-11-27T00:00:00"/>
    <s v="Standard Class"/>
    <s v="BB-11545"/>
    <s v="Brenda Bowman"/>
    <x v="1"/>
    <x v="0"/>
    <x v="5"/>
    <x v="5"/>
    <n v="76106"/>
    <x v="2"/>
    <s v="OFF-AR-10002257"/>
    <x v="1"/>
    <x v="6"/>
    <s v="Eldon Spacemaker Box, Quick-Snap Lid, Clear"/>
    <n v="5.3440000000000003"/>
    <n v="2"/>
    <n v="0.2"/>
    <n v="0.73479999999999923"/>
  </r>
  <r>
    <n v="8766"/>
    <s v="CA-2012-107083"/>
    <x v="1"/>
    <x v="82"/>
    <d v="2012-11-27T00:00:00"/>
    <s v="Standard Class"/>
    <s v="BB-11545"/>
    <s v="Brenda Bowman"/>
    <x v="1"/>
    <x v="0"/>
    <x v="5"/>
    <x v="5"/>
    <n v="76106"/>
    <x v="2"/>
    <s v="OFF-BI-10000756"/>
    <x v="1"/>
    <x v="8"/>
    <s v="Storex DuraTech Recycled Plastic Frosted Binders"/>
    <n v="1.6959999999999997"/>
    <n v="2"/>
    <n v="0.8"/>
    <n v="-2.5440000000000005"/>
  </r>
  <r>
    <n v="8767"/>
    <s v="CA-2012-107083"/>
    <x v="1"/>
    <x v="82"/>
    <d v="2012-11-27T00:00:00"/>
    <s v="Standard Class"/>
    <s v="BB-11545"/>
    <s v="Brenda Bowman"/>
    <x v="1"/>
    <x v="0"/>
    <x v="5"/>
    <x v="5"/>
    <n v="76106"/>
    <x v="2"/>
    <s v="OFF-AP-10004136"/>
    <x v="1"/>
    <x v="9"/>
    <s v="Kensington 6 Outlet SmartSocket Surge Protector"/>
    <n v="24.587999999999994"/>
    <n v="3"/>
    <n v="0.8"/>
    <n v="-67.617000000000019"/>
  </r>
  <r>
    <n v="8768"/>
    <s v="CA-2012-107083"/>
    <x v="1"/>
    <x v="82"/>
    <d v="2012-11-27T00:00:00"/>
    <s v="Standard Class"/>
    <s v="BB-11545"/>
    <s v="Brenda Bowman"/>
    <x v="1"/>
    <x v="0"/>
    <x v="5"/>
    <x v="5"/>
    <n v="76106"/>
    <x v="2"/>
    <s v="OFF-BI-10002194"/>
    <x v="1"/>
    <x v="8"/>
    <s v="Cardinal Hold-It CD Pocket"/>
    <n v="7.9799999999999986"/>
    <n v="5"/>
    <n v="0.8"/>
    <n v="-13.167000000000002"/>
  </r>
  <r>
    <n v="8769"/>
    <s v="CA-2012-151722"/>
    <x v="1"/>
    <x v="348"/>
    <d v="2012-10-09T00:00:00"/>
    <s v="Standard Class"/>
    <s v="IL-15100"/>
    <s v="Ivan Liston"/>
    <x v="0"/>
    <x v="0"/>
    <x v="38"/>
    <x v="24"/>
    <n v="43229"/>
    <x v="3"/>
    <s v="TEC-AC-10000892"/>
    <x v="2"/>
    <x v="11"/>
    <s v="NETGEAR N750 Dual Band Wi-Fi Gigabit Router"/>
    <n v="288"/>
    <n v="4"/>
    <n v="0.2"/>
    <n v="57.599999999999994"/>
  </r>
  <r>
    <n v="8770"/>
    <s v="CA-2013-151148"/>
    <x v="0"/>
    <x v="126"/>
    <d v="2013-09-14T00:00:00"/>
    <s v="Same Day"/>
    <s v="PO-19180"/>
    <s v="Philisse Overcash"/>
    <x v="2"/>
    <x v="0"/>
    <x v="103"/>
    <x v="22"/>
    <n v="80027"/>
    <x v="1"/>
    <s v="TEC-PH-10001870"/>
    <x v="2"/>
    <x v="7"/>
    <s v="Lunatik TT5L-002 Taktik Strike Impact Protection System for iPhone 5"/>
    <n v="146.952"/>
    <n v="3"/>
    <n v="0.2"/>
    <n v="9.1844999999999928"/>
  </r>
  <r>
    <n v="8771"/>
    <s v="CA-2013-151148"/>
    <x v="0"/>
    <x v="126"/>
    <d v="2013-09-14T00:00:00"/>
    <s v="Same Day"/>
    <s v="PO-19180"/>
    <s v="Philisse Overcash"/>
    <x v="2"/>
    <x v="0"/>
    <x v="103"/>
    <x v="22"/>
    <n v="80027"/>
    <x v="1"/>
    <s v="FUR-CH-10002304"/>
    <x v="0"/>
    <x v="1"/>
    <s v="Global Stack Chair without Arms, Black"/>
    <n v="83.13600000000001"/>
    <n v="4"/>
    <n v="0.2"/>
    <n v="5.1960000000000015"/>
  </r>
  <r>
    <n v="8772"/>
    <s v="CA-2014-115882"/>
    <x v="3"/>
    <x v="32"/>
    <d v="2014-09-18T00:00:00"/>
    <s v="First Class"/>
    <s v="DB-13555"/>
    <s v="Dorothy Badders"/>
    <x v="1"/>
    <x v="0"/>
    <x v="253"/>
    <x v="3"/>
    <n v="27604"/>
    <x v="0"/>
    <s v="OFF-AP-10002534"/>
    <x v="1"/>
    <x v="9"/>
    <s v="3.6 Cubic Foot Counter Height Office Refrigerator"/>
    <n v="942.78400000000011"/>
    <n v="4"/>
    <n v="0.2"/>
    <n v="94.278400000000033"/>
  </r>
  <r>
    <n v="8773"/>
    <s v="CA-2014-115882"/>
    <x v="3"/>
    <x v="32"/>
    <d v="2014-09-18T00:00:00"/>
    <s v="First Class"/>
    <s v="DB-13555"/>
    <s v="Dorothy Badders"/>
    <x v="1"/>
    <x v="0"/>
    <x v="253"/>
    <x v="3"/>
    <n v="27604"/>
    <x v="0"/>
    <s v="OFF-PA-10001125"/>
    <x v="1"/>
    <x v="10"/>
    <s v="Xerox 1988"/>
    <n v="74.352000000000004"/>
    <n v="3"/>
    <n v="0.2"/>
    <n v="23.234999999999992"/>
  </r>
  <r>
    <n v="8774"/>
    <s v="CA-2012-132276"/>
    <x v="1"/>
    <x v="1203"/>
    <d v="2012-02-28T00:00:00"/>
    <s v="Standard Class"/>
    <s v="LC-16960"/>
    <s v="Lindsay Castell"/>
    <x v="2"/>
    <x v="0"/>
    <x v="20"/>
    <x v="15"/>
    <n v="10024"/>
    <x v="3"/>
    <s v="OFF-AP-10000804"/>
    <x v="1"/>
    <x v="9"/>
    <s v="Hoover Portapower Portable Vacuum"/>
    <n v="26.880000000000003"/>
    <n v="6"/>
    <n v="0"/>
    <n v="6.7200000000000006"/>
  </r>
  <r>
    <n v="8775"/>
    <s v="CA-2012-132276"/>
    <x v="1"/>
    <x v="1203"/>
    <d v="2012-02-28T00:00:00"/>
    <s v="Standard Class"/>
    <s v="LC-16960"/>
    <s v="Lindsay Castell"/>
    <x v="2"/>
    <x v="0"/>
    <x v="20"/>
    <x v="15"/>
    <n v="10024"/>
    <x v="3"/>
    <s v="OFF-BI-10002982"/>
    <x v="1"/>
    <x v="8"/>
    <s v="Avery Self-Adhesive Photo Pockets for Polaroid Photos"/>
    <n v="10.896000000000001"/>
    <n v="2"/>
    <n v="0.2"/>
    <n v="3.8135999999999992"/>
  </r>
  <r>
    <n v="8776"/>
    <s v="CA-2013-163636"/>
    <x v="0"/>
    <x v="5"/>
    <d v="2013-12-10T00:00:00"/>
    <s v="Second Class"/>
    <s v="MP-18175"/>
    <s v="Mike Pelletier"/>
    <x v="2"/>
    <x v="0"/>
    <x v="22"/>
    <x v="10"/>
    <n v="60623"/>
    <x v="2"/>
    <s v="OFF-AR-10001547"/>
    <x v="1"/>
    <x v="6"/>
    <s v="Newell 311"/>
    <n v="3.536"/>
    <n v="2"/>
    <n v="0.2"/>
    <n v="0.30940000000000001"/>
  </r>
  <r>
    <n v="8777"/>
    <s v="CA-2013-102813"/>
    <x v="0"/>
    <x v="415"/>
    <d v="2013-07-04T00:00:00"/>
    <s v="First Class"/>
    <s v="EA-14035"/>
    <s v="Erin Ashbrook"/>
    <x v="1"/>
    <x v="0"/>
    <x v="114"/>
    <x v="5"/>
    <n v="77340"/>
    <x v="2"/>
    <s v="FUR-CH-10000665"/>
    <x v="0"/>
    <x v="1"/>
    <s v="Global Airflow Leather Mesh Back Chair, Black"/>
    <n v="528.42999999999995"/>
    <n v="5"/>
    <n v="0.3"/>
    <n v="0"/>
  </r>
  <r>
    <n v="8778"/>
    <s v="CA-2013-102813"/>
    <x v="0"/>
    <x v="415"/>
    <d v="2013-07-04T00:00:00"/>
    <s v="First Class"/>
    <s v="EA-14035"/>
    <s v="Erin Ashbrook"/>
    <x v="1"/>
    <x v="0"/>
    <x v="114"/>
    <x v="5"/>
    <n v="77340"/>
    <x v="2"/>
    <s v="OFF-PA-10000520"/>
    <x v="1"/>
    <x v="10"/>
    <s v="Xerox 201"/>
    <n v="41.472000000000008"/>
    <n v="8"/>
    <n v="0.2"/>
    <n v="14.5152"/>
  </r>
  <r>
    <n v="8779"/>
    <s v="CA-2014-135377"/>
    <x v="3"/>
    <x v="1096"/>
    <d v="2014-12-19T00:00:00"/>
    <s v="Standard Class"/>
    <s v="BP-11095"/>
    <s v="Bart Pistole"/>
    <x v="1"/>
    <x v="0"/>
    <x v="20"/>
    <x v="15"/>
    <n v="10024"/>
    <x v="3"/>
    <s v="FUR-BO-10004015"/>
    <x v="0"/>
    <x v="0"/>
    <s v="Bush Andora Bookcase, Maple/Graphite Gray Finish"/>
    <n v="287.976"/>
    <n v="3"/>
    <n v="0.2"/>
    <n v="7.1993999999999687"/>
  </r>
  <r>
    <n v="8780"/>
    <s v="CA-2012-165813"/>
    <x v="1"/>
    <x v="305"/>
    <d v="2012-03-22T00:00:00"/>
    <s v="Second Class"/>
    <s v="BM-11785"/>
    <s v="Bryan Mills"/>
    <x v="0"/>
    <x v="0"/>
    <x v="127"/>
    <x v="21"/>
    <n v="97301"/>
    <x v="1"/>
    <s v="OFF-ST-10004258"/>
    <x v="1"/>
    <x v="4"/>
    <s v="Portable Personal File Box"/>
    <n v="29.304000000000002"/>
    <n v="3"/>
    <n v="0.2"/>
    <n v="2.5641000000000034"/>
  </r>
  <r>
    <n v="8781"/>
    <s v="CA-2012-133585"/>
    <x v="1"/>
    <x v="1201"/>
    <d v="2012-03-04T00:00:00"/>
    <s v="First Class"/>
    <s v="CM-12715"/>
    <s v="Craig Molinari"/>
    <x v="1"/>
    <x v="0"/>
    <x v="12"/>
    <x v="5"/>
    <n v="77070"/>
    <x v="2"/>
    <s v="OFF-AR-10003696"/>
    <x v="1"/>
    <x v="6"/>
    <s v="Panasonic KP-350BK Electric Pencil Sharpener with Auto Stop"/>
    <n v="55.328000000000003"/>
    <n v="2"/>
    <n v="0.2"/>
    <n v="6.2243999999999957"/>
  </r>
  <r>
    <n v="8782"/>
    <s v="CA-2012-133585"/>
    <x v="1"/>
    <x v="1201"/>
    <d v="2012-03-04T00:00:00"/>
    <s v="First Class"/>
    <s v="CM-12715"/>
    <s v="Craig Molinari"/>
    <x v="1"/>
    <x v="0"/>
    <x v="12"/>
    <x v="5"/>
    <n v="77070"/>
    <x v="2"/>
    <s v="FUR-BO-10001811"/>
    <x v="0"/>
    <x v="0"/>
    <s v="Atlantic Metals Mobile 5-Shelf Bookcases, Custom Colors"/>
    <n v="1227.9983999999999"/>
    <n v="6"/>
    <n v="0.32"/>
    <n v="-36.117600000000152"/>
  </r>
  <r>
    <n v="8783"/>
    <s v="CA-2013-116911"/>
    <x v="0"/>
    <x v="306"/>
    <d v="2013-09-21T00:00:00"/>
    <s v="Standard Class"/>
    <s v="JD-16150"/>
    <s v="Justin Deggeller"/>
    <x v="1"/>
    <x v="0"/>
    <x v="513"/>
    <x v="45"/>
    <n v="83301"/>
    <x v="1"/>
    <s v="OFF-BI-10001249"/>
    <x v="1"/>
    <x v="8"/>
    <s v="Avery Heavy-Duty EZD View Binder with Locking Rings"/>
    <n v="20.416"/>
    <n v="4"/>
    <n v="0.2"/>
    <n v="6.6351999999999984"/>
  </r>
  <r>
    <n v="8784"/>
    <s v="CA-2013-116911"/>
    <x v="0"/>
    <x v="306"/>
    <d v="2013-09-21T00:00:00"/>
    <s v="Standard Class"/>
    <s v="JD-16150"/>
    <s v="Justin Deggeller"/>
    <x v="1"/>
    <x v="0"/>
    <x v="513"/>
    <x v="45"/>
    <n v="83301"/>
    <x v="1"/>
    <s v="FUR-TA-10003473"/>
    <x v="0"/>
    <x v="3"/>
    <s v="Bretford Rectangular Conference Table Tops"/>
    <n v="1128.3899999999999"/>
    <n v="3"/>
    <n v="0"/>
    <n v="259.52970000000005"/>
  </r>
  <r>
    <n v="8785"/>
    <s v="US-2014-129224"/>
    <x v="3"/>
    <x v="294"/>
    <d v="2014-03-24T00:00:00"/>
    <s v="Standard Class"/>
    <s v="AS-10630"/>
    <s v="Ann Steele"/>
    <x v="2"/>
    <x v="0"/>
    <x v="289"/>
    <x v="18"/>
    <n v="37918"/>
    <x v="0"/>
    <s v="OFF-LA-10003190"/>
    <x v="1"/>
    <x v="2"/>
    <s v="Avery 474"/>
    <n v="4.6079999999999997"/>
    <n v="2"/>
    <n v="0.2"/>
    <n v="1.6704000000000001"/>
  </r>
  <r>
    <n v="8786"/>
    <s v="CA-2014-145765"/>
    <x v="3"/>
    <x v="39"/>
    <d v="2014-06-03T00:00:00"/>
    <s v="Standard Class"/>
    <s v="CM-11815"/>
    <s v="Candace McMahon"/>
    <x v="1"/>
    <x v="0"/>
    <x v="42"/>
    <x v="16"/>
    <n v="85023"/>
    <x v="1"/>
    <s v="TEC-PH-10001305"/>
    <x v="2"/>
    <x v="7"/>
    <s v="Panasonic KX TS208W Corded phone"/>
    <n v="195.96000000000004"/>
    <n v="5"/>
    <n v="0.2"/>
    <n v="19.596000000000018"/>
  </r>
  <r>
    <n v="8787"/>
    <s v="CA-2014-145765"/>
    <x v="3"/>
    <x v="39"/>
    <d v="2014-06-03T00:00:00"/>
    <s v="Standard Class"/>
    <s v="CM-11815"/>
    <s v="Candace McMahon"/>
    <x v="1"/>
    <x v="0"/>
    <x v="42"/>
    <x v="16"/>
    <n v="85023"/>
    <x v="1"/>
    <s v="OFF-PA-10001534"/>
    <x v="1"/>
    <x v="10"/>
    <s v="Xerox 230"/>
    <n v="15.552000000000003"/>
    <n v="3"/>
    <n v="0.2"/>
    <n v="5.4432"/>
  </r>
  <r>
    <n v="8788"/>
    <s v="CA-2014-145765"/>
    <x v="3"/>
    <x v="39"/>
    <d v="2014-06-03T00:00:00"/>
    <s v="Standard Class"/>
    <s v="CM-11815"/>
    <s v="Candace McMahon"/>
    <x v="1"/>
    <x v="0"/>
    <x v="42"/>
    <x v="16"/>
    <n v="85023"/>
    <x v="1"/>
    <s v="TEC-AC-10000844"/>
    <x v="2"/>
    <x v="11"/>
    <s v="Logitech Gaming G510s - Keyboard"/>
    <n v="271.96800000000002"/>
    <n v="4"/>
    <n v="0.2"/>
    <n v="54.393599999999978"/>
  </r>
  <r>
    <n v="8789"/>
    <s v="CA-2014-126914"/>
    <x v="3"/>
    <x v="140"/>
    <d v="2014-06-20T00:00:00"/>
    <s v="Standard Class"/>
    <s v="JE-15715"/>
    <s v="Joe Elijah"/>
    <x v="0"/>
    <x v="0"/>
    <x v="53"/>
    <x v="3"/>
    <n v="28110"/>
    <x v="0"/>
    <s v="FUR-CH-10000847"/>
    <x v="0"/>
    <x v="1"/>
    <s v="Global Executive Mid-Back Manager's Chair"/>
    <n v="698.35200000000009"/>
    <n v="3"/>
    <n v="0.2"/>
    <n v="52.376399999999961"/>
  </r>
  <r>
    <n v="8790"/>
    <s v="CA-2014-126914"/>
    <x v="3"/>
    <x v="140"/>
    <d v="2014-06-20T00:00:00"/>
    <s v="Standard Class"/>
    <s v="JE-15715"/>
    <s v="Joe Elijah"/>
    <x v="0"/>
    <x v="0"/>
    <x v="53"/>
    <x v="3"/>
    <n v="28110"/>
    <x v="0"/>
    <s v="FUR-BO-10000468"/>
    <x v="0"/>
    <x v="0"/>
    <s v="O'Sullivan 2-Shelf Heavy-Duty Bookcases"/>
    <n v="77.728000000000009"/>
    <n v="2"/>
    <n v="0.2"/>
    <n v="-3.8863999999999947"/>
  </r>
  <r>
    <n v="8791"/>
    <s v="CA-2012-169572"/>
    <x v="1"/>
    <x v="684"/>
    <d v="2012-09-12T00:00:00"/>
    <s v="Standard Class"/>
    <s v="AG-10525"/>
    <s v="Andy Gerbode"/>
    <x v="1"/>
    <x v="0"/>
    <x v="102"/>
    <x v="17"/>
    <n v="23223"/>
    <x v="0"/>
    <s v="OFF-BI-10002799"/>
    <x v="1"/>
    <x v="8"/>
    <s v="SlimView Poly Binder, 3/8&quot;"/>
    <n v="46.62"/>
    <n v="9"/>
    <n v="0"/>
    <n v="21.445199999999996"/>
  </r>
  <r>
    <n v="8792"/>
    <s v="CA-2014-162075"/>
    <x v="3"/>
    <x v="257"/>
    <d v="2014-03-25T00:00:00"/>
    <s v="Standard Class"/>
    <s v="TT-21220"/>
    <s v="Thomas Thornton"/>
    <x v="0"/>
    <x v="0"/>
    <x v="12"/>
    <x v="5"/>
    <n v="77041"/>
    <x v="2"/>
    <s v="TEC-PH-10001557"/>
    <x v="2"/>
    <x v="7"/>
    <s v="Pyle PMP37LED"/>
    <n v="537.54399999999998"/>
    <n v="7"/>
    <n v="0.2"/>
    <n v="47.035099999999971"/>
  </r>
  <r>
    <n v="8793"/>
    <s v="CA-2011-162992"/>
    <x v="2"/>
    <x v="174"/>
    <d v="2011-12-21T00:00:00"/>
    <s v="First Class"/>
    <s v="BP-11095"/>
    <s v="Bart Pistole"/>
    <x v="1"/>
    <x v="0"/>
    <x v="1"/>
    <x v="1"/>
    <n v="90008"/>
    <x v="1"/>
    <s v="OFF-LA-10001934"/>
    <x v="1"/>
    <x v="2"/>
    <s v="Avery 516"/>
    <n v="14.62"/>
    <n v="2"/>
    <n v="0"/>
    <n v="6.8713999999999995"/>
  </r>
  <r>
    <n v="8794"/>
    <s v="CA-2011-162992"/>
    <x v="2"/>
    <x v="174"/>
    <d v="2011-12-21T00:00:00"/>
    <s v="First Class"/>
    <s v="BP-11095"/>
    <s v="Bart Pistole"/>
    <x v="1"/>
    <x v="0"/>
    <x v="1"/>
    <x v="1"/>
    <n v="90008"/>
    <x v="1"/>
    <s v="OFF-FA-10004248"/>
    <x v="1"/>
    <x v="13"/>
    <s v="Advantus T-Pin Paper Clips"/>
    <n v="22.549999999999997"/>
    <n v="5"/>
    <n v="0"/>
    <n v="8.7945000000000011"/>
  </r>
  <r>
    <n v="8795"/>
    <s v="CA-2011-162992"/>
    <x v="2"/>
    <x v="174"/>
    <d v="2011-12-21T00:00:00"/>
    <s v="First Class"/>
    <s v="BP-11095"/>
    <s v="Bart Pistole"/>
    <x v="1"/>
    <x v="0"/>
    <x v="1"/>
    <x v="1"/>
    <n v="90008"/>
    <x v="1"/>
    <s v="TEC-PH-10001944"/>
    <x v="2"/>
    <x v="7"/>
    <s v="Wi-Ex zBoost YX540 Cellular Phone Signal Booster"/>
    <n v="583.79999999999995"/>
    <n v="5"/>
    <n v="0.2"/>
    <n v="72.974999999999909"/>
  </r>
  <r>
    <n v="8796"/>
    <s v="CA-2011-162992"/>
    <x v="2"/>
    <x v="174"/>
    <d v="2011-12-21T00:00:00"/>
    <s v="First Class"/>
    <s v="BP-11095"/>
    <s v="Bart Pistole"/>
    <x v="1"/>
    <x v="0"/>
    <x v="1"/>
    <x v="1"/>
    <n v="90008"/>
    <x v="1"/>
    <s v="TEC-PH-10002085"/>
    <x v="2"/>
    <x v="7"/>
    <s v="Clarity 53712"/>
    <n v="211.16800000000001"/>
    <n v="4"/>
    <n v="0.2"/>
    <n v="15.837600000000009"/>
  </r>
  <r>
    <n v="8797"/>
    <s v="CA-2013-106397"/>
    <x v="0"/>
    <x v="274"/>
    <d v="2013-07-14T00:00:00"/>
    <s v="Standard Class"/>
    <s v="MJ-17740"/>
    <s v="Max Jones"/>
    <x v="0"/>
    <x v="0"/>
    <x v="11"/>
    <x v="7"/>
    <n v="84057"/>
    <x v="1"/>
    <s v="OFF-PA-10003441"/>
    <x v="1"/>
    <x v="10"/>
    <s v="Xerox 226"/>
    <n v="12.96"/>
    <n v="2"/>
    <n v="0"/>
    <n v="6.2208000000000006"/>
  </r>
  <r>
    <n v="8798"/>
    <s v="CA-2013-106397"/>
    <x v="0"/>
    <x v="274"/>
    <d v="2013-07-14T00:00:00"/>
    <s v="Standard Class"/>
    <s v="MJ-17740"/>
    <s v="Max Jones"/>
    <x v="0"/>
    <x v="0"/>
    <x v="11"/>
    <x v="7"/>
    <n v="84057"/>
    <x v="1"/>
    <s v="OFF-AR-10004602"/>
    <x v="1"/>
    <x v="6"/>
    <s v="Boston KS Multi-Size Manual Pencil Sharpener"/>
    <n v="45.98"/>
    <n v="2"/>
    <n v="0"/>
    <n v="12.874400000000001"/>
  </r>
  <r>
    <n v="8799"/>
    <s v="US-2013-150140"/>
    <x v="0"/>
    <x v="1204"/>
    <d v="2013-04-11T00:00:00"/>
    <s v="Standard Class"/>
    <s v="VM-21685"/>
    <s v="Valerie Mitchum"/>
    <x v="2"/>
    <x v="0"/>
    <x v="140"/>
    <x v="42"/>
    <s v="05408"/>
    <x v="3"/>
    <s v="TEC-PH-10002555"/>
    <x v="2"/>
    <x v="7"/>
    <s v="Nortel Meridian M5316 Digital phone"/>
    <n v="1294.75"/>
    <n v="5"/>
    <n v="0"/>
    <n v="336.63499999999999"/>
  </r>
  <r>
    <n v="8800"/>
    <s v="CA-2011-116666"/>
    <x v="2"/>
    <x v="1205"/>
    <d v="2011-05-10T00:00:00"/>
    <s v="First Class"/>
    <s v="KT-16480"/>
    <s v="Kean Thornton"/>
    <x v="0"/>
    <x v="0"/>
    <x v="10"/>
    <x v="9"/>
    <n v="19134"/>
    <x v="3"/>
    <s v="TEC-CO-10001449"/>
    <x v="2"/>
    <x v="16"/>
    <s v="Hewlett Packard LaserJet 3310 Copier"/>
    <n v="1799.9699999999998"/>
    <n v="5"/>
    <n v="0.4"/>
    <n v="239.99600000000009"/>
  </r>
  <r>
    <n v="8801"/>
    <s v="CA-2014-148992"/>
    <x v="3"/>
    <x v="51"/>
    <d v="2014-11-28T00:00:00"/>
    <s v="Standard Class"/>
    <s v="CS-12250"/>
    <s v="Chris Selesnick"/>
    <x v="1"/>
    <x v="0"/>
    <x v="22"/>
    <x v="10"/>
    <n v="60623"/>
    <x v="2"/>
    <s v="OFF-PA-10004285"/>
    <x v="1"/>
    <x v="10"/>
    <s v="Xerox 1959"/>
    <n v="10.688000000000001"/>
    <n v="2"/>
    <n v="0.2"/>
    <n v="3.7407999999999997"/>
  </r>
  <r>
    <n v="8802"/>
    <s v="CA-2013-140935"/>
    <x v="0"/>
    <x v="338"/>
    <d v="2013-11-13T00:00:00"/>
    <s v="First Class"/>
    <s v="AB-10015"/>
    <s v="Aaron Bergman"/>
    <x v="0"/>
    <x v="0"/>
    <x v="268"/>
    <x v="26"/>
    <n v="73120"/>
    <x v="2"/>
    <s v="TEC-PH-10000562"/>
    <x v="2"/>
    <x v="7"/>
    <s v="Samsung Convoy 3"/>
    <n v="221.98"/>
    <n v="2"/>
    <n v="0"/>
    <n v="62.15440000000001"/>
  </r>
  <r>
    <n v="8803"/>
    <s v="CA-2013-140935"/>
    <x v="0"/>
    <x v="338"/>
    <d v="2013-11-13T00:00:00"/>
    <s v="First Class"/>
    <s v="AB-10015"/>
    <s v="Aaron Bergman"/>
    <x v="0"/>
    <x v="0"/>
    <x v="268"/>
    <x v="26"/>
    <n v="73120"/>
    <x v="2"/>
    <s v="FUR-BO-10003966"/>
    <x v="0"/>
    <x v="0"/>
    <s v="Sauder Facets Collection Library, Sky Alder Finish"/>
    <n v="341.96"/>
    <n v="2"/>
    <n v="0"/>
    <n v="54.713599999999985"/>
  </r>
  <r>
    <n v="8804"/>
    <s v="CA-2011-157644"/>
    <x v="2"/>
    <x v="520"/>
    <d v="2012-01-01T00:00:00"/>
    <s v="First Class"/>
    <s v="AH-10030"/>
    <s v="Aaron Hawkins"/>
    <x v="1"/>
    <x v="0"/>
    <x v="20"/>
    <x v="15"/>
    <n v="10035"/>
    <x v="3"/>
    <s v="TEC-AC-10003614"/>
    <x v="2"/>
    <x v="11"/>
    <s v="Verbatim 25 GB 6x Blu-ray Single Layer Recordable Disc, 10/Pack"/>
    <n v="34.769999999999996"/>
    <n v="3"/>
    <n v="0"/>
    <n v="11.474099999999996"/>
  </r>
  <r>
    <n v="8805"/>
    <s v="CA-2011-157644"/>
    <x v="2"/>
    <x v="520"/>
    <d v="2012-01-01T00:00:00"/>
    <s v="First Class"/>
    <s v="AH-10030"/>
    <s v="Aaron Hawkins"/>
    <x v="1"/>
    <x v="0"/>
    <x v="20"/>
    <x v="15"/>
    <n v="10035"/>
    <x v="3"/>
    <s v="OFF-LA-10003148"/>
    <x v="1"/>
    <x v="2"/>
    <s v="Avery 51"/>
    <n v="18.899999999999999"/>
    <n v="3"/>
    <n v="0"/>
    <n v="8.6939999999999991"/>
  </r>
  <r>
    <n v="8806"/>
    <s v="US-2014-100398"/>
    <x v="3"/>
    <x v="971"/>
    <d v="2014-08-24T00:00:00"/>
    <s v="Standard Class"/>
    <s v="DO-13435"/>
    <s v="Denny Ordway"/>
    <x v="0"/>
    <x v="0"/>
    <x v="288"/>
    <x v="7"/>
    <n v="84106"/>
    <x v="1"/>
    <s v="OFF-BI-10002133"/>
    <x v="1"/>
    <x v="8"/>
    <s v="Wilson Jones Elliptical Ring 3 1/2&quot; Capacity Binders, 800 sheets"/>
    <n v="102.72"/>
    <n v="3"/>
    <n v="0.2"/>
    <n v="37.235999999999997"/>
  </r>
  <r>
    <n v="8807"/>
    <s v="CA-2013-113082"/>
    <x v="0"/>
    <x v="126"/>
    <d v="2013-09-17T00:00:00"/>
    <s v="Standard Class"/>
    <s v="MC-17590"/>
    <s v="Matt Collister"/>
    <x v="1"/>
    <x v="0"/>
    <x v="456"/>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x v="0"/>
    <x v="10"/>
    <x v="9"/>
    <n v="19134"/>
    <x v="3"/>
    <s v="OFF-BI-10004330"/>
    <x v="1"/>
    <x v="8"/>
    <s v="GBC Velobind Prepunched Cover Sets, Regency Series"/>
    <n v="33.282000000000004"/>
    <n v="3"/>
    <n v="0.7"/>
    <n v="-27.734999999999992"/>
  </r>
  <r>
    <n v="8809"/>
    <s v="US-2014-110646"/>
    <x v="3"/>
    <x v="40"/>
    <d v="2014-11-01T00:00:00"/>
    <s v="Standard Class"/>
    <s v="JF-15190"/>
    <s v="Jamie Frazer"/>
    <x v="0"/>
    <x v="0"/>
    <x v="10"/>
    <x v="9"/>
    <n v="19134"/>
    <x v="3"/>
    <s v="TEC-PH-10002807"/>
    <x v="2"/>
    <x v="7"/>
    <s v="Motorla HX550 Universal Bluetooth Headset"/>
    <n v="118.64999999999998"/>
    <n v="5"/>
    <n v="0.4"/>
    <n v="19.775000000000006"/>
  </r>
  <r>
    <n v="8810"/>
    <s v="US-2014-110646"/>
    <x v="3"/>
    <x v="40"/>
    <d v="2014-11-01T00:00:00"/>
    <s v="Standard Class"/>
    <s v="JF-15190"/>
    <s v="Jamie Frazer"/>
    <x v="0"/>
    <x v="0"/>
    <x v="10"/>
    <x v="9"/>
    <n v="19134"/>
    <x v="3"/>
    <s v="OFF-LA-10001404"/>
    <x v="1"/>
    <x v="2"/>
    <s v="Avery 517"/>
    <n v="14.76"/>
    <n v="5"/>
    <n v="0.2"/>
    <n v="4.9815000000000005"/>
  </r>
  <r>
    <n v="8811"/>
    <s v="CA-2014-120614"/>
    <x v="3"/>
    <x v="1109"/>
    <d v="2014-06-05T00:00:00"/>
    <s v="Standard Class"/>
    <s v="SM-20950"/>
    <s v="Suzanne McNair"/>
    <x v="1"/>
    <x v="0"/>
    <x v="1"/>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x v="0"/>
    <x v="25"/>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x v="0"/>
    <x v="25"/>
    <x v="12"/>
    <n v="49201"/>
    <x v="2"/>
    <s v="OFF-AR-10002766"/>
    <x v="1"/>
    <x v="6"/>
    <s v="Prang Drawing Pencil Set"/>
    <n v="13.899999999999999"/>
    <n v="5"/>
    <n v="0"/>
    <n v="3.7529999999999997"/>
  </r>
  <r>
    <n v="8814"/>
    <s v="CA-2012-127754"/>
    <x v="1"/>
    <x v="353"/>
    <d v="2012-07-31T00:00:00"/>
    <s v="Standard Class"/>
    <s v="CK-12760"/>
    <s v="Cyma Kinney"/>
    <x v="1"/>
    <x v="0"/>
    <x v="220"/>
    <x v="16"/>
    <n v="85301"/>
    <x v="1"/>
    <s v="FUR-CH-10003199"/>
    <x v="0"/>
    <x v="1"/>
    <s v="Office Star - Contemporary Task Swivel Chair"/>
    <n v="266.35200000000003"/>
    <n v="3"/>
    <n v="0.2"/>
    <n v="13.317599999999985"/>
  </r>
  <r>
    <n v="8815"/>
    <s v="CA-2012-144274"/>
    <x v="1"/>
    <x v="521"/>
    <d v="2012-11-25T00:00:00"/>
    <s v="Second Class"/>
    <s v="PW-19240"/>
    <s v="Pierre Wener"/>
    <x v="0"/>
    <x v="0"/>
    <x v="40"/>
    <x v="13"/>
    <n v="19805"/>
    <x v="3"/>
    <s v="TEC-PH-10003012"/>
    <x v="2"/>
    <x v="7"/>
    <s v="Nortel Meridian M3904 Professional Digital phone"/>
    <n v="307.98"/>
    <n v="2"/>
    <n v="0"/>
    <n v="89.314199999999971"/>
  </r>
  <r>
    <n v="8816"/>
    <s v="CA-2012-144274"/>
    <x v="1"/>
    <x v="521"/>
    <d v="2012-11-25T00:00:00"/>
    <s v="Second Class"/>
    <s v="PW-19240"/>
    <s v="Pierre Wener"/>
    <x v="0"/>
    <x v="0"/>
    <x v="40"/>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x v="0"/>
    <x v="40"/>
    <x v="13"/>
    <n v="19805"/>
    <x v="3"/>
    <s v="OFF-AR-10001940"/>
    <x v="1"/>
    <x v="6"/>
    <s v="Sanford Colorific Eraseable Coloring Pencils, 12 Count"/>
    <n v="13.12"/>
    <n v="4"/>
    <n v="0"/>
    <n v="5.6416000000000004"/>
  </r>
  <r>
    <n v="8818"/>
    <s v="CA-2012-144274"/>
    <x v="1"/>
    <x v="521"/>
    <d v="2012-11-25T00:00:00"/>
    <s v="Second Class"/>
    <s v="PW-19240"/>
    <s v="Pierre Wener"/>
    <x v="0"/>
    <x v="0"/>
    <x v="40"/>
    <x v="13"/>
    <n v="19805"/>
    <x v="3"/>
    <s v="OFF-EN-10003286"/>
    <x v="1"/>
    <x v="12"/>
    <s v="Staples"/>
    <n v="16.559999999999999"/>
    <n v="2"/>
    <n v="0"/>
    <n v="7.783199999999999"/>
  </r>
  <r>
    <n v="8819"/>
    <s v="CA-2012-144274"/>
    <x v="1"/>
    <x v="521"/>
    <d v="2012-11-25T00:00:00"/>
    <s v="Second Class"/>
    <s v="PW-19240"/>
    <s v="Pierre Wener"/>
    <x v="0"/>
    <x v="0"/>
    <x v="40"/>
    <x v="13"/>
    <n v="19805"/>
    <x v="3"/>
    <s v="OFF-PA-10003441"/>
    <x v="1"/>
    <x v="10"/>
    <s v="Xerox 226"/>
    <n v="38.880000000000003"/>
    <n v="6"/>
    <n v="0"/>
    <n v="18.662400000000002"/>
  </r>
  <r>
    <n v="8820"/>
    <s v="CA-2012-142930"/>
    <x v="1"/>
    <x v="109"/>
    <d v="2012-12-02T00:00:00"/>
    <s v="Standard Class"/>
    <s v="EB-14170"/>
    <s v="Evan Bailliet"/>
    <x v="0"/>
    <x v="0"/>
    <x v="89"/>
    <x v="5"/>
    <n v="78745"/>
    <x v="2"/>
    <s v="OFF-PA-10003395"/>
    <x v="1"/>
    <x v="10"/>
    <s v="Xerox 1941"/>
    <n v="335.52"/>
    <n v="4"/>
    <n v="0.2"/>
    <n v="117.43199999999999"/>
  </r>
  <r>
    <n v="8821"/>
    <s v="CA-2014-100622"/>
    <x v="3"/>
    <x v="132"/>
    <d v="2014-11-08T00:00:00"/>
    <s v="Standard Class"/>
    <s v="DK-13090"/>
    <s v="Dave Kipp"/>
    <x v="0"/>
    <x v="0"/>
    <x v="333"/>
    <x v="2"/>
    <n v="32839"/>
    <x v="0"/>
    <s v="TEC-CO-10003236"/>
    <x v="2"/>
    <x v="16"/>
    <s v="Canon Image Class D660 Copier"/>
    <n v="959.98400000000004"/>
    <n v="2"/>
    <n v="0.2"/>
    <n v="311.99479999999994"/>
  </r>
  <r>
    <n v="8822"/>
    <s v="CA-2014-100622"/>
    <x v="3"/>
    <x v="132"/>
    <d v="2014-11-08T00:00:00"/>
    <s v="Standard Class"/>
    <s v="DK-13090"/>
    <s v="Dave Kipp"/>
    <x v="0"/>
    <x v="0"/>
    <x v="333"/>
    <x v="2"/>
    <n v="32839"/>
    <x v="0"/>
    <s v="OFF-BI-10002982"/>
    <x v="1"/>
    <x v="8"/>
    <s v="Avery Self-Adhesive Photo Pockets for Polaroid Photos"/>
    <n v="4.0860000000000003"/>
    <n v="2"/>
    <n v="0.7"/>
    <n v="-2.9963999999999995"/>
  </r>
  <r>
    <n v="8823"/>
    <s v="CA-2014-100622"/>
    <x v="3"/>
    <x v="132"/>
    <d v="2014-11-08T00:00:00"/>
    <s v="Standard Class"/>
    <s v="DK-13090"/>
    <s v="Dave Kipp"/>
    <x v="0"/>
    <x v="0"/>
    <x v="333"/>
    <x v="2"/>
    <n v="32839"/>
    <x v="0"/>
    <s v="OFF-AR-10004010"/>
    <x v="1"/>
    <x v="6"/>
    <s v="Hunt Boston Vacuum Mount KS Pencil Sharpener"/>
    <n v="55.984000000000009"/>
    <n v="2"/>
    <n v="0.2"/>
    <n v="4.1987999999999985"/>
  </r>
  <r>
    <n v="8824"/>
    <s v="CA-2014-100622"/>
    <x v="3"/>
    <x v="132"/>
    <d v="2014-11-08T00:00:00"/>
    <s v="Standard Class"/>
    <s v="DK-13090"/>
    <s v="Dave Kipp"/>
    <x v="0"/>
    <x v="0"/>
    <x v="333"/>
    <x v="2"/>
    <n v="32839"/>
    <x v="0"/>
    <s v="OFF-PA-10002947"/>
    <x v="1"/>
    <x v="10"/>
    <s v="Xerox 1923"/>
    <n v="10.688000000000001"/>
    <n v="2"/>
    <n v="0.2"/>
    <n v="3.7407999999999997"/>
  </r>
  <r>
    <n v="8825"/>
    <s v="CA-2014-117156"/>
    <x v="3"/>
    <x v="708"/>
    <d v="2014-03-24T00:00:00"/>
    <s v="Second Class"/>
    <s v="TB-21055"/>
    <s v="Ted Butterfield"/>
    <x v="0"/>
    <x v="0"/>
    <x v="265"/>
    <x v="9"/>
    <n v="19601"/>
    <x v="3"/>
    <s v="OFF-EN-10003845"/>
    <x v="1"/>
    <x v="12"/>
    <s v="Colored Envelopes"/>
    <n v="8.8559999999999999"/>
    <n v="3"/>
    <n v="0.2"/>
    <n v="2.8781999999999992"/>
  </r>
  <r>
    <n v="8826"/>
    <s v="CA-2012-115399"/>
    <x v="1"/>
    <x v="546"/>
    <d v="2012-12-22T00:00:00"/>
    <s v="First Class"/>
    <s v="AG-10900"/>
    <s v="Arthur Gainer"/>
    <x v="0"/>
    <x v="0"/>
    <x v="10"/>
    <x v="9"/>
    <n v="19134"/>
    <x v="3"/>
    <s v="OFF-LA-10003190"/>
    <x v="1"/>
    <x v="2"/>
    <s v="Avery 474"/>
    <n v="6.911999999999999"/>
    <n v="3"/>
    <n v="0.2"/>
    <n v="2.5056000000000003"/>
  </r>
  <r>
    <n v="8827"/>
    <s v="US-2011-157847"/>
    <x v="2"/>
    <x v="1063"/>
    <d v="2011-04-06T00:00:00"/>
    <s v="Second Class"/>
    <s v="SC-20020"/>
    <s v="Sam Craven"/>
    <x v="0"/>
    <x v="0"/>
    <x v="12"/>
    <x v="5"/>
    <n v="77095"/>
    <x v="2"/>
    <s v="OFF-PA-10002986"/>
    <x v="1"/>
    <x v="10"/>
    <s v="Xerox 1898"/>
    <n v="26.720000000000002"/>
    <n v="5"/>
    <n v="0.2"/>
    <n v="9.3520000000000003"/>
  </r>
  <r>
    <n v="8828"/>
    <s v="US-2011-157847"/>
    <x v="2"/>
    <x v="1063"/>
    <d v="2011-04-06T00:00:00"/>
    <s v="Second Class"/>
    <s v="SC-20020"/>
    <s v="Sam Craven"/>
    <x v="0"/>
    <x v="0"/>
    <x v="12"/>
    <x v="5"/>
    <n v="77095"/>
    <x v="2"/>
    <s v="OFF-PA-10001593"/>
    <x v="1"/>
    <x v="10"/>
    <s v="Xerox 1947"/>
    <n v="33.488000000000007"/>
    <n v="7"/>
    <n v="0.2"/>
    <n v="10.464999999999998"/>
  </r>
  <r>
    <n v="8829"/>
    <s v="CA-2012-115168"/>
    <x v="1"/>
    <x v="1117"/>
    <d v="2012-06-09T00:00:00"/>
    <s v="Standard Class"/>
    <s v="BB-11545"/>
    <s v="Brenda Bowman"/>
    <x v="1"/>
    <x v="0"/>
    <x v="490"/>
    <x v="25"/>
    <n v="63301"/>
    <x v="2"/>
    <s v="OFF-PA-10000528"/>
    <x v="1"/>
    <x v="10"/>
    <s v="Xerox 1981"/>
    <n v="10.56"/>
    <n v="2"/>
    <n v="0"/>
    <n v="4.7519999999999998"/>
  </r>
  <r>
    <n v="8830"/>
    <s v="CA-2011-109680"/>
    <x v="2"/>
    <x v="191"/>
    <d v="2011-10-09T00:00:00"/>
    <s v="First Class"/>
    <s v="VP-21760"/>
    <s v="Victoria Pisteka"/>
    <x v="1"/>
    <x v="0"/>
    <x v="245"/>
    <x v="14"/>
    <n v="46203"/>
    <x v="2"/>
    <s v="OFF-ST-10001932"/>
    <x v="1"/>
    <x v="4"/>
    <s v="Fellowes Staxonsteel Drawer Files"/>
    <n v="386.34"/>
    <n v="2"/>
    <n v="0"/>
    <n v="54.087600000000009"/>
  </r>
  <r>
    <n v="8831"/>
    <s v="CA-2013-167983"/>
    <x v="0"/>
    <x v="1036"/>
    <d v="2013-08-25T00:00:00"/>
    <s v="Second Class"/>
    <s v="RP-19270"/>
    <s v="Rachel Payne"/>
    <x v="1"/>
    <x v="0"/>
    <x v="4"/>
    <x v="4"/>
    <n v="98115"/>
    <x v="1"/>
    <s v="OFF-BI-10003727"/>
    <x v="1"/>
    <x v="8"/>
    <s v="Avery Durable Slant Ring Binders With Label Holder"/>
    <n v="33.44"/>
    <n v="10"/>
    <n v="0.2"/>
    <n v="11.703999999999997"/>
  </r>
  <r>
    <n v="8832"/>
    <s v="CA-2012-145324"/>
    <x v="1"/>
    <x v="219"/>
    <d v="2012-11-19T00:00:00"/>
    <s v="Standard Class"/>
    <s v="DH-13675"/>
    <s v="Duane Huffman"/>
    <x v="2"/>
    <x v="0"/>
    <x v="193"/>
    <x v="17"/>
    <n v="22801"/>
    <x v="0"/>
    <s v="FUR-FU-10002759"/>
    <x v="0"/>
    <x v="5"/>
    <s v="12-1/2 Diameter Round Wall Clock"/>
    <n v="39.96"/>
    <n v="2"/>
    <n v="0"/>
    <n v="14.3856"/>
  </r>
  <r>
    <n v="8833"/>
    <s v="CA-2012-153423"/>
    <x v="1"/>
    <x v="137"/>
    <d v="2012-06-27T00:00:00"/>
    <s v="Standard Class"/>
    <s v="SW-20455"/>
    <s v="Shaun Weien"/>
    <x v="0"/>
    <x v="0"/>
    <x v="30"/>
    <x v="15"/>
    <n v="14609"/>
    <x v="3"/>
    <s v="OFF-BI-10000545"/>
    <x v="1"/>
    <x v="8"/>
    <s v="GBC Ibimaster 500 Manual ProClick Binding System"/>
    <n v="1217.568"/>
    <n v="2"/>
    <n v="0.2"/>
    <n v="456.58800000000002"/>
  </r>
  <r>
    <n v="8834"/>
    <s v="US-2014-132675"/>
    <x v="3"/>
    <x v="241"/>
    <d v="2014-09-29T00:00:00"/>
    <s v="Standard Class"/>
    <s v="KF-16285"/>
    <s v="Karen Ferguson"/>
    <x v="2"/>
    <x v="0"/>
    <x v="406"/>
    <x v="32"/>
    <n v="30328"/>
    <x v="0"/>
    <s v="OFF-ST-10004950"/>
    <x v="1"/>
    <x v="4"/>
    <s v="Tenex Personal Filing Tote With Secure Closure Lid, Black/Frost"/>
    <n v="15.51"/>
    <n v="1"/>
    <n v="0"/>
    <n v="3.8774999999999995"/>
  </r>
  <r>
    <n v="8835"/>
    <s v="US-2014-132675"/>
    <x v="3"/>
    <x v="241"/>
    <d v="2014-09-29T00:00:00"/>
    <s v="Standard Class"/>
    <s v="KF-16285"/>
    <s v="Karen Ferguson"/>
    <x v="2"/>
    <x v="0"/>
    <x v="406"/>
    <x v="32"/>
    <n v="30328"/>
    <x v="0"/>
    <s v="TEC-PH-10003171"/>
    <x v="2"/>
    <x v="7"/>
    <s v="Plantronics Encore H101 Dual Earpieces Headset"/>
    <n v="89.9"/>
    <n v="2"/>
    <n v="0"/>
    <n v="25.171999999999997"/>
  </r>
  <r>
    <n v="8836"/>
    <s v="US-2014-132675"/>
    <x v="3"/>
    <x v="241"/>
    <d v="2014-09-29T00:00:00"/>
    <s v="Standard Class"/>
    <s v="KF-16285"/>
    <s v="Karen Ferguson"/>
    <x v="2"/>
    <x v="0"/>
    <x v="406"/>
    <x v="32"/>
    <n v="30328"/>
    <x v="0"/>
    <s v="OFF-AR-10000614"/>
    <x v="1"/>
    <x v="6"/>
    <s v="Barrel Sharpener"/>
    <n v="14.28"/>
    <n v="4"/>
    <n v="0"/>
    <n v="3.7127999999999997"/>
  </r>
  <r>
    <n v="8837"/>
    <s v="US-2014-132675"/>
    <x v="3"/>
    <x v="241"/>
    <d v="2014-09-29T00:00:00"/>
    <s v="Standard Class"/>
    <s v="KF-16285"/>
    <s v="Karen Ferguson"/>
    <x v="2"/>
    <x v="0"/>
    <x v="406"/>
    <x v="32"/>
    <n v="30328"/>
    <x v="0"/>
    <s v="OFF-AR-10000034"/>
    <x v="1"/>
    <x v="6"/>
    <s v="BIC Brite Liner Grip Highlighters, Assorted, 5/Pack"/>
    <n v="12.72"/>
    <n v="3"/>
    <n v="0"/>
    <n v="4.9607999999999999"/>
  </r>
  <r>
    <n v="8838"/>
    <s v="US-2014-132675"/>
    <x v="3"/>
    <x v="241"/>
    <d v="2014-09-29T00:00:00"/>
    <s v="Standard Class"/>
    <s v="KF-16285"/>
    <s v="Karen Ferguson"/>
    <x v="2"/>
    <x v="0"/>
    <x v="406"/>
    <x v="32"/>
    <n v="30328"/>
    <x v="0"/>
    <s v="OFF-LA-10003766"/>
    <x v="1"/>
    <x v="2"/>
    <s v="Self-Adhesive Removable Labels"/>
    <n v="15.75"/>
    <n v="5"/>
    <n v="0"/>
    <n v="7.5600000000000005"/>
  </r>
  <r>
    <n v="8839"/>
    <s v="CA-2011-153808"/>
    <x v="2"/>
    <x v="322"/>
    <d v="2011-04-10T00:00:00"/>
    <s v="Second Class"/>
    <s v="FH-14275"/>
    <s v="Frank Hawley"/>
    <x v="1"/>
    <x v="0"/>
    <x v="1"/>
    <x v="1"/>
    <n v="90004"/>
    <x v="1"/>
    <s v="OFF-AR-10001725"/>
    <x v="1"/>
    <x v="6"/>
    <s v="Boston Home &amp; Office Model 2000 Electric Pencil Sharpeners"/>
    <n v="70.949999999999989"/>
    <n v="3"/>
    <n v="0"/>
    <n v="18.447000000000003"/>
  </r>
  <r>
    <n v="8840"/>
    <s v="CA-2011-153808"/>
    <x v="2"/>
    <x v="322"/>
    <d v="2011-04-10T00:00:00"/>
    <s v="Second Class"/>
    <s v="FH-14275"/>
    <s v="Frank Hawley"/>
    <x v="1"/>
    <x v="0"/>
    <x v="1"/>
    <x v="1"/>
    <n v="90004"/>
    <x v="1"/>
    <s v="OFF-BI-10002794"/>
    <x v="1"/>
    <x v="8"/>
    <s v="Avery Trapezoid Ring Binder, 3&quot; Capacity, Black, 1040 sheets"/>
    <n v="65.567999999999998"/>
    <n v="2"/>
    <n v="0.2"/>
    <n v="23.768399999999996"/>
  </r>
  <r>
    <n v="8841"/>
    <s v="CA-2011-153808"/>
    <x v="2"/>
    <x v="322"/>
    <d v="2011-04-10T00:00:00"/>
    <s v="Second Class"/>
    <s v="FH-14275"/>
    <s v="Frank Hawley"/>
    <x v="1"/>
    <x v="0"/>
    <x v="1"/>
    <x v="1"/>
    <n v="90004"/>
    <x v="1"/>
    <s v="TEC-AC-10004171"/>
    <x v="2"/>
    <x v="11"/>
    <s v="Razer Kraken 7.1 Surround Sound Over Ear USB Gaming Headset"/>
    <n v="299.96999999999997"/>
    <n v="3"/>
    <n v="0"/>
    <n v="131.98680000000002"/>
  </r>
  <r>
    <n v="8842"/>
    <s v="US-2013-112396"/>
    <x v="0"/>
    <x v="1206"/>
    <d v="2013-02-13T00:00:00"/>
    <s v="Standard Class"/>
    <s v="JR-16210"/>
    <s v="Justin Ritter"/>
    <x v="1"/>
    <x v="0"/>
    <x v="8"/>
    <x v="1"/>
    <n v="94110"/>
    <x v="1"/>
    <s v="TEC-AC-10003628"/>
    <x v="2"/>
    <x v="11"/>
    <s v="Logitech 910-002974 M325 Wireless Mouse for Web Scrolling"/>
    <n v="89.97"/>
    <n v="3"/>
    <n v="0"/>
    <n v="39.586800000000011"/>
  </r>
  <r>
    <n v="8843"/>
    <s v="US-2013-112396"/>
    <x v="0"/>
    <x v="1206"/>
    <d v="2013-02-13T00:00:00"/>
    <s v="Standard Class"/>
    <s v="JR-16210"/>
    <s v="Justin Ritter"/>
    <x v="1"/>
    <x v="0"/>
    <x v="8"/>
    <x v="1"/>
    <n v="94110"/>
    <x v="1"/>
    <s v="TEC-AC-10004761"/>
    <x v="2"/>
    <x v="11"/>
    <s v="Maxell 4.7GB DVD+RW 3/Pack"/>
    <n v="31.86"/>
    <n v="2"/>
    <n v="0"/>
    <n v="11.151"/>
  </r>
  <r>
    <n v="8844"/>
    <s v="CA-2011-141173"/>
    <x v="2"/>
    <x v="728"/>
    <d v="2011-11-20T00:00:00"/>
    <s v="Second Class"/>
    <s v="JC-16105"/>
    <s v="Julie Creighton"/>
    <x v="1"/>
    <x v="0"/>
    <x v="31"/>
    <x v="11"/>
    <n v="55407"/>
    <x v="2"/>
    <s v="OFF-ST-10000885"/>
    <x v="1"/>
    <x v="4"/>
    <s v="Fellowes Desktop Hanging File Manager"/>
    <n v="67.150000000000006"/>
    <n v="5"/>
    <n v="0"/>
    <n v="16.787500000000001"/>
  </r>
  <r>
    <n v="8845"/>
    <s v="CA-2014-156664"/>
    <x v="3"/>
    <x v="404"/>
    <d v="2014-12-24T00:00:00"/>
    <s v="Standard Class"/>
    <s v="BP-11290"/>
    <s v="Beth Paige"/>
    <x v="0"/>
    <x v="0"/>
    <x v="38"/>
    <x v="24"/>
    <n v="43229"/>
    <x v="3"/>
    <s v="OFF-BI-10004209"/>
    <x v="1"/>
    <x v="8"/>
    <s v="Fellowes Twister Kit, Gray/Clear, 3/pkg"/>
    <n v="7.2359999999999998"/>
    <n v="3"/>
    <n v="0.7"/>
    <n v="-6.0299999999999976"/>
  </r>
  <r>
    <n v="8846"/>
    <s v="CA-2014-156664"/>
    <x v="3"/>
    <x v="404"/>
    <d v="2014-12-24T00:00:00"/>
    <s v="Standard Class"/>
    <s v="BP-11290"/>
    <s v="Beth Paige"/>
    <x v="0"/>
    <x v="0"/>
    <x v="38"/>
    <x v="24"/>
    <n v="43229"/>
    <x v="3"/>
    <s v="OFF-FA-10002988"/>
    <x v="1"/>
    <x v="13"/>
    <s v="Ideal Clamps"/>
    <n v="4.8239999999999998"/>
    <n v="3"/>
    <n v="0.2"/>
    <n v="1.7486999999999999"/>
  </r>
  <r>
    <n v="8847"/>
    <s v="CA-2014-156664"/>
    <x v="3"/>
    <x v="404"/>
    <d v="2014-12-24T00:00:00"/>
    <s v="Standard Class"/>
    <s v="BP-11290"/>
    <s v="Beth Paige"/>
    <x v="0"/>
    <x v="0"/>
    <x v="38"/>
    <x v="24"/>
    <n v="43229"/>
    <x v="3"/>
    <s v="OFF-PA-10002222"/>
    <x v="1"/>
    <x v="10"/>
    <s v="Xerox Color Copier Paper, 11&quot; x 17&quot;, Ream"/>
    <n v="91.360000000000014"/>
    <n v="5"/>
    <n v="0.2"/>
    <n v="29.691999999999993"/>
  </r>
  <r>
    <n v="8848"/>
    <s v="CA-2014-156664"/>
    <x v="3"/>
    <x v="404"/>
    <d v="2014-12-24T00:00:00"/>
    <s v="Standard Class"/>
    <s v="BP-11290"/>
    <s v="Beth Paige"/>
    <x v="0"/>
    <x v="0"/>
    <x v="38"/>
    <x v="24"/>
    <n v="43229"/>
    <x v="3"/>
    <s v="OFF-AP-10004487"/>
    <x v="1"/>
    <x v="9"/>
    <s v="Kensington 4 Outlet MasterPiece Compact Power Control Center"/>
    <n v="130.11199999999999"/>
    <n v="2"/>
    <n v="0.2"/>
    <n v="13.011199999999995"/>
  </r>
  <r>
    <n v="8849"/>
    <s v="CA-2012-140718"/>
    <x v="1"/>
    <x v="740"/>
    <d v="2012-07-04T00:00:00"/>
    <s v="First Class"/>
    <s v="FA-14230"/>
    <s v="Frank Atkinson"/>
    <x v="1"/>
    <x v="0"/>
    <x v="253"/>
    <x v="3"/>
    <n v="27604"/>
    <x v="0"/>
    <s v="TEC-PH-10003505"/>
    <x v="2"/>
    <x v="7"/>
    <s v="Geemarc AmpliPOWER60"/>
    <n v="74.239999999999995"/>
    <n v="1"/>
    <n v="0.2"/>
    <n v="8.3519999999999932"/>
  </r>
  <r>
    <n v="8850"/>
    <s v="CA-2012-140718"/>
    <x v="1"/>
    <x v="740"/>
    <d v="2012-07-04T00:00:00"/>
    <s v="First Class"/>
    <s v="FA-14230"/>
    <s v="Frank Atkinson"/>
    <x v="1"/>
    <x v="0"/>
    <x v="253"/>
    <x v="3"/>
    <n v="27604"/>
    <x v="0"/>
    <s v="FUR-FU-10000076"/>
    <x v="0"/>
    <x v="5"/>
    <s v="24-Hour Round Wall Clock"/>
    <n v="159.84000000000003"/>
    <n v="10"/>
    <n v="0.2"/>
    <n v="45.954000000000008"/>
  </r>
  <r>
    <n v="8851"/>
    <s v="CA-2012-140718"/>
    <x v="1"/>
    <x v="740"/>
    <d v="2012-07-04T00:00:00"/>
    <s v="First Class"/>
    <s v="FA-14230"/>
    <s v="Frank Atkinson"/>
    <x v="1"/>
    <x v="0"/>
    <x v="253"/>
    <x v="3"/>
    <n v="27604"/>
    <x v="0"/>
    <s v="OFF-BI-10004728"/>
    <x v="1"/>
    <x v="8"/>
    <s v="Wilson Jones Turn Tabs Binder Tool for Ring Binders"/>
    <n v="2.8920000000000008"/>
    <n v="2"/>
    <n v="0.7"/>
    <n v="-2.3136000000000001"/>
  </r>
  <r>
    <n v="8852"/>
    <s v="CA-2012-140718"/>
    <x v="1"/>
    <x v="740"/>
    <d v="2012-07-04T00:00:00"/>
    <s v="First Class"/>
    <s v="FA-14230"/>
    <s v="Frank Atkinson"/>
    <x v="1"/>
    <x v="0"/>
    <x v="253"/>
    <x v="3"/>
    <n v="27604"/>
    <x v="0"/>
    <s v="OFF-PA-10002250"/>
    <x v="1"/>
    <x v="10"/>
    <s v="Things To Do Today Pad"/>
    <n v="9.3920000000000012"/>
    <n v="2"/>
    <n v="0.2"/>
    <n v="3.2871999999999999"/>
  </r>
  <r>
    <n v="8853"/>
    <s v="CA-2011-119977"/>
    <x v="2"/>
    <x v="1169"/>
    <d v="2011-10-13T00:00:00"/>
    <s v="Second Class"/>
    <s v="DN-13690"/>
    <s v="Duane Noonan"/>
    <x v="0"/>
    <x v="0"/>
    <x v="20"/>
    <x v="15"/>
    <n v="10011"/>
    <x v="3"/>
    <s v="OFF-PA-10003823"/>
    <x v="1"/>
    <x v="10"/>
    <s v="Xerox 197"/>
    <n v="123.92"/>
    <n v="4"/>
    <n v="0"/>
    <n v="55.763999999999996"/>
  </r>
  <r>
    <n v="8854"/>
    <s v="US-2012-115343"/>
    <x v="1"/>
    <x v="357"/>
    <d v="2012-09-25T00:00:00"/>
    <s v="First Class"/>
    <s v="FO-14305"/>
    <s v="Frank Olsen"/>
    <x v="0"/>
    <x v="0"/>
    <x v="10"/>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x v="0"/>
    <x v="10"/>
    <x v="9"/>
    <n v="19143"/>
    <x v="3"/>
    <s v="TEC-AC-10003832"/>
    <x v="2"/>
    <x v="11"/>
    <s v="Logitech P710e Mobile Speakerphone"/>
    <n v="617.97600000000011"/>
    <n v="3"/>
    <n v="0.2"/>
    <n v="-7.724700000000098"/>
  </r>
  <r>
    <n v="8856"/>
    <s v="CA-2014-163671"/>
    <x v="3"/>
    <x v="165"/>
    <d v="2014-12-31T00:00:00"/>
    <s v="Standard Class"/>
    <s v="DP-13105"/>
    <s v="Dave Poirier"/>
    <x v="1"/>
    <x v="0"/>
    <x v="347"/>
    <x v="45"/>
    <n v="83642"/>
    <x v="1"/>
    <s v="OFF-BI-10001679"/>
    <x v="1"/>
    <x v="8"/>
    <s v="GBC Instant Index System for Binding Systems"/>
    <n v="21.312000000000005"/>
    <n v="3"/>
    <n v="0.2"/>
    <n v="7.9919999999999991"/>
  </r>
  <r>
    <n v="8857"/>
    <s v="CA-2014-135909"/>
    <x v="3"/>
    <x v="119"/>
    <d v="2014-10-21T00:00:00"/>
    <s v="Standard Class"/>
    <s v="JW-15220"/>
    <s v="Jane Waco"/>
    <x v="1"/>
    <x v="0"/>
    <x v="301"/>
    <x v="1"/>
    <n v="95823"/>
    <x v="1"/>
    <s v="TEC-AC-10002335"/>
    <x v="2"/>
    <x v="11"/>
    <s v="Logitech Media Keyboard K200"/>
    <n v="209.94"/>
    <n v="6"/>
    <n v="0"/>
    <n v="39.888599999999997"/>
  </r>
  <r>
    <n v="8858"/>
    <s v="CA-2014-135909"/>
    <x v="3"/>
    <x v="119"/>
    <d v="2014-10-21T00:00:00"/>
    <s v="Standard Class"/>
    <s v="JW-15220"/>
    <s v="Jane Waco"/>
    <x v="1"/>
    <x v="0"/>
    <x v="301"/>
    <x v="1"/>
    <n v="95823"/>
    <x v="1"/>
    <s v="TEC-PH-10003187"/>
    <x v="2"/>
    <x v="7"/>
    <s v="Anker Astro Mini 3000mAh Ultra-Compact Portable Charger"/>
    <n v="31.983999999999998"/>
    <n v="2"/>
    <n v="0.2"/>
    <n v="-7.9959999999999996"/>
  </r>
  <r>
    <n v="8859"/>
    <s v="CA-2014-135909"/>
    <x v="3"/>
    <x v="119"/>
    <d v="2014-10-21T00:00:00"/>
    <s v="Standard Class"/>
    <s v="JW-15220"/>
    <s v="Jane Waco"/>
    <x v="1"/>
    <x v="0"/>
    <x v="301"/>
    <x v="1"/>
    <n v="95823"/>
    <x v="1"/>
    <s v="OFF-BI-10003527"/>
    <x v="1"/>
    <x v="8"/>
    <s v="Fellowes PB500 Electric Punch Plastic Comb Binding Machine with Manual Bind"/>
    <n v="5083.96"/>
    <n v="5"/>
    <n v="0.2"/>
    <n v="1906.4849999999999"/>
  </r>
  <r>
    <n v="8860"/>
    <s v="US-2014-114356"/>
    <x v="3"/>
    <x v="648"/>
    <d v="2014-08-27T00:00:00"/>
    <s v="Standard Class"/>
    <s v="TT-21460"/>
    <s v="Tonja Turnell"/>
    <x v="2"/>
    <x v="0"/>
    <x v="35"/>
    <x v="3"/>
    <n v="28205"/>
    <x v="0"/>
    <s v="TEC-PH-10003171"/>
    <x v="2"/>
    <x v="7"/>
    <s v="Plantronics Encore H101 Dual Earpieces Headset"/>
    <n v="35.96"/>
    <n v="1"/>
    <n v="0.2"/>
    <n v="3.5959999999999983"/>
  </r>
  <r>
    <n v="8861"/>
    <s v="CA-2012-125934"/>
    <x v="1"/>
    <x v="861"/>
    <d v="2012-09-18T00:00:00"/>
    <s v="Standard Class"/>
    <s v="SN-20560"/>
    <s v="Skye Norling"/>
    <x v="2"/>
    <x v="0"/>
    <x v="267"/>
    <x v="30"/>
    <n v="7501"/>
    <x v="3"/>
    <s v="OFF-LA-10000414"/>
    <x v="1"/>
    <x v="2"/>
    <s v="Avery 503"/>
    <n v="31.049999999999997"/>
    <n v="3"/>
    <n v="0"/>
    <n v="14.904"/>
  </r>
  <r>
    <n v="8862"/>
    <s v="CA-2012-125934"/>
    <x v="1"/>
    <x v="861"/>
    <d v="2012-09-18T00:00:00"/>
    <s v="Standard Class"/>
    <s v="SN-20560"/>
    <s v="Skye Norling"/>
    <x v="2"/>
    <x v="0"/>
    <x v="267"/>
    <x v="30"/>
    <n v="7501"/>
    <x v="3"/>
    <s v="FUR-FU-10002107"/>
    <x v="0"/>
    <x v="5"/>
    <s v="Eldon Pizzaz Desk Accessories"/>
    <n v="8.92"/>
    <n v="4"/>
    <n v="0"/>
    <n v="3.9248000000000003"/>
  </r>
  <r>
    <n v="8863"/>
    <s v="CA-2012-125934"/>
    <x v="1"/>
    <x v="861"/>
    <d v="2012-09-18T00:00:00"/>
    <s v="Standard Class"/>
    <s v="SN-20560"/>
    <s v="Skye Norling"/>
    <x v="2"/>
    <x v="0"/>
    <x v="267"/>
    <x v="30"/>
    <n v="7501"/>
    <x v="3"/>
    <s v="OFF-BI-10004593"/>
    <x v="1"/>
    <x v="8"/>
    <s v="Ibico Laser Imprintable Binding System Covers"/>
    <n v="209.6"/>
    <n v="4"/>
    <n v="0"/>
    <n v="96.415999999999997"/>
  </r>
  <r>
    <n v="8864"/>
    <s v="CA-2012-125934"/>
    <x v="1"/>
    <x v="861"/>
    <d v="2012-09-18T00:00:00"/>
    <s v="Standard Class"/>
    <s v="SN-20560"/>
    <s v="Skye Norling"/>
    <x v="2"/>
    <x v="0"/>
    <x v="267"/>
    <x v="30"/>
    <n v="7501"/>
    <x v="3"/>
    <s v="OFF-AP-10003860"/>
    <x v="1"/>
    <x v="9"/>
    <s v="Fellowes Advanced 8 Outlet Surge Suppressor with Phone/Fax Protection"/>
    <n v="111.04"/>
    <n v="4"/>
    <n v="0"/>
    <n v="29.980800000000002"/>
  </r>
  <r>
    <n v="8865"/>
    <s v="CA-2012-125934"/>
    <x v="1"/>
    <x v="861"/>
    <d v="2012-09-18T00:00:00"/>
    <s v="Standard Class"/>
    <s v="SN-20560"/>
    <s v="Skye Norling"/>
    <x v="2"/>
    <x v="0"/>
    <x v="267"/>
    <x v="30"/>
    <n v="7501"/>
    <x v="3"/>
    <s v="OFF-PA-10000556"/>
    <x v="1"/>
    <x v="10"/>
    <s v="Xerox 208"/>
    <n v="38.880000000000003"/>
    <n v="6"/>
    <n v="0"/>
    <n v="18.662400000000002"/>
  </r>
  <r>
    <n v="8866"/>
    <s v="CA-2012-158148"/>
    <x v="1"/>
    <x v="139"/>
    <d v="2012-12-26T00:00:00"/>
    <s v="Standard Class"/>
    <s v="JM-15865"/>
    <s v="John Murray"/>
    <x v="0"/>
    <x v="0"/>
    <x v="81"/>
    <x v="17"/>
    <n v="22204"/>
    <x v="0"/>
    <s v="OFF-AP-10003281"/>
    <x v="1"/>
    <x v="9"/>
    <s v="Acco 6 Outlet Guardian Standard Surge Suppressor"/>
    <n v="36.269999999999996"/>
    <n v="3"/>
    <n v="0"/>
    <n v="10.880999999999997"/>
  </r>
  <r>
    <n v="8867"/>
    <s v="CA-2011-120411"/>
    <x v="2"/>
    <x v="59"/>
    <d v="2011-09-23T00:00:00"/>
    <s v="First Class"/>
    <s v="SB-20185"/>
    <s v="Sarah Brown"/>
    <x v="0"/>
    <x v="0"/>
    <x v="22"/>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x v="0"/>
    <x v="22"/>
    <x v="10"/>
    <n v="60653"/>
    <x v="2"/>
    <s v="TEC-PH-10002185"/>
    <x v="2"/>
    <x v="7"/>
    <s v="QVS USB Car Charger 2-Port 2.1Amp for iPod/iPhone/iPad/iPad 2/iPad 3"/>
    <n v="11.120000000000001"/>
    <n v="2"/>
    <n v="0.2"/>
    <n v="3.4749999999999996"/>
  </r>
  <r>
    <n v="8869"/>
    <s v="CA-2013-158260"/>
    <x v="0"/>
    <x v="254"/>
    <d v="2013-11-09T00:00:00"/>
    <s v="Standard Class"/>
    <s v="CC-12475"/>
    <s v="Cindy Chapman"/>
    <x v="0"/>
    <x v="0"/>
    <x v="70"/>
    <x v="1"/>
    <n v="92037"/>
    <x v="1"/>
    <s v="TEC-MA-10003176"/>
    <x v="2"/>
    <x v="15"/>
    <s v="Okidata B400 Printer"/>
    <n v="686.40000000000009"/>
    <n v="2"/>
    <n v="0.2"/>
    <n v="77.219999999999914"/>
  </r>
  <r>
    <n v="8870"/>
    <s v="CA-2014-101805"/>
    <x v="3"/>
    <x v="96"/>
    <d v="2014-12-07T00:00:00"/>
    <s v="Standard Class"/>
    <s v="SH-19975"/>
    <s v="Sally Hughsby"/>
    <x v="1"/>
    <x v="0"/>
    <x v="4"/>
    <x v="4"/>
    <n v="98105"/>
    <x v="1"/>
    <s v="OFF-BI-10002003"/>
    <x v="1"/>
    <x v="8"/>
    <s v="Ibico Presentation Index for Binding Systems"/>
    <n v="15.920000000000002"/>
    <n v="5"/>
    <n v="0.2"/>
    <n v="5.3729999999999993"/>
  </r>
  <r>
    <n v="8871"/>
    <s v="CA-2014-101805"/>
    <x v="3"/>
    <x v="96"/>
    <d v="2014-12-07T00:00:00"/>
    <s v="Standard Class"/>
    <s v="SH-19975"/>
    <s v="Sally Hughsby"/>
    <x v="1"/>
    <x v="0"/>
    <x v="4"/>
    <x v="4"/>
    <n v="98105"/>
    <x v="1"/>
    <s v="FUR-FU-10000023"/>
    <x v="0"/>
    <x v="5"/>
    <s v="Eldon Wave Desk Accessories"/>
    <n v="70.679999999999993"/>
    <n v="12"/>
    <n v="0"/>
    <n v="31.099200000000003"/>
  </r>
  <r>
    <n v="8872"/>
    <s v="CA-2014-101805"/>
    <x v="3"/>
    <x v="96"/>
    <d v="2014-12-07T00:00:00"/>
    <s v="Standard Class"/>
    <s v="SH-19975"/>
    <s v="Sally Hughsby"/>
    <x v="1"/>
    <x v="0"/>
    <x v="4"/>
    <x v="4"/>
    <n v="98105"/>
    <x v="1"/>
    <s v="OFF-ST-10002756"/>
    <x v="1"/>
    <x v="4"/>
    <s v="Tennsco Stur-D-Stor Boltless Shelving, 5 Shelves, 24&quot; Deep, Sand"/>
    <n v="541.24"/>
    <n v="4"/>
    <n v="0"/>
    <n v="5.4124000000000478"/>
  </r>
  <r>
    <n v="8873"/>
    <s v="US-2011-105137"/>
    <x v="2"/>
    <x v="982"/>
    <d v="2011-10-10T00:00:00"/>
    <s v="Same Day"/>
    <s v="RB-19435"/>
    <s v="Richard Bierner"/>
    <x v="0"/>
    <x v="0"/>
    <x v="38"/>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x v="0"/>
    <x v="38"/>
    <x v="24"/>
    <n v="43229"/>
    <x v="3"/>
    <s v="OFF-BI-10002429"/>
    <x v="1"/>
    <x v="8"/>
    <s v="Premier Elliptical Ring Binder, Black"/>
    <n v="18.264000000000003"/>
    <n v="2"/>
    <n v="0.7"/>
    <n v="-13.393599999999999"/>
  </r>
  <r>
    <n v="8875"/>
    <s v="CA-2014-142489"/>
    <x v="3"/>
    <x v="237"/>
    <d v="2014-11-17T00:00:00"/>
    <s v="Second Class"/>
    <s v="TC-21295"/>
    <s v="Toby Carlisle"/>
    <x v="0"/>
    <x v="0"/>
    <x v="12"/>
    <x v="5"/>
    <n v="77095"/>
    <x v="2"/>
    <s v="OFF-BI-10003684"/>
    <x v="1"/>
    <x v="8"/>
    <s v="Wilson Jones Legal Size Ring Binders"/>
    <n v="21.989999999999995"/>
    <n v="5"/>
    <n v="0.8"/>
    <n v="-32.984999999999999"/>
  </r>
  <r>
    <n v="8876"/>
    <s v="US-2013-141264"/>
    <x v="0"/>
    <x v="572"/>
    <d v="2013-08-20T00:00:00"/>
    <s v="Standard Class"/>
    <s v="CT-11995"/>
    <s v="Carol Triggs"/>
    <x v="0"/>
    <x v="0"/>
    <x v="218"/>
    <x v="5"/>
    <n v="75061"/>
    <x v="2"/>
    <s v="OFF-SU-10003505"/>
    <x v="1"/>
    <x v="14"/>
    <s v="Premier Electric Letter Opener"/>
    <n v="185.376"/>
    <n v="2"/>
    <n v="0.2"/>
    <n v="-34.758000000000017"/>
  </r>
  <r>
    <n v="8877"/>
    <s v="US-2013-141264"/>
    <x v="0"/>
    <x v="572"/>
    <d v="2013-08-20T00:00:00"/>
    <s v="Standard Class"/>
    <s v="CT-11995"/>
    <s v="Carol Triggs"/>
    <x v="0"/>
    <x v="0"/>
    <x v="218"/>
    <x v="5"/>
    <n v="75061"/>
    <x v="2"/>
    <s v="OFF-AP-10002534"/>
    <x v="1"/>
    <x v="9"/>
    <s v="3.6 Cubic Foot Counter Height Office Refrigerator"/>
    <n v="58.923999999999985"/>
    <n v="1"/>
    <n v="0.8"/>
    <n v="-153.20240000000001"/>
  </r>
  <r>
    <n v="8878"/>
    <s v="CA-2014-126928"/>
    <x v="3"/>
    <x v="697"/>
    <d v="2014-09-24T00:00:00"/>
    <s v="Standard Class"/>
    <s v="GZ-14470"/>
    <s v="Gary Zandusky"/>
    <x v="0"/>
    <x v="0"/>
    <x v="73"/>
    <x v="30"/>
    <n v="7960"/>
    <x v="3"/>
    <s v="TEC-MA-10004626"/>
    <x v="2"/>
    <x v="15"/>
    <s v="Lexmark 20R1285 X6650 Wireless All-in-One Printer"/>
    <n v="480"/>
    <n v="4"/>
    <n v="0"/>
    <n v="225.6"/>
  </r>
  <r>
    <n v="8879"/>
    <s v="CA-2014-126928"/>
    <x v="3"/>
    <x v="697"/>
    <d v="2014-09-24T00:00:00"/>
    <s v="Standard Class"/>
    <s v="GZ-14470"/>
    <s v="Gary Zandusky"/>
    <x v="0"/>
    <x v="0"/>
    <x v="73"/>
    <x v="30"/>
    <n v="7960"/>
    <x v="3"/>
    <s v="OFF-ST-10000615"/>
    <x v="1"/>
    <x v="4"/>
    <s v="SimpliFile Personal File, Black Granite, 15w x 6-15/16d x 11-1/4h"/>
    <n v="34.049999999999997"/>
    <n v="3"/>
    <n v="0"/>
    <n v="9.5340000000000025"/>
  </r>
  <r>
    <n v="8880"/>
    <s v="US-2012-107944"/>
    <x v="1"/>
    <x v="391"/>
    <d v="2012-03-25T00:00:00"/>
    <s v="First Class"/>
    <s v="AM-10360"/>
    <s v="Alice McCarthy"/>
    <x v="1"/>
    <x v="0"/>
    <x v="1"/>
    <x v="1"/>
    <n v="90008"/>
    <x v="1"/>
    <s v="OFF-PA-10000659"/>
    <x v="1"/>
    <x v="10"/>
    <s v="TOPS Carbonless Receipt Book, Four 2-3/4 x 7-1/4 Money Receipts per Page"/>
    <n v="192.72"/>
    <n v="11"/>
    <n v="0"/>
    <n v="92.505599999999987"/>
  </r>
  <r>
    <n v="8881"/>
    <s v="US-2012-107944"/>
    <x v="1"/>
    <x v="391"/>
    <d v="2012-03-25T00:00:00"/>
    <s v="First Class"/>
    <s v="AM-10360"/>
    <s v="Alice McCarthy"/>
    <x v="1"/>
    <x v="0"/>
    <x v="1"/>
    <x v="1"/>
    <n v="90008"/>
    <x v="1"/>
    <s v="TEC-AC-10000736"/>
    <x v="2"/>
    <x v="11"/>
    <s v="Logitech G600 MMO Gaming Mouse"/>
    <n v="239.96999999999997"/>
    <n v="3"/>
    <n v="0"/>
    <n v="86.389199999999988"/>
  </r>
  <r>
    <n v="8882"/>
    <s v="CA-2013-135594"/>
    <x v="0"/>
    <x v="1186"/>
    <d v="2013-07-04T00:00:00"/>
    <s v="Second Class"/>
    <s v="AH-10120"/>
    <s v="Adrian Hane"/>
    <x v="2"/>
    <x v="0"/>
    <x v="34"/>
    <x v="10"/>
    <n v="60505"/>
    <x v="2"/>
    <s v="TEC-AC-10003038"/>
    <x v="2"/>
    <x v="11"/>
    <s v="Kingston Digital DataTraveler 16GB USB 2.0"/>
    <n v="50.120000000000005"/>
    <n v="7"/>
    <n v="0.2"/>
    <n v="-0.62650000000000716"/>
  </r>
  <r>
    <n v="8883"/>
    <s v="US-2014-115252"/>
    <x v="3"/>
    <x v="179"/>
    <d v="2014-10-26T00:00:00"/>
    <s v="Standard Class"/>
    <s v="MY-18295"/>
    <s v="Muhammed Yedwab"/>
    <x v="1"/>
    <x v="0"/>
    <x v="28"/>
    <x v="3"/>
    <n v="27707"/>
    <x v="0"/>
    <s v="TEC-PH-10004071"/>
    <x v="2"/>
    <x v="7"/>
    <s v="PayAnywhere Card Reader"/>
    <n v="15.984000000000002"/>
    <n v="2"/>
    <n v="0.2"/>
    <n v="1.3986000000000001"/>
  </r>
  <r>
    <n v="8884"/>
    <s v="US-2014-115252"/>
    <x v="3"/>
    <x v="179"/>
    <d v="2014-10-26T00:00:00"/>
    <s v="Standard Class"/>
    <s v="MY-18295"/>
    <s v="Muhammed Yedwab"/>
    <x v="1"/>
    <x v="0"/>
    <x v="28"/>
    <x v="3"/>
    <n v="27707"/>
    <x v="0"/>
    <s v="OFF-PA-10001667"/>
    <x v="1"/>
    <x v="10"/>
    <s v="Great White Multi-Use Recycled Paper (20Lb. and 84 Bright)"/>
    <n v="14.352000000000002"/>
    <n v="3"/>
    <n v="0.2"/>
    <n v="4.4849999999999994"/>
  </r>
  <r>
    <n v="8885"/>
    <s v="CA-2011-107398"/>
    <x v="2"/>
    <x v="55"/>
    <d v="2011-08-30T00:00:00"/>
    <s v="Standard Class"/>
    <s v="BS-11590"/>
    <s v="Brendan Sweed"/>
    <x v="1"/>
    <x v="0"/>
    <x v="38"/>
    <x v="24"/>
    <n v="43229"/>
    <x v="3"/>
    <s v="OFF-BI-10001982"/>
    <x v="1"/>
    <x v="8"/>
    <s v="Wilson Jones Custom Binder Spines &amp; Labels"/>
    <n v="6.5280000000000014"/>
    <n v="4"/>
    <n v="0.7"/>
    <n v="-4.5695999999999994"/>
  </r>
  <r>
    <n v="8886"/>
    <s v="CA-2011-107398"/>
    <x v="2"/>
    <x v="55"/>
    <d v="2011-08-30T00:00:00"/>
    <s v="Standard Class"/>
    <s v="BS-11590"/>
    <s v="Brendan Sweed"/>
    <x v="1"/>
    <x v="0"/>
    <x v="38"/>
    <x v="24"/>
    <n v="43229"/>
    <x v="3"/>
    <s v="OFF-BI-10004141"/>
    <x v="1"/>
    <x v="8"/>
    <s v="Insertable Tab Indexes For Data Binders"/>
    <n v="2.8620000000000005"/>
    <n v="3"/>
    <n v="0.7"/>
    <n v="-2.2896000000000001"/>
  </r>
  <r>
    <n v="8887"/>
    <s v="CA-2011-107398"/>
    <x v="2"/>
    <x v="55"/>
    <d v="2011-08-30T00:00:00"/>
    <s v="Standard Class"/>
    <s v="BS-11590"/>
    <s v="Brendan Sweed"/>
    <x v="1"/>
    <x v="0"/>
    <x v="38"/>
    <x v="24"/>
    <n v="43229"/>
    <x v="3"/>
    <s v="OFF-BI-10002103"/>
    <x v="1"/>
    <x v="8"/>
    <s v="Cardinal Slant-D Ring Binder, Heavy Gauge Vinyl"/>
    <n v="20.856000000000002"/>
    <n v="8"/>
    <n v="0.7"/>
    <n v="-16.684799999999996"/>
  </r>
  <r>
    <n v="8888"/>
    <s v="CA-2011-169642"/>
    <x v="2"/>
    <x v="923"/>
    <d v="2011-07-30T00:00:00"/>
    <s v="Second Class"/>
    <s v="BB-10990"/>
    <s v="Barry Blumstein"/>
    <x v="1"/>
    <x v="0"/>
    <x v="1"/>
    <x v="1"/>
    <n v="90036"/>
    <x v="1"/>
    <s v="OFF-ST-10002574"/>
    <x v="1"/>
    <x v="4"/>
    <s v="SAFCO Commercial Wire Shelving, Black"/>
    <n v="276.27999999999997"/>
    <n v="2"/>
    <n v="0"/>
    <n v="0"/>
  </r>
  <r>
    <n v="8889"/>
    <s v="CA-2014-103968"/>
    <x v="3"/>
    <x v="96"/>
    <d v="2014-12-08T00:00:00"/>
    <s v="Standard Class"/>
    <s v="ML-17755"/>
    <s v="Max Ludwig"/>
    <x v="2"/>
    <x v="0"/>
    <x v="280"/>
    <x v="1"/>
    <n v="95207"/>
    <x v="1"/>
    <s v="FUR-FU-10003394"/>
    <x v="0"/>
    <x v="5"/>
    <s v="Tenex &quot;The Solids&quot; Textured Chair Mats"/>
    <n v="629.64"/>
    <n v="9"/>
    <n v="0"/>
    <n v="107.03879999999994"/>
  </r>
  <r>
    <n v="8890"/>
    <s v="CA-2013-147256"/>
    <x v="0"/>
    <x v="508"/>
    <d v="2013-10-22T00:00:00"/>
    <s v="Second Class"/>
    <s v="FC-14245"/>
    <s v="Frank Carlisle"/>
    <x v="2"/>
    <x v="0"/>
    <x v="29"/>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x v="0"/>
    <x v="29"/>
    <x v="25"/>
    <n v="65203"/>
    <x v="2"/>
    <s v="OFF-AP-10003057"/>
    <x v="1"/>
    <x v="9"/>
    <s v="Honeywell Enviracaire Portable HEPA Air Cleaner for 16' x 20' Room"/>
    <n v="1927.5900000000001"/>
    <n v="7"/>
    <n v="0"/>
    <n v="751.76010000000008"/>
  </r>
  <r>
    <n v="8892"/>
    <s v="CA-2013-162159"/>
    <x v="0"/>
    <x v="1142"/>
    <d v="2013-09-19T00:00:00"/>
    <s v="First Class"/>
    <s v="CR-12625"/>
    <s v="Corey Roper"/>
    <x v="2"/>
    <x v="0"/>
    <x v="38"/>
    <x v="32"/>
    <n v="31907"/>
    <x v="0"/>
    <s v="FUR-CH-10001146"/>
    <x v="0"/>
    <x v="1"/>
    <s v="Global Value Mid-Back Manager's Chair, Gray"/>
    <n v="121.78"/>
    <n v="2"/>
    <n v="0"/>
    <n v="30.444999999999993"/>
  </r>
  <r>
    <n v="8893"/>
    <s v="CA-2012-111038"/>
    <x v="1"/>
    <x v="494"/>
    <d v="2012-12-06T00:00:00"/>
    <s v="Standard Class"/>
    <s v="LC-16960"/>
    <s v="Lindsay Castell"/>
    <x v="2"/>
    <x v="0"/>
    <x v="70"/>
    <x v="1"/>
    <n v="92037"/>
    <x v="1"/>
    <s v="FUR-CH-10003973"/>
    <x v="0"/>
    <x v="1"/>
    <s v="GuestStacker Chair with Chrome Finish Legs"/>
    <n v="2676.672"/>
    <n v="9"/>
    <n v="0.2"/>
    <n v="267.66720000000009"/>
  </r>
  <r>
    <n v="8894"/>
    <s v="CA-2011-124723"/>
    <x v="2"/>
    <x v="79"/>
    <d v="2011-08-12T00:00:00"/>
    <s v="Standard Class"/>
    <s v="GZ-14470"/>
    <s v="Gary Zandusky"/>
    <x v="0"/>
    <x v="0"/>
    <x v="480"/>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x v="0"/>
    <x v="1"/>
    <x v="1"/>
    <n v="90004"/>
    <x v="1"/>
    <s v="FUR-FU-10004071"/>
    <x v="0"/>
    <x v="5"/>
    <s v="Luxo Professional Magnifying Clamp-On Fluorescent Lamps"/>
    <n v="312.03000000000003"/>
    <n v="3"/>
    <n v="0"/>
    <n v="43.684200000000018"/>
  </r>
  <r>
    <n v="8896"/>
    <s v="CA-2013-167241"/>
    <x v="0"/>
    <x v="243"/>
    <d v="2013-08-23T00:00:00"/>
    <s v="Standard Class"/>
    <s v="BD-11320"/>
    <s v="Bill Donatelli"/>
    <x v="0"/>
    <x v="0"/>
    <x v="1"/>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x v="0"/>
    <x v="1"/>
    <x v="1"/>
    <n v="90004"/>
    <x v="1"/>
    <s v="TEC-PH-10004614"/>
    <x v="2"/>
    <x v="7"/>
    <s v="AT&amp;T 841000 Phone"/>
    <n v="165.60000000000002"/>
    <n v="3"/>
    <n v="0.2"/>
    <n v="10.349999999999994"/>
  </r>
  <r>
    <n v="8898"/>
    <s v="CA-2013-167241"/>
    <x v="0"/>
    <x v="243"/>
    <d v="2013-08-23T00:00:00"/>
    <s v="Standard Class"/>
    <s v="BD-11320"/>
    <s v="Bill Donatelli"/>
    <x v="0"/>
    <x v="0"/>
    <x v="1"/>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x v="0"/>
    <x v="24"/>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x v="0"/>
    <x v="24"/>
    <x v="17"/>
    <n v="22153"/>
    <x v="0"/>
    <s v="OFF-LA-10004545"/>
    <x v="1"/>
    <x v="2"/>
    <s v="Avery 50"/>
    <n v="25.06"/>
    <n v="2"/>
    <n v="0"/>
    <n v="11.778199999999998"/>
  </r>
  <r>
    <n v="8901"/>
    <s v="CA-2013-150483"/>
    <x v="0"/>
    <x v="1207"/>
    <d v="2013-06-05T00:00:00"/>
    <s v="Standard Class"/>
    <s v="BP-11290"/>
    <s v="Beth Paige"/>
    <x v="0"/>
    <x v="0"/>
    <x v="27"/>
    <x v="10"/>
    <n v="62521"/>
    <x v="2"/>
    <s v="FUR-FU-10001379"/>
    <x v="0"/>
    <x v="5"/>
    <s v="Executive Impressions 16-1/2&quot; Circular Wall Clock"/>
    <n v="32.064"/>
    <n v="3"/>
    <n v="0.6"/>
    <n v="-12.825599999999994"/>
  </r>
  <r>
    <n v="8902"/>
    <s v="CA-2013-150483"/>
    <x v="0"/>
    <x v="1207"/>
    <d v="2013-06-05T00:00:00"/>
    <s v="Standard Class"/>
    <s v="BP-11290"/>
    <s v="Beth Paige"/>
    <x v="0"/>
    <x v="0"/>
    <x v="27"/>
    <x v="10"/>
    <n v="62521"/>
    <x v="2"/>
    <s v="OFF-PA-10001846"/>
    <x v="1"/>
    <x v="10"/>
    <s v="Xerox 1899"/>
    <n v="18.496000000000002"/>
    <n v="4"/>
    <n v="0.2"/>
    <n v="6.7048000000000005"/>
  </r>
  <r>
    <n v="8903"/>
    <s v="CA-2013-150483"/>
    <x v="0"/>
    <x v="1207"/>
    <d v="2013-06-05T00:00:00"/>
    <s v="Standard Class"/>
    <s v="BP-11290"/>
    <s v="Beth Paige"/>
    <x v="0"/>
    <x v="0"/>
    <x v="27"/>
    <x v="10"/>
    <n v="62521"/>
    <x v="2"/>
    <s v="FUR-CH-10000422"/>
    <x v="0"/>
    <x v="1"/>
    <s v="Global Highback Leather Tilter in Burgundy"/>
    <n v="191.07899999999998"/>
    <n v="3"/>
    <n v="0.3"/>
    <n v="-38.215799999999973"/>
  </r>
  <r>
    <n v="8904"/>
    <s v="CA-2013-150483"/>
    <x v="0"/>
    <x v="1207"/>
    <d v="2013-06-05T00:00:00"/>
    <s v="Standard Class"/>
    <s v="BP-11290"/>
    <s v="Beth Paige"/>
    <x v="0"/>
    <x v="0"/>
    <x v="27"/>
    <x v="10"/>
    <n v="62521"/>
    <x v="2"/>
    <s v="OFF-PA-10004621"/>
    <x v="1"/>
    <x v="10"/>
    <s v="Xerox 212"/>
    <n v="10.368000000000002"/>
    <n v="2"/>
    <n v="0.2"/>
    <n v="3.6288"/>
  </r>
  <r>
    <n v="8905"/>
    <s v="US-2013-126431"/>
    <x v="0"/>
    <x v="949"/>
    <d v="2013-07-02T00:00:00"/>
    <s v="Same Day"/>
    <s v="SU-20665"/>
    <s v="Stephanie Ulpright"/>
    <x v="2"/>
    <x v="0"/>
    <x v="20"/>
    <x v="15"/>
    <n v="10009"/>
    <x v="3"/>
    <s v="OFF-LA-10001474"/>
    <x v="1"/>
    <x v="2"/>
    <s v="Avery 477"/>
    <n v="30.53"/>
    <n v="1"/>
    <n v="0"/>
    <n v="14.043800000000001"/>
  </r>
  <r>
    <n v="8906"/>
    <s v="US-2013-126431"/>
    <x v="0"/>
    <x v="949"/>
    <d v="2013-07-02T00:00:00"/>
    <s v="Same Day"/>
    <s v="SU-20665"/>
    <s v="Stephanie Ulpright"/>
    <x v="2"/>
    <x v="0"/>
    <x v="20"/>
    <x v="15"/>
    <n v="10009"/>
    <x v="3"/>
    <s v="TEC-AC-10001635"/>
    <x v="2"/>
    <x v="11"/>
    <s v="KeyTronic KT400U2 - Keyboard - Black"/>
    <n v="30.839999999999996"/>
    <n v="3"/>
    <n v="0"/>
    <n v="6.1679999999999975"/>
  </r>
  <r>
    <n v="8907"/>
    <s v="US-2013-126431"/>
    <x v="0"/>
    <x v="949"/>
    <d v="2013-07-02T00:00:00"/>
    <s v="Same Day"/>
    <s v="SU-20665"/>
    <s v="Stephanie Ulpright"/>
    <x v="2"/>
    <x v="0"/>
    <x v="20"/>
    <x v="15"/>
    <n v="10009"/>
    <x v="3"/>
    <s v="OFF-PA-10001950"/>
    <x v="1"/>
    <x v="10"/>
    <s v="Southworth 25% Cotton Antique Laid Paper &amp; Envelopes"/>
    <n v="75.06"/>
    <n v="9"/>
    <n v="0"/>
    <n v="33.776999999999994"/>
  </r>
  <r>
    <n v="8908"/>
    <s v="CA-2013-139934"/>
    <x v="0"/>
    <x v="122"/>
    <d v="2013-12-21T00:00:00"/>
    <s v="First Class"/>
    <s v="AY-10555"/>
    <s v="Andy Yotov"/>
    <x v="1"/>
    <x v="0"/>
    <x v="8"/>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x v="0"/>
    <x v="429"/>
    <x v="1"/>
    <n v="92553"/>
    <x v="1"/>
    <s v="OFF-PA-10003790"/>
    <x v="1"/>
    <x v="10"/>
    <s v="Xerox 1991"/>
    <n v="182.72"/>
    <n v="8"/>
    <n v="0"/>
    <n v="84.051199999999994"/>
  </r>
  <r>
    <n v="8910"/>
    <s v="CA-2014-160661"/>
    <x v="3"/>
    <x v="960"/>
    <d v="2014-11-02T00:00:00"/>
    <s v="Standard Class"/>
    <s v="SA-20830"/>
    <s v="Sue Ann Reed"/>
    <x v="0"/>
    <x v="0"/>
    <x v="231"/>
    <x v="31"/>
    <n v="2149"/>
    <x v="3"/>
    <s v="OFF-LA-10002475"/>
    <x v="1"/>
    <x v="2"/>
    <s v="Avery 519"/>
    <n v="21.93"/>
    <n v="3"/>
    <n v="0"/>
    <n v="10.307099999999998"/>
  </r>
  <r>
    <n v="8911"/>
    <s v="CA-2014-102610"/>
    <x v="3"/>
    <x v="259"/>
    <d v="2014-11-09T00:00:00"/>
    <s v="Standard Class"/>
    <s v="CA-12265"/>
    <s v="Christina Anderson"/>
    <x v="0"/>
    <x v="0"/>
    <x v="346"/>
    <x v="18"/>
    <n v="37421"/>
    <x v="0"/>
    <s v="TEC-AC-10000303"/>
    <x v="2"/>
    <x v="11"/>
    <s v="Logitech M510 Wireless Mouse"/>
    <n v="95.976000000000013"/>
    <n v="3"/>
    <n v="0.2"/>
    <n v="15.596099999999996"/>
  </r>
  <r>
    <n v="8912"/>
    <s v="CA-2014-102610"/>
    <x v="3"/>
    <x v="259"/>
    <d v="2014-11-09T00:00:00"/>
    <s v="Standard Class"/>
    <s v="CA-12265"/>
    <s v="Christina Anderson"/>
    <x v="0"/>
    <x v="0"/>
    <x v="346"/>
    <x v="18"/>
    <n v="37421"/>
    <x v="0"/>
    <s v="TEC-PH-10000127"/>
    <x v="2"/>
    <x v="7"/>
    <s v="iOttie XL Car Mount"/>
    <n v="143.928"/>
    <n v="9"/>
    <n v="0.2"/>
    <n v="-32.383800000000008"/>
  </r>
  <r>
    <n v="8913"/>
    <s v="CA-2014-102610"/>
    <x v="3"/>
    <x v="259"/>
    <d v="2014-11-09T00:00:00"/>
    <s v="Standard Class"/>
    <s v="CA-12265"/>
    <s v="Christina Anderson"/>
    <x v="0"/>
    <x v="0"/>
    <x v="346"/>
    <x v="18"/>
    <n v="37421"/>
    <x v="0"/>
    <s v="OFF-BI-10004364"/>
    <x v="1"/>
    <x v="8"/>
    <s v="Storex Dura Pro Binders"/>
    <n v="3.5640000000000009"/>
    <n v="2"/>
    <n v="0.7"/>
    <n v="-2.9700000000000006"/>
  </r>
  <r>
    <n v="8914"/>
    <s v="CA-2014-102610"/>
    <x v="3"/>
    <x v="259"/>
    <d v="2014-11-09T00:00:00"/>
    <s v="Standard Class"/>
    <s v="CA-12265"/>
    <s v="Christina Anderson"/>
    <x v="0"/>
    <x v="0"/>
    <x v="346"/>
    <x v="18"/>
    <n v="37421"/>
    <x v="0"/>
    <s v="OFF-LA-10002195"/>
    <x v="1"/>
    <x v="2"/>
    <s v="Avery 481"/>
    <n v="4.9280000000000008"/>
    <n v="2"/>
    <n v="0.2"/>
    <n v="1.7247999999999997"/>
  </r>
  <r>
    <n v="8915"/>
    <s v="US-2013-144057"/>
    <x v="0"/>
    <x v="195"/>
    <d v="2013-05-14T00:00:00"/>
    <s v="Standard Class"/>
    <s v="CV-12805"/>
    <s v="Cynthia Voltz"/>
    <x v="1"/>
    <x v="0"/>
    <x v="89"/>
    <x v="5"/>
    <n v="78745"/>
    <x v="2"/>
    <s v="OFF-ST-10001490"/>
    <x v="1"/>
    <x v="4"/>
    <s v="Hot File 7-Pocket, Floor Stand"/>
    <n v="856.65600000000006"/>
    <n v="6"/>
    <n v="0.2"/>
    <n v="107.08199999999985"/>
  </r>
  <r>
    <n v="8916"/>
    <s v="US-2013-144057"/>
    <x v="0"/>
    <x v="195"/>
    <d v="2013-05-14T00:00:00"/>
    <s v="Standard Class"/>
    <s v="CV-12805"/>
    <s v="Cynthia Voltz"/>
    <x v="1"/>
    <x v="0"/>
    <x v="89"/>
    <x v="5"/>
    <n v="78745"/>
    <x v="2"/>
    <s v="OFF-BI-10002852"/>
    <x v="1"/>
    <x v="8"/>
    <s v="Ibico Standard Transparent Covers"/>
    <n v="13.183999999999997"/>
    <n v="4"/>
    <n v="0.8"/>
    <n v="-20.435200000000002"/>
  </r>
  <r>
    <n v="8917"/>
    <s v="US-2013-144057"/>
    <x v="0"/>
    <x v="195"/>
    <d v="2013-05-14T00:00:00"/>
    <s v="Standard Class"/>
    <s v="CV-12805"/>
    <s v="Cynthia Voltz"/>
    <x v="1"/>
    <x v="0"/>
    <x v="89"/>
    <x v="5"/>
    <n v="78745"/>
    <x v="2"/>
    <s v="OFF-AP-10000390"/>
    <x v="1"/>
    <x v="9"/>
    <s v="Euro Pro Shark Stick Mini Vacuum"/>
    <n v="48.783999999999985"/>
    <n v="4"/>
    <n v="0.8"/>
    <n v="-131.71680000000001"/>
  </r>
  <r>
    <n v="8918"/>
    <s v="US-2013-144057"/>
    <x v="0"/>
    <x v="195"/>
    <d v="2013-05-14T00:00:00"/>
    <s v="Standard Class"/>
    <s v="CV-12805"/>
    <s v="Cynthia Voltz"/>
    <x v="1"/>
    <x v="0"/>
    <x v="89"/>
    <x v="5"/>
    <n v="78745"/>
    <x v="2"/>
    <s v="OFF-PA-10004327"/>
    <x v="1"/>
    <x v="10"/>
    <s v="Xerox 1911"/>
    <n v="76.64"/>
    <n v="2"/>
    <n v="0.2"/>
    <n v="26.823999999999995"/>
  </r>
  <r>
    <n v="8919"/>
    <s v="US-2013-144057"/>
    <x v="0"/>
    <x v="195"/>
    <d v="2013-05-14T00:00:00"/>
    <s v="Standard Class"/>
    <s v="CV-12805"/>
    <s v="Cynthia Voltz"/>
    <x v="1"/>
    <x v="0"/>
    <x v="89"/>
    <x v="5"/>
    <n v="78745"/>
    <x v="2"/>
    <s v="OFF-BI-10002353"/>
    <x v="1"/>
    <x v="8"/>
    <s v="GBC VeloBind Cover Sets"/>
    <n v="18.527999999999995"/>
    <n v="6"/>
    <n v="0.8"/>
    <n v="-27.791999999999994"/>
  </r>
  <r>
    <n v="8920"/>
    <s v="CA-2011-160276"/>
    <x v="2"/>
    <x v="1063"/>
    <d v="2011-04-08T00:00:00"/>
    <s v="Standard Class"/>
    <s v="AH-10690"/>
    <s v="Anna Häberlin"/>
    <x v="1"/>
    <x v="0"/>
    <x v="173"/>
    <x v="17"/>
    <n v="23464"/>
    <x v="0"/>
    <s v="FUR-FU-10003192"/>
    <x v="0"/>
    <x v="5"/>
    <s v="Luxo Adjustable Task Clamp Lamp"/>
    <n v="177.68"/>
    <n v="2"/>
    <n v="0"/>
    <n v="46.196799999999996"/>
  </r>
  <r>
    <n v="8921"/>
    <s v="CA-2011-132983"/>
    <x v="2"/>
    <x v="582"/>
    <d v="2011-05-03T00:00:00"/>
    <s v="Standard Class"/>
    <s v="DS-13180"/>
    <s v="David Smith"/>
    <x v="1"/>
    <x v="0"/>
    <x v="312"/>
    <x v="15"/>
    <n v="14701"/>
    <x v="3"/>
    <s v="TEC-AC-10000736"/>
    <x v="2"/>
    <x v="11"/>
    <s v="Logitech G600 MMO Gaming Mouse"/>
    <n v="159.97999999999999"/>
    <n v="2"/>
    <n v="0"/>
    <n v="57.592799999999997"/>
  </r>
  <r>
    <n v="8922"/>
    <s v="CA-2013-145709"/>
    <x v="0"/>
    <x v="964"/>
    <d v="2013-10-09T00:00:00"/>
    <s v="Standard Class"/>
    <s v="AH-10690"/>
    <s v="Anna Häberlin"/>
    <x v="1"/>
    <x v="0"/>
    <x v="514"/>
    <x v="2"/>
    <n v="33134"/>
    <x v="0"/>
    <s v="TEC-PH-10003095"/>
    <x v="2"/>
    <x v="7"/>
    <s v="Samsung HM1900 Bluetooth Headset"/>
    <n v="52.679999999999993"/>
    <n v="3"/>
    <n v="0.2"/>
    <n v="19.754999999999999"/>
  </r>
  <r>
    <n v="8923"/>
    <s v="CA-2013-145709"/>
    <x v="0"/>
    <x v="964"/>
    <d v="2013-10-09T00:00:00"/>
    <s v="Standard Class"/>
    <s v="AH-10690"/>
    <s v="Anna Häberlin"/>
    <x v="1"/>
    <x v="0"/>
    <x v="514"/>
    <x v="2"/>
    <n v="33134"/>
    <x v="0"/>
    <s v="FUR-FU-10002885"/>
    <x v="0"/>
    <x v="5"/>
    <s v="Magna Visual Magnetic Picture Hangers"/>
    <n v="11.568000000000001"/>
    <n v="3"/>
    <n v="0.2"/>
    <n v="2.6028000000000011"/>
  </r>
  <r>
    <n v="8924"/>
    <s v="CA-2014-133928"/>
    <x v="3"/>
    <x v="532"/>
    <d v="2014-06-18T00:00:00"/>
    <s v="Standard Class"/>
    <s v="ZC-21910"/>
    <s v="Zuschuss Carroll"/>
    <x v="0"/>
    <x v="0"/>
    <x v="365"/>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x v="0"/>
    <x v="179"/>
    <x v="10"/>
    <n v="61107"/>
    <x v="2"/>
    <s v="TEC-PH-10004241"/>
    <x v="2"/>
    <x v="7"/>
    <s v="Nokia Lumia 1020"/>
    <n v="1439.9680000000001"/>
    <n v="4"/>
    <n v="0.2"/>
    <n v="143.99680000000006"/>
  </r>
  <r>
    <n v="8926"/>
    <s v="CA-2013-168032"/>
    <x v="0"/>
    <x v="806"/>
    <d v="2013-02-03T00:00:00"/>
    <s v="Standard Class"/>
    <s v="DF-13135"/>
    <s v="David Flashing"/>
    <x v="0"/>
    <x v="0"/>
    <x v="179"/>
    <x v="10"/>
    <n v="61107"/>
    <x v="2"/>
    <s v="OFF-BI-10000546"/>
    <x v="1"/>
    <x v="8"/>
    <s v="Avery Durable Binders"/>
    <n v="1.7279999999999995"/>
    <n v="3"/>
    <n v="0.8"/>
    <n v="-2.678399999999999"/>
  </r>
  <r>
    <n v="8927"/>
    <s v="CA-2013-168032"/>
    <x v="0"/>
    <x v="806"/>
    <d v="2013-02-03T00:00:00"/>
    <s v="Standard Class"/>
    <s v="DF-13135"/>
    <s v="David Flashing"/>
    <x v="0"/>
    <x v="0"/>
    <x v="179"/>
    <x v="10"/>
    <n v="61107"/>
    <x v="2"/>
    <s v="FUR-TA-10004256"/>
    <x v="0"/>
    <x v="3"/>
    <s v="Bretford “Just In Time” Height-Adjustable Multi-Task Work Tables"/>
    <n v="626.09999999999991"/>
    <n v="3"/>
    <n v="0.5"/>
    <n v="-538.44600000000003"/>
  </r>
  <r>
    <n v="8928"/>
    <s v="CA-2012-143616"/>
    <x v="1"/>
    <x v="874"/>
    <d v="2012-09-29T00:00:00"/>
    <s v="Second Class"/>
    <s v="SS-20140"/>
    <s v="Saphhira Shifley"/>
    <x v="1"/>
    <x v="0"/>
    <x v="4"/>
    <x v="4"/>
    <n v="98103"/>
    <x v="1"/>
    <s v="OFF-AR-10002067"/>
    <x v="1"/>
    <x v="6"/>
    <s v="Newell 334"/>
    <n v="99.2"/>
    <n v="5"/>
    <n v="0"/>
    <n v="25.792000000000002"/>
  </r>
  <r>
    <n v="8929"/>
    <s v="US-2012-168704"/>
    <x v="1"/>
    <x v="657"/>
    <d v="2012-04-17T00:00:00"/>
    <s v="Standard Class"/>
    <s v="FP-14320"/>
    <s v="Frank Preis"/>
    <x v="0"/>
    <x v="0"/>
    <x v="114"/>
    <x v="5"/>
    <n v="77340"/>
    <x v="2"/>
    <s v="FUR-TA-10000688"/>
    <x v="0"/>
    <x v="3"/>
    <s v="Chromcraft Bull-Nose Wood Round Conference Table Top, Wood Base"/>
    <n v="609.9799999999999"/>
    <n v="4"/>
    <n v="0.3"/>
    <n v="-113.28200000000004"/>
  </r>
  <r>
    <n v="8930"/>
    <s v="US-2012-168704"/>
    <x v="1"/>
    <x v="657"/>
    <d v="2012-04-17T00:00:00"/>
    <s v="Standard Class"/>
    <s v="FP-14320"/>
    <s v="Frank Preis"/>
    <x v="0"/>
    <x v="0"/>
    <x v="114"/>
    <x v="5"/>
    <n v="77340"/>
    <x v="2"/>
    <s v="FUR-TA-10002530"/>
    <x v="0"/>
    <x v="3"/>
    <s v="Iceberg OfficeWorks 42&quot; Round Tables"/>
    <n v="211.37199999999999"/>
    <n v="2"/>
    <n v="0.3"/>
    <n v="-45.294000000000011"/>
  </r>
  <r>
    <n v="8931"/>
    <s v="US-2012-168704"/>
    <x v="1"/>
    <x v="657"/>
    <d v="2012-04-17T00:00:00"/>
    <s v="Standard Class"/>
    <s v="FP-14320"/>
    <s v="Frank Preis"/>
    <x v="0"/>
    <x v="0"/>
    <x v="114"/>
    <x v="5"/>
    <n v="77340"/>
    <x v="2"/>
    <s v="TEC-PH-10001061"/>
    <x v="2"/>
    <x v="7"/>
    <s v="Apple iPhone 5C"/>
    <n v="239.976"/>
    <n v="3"/>
    <n v="0.2"/>
    <n v="17.998199999999997"/>
  </r>
  <r>
    <n v="8932"/>
    <s v="CA-2014-143252"/>
    <x v="3"/>
    <x v="404"/>
    <d v="2014-12-25T00:00:00"/>
    <s v="Standard Class"/>
    <s v="HE-14800"/>
    <s v="Harold Engle"/>
    <x v="1"/>
    <x v="0"/>
    <x v="158"/>
    <x v="6"/>
    <n v="53209"/>
    <x v="2"/>
    <s v="FUR-FU-10001057"/>
    <x v="0"/>
    <x v="5"/>
    <s v="Tensor Track Tree Floor Lamp"/>
    <n v="99.949999999999989"/>
    <n v="5"/>
    <n v="0"/>
    <n v="22.988499999999998"/>
  </r>
  <r>
    <n v="8933"/>
    <s v="CA-2014-143252"/>
    <x v="3"/>
    <x v="404"/>
    <d v="2014-12-25T00:00:00"/>
    <s v="Standard Class"/>
    <s v="HE-14800"/>
    <s v="Harold Engle"/>
    <x v="1"/>
    <x v="0"/>
    <x v="158"/>
    <x v="6"/>
    <n v="53209"/>
    <x v="2"/>
    <s v="TEC-AC-10002331"/>
    <x v="2"/>
    <x v="11"/>
    <s v="Maxell 74 Minute CDR, 10/Pack"/>
    <n v="29.339999999999996"/>
    <n v="3"/>
    <n v="0"/>
    <n v="10.855799999999999"/>
  </r>
  <r>
    <n v="8934"/>
    <s v="CA-2013-102134"/>
    <x v="0"/>
    <x v="560"/>
    <d v="2013-03-20T00:00:00"/>
    <s v="Standard Class"/>
    <s v="SP-20545"/>
    <s v="Sibella Parks"/>
    <x v="1"/>
    <x v="0"/>
    <x v="124"/>
    <x v="6"/>
    <n v="54302"/>
    <x v="2"/>
    <s v="FUR-FU-10003724"/>
    <x v="0"/>
    <x v="5"/>
    <s v="Westinghouse Clip-On Gooseneck Lamps"/>
    <n v="16.739999999999998"/>
    <n v="2"/>
    <n v="0"/>
    <n v="4.3523999999999994"/>
  </r>
  <r>
    <n v="8935"/>
    <s v="CA-2014-130036"/>
    <x v="3"/>
    <x v="151"/>
    <d v="2014-08-28T00:00:00"/>
    <s v="Same Day"/>
    <s v="BP-11185"/>
    <s v="Ben Peterman"/>
    <x v="1"/>
    <x v="0"/>
    <x v="10"/>
    <x v="9"/>
    <n v="19120"/>
    <x v="3"/>
    <s v="OFF-PA-10000528"/>
    <x v="1"/>
    <x v="10"/>
    <s v="Xerox 1981"/>
    <n v="12.672000000000001"/>
    <n v="3"/>
    <n v="0.2"/>
    <n v="3.96"/>
  </r>
  <r>
    <n v="8936"/>
    <s v="CA-2014-130036"/>
    <x v="3"/>
    <x v="151"/>
    <d v="2014-08-28T00:00:00"/>
    <s v="Same Day"/>
    <s v="BP-11185"/>
    <s v="Ben Peterman"/>
    <x v="1"/>
    <x v="0"/>
    <x v="10"/>
    <x v="9"/>
    <n v="19120"/>
    <x v="3"/>
    <s v="TEC-AC-10001908"/>
    <x v="2"/>
    <x v="11"/>
    <s v="Logitech Wireless Headset h800"/>
    <n v="1119.8880000000001"/>
    <n v="14"/>
    <n v="0.2"/>
    <n v="209.97899999999993"/>
  </r>
  <r>
    <n v="8937"/>
    <s v="CA-2012-134117"/>
    <x v="1"/>
    <x v="997"/>
    <d v="2012-12-19T00:00:00"/>
    <s v="Second Class"/>
    <s v="PG-18895"/>
    <s v="Paul Gonzalez"/>
    <x v="0"/>
    <x v="0"/>
    <x v="1"/>
    <x v="1"/>
    <n v="90008"/>
    <x v="1"/>
    <s v="OFF-AR-10003903"/>
    <x v="1"/>
    <x v="6"/>
    <s v="Sanford 52201 APSCO Electric Pencil Sharpener"/>
    <n v="204.85"/>
    <n v="5"/>
    <n v="0"/>
    <n v="53.261000000000003"/>
  </r>
  <r>
    <n v="8938"/>
    <s v="CA-2012-134117"/>
    <x v="1"/>
    <x v="997"/>
    <d v="2012-12-19T00:00:00"/>
    <s v="Second Class"/>
    <s v="PG-18895"/>
    <s v="Paul Gonzalez"/>
    <x v="0"/>
    <x v="0"/>
    <x v="1"/>
    <x v="1"/>
    <n v="90008"/>
    <x v="1"/>
    <s v="TEC-PH-10004908"/>
    <x v="2"/>
    <x v="7"/>
    <s v="Panasonic KX TS3282W Corded phone"/>
    <n v="135.98400000000001"/>
    <n v="2"/>
    <n v="0.2"/>
    <n v="16.997999999999983"/>
  </r>
  <r>
    <n v="8939"/>
    <s v="CA-2012-134117"/>
    <x v="1"/>
    <x v="997"/>
    <d v="2012-12-19T00:00:00"/>
    <s v="Second Class"/>
    <s v="PG-18895"/>
    <s v="Paul Gonzalez"/>
    <x v="0"/>
    <x v="0"/>
    <x v="1"/>
    <x v="1"/>
    <n v="90008"/>
    <x v="1"/>
    <s v="OFF-AR-10001940"/>
    <x v="1"/>
    <x v="6"/>
    <s v="Sanford Colorific Eraseable Coloring Pencils, 12 Count"/>
    <n v="16.399999999999999"/>
    <n v="5"/>
    <n v="0"/>
    <n v="7.0520000000000005"/>
  </r>
  <r>
    <n v="8940"/>
    <s v="CA-2012-134117"/>
    <x v="1"/>
    <x v="997"/>
    <d v="2012-12-19T00:00:00"/>
    <s v="Second Class"/>
    <s v="PG-18895"/>
    <s v="Paul Gonzalez"/>
    <x v="0"/>
    <x v="0"/>
    <x v="1"/>
    <x v="1"/>
    <n v="90008"/>
    <x v="1"/>
    <s v="OFF-BI-10002026"/>
    <x v="1"/>
    <x v="8"/>
    <s v="Avery Arch Ring Binders"/>
    <n v="92.960000000000008"/>
    <n v="2"/>
    <n v="0.2"/>
    <n v="31.373999999999995"/>
  </r>
  <r>
    <n v="8941"/>
    <s v="CA-2011-130918"/>
    <x v="2"/>
    <x v="963"/>
    <d v="2011-08-24T00:00:00"/>
    <s v="Second Class"/>
    <s v="JP-15520"/>
    <s v="Jeremy Pistek"/>
    <x v="0"/>
    <x v="0"/>
    <x v="368"/>
    <x v="2"/>
    <n v="33161"/>
    <x v="0"/>
    <s v="OFF-SU-10003936"/>
    <x v="1"/>
    <x v="14"/>
    <s v="Acme Serrated Blade Letter Opener"/>
    <n v="7.6320000000000014"/>
    <n v="3"/>
    <n v="0.2"/>
    <n v="-1.8126000000000002"/>
  </r>
  <r>
    <n v="8942"/>
    <s v="CA-2013-159023"/>
    <x v="0"/>
    <x v="54"/>
    <d v="2013-11-06T00:00:00"/>
    <s v="First Class"/>
    <s v="NW-18400"/>
    <s v="Natalie Webber"/>
    <x v="0"/>
    <x v="0"/>
    <x v="32"/>
    <x v="21"/>
    <n v="97206"/>
    <x v="1"/>
    <s v="OFF-BI-10002813"/>
    <x v="1"/>
    <x v="8"/>
    <s v="Avery Reinforcements for Hole-Punch Pages"/>
    <n v="4.1580000000000004"/>
    <n v="7"/>
    <n v="0.7"/>
    <n v="-3.4649999999999999"/>
  </r>
  <r>
    <n v="8943"/>
    <s v="CA-2013-159023"/>
    <x v="0"/>
    <x v="54"/>
    <d v="2013-11-06T00:00:00"/>
    <s v="First Class"/>
    <s v="NW-18400"/>
    <s v="Natalie Webber"/>
    <x v="0"/>
    <x v="0"/>
    <x v="32"/>
    <x v="21"/>
    <n v="97206"/>
    <x v="1"/>
    <s v="TEC-MA-10003337"/>
    <x v="2"/>
    <x v="15"/>
    <s v="Okidata B401 Printer"/>
    <n v="179.99100000000004"/>
    <n v="3"/>
    <n v="0.7"/>
    <n v="-251.98739999999992"/>
  </r>
  <r>
    <n v="8944"/>
    <s v="CA-2014-111717"/>
    <x v="3"/>
    <x v="1209"/>
    <d v="2014-10-17T00:00:00"/>
    <s v="Standard Class"/>
    <s v="SW-20245"/>
    <s v="Scot Wooten"/>
    <x v="0"/>
    <x v="0"/>
    <x v="34"/>
    <x v="10"/>
    <n v="60505"/>
    <x v="2"/>
    <s v="FUR-CH-10001545"/>
    <x v="0"/>
    <x v="1"/>
    <s v="Hon Comfortask Task/Swivel Chairs"/>
    <n v="239.358"/>
    <n v="3"/>
    <n v="0.3"/>
    <n v="-47.871600000000001"/>
  </r>
  <r>
    <n v="8945"/>
    <s v="CA-2011-154592"/>
    <x v="2"/>
    <x v="1035"/>
    <d v="2011-12-08T00:00:00"/>
    <s v="First Class"/>
    <s v="EH-14005"/>
    <s v="Erica Hernandez"/>
    <x v="2"/>
    <x v="0"/>
    <x v="8"/>
    <x v="1"/>
    <n v="94109"/>
    <x v="1"/>
    <s v="OFF-PA-10000062"/>
    <x v="1"/>
    <x v="10"/>
    <s v="Green Bar Computer Printout Paper"/>
    <n v="164.88"/>
    <n v="3"/>
    <n v="0"/>
    <n v="80.791200000000003"/>
  </r>
  <r>
    <n v="8946"/>
    <s v="CA-2011-128622"/>
    <x v="2"/>
    <x v="647"/>
    <d v="2011-11-17T00:00:00"/>
    <s v="Second Class"/>
    <s v="SC-20260"/>
    <s v="Scott Cohen"/>
    <x v="1"/>
    <x v="0"/>
    <x v="8"/>
    <x v="1"/>
    <n v="94110"/>
    <x v="1"/>
    <s v="OFF-SU-10001574"/>
    <x v="1"/>
    <x v="14"/>
    <s v="Acme Value Line Scissors"/>
    <n v="10.95"/>
    <n v="3"/>
    <n v="0"/>
    <n v="3.2849999999999993"/>
  </r>
  <r>
    <n v="8947"/>
    <s v="CA-2014-148355"/>
    <x v="3"/>
    <x v="165"/>
    <d v="2014-12-29T00:00:00"/>
    <s v="Standard Class"/>
    <s v="NC-18535"/>
    <s v="Nick Crebassa"/>
    <x v="1"/>
    <x v="0"/>
    <x v="217"/>
    <x v="31"/>
    <n v="2740"/>
    <x v="3"/>
    <s v="OFF-PA-10001972"/>
    <x v="1"/>
    <x v="10"/>
    <s v="Xerox 214"/>
    <n v="19.440000000000001"/>
    <n v="3"/>
    <n v="0"/>
    <n v="9.3312000000000008"/>
  </r>
  <r>
    <n v="8948"/>
    <s v="CA-2014-148355"/>
    <x v="3"/>
    <x v="165"/>
    <d v="2014-12-29T00:00:00"/>
    <s v="Standard Class"/>
    <s v="NC-18535"/>
    <s v="Nick Crebassa"/>
    <x v="1"/>
    <x v="0"/>
    <x v="217"/>
    <x v="31"/>
    <n v="2740"/>
    <x v="3"/>
    <s v="OFF-BI-10000201"/>
    <x v="1"/>
    <x v="8"/>
    <s v="Avery Triangle Shaped Sheet Lifters, Black, 2/Pack"/>
    <n v="12.3"/>
    <n v="5"/>
    <n v="0"/>
    <n v="6.15"/>
  </r>
  <r>
    <n v="8949"/>
    <s v="CA-2011-132913"/>
    <x v="2"/>
    <x v="163"/>
    <d v="2011-12-26T00:00:00"/>
    <s v="First Class"/>
    <s v="AS-10090"/>
    <s v="Adam Shillingsburg"/>
    <x v="0"/>
    <x v="0"/>
    <x v="70"/>
    <x v="1"/>
    <n v="92037"/>
    <x v="1"/>
    <s v="OFF-AP-10003278"/>
    <x v="1"/>
    <x v="9"/>
    <s v="Belkin 7-Outlet SurgeMaster Home Series"/>
    <n v="13.97"/>
    <n v="1"/>
    <n v="0"/>
    <n v="3.632200000000001"/>
  </r>
  <r>
    <n v="8950"/>
    <s v="CA-2014-150910"/>
    <x v="3"/>
    <x v="66"/>
    <d v="2014-12-29T00:00:00"/>
    <s v="Standard Class"/>
    <s v="JL-15130"/>
    <s v="Jack Lebron"/>
    <x v="0"/>
    <x v="0"/>
    <x v="25"/>
    <x v="18"/>
    <n v="38301"/>
    <x v="0"/>
    <s v="FUR-TA-10002903"/>
    <x v="0"/>
    <x v="3"/>
    <s v="Bevis Round Bullnose 29&quot; High Table Top"/>
    <n v="934.9559999999999"/>
    <n v="6"/>
    <n v="0.4"/>
    <n v="-249.32159999999999"/>
  </r>
  <r>
    <n v="8951"/>
    <s v="CA-2014-150910"/>
    <x v="3"/>
    <x v="66"/>
    <d v="2014-12-29T00:00:00"/>
    <s v="Standard Class"/>
    <s v="JL-15130"/>
    <s v="Jack Lebron"/>
    <x v="0"/>
    <x v="0"/>
    <x v="25"/>
    <x v="18"/>
    <n v="38301"/>
    <x v="0"/>
    <s v="TEC-AC-10001013"/>
    <x v="2"/>
    <x v="11"/>
    <s v="Logitech ClearChat Comfort/USB Headset H390"/>
    <n v="46.864000000000004"/>
    <n v="2"/>
    <n v="0.2"/>
    <n v="7.615399999999994"/>
  </r>
  <r>
    <n v="8952"/>
    <s v="CA-2014-150910"/>
    <x v="3"/>
    <x v="66"/>
    <d v="2014-12-29T00:00:00"/>
    <s v="Standard Class"/>
    <s v="JL-15130"/>
    <s v="Jack Lebron"/>
    <x v="0"/>
    <x v="0"/>
    <x v="25"/>
    <x v="18"/>
    <n v="38301"/>
    <x v="0"/>
    <s v="OFF-ST-10000918"/>
    <x v="1"/>
    <x v="4"/>
    <s v="Crate-A-Files"/>
    <n v="26.160000000000004"/>
    <n v="3"/>
    <n v="0.2"/>
    <n v="1.961999999999998"/>
  </r>
  <r>
    <n v="8953"/>
    <s v="CA-2014-150910"/>
    <x v="3"/>
    <x v="66"/>
    <d v="2014-12-29T00:00:00"/>
    <s v="Standard Class"/>
    <s v="JL-15130"/>
    <s v="Jack Lebron"/>
    <x v="0"/>
    <x v="0"/>
    <x v="25"/>
    <x v="18"/>
    <n v="38301"/>
    <x v="0"/>
    <s v="OFF-AR-10001419"/>
    <x v="1"/>
    <x v="6"/>
    <s v="Newell 325"/>
    <n v="23.128"/>
    <n v="7"/>
    <n v="0.2"/>
    <n v="2.8909999999999982"/>
  </r>
  <r>
    <n v="8954"/>
    <s v="CA-2014-150910"/>
    <x v="3"/>
    <x v="66"/>
    <d v="2014-12-29T00:00:00"/>
    <s v="Standard Class"/>
    <s v="JL-15130"/>
    <s v="Jack Lebron"/>
    <x v="0"/>
    <x v="0"/>
    <x v="25"/>
    <x v="18"/>
    <n v="38301"/>
    <x v="0"/>
    <s v="OFF-AP-10003266"/>
    <x v="1"/>
    <x v="9"/>
    <s v="Holmes Replacement Filter for HEPA Air Cleaner, Large Room"/>
    <n v="59.24"/>
    <n v="5"/>
    <n v="0.2"/>
    <n v="16.290999999999997"/>
  </r>
  <r>
    <n v="8955"/>
    <s v="CA-2011-156790"/>
    <x v="2"/>
    <x v="233"/>
    <d v="2011-08-10T00:00:00"/>
    <s v="Second Class"/>
    <s v="VG-21790"/>
    <s v="Vivek Gonzalez"/>
    <x v="0"/>
    <x v="0"/>
    <x v="108"/>
    <x v="2"/>
    <n v="32216"/>
    <x v="0"/>
    <s v="FUR-BO-10000468"/>
    <x v="0"/>
    <x v="0"/>
    <s v="O'Sullivan 2-Shelf Heavy-Duty Bookcases"/>
    <n v="155.45600000000002"/>
    <n v="4"/>
    <n v="0.2"/>
    <n v="-7.7727999999999895"/>
  </r>
  <r>
    <n v="8956"/>
    <s v="CA-2011-126480"/>
    <x v="2"/>
    <x v="59"/>
    <d v="2011-09-24T00:00:00"/>
    <s v="Standard Class"/>
    <s v="HG-14965"/>
    <s v="Henry Goldwyn"/>
    <x v="1"/>
    <x v="0"/>
    <x v="70"/>
    <x v="1"/>
    <n v="92024"/>
    <x v="1"/>
    <s v="OFF-PA-10004610"/>
    <x v="1"/>
    <x v="10"/>
    <s v="Xerox 1900"/>
    <n v="8.56"/>
    <n v="2"/>
    <n v="0"/>
    <n v="3.8519999999999994"/>
  </r>
  <r>
    <n v="8957"/>
    <s v="CA-2014-105620"/>
    <x v="3"/>
    <x v="53"/>
    <d v="2014-12-29T00:00:00"/>
    <s v="First Class"/>
    <s v="JH-15430"/>
    <s v="Jennifer Halladay"/>
    <x v="0"/>
    <x v="0"/>
    <x v="146"/>
    <x v="2"/>
    <n v="33012"/>
    <x v="0"/>
    <s v="FUR-FU-10004963"/>
    <x v="0"/>
    <x v="5"/>
    <s v="Eldon 400 Class Desk Accessories, Black Carbon"/>
    <n v="21"/>
    <n v="3"/>
    <n v="0.2"/>
    <n v="5.7750000000000021"/>
  </r>
  <r>
    <n v="8958"/>
    <s v="CA-2014-105620"/>
    <x v="3"/>
    <x v="53"/>
    <d v="2014-12-29T00:00:00"/>
    <s v="First Class"/>
    <s v="JH-15430"/>
    <s v="Jennifer Halladay"/>
    <x v="0"/>
    <x v="0"/>
    <x v="146"/>
    <x v="2"/>
    <n v="33012"/>
    <x v="0"/>
    <s v="TEC-MA-10004626"/>
    <x v="2"/>
    <x v="15"/>
    <s v="Lexmark 20R1285 X6650 Wireless All-in-One Printer"/>
    <n v="120"/>
    <n v="2"/>
    <n v="0.5"/>
    <n v="-7.2000000000000028"/>
  </r>
  <r>
    <n v="8959"/>
    <s v="CA-2014-150266"/>
    <x v="3"/>
    <x v="920"/>
    <d v="2014-12-01T00:00:00"/>
    <s v="Standard Class"/>
    <s v="RO-19780"/>
    <s v="Rose O'Brian"/>
    <x v="0"/>
    <x v="0"/>
    <x v="12"/>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x v="0"/>
    <x v="12"/>
    <x v="5"/>
    <n v="77070"/>
    <x v="2"/>
    <s v="OFF-AP-10002867"/>
    <x v="1"/>
    <x v="9"/>
    <s v="Fellowes Command Center 5-outlet power strip"/>
    <n v="67.839999999999989"/>
    <n v="5"/>
    <n v="0.8"/>
    <n v="-179.77600000000001"/>
  </r>
  <r>
    <n v="8961"/>
    <s v="CA-2014-150266"/>
    <x v="3"/>
    <x v="920"/>
    <d v="2014-12-01T00:00:00"/>
    <s v="Standard Class"/>
    <s v="RO-19780"/>
    <s v="Rose O'Brian"/>
    <x v="0"/>
    <x v="0"/>
    <x v="12"/>
    <x v="5"/>
    <n v="77070"/>
    <x v="2"/>
    <s v="FUR-CH-10002126"/>
    <x v="0"/>
    <x v="1"/>
    <s v="Hon Deluxe Fabric Upholstered Stacking Chairs"/>
    <n v="853.92999999999984"/>
    <n v="5"/>
    <n v="0.3"/>
    <n v="-24.397999999999911"/>
  </r>
  <r>
    <n v="8962"/>
    <s v="CA-2014-150266"/>
    <x v="3"/>
    <x v="920"/>
    <d v="2014-12-01T00:00:00"/>
    <s v="Standard Class"/>
    <s v="RO-19780"/>
    <s v="Rose O'Brian"/>
    <x v="0"/>
    <x v="0"/>
    <x v="12"/>
    <x v="5"/>
    <n v="77070"/>
    <x v="2"/>
    <s v="OFF-AR-10001761"/>
    <x v="1"/>
    <x v="6"/>
    <s v="Avery Hi-Liter Smear-Safe Highlighters"/>
    <n v="18.687999999999999"/>
    <n v="4"/>
    <n v="0.2"/>
    <n v="3.7375999999999996"/>
  </r>
  <r>
    <n v="8963"/>
    <s v="CA-2013-157280"/>
    <x v="0"/>
    <x v="732"/>
    <d v="2013-11-08T00:00:00"/>
    <s v="First Class"/>
    <s v="LW-17125"/>
    <s v="Liz Willingham"/>
    <x v="0"/>
    <x v="0"/>
    <x v="173"/>
    <x v="17"/>
    <n v="23464"/>
    <x v="0"/>
    <s v="FUR-FU-10004665"/>
    <x v="0"/>
    <x v="5"/>
    <s v="3M Polarizing Task Lamp with Clamp Arm, Light Gray"/>
    <n v="273.95999999999998"/>
    <n v="2"/>
    <n v="0"/>
    <n v="71.229600000000005"/>
  </r>
  <r>
    <n v="8964"/>
    <s v="CA-2013-157280"/>
    <x v="0"/>
    <x v="732"/>
    <d v="2013-11-08T00:00:00"/>
    <s v="First Class"/>
    <s v="LW-17125"/>
    <s v="Liz Willingham"/>
    <x v="0"/>
    <x v="0"/>
    <x v="173"/>
    <x v="17"/>
    <n v="23464"/>
    <x v="0"/>
    <s v="TEC-AC-10000057"/>
    <x v="2"/>
    <x v="11"/>
    <s v="Microsoft Natural Ergonomic Keyboard 4000"/>
    <n v="89.97"/>
    <n v="3"/>
    <n v="0"/>
    <n v="18.893699999999995"/>
  </r>
  <r>
    <n v="8965"/>
    <s v="CA-2013-157280"/>
    <x v="0"/>
    <x v="732"/>
    <d v="2013-11-08T00:00:00"/>
    <s v="First Class"/>
    <s v="LW-17125"/>
    <s v="Liz Willingham"/>
    <x v="0"/>
    <x v="0"/>
    <x v="173"/>
    <x v="17"/>
    <n v="23464"/>
    <x v="0"/>
    <s v="FUR-FU-10003806"/>
    <x v="0"/>
    <x v="5"/>
    <s v="Tenex Chairmat w/ Average Lip, 45&quot; x 53&quot;"/>
    <n v="756.80000000000007"/>
    <n v="5"/>
    <n v="0"/>
    <n v="75.679999999999978"/>
  </r>
  <r>
    <n v="8966"/>
    <s v="CA-2014-106691"/>
    <x v="3"/>
    <x v="44"/>
    <d v="2014-11-13T00:00:00"/>
    <s v="Standard Class"/>
    <s v="CC-12370"/>
    <s v="Christopher Conant"/>
    <x v="0"/>
    <x v="0"/>
    <x v="12"/>
    <x v="5"/>
    <n v="77070"/>
    <x v="2"/>
    <s v="OFF-BI-10000145"/>
    <x v="1"/>
    <x v="8"/>
    <s v="Zipper Ring Binder Pockets"/>
    <n v="1.2479999999999998"/>
    <n v="2"/>
    <n v="0.8"/>
    <n v="-1.934400000000001"/>
  </r>
  <r>
    <n v="8967"/>
    <s v="CA-2013-134180"/>
    <x v="0"/>
    <x v="54"/>
    <d v="2013-11-08T00:00:00"/>
    <s v="Standard Class"/>
    <s v="JP-16135"/>
    <s v="Julie Prescott"/>
    <x v="2"/>
    <x v="0"/>
    <x v="10"/>
    <x v="9"/>
    <n v="19120"/>
    <x v="3"/>
    <s v="TEC-AC-10000892"/>
    <x v="2"/>
    <x v="11"/>
    <s v="NETGEAR N750 Dual Band Wi-Fi Gigabit Router"/>
    <n v="72"/>
    <n v="1"/>
    <n v="0.2"/>
    <n v="14.399999999999999"/>
  </r>
  <r>
    <n v="8968"/>
    <s v="CA-2013-134180"/>
    <x v="0"/>
    <x v="54"/>
    <d v="2013-11-08T00:00:00"/>
    <s v="Standard Class"/>
    <s v="JP-16135"/>
    <s v="Julie Prescott"/>
    <x v="2"/>
    <x v="0"/>
    <x v="10"/>
    <x v="9"/>
    <n v="19120"/>
    <x v="3"/>
    <s v="FUR-CH-10004886"/>
    <x v="0"/>
    <x v="1"/>
    <s v="Bevis Steel Folding Chairs"/>
    <n v="470.15499999999997"/>
    <n v="7"/>
    <n v="0.3"/>
    <n v="-13.432999999999993"/>
  </r>
  <r>
    <n v="8969"/>
    <s v="CA-2011-166730"/>
    <x v="2"/>
    <x v="125"/>
    <d v="2012-01-01T00:00:00"/>
    <s v="First Class"/>
    <s v="DD-13570"/>
    <s v="Dorothy Dickinson"/>
    <x v="0"/>
    <x v="0"/>
    <x v="26"/>
    <x v="18"/>
    <n v="38109"/>
    <x v="0"/>
    <s v="OFF-ST-10002554"/>
    <x v="1"/>
    <x v="4"/>
    <s v="Tennsco Industrial Shelving"/>
    <n v="39.128"/>
    <n v="1"/>
    <n v="0.2"/>
    <n v="-8.803799999999999"/>
  </r>
  <r>
    <n v="8970"/>
    <s v="CA-2014-157469"/>
    <x v="3"/>
    <x v="574"/>
    <d v="2014-12-08T00:00:00"/>
    <s v="Standard Class"/>
    <s v="ES-14080"/>
    <s v="Erin Smith"/>
    <x v="1"/>
    <x v="0"/>
    <x v="80"/>
    <x v="24"/>
    <n v="44107"/>
    <x v="3"/>
    <s v="OFF-AR-10001662"/>
    <x v="1"/>
    <x v="6"/>
    <s v="Rogers Handheld Barrel Pencil Sharpener"/>
    <n v="19.728000000000002"/>
    <n v="9"/>
    <n v="0.2"/>
    <n v="1.7262000000000022"/>
  </r>
  <r>
    <n v="8971"/>
    <s v="CA-2014-157469"/>
    <x v="3"/>
    <x v="574"/>
    <d v="2014-12-08T00:00:00"/>
    <s v="Standard Class"/>
    <s v="ES-14080"/>
    <s v="Erin Smith"/>
    <x v="1"/>
    <x v="0"/>
    <x v="80"/>
    <x v="24"/>
    <n v="44107"/>
    <x v="3"/>
    <s v="TEC-PH-10004531"/>
    <x v="2"/>
    <x v="7"/>
    <s v="AT&amp;T CL2909"/>
    <n v="151.18799999999999"/>
    <n v="2"/>
    <n v="0.4"/>
    <n v="-25.198000000000008"/>
  </r>
  <r>
    <n v="8972"/>
    <s v="CA-2014-122308"/>
    <x v="3"/>
    <x v="668"/>
    <d v="2014-03-29T00:00:00"/>
    <s v="Standard Class"/>
    <s v="MV-17485"/>
    <s v="Mark Van Huff"/>
    <x v="0"/>
    <x v="0"/>
    <x v="20"/>
    <x v="15"/>
    <n v="10011"/>
    <x v="3"/>
    <s v="FUR-CH-10000665"/>
    <x v="0"/>
    <x v="1"/>
    <s v="Global Airflow Leather Mesh Back Chair, Black"/>
    <n v="271.76400000000001"/>
    <n v="2"/>
    <n v="0.1"/>
    <n v="60.391999999999967"/>
  </r>
  <r>
    <n v="8973"/>
    <s v="US-2011-149034"/>
    <x v="2"/>
    <x v="84"/>
    <d v="2011-11-21T00:00:00"/>
    <s v="First Class"/>
    <s v="RD-19900"/>
    <s v="Ruben Dartt"/>
    <x v="0"/>
    <x v="0"/>
    <x v="10"/>
    <x v="9"/>
    <n v="19120"/>
    <x v="3"/>
    <s v="TEC-AC-10003023"/>
    <x v="2"/>
    <x v="11"/>
    <s v="Logitech G105 Gaming Keyboard"/>
    <n v="47.496000000000002"/>
    <n v="1"/>
    <n v="0.2"/>
    <n v="-1.187400000000002"/>
  </r>
  <r>
    <n v="8974"/>
    <s v="CA-2014-159226"/>
    <x v="3"/>
    <x v="1016"/>
    <d v="2014-04-28T00:00:00"/>
    <s v="Second Class"/>
    <s v="RL-19615"/>
    <s v="Rob Lucas"/>
    <x v="0"/>
    <x v="0"/>
    <x v="1"/>
    <x v="1"/>
    <n v="90008"/>
    <x v="1"/>
    <s v="FUR-BO-10004709"/>
    <x v="0"/>
    <x v="0"/>
    <s v="Bush Westfield Collection Bookcases, Medium Cherry Finish"/>
    <n v="344.98099999999994"/>
    <n v="7"/>
    <n v="0.15"/>
    <n v="28.410200000000017"/>
  </r>
  <r>
    <n v="8975"/>
    <s v="CA-2014-156622"/>
    <x v="3"/>
    <x v="51"/>
    <d v="2014-11-27T00:00:00"/>
    <s v="First Class"/>
    <s v="JP-15460"/>
    <s v="Jennifer Patt"/>
    <x v="1"/>
    <x v="0"/>
    <x v="61"/>
    <x v="5"/>
    <n v="75220"/>
    <x v="2"/>
    <s v="OFF-PA-10000477"/>
    <x v="1"/>
    <x v="10"/>
    <s v="Xerox 22"/>
    <n v="36.288000000000011"/>
    <n v="7"/>
    <n v="0.2"/>
    <n v="12.700800000000001"/>
  </r>
  <r>
    <n v="8976"/>
    <s v="CA-2014-156622"/>
    <x v="3"/>
    <x v="51"/>
    <d v="2014-11-27T00:00:00"/>
    <s v="First Class"/>
    <s v="JP-15460"/>
    <s v="Jennifer Patt"/>
    <x v="1"/>
    <x v="0"/>
    <x v="61"/>
    <x v="5"/>
    <n v="75220"/>
    <x v="2"/>
    <s v="OFF-PA-10002923"/>
    <x v="1"/>
    <x v="10"/>
    <s v="Xerox 1942"/>
    <n v="78.304000000000002"/>
    <n v="2"/>
    <n v="0.2"/>
    <n v="29.363999999999997"/>
  </r>
  <r>
    <n v="8977"/>
    <s v="CA-2014-156622"/>
    <x v="3"/>
    <x v="51"/>
    <d v="2014-11-27T00:00:00"/>
    <s v="First Class"/>
    <s v="JP-15460"/>
    <s v="Jennifer Patt"/>
    <x v="1"/>
    <x v="0"/>
    <x v="61"/>
    <x v="5"/>
    <n v="75220"/>
    <x v="2"/>
    <s v="FUR-TA-10003008"/>
    <x v="0"/>
    <x v="3"/>
    <s v="Lesro Round Back Collection Coffee Table, End Table"/>
    <n v="127.785"/>
    <n v="1"/>
    <n v="0.3"/>
    <n v="-31.033499999999989"/>
  </r>
  <r>
    <n v="8978"/>
    <s v="CA-2014-156622"/>
    <x v="3"/>
    <x v="51"/>
    <d v="2014-11-27T00:00:00"/>
    <s v="First Class"/>
    <s v="JP-15460"/>
    <s v="Jennifer Patt"/>
    <x v="1"/>
    <x v="0"/>
    <x v="61"/>
    <x v="5"/>
    <n v="75220"/>
    <x v="2"/>
    <s v="OFF-BI-10003707"/>
    <x v="1"/>
    <x v="8"/>
    <s v="Aluminum Screw Posts"/>
    <n v="6.1039999999999983"/>
    <n v="2"/>
    <n v="0.8"/>
    <n v="-9.1560000000000006"/>
  </r>
  <r>
    <n v="8979"/>
    <s v="CA-2011-119529"/>
    <x v="2"/>
    <x v="935"/>
    <d v="2011-11-05T00:00:00"/>
    <s v="Second Class"/>
    <s v="DM-13345"/>
    <s v="Denise Monton"/>
    <x v="1"/>
    <x v="0"/>
    <x v="334"/>
    <x v="30"/>
    <n v="7050"/>
    <x v="3"/>
    <s v="OFF-BI-10000546"/>
    <x v="1"/>
    <x v="8"/>
    <s v="Avery Durable Binders"/>
    <n v="5.76"/>
    <n v="2"/>
    <n v="0"/>
    <n v="2.8224"/>
  </r>
  <r>
    <n v="8980"/>
    <s v="CA-2012-150413"/>
    <x v="1"/>
    <x v="324"/>
    <d v="2012-10-24T00:00:00"/>
    <s v="Second Class"/>
    <s v="CS-11860"/>
    <s v="Cari Schnelling"/>
    <x v="0"/>
    <x v="0"/>
    <x v="61"/>
    <x v="5"/>
    <n v="75220"/>
    <x v="2"/>
    <s v="OFF-BI-10000404"/>
    <x v="1"/>
    <x v="8"/>
    <s v="Avery Printable Repositionable Plastic Tabs"/>
    <n v="1.7199999999999995"/>
    <n v="1"/>
    <n v="0.8"/>
    <n v="-2.8380000000000001"/>
  </r>
  <r>
    <n v="8981"/>
    <s v="CA-2011-108182"/>
    <x v="2"/>
    <x v="644"/>
    <d v="2011-02-11T00:00:00"/>
    <s v="Second Class"/>
    <s v="DL-13315"/>
    <s v="Delfina Latchford"/>
    <x v="0"/>
    <x v="0"/>
    <x v="515"/>
    <x v="10"/>
    <n v="60441"/>
    <x v="2"/>
    <s v="OFF-BI-10001196"/>
    <x v="1"/>
    <x v="8"/>
    <s v="Avery Flip-Chart Easel Binder, Black"/>
    <n v="8.9519999999999982"/>
    <n v="2"/>
    <n v="0.8"/>
    <n v="-14.770800000000001"/>
  </r>
  <r>
    <n v="8982"/>
    <s v="CA-2013-110898"/>
    <x v="0"/>
    <x v="1193"/>
    <d v="2013-03-13T00:00:00"/>
    <s v="Standard Class"/>
    <s v="LC-16870"/>
    <s v="Lena Cacioppo"/>
    <x v="0"/>
    <x v="0"/>
    <x v="22"/>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x v="0"/>
    <x v="22"/>
    <x v="10"/>
    <n v="60623"/>
    <x v="2"/>
    <s v="OFF-BI-10004656"/>
    <x v="1"/>
    <x v="8"/>
    <s v="Peel &amp; Stick Add-On Corner Pockets"/>
    <n v="1.7279999999999998"/>
    <n v="4"/>
    <n v="0.8"/>
    <n v="-2.764800000000001"/>
  </r>
  <r>
    <n v="8984"/>
    <s v="CA-2013-110898"/>
    <x v="0"/>
    <x v="1193"/>
    <d v="2013-03-13T00:00:00"/>
    <s v="Standard Class"/>
    <s v="LC-16870"/>
    <s v="Lena Cacioppo"/>
    <x v="0"/>
    <x v="0"/>
    <x v="22"/>
    <x v="10"/>
    <n v="60623"/>
    <x v="2"/>
    <s v="FUR-FU-10003773"/>
    <x v="0"/>
    <x v="5"/>
    <s v="Eldon Cleatmat Plus Chair Mats for High Pile Carpets"/>
    <n v="159.04"/>
    <n v="5"/>
    <n v="0.6"/>
    <n v="-194.82400000000001"/>
  </r>
  <r>
    <n v="8985"/>
    <s v="CA-2013-110898"/>
    <x v="0"/>
    <x v="1193"/>
    <d v="2013-03-13T00:00:00"/>
    <s v="Standard Class"/>
    <s v="LC-16870"/>
    <s v="Lena Cacioppo"/>
    <x v="0"/>
    <x v="0"/>
    <x v="22"/>
    <x v="10"/>
    <n v="60623"/>
    <x v="2"/>
    <s v="FUR-TA-10000849"/>
    <x v="0"/>
    <x v="3"/>
    <s v="Bevis Rectangular Conference Tables"/>
    <n v="145.97999999999999"/>
    <n v="2"/>
    <n v="0.5"/>
    <n v="-99.266399999999976"/>
  </r>
  <r>
    <n v="8986"/>
    <s v="CA-2012-123092"/>
    <x v="1"/>
    <x v="155"/>
    <d v="2012-12-07T00:00:00"/>
    <s v="Standard Class"/>
    <s v="JG-15115"/>
    <s v="Jack Garza"/>
    <x v="0"/>
    <x v="0"/>
    <x v="108"/>
    <x v="3"/>
    <n v="28540"/>
    <x v="0"/>
    <s v="FUR-FU-10000222"/>
    <x v="0"/>
    <x v="5"/>
    <s v="Seth Thomas 16&quot; Steel Case Clock"/>
    <n v="77.951999999999998"/>
    <n v="3"/>
    <n v="0.2"/>
    <n v="12.667199999999994"/>
  </r>
  <r>
    <n v="8987"/>
    <s v="CA-2012-123092"/>
    <x v="1"/>
    <x v="155"/>
    <d v="2012-12-07T00:00:00"/>
    <s v="Standard Class"/>
    <s v="JG-15115"/>
    <s v="Jack Garza"/>
    <x v="0"/>
    <x v="0"/>
    <x v="108"/>
    <x v="3"/>
    <n v="28540"/>
    <x v="0"/>
    <s v="OFF-BI-10001718"/>
    <x v="1"/>
    <x v="8"/>
    <s v="GBC DocuBind P50 Personal Binding Machine"/>
    <n v="95.970000000000013"/>
    <n v="5"/>
    <n v="0.7"/>
    <n v="-73.57699999999997"/>
  </r>
  <r>
    <n v="8988"/>
    <s v="CA-2012-123092"/>
    <x v="1"/>
    <x v="155"/>
    <d v="2012-12-07T00:00:00"/>
    <s v="Standard Class"/>
    <s v="JG-15115"/>
    <s v="Jack Garza"/>
    <x v="0"/>
    <x v="0"/>
    <x v="108"/>
    <x v="3"/>
    <n v="28540"/>
    <x v="0"/>
    <s v="TEC-PH-10001700"/>
    <x v="2"/>
    <x v="7"/>
    <s v="Panasonic KX-TG6844B Expandable Digital Cordless Telephone"/>
    <n v="105.584"/>
    <n v="2"/>
    <n v="0.2"/>
    <n v="9.2386000000000053"/>
  </r>
  <r>
    <n v="8989"/>
    <s v="CA-2012-123092"/>
    <x v="1"/>
    <x v="155"/>
    <d v="2012-12-07T00:00:00"/>
    <s v="Standard Class"/>
    <s v="JG-15115"/>
    <s v="Jack Garza"/>
    <x v="0"/>
    <x v="0"/>
    <x v="108"/>
    <x v="3"/>
    <n v="28540"/>
    <x v="0"/>
    <s v="OFF-AR-10004078"/>
    <x v="1"/>
    <x v="6"/>
    <s v="Newell 312"/>
    <n v="9.3439999999999994"/>
    <n v="2"/>
    <n v="0.2"/>
    <n v="1.1679999999999997"/>
  </r>
  <r>
    <n v="8990"/>
    <s v="US-2012-128587"/>
    <x v="1"/>
    <x v="100"/>
    <d v="2012-12-30T00:00:00"/>
    <s v="Standard Class"/>
    <s v="HM-14860"/>
    <s v="Harry Marie"/>
    <x v="1"/>
    <x v="0"/>
    <x v="24"/>
    <x v="25"/>
    <n v="65807"/>
    <x v="2"/>
    <s v="FUR-FU-10003026"/>
    <x v="0"/>
    <x v="5"/>
    <s v="Eldon Regeneration Recycled Desk Accessories, Black"/>
    <n v="9.68"/>
    <n v="2"/>
    <n v="0"/>
    <n v="3.7751999999999999"/>
  </r>
  <r>
    <n v="8991"/>
    <s v="US-2012-128587"/>
    <x v="1"/>
    <x v="100"/>
    <d v="2012-12-30T00:00:00"/>
    <s v="Standard Class"/>
    <s v="HM-14860"/>
    <s v="Harry Marie"/>
    <x v="1"/>
    <x v="0"/>
    <x v="24"/>
    <x v="25"/>
    <n v="65807"/>
    <x v="2"/>
    <s v="TEC-CO-10003763"/>
    <x v="2"/>
    <x v="16"/>
    <s v="Canon PC1060 Personal Laser Copier"/>
    <n v="4899.93"/>
    <n v="7"/>
    <n v="0"/>
    <n v="2302.9670999999998"/>
  </r>
  <r>
    <n v="8992"/>
    <s v="US-2014-139577"/>
    <x v="3"/>
    <x v="172"/>
    <d v="2014-10-07T00:00:00"/>
    <s v="Standard Class"/>
    <s v="TN-21040"/>
    <s v="Tanja Norvell"/>
    <x v="2"/>
    <x v="0"/>
    <x v="8"/>
    <x v="1"/>
    <n v="94110"/>
    <x v="1"/>
    <s v="TEC-AC-10004708"/>
    <x v="2"/>
    <x v="11"/>
    <s v="Sony 32GB Class 10 Micro SDHC R40 Memory Card"/>
    <n v="104.75"/>
    <n v="5"/>
    <n v="0"/>
    <n v="21.997499999999999"/>
  </r>
  <r>
    <n v="8993"/>
    <s v="CA-2014-159100"/>
    <x v="3"/>
    <x v="524"/>
    <d v="2014-10-22T00:00:00"/>
    <s v="Standard Class"/>
    <s v="VP-21760"/>
    <s v="Victoria Pisteka"/>
    <x v="1"/>
    <x v="0"/>
    <x v="29"/>
    <x v="18"/>
    <n v="38401"/>
    <x v="0"/>
    <s v="TEC-AC-10003499"/>
    <x v="2"/>
    <x v="11"/>
    <s v="Memorex Mini Travel Drive 8 GB USB 2.0 Flash Drive"/>
    <n v="18.528000000000002"/>
    <n v="2"/>
    <n v="0.2"/>
    <n v="4.4004000000000003"/>
  </r>
  <r>
    <n v="8994"/>
    <s v="CA-2014-159100"/>
    <x v="3"/>
    <x v="524"/>
    <d v="2014-10-22T00:00:00"/>
    <s v="Standard Class"/>
    <s v="VP-21760"/>
    <s v="Victoria Pisteka"/>
    <x v="1"/>
    <x v="0"/>
    <x v="29"/>
    <x v="18"/>
    <n v="38401"/>
    <x v="0"/>
    <s v="FUR-TA-10001950"/>
    <x v="0"/>
    <x v="3"/>
    <s v="Balt Solid Wood Round Tables"/>
    <n v="1875.258"/>
    <n v="7"/>
    <n v="0.4"/>
    <n v="-968.88329999999996"/>
  </r>
  <r>
    <n v="8995"/>
    <s v="CA-2011-109043"/>
    <x v="2"/>
    <x v="860"/>
    <d v="2011-08-17T00:00:00"/>
    <s v="First Class"/>
    <s v="CS-12355"/>
    <s v="Christine Sundaresam"/>
    <x v="0"/>
    <x v="0"/>
    <x v="389"/>
    <x v="2"/>
    <n v="33021"/>
    <x v="0"/>
    <s v="OFF-PA-10000312"/>
    <x v="1"/>
    <x v="10"/>
    <s v="Xerox 1955"/>
    <n v="91.360000000000014"/>
    <n v="5"/>
    <n v="0.2"/>
    <n v="29.691999999999993"/>
  </r>
  <r>
    <n v="8996"/>
    <s v="CA-2011-109043"/>
    <x v="2"/>
    <x v="860"/>
    <d v="2011-08-17T00:00:00"/>
    <s v="First Class"/>
    <s v="CS-12355"/>
    <s v="Christine Sundaresam"/>
    <x v="0"/>
    <x v="0"/>
    <x v="389"/>
    <x v="2"/>
    <n v="33021"/>
    <x v="0"/>
    <s v="OFF-AP-10004708"/>
    <x v="1"/>
    <x v="9"/>
    <s v="Fellowes Superior 10 Outlet Split Surge Protector"/>
    <n v="152.24"/>
    <n v="5"/>
    <n v="0.2"/>
    <n v="17.126999999999988"/>
  </r>
  <r>
    <n v="8997"/>
    <s v="US-2014-116491"/>
    <x v="3"/>
    <x v="343"/>
    <d v="2014-11-14T00:00:00"/>
    <s v="First Class"/>
    <s v="PG-18820"/>
    <s v="Patrick Gardner"/>
    <x v="0"/>
    <x v="0"/>
    <x v="61"/>
    <x v="5"/>
    <n v="75081"/>
    <x v="2"/>
    <s v="TEC-PH-10004531"/>
    <x v="2"/>
    <x v="7"/>
    <s v="OtterBox Commuter Series Case - iPhone 5 &amp; 5s"/>
    <n v="35.183999999999997"/>
    <n v="2"/>
    <n v="0.2"/>
    <n v="12.314399999999999"/>
  </r>
  <r>
    <n v="8998"/>
    <s v="CA-2014-122763"/>
    <x v="3"/>
    <x v="177"/>
    <d v="2014-03-21T00:00:00"/>
    <s v="Same Day"/>
    <s v="HG-14845"/>
    <s v="Harry Greene"/>
    <x v="0"/>
    <x v="0"/>
    <x v="12"/>
    <x v="5"/>
    <n v="77041"/>
    <x v="2"/>
    <s v="OFF-PA-10000474"/>
    <x v="1"/>
    <x v="10"/>
    <s v="Staples"/>
    <n v="56.704000000000001"/>
    <n v="2"/>
    <n v="0.2"/>
    <n v="19.137599999999992"/>
  </r>
  <r>
    <n v="8999"/>
    <s v="CA-2014-122763"/>
    <x v="3"/>
    <x v="177"/>
    <d v="2014-03-21T00:00:00"/>
    <s v="Same Day"/>
    <s v="HG-14845"/>
    <s v="Harry Greene"/>
    <x v="0"/>
    <x v="0"/>
    <x v="12"/>
    <x v="5"/>
    <n v="77041"/>
    <x v="2"/>
    <s v="OFF-PA-10002377"/>
    <x v="1"/>
    <x v="10"/>
    <s v="Xerox 1916"/>
    <n v="274.06400000000002"/>
    <n v="7"/>
    <n v="0.2"/>
    <n v="102.77399999999999"/>
  </r>
  <r>
    <n v="9000"/>
    <s v="CA-2014-137785"/>
    <x v="3"/>
    <x v="726"/>
    <d v="2014-05-18T00:00:00"/>
    <s v="Standard Class"/>
    <s v="MH-18115"/>
    <s v="Mick Hernandez"/>
    <x v="2"/>
    <x v="0"/>
    <x v="10"/>
    <x v="9"/>
    <n v="19140"/>
    <x v="3"/>
    <s v="FUR-CH-10001482"/>
    <x v="0"/>
    <x v="1"/>
    <s v="Office Star - Mesh Screen back chair with Vinyl seat"/>
    <n v="458.42999999999995"/>
    <n v="5"/>
    <n v="0.3"/>
    <n v="-124.431"/>
  </r>
  <r>
    <n v="9001"/>
    <s v="CA-2011-133389"/>
    <x v="2"/>
    <x v="169"/>
    <d v="2011-06-22T00:00:00"/>
    <s v="Same Day"/>
    <s v="TB-21280"/>
    <s v="Toby Braunhardt"/>
    <x v="0"/>
    <x v="0"/>
    <x v="42"/>
    <x v="16"/>
    <n v="85023"/>
    <x v="1"/>
    <s v="OFF-BI-10001553"/>
    <x v="1"/>
    <x v="8"/>
    <s v="SpineVue Locking Slant-D Ring Binders by Cardinal"/>
    <n v="8.2260000000000009"/>
    <n v="3"/>
    <n v="0.7"/>
    <n v="-6.0323999999999991"/>
  </r>
  <r>
    <n v="9002"/>
    <s v="CA-2011-103807"/>
    <x v="2"/>
    <x v="266"/>
    <d v="2011-12-09T00:00:00"/>
    <s v="Standard Class"/>
    <s v="EM-13825"/>
    <s v="Elizabeth Moffitt"/>
    <x v="1"/>
    <x v="0"/>
    <x v="406"/>
    <x v="32"/>
    <n v="30328"/>
    <x v="0"/>
    <s v="TEC-AC-10000199"/>
    <x v="2"/>
    <x v="11"/>
    <s v="Kingston Digital DataTraveler 8GB USB 2.0"/>
    <n v="5.95"/>
    <n v="1"/>
    <n v="0"/>
    <n v="0.83300000000000018"/>
  </r>
  <r>
    <n v="9003"/>
    <s v="CA-2011-103807"/>
    <x v="2"/>
    <x v="266"/>
    <d v="2011-12-09T00:00:00"/>
    <s v="Standard Class"/>
    <s v="EM-13825"/>
    <s v="Elizabeth Moffitt"/>
    <x v="1"/>
    <x v="0"/>
    <x v="406"/>
    <x v="32"/>
    <n v="30328"/>
    <x v="0"/>
    <s v="OFF-PA-10002195"/>
    <x v="1"/>
    <x v="10"/>
    <s v="RSVP Cards &amp; Envelopes, Blank White, 8-1/2&quot; X 11&quot;, 24 Cards/25 Envelopes/Set"/>
    <n v="15.24"/>
    <n v="3"/>
    <n v="0"/>
    <n v="7.1627999999999998"/>
  </r>
  <r>
    <n v="9004"/>
    <s v="CA-2012-102855"/>
    <x v="1"/>
    <x v="57"/>
    <d v="2012-04-06T00:00:00"/>
    <s v="Same Day"/>
    <s v="JF-15415"/>
    <s v="Jennifer Ferguson"/>
    <x v="0"/>
    <x v="0"/>
    <x v="258"/>
    <x v="4"/>
    <n v="99207"/>
    <x v="1"/>
    <s v="TEC-AC-10001767"/>
    <x v="2"/>
    <x v="11"/>
    <s v="SanDisk Ultra 64 GB MicroSDHC Class 10 Memory Card"/>
    <n v="239.94"/>
    <n v="6"/>
    <n v="0"/>
    <n v="26.393399999999986"/>
  </r>
  <r>
    <n v="9005"/>
    <s v="CA-2012-102855"/>
    <x v="1"/>
    <x v="57"/>
    <d v="2012-04-06T00:00:00"/>
    <s v="Same Day"/>
    <s v="JF-15415"/>
    <s v="Jennifer Ferguson"/>
    <x v="0"/>
    <x v="0"/>
    <x v="258"/>
    <x v="4"/>
    <n v="99207"/>
    <x v="1"/>
    <s v="OFF-AR-10002467"/>
    <x v="1"/>
    <x v="6"/>
    <s v="Dixon Ticonderoga Pencils"/>
    <n v="23.84"/>
    <n v="8"/>
    <n v="0"/>
    <n v="6.4368000000000016"/>
  </r>
  <r>
    <n v="9006"/>
    <s v="CA-2014-107825"/>
    <x v="3"/>
    <x v="551"/>
    <d v="2014-11-19T00:00:00"/>
    <s v="Same Day"/>
    <s v="NB-18655"/>
    <s v="Nona Balk"/>
    <x v="1"/>
    <x v="0"/>
    <x v="158"/>
    <x v="6"/>
    <n v="53209"/>
    <x v="2"/>
    <s v="OFF-ST-10001321"/>
    <x v="1"/>
    <x v="4"/>
    <s v="Decoflex Hanging Personal Folder File, Blue"/>
    <n v="92.52"/>
    <n v="6"/>
    <n v="0"/>
    <n v="24.980400000000007"/>
  </r>
  <r>
    <n v="9007"/>
    <s v="CA-2014-107825"/>
    <x v="3"/>
    <x v="551"/>
    <d v="2014-11-19T00:00:00"/>
    <s v="Same Day"/>
    <s v="NB-18655"/>
    <s v="Nona Balk"/>
    <x v="1"/>
    <x v="0"/>
    <x v="158"/>
    <x v="6"/>
    <n v="53209"/>
    <x v="2"/>
    <s v="OFF-ST-10000777"/>
    <x v="1"/>
    <x v="4"/>
    <s v="Companion Letter/Legal File, Black"/>
    <n v="37.76"/>
    <n v="1"/>
    <n v="0"/>
    <n v="10.572800000000001"/>
  </r>
  <r>
    <n v="9008"/>
    <s v="CA-2014-107825"/>
    <x v="3"/>
    <x v="551"/>
    <d v="2014-11-19T00:00:00"/>
    <s v="Same Day"/>
    <s v="NB-18655"/>
    <s v="Nona Balk"/>
    <x v="1"/>
    <x v="0"/>
    <x v="158"/>
    <x v="6"/>
    <n v="53209"/>
    <x v="2"/>
    <s v="OFF-LA-10003720"/>
    <x v="1"/>
    <x v="2"/>
    <s v="Avery 487"/>
    <n v="7.38"/>
    <n v="2"/>
    <n v="0"/>
    <n v="3.4685999999999999"/>
  </r>
  <r>
    <n v="9009"/>
    <s v="CA-2014-107825"/>
    <x v="3"/>
    <x v="551"/>
    <d v="2014-11-19T00:00:00"/>
    <s v="Same Day"/>
    <s v="NB-18655"/>
    <s v="Nona Balk"/>
    <x v="1"/>
    <x v="0"/>
    <x v="158"/>
    <x v="6"/>
    <n v="53209"/>
    <x v="2"/>
    <s v="FUR-FU-10000206"/>
    <x v="0"/>
    <x v="5"/>
    <s v="GE General Purpose, Extra Long Life, Showcase &amp; Floodlight Incandescent Bulbs"/>
    <n v="5.82"/>
    <n v="2"/>
    <n v="0"/>
    <n v="2.7353999999999998"/>
  </r>
  <r>
    <n v="9010"/>
    <s v="CA-2014-106047"/>
    <x v="3"/>
    <x v="1210"/>
    <d v="2014-07-19T00:00:00"/>
    <s v="Standard Class"/>
    <s v="CS-11860"/>
    <s v="Cari Schnelling"/>
    <x v="0"/>
    <x v="0"/>
    <x v="54"/>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x v="0"/>
    <x v="114"/>
    <x v="19"/>
    <n v="35810"/>
    <x v="0"/>
    <s v="OFF-BI-10001787"/>
    <x v="1"/>
    <x v="8"/>
    <s v="Wilson Jones Four-Pocket Poly Binders"/>
    <n v="26.16"/>
    <n v="4"/>
    <n v="0"/>
    <n v="12.8184"/>
  </r>
  <r>
    <n v="9012"/>
    <s v="CA-2012-137071"/>
    <x v="1"/>
    <x v="139"/>
    <d v="2012-12-21T00:00:00"/>
    <s v="First Class"/>
    <s v="ED-13885"/>
    <s v="Emily Ducich"/>
    <x v="2"/>
    <x v="0"/>
    <x v="12"/>
    <x v="5"/>
    <n v="77036"/>
    <x v="2"/>
    <s v="TEC-AC-10004353"/>
    <x v="2"/>
    <x v="11"/>
    <s v="Hypercom P1300 Pinpad"/>
    <n v="100.80000000000001"/>
    <n v="2"/>
    <n v="0.2"/>
    <n v="21.42"/>
  </r>
  <r>
    <n v="9013"/>
    <s v="CA-2013-121447"/>
    <x v="0"/>
    <x v="823"/>
    <d v="2013-02-22T00:00:00"/>
    <s v="First Class"/>
    <s v="EA-14035"/>
    <s v="Erin Ashbrook"/>
    <x v="1"/>
    <x v="0"/>
    <x v="20"/>
    <x v="15"/>
    <n v="10011"/>
    <x v="3"/>
    <s v="FUR-FU-10001861"/>
    <x v="0"/>
    <x v="5"/>
    <s v="Floodlight Indoor Halogen Bulbs, 1 Bulb per Pack, 60 Watts"/>
    <n v="135.79999999999998"/>
    <n v="7"/>
    <n v="0"/>
    <n v="66.541999999999987"/>
  </r>
  <r>
    <n v="9014"/>
    <s v="CA-2014-143084"/>
    <x v="3"/>
    <x v="257"/>
    <d v="2014-03-23T00:00:00"/>
    <s v="Standard Class"/>
    <s v="BP-11050"/>
    <s v="Barry Pond"/>
    <x v="1"/>
    <x v="0"/>
    <x v="1"/>
    <x v="1"/>
    <n v="90008"/>
    <x v="1"/>
    <s v="OFF-AR-10002766"/>
    <x v="1"/>
    <x v="6"/>
    <s v="Prang Drawing Pencil Set"/>
    <n v="13.899999999999999"/>
    <n v="5"/>
    <n v="0"/>
    <n v="3.7529999999999997"/>
  </r>
  <r>
    <n v="9015"/>
    <s v="CA-2014-143084"/>
    <x v="3"/>
    <x v="257"/>
    <d v="2014-03-23T00:00:00"/>
    <s v="Standard Class"/>
    <s v="BP-11050"/>
    <s v="Barry Pond"/>
    <x v="1"/>
    <x v="0"/>
    <x v="1"/>
    <x v="1"/>
    <n v="90008"/>
    <x v="1"/>
    <s v="OFF-EN-10003072"/>
    <x v="1"/>
    <x v="12"/>
    <s v="Peel &amp; Seel Envelopes"/>
    <n v="19.399999999999999"/>
    <n v="5"/>
    <n v="0"/>
    <n v="9.3120000000000012"/>
  </r>
  <r>
    <n v="9016"/>
    <s v="CA-2013-131639"/>
    <x v="0"/>
    <x v="907"/>
    <d v="2013-12-24T00:00:00"/>
    <s v="Standard Class"/>
    <s v="NS-18640"/>
    <s v="Noel Staavos"/>
    <x v="1"/>
    <x v="0"/>
    <x v="51"/>
    <x v="27"/>
    <n v="88220"/>
    <x v="1"/>
    <s v="OFF-BI-10001636"/>
    <x v="1"/>
    <x v="8"/>
    <s v="Ibico Plastic and Wire Spiral Binding Combs"/>
    <n v="13.488"/>
    <n v="2"/>
    <n v="0.2"/>
    <n v="4.3835999999999995"/>
  </r>
  <r>
    <n v="9017"/>
    <s v="CA-2013-131639"/>
    <x v="0"/>
    <x v="907"/>
    <d v="2013-12-24T00:00:00"/>
    <s v="Standard Class"/>
    <s v="NS-18640"/>
    <s v="Noel Staavos"/>
    <x v="1"/>
    <x v="0"/>
    <x v="51"/>
    <x v="27"/>
    <n v="88220"/>
    <x v="1"/>
    <s v="OFF-BI-10000948"/>
    <x v="1"/>
    <x v="8"/>
    <s v="GBC Laser Imprintable Binding System Covers, Desert Sand"/>
    <n v="11.416"/>
    <n v="1"/>
    <n v="0.2"/>
    <n v="3.8528999999999991"/>
  </r>
  <r>
    <n v="9018"/>
    <s v="CA-2013-161361"/>
    <x v="0"/>
    <x v="253"/>
    <d v="2013-03-29T00:00:00"/>
    <s v="Second Class"/>
    <s v="MV-17485"/>
    <s v="Mark Van Huff"/>
    <x v="0"/>
    <x v="0"/>
    <x v="449"/>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x v="0"/>
    <x v="449"/>
    <x v="45"/>
    <n v="83201"/>
    <x v="1"/>
    <s v="OFF-BI-10002215"/>
    <x v="1"/>
    <x v="8"/>
    <s v="Wilson Jones Hanging View Binder, White, 1&quot;"/>
    <n v="17.04"/>
    <n v="3"/>
    <n v="0.2"/>
    <n v="5.5379999999999985"/>
  </r>
  <r>
    <n v="9020"/>
    <s v="CA-2011-100706"/>
    <x v="2"/>
    <x v="757"/>
    <d v="2011-12-18T00:00:00"/>
    <s v="Second Class"/>
    <s v="LE-16810"/>
    <s v="Laurel Elliston"/>
    <x v="0"/>
    <x v="0"/>
    <x v="24"/>
    <x v="17"/>
    <n v="22153"/>
    <x v="0"/>
    <s v="TEC-AC-10001314"/>
    <x v="2"/>
    <x v="11"/>
    <s v="Case Logic 2.4GHz Wireless Keyboard"/>
    <n v="99.98"/>
    <n v="2"/>
    <n v="0"/>
    <n v="7.9983999999999895"/>
  </r>
  <r>
    <n v="9021"/>
    <s v="CA-2011-100706"/>
    <x v="2"/>
    <x v="757"/>
    <d v="2011-12-18T00:00:00"/>
    <s v="Second Class"/>
    <s v="LE-16810"/>
    <s v="Laurel Elliston"/>
    <x v="0"/>
    <x v="0"/>
    <x v="24"/>
    <x v="17"/>
    <n v="22153"/>
    <x v="0"/>
    <s v="FUR-FU-10002268"/>
    <x v="0"/>
    <x v="5"/>
    <s v="Ultra Door Push Plate"/>
    <n v="29.46"/>
    <n v="6"/>
    <n v="0"/>
    <n v="9.7217999999999982"/>
  </r>
  <r>
    <n v="9022"/>
    <s v="CA-2012-129525"/>
    <x v="1"/>
    <x v="219"/>
    <d v="2012-11-20T00:00:00"/>
    <s v="Standard Class"/>
    <s v="VP-21760"/>
    <s v="Victoria Pisteka"/>
    <x v="1"/>
    <x v="0"/>
    <x v="167"/>
    <x v="24"/>
    <n v="43615"/>
    <x v="3"/>
    <s v="OFF-BI-10002133"/>
    <x v="1"/>
    <x v="8"/>
    <s v="Wilson Jones Elliptical Ring 3 1/2&quot; Capacity Binders, 800 sheets"/>
    <n v="166.92000000000002"/>
    <n v="13"/>
    <n v="0.7"/>
    <n v="-116.84399999999999"/>
  </r>
  <r>
    <n v="9023"/>
    <s v="US-2013-141880"/>
    <x v="0"/>
    <x v="250"/>
    <d v="2013-08-24T00:00:00"/>
    <s v="First Class"/>
    <s v="TC-21475"/>
    <s v="Tony Chapman"/>
    <x v="2"/>
    <x v="0"/>
    <x v="299"/>
    <x v="22"/>
    <n v="80525"/>
    <x v="1"/>
    <s v="FUR-FU-10001979"/>
    <x v="0"/>
    <x v="5"/>
    <s v="Dana Halogen Swing-Arm Architect Lamp"/>
    <n v="98.328000000000003"/>
    <n v="3"/>
    <n v="0.2"/>
    <n v="9.832800000000006"/>
  </r>
  <r>
    <n v="9024"/>
    <s v="CA-2012-165799"/>
    <x v="1"/>
    <x v="685"/>
    <d v="2012-07-02T00:00:00"/>
    <s v="First Class"/>
    <s v="SG-20470"/>
    <s v="Sheri Gordon"/>
    <x v="0"/>
    <x v="0"/>
    <x v="20"/>
    <x v="15"/>
    <n v="10024"/>
    <x v="3"/>
    <s v="FUR-CH-10001482"/>
    <x v="0"/>
    <x v="1"/>
    <s v="Office Star - Mesh Screen back chair with Vinyl seat"/>
    <n v="117.88199999999999"/>
    <n v="1"/>
    <n v="0.1"/>
    <n v="1.3097999999999956"/>
  </r>
  <r>
    <n v="9025"/>
    <s v="CA-2013-102127"/>
    <x v="0"/>
    <x v="190"/>
    <d v="2013-07-03T00:00:00"/>
    <s v="Standard Class"/>
    <s v="VP-21760"/>
    <s v="Victoria Pisteka"/>
    <x v="1"/>
    <x v="0"/>
    <x v="20"/>
    <x v="15"/>
    <n v="10035"/>
    <x v="3"/>
    <s v="TEC-AC-10002018"/>
    <x v="2"/>
    <x v="11"/>
    <s v="AmazonBasics 3-Button USB Wired Mouse"/>
    <n v="20.97"/>
    <n v="3"/>
    <n v="0"/>
    <n v="9.017100000000001"/>
  </r>
  <r>
    <n v="9026"/>
    <s v="CA-2013-102127"/>
    <x v="0"/>
    <x v="190"/>
    <d v="2013-07-03T00:00:00"/>
    <s v="Standard Class"/>
    <s v="VP-21760"/>
    <s v="Victoria Pisteka"/>
    <x v="1"/>
    <x v="0"/>
    <x v="20"/>
    <x v="15"/>
    <n v="10035"/>
    <x v="3"/>
    <s v="TEC-AC-10000397"/>
    <x v="2"/>
    <x v="11"/>
    <s v="Perixx PERIBOARD-512B, Ergonomic Split Keyboard"/>
    <n v="139.96"/>
    <n v="4"/>
    <n v="0"/>
    <n v="9.7972000000000037"/>
  </r>
  <r>
    <n v="9027"/>
    <s v="CA-2013-102127"/>
    <x v="0"/>
    <x v="190"/>
    <d v="2013-07-03T00:00:00"/>
    <s v="Standard Class"/>
    <s v="VP-21760"/>
    <s v="Victoria Pisteka"/>
    <x v="1"/>
    <x v="0"/>
    <x v="20"/>
    <x v="15"/>
    <n v="10035"/>
    <x v="3"/>
    <s v="FUR-FU-10003976"/>
    <x v="0"/>
    <x v="5"/>
    <s v="DAX Executive Solid Wood Document Frame, Desktop or Hang, Mahogany, 5 x 7"/>
    <n v="37.74"/>
    <n v="3"/>
    <n v="0"/>
    <n v="12.831599999999996"/>
  </r>
  <r>
    <n v="9028"/>
    <s v="US-2013-152415"/>
    <x v="0"/>
    <x v="42"/>
    <d v="2013-09-23T00:00:00"/>
    <s v="Standard Class"/>
    <s v="PO-18865"/>
    <s v="Patrick O'Donnell"/>
    <x v="0"/>
    <x v="0"/>
    <x v="516"/>
    <x v="31"/>
    <n v="1752"/>
    <x v="3"/>
    <s v="FUR-FU-10002597"/>
    <x v="0"/>
    <x v="5"/>
    <s v="C-Line Magnetic Cubicle Keepers, Clear Polypropylene"/>
    <n v="14.82"/>
    <n v="3"/>
    <n v="0"/>
    <n v="6.224400000000001"/>
  </r>
  <r>
    <n v="9029"/>
    <s v="US-2013-152415"/>
    <x v="0"/>
    <x v="42"/>
    <d v="2013-09-23T00:00:00"/>
    <s v="Standard Class"/>
    <s v="PO-18865"/>
    <s v="Patrick O'Donnell"/>
    <x v="0"/>
    <x v="0"/>
    <x v="516"/>
    <x v="31"/>
    <n v="1752"/>
    <x v="3"/>
    <s v="FUR-FU-10004864"/>
    <x v="0"/>
    <x v="5"/>
    <s v="Howard Miller 14-1/2&quot; Diameter Chrome Round Wall Clock"/>
    <n v="191.82"/>
    <n v="3"/>
    <n v="0"/>
    <n v="61.382399999999997"/>
  </r>
  <r>
    <n v="9030"/>
    <s v="CA-2011-138198"/>
    <x v="2"/>
    <x v="667"/>
    <d v="2011-07-23T00:00:00"/>
    <s v="Standard Class"/>
    <s v="JL-15130"/>
    <s v="Jack Lebron"/>
    <x v="0"/>
    <x v="0"/>
    <x v="106"/>
    <x v="15"/>
    <n v="10801"/>
    <x v="3"/>
    <s v="OFF-BI-10002103"/>
    <x v="1"/>
    <x v="8"/>
    <s v="Cardinal Slant-D Ring Binder, Heavy Gauge Vinyl"/>
    <n v="13.904"/>
    <n v="2"/>
    <n v="0.2"/>
    <n v="4.5187999999999997"/>
  </r>
  <r>
    <n v="9031"/>
    <s v="CA-2014-128041"/>
    <x v="3"/>
    <x v="853"/>
    <d v="2014-09-02T00:00:00"/>
    <s v="Same Day"/>
    <s v="RW-19540"/>
    <s v="Rick Wilson"/>
    <x v="1"/>
    <x v="0"/>
    <x v="4"/>
    <x v="4"/>
    <n v="98103"/>
    <x v="1"/>
    <s v="OFF-AP-10001005"/>
    <x v="1"/>
    <x v="9"/>
    <s v="Honeywell Quietcare HEPA Air Cleaner"/>
    <n v="314.60000000000002"/>
    <n v="4"/>
    <n v="0"/>
    <n v="103.81799999999998"/>
  </r>
  <r>
    <n v="9032"/>
    <s v="CA-2014-128041"/>
    <x v="3"/>
    <x v="853"/>
    <d v="2014-09-02T00:00:00"/>
    <s v="Same Day"/>
    <s v="RW-19540"/>
    <s v="Rick Wilson"/>
    <x v="1"/>
    <x v="0"/>
    <x v="4"/>
    <x v="4"/>
    <n v="98103"/>
    <x v="1"/>
    <s v="FUR-TA-10002607"/>
    <x v="0"/>
    <x v="3"/>
    <s v="KI Conference Tables"/>
    <n v="283.56"/>
    <n v="4"/>
    <n v="0"/>
    <n v="45.36960000000002"/>
  </r>
  <r>
    <n v="9033"/>
    <s v="CA-2014-105823"/>
    <x v="3"/>
    <x v="738"/>
    <d v="2014-06-27T00:00:00"/>
    <s v="Standard Class"/>
    <s v="RB-19465"/>
    <s v="Rick Bensley"/>
    <x v="2"/>
    <x v="0"/>
    <x v="66"/>
    <x v="12"/>
    <n v="48227"/>
    <x v="2"/>
    <s v="FUR-CH-10000454"/>
    <x v="0"/>
    <x v="1"/>
    <s v="Hon Deluxe Fabric Upholstered Stacking Chairs, Rounded Back"/>
    <n v="487.96"/>
    <n v="2"/>
    <n v="0"/>
    <n v="146.38799999999998"/>
  </r>
  <r>
    <n v="9034"/>
    <s v="CA-2011-152268"/>
    <x v="2"/>
    <x v="814"/>
    <d v="2011-09-07T00:00:00"/>
    <s v="Standard Class"/>
    <s v="SC-20095"/>
    <s v="Sanjit Chand"/>
    <x v="0"/>
    <x v="0"/>
    <x v="115"/>
    <x v="36"/>
    <n v="72701"/>
    <x v="0"/>
    <s v="OFF-BI-10001359"/>
    <x v="1"/>
    <x v="8"/>
    <s v="GBC DocuBind TL300 Electric Binding System"/>
    <n v="1793.98"/>
    <n v="2"/>
    <n v="0"/>
    <n v="843.17059999999992"/>
  </r>
  <r>
    <n v="9035"/>
    <s v="CA-2012-148873"/>
    <x v="1"/>
    <x v="486"/>
    <d v="2012-10-05T00:00:00"/>
    <s v="Standard Class"/>
    <s v="EM-13960"/>
    <s v="Eric Murdock"/>
    <x v="0"/>
    <x v="0"/>
    <x v="94"/>
    <x v="10"/>
    <n v="62301"/>
    <x v="2"/>
    <s v="OFF-BI-10003196"/>
    <x v="1"/>
    <x v="8"/>
    <s v="Accohide Poly Flexible Ring Binders"/>
    <n v="2.9919999999999995"/>
    <n v="4"/>
    <n v="0.8"/>
    <n v="-4.4880000000000013"/>
  </r>
  <r>
    <n v="9036"/>
    <s v="CA-2012-148873"/>
    <x v="1"/>
    <x v="486"/>
    <d v="2012-10-05T00:00:00"/>
    <s v="Standard Class"/>
    <s v="EM-13960"/>
    <s v="Eric Murdock"/>
    <x v="0"/>
    <x v="0"/>
    <x v="94"/>
    <x v="10"/>
    <n v="62301"/>
    <x v="2"/>
    <s v="TEC-AC-10003657"/>
    <x v="2"/>
    <x v="11"/>
    <s v="Lenovo 17-Key USB Numeric Keypad"/>
    <n v="108.76800000000001"/>
    <n v="4"/>
    <n v="0.2"/>
    <n v="2.7191999999999901"/>
  </r>
  <r>
    <n v="9037"/>
    <s v="CA-2012-166492"/>
    <x v="1"/>
    <x v="1003"/>
    <d v="2012-04-10T00:00:00"/>
    <s v="First Class"/>
    <s v="RP-19390"/>
    <s v="Resi Pölking"/>
    <x v="0"/>
    <x v="0"/>
    <x v="20"/>
    <x v="15"/>
    <n v="10035"/>
    <x v="3"/>
    <s v="OFF-PA-10002262"/>
    <x v="1"/>
    <x v="10"/>
    <s v="Xerox 192"/>
    <n v="25.92"/>
    <n v="4"/>
    <n v="0"/>
    <n v="12.441600000000001"/>
  </r>
  <r>
    <n v="9038"/>
    <s v="CA-2012-166492"/>
    <x v="1"/>
    <x v="1003"/>
    <d v="2012-04-10T00:00:00"/>
    <s v="First Class"/>
    <s v="RP-19390"/>
    <s v="Resi Pölking"/>
    <x v="0"/>
    <x v="0"/>
    <x v="20"/>
    <x v="15"/>
    <n v="10035"/>
    <x v="3"/>
    <s v="OFF-ST-10002214"/>
    <x v="1"/>
    <x v="4"/>
    <s v="X-Rack File for Hanging Folders"/>
    <n v="22.58"/>
    <n v="2"/>
    <n v="0"/>
    <n v="5.8707999999999991"/>
  </r>
  <r>
    <n v="9039"/>
    <s v="CA-2014-157420"/>
    <x v="3"/>
    <x v="610"/>
    <d v="2014-11-22T00:00:00"/>
    <s v="Same Day"/>
    <s v="HZ-14950"/>
    <s v="Henia Zydlo"/>
    <x v="0"/>
    <x v="0"/>
    <x v="12"/>
    <x v="5"/>
    <n v="77095"/>
    <x v="2"/>
    <s v="TEC-PH-10003555"/>
    <x v="2"/>
    <x v="7"/>
    <s v="Motorola HK250 Universal Bluetooth Headset"/>
    <n v="55.176000000000002"/>
    <n v="3"/>
    <n v="0.2"/>
    <n v="-12.414599999999997"/>
  </r>
  <r>
    <n v="9040"/>
    <s v="CA-2013-117121"/>
    <x v="0"/>
    <x v="907"/>
    <d v="2013-12-22T00:00:00"/>
    <s v="Standard Class"/>
    <s v="AB-10105"/>
    <s v="Adrian Barton"/>
    <x v="0"/>
    <x v="0"/>
    <x v="66"/>
    <x v="12"/>
    <n v="48205"/>
    <x v="2"/>
    <s v="OFF-BI-10000545"/>
    <x v="1"/>
    <x v="8"/>
    <s v="GBC Ibimaster 500 Manual ProClick Binding System"/>
    <n v="9892.74"/>
    <n v="13"/>
    <n v="0"/>
    <n v="4946.37"/>
  </r>
  <r>
    <n v="9041"/>
    <s v="CA-2011-138177"/>
    <x v="2"/>
    <x v="111"/>
    <d v="2011-09-24T00:00:00"/>
    <s v="Standard Class"/>
    <s v="ND-18460"/>
    <s v="Neil Ducich"/>
    <x v="1"/>
    <x v="0"/>
    <x v="432"/>
    <x v="16"/>
    <n v="85224"/>
    <x v="1"/>
    <s v="FUR-TA-10004607"/>
    <x v="0"/>
    <x v="3"/>
    <s v="Hon 2111 Invitation Series Straight Table"/>
    <n v="73.915000000000006"/>
    <n v="1"/>
    <n v="0.5"/>
    <n v="-45.827300000000008"/>
  </r>
  <r>
    <n v="9042"/>
    <s v="CA-2011-114335"/>
    <x v="2"/>
    <x v="450"/>
    <d v="2011-10-03T00:00:00"/>
    <s v="Standard Class"/>
    <s v="XP-21865"/>
    <s v="Xylona Preis"/>
    <x v="0"/>
    <x v="0"/>
    <x v="389"/>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x v="0"/>
    <x v="1"/>
    <x v="1"/>
    <n v="90049"/>
    <x v="1"/>
    <s v="OFF-AP-10004532"/>
    <x v="1"/>
    <x v="9"/>
    <s v="Kensington 6 Outlet Guardian Standard Surge Protector"/>
    <n v="61.44"/>
    <n v="3"/>
    <n v="0"/>
    <n v="16.588799999999999"/>
  </r>
  <r>
    <n v="9044"/>
    <s v="CA-2013-168830"/>
    <x v="0"/>
    <x v="77"/>
    <d v="2013-11-14T00:00:00"/>
    <s v="Standard Class"/>
    <s v="ML-17395"/>
    <s v="Marina Lichtenstein"/>
    <x v="1"/>
    <x v="0"/>
    <x v="8"/>
    <x v="1"/>
    <n v="94122"/>
    <x v="1"/>
    <s v="TEC-AC-10003911"/>
    <x v="2"/>
    <x v="11"/>
    <s v="NETGEAR AC1750 Dual Band Gigabit Smart WiFi Router"/>
    <n v="479.97"/>
    <n v="3"/>
    <n v="0"/>
    <n v="163.18979999999999"/>
  </r>
  <r>
    <n v="9045"/>
    <s v="CA-2014-137463"/>
    <x v="3"/>
    <x v="819"/>
    <d v="2014-12-21T00:00:00"/>
    <s v="Second Class"/>
    <s v="KM-16225"/>
    <s v="Kalyca Meade"/>
    <x v="1"/>
    <x v="0"/>
    <x v="282"/>
    <x v="1"/>
    <n v="94086"/>
    <x v="1"/>
    <s v="OFF-BI-10003196"/>
    <x v="1"/>
    <x v="8"/>
    <s v="Accohide Poly Flexible Ring Binders"/>
    <n v="5.9840000000000009"/>
    <n v="2"/>
    <n v="0.2"/>
    <n v="2.2439999999999998"/>
  </r>
  <r>
    <n v="9046"/>
    <s v="CA-2014-137463"/>
    <x v="3"/>
    <x v="819"/>
    <d v="2014-12-21T00:00:00"/>
    <s v="Second Class"/>
    <s v="KM-16225"/>
    <s v="Kalyca Meade"/>
    <x v="1"/>
    <x v="0"/>
    <x v="282"/>
    <x v="1"/>
    <n v="94086"/>
    <x v="1"/>
    <s v="TEC-AC-10000358"/>
    <x v="2"/>
    <x v="11"/>
    <s v="Imation Secure Drive + Hardware Encrypted USB flash drive - 16 GB"/>
    <n v="189.95000000000002"/>
    <n v="5"/>
    <n v="0"/>
    <n v="45.587999999999994"/>
  </r>
  <r>
    <n v="9047"/>
    <s v="CA-2014-137463"/>
    <x v="3"/>
    <x v="819"/>
    <d v="2014-12-21T00:00:00"/>
    <s v="Second Class"/>
    <s v="KM-16225"/>
    <s v="Kalyca Meade"/>
    <x v="1"/>
    <x v="0"/>
    <x v="282"/>
    <x v="1"/>
    <n v="94086"/>
    <x v="1"/>
    <s v="TEC-AC-10000057"/>
    <x v="2"/>
    <x v="11"/>
    <s v="Microsoft Natural Ergonomic Keyboard 4000"/>
    <n v="149.94999999999999"/>
    <n v="5"/>
    <n v="0"/>
    <n v="31.489499999999992"/>
  </r>
  <r>
    <n v="9048"/>
    <s v="CA-2014-137463"/>
    <x v="3"/>
    <x v="819"/>
    <d v="2014-12-21T00:00:00"/>
    <s v="Second Class"/>
    <s v="KM-16225"/>
    <s v="Kalyca Meade"/>
    <x v="1"/>
    <x v="0"/>
    <x v="282"/>
    <x v="1"/>
    <n v="94086"/>
    <x v="1"/>
    <s v="OFF-AR-10001988"/>
    <x v="1"/>
    <x v="6"/>
    <s v="Bulldog Table or Wall-Mount Pencil Sharpener"/>
    <n v="29.950000000000003"/>
    <n v="5"/>
    <n v="0"/>
    <n v="8.6854999999999993"/>
  </r>
  <r>
    <n v="9049"/>
    <s v="CA-2014-137463"/>
    <x v="3"/>
    <x v="819"/>
    <d v="2014-12-21T00:00:00"/>
    <s v="Second Class"/>
    <s v="KM-16225"/>
    <s v="Kalyca Meade"/>
    <x v="1"/>
    <x v="0"/>
    <x v="282"/>
    <x v="1"/>
    <n v="94086"/>
    <x v="1"/>
    <s v="OFF-LA-10003498"/>
    <x v="1"/>
    <x v="2"/>
    <s v="Avery 475"/>
    <n v="44.400000000000006"/>
    <n v="3"/>
    <n v="0"/>
    <n v="22.200000000000003"/>
  </r>
  <r>
    <n v="9050"/>
    <s v="CA-2011-124513"/>
    <x v="2"/>
    <x v="158"/>
    <d v="2011-09-25T00:00:00"/>
    <s v="Standard Class"/>
    <s v="SL-20155"/>
    <s v="Sara Luxemburg"/>
    <x v="2"/>
    <x v="0"/>
    <x v="20"/>
    <x v="15"/>
    <n v="10011"/>
    <x v="3"/>
    <s v="OFF-AR-10002956"/>
    <x v="1"/>
    <x v="6"/>
    <s v="Boston 16801 Nautilus Battery Pencil Sharpener"/>
    <n v="66.03"/>
    <n v="3"/>
    <n v="0"/>
    <n v="17.1678"/>
  </r>
  <r>
    <n v="9051"/>
    <s v="CA-2012-165554"/>
    <x v="1"/>
    <x v="1211"/>
    <d v="2012-05-22T00:00:00"/>
    <s v="Standard Class"/>
    <s v="AJ-10780"/>
    <s v="Anthony Jacobs"/>
    <x v="1"/>
    <x v="0"/>
    <x v="1"/>
    <x v="1"/>
    <n v="90004"/>
    <x v="1"/>
    <s v="OFF-PA-10003724"/>
    <x v="1"/>
    <x v="10"/>
    <s v="Wirebound Message Book, 4 per Page"/>
    <n v="10.86"/>
    <n v="2"/>
    <n v="0"/>
    <n v="5.3213999999999997"/>
  </r>
  <r>
    <n v="9052"/>
    <s v="CA-2011-141838"/>
    <x v="2"/>
    <x v="959"/>
    <d v="2011-03-31T00:00:00"/>
    <s v="Second Class"/>
    <s v="DK-12835"/>
    <s v="Damala Kotsonis"/>
    <x v="1"/>
    <x v="0"/>
    <x v="8"/>
    <x v="1"/>
    <n v="94122"/>
    <x v="1"/>
    <s v="OFF-AR-10004272"/>
    <x v="1"/>
    <x v="6"/>
    <s v="Newell 308"/>
    <n v="3.36"/>
    <n v="2"/>
    <n v="0"/>
    <n v="0.83999999999999986"/>
  </r>
  <r>
    <n v="9053"/>
    <s v="CA-2011-141838"/>
    <x v="2"/>
    <x v="959"/>
    <d v="2011-03-31T00:00:00"/>
    <s v="Second Class"/>
    <s v="DK-12835"/>
    <s v="Damala Kotsonis"/>
    <x v="1"/>
    <x v="0"/>
    <x v="8"/>
    <x v="1"/>
    <n v="94122"/>
    <x v="1"/>
    <s v="OFF-BI-10003291"/>
    <x v="1"/>
    <x v="8"/>
    <s v="Wilson Jones Leather-Like Binders with DublLock Round Rings"/>
    <n v="27.936000000000003"/>
    <n v="4"/>
    <n v="0.2"/>
    <n v="9.4283999999999963"/>
  </r>
  <r>
    <n v="9054"/>
    <s v="CA-2011-141838"/>
    <x v="2"/>
    <x v="959"/>
    <d v="2011-03-31T00:00:00"/>
    <s v="Second Class"/>
    <s v="DK-12835"/>
    <s v="Damala Kotsonis"/>
    <x v="1"/>
    <x v="0"/>
    <x v="8"/>
    <x v="1"/>
    <n v="94122"/>
    <x v="1"/>
    <s v="TEC-PH-10004100"/>
    <x v="2"/>
    <x v="7"/>
    <s v="Griffin GC17055 Auxiliary Audio Cable"/>
    <n v="28.783999999999999"/>
    <n v="2"/>
    <n v="0.2"/>
    <n v="2.878400000000001"/>
  </r>
  <r>
    <n v="9055"/>
    <s v="CA-2014-117009"/>
    <x v="3"/>
    <x v="585"/>
    <d v="2014-09-29T00:00:00"/>
    <s v="Standard Class"/>
    <s v="BK-11260"/>
    <s v="Berenike Kampe"/>
    <x v="0"/>
    <x v="0"/>
    <x v="157"/>
    <x v="1"/>
    <n v="92704"/>
    <x v="1"/>
    <s v="OFF-SU-10001218"/>
    <x v="1"/>
    <x v="14"/>
    <s v="Fiskars Softgrip Scissors"/>
    <n v="21.96"/>
    <n v="2"/>
    <n v="0"/>
    <n v="6.1488000000000014"/>
  </r>
  <r>
    <n v="9056"/>
    <s v="CA-2012-128993"/>
    <x v="1"/>
    <x v="811"/>
    <d v="2012-09-17T00:00:00"/>
    <s v="Second Class"/>
    <s v="CC-12670"/>
    <s v="Craig Carreira"/>
    <x v="0"/>
    <x v="0"/>
    <x v="4"/>
    <x v="4"/>
    <n v="98103"/>
    <x v="1"/>
    <s v="TEC-AC-10004209"/>
    <x v="2"/>
    <x v="11"/>
    <s v="Memorex Froggy Flash Drive 4 GB"/>
    <n v="21.98"/>
    <n v="2"/>
    <n v="0"/>
    <n v="8.5722000000000005"/>
  </r>
  <r>
    <n v="9057"/>
    <s v="CA-2012-160227"/>
    <x v="1"/>
    <x v="121"/>
    <d v="2012-11-04T00:00:00"/>
    <s v="First Class"/>
    <s v="ED-13885"/>
    <s v="Emily Ducich"/>
    <x v="2"/>
    <x v="0"/>
    <x v="20"/>
    <x v="15"/>
    <n v="10011"/>
    <x v="3"/>
    <s v="FUR-CH-10002073"/>
    <x v="0"/>
    <x v="1"/>
    <s v="Hon Olson Stacker Chairs"/>
    <n v="2621.3220000000001"/>
    <n v="11"/>
    <n v="0.1"/>
    <n v="553.39019999999982"/>
  </r>
  <r>
    <n v="9058"/>
    <s v="CA-2012-149097"/>
    <x v="1"/>
    <x v="1182"/>
    <d v="2012-10-24T00:00:00"/>
    <s v="Standard Class"/>
    <s v="SV-20785"/>
    <s v="Stewart Visinsky"/>
    <x v="0"/>
    <x v="0"/>
    <x v="1"/>
    <x v="1"/>
    <n v="90045"/>
    <x v="1"/>
    <s v="FUR-FU-10003424"/>
    <x v="0"/>
    <x v="5"/>
    <s v="Nu-Dell Oak Frame"/>
    <n v="74.759999999999991"/>
    <n v="7"/>
    <n v="0"/>
    <n v="23.923199999999994"/>
  </r>
  <r>
    <n v="9059"/>
    <s v="CA-2012-149097"/>
    <x v="1"/>
    <x v="1182"/>
    <d v="2012-10-24T00:00:00"/>
    <s v="Standard Class"/>
    <s v="SV-20785"/>
    <s v="Stewart Visinsky"/>
    <x v="0"/>
    <x v="0"/>
    <x v="1"/>
    <x v="1"/>
    <n v="90045"/>
    <x v="1"/>
    <s v="FUR-TA-10001086"/>
    <x v="0"/>
    <x v="3"/>
    <s v="SAFCO PlanMaster Boards, 60w x 37-1/2d, White Melamine"/>
    <n v="364.77600000000007"/>
    <n v="3"/>
    <n v="0.2"/>
    <n v="27.358200000000011"/>
  </r>
  <r>
    <n v="9060"/>
    <s v="CA-2013-132304"/>
    <x v="0"/>
    <x v="403"/>
    <d v="2013-06-19T00:00:00"/>
    <s v="Standard Class"/>
    <s v="AR-10825"/>
    <s v="Anthony Rawles"/>
    <x v="1"/>
    <x v="0"/>
    <x v="4"/>
    <x v="4"/>
    <n v="98103"/>
    <x v="1"/>
    <s v="FUR-TA-10004619"/>
    <x v="0"/>
    <x v="3"/>
    <s v="Hon Non-Folding Utility Tables"/>
    <n v="1115.17"/>
    <n v="7"/>
    <n v="0"/>
    <n v="334.55099999999993"/>
  </r>
  <r>
    <n v="9061"/>
    <s v="CA-2012-136420"/>
    <x v="1"/>
    <x v="312"/>
    <d v="2012-11-21T00:00:00"/>
    <s v="First Class"/>
    <s v="CS-12250"/>
    <s v="Chris Selesnick"/>
    <x v="1"/>
    <x v="0"/>
    <x v="70"/>
    <x v="1"/>
    <n v="92024"/>
    <x v="1"/>
    <s v="OFF-BI-10002854"/>
    <x v="1"/>
    <x v="8"/>
    <s v="Performers Binder/Pad Holder, Black"/>
    <n v="89.696000000000012"/>
    <n v="4"/>
    <n v="0.2"/>
    <n v="33.635999999999996"/>
  </r>
  <r>
    <n v="9062"/>
    <s v="CA-2012-136420"/>
    <x v="1"/>
    <x v="312"/>
    <d v="2012-11-21T00:00:00"/>
    <s v="First Class"/>
    <s v="CS-12250"/>
    <s v="Chris Selesnick"/>
    <x v="1"/>
    <x v="0"/>
    <x v="70"/>
    <x v="1"/>
    <n v="92024"/>
    <x v="1"/>
    <s v="OFF-LA-10002762"/>
    <x v="1"/>
    <x v="2"/>
    <s v="Avery 485"/>
    <n v="50.12"/>
    <n v="4"/>
    <n v="0"/>
    <n v="23.556399999999996"/>
  </r>
  <r>
    <n v="9063"/>
    <s v="CA-2013-101623"/>
    <x v="0"/>
    <x v="1212"/>
    <d v="2013-03-07T00:00:00"/>
    <s v="Standard Class"/>
    <s v="RR-19525"/>
    <s v="Rick Reed"/>
    <x v="1"/>
    <x v="0"/>
    <x v="20"/>
    <x v="15"/>
    <n v="10035"/>
    <x v="3"/>
    <s v="OFF-FA-10003495"/>
    <x v="1"/>
    <x v="13"/>
    <s v="Staples"/>
    <n v="36.480000000000004"/>
    <n v="6"/>
    <n v="0"/>
    <n v="18.240000000000002"/>
  </r>
  <r>
    <n v="9064"/>
    <s v="US-2011-151015"/>
    <x v="2"/>
    <x v="1005"/>
    <d v="2011-10-20T00:00:00"/>
    <s v="Standard Class"/>
    <s v="BD-11500"/>
    <s v="Bradley Drucker"/>
    <x v="0"/>
    <x v="0"/>
    <x v="22"/>
    <x v="10"/>
    <n v="60653"/>
    <x v="2"/>
    <s v="OFF-PA-10002581"/>
    <x v="1"/>
    <x v="10"/>
    <s v="Xerox 1951"/>
    <n v="322.19200000000001"/>
    <n v="13"/>
    <n v="0.2"/>
    <n v="100.68499999999997"/>
  </r>
  <r>
    <n v="9065"/>
    <s v="US-2011-151015"/>
    <x v="2"/>
    <x v="1005"/>
    <d v="2011-10-20T00:00:00"/>
    <s v="Standard Class"/>
    <s v="BD-11500"/>
    <s v="Bradley Drucker"/>
    <x v="0"/>
    <x v="0"/>
    <x v="22"/>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x v="0"/>
    <x v="22"/>
    <x v="10"/>
    <n v="60653"/>
    <x v="2"/>
    <s v="OFF-PA-10001184"/>
    <x v="1"/>
    <x v="10"/>
    <s v="Xerox 1903"/>
    <n v="19.136000000000003"/>
    <n v="4"/>
    <n v="0.2"/>
    <n v="6.9367999999999999"/>
  </r>
  <r>
    <n v="9067"/>
    <s v="CA-2014-152968"/>
    <x v="3"/>
    <x v="1143"/>
    <d v="2014-05-31T00:00:00"/>
    <s v="Standard Class"/>
    <s v="BM-11785"/>
    <s v="Bryan Mills"/>
    <x v="0"/>
    <x v="0"/>
    <x v="193"/>
    <x v="17"/>
    <n v="22801"/>
    <x v="0"/>
    <s v="TEC-AC-10000521"/>
    <x v="2"/>
    <x v="11"/>
    <s v="Verbatim Slim CD and DVD Storage Cases, 50/Pack"/>
    <n v="23.08"/>
    <n v="2"/>
    <n v="0"/>
    <n v="6.9239999999999995"/>
  </r>
  <r>
    <n v="9068"/>
    <s v="CA-2013-150077"/>
    <x v="0"/>
    <x v="1084"/>
    <d v="2013-02-10T00:00:00"/>
    <s v="Standard Class"/>
    <s v="MS-17365"/>
    <s v="Maribeth Schnelling"/>
    <x v="0"/>
    <x v="0"/>
    <x v="196"/>
    <x v="39"/>
    <n v="20852"/>
    <x v="3"/>
    <s v="TEC-PH-10002890"/>
    <x v="2"/>
    <x v="7"/>
    <s v="AT&amp;T 17929 Lendline Telephone"/>
    <n v="90.48"/>
    <n v="2"/>
    <n v="0"/>
    <n v="23.524799999999999"/>
  </r>
  <r>
    <n v="9069"/>
    <s v="CA-2013-106278"/>
    <x v="0"/>
    <x v="476"/>
    <d v="2013-09-06T00:00:00"/>
    <s v="Second Class"/>
    <s v="BM-11140"/>
    <s v="Becky Martin"/>
    <x v="0"/>
    <x v="0"/>
    <x v="96"/>
    <x v="4"/>
    <n v="98198"/>
    <x v="1"/>
    <s v="FUR-CH-10003061"/>
    <x v="0"/>
    <x v="1"/>
    <s v="Global Leather Task Chair, Black"/>
    <n v="215.976"/>
    <n v="3"/>
    <n v="0.2"/>
    <n v="-2.6997000000000355"/>
  </r>
  <r>
    <n v="9070"/>
    <s v="CA-2013-106278"/>
    <x v="0"/>
    <x v="476"/>
    <d v="2013-09-06T00:00:00"/>
    <s v="Second Class"/>
    <s v="BM-11140"/>
    <s v="Becky Martin"/>
    <x v="0"/>
    <x v="0"/>
    <x v="96"/>
    <x v="4"/>
    <n v="98198"/>
    <x v="1"/>
    <s v="OFF-EN-10003567"/>
    <x v="1"/>
    <x v="12"/>
    <s v="Inter-Office Recycled Envelopes, Brown Kraft, Button-String,10&quot; x 13&quot; , 100/Box"/>
    <n v="65.94"/>
    <n v="3"/>
    <n v="0"/>
    <n v="30.991800000000001"/>
  </r>
  <r>
    <n v="9071"/>
    <s v="CA-2014-147550"/>
    <x v="3"/>
    <x v="769"/>
    <d v="2014-12-06T00:00:00"/>
    <s v="First Class"/>
    <s v="KE-16420"/>
    <s v="Katrina Edelman"/>
    <x v="1"/>
    <x v="0"/>
    <x v="10"/>
    <x v="9"/>
    <n v="19134"/>
    <x v="3"/>
    <s v="FUR-FU-10001918"/>
    <x v="0"/>
    <x v="5"/>
    <s v="C-Line Cubicle Keepers Polyproplyene Holder With Velcro Backings"/>
    <n v="11.352000000000002"/>
    <n v="3"/>
    <n v="0.2"/>
    <n v="2.6961000000000008"/>
  </r>
  <r>
    <n v="9072"/>
    <s v="CA-2012-136105"/>
    <x v="1"/>
    <x v="821"/>
    <d v="2012-06-16T00:00:00"/>
    <s v="Standard Class"/>
    <s v="SZ-20035"/>
    <s v="Sam Zeldin"/>
    <x v="2"/>
    <x v="0"/>
    <x v="38"/>
    <x v="14"/>
    <n v="47201"/>
    <x v="2"/>
    <s v="OFF-ST-10002444"/>
    <x v="1"/>
    <x v="4"/>
    <s v="Recycled Eldon Regeneration Jumbo File"/>
    <n v="24.56"/>
    <n v="2"/>
    <n v="0"/>
    <n v="6.8767999999999994"/>
  </r>
  <r>
    <n v="9073"/>
    <s v="CA-2013-142524"/>
    <x v="0"/>
    <x v="913"/>
    <d v="2013-09-09T00:00:00"/>
    <s v="Standard Class"/>
    <s v="MB-18085"/>
    <s v="Mick Brown"/>
    <x v="0"/>
    <x v="0"/>
    <x v="24"/>
    <x v="25"/>
    <n v="65807"/>
    <x v="2"/>
    <s v="OFF-EN-10003286"/>
    <x v="1"/>
    <x v="12"/>
    <s v="Staples"/>
    <n v="16.559999999999999"/>
    <n v="2"/>
    <n v="0"/>
    <n v="7.783199999999999"/>
  </r>
  <r>
    <n v="9074"/>
    <s v="CA-2013-142524"/>
    <x v="0"/>
    <x v="913"/>
    <d v="2013-09-09T00:00:00"/>
    <s v="Standard Class"/>
    <s v="MB-18085"/>
    <s v="Mick Brown"/>
    <x v="0"/>
    <x v="0"/>
    <x v="24"/>
    <x v="25"/>
    <n v="65807"/>
    <x v="2"/>
    <s v="TEC-AC-10000109"/>
    <x v="2"/>
    <x v="11"/>
    <s v="Sony Micro Vault Click 16 GB USB 2.0 Flash Drive"/>
    <n v="279.95"/>
    <n v="5"/>
    <n v="0"/>
    <n v="67.188000000000017"/>
  </r>
  <r>
    <n v="9075"/>
    <s v="CA-2011-136336"/>
    <x v="2"/>
    <x v="419"/>
    <d v="2011-04-26T00:00:00"/>
    <s v="Standard Class"/>
    <s v="DB-13555"/>
    <s v="Dorothy Badders"/>
    <x v="1"/>
    <x v="0"/>
    <x v="0"/>
    <x v="0"/>
    <n v="42420"/>
    <x v="0"/>
    <s v="OFF-ST-10002574"/>
    <x v="1"/>
    <x v="4"/>
    <s v="SAFCO Commercial Wire Shelving, Black"/>
    <n v="828.83999999999992"/>
    <n v="6"/>
    <n v="0"/>
    <n v="0"/>
  </r>
  <r>
    <n v="9076"/>
    <s v="US-2012-136259"/>
    <x v="1"/>
    <x v="599"/>
    <d v="2012-11-08T00:00:00"/>
    <s v="First Class"/>
    <s v="CB-12415"/>
    <s v="Christy Brittain"/>
    <x v="0"/>
    <x v="0"/>
    <x v="80"/>
    <x v="24"/>
    <n v="44107"/>
    <x v="3"/>
    <s v="OFF-BI-10000773"/>
    <x v="1"/>
    <x v="8"/>
    <s v="Insertable Tab Post Binder Dividers"/>
    <n v="7.218"/>
    <n v="3"/>
    <n v="0.7"/>
    <n v="-5.5338000000000012"/>
  </r>
  <r>
    <n v="9077"/>
    <s v="US-2012-136259"/>
    <x v="1"/>
    <x v="599"/>
    <d v="2012-11-08T00:00:00"/>
    <s v="First Class"/>
    <s v="CB-12415"/>
    <s v="Christy Brittain"/>
    <x v="0"/>
    <x v="0"/>
    <x v="80"/>
    <x v="24"/>
    <n v="44107"/>
    <x v="3"/>
    <s v="OFF-SU-10004661"/>
    <x v="1"/>
    <x v="14"/>
    <s v="Acme Titanium Bonded Scissors"/>
    <n v="27.200000000000003"/>
    <n v="4"/>
    <n v="0.2"/>
    <n v="2.0399999999999991"/>
  </r>
  <r>
    <n v="9078"/>
    <s v="US-2011-124625"/>
    <x v="2"/>
    <x v="935"/>
    <d v="2011-11-07T00:00:00"/>
    <s v="Standard Class"/>
    <s v="SP-20650"/>
    <s v="Stephanie Phelps"/>
    <x v="1"/>
    <x v="0"/>
    <x v="155"/>
    <x v="8"/>
    <n v="68104"/>
    <x v="2"/>
    <s v="TEC-AC-10003280"/>
    <x v="2"/>
    <x v="11"/>
    <s v="Belkin F8E887 USB Wired Ergonomic Keyboard"/>
    <n v="89.97"/>
    <n v="3"/>
    <n v="0"/>
    <n v="18.893699999999995"/>
  </r>
  <r>
    <n v="9079"/>
    <s v="CA-2013-108105"/>
    <x v="0"/>
    <x v="595"/>
    <d v="2013-02-23T00:00:00"/>
    <s v="Standard Class"/>
    <s v="GW-14605"/>
    <s v="Giulietta Weimer"/>
    <x v="0"/>
    <x v="0"/>
    <x v="0"/>
    <x v="0"/>
    <n v="42420"/>
    <x v="0"/>
    <s v="FUR-FU-10003773"/>
    <x v="0"/>
    <x v="5"/>
    <s v="Eldon Cleatmat Plus Chair Mats for High Pile Carpets"/>
    <n v="318.08"/>
    <n v="4"/>
    <n v="0"/>
    <n v="34.988799999999969"/>
  </r>
  <r>
    <n v="9080"/>
    <s v="CA-2013-108105"/>
    <x v="0"/>
    <x v="595"/>
    <d v="2013-02-23T00:00:00"/>
    <s v="Standard Class"/>
    <s v="GW-14605"/>
    <s v="Giulietta Weimer"/>
    <x v="0"/>
    <x v="0"/>
    <x v="0"/>
    <x v="0"/>
    <n v="42420"/>
    <x v="0"/>
    <s v="OFF-BI-10002412"/>
    <x v="1"/>
    <x v="8"/>
    <s v="Wilson Jones “Snap” Scratch Pad Binder Tool for Ring Binders"/>
    <n v="5.8"/>
    <n v="1"/>
    <n v="0"/>
    <n v="2.61"/>
  </r>
  <r>
    <n v="9081"/>
    <s v="CA-2014-166898"/>
    <x v="3"/>
    <x v="220"/>
    <d v="2014-09-14T00:00:00"/>
    <s v="Second Class"/>
    <s v="KH-16630"/>
    <s v="Ken Heidel"/>
    <x v="1"/>
    <x v="0"/>
    <x v="157"/>
    <x v="1"/>
    <n v="92704"/>
    <x v="1"/>
    <s v="TEC-PH-10002564"/>
    <x v="2"/>
    <x v="7"/>
    <s v="OtterBox Defender Series Case - Samsung Galaxy S4"/>
    <n v="143.952"/>
    <n v="6"/>
    <n v="0.2"/>
    <n v="17.993999999999978"/>
  </r>
  <r>
    <n v="9082"/>
    <s v="CA-2014-166898"/>
    <x v="3"/>
    <x v="220"/>
    <d v="2014-09-14T00:00:00"/>
    <s v="Second Class"/>
    <s v="KH-16630"/>
    <s v="Ken Heidel"/>
    <x v="1"/>
    <x v="0"/>
    <x v="157"/>
    <x v="1"/>
    <n v="92704"/>
    <x v="1"/>
    <s v="OFF-PA-10002262"/>
    <x v="1"/>
    <x v="10"/>
    <s v="Xerox 192"/>
    <n v="19.440000000000001"/>
    <n v="3"/>
    <n v="0"/>
    <n v="9.3312000000000008"/>
  </r>
  <r>
    <n v="9083"/>
    <s v="CA-2014-169005"/>
    <x v="3"/>
    <x v="808"/>
    <d v="2014-11-07T00:00:00"/>
    <s v="Standard Class"/>
    <s v="BG-11035"/>
    <s v="Barry Gonzalez"/>
    <x v="0"/>
    <x v="0"/>
    <x v="24"/>
    <x v="17"/>
    <n v="22153"/>
    <x v="0"/>
    <s v="OFF-AR-10000246"/>
    <x v="1"/>
    <x v="6"/>
    <s v="Newell 318"/>
    <n v="5.56"/>
    <n v="2"/>
    <n v="0"/>
    <n v="1.4455999999999998"/>
  </r>
  <r>
    <n v="9084"/>
    <s v="CA-2012-104038"/>
    <x v="1"/>
    <x v="525"/>
    <d v="2012-02-08T00:00:00"/>
    <s v="First Class"/>
    <s v="LO-17170"/>
    <s v="Lori Olson"/>
    <x v="1"/>
    <x v="0"/>
    <x v="244"/>
    <x v="17"/>
    <n v="23434"/>
    <x v="0"/>
    <s v="OFF-ST-10002554"/>
    <x v="1"/>
    <x v="4"/>
    <s v="Tennsco Industrial Shelving"/>
    <n v="146.72999999999999"/>
    <n v="3"/>
    <n v="0"/>
    <n v="2.9346000000000032"/>
  </r>
  <r>
    <n v="9085"/>
    <s v="CA-2012-104038"/>
    <x v="1"/>
    <x v="525"/>
    <d v="2012-02-08T00:00:00"/>
    <s v="First Class"/>
    <s v="LO-17170"/>
    <s v="Lori Olson"/>
    <x v="1"/>
    <x v="0"/>
    <x v="244"/>
    <x v="17"/>
    <n v="23434"/>
    <x v="0"/>
    <s v="OFF-PA-10002751"/>
    <x v="1"/>
    <x v="10"/>
    <s v="Xerox 1920"/>
    <n v="29.900000000000002"/>
    <n v="5"/>
    <n v="0"/>
    <n v="13.454999999999998"/>
  </r>
  <r>
    <n v="9086"/>
    <s v="CA-2013-126102"/>
    <x v="0"/>
    <x v="545"/>
    <d v="2013-09-13T00:00:00"/>
    <s v="Second Class"/>
    <s v="DV-13465"/>
    <s v="Dianna Vittorini"/>
    <x v="0"/>
    <x v="0"/>
    <x v="1"/>
    <x v="1"/>
    <n v="90049"/>
    <x v="1"/>
    <s v="OFF-BI-10004318"/>
    <x v="1"/>
    <x v="8"/>
    <s v="Ibico EB-19 Dual Function Manual Binding System"/>
    <n v="276.78400000000005"/>
    <n v="2"/>
    <n v="0.2"/>
    <n v="89.954799999999992"/>
  </r>
  <r>
    <n v="9087"/>
    <s v="CA-2013-143406"/>
    <x v="0"/>
    <x v="182"/>
    <d v="2013-10-01T00:00:00"/>
    <s v="Standard Class"/>
    <s v="LR-17035"/>
    <s v="Lisa Ryan"/>
    <x v="1"/>
    <x v="0"/>
    <x v="12"/>
    <x v="5"/>
    <n v="77041"/>
    <x v="2"/>
    <s v="OFF-AP-10001564"/>
    <x v="1"/>
    <x v="9"/>
    <s v="Hoover Commercial Lightweight Upright Vacuum with E-Z Empty Dirt Cup"/>
    <n v="93.031999999999982"/>
    <n v="2"/>
    <n v="0.8"/>
    <n v="-251.18640000000005"/>
  </r>
  <r>
    <n v="9088"/>
    <s v="CA-2013-143406"/>
    <x v="0"/>
    <x v="182"/>
    <d v="2013-10-01T00:00:00"/>
    <s v="Standard Class"/>
    <s v="LR-17035"/>
    <s v="Lisa Ryan"/>
    <x v="1"/>
    <x v="0"/>
    <x v="12"/>
    <x v="5"/>
    <n v="77041"/>
    <x v="2"/>
    <s v="FUR-CH-10000513"/>
    <x v="0"/>
    <x v="1"/>
    <s v="High-Back Leather Manager's Chair"/>
    <n v="454.96499999999997"/>
    <n v="5"/>
    <n v="0.3"/>
    <n v="-136.48950000000002"/>
  </r>
  <r>
    <n v="9089"/>
    <s v="CA-2012-150308"/>
    <x v="1"/>
    <x v="83"/>
    <d v="2012-12-20T00:00:00"/>
    <s v="Standard Class"/>
    <s v="RR-19525"/>
    <s v="Rick Reed"/>
    <x v="1"/>
    <x v="0"/>
    <x v="143"/>
    <x v="3"/>
    <n v="27511"/>
    <x v="0"/>
    <s v="TEC-PH-10001433"/>
    <x v="2"/>
    <x v="7"/>
    <s v="Cisco Small Business SPA 502G VoIP phone"/>
    <n v="246.16800000000001"/>
    <n v="3"/>
    <n v="0.2"/>
    <n v="21.539699999999996"/>
  </r>
  <r>
    <n v="9090"/>
    <s v="CA-2013-131093"/>
    <x v="0"/>
    <x v="42"/>
    <d v="2013-09-21T00:00:00"/>
    <s v="Second Class"/>
    <s v="TS-21610"/>
    <s v="Troy Staebel"/>
    <x v="0"/>
    <x v="0"/>
    <x v="24"/>
    <x v="24"/>
    <n v="45503"/>
    <x v="3"/>
    <s v="OFF-ST-10002790"/>
    <x v="1"/>
    <x v="4"/>
    <s v="Safco Industrial Shelving"/>
    <n v="295.39999999999998"/>
    <n v="5"/>
    <n v="0.2"/>
    <n v="-62.772499999999965"/>
  </r>
  <r>
    <n v="9091"/>
    <s v="US-2014-148831"/>
    <x v="3"/>
    <x v="119"/>
    <d v="2014-10-16T00:00:00"/>
    <s v="First Class"/>
    <s v="AH-10210"/>
    <s v="Alan Hwang"/>
    <x v="0"/>
    <x v="0"/>
    <x v="103"/>
    <x v="0"/>
    <n v="40214"/>
    <x v="0"/>
    <s v="OFF-ST-10002974"/>
    <x v="1"/>
    <x v="4"/>
    <s v="Trav-L-File Heavy-Duty Shuttle II, Black"/>
    <n v="348.56"/>
    <n v="8"/>
    <n v="0"/>
    <n v="104.56799999999998"/>
  </r>
  <r>
    <n v="9092"/>
    <s v="CA-2012-162950"/>
    <x v="1"/>
    <x v="1141"/>
    <d v="2012-07-03T00:00:00"/>
    <s v="Second Class"/>
    <s v="DW-13585"/>
    <s v="Dorothy Wardle"/>
    <x v="1"/>
    <x v="0"/>
    <x v="21"/>
    <x v="24"/>
    <n v="45373"/>
    <x v="3"/>
    <s v="OFF-PA-10003177"/>
    <x v="1"/>
    <x v="10"/>
    <s v="Xerox 1999"/>
    <n v="15.552000000000003"/>
    <n v="3"/>
    <n v="0.2"/>
    <n v="5.4432"/>
  </r>
  <r>
    <n v="9093"/>
    <s v="CA-2012-162950"/>
    <x v="1"/>
    <x v="1141"/>
    <d v="2012-07-03T00:00:00"/>
    <s v="Second Class"/>
    <s v="DW-13585"/>
    <s v="Dorothy Wardle"/>
    <x v="1"/>
    <x v="0"/>
    <x v="21"/>
    <x v="24"/>
    <n v="45373"/>
    <x v="3"/>
    <s v="FUR-BO-10001918"/>
    <x v="0"/>
    <x v="0"/>
    <s v="Sauder Forest Hills Library with Doors, Woodland Oak Finish"/>
    <n v="482.93999999999994"/>
    <n v="6"/>
    <n v="0.5"/>
    <n v="-376.69319999999999"/>
  </r>
  <r>
    <n v="9094"/>
    <s v="US-2012-132836"/>
    <x v="1"/>
    <x v="932"/>
    <d v="2012-06-05T00:00:00"/>
    <s v="Standard Class"/>
    <s v="AJ-10945"/>
    <s v="Ashley Jarboe"/>
    <x v="0"/>
    <x v="0"/>
    <x v="66"/>
    <x v="12"/>
    <n v="48227"/>
    <x v="2"/>
    <s v="TEC-PH-10001299"/>
    <x v="2"/>
    <x v="7"/>
    <s v="Polycom CX300 Desktop Phone USB VoIP phone"/>
    <n v="299.98"/>
    <n v="2"/>
    <n v="0"/>
    <n v="83.994400000000013"/>
  </r>
  <r>
    <n v="9095"/>
    <s v="US-2012-132836"/>
    <x v="1"/>
    <x v="932"/>
    <d v="2012-06-05T00:00:00"/>
    <s v="Standard Class"/>
    <s v="AJ-10945"/>
    <s v="Ashley Jarboe"/>
    <x v="0"/>
    <x v="0"/>
    <x v="66"/>
    <x v="12"/>
    <n v="48227"/>
    <x v="2"/>
    <s v="OFF-BI-10004224"/>
    <x v="1"/>
    <x v="8"/>
    <s v="Catalog Binders with Expanding Posts"/>
    <n v="403.68"/>
    <n v="6"/>
    <n v="0"/>
    <n v="181.65599999999998"/>
  </r>
  <r>
    <n v="9096"/>
    <s v="US-2012-132836"/>
    <x v="1"/>
    <x v="932"/>
    <d v="2012-06-05T00:00:00"/>
    <s v="Standard Class"/>
    <s v="AJ-10945"/>
    <s v="Ashley Jarboe"/>
    <x v="0"/>
    <x v="0"/>
    <x v="66"/>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x v="0"/>
    <x v="66"/>
    <x v="12"/>
    <n v="48227"/>
    <x v="2"/>
    <s v="OFF-LA-10004178"/>
    <x v="1"/>
    <x v="2"/>
    <s v="Avery 491"/>
    <n v="28.91"/>
    <n v="7"/>
    <n v="0"/>
    <n v="13.2986"/>
  </r>
  <r>
    <n v="9098"/>
    <s v="US-2011-158365"/>
    <x v="2"/>
    <x v="791"/>
    <d v="2011-04-17T00:00:00"/>
    <s v="Standard Class"/>
    <s v="SV-20785"/>
    <s v="Stewart Visinsky"/>
    <x v="0"/>
    <x v="0"/>
    <x v="41"/>
    <x v="14"/>
    <n v="47401"/>
    <x v="2"/>
    <s v="OFF-PA-10000289"/>
    <x v="1"/>
    <x v="10"/>
    <s v="Xerox 213"/>
    <n v="32.400000000000006"/>
    <n v="5"/>
    <n v="0"/>
    <n v="15.552000000000001"/>
  </r>
  <r>
    <n v="9099"/>
    <s v="CA-2014-152933"/>
    <x v="3"/>
    <x v="386"/>
    <d v="2014-10-17T00:00:00"/>
    <s v="Standard Class"/>
    <s v="MG-17650"/>
    <s v="Matthew Grinstein"/>
    <x v="2"/>
    <x v="0"/>
    <x v="61"/>
    <x v="5"/>
    <n v="75081"/>
    <x v="2"/>
    <s v="TEC-PH-10002085"/>
    <x v="2"/>
    <x v="7"/>
    <s v="Clarity 53712"/>
    <n v="369.54399999999998"/>
    <n v="7"/>
    <n v="0.2"/>
    <n v="27.71580000000003"/>
  </r>
  <r>
    <n v="9100"/>
    <s v="CA-2014-152933"/>
    <x v="3"/>
    <x v="386"/>
    <d v="2014-10-17T00:00:00"/>
    <s v="Standard Class"/>
    <s v="MG-17650"/>
    <s v="Matthew Grinstein"/>
    <x v="2"/>
    <x v="0"/>
    <x v="61"/>
    <x v="5"/>
    <n v="75081"/>
    <x v="2"/>
    <s v="OFF-PA-10001934"/>
    <x v="1"/>
    <x v="10"/>
    <s v="Xerox 1993"/>
    <n v="10.368000000000002"/>
    <n v="2"/>
    <n v="0.2"/>
    <n v="3.7584"/>
  </r>
  <r>
    <n v="9101"/>
    <s v="CA-2014-152933"/>
    <x v="3"/>
    <x v="386"/>
    <d v="2014-10-17T00:00:00"/>
    <s v="Standard Class"/>
    <s v="MG-17650"/>
    <s v="Matthew Grinstein"/>
    <x v="2"/>
    <x v="0"/>
    <x v="61"/>
    <x v="5"/>
    <n v="75081"/>
    <x v="2"/>
    <s v="TEC-AC-10003033"/>
    <x v="2"/>
    <x v="11"/>
    <s v="Plantronics CS510 - Over-the-Head monaural Wireless Headset System"/>
    <n v="791.87999999999988"/>
    <n v="3"/>
    <n v="0.2"/>
    <n v="128.68049999999994"/>
  </r>
  <r>
    <n v="9102"/>
    <s v="CA-2012-163181"/>
    <x v="1"/>
    <x v="209"/>
    <d v="2012-11-12T00:00:00"/>
    <s v="Standard Class"/>
    <s v="AB-10105"/>
    <s v="Adrian Barton"/>
    <x v="0"/>
    <x v="0"/>
    <x v="12"/>
    <x v="5"/>
    <n v="77041"/>
    <x v="2"/>
    <s v="OFF-AR-10001683"/>
    <x v="1"/>
    <x v="6"/>
    <s v="Lumber Crayons"/>
    <n v="23.64"/>
    <n v="3"/>
    <n v="0.2"/>
    <n v="5.3190000000000008"/>
  </r>
  <r>
    <n v="9103"/>
    <s v="CA-2012-163181"/>
    <x v="1"/>
    <x v="209"/>
    <d v="2012-11-12T00:00:00"/>
    <s v="Standard Class"/>
    <s v="AB-10105"/>
    <s v="Adrian Barton"/>
    <x v="0"/>
    <x v="0"/>
    <x v="12"/>
    <x v="5"/>
    <n v="77041"/>
    <x v="2"/>
    <s v="OFF-ST-10001713"/>
    <x v="1"/>
    <x v="4"/>
    <s v="Gould Plastics 9-Pocket Panel Bin, 18-3/8w x 5-1/4d x 20-1/2h, Black"/>
    <n v="84.784000000000006"/>
    <n v="2"/>
    <n v="0.2"/>
    <n v="-16.956800000000005"/>
  </r>
  <r>
    <n v="9104"/>
    <s v="CA-2012-163181"/>
    <x v="1"/>
    <x v="209"/>
    <d v="2012-11-12T00:00:00"/>
    <s v="Standard Class"/>
    <s v="AB-10105"/>
    <s v="Adrian Barton"/>
    <x v="0"/>
    <x v="0"/>
    <x v="12"/>
    <x v="5"/>
    <n v="77041"/>
    <x v="2"/>
    <s v="FUR-FU-10000193"/>
    <x v="0"/>
    <x v="5"/>
    <s v="Tenex Chairmats For Use with Hard Floors"/>
    <n v="64.959999999999994"/>
    <n v="5"/>
    <n v="0.6"/>
    <n v="-84.447999999999993"/>
  </r>
  <r>
    <n v="9105"/>
    <s v="CA-2012-163181"/>
    <x v="1"/>
    <x v="209"/>
    <d v="2012-11-12T00:00:00"/>
    <s v="Standard Class"/>
    <s v="AB-10105"/>
    <s v="Adrian Barton"/>
    <x v="0"/>
    <x v="0"/>
    <x v="12"/>
    <x v="5"/>
    <n v="77041"/>
    <x v="2"/>
    <s v="OFF-BI-10000474"/>
    <x v="1"/>
    <x v="8"/>
    <s v="Avery Recycled Flexi-View Covers for Binding Systems"/>
    <n v="32.059999999999995"/>
    <n v="10"/>
    <n v="0.8"/>
    <n v="-51.296000000000006"/>
  </r>
  <r>
    <n v="9106"/>
    <s v="CA-2012-163181"/>
    <x v="1"/>
    <x v="209"/>
    <d v="2012-11-12T00:00:00"/>
    <s v="Standard Class"/>
    <s v="AB-10105"/>
    <s v="Adrian Barton"/>
    <x v="0"/>
    <x v="0"/>
    <x v="12"/>
    <x v="5"/>
    <n v="77041"/>
    <x v="2"/>
    <s v="OFF-ST-10000129"/>
    <x v="1"/>
    <x v="4"/>
    <s v="Fellowes Recycled Storage Drawers"/>
    <n v="177.64800000000002"/>
    <n v="2"/>
    <n v="0.2"/>
    <n v="-28.867800000000017"/>
  </r>
  <r>
    <n v="9107"/>
    <s v="CA-2012-163181"/>
    <x v="1"/>
    <x v="209"/>
    <d v="2012-11-12T00:00:00"/>
    <s v="Standard Class"/>
    <s v="AB-10105"/>
    <s v="Adrian Barton"/>
    <x v="0"/>
    <x v="0"/>
    <x v="12"/>
    <x v="5"/>
    <n v="77041"/>
    <x v="2"/>
    <s v="TEC-MA-10001016"/>
    <x v="2"/>
    <x v="15"/>
    <s v="Canon PC170 Desktop Personal Copier"/>
    <n v="287.90999999999997"/>
    <n v="3"/>
    <n v="0.4"/>
    <n v="33.589499999999987"/>
  </r>
  <r>
    <n v="9108"/>
    <s v="CA-2012-132941"/>
    <x v="1"/>
    <x v="442"/>
    <d v="2012-05-28T00:00:00"/>
    <s v="First Class"/>
    <s v="MM-18280"/>
    <s v="Muhammed MacIntyre"/>
    <x v="1"/>
    <x v="0"/>
    <x v="319"/>
    <x v="5"/>
    <n v="76117"/>
    <x v="2"/>
    <s v="OFF-SU-10002557"/>
    <x v="1"/>
    <x v="14"/>
    <s v="Fiskars Spring-Action Scissors"/>
    <n v="22.368000000000002"/>
    <n v="2"/>
    <n v="0.2"/>
    <n v="1.6776"/>
  </r>
  <r>
    <n v="9109"/>
    <s v="CA-2012-132941"/>
    <x v="1"/>
    <x v="442"/>
    <d v="2012-05-28T00:00:00"/>
    <s v="First Class"/>
    <s v="MM-18280"/>
    <s v="Muhammed MacIntyre"/>
    <x v="1"/>
    <x v="0"/>
    <x v="319"/>
    <x v="5"/>
    <n v="76117"/>
    <x v="2"/>
    <s v="OFF-PA-10002160"/>
    <x v="1"/>
    <x v="10"/>
    <s v="Xerox 1978"/>
    <n v="32.368000000000002"/>
    <n v="7"/>
    <n v="0.2"/>
    <n v="11.733400000000001"/>
  </r>
  <r>
    <n v="9110"/>
    <s v="CA-2012-132941"/>
    <x v="1"/>
    <x v="442"/>
    <d v="2012-05-28T00:00:00"/>
    <s v="First Class"/>
    <s v="MM-18280"/>
    <s v="Muhammed MacIntyre"/>
    <x v="1"/>
    <x v="0"/>
    <x v="319"/>
    <x v="5"/>
    <n v="76117"/>
    <x v="2"/>
    <s v="TEC-AC-10003095"/>
    <x v="2"/>
    <x v="11"/>
    <s v="Logitech G35 7.1-Channel Surround Sound Headset"/>
    <n v="207.98400000000004"/>
    <n v="2"/>
    <n v="0.2"/>
    <n v="36.397199999999998"/>
  </r>
  <r>
    <n v="9111"/>
    <s v="CA-2011-132010"/>
    <x v="2"/>
    <x v="303"/>
    <d v="2011-10-15T00:00:00"/>
    <s v="First Class"/>
    <s v="MA-17995"/>
    <s v="Michelle Arnett"/>
    <x v="2"/>
    <x v="0"/>
    <x v="102"/>
    <x v="17"/>
    <n v="23223"/>
    <x v="0"/>
    <s v="OFF-EN-10003160"/>
    <x v="1"/>
    <x v="12"/>
    <s v="Pastel Pink Envelopes"/>
    <n v="36.4"/>
    <n v="5"/>
    <n v="0"/>
    <n v="17.472000000000001"/>
  </r>
  <r>
    <n v="9112"/>
    <s v="CA-2011-132010"/>
    <x v="2"/>
    <x v="303"/>
    <d v="2011-10-15T00:00:00"/>
    <s v="First Class"/>
    <s v="MA-17995"/>
    <s v="Michelle Arnett"/>
    <x v="2"/>
    <x v="0"/>
    <x v="102"/>
    <x v="17"/>
    <n v="23223"/>
    <x v="0"/>
    <s v="TEC-AC-10001542"/>
    <x v="2"/>
    <x v="11"/>
    <s v="SanDisk Cruzer 16 GB USB Flash Drive"/>
    <n v="22.96"/>
    <n v="2"/>
    <n v="0"/>
    <n v="4.3623999999999974"/>
  </r>
  <r>
    <n v="9113"/>
    <s v="CA-2011-132010"/>
    <x v="2"/>
    <x v="303"/>
    <d v="2011-10-15T00:00:00"/>
    <s v="First Class"/>
    <s v="MA-17995"/>
    <s v="Michelle Arnett"/>
    <x v="2"/>
    <x v="0"/>
    <x v="102"/>
    <x v="17"/>
    <n v="23223"/>
    <x v="0"/>
    <s v="OFF-ST-10003641"/>
    <x v="1"/>
    <x v="4"/>
    <s v="Space Solutions Industrial Galvanized Steel Shelving."/>
    <n v="315.2"/>
    <n v="4"/>
    <n v="0"/>
    <n v="6.3040000000000305"/>
  </r>
  <r>
    <n v="9114"/>
    <s v="CA-2011-132010"/>
    <x v="2"/>
    <x v="303"/>
    <d v="2011-10-15T00:00:00"/>
    <s v="First Class"/>
    <s v="MA-17995"/>
    <s v="Michelle Arnett"/>
    <x v="2"/>
    <x v="0"/>
    <x v="102"/>
    <x v="17"/>
    <n v="23223"/>
    <x v="0"/>
    <s v="OFF-BI-10002432"/>
    <x v="1"/>
    <x v="8"/>
    <s v="Wilson Jones Standard D-Ring Binders"/>
    <n v="15.18"/>
    <n v="3"/>
    <n v="0"/>
    <n v="7.1345999999999989"/>
  </r>
  <r>
    <n v="9115"/>
    <s v="CA-2013-135461"/>
    <x v="0"/>
    <x v="569"/>
    <d v="2013-02-10T00:00:00"/>
    <s v="Second Class"/>
    <s v="EB-13975"/>
    <s v="Erica Bern"/>
    <x v="1"/>
    <x v="0"/>
    <x v="1"/>
    <x v="1"/>
    <n v="90049"/>
    <x v="1"/>
    <s v="TEC-PH-10004094"/>
    <x v="2"/>
    <x v="7"/>
    <s v="Motorola L703CM"/>
    <n v="623.96"/>
    <n v="5"/>
    <n v="0.2"/>
    <n v="38.997500000000002"/>
  </r>
  <r>
    <n v="9116"/>
    <s v="CA-2014-153045"/>
    <x v="3"/>
    <x v="617"/>
    <d v="2014-01-25T00:00:00"/>
    <s v="Second Class"/>
    <s v="NS-18505"/>
    <s v="Neola Schneider"/>
    <x v="0"/>
    <x v="0"/>
    <x v="10"/>
    <x v="9"/>
    <n v="19140"/>
    <x v="3"/>
    <s v="TEC-PH-10001817"/>
    <x v="2"/>
    <x v="7"/>
    <s v="Wilson Electronics DB Pro Signal Booster"/>
    <n v="429.59999999999997"/>
    <n v="2"/>
    <n v="0.4"/>
    <n v="-93.079999999999984"/>
  </r>
  <r>
    <n v="9117"/>
    <s v="CA-2014-153045"/>
    <x v="3"/>
    <x v="617"/>
    <d v="2014-01-25T00:00:00"/>
    <s v="Second Class"/>
    <s v="NS-18505"/>
    <s v="Neola Schneider"/>
    <x v="0"/>
    <x v="0"/>
    <x v="10"/>
    <x v="9"/>
    <n v="19140"/>
    <x v="3"/>
    <s v="FUR-FU-10002759"/>
    <x v="0"/>
    <x v="5"/>
    <s v="12-1/2 Diameter Round Wall Clock"/>
    <n v="31.968000000000004"/>
    <n v="2"/>
    <n v="0.2"/>
    <n v="6.3935999999999993"/>
  </r>
  <r>
    <n v="9118"/>
    <s v="CA-2014-153045"/>
    <x v="3"/>
    <x v="617"/>
    <d v="2014-01-25T00:00:00"/>
    <s v="Second Class"/>
    <s v="NS-18505"/>
    <s v="Neola Schneider"/>
    <x v="0"/>
    <x v="0"/>
    <x v="10"/>
    <x v="9"/>
    <n v="19140"/>
    <x v="3"/>
    <s v="FUR-CH-10000309"/>
    <x v="0"/>
    <x v="1"/>
    <s v="Global Comet Stacking Arm Chair"/>
    <n v="887.27099999999984"/>
    <n v="3"/>
    <n v="0.3"/>
    <n v="-63.376499999999965"/>
  </r>
  <r>
    <n v="9119"/>
    <s v="CA-2014-153045"/>
    <x v="3"/>
    <x v="617"/>
    <d v="2014-01-25T00:00:00"/>
    <s v="Second Class"/>
    <s v="NS-18505"/>
    <s v="Neola Schneider"/>
    <x v="0"/>
    <x v="0"/>
    <x v="10"/>
    <x v="9"/>
    <n v="19140"/>
    <x v="3"/>
    <s v="OFF-PA-10003673"/>
    <x v="1"/>
    <x v="10"/>
    <s v="Strathmore Photo Mount Cards"/>
    <n v="21.696000000000002"/>
    <n v="4"/>
    <n v="0.2"/>
    <n v="7.0511999999999988"/>
  </r>
  <r>
    <n v="9120"/>
    <s v="US-2013-155971"/>
    <x v="0"/>
    <x v="112"/>
    <d v="2013-06-13T00:00:00"/>
    <s v="Standard Class"/>
    <s v="RB-19795"/>
    <s v="Ross Baird"/>
    <x v="2"/>
    <x v="0"/>
    <x v="1"/>
    <x v="1"/>
    <n v="90036"/>
    <x v="1"/>
    <s v="OFF-LA-10000452"/>
    <x v="1"/>
    <x v="2"/>
    <s v="Avery 488"/>
    <n v="22.05"/>
    <n v="7"/>
    <n v="0"/>
    <n v="10.584"/>
  </r>
  <r>
    <n v="9121"/>
    <s v="US-2013-155971"/>
    <x v="0"/>
    <x v="112"/>
    <d v="2013-06-13T00:00:00"/>
    <s v="Standard Class"/>
    <s v="RB-19795"/>
    <s v="Ross Baird"/>
    <x v="2"/>
    <x v="0"/>
    <x v="1"/>
    <x v="1"/>
    <n v="90036"/>
    <x v="1"/>
    <s v="OFF-PA-10000210"/>
    <x v="1"/>
    <x v="10"/>
    <s v="Xerox Blank Computer Paper"/>
    <n v="99.9"/>
    <n v="5"/>
    <n v="0"/>
    <n v="46.952999999999996"/>
  </r>
  <r>
    <n v="9122"/>
    <s v="CA-2014-122007"/>
    <x v="3"/>
    <x v="257"/>
    <d v="2014-03-21T00:00:00"/>
    <s v="Second Class"/>
    <s v="JK-15325"/>
    <s v="Jason Klamczynski"/>
    <x v="1"/>
    <x v="0"/>
    <x v="1"/>
    <x v="1"/>
    <n v="90032"/>
    <x v="1"/>
    <s v="OFF-AP-10000358"/>
    <x v="1"/>
    <x v="9"/>
    <s v="Fellowes Basic Home/Office Series Surge Protectors"/>
    <n v="90.86"/>
    <n v="7"/>
    <n v="0"/>
    <n v="26.349399999999992"/>
  </r>
  <r>
    <n v="9123"/>
    <s v="CA-2014-162250"/>
    <x v="3"/>
    <x v="221"/>
    <d v="2014-11-25T00:00:00"/>
    <s v="Same Day"/>
    <s v="PR-18880"/>
    <s v="Patrick Ryan"/>
    <x v="0"/>
    <x v="0"/>
    <x v="8"/>
    <x v="1"/>
    <n v="94109"/>
    <x v="1"/>
    <s v="OFF-PA-10002137"/>
    <x v="1"/>
    <x v="10"/>
    <s v="Southworth 100% Résumé Paper, 24lb."/>
    <n v="7.78"/>
    <n v="1"/>
    <n v="0"/>
    <n v="3.5009999999999994"/>
  </r>
  <r>
    <n v="9124"/>
    <s v="US-2013-158288"/>
    <x v="0"/>
    <x v="491"/>
    <d v="2013-11-29T00:00:00"/>
    <s v="Second Class"/>
    <s v="EH-13945"/>
    <s v="Eric Hoffmann"/>
    <x v="0"/>
    <x v="0"/>
    <x v="10"/>
    <x v="9"/>
    <n v="19120"/>
    <x v="3"/>
    <s v="OFF-BI-10003364"/>
    <x v="1"/>
    <x v="8"/>
    <s v="Binding Machine Supplies"/>
    <n v="78.759000000000015"/>
    <n v="9"/>
    <n v="0.7"/>
    <n v="-57.75660000000002"/>
  </r>
  <r>
    <n v="9125"/>
    <s v="CA-2013-128916"/>
    <x v="0"/>
    <x v="298"/>
    <d v="2013-08-21T00:00:00"/>
    <s v="Second Class"/>
    <s v="MA-17560"/>
    <s v="Matt Abelman"/>
    <x v="2"/>
    <x v="0"/>
    <x v="12"/>
    <x v="5"/>
    <n v="77070"/>
    <x v="2"/>
    <s v="FUR-FU-10001940"/>
    <x v="0"/>
    <x v="5"/>
    <s v="Staples"/>
    <n v="9.5519999999999996"/>
    <n v="3"/>
    <n v="0.6"/>
    <n v="-3.8207999999999984"/>
  </r>
  <r>
    <n v="9126"/>
    <s v="CA-2013-128916"/>
    <x v="0"/>
    <x v="298"/>
    <d v="2013-08-21T00:00:00"/>
    <s v="Second Class"/>
    <s v="MA-17560"/>
    <s v="Matt Abelman"/>
    <x v="2"/>
    <x v="0"/>
    <x v="12"/>
    <x v="5"/>
    <n v="77070"/>
    <x v="2"/>
    <s v="FUR-FU-10000320"/>
    <x v="0"/>
    <x v="5"/>
    <s v="OIC Stacking Trays"/>
    <n v="5.3440000000000003"/>
    <n v="4"/>
    <n v="0.6"/>
    <n v="-2.1375999999999991"/>
  </r>
  <r>
    <n v="9127"/>
    <s v="CA-2012-157028"/>
    <x v="1"/>
    <x v="109"/>
    <d v="2012-12-03T00:00:00"/>
    <s v="Standard Class"/>
    <s v="MA-17995"/>
    <s v="Michelle Arnett"/>
    <x v="2"/>
    <x v="0"/>
    <x v="324"/>
    <x v="27"/>
    <n v="88001"/>
    <x v="1"/>
    <s v="OFF-AR-10004441"/>
    <x v="1"/>
    <x v="6"/>
    <s v="BIC Brite Liner Highlighters"/>
    <n v="8.2799999999999994"/>
    <n v="2"/>
    <n v="0"/>
    <n v="3.4775999999999998"/>
  </r>
  <r>
    <n v="9128"/>
    <s v="CA-2014-112473"/>
    <x v="3"/>
    <x v="1126"/>
    <d v="2014-06-02T00:00:00"/>
    <s v="Standard Class"/>
    <s v="JL-15505"/>
    <s v="Jeremy Lonsdale"/>
    <x v="0"/>
    <x v="0"/>
    <x v="12"/>
    <x v="5"/>
    <n v="77070"/>
    <x v="2"/>
    <s v="OFF-ST-10002182"/>
    <x v="1"/>
    <x v="4"/>
    <s v="Iris 3-Drawer Stacking Bin, Black"/>
    <n v="50.135999999999996"/>
    <n v="3"/>
    <n v="0.2"/>
    <n v="-11.2806"/>
  </r>
  <r>
    <n v="9129"/>
    <s v="US-2014-147655"/>
    <x v="3"/>
    <x v="507"/>
    <d v="2014-09-06T00:00:00"/>
    <s v="First Class"/>
    <s v="AS-10045"/>
    <s v="Aaron Smayling"/>
    <x v="1"/>
    <x v="0"/>
    <x v="252"/>
    <x v="21"/>
    <n v="97756"/>
    <x v="1"/>
    <s v="OFF-BI-10002931"/>
    <x v="1"/>
    <x v="8"/>
    <s v="Avery Trapezoid Extra Heavy Duty 4&quot; Binders"/>
    <n v="88.074000000000012"/>
    <n v="7"/>
    <n v="0.7"/>
    <n v="-58.71599999999998"/>
  </r>
  <r>
    <n v="9130"/>
    <s v="CA-2013-130911"/>
    <x v="0"/>
    <x v="830"/>
    <d v="2013-03-27T00:00:00"/>
    <s v="Second Class"/>
    <s v="DC-12850"/>
    <s v="Dan Campbell"/>
    <x v="0"/>
    <x v="0"/>
    <x v="138"/>
    <x v="24"/>
    <n v="44105"/>
    <x v="3"/>
    <s v="FUR-BO-10004357"/>
    <x v="0"/>
    <x v="0"/>
    <s v="O'Sullivan Living Dimensions 3-Shelf Bookcases"/>
    <n v="301.46999999999997"/>
    <n v="3"/>
    <n v="0.5"/>
    <n v="-241.17600000000002"/>
  </r>
  <r>
    <n v="9131"/>
    <s v="CA-2013-130911"/>
    <x v="0"/>
    <x v="830"/>
    <d v="2013-03-27T00:00:00"/>
    <s v="Second Class"/>
    <s v="DC-12850"/>
    <s v="Dan Campbell"/>
    <x v="0"/>
    <x v="0"/>
    <x v="138"/>
    <x v="24"/>
    <n v="44105"/>
    <x v="3"/>
    <s v="OFF-AR-10000475"/>
    <x v="1"/>
    <x v="6"/>
    <s v="Hunt BOSTON Vista Battery-Operated Pencil Sharpener, Black"/>
    <n v="18.656000000000002"/>
    <n v="2"/>
    <n v="0.2"/>
    <n v="1.6324000000000014"/>
  </r>
  <r>
    <n v="9132"/>
    <s v="CA-2014-100055"/>
    <x v="3"/>
    <x v="39"/>
    <d v="2014-06-02T00:00:00"/>
    <s v="Standard Class"/>
    <s v="MD-17860"/>
    <s v="Michael Dominguez"/>
    <x v="1"/>
    <x v="0"/>
    <x v="517"/>
    <x v="39"/>
    <n v="20707"/>
    <x v="3"/>
    <s v="FUR-FU-10001473"/>
    <x v="0"/>
    <x v="5"/>
    <s v="DAX Wood Document Frame"/>
    <n v="27.46"/>
    <n v="2"/>
    <n v="0"/>
    <n v="9.8856000000000002"/>
  </r>
  <r>
    <n v="9133"/>
    <s v="CA-2014-100055"/>
    <x v="3"/>
    <x v="39"/>
    <d v="2014-06-02T00:00:00"/>
    <s v="Standard Class"/>
    <s v="MD-17860"/>
    <s v="Michael Dominguez"/>
    <x v="1"/>
    <x v="0"/>
    <x v="517"/>
    <x v="39"/>
    <n v="20707"/>
    <x v="3"/>
    <s v="OFF-AP-10001469"/>
    <x v="1"/>
    <x v="9"/>
    <s v="Fellowes 8 Outlet Superior Workstation Surge Protector"/>
    <n v="125.13"/>
    <n v="3"/>
    <n v="0"/>
    <n v="36.287699999999987"/>
  </r>
  <r>
    <n v="9134"/>
    <s v="CA-2012-157805"/>
    <x v="1"/>
    <x v="284"/>
    <d v="2012-09-04T00:00:00"/>
    <s v="Standard Class"/>
    <s v="RH-19510"/>
    <s v="Rick Huthwaite"/>
    <x v="2"/>
    <x v="0"/>
    <x v="70"/>
    <x v="1"/>
    <n v="92037"/>
    <x v="1"/>
    <s v="TEC-PH-10004447"/>
    <x v="2"/>
    <x v="7"/>
    <s v="Toshiba IPT2010-SD IP Telephone"/>
    <n v="555.96"/>
    <n v="5"/>
    <n v="0.2"/>
    <n v="41.697000000000003"/>
  </r>
  <r>
    <n v="9135"/>
    <s v="CA-2013-124254"/>
    <x v="0"/>
    <x v="408"/>
    <d v="2013-04-18T00:00:00"/>
    <s v="Standard Class"/>
    <s v="TB-21175"/>
    <s v="Thomas Boland"/>
    <x v="1"/>
    <x v="0"/>
    <x v="481"/>
    <x v="3"/>
    <n v="27893"/>
    <x v="0"/>
    <s v="OFF-ST-10001469"/>
    <x v="1"/>
    <x v="4"/>
    <s v="Fellowes Bankers Box Recycled Super Stor/Drawer"/>
    <n v="129.55199999999999"/>
    <n v="3"/>
    <n v="0.2"/>
    <n v="-22.671600000000005"/>
  </r>
  <r>
    <n v="9136"/>
    <s v="CA-2013-124254"/>
    <x v="0"/>
    <x v="408"/>
    <d v="2013-04-18T00:00:00"/>
    <s v="Standard Class"/>
    <s v="TB-21175"/>
    <s v="Thomas Boland"/>
    <x v="1"/>
    <x v="0"/>
    <x v="481"/>
    <x v="3"/>
    <n v="27893"/>
    <x v="0"/>
    <s v="OFF-ST-10000060"/>
    <x v="1"/>
    <x v="4"/>
    <s v="Fellowes Bankers Box Staxonsteel Drawer File/Stacking System"/>
    <n v="51.984000000000009"/>
    <n v="1"/>
    <n v="0.2"/>
    <n v="-5.1983999999999995"/>
  </r>
  <r>
    <n v="9137"/>
    <s v="CA-2013-124254"/>
    <x v="0"/>
    <x v="408"/>
    <d v="2013-04-18T00:00:00"/>
    <s v="Standard Class"/>
    <s v="TB-21175"/>
    <s v="Thomas Boland"/>
    <x v="1"/>
    <x v="0"/>
    <x v="481"/>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x v="0"/>
    <x v="84"/>
    <x v="2"/>
    <n v="33710"/>
    <x v="0"/>
    <s v="OFF-BI-10000666"/>
    <x v="1"/>
    <x v="8"/>
    <s v="Surelock Post Binders"/>
    <n v="18.336000000000002"/>
    <n v="2"/>
    <n v="0.7"/>
    <n v="-12.224"/>
  </r>
  <r>
    <n v="9139"/>
    <s v="CA-2011-123400"/>
    <x v="2"/>
    <x v="563"/>
    <d v="2011-02-10T00:00:00"/>
    <s v="Standard Class"/>
    <s v="EB-13930"/>
    <s v="Eric Barreto"/>
    <x v="0"/>
    <x v="0"/>
    <x v="84"/>
    <x v="2"/>
    <n v="33710"/>
    <x v="0"/>
    <s v="TEC-PH-10002890"/>
    <x v="2"/>
    <x v="7"/>
    <s v="AT&amp;T 17929 Lendline Telephone"/>
    <n v="180.96"/>
    <n v="5"/>
    <n v="0.2"/>
    <n v="13.571999999999996"/>
  </r>
  <r>
    <n v="9140"/>
    <s v="CA-2011-106971"/>
    <x v="2"/>
    <x v="814"/>
    <d v="2011-09-08T00:00:00"/>
    <s v="Standard Class"/>
    <s v="BM-11785"/>
    <s v="Bryan Mills"/>
    <x v="0"/>
    <x v="0"/>
    <x v="452"/>
    <x v="10"/>
    <n v="60089"/>
    <x v="2"/>
    <s v="TEC-AC-10000844"/>
    <x v="2"/>
    <x v="11"/>
    <s v="Logitech Gaming G510s - Keyboard"/>
    <n v="475.94400000000002"/>
    <n v="7"/>
    <n v="0.2"/>
    <n v="95.188799999999972"/>
  </r>
  <r>
    <n v="9141"/>
    <s v="CA-2014-123029"/>
    <x v="3"/>
    <x v="1033"/>
    <d v="2014-10-03T00:00:00"/>
    <s v="Second Class"/>
    <s v="BT-11530"/>
    <s v="Bradley Talbott"/>
    <x v="2"/>
    <x v="0"/>
    <x v="1"/>
    <x v="1"/>
    <n v="90049"/>
    <x v="1"/>
    <s v="TEC-AC-10002402"/>
    <x v="2"/>
    <x v="11"/>
    <s v="Razer Kraken PRO Over Ear PC and Music Headset"/>
    <n v="159.97999999999999"/>
    <n v="2"/>
    <n v="0"/>
    <n v="47.993999999999986"/>
  </r>
  <r>
    <n v="9142"/>
    <s v="CA-2013-139409"/>
    <x v="0"/>
    <x v="64"/>
    <d v="2013-09-08T00:00:00"/>
    <s v="First Class"/>
    <s v="FW-14395"/>
    <s v="Fred Wasserman"/>
    <x v="1"/>
    <x v="0"/>
    <x v="20"/>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x v="0"/>
    <x v="98"/>
    <x v="33"/>
    <n v="89115"/>
    <x v="1"/>
    <s v="OFF-BI-10004040"/>
    <x v="1"/>
    <x v="8"/>
    <s v="Wilson Jones Impact Binders"/>
    <n v="8.2880000000000003"/>
    <n v="2"/>
    <n v="0.2"/>
    <n v="3.0043999999999995"/>
  </r>
  <r>
    <n v="9144"/>
    <s v="US-2014-166688"/>
    <x v="3"/>
    <x v="968"/>
    <d v="2014-05-27T00:00:00"/>
    <s v="Standard Class"/>
    <s v="RD-19480"/>
    <s v="Rick Duston"/>
    <x v="0"/>
    <x v="0"/>
    <x v="98"/>
    <x v="33"/>
    <n v="89115"/>
    <x v="1"/>
    <s v="TEC-PH-10004094"/>
    <x v="2"/>
    <x v="7"/>
    <s v="Motorola L703CM"/>
    <n v="1123.1280000000002"/>
    <n v="9"/>
    <n v="0.2"/>
    <n v="70.195499999999981"/>
  </r>
  <r>
    <n v="9145"/>
    <s v="US-2014-166688"/>
    <x v="3"/>
    <x v="968"/>
    <d v="2014-05-27T00:00:00"/>
    <s v="Standard Class"/>
    <s v="RD-19480"/>
    <s v="Rick Duston"/>
    <x v="0"/>
    <x v="0"/>
    <x v="98"/>
    <x v="33"/>
    <n v="89115"/>
    <x v="1"/>
    <s v="OFF-AP-10000358"/>
    <x v="1"/>
    <x v="9"/>
    <s v="Fellowes Basic Home/Office Series Surge Protectors"/>
    <n v="64.900000000000006"/>
    <n v="5"/>
    <n v="0"/>
    <n v="18.820999999999994"/>
  </r>
  <r>
    <n v="9146"/>
    <s v="CA-2012-126970"/>
    <x v="1"/>
    <x v="1181"/>
    <d v="2012-09-24T00:00:00"/>
    <s v="Standard Class"/>
    <s v="TP-21130"/>
    <s v="Theone Pippenger"/>
    <x v="0"/>
    <x v="0"/>
    <x v="14"/>
    <x v="10"/>
    <n v="60540"/>
    <x v="2"/>
    <s v="OFF-BI-10000138"/>
    <x v="1"/>
    <x v="8"/>
    <s v="Acco Translucent Poly Ring Binders"/>
    <n v="2.8079999999999989"/>
    <n v="3"/>
    <n v="0.8"/>
    <n v="-4.492799999999999"/>
  </r>
  <r>
    <n v="9147"/>
    <s v="US-2013-165505"/>
    <x v="0"/>
    <x v="1156"/>
    <d v="2013-01-27T00:00:00"/>
    <s v="Standard Class"/>
    <s v="CB-12535"/>
    <s v="Claudia Bergmann"/>
    <x v="1"/>
    <x v="0"/>
    <x v="140"/>
    <x v="42"/>
    <s v="05408"/>
    <x v="3"/>
    <s v="TEC-AC-10002926"/>
    <x v="2"/>
    <x v="11"/>
    <s v="Logitech Wireless Marathon Mouse M705"/>
    <n v="99.98"/>
    <n v="2"/>
    <n v="0"/>
    <n v="42.991400000000006"/>
  </r>
  <r>
    <n v="9148"/>
    <s v="US-2013-165505"/>
    <x v="0"/>
    <x v="1156"/>
    <d v="2013-01-27T00:00:00"/>
    <s v="Standard Class"/>
    <s v="CB-12535"/>
    <s v="Claudia Bergmann"/>
    <x v="1"/>
    <x v="0"/>
    <x v="140"/>
    <x v="42"/>
    <s v="05408"/>
    <x v="3"/>
    <s v="OFF-AR-10003477"/>
    <x v="1"/>
    <x v="6"/>
    <s v="4009 Highlighters"/>
    <n v="8.0400000000000009"/>
    <n v="6"/>
    <n v="0"/>
    <n v="2.7336"/>
  </r>
  <r>
    <n v="9149"/>
    <s v="US-2013-165505"/>
    <x v="0"/>
    <x v="1156"/>
    <d v="2013-01-27T00:00:00"/>
    <s v="Standard Class"/>
    <s v="CB-12535"/>
    <s v="Claudia Bergmann"/>
    <x v="1"/>
    <x v="0"/>
    <x v="140"/>
    <x v="42"/>
    <s v="05408"/>
    <x v="3"/>
    <s v="OFF-ST-10001526"/>
    <x v="1"/>
    <x v="4"/>
    <s v="Iceberg Mobile Mega Data/Printer Cart "/>
    <n v="1564.29"/>
    <n v="13"/>
    <n v="0"/>
    <n v="406.71539999999993"/>
  </r>
  <r>
    <n v="9150"/>
    <s v="US-2011-157070"/>
    <x v="2"/>
    <x v="106"/>
    <d v="2011-06-06T00:00:00"/>
    <s v="Standard Class"/>
    <s v="QJ-19255"/>
    <s v="Quincy Jones"/>
    <x v="1"/>
    <x v="0"/>
    <x v="66"/>
    <x v="12"/>
    <n v="48234"/>
    <x v="2"/>
    <s v="OFF-BI-10001765"/>
    <x v="1"/>
    <x v="8"/>
    <s v="Wilson Jones Heavy-Duty Casebound Ring Binders with Metal Hinges"/>
    <n v="138.56"/>
    <n v="4"/>
    <n v="0"/>
    <n v="66.508799999999994"/>
  </r>
  <r>
    <n v="9151"/>
    <s v="US-2011-157070"/>
    <x v="2"/>
    <x v="106"/>
    <d v="2011-06-06T00:00:00"/>
    <s v="Standard Class"/>
    <s v="QJ-19255"/>
    <s v="Quincy Jones"/>
    <x v="1"/>
    <x v="0"/>
    <x v="66"/>
    <x v="12"/>
    <n v="48234"/>
    <x v="2"/>
    <s v="OFF-AP-10004859"/>
    <x v="1"/>
    <x v="9"/>
    <s v="Acco 6 Outlet Guardian Premium Surge Suppressor"/>
    <n v="65.52000000000001"/>
    <n v="5"/>
    <n v="0.1"/>
    <n v="12.376000000000001"/>
  </r>
  <r>
    <n v="9152"/>
    <s v="US-2012-106873"/>
    <x v="1"/>
    <x v="496"/>
    <d v="2012-09-29T00:00:00"/>
    <s v="Second Class"/>
    <s v="KM-16720"/>
    <s v="Kunst Miller"/>
    <x v="0"/>
    <x v="0"/>
    <x v="418"/>
    <x v="16"/>
    <n v="85323"/>
    <x v="1"/>
    <s v="OFF-AR-10003179"/>
    <x v="1"/>
    <x v="6"/>
    <s v="Dixon Ticonderoga Core-Lock Colored Pencils"/>
    <n v="14.576000000000001"/>
    <n v="2"/>
    <n v="0.2"/>
    <n v="2.3685999999999989"/>
  </r>
  <r>
    <n v="9153"/>
    <s v="US-2012-106873"/>
    <x v="1"/>
    <x v="496"/>
    <d v="2012-09-29T00:00:00"/>
    <s v="Second Class"/>
    <s v="KM-16720"/>
    <s v="Kunst Miller"/>
    <x v="0"/>
    <x v="0"/>
    <x v="418"/>
    <x v="16"/>
    <n v="85323"/>
    <x v="1"/>
    <s v="TEC-AC-10002345"/>
    <x v="2"/>
    <x v="11"/>
    <s v="HP Standard 104 key PS/2 Keyboard"/>
    <n v="23.200000000000003"/>
    <n v="2"/>
    <n v="0.2"/>
    <n v="1.4499999999999993"/>
  </r>
  <r>
    <n v="9154"/>
    <s v="US-2012-106873"/>
    <x v="1"/>
    <x v="496"/>
    <d v="2012-09-29T00:00:00"/>
    <s v="Second Class"/>
    <s v="KM-16720"/>
    <s v="Kunst Miller"/>
    <x v="0"/>
    <x v="0"/>
    <x v="418"/>
    <x v="16"/>
    <n v="85323"/>
    <x v="1"/>
    <s v="OFF-AR-10001246"/>
    <x v="1"/>
    <x v="6"/>
    <s v="Newell 317"/>
    <n v="16.463999999999999"/>
    <n v="7"/>
    <n v="0.2"/>
    <n v="1.852199999999999"/>
  </r>
  <r>
    <n v="9155"/>
    <s v="CA-2013-132990"/>
    <x v="0"/>
    <x v="1147"/>
    <d v="2013-08-04T00:00:00"/>
    <s v="Second Class"/>
    <s v="KM-16660"/>
    <s v="Khloe Miller"/>
    <x v="0"/>
    <x v="0"/>
    <x v="10"/>
    <x v="9"/>
    <n v="19140"/>
    <x v="3"/>
    <s v="FUR-FU-10004864"/>
    <x v="0"/>
    <x v="5"/>
    <s v="Eldon 500 Class Desk Accessories"/>
    <n v="19.312000000000001"/>
    <n v="2"/>
    <n v="0.2"/>
    <n v="3.1382000000000003"/>
  </r>
  <r>
    <n v="9156"/>
    <s v="CA-2011-102645"/>
    <x v="2"/>
    <x v="1213"/>
    <d v="2011-01-29T00:00:00"/>
    <s v="Standard Class"/>
    <s v="IM-15055"/>
    <s v="Ionia McGrath"/>
    <x v="0"/>
    <x v="0"/>
    <x v="98"/>
    <x v="33"/>
    <n v="89115"/>
    <x v="1"/>
    <s v="OFF-PA-10001804"/>
    <x v="1"/>
    <x v="10"/>
    <s v="Xerox 195"/>
    <n v="40.08"/>
    <n v="6"/>
    <n v="0"/>
    <n v="19.238399999999999"/>
  </r>
  <r>
    <n v="9157"/>
    <s v="CA-2011-134215"/>
    <x v="2"/>
    <x v="472"/>
    <d v="2011-08-08T00:00:00"/>
    <s v="Standard Class"/>
    <s v="ML-17395"/>
    <s v="Marina Lichtenstein"/>
    <x v="1"/>
    <x v="0"/>
    <x v="294"/>
    <x v="43"/>
    <n v="4401"/>
    <x v="3"/>
    <s v="OFF-AP-10001271"/>
    <x v="1"/>
    <x v="9"/>
    <s v="Eureka The Boss Cordless Rechargeable Stick Vac"/>
    <n v="101.96"/>
    <n v="2"/>
    <n v="0"/>
    <n v="27.529200000000003"/>
  </r>
  <r>
    <n v="9158"/>
    <s v="CA-2011-134215"/>
    <x v="2"/>
    <x v="472"/>
    <d v="2011-08-08T00:00:00"/>
    <s v="Standard Class"/>
    <s v="ML-17395"/>
    <s v="Marina Lichtenstein"/>
    <x v="1"/>
    <x v="0"/>
    <x v="294"/>
    <x v="43"/>
    <n v="4401"/>
    <x v="3"/>
    <s v="OFF-PA-10004353"/>
    <x v="1"/>
    <x v="10"/>
    <s v="Southworth 25% Cotton Premium Laser Paper and Envelopes"/>
    <n v="259.74"/>
    <n v="13"/>
    <n v="0"/>
    <n v="124.6752"/>
  </r>
  <r>
    <n v="9159"/>
    <s v="CA-2011-134215"/>
    <x v="2"/>
    <x v="472"/>
    <d v="2011-08-08T00:00:00"/>
    <s v="Standard Class"/>
    <s v="ML-17395"/>
    <s v="Marina Lichtenstein"/>
    <x v="1"/>
    <x v="0"/>
    <x v="294"/>
    <x v="43"/>
    <n v="4401"/>
    <x v="3"/>
    <s v="TEC-AC-10002473"/>
    <x v="2"/>
    <x v="11"/>
    <s v="Maxell 4.7GB DVD-R"/>
    <n v="255.42"/>
    <n v="9"/>
    <n v="0"/>
    <n v="104.7222"/>
  </r>
  <r>
    <n v="9160"/>
    <s v="CA-2013-118934"/>
    <x v="0"/>
    <x v="888"/>
    <d v="2013-08-15T00:00:00"/>
    <s v="Standard Class"/>
    <s v="GH-14410"/>
    <s v="Gary Hansen"/>
    <x v="2"/>
    <x v="0"/>
    <x v="469"/>
    <x v="18"/>
    <n v="37075"/>
    <x v="0"/>
    <s v="OFF-BI-10003314"/>
    <x v="1"/>
    <x v="8"/>
    <s v="Tuff Stuff Recycled Round Ring Binders"/>
    <n v="4.338000000000001"/>
    <n v="3"/>
    <n v="0.7"/>
    <n v="-3.0366"/>
  </r>
  <r>
    <n v="9161"/>
    <s v="CA-2013-118934"/>
    <x v="0"/>
    <x v="888"/>
    <d v="2013-08-15T00:00:00"/>
    <s v="Standard Class"/>
    <s v="GH-14410"/>
    <s v="Gary Hansen"/>
    <x v="2"/>
    <x v="0"/>
    <x v="469"/>
    <x v="18"/>
    <n v="37075"/>
    <x v="0"/>
    <s v="OFF-BI-10004465"/>
    <x v="1"/>
    <x v="8"/>
    <s v="Avery Durable Slant Ring Binders"/>
    <n v="11.880000000000003"/>
    <n v="5"/>
    <n v="0.7"/>
    <n v="-7.9199999999999982"/>
  </r>
  <r>
    <n v="9162"/>
    <s v="CA-2013-160108"/>
    <x v="0"/>
    <x v="16"/>
    <d v="2013-12-13T00:00:00"/>
    <s v="Standard Class"/>
    <s v="AG-10900"/>
    <s v="Arthur Gainer"/>
    <x v="0"/>
    <x v="0"/>
    <x v="342"/>
    <x v="6"/>
    <n v="54703"/>
    <x v="2"/>
    <s v="FUR-BO-10003450"/>
    <x v="0"/>
    <x v="0"/>
    <s v="Bush Westfield Collection Bookcases, Dark Cherry Finish"/>
    <n v="405.85999999999996"/>
    <n v="7"/>
    <n v="0"/>
    <n v="32.46879999999998"/>
  </r>
  <r>
    <n v="9163"/>
    <s v="CA-2013-160108"/>
    <x v="0"/>
    <x v="16"/>
    <d v="2013-12-13T00:00:00"/>
    <s v="Standard Class"/>
    <s v="AG-10900"/>
    <s v="Arthur Gainer"/>
    <x v="0"/>
    <x v="0"/>
    <x v="342"/>
    <x v="6"/>
    <n v="54703"/>
    <x v="2"/>
    <s v="FUR-CH-10002335"/>
    <x v="0"/>
    <x v="1"/>
    <s v="Hon GuestStacker Chair"/>
    <n v="680.01"/>
    <n v="3"/>
    <n v="0"/>
    <n v="176.80260000000001"/>
  </r>
  <r>
    <n v="9164"/>
    <s v="CA-2012-164007"/>
    <x v="1"/>
    <x v="1214"/>
    <d v="2012-06-12T00:00:00"/>
    <s v="Standard Class"/>
    <s v="MG-17695"/>
    <s v="Maureen Gnade"/>
    <x v="0"/>
    <x v="0"/>
    <x v="22"/>
    <x v="10"/>
    <n v="60610"/>
    <x v="2"/>
    <s v="TEC-AC-10003433"/>
    <x v="2"/>
    <x v="11"/>
    <s v="Maxell 4.7GB DVD+R 5/Pack"/>
    <n v="2.3760000000000003"/>
    <n v="3"/>
    <n v="0.2"/>
    <n v="0.74249999999999994"/>
  </r>
  <r>
    <n v="9165"/>
    <s v="CA-2012-164007"/>
    <x v="1"/>
    <x v="1214"/>
    <d v="2012-06-12T00:00:00"/>
    <s v="Standard Class"/>
    <s v="MG-17695"/>
    <s v="Maureen Gnade"/>
    <x v="0"/>
    <x v="0"/>
    <x v="22"/>
    <x v="10"/>
    <n v="60610"/>
    <x v="2"/>
    <s v="OFF-AP-10003849"/>
    <x v="1"/>
    <x v="9"/>
    <s v="Hoover Shoulder Vac Commercial Portable Vacuum"/>
    <n v="143.12799999999996"/>
    <n v="2"/>
    <n v="0.8"/>
    <n v="-393.60200000000009"/>
  </r>
  <r>
    <n v="9166"/>
    <s v="CA-2013-100300"/>
    <x v="0"/>
    <x v="890"/>
    <d v="2013-06-27T00:00:00"/>
    <s v="Second Class"/>
    <s v="MJ-17740"/>
    <s v="Max Jones"/>
    <x v="0"/>
    <x v="0"/>
    <x v="70"/>
    <x v="1"/>
    <n v="92037"/>
    <x v="1"/>
    <s v="TEC-MA-10000984"/>
    <x v="2"/>
    <x v="15"/>
    <s v="Okidata MB760 Printer"/>
    <n v="4476.8"/>
    <n v="4"/>
    <n v="0.2"/>
    <n v="503.63999999999965"/>
  </r>
  <r>
    <n v="9167"/>
    <s v="CA-2013-100300"/>
    <x v="0"/>
    <x v="890"/>
    <d v="2013-06-27T00:00:00"/>
    <s v="Second Class"/>
    <s v="MJ-17740"/>
    <s v="Max Jones"/>
    <x v="0"/>
    <x v="0"/>
    <x v="70"/>
    <x v="1"/>
    <n v="92037"/>
    <x v="1"/>
    <s v="OFF-PA-10000418"/>
    <x v="1"/>
    <x v="10"/>
    <s v="Xerox 189"/>
    <n v="104.85"/>
    <n v="1"/>
    <n v="0"/>
    <n v="50.327999999999996"/>
  </r>
  <r>
    <n v="9168"/>
    <s v="CA-2013-100300"/>
    <x v="0"/>
    <x v="890"/>
    <d v="2013-06-27T00:00:00"/>
    <s v="Second Class"/>
    <s v="MJ-17740"/>
    <s v="Max Jones"/>
    <x v="0"/>
    <x v="0"/>
    <x v="70"/>
    <x v="1"/>
    <n v="92037"/>
    <x v="1"/>
    <s v="OFF-AP-10001242"/>
    <x v="1"/>
    <x v="9"/>
    <s v="APC 7 Outlet Network SurgeArrest Surge Protector"/>
    <n v="241.44"/>
    <n v="3"/>
    <n v="0"/>
    <n v="72.431999999999988"/>
  </r>
  <r>
    <n v="9169"/>
    <s v="CA-2013-140571"/>
    <x v="0"/>
    <x v="543"/>
    <d v="2013-03-20T00:00:00"/>
    <s v="Standard Class"/>
    <s v="SJ-20125"/>
    <s v="Sanjit Jacobs"/>
    <x v="2"/>
    <x v="0"/>
    <x v="25"/>
    <x v="35"/>
    <n v="39212"/>
    <x v="0"/>
    <s v="OFF-PA-10001954"/>
    <x v="1"/>
    <x v="10"/>
    <s v="Xerox 1964"/>
    <n v="319.76"/>
    <n v="14"/>
    <n v="0"/>
    <n v="147.08959999999999"/>
  </r>
  <r>
    <n v="9170"/>
    <s v="CA-2013-140571"/>
    <x v="0"/>
    <x v="543"/>
    <d v="2013-03-20T00:00:00"/>
    <s v="Standard Class"/>
    <s v="SJ-20125"/>
    <s v="Sanjit Jacobs"/>
    <x v="2"/>
    <x v="0"/>
    <x v="25"/>
    <x v="35"/>
    <n v="39212"/>
    <x v="0"/>
    <s v="OFF-PA-10001954"/>
    <x v="1"/>
    <x v="10"/>
    <s v="Xerox 1964"/>
    <n v="45.68"/>
    <n v="2"/>
    <n v="0"/>
    <n v="21.012799999999999"/>
  </r>
  <r>
    <n v="9171"/>
    <s v="US-2013-155768"/>
    <x v="0"/>
    <x v="49"/>
    <d v="2013-12-02T00:00:00"/>
    <s v="Same Day"/>
    <s v="LB-16795"/>
    <s v="Laurel Beltran"/>
    <x v="2"/>
    <x v="0"/>
    <x v="475"/>
    <x v="1"/>
    <n v="93030"/>
    <x v="1"/>
    <s v="FUR-FU-10000448"/>
    <x v="0"/>
    <x v="5"/>
    <s v="Tenex Chairmats For Use With Carpeted Floors"/>
    <n v="31.96"/>
    <n v="2"/>
    <n v="0"/>
    <n v="1.597999999999999"/>
  </r>
  <r>
    <n v="9172"/>
    <s v="US-2013-155768"/>
    <x v="0"/>
    <x v="49"/>
    <d v="2013-12-02T00:00:00"/>
    <s v="Same Day"/>
    <s v="LB-16795"/>
    <s v="Laurel Beltran"/>
    <x v="2"/>
    <x v="0"/>
    <x v="475"/>
    <x v="1"/>
    <n v="93030"/>
    <x v="1"/>
    <s v="OFF-PA-10001357"/>
    <x v="1"/>
    <x v="10"/>
    <s v="Xerox 1886"/>
    <n v="47.9"/>
    <n v="1"/>
    <n v="0"/>
    <n v="22.991999999999997"/>
  </r>
  <r>
    <n v="9173"/>
    <s v="US-2013-155768"/>
    <x v="0"/>
    <x v="49"/>
    <d v="2013-12-02T00:00:00"/>
    <s v="Same Day"/>
    <s v="LB-16795"/>
    <s v="Laurel Beltran"/>
    <x v="2"/>
    <x v="0"/>
    <x v="475"/>
    <x v="1"/>
    <n v="93030"/>
    <x v="1"/>
    <s v="OFF-ST-10002292"/>
    <x v="1"/>
    <x v="4"/>
    <s v="Sauder Facets Collection Locker/File Cabinet, Sky Alder Finish"/>
    <n v="1112.94"/>
    <n v="3"/>
    <n v="0"/>
    <n v="222.58799999999991"/>
  </r>
  <r>
    <n v="9174"/>
    <s v="US-2013-155768"/>
    <x v="0"/>
    <x v="49"/>
    <d v="2013-12-02T00:00:00"/>
    <s v="Same Day"/>
    <s v="LB-16795"/>
    <s v="Laurel Beltran"/>
    <x v="2"/>
    <x v="0"/>
    <x v="475"/>
    <x v="1"/>
    <n v="93030"/>
    <x v="1"/>
    <s v="OFF-EN-10001219"/>
    <x v="1"/>
    <x v="12"/>
    <s v="#10- 4 1/8&quot; x 9 1/2&quot; Security-Tint Envelopes"/>
    <n v="22.919999999999998"/>
    <n v="3"/>
    <n v="0"/>
    <n v="11.230799999999999"/>
  </r>
  <r>
    <n v="9175"/>
    <s v="CA-2014-119424"/>
    <x v="3"/>
    <x v="492"/>
    <d v="2014-06-15T00:00:00"/>
    <s v="Second Class"/>
    <s v="SB-20185"/>
    <s v="Sarah Brown"/>
    <x v="0"/>
    <x v="0"/>
    <x v="239"/>
    <x v="4"/>
    <n v="98031"/>
    <x v="1"/>
    <s v="TEC-PH-10002564"/>
    <x v="2"/>
    <x v="7"/>
    <s v="OtterBox Defender Series Case - Samsung Galaxy S4"/>
    <n v="71.975999999999999"/>
    <n v="3"/>
    <n v="0.2"/>
    <n v="8.9969999999999892"/>
  </r>
  <r>
    <n v="9176"/>
    <s v="CA-2014-119424"/>
    <x v="3"/>
    <x v="492"/>
    <d v="2014-06-15T00:00:00"/>
    <s v="Second Class"/>
    <s v="SB-20185"/>
    <s v="Sarah Brown"/>
    <x v="0"/>
    <x v="0"/>
    <x v="239"/>
    <x v="4"/>
    <n v="98031"/>
    <x v="1"/>
    <s v="OFF-PA-10001639"/>
    <x v="1"/>
    <x v="10"/>
    <s v="Xerox 203"/>
    <n v="19.440000000000001"/>
    <n v="3"/>
    <n v="0"/>
    <n v="9.3312000000000008"/>
  </r>
  <r>
    <n v="9177"/>
    <s v="CA-2013-118178"/>
    <x v="0"/>
    <x v="690"/>
    <d v="2013-03-25T00:00:00"/>
    <s v="Standard Class"/>
    <s v="CC-12610"/>
    <s v="Corey Catlett"/>
    <x v="1"/>
    <x v="0"/>
    <x v="316"/>
    <x v="18"/>
    <n v="37211"/>
    <x v="0"/>
    <s v="OFF-BI-10001153"/>
    <x v="1"/>
    <x v="8"/>
    <s v="Ibico Recycled Grain-Textured Covers"/>
    <n v="31.086000000000006"/>
    <n v="3"/>
    <n v="0.7"/>
    <n v="-20.72399999999999"/>
  </r>
  <r>
    <n v="9178"/>
    <s v="CA-2013-166618"/>
    <x v="0"/>
    <x v="696"/>
    <d v="2013-11-19T00:00:00"/>
    <s v="Standard Class"/>
    <s v="DP-13000"/>
    <s v="Darren Powers"/>
    <x v="0"/>
    <x v="0"/>
    <x v="20"/>
    <x v="15"/>
    <n v="10035"/>
    <x v="3"/>
    <s v="TEC-PH-10003356"/>
    <x v="2"/>
    <x v="7"/>
    <s v="SmartStand Mobile Device Holder, Assorted Colors"/>
    <n v="13.98"/>
    <n v="2"/>
    <n v="0"/>
    <n v="3.9144000000000005"/>
  </r>
  <r>
    <n v="9179"/>
    <s v="CA-2013-166618"/>
    <x v="0"/>
    <x v="696"/>
    <d v="2013-11-19T00:00:00"/>
    <s v="Standard Class"/>
    <s v="DP-13000"/>
    <s v="Darren Powers"/>
    <x v="0"/>
    <x v="0"/>
    <x v="20"/>
    <x v="15"/>
    <n v="10035"/>
    <x v="3"/>
    <s v="OFF-AR-10001725"/>
    <x v="1"/>
    <x v="6"/>
    <s v="Boston Home &amp; Office Model 2000 Electric Pencil Sharpeners"/>
    <n v="23.65"/>
    <n v="1"/>
    <n v="0"/>
    <n v="6.1490000000000009"/>
  </r>
  <r>
    <n v="9180"/>
    <s v="CA-2014-156776"/>
    <x v="3"/>
    <x v="783"/>
    <d v="2014-08-12T00:00:00"/>
    <s v="Standard Class"/>
    <s v="JL-15505"/>
    <s v="Jeremy Lonsdale"/>
    <x v="0"/>
    <x v="0"/>
    <x v="223"/>
    <x v="1"/>
    <n v="92683"/>
    <x v="1"/>
    <s v="TEC-PH-10002415"/>
    <x v="2"/>
    <x v="7"/>
    <s v="Polycom VoiceStation 500 Conference phone"/>
    <n v="707.88"/>
    <n v="3"/>
    <n v="0.2"/>
    <n v="44.242500000000035"/>
  </r>
  <r>
    <n v="9181"/>
    <s v="CA-2014-156776"/>
    <x v="3"/>
    <x v="783"/>
    <d v="2014-08-12T00:00:00"/>
    <s v="Standard Class"/>
    <s v="JL-15505"/>
    <s v="Jeremy Lonsdale"/>
    <x v="0"/>
    <x v="0"/>
    <x v="223"/>
    <x v="1"/>
    <n v="92683"/>
    <x v="1"/>
    <s v="OFF-BI-10003355"/>
    <x v="1"/>
    <x v="8"/>
    <s v="Cardinal Holdit Business Card Pockets"/>
    <n v="11.952000000000002"/>
    <n v="3"/>
    <n v="0.2"/>
    <n v="4.1832000000000003"/>
  </r>
  <r>
    <n v="9182"/>
    <s v="CA-2014-156776"/>
    <x v="3"/>
    <x v="783"/>
    <d v="2014-08-12T00:00:00"/>
    <s v="Standard Class"/>
    <s v="JL-15505"/>
    <s v="Jeremy Lonsdale"/>
    <x v="0"/>
    <x v="0"/>
    <x v="223"/>
    <x v="1"/>
    <n v="92683"/>
    <x v="1"/>
    <s v="OFF-BI-10000216"/>
    <x v="1"/>
    <x v="8"/>
    <s v="Mead 1st Gear 2&quot; Zipper Binder, Asst. Colors"/>
    <n v="31.128000000000004"/>
    <n v="3"/>
    <n v="0.2"/>
    <n v="11.673000000000002"/>
  </r>
  <r>
    <n v="9183"/>
    <s v="CA-2014-156776"/>
    <x v="3"/>
    <x v="783"/>
    <d v="2014-08-12T00:00:00"/>
    <s v="Standard Class"/>
    <s v="JL-15505"/>
    <s v="Jeremy Lonsdale"/>
    <x v="0"/>
    <x v="0"/>
    <x v="223"/>
    <x v="1"/>
    <n v="92683"/>
    <x v="1"/>
    <s v="TEC-AC-10004803"/>
    <x v="2"/>
    <x v="11"/>
    <s v="Sony Micro Vault Click 4 GB USB 2.0 Flash Drive"/>
    <n v="55.76"/>
    <n v="4"/>
    <n v="0"/>
    <n v="7.8064000000000036"/>
  </r>
  <r>
    <n v="9184"/>
    <s v="CA-2014-156776"/>
    <x v="3"/>
    <x v="783"/>
    <d v="2014-08-12T00:00:00"/>
    <s v="Standard Class"/>
    <s v="JL-15505"/>
    <s v="Jeremy Lonsdale"/>
    <x v="0"/>
    <x v="0"/>
    <x v="223"/>
    <x v="1"/>
    <n v="92683"/>
    <x v="1"/>
    <s v="OFF-PA-10001970"/>
    <x v="1"/>
    <x v="10"/>
    <s v="Xerox 1881"/>
    <n v="24.56"/>
    <n v="2"/>
    <n v="0"/>
    <n v="11.543199999999999"/>
  </r>
  <r>
    <n v="9185"/>
    <s v="CA-2014-156776"/>
    <x v="3"/>
    <x v="783"/>
    <d v="2014-08-12T00:00:00"/>
    <s v="Standard Class"/>
    <s v="JL-15505"/>
    <s v="Jeremy Lonsdale"/>
    <x v="0"/>
    <x v="0"/>
    <x v="223"/>
    <x v="1"/>
    <n v="92683"/>
    <x v="1"/>
    <s v="FUR-FU-10004848"/>
    <x v="0"/>
    <x v="5"/>
    <s v="Howard Miller 13-3/4&quot; Diameter Brushed Chrome Round Wall Clock"/>
    <n v="51.75"/>
    <n v="1"/>
    <n v="0"/>
    <n v="15.524999999999999"/>
  </r>
  <r>
    <n v="9186"/>
    <s v="CA-2014-156776"/>
    <x v="3"/>
    <x v="783"/>
    <d v="2014-08-12T00:00:00"/>
    <s v="Standard Class"/>
    <s v="JL-15505"/>
    <s v="Jeremy Lonsdale"/>
    <x v="0"/>
    <x v="0"/>
    <x v="223"/>
    <x v="1"/>
    <n v="92683"/>
    <x v="1"/>
    <s v="FUR-CH-10002317"/>
    <x v="0"/>
    <x v="1"/>
    <s v="Global Enterprise Series Seating Low-Back Swivel/Tilt Chairs"/>
    <n v="207.18400000000003"/>
    <n v="1"/>
    <n v="0.2"/>
    <n v="25.897999999999982"/>
  </r>
  <r>
    <n v="9187"/>
    <s v="CA-2014-156776"/>
    <x v="3"/>
    <x v="783"/>
    <d v="2014-08-12T00:00:00"/>
    <s v="Standard Class"/>
    <s v="JL-15505"/>
    <s v="Jeremy Lonsdale"/>
    <x v="0"/>
    <x v="0"/>
    <x v="223"/>
    <x v="1"/>
    <n v="92683"/>
    <x v="1"/>
    <s v="OFF-AP-10002534"/>
    <x v="1"/>
    <x v="9"/>
    <s v="3.6 Cubic Foot Counter Height Office Refrigerator"/>
    <n v="1473.1"/>
    <n v="5"/>
    <n v="0"/>
    <n v="412.46800000000007"/>
  </r>
  <r>
    <n v="9188"/>
    <s v="US-2012-130512"/>
    <x v="1"/>
    <x v="291"/>
    <d v="2012-08-25T00:00:00"/>
    <s v="Standard Class"/>
    <s v="SM-20320"/>
    <s v="Sean Miller"/>
    <x v="2"/>
    <x v="0"/>
    <x v="227"/>
    <x v="9"/>
    <n v="18103"/>
    <x v="3"/>
    <s v="OFF-SU-10001935"/>
    <x v="1"/>
    <x v="14"/>
    <s v="Staples"/>
    <n v="3.4880000000000004"/>
    <n v="2"/>
    <n v="0.2"/>
    <n v="-0.69760000000000066"/>
  </r>
  <r>
    <n v="9189"/>
    <s v="US-2012-130512"/>
    <x v="1"/>
    <x v="291"/>
    <d v="2012-08-25T00:00:00"/>
    <s v="Standard Class"/>
    <s v="SM-20320"/>
    <s v="Sean Miller"/>
    <x v="2"/>
    <x v="0"/>
    <x v="227"/>
    <x v="9"/>
    <n v="18103"/>
    <x v="3"/>
    <s v="TEC-AC-10000290"/>
    <x v="2"/>
    <x v="11"/>
    <s v="Sabrent 4-Port USB 2.0 Hub"/>
    <n v="21.728000000000002"/>
    <n v="4"/>
    <n v="0.2"/>
    <n v="3.8024000000000004"/>
  </r>
  <r>
    <n v="9190"/>
    <s v="US-2012-130512"/>
    <x v="1"/>
    <x v="291"/>
    <d v="2012-08-25T00:00:00"/>
    <s v="Standard Class"/>
    <s v="SM-20320"/>
    <s v="Sean Miller"/>
    <x v="2"/>
    <x v="0"/>
    <x v="227"/>
    <x v="9"/>
    <n v="18103"/>
    <x v="3"/>
    <s v="OFF-ST-10002574"/>
    <x v="1"/>
    <x v="4"/>
    <s v="SAFCO Commercial Wire Shelving, Black"/>
    <n v="663.072"/>
    <n v="6"/>
    <n v="0.2"/>
    <n v="-165.768"/>
  </r>
  <r>
    <n v="9191"/>
    <s v="US-2012-130512"/>
    <x v="1"/>
    <x v="291"/>
    <d v="2012-08-25T00:00:00"/>
    <s v="Standard Class"/>
    <s v="SM-20320"/>
    <s v="Sean Miller"/>
    <x v="2"/>
    <x v="0"/>
    <x v="227"/>
    <x v="9"/>
    <n v="18103"/>
    <x v="3"/>
    <s v="OFF-BI-10004519"/>
    <x v="1"/>
    <x v="8"/>
    <s v="GBC DocuBind P100 Manual Binding Machine"/>
    <n v="99.588000000000008"/>
    <n v="2"/>
    <n v="0.7"/>
    <n v="-82.989999999999981"/>
  </r>
  <r>
    <n v="9192"/>
    <s v="US-2012-130512"/>
    <x v="1"/>
    <x v="291"/>
    <d v="2012-08-25T00:00:00"/>
    <s v="Standard Class"/>
    <s v="SM-20320"/>
    <s v="Sean Miller"/>
    <x v="2"/>
    <x v="0"/>
    <x v="227"/>
    <x v="9"/>
    <n v="18103"/>
    <x v="3"/>
    <s v="OFF-PA-10003625"/>
    <x v="1"/>
    <x v="10"/>
    <s v="Xerox 1979"/>
    <n v="49.568000000000005"/>
    <n v="2"/>
    <n v="0.2"/>
    <n v="15.489999999999997"/>
  </r>
  <r>
    <n v="9193"/>
    <s v="CA-2012-141810"/>
    <x v="1"/>
    <x v="121"/>
    <d v="2012-11-07T00:00:00"/>
    <s v="Standard Class"/>
    <s v="BB-10990"/>
    <s v="Barry Blumstein"/>
    <x v="1"/>
    <x v="0"/>
    <x v="52"/>
    <x v="5"/>
    <n v="78207"/>
    <x v="2"/>
    <s v="OFF-BI-10001524"/>
    <x v="1"/>
    <x v="8"/>
    <s v="GBC Premium Transparent Covers with Diagonal Lined Pattern"/>
    <n v="29.371999999999993"/>
    <n v="7"/>
    <n v="0.8"/>
    <n v="-46.995200000000025"/>
  </r>
  <r>
    <n v="9194"/>
    <s v="CA-2012-141810"/>
    <x v="1"/>
    <x v="121"/>
    <d v="2012-11-07T00:00:00"/>
    <s v="Standard Class"/>
    <s v="BB-10990"/>
    <s v="Barry Blumstein"/>
    <x v="1"/>
    <x v="0"/>
    <x v="52"/>
    <x v="5"/>
    <n v="78207"/>
    <x v="2"/>
    <s v="TEC-PH-10002200"/>
    <x v="2"/>
    <x v="7"/>
    <s v="Aastra 6757i CT Wireless VoIP phone"/>
    <n v="344.70400000000001"/>
    <n v="2"/>
    <n v="0.2"/>
    <n v="38.779199999999989"/>
  </r>
  <r>
    <n v="9195"/>
    <s v="CA-2011-146843"/>
    <x v="2"/>
    <x v="953"/>
    <d v="2011-12-06T00:00:00"/>
    <s v="Standard Class"/>
    <s v="PB-19150"/>
    <s v="Philip Brown"/>
    <x v="0"/>
    <x v="0"/>
    <x v="418"/>
    <x v="16"/>
    <n v="85323"/>
    <x v="1"/>
    <s v="OFF-SU-10001664"/>
    <x v="1"/>
    <x v="14"/>
    <s v="Acme Office Executive Series Stainless Steel Trimmers"/>
    <n v="47.992000000000004"/>
    <n v="7"/>
    <n v="0.2"/>
    <n v="3.5993999999999993"/>
  </r>
  <r>
    <n v="9196"/>
    <s v="CA-2011-146843"/>
    <x v="2"/>
    <x v="953"/>
    <d v="2011-12-06T00:00:00"/>
    <s v="Standard Class"/>
    <s v="PB-19150"/>
    <s v="Philip Brown"/>
    <x v="0"/>
    <x v="0"/>
    <x v="418"/>
    <x v="16"/>
    <n v="85323"/>
    <x v="1"/>
    <s v="TEC-AC-10002550"/>
    <x v="2"/>
    <x v="11"/>
    <s v="Memorex 25GB 6X Branded Blu-Ray Recordable Disc, 30/Pack"/>
    <n v="102.24000000000001"/>
    <n v="4"/>
    <n v="0.2"/>
    <n v="-16.614000000000004"/>
  </r>
  <r>
    <n v="9197"/>
    <s v="CA-2011-103310"/>
    <x v="2"/>
    <x v="1025"/>
    <d v="2011-05-15T00:00:00"/>
    <s v="Standard Class"/>
    <s v="GM-14680"/>
    <s v="Greg Matthias"/>
    <x v="0"/>
    <x v="0"/>
    <x v="49"/>
    <x v="1"/>
    <n v="95123"/>
    <x v="1"/>
    <s v="OFF-PA-10004353"/>
    <x v="1"/>
    <x v="10"/>
    <s v="Southworth 25% Cotton Premium Laser Paper and Envelopes"/>
    <n v="39.96"/>
    <n v="2"/>
    <n v="0"/>
    <n v="19.180800000000001"/>
  </r>
  <r>
    <n v="9198"/>
    <s v="CA-2011-103310"/>
    <x v="2"/>
    <x v="1025"/>
    <d v="2011-05-15T00:00:00"/>
    <s v="Standard Class"/>
    <s v="GM-14680"/>
    <s v="Greg Matthias"/>
    <x v="0"/>
    <x v="0"/>
    <x v="49"/>
    <x v="1"/>
    <n v="95123"/>
    <x v="1"/>
    <s v="TEC-PH-10001817"/>
    <x v="2"/>
    <x v="7"/>
    <s v="Wilson Electronics DB Pro Signal Booster"/>
    <n v="1432.0000000000002"/>
    <n v="5"/>
    <n v="0.2"/>
    <n v="125.30000000000007"/>
  </r>
  <r>
    <n v="9199"/>
    <s v="CA-2011-103310"/>
    <x v="2"/>
    <x v="1025"/>
    <d v="2011-05-15T00:00:00"/>
    <s v="Standard Class"/>
    <s v="GM-14680"/>
    <s v="Greg Matthias"/>
    <x v="0"/>
    <x v="0"/>
    <x v="49"/>
    <x v="1"/>
    <n v="95123"/>
    <x v="1"/>
    <s v="OFF-SU-10004737"/>
    <x v="1"/>
    <x v="14"/>
    <s v="Acme Design Stainless Steel Bent Scissors"/>
    <n v="41.04"/>
    <n v="6"/>
    <n v="0"/>
    <n v="11.0808"/>
  </r>
  <r>
    <n v="9200"/>
    <s v="CA-2011-103310"/>
    <x v="2"/>
    <x v="1025"/>
    <d v="2011-05-15T00:00:00"/>
    <s v="Standard Class"/>
    <s v="GM-14680"/>
    <s v="Greg Matthias"/>
    <x v="0"/>
    <x v="0"/>
    <x v="49"/>
    <x v="1"/>
    <n v="95123"/>
    <x v="1"/>
    <s v="FUR-CH-10002320"/>
    <x v="0"/>
    <x v="1"/>
    <s v="Hon Pagoda Stacking Chairs"/>
    <n v="256.78400000000005"/>
    <n v="1"/>
    <n v="0.2"/>
    <n v="32.097999999999971"/>
  </r>
  <r>
    <n v="9201"/>
    <s v="CA-2013-152688"/>
    <x v="0"/>
    <x v="508"/>
    <d v="2013-10-21T00:00:00"/>
    <s v="First Class"/>
    <s v="NR-18550"/>
    <s v="Nick Radford"/>
    <x v="0"/>
    <x v="0"/>
    <x v="275"/>
    <x v="30"/>
    <n v="8861"/>
    <x v="3"/>
    <s v="FUR-BO-10001337"/>
    <x v="0"/>
    <x v="0"/>
    <s v="O'Sullivan Living Dimensions 2-Shelf Bookcases"/>
    <n v="120.98"/>
    <n v="1"/>
    <n v="0"/>
    <n v="12.097999999999999"/>
  </r>
  <r>
    <n v="9202"/>
    <s v="CA-2013-152688"/>
    <x v="0"/>
    <x v="508"/>
    <d v="2013-10-21T00:00:00"/>
    <s v="First Class"/>
    <s v="NR-18550"/>
    <s v="Nick Radford"/>
    <x v="0"/>
    <x v="0"/>
    <x v="275"/>
    <x v="30"/>
    <n v="8861"/>
    <x v="3"/>
    <s v="OFF-BI-10004584"/>
    <x v="1"/>
    <x v="8"/>
    <s v="GBC ProClick 150 Presentation Binding System"/>
    <n v="315.98"/>
    <n v="1"/>
    <n v="0"/>
    <n v="148.51060000000001"/>
  </r>
  <r>
    <n v="9203"/>
    <s v="CA-2013-153836"/>
    <x v="0"/>
    <x v="859"/>
    <d v="2013-11-04T00:00:00"/>
    <s v="Standard Class"/>
    <s v="EH-13765"/>
    <s v="Edward Hooks"/>
    <x v="1"/>
    <x v="0"/>
    <x v="20"/>
    <x v="15"/>
    <n v="10011"/>
    <x v="3"/>
    <s v="OFF-BI-10004817"/>
    <x v="1"/>
    <x v="8"/>
    <s v="GBC Personal VeloBind Strips"/>
    <n v="28.752000000000002"/>
    <n v="3"/>
    <n v="0.2"/>
    <n v="10.0632"/>
  </r>
  <r>
    <n v="9204"/>
    <s v="CA-2013-153836"/>
    <x v="0"/>
    <x v="859"/>
    <d v="2013-11-04T00:00:00"/>
    <s v="Standard Class"/>
    <s v="EH-13765"/>
    <s v="Edward Hooks"/>
    <x v="1"/>
    <x v="0"/>
    <x v="20"/>
    <x v="15"/>
    <n v="10011"/>
    <x v="3"/>
    <s v="OFF-AR-10004602"/>
    <x v="1"/>
    <x v="6"/>
    <s v="Boston KS Multi-Size Manual Pencil Sharpener"/>
    <n v="114.94999999999999"/>
    <n v="5"/>
    <n v="0"/>
    <n v="32.186000000000007"/>
  </r>
  <r>
    <n v="9205"/>
    <s v="CA-2013-104689"/>
    <x v="0"/>
    <x v="49"/>
    <d v="2013-12-06T00:00:00"/>
    <s v="Standard Class"/>
    <s v="FH-14365"/>
    <s v="Fred Hopkins"/>
    <x v="1"/>
    <x v="0"/>
    <x v="1"/>
    <x v="1"/>
    <n v="90004"/>
    <x v="1"/>
    <s v="OFF-AR-10001149"/>
    <x v="1"/>
    <x v="6"/>
    <s v="Sanford Colorific Colored Pencils, 12/Box"/>
    <n v="23.04"/>
    <n v="8"/>
    <n v="0"/>
    <n v="6.911999999999999"/>
  </r>
  <r>
    <n v="9206"/>
    <s v="CA-2013-146423"/>
    <x v="0"/>
    <x v="438"/>
    <d v="2013-04-22T00:00:00"/>
    <s v="Same Day"/>
    <s v="BT-11680"/>
    <s v="Brian Thompson"/>
    <x v="0"/>
    <x v="0"/>
    <x v="451"/>
    <x v="29"/>
    <n v="6460"/>
    <x v="3"/>
    <s v="OFF-AR-10004817"/>
    <x v="1"/>
    <x v="6"/>
    <s v="Colorific Watercolor Pencils"/>
    <n v="15.48"/>
    <n v="3"/>
    <n v="0"/>
    <n v="4.4891999999999985"/>
  </r>
  <r>
    <n v="9207"/>
    <s v="CA-2013-146423"/>
    <x v="0"/>
    <x v="438"/>
    <d v="2013-04-22T00:00:00"/>
    <s v="Same Day"/>
    <s v="BT-11680"/>
    <s v="Brian Thompson"/>
    <x v="0"/>
    <x v="0"/>
    <x v="451"/>
    <x v="29"/>
    <n v="6460"/>
    <x v="3"/>
    <s v="OFF-PA-10003797"/>
    <x v="1"/>
    <x v="10"/>
    <s v="Xerox 209"/>
    <n v="51.84"/>
    <n v="8"/>
    <n v="0"/>
    <n v="24.883200000000002"/>
  </r>
  <r>
    <n v="9208"/>
    <s v="CA-2014-140781"/>
    <x v="3"/>
    <x v="646"/>
    <d v="2014-08-08T00:00:00"/>
    <s v="Standard Class"/>
    <s v="AB-10105"/>
    <s v="Adrian Barton"/>
    <x v="0"/>
    <x v="0"/>
    <x v="41"/>
    <x v="10"/>
    <n v="61701"/>
    <x v="2"/>
    <s v="TEC-AC-10000682"/>
    <x v="2"/>
    <x v="11"/>
    <s v="Kensington K72356US Mouse-in-a-Box USB Desktop Mouse"/>
    <n v="39.816000000000003"/>
    <n v="3"/>
    <n v="0.2"/>
    <n v="7.4654999999999987"/>
  </r>
  <r>
    <n v="9209"/>
    <s v="CA-2014-141747"/>
    <x v="3"/>
    <x v="646"/>
    <d v="2014-08-09T00:00:00"/>
    <s v="Second Class"/>
    <s v="SC-20230"/>
    <s v="Scot Coram"/>
    <x v="1"/>
    <x v="0"/>
    <x v="4"/>
    <x v="4"/>
    <n v="98105"/>
    <x v="1"/>
    <s v="OFF-ST-10003996"/>
    <x v="1"/>
    <x v="4"/>
    <s v="Letter/Legal File Tote with Clear Snap-On Lid, Black Granite"/>
    <n v="16.059999999999999"/>
    <n v="1"/>
    <n v="0"/>
    <n v="4.1755999999999993"/>
  </r>
  <r>
    <n v="9210"/>
    <s v="CA-2014-142776"/>
    <x v="3"/>
    <x v="157"/>
    <d v="2014-12-15T00:00:00"/>
    <s v="Second Class"/>
    <s v="RS-19870"/>
    <s v="Roy Skaria"/>
    <x v="2"/>
    <x v="0"/>
    <x v="140"/>
    <x v="23"/>
    <n v="52601"/>
    <x v="2"/>
    <s v="OFF-EN-10003160"/>
    <x v="1"/>
    <x v="12"/>
    <s v="Pastel Pink Envelopes"/>
    <n v="7.28"/>
    <n v="1"/>
    <n v="0"/>
    <n v="3.4944000000000002"/>
  </r>
  <r>
    <n v="9211"/>
    <s v="CA-2014-142776"/>
    <x v="3"/>
    <x v="157"/>
    <d v="2014-12-15T00:00:00"/>
    <s v="Second Class"/>
    <s v="RS-19870"/>
    <s v="Roy Skaria"/>
    <x v="2"/>
    <x v="0"/>
    <x v="140"/>
    <x v="23"/>
    <n v="52601"/>
    <x v="2"/>
    <s v="OFF-BI-10002012"/>
    <x v="1"/>
    <x v="8"/>
    <s v="Wilson Jones Easy Flow II Sheet Lifters"/>
    <n v="5.4"/>
    <n v="3"/>
    <n v="0"/>
    <n v="2.5920000000000001"/>
  </r>
  <r>
    <n v="9212"/>
    <s v="CA-2012-167479"/>
    <x v="1"/>
    <x v="948"/>
    <d v="2012-03-19T00:00:00"/>
    <s v="Standard Class"/>
    <s v="AI-10855"/>
    <s v="Arianne Irving"/>
    <x v="0"/>
    <x v="0"/>
    <x v="43"/>
    <x v="1"/>
    <n v="95661"/>
    <x v="1"/>
    <s v="OFF-PA-10002105"/>
    <x v="1"/>
    <x v="10"/>
    <s v="Xerox 223"/>
    <n v="19.440000000000001"/>
    <n v="3"/>
    <n v="0"/>
    <n v="9.3312000000000008"/>
  </r>
  <r>
    <n v="9213"/>
    <s v="CA-2011-144071"/>
    <x v="2"/>
    <x v="589"/>
    <d v="2011-12-15T00:00:00"/>
    <s v="Standard Class"/>
    <s v="DJ-13420"/>
    <s v="Denny Joy"/>
    <x v="1"/>
    <x v="0"/>
    <x v="8"/>
    <x v="1"/>
    <n v="94110"/>
    <x v="1"/>
    <s v="FUR-FU-10000397"/>
    <x v="0"/>
    <x v="5"/>
    <s v="Luxo Economy Swing Arm Lamp"/>
    <n v="39.880000000000003"/>
    <n v="2"/>
    <n v="0"/>
    <n v="11.166400000000003"/>
  </r>
  <r>
    <n v="9214"/>
    <s v="CA-2011-144071"/>
    <x v="2"/>
    <x v="589"/>
    <d v="2011-12-15T00:00:00"/>
    <s v="Standard Class"/>
    <s v="DJ-13420"/>
    <s v="Denny Joy"/>
    <x v="1"/>
    <x v="0"/>
    <x v="8"/>
    <x v="1"/>
    <n v="94110"/>
    <x v="1"/>
    <s v="FUR-FU-10000758"/>
    <x v="0"/>
    <x v="5"/>
    <s v="DAX Natural Wood-Tone Poster Frame"/>
    <n v="79.44"/>
    <n v="3"/>
    <n v="0"/>
    <n v="28.598399999999994"/>
  </r>
  <r>
    <n v="9215"/>
    <s v="US-2014-120908"/>
    <x v="3"/>
    <x v="1033"/>
    <d v="2014-10-03T00:00:00"/>
    <s v="First Class"/>
    <s v="BF-10975"/>
    <s v="Barbara Fisher"/>
    <x v="1"/>
    <x v="0"/>
    <x v="10"/>
    <x v="9"/>
    <n v="19120"/>
    <x v="3"/>
    <s v="OFF-LA-10004677"/>
    <x v="1"/>
    <x v="2"/>
    <s v="Self-Adhesive Address Labels for Typewriters with Dispenser Box"/>
    <n v="20.664000000000001"/>
    <n v="7"/>
    <n v="0.2"/>
    <n v="6.9741"/>
  </r>
  <r>
    <n v="9216"/>
    <s v="CA-2013-152646"/>
    <x v="0"/>
    <x v="831"/>
    <d v="2013-11-27T00:00:00"/>
    <s v="Standard Class"/>
    <s v="TH-21235"/>
    <s v="Tiffany House"/>
    <x v="1"/>
    <x v="0"/>
    <x v="1"/>
    <x v="1"/>
    <n v="90049"/>
    <x v="1"/>
    <s v="OFF-PA-10004451"/>
    <x v="1"/>
    <x v="10"/>
    <s v="Xerox 222"/>
    <n v="32.400000000000006"/>
    <n v="5"/>
    <n v="0"/>
    <n v="15.552000000000001"/>
  </r>
  <r>
    <n v="9217"/>
    <s v="CA-2014-103765"/>
    <x v="3"/>
    <x v="221"/>
    <d v="2014-12-01T00:00:00"/>
    <s v="Standard Class"/>
    <s v="JG-15310"/>
    <s v="Jason Gross"/>
    <x v="1"/>
    <x v="0"/>
    <x v="372"/>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x v="0"/>
    <x v="31"/>
    <x v="11"/>
    <n v="55407"/>
    <x v="2"/>
    <s v="OFF-EN-10004459"/>
    <x v="1"/>
    <x v="12"/>
    <s v="Security-Tint Envelopes"/>
    <n v="15.28"/>
    <n v="2"/>
    <n v="0"/>
    <n v="7.4871999999999996"/>
  </r>
  <r>
    <n v="9219"/>
    <s v="US-2012-164238"/>
    <x v="1"/>
    <x v="748"/>
    <d v="2012-08-20T00:00:00"/>
    <s v="Standard Class"/>
    <s v="JW-15955"/>
    <s v="Joni Wasserman"/>
    <x v="0"/>
    <x v="0"/>
    <x v="10"/>
    <x v="9"/>
    <n v="19120"/>
    <x v="3"/>
    <s v="OFF-ST-10002352"/>
    <x v="1"/>
    <x v="4"/>
    <s v="Iris Project Case"/>
    <n v="44.688000000000002"/>
    <n v="7"/>
    <n v="0.2"/>
    <n v="3.3515999999999977"/>
  </r>
  <r>
    <n v="9220"/>
    <s v="US-2012-164238"/>
    <x v="1"/>
    <x v="748"/>
    <d v="2012-08-20T00:00:00"/>
    <s v="Standard Class"/>
    <s v="JW-15955"/>
    <s v="Joni Wasserman"/>
    <x v="0"/>
    <x v="0"/>
    <x v="10"/>
    <x v="9"/>
    <n v="19120"/>
    <x v="3"/>
    <s v="FUR-BO-10000780"/>
    <x v="0"/>
    <x v="0"/>
    <s v="O'Sullivan Plantations 2-Door Library in Landvery Oak"/>
    <n v="301.46999999999997"/>
    <n v="3"/>
    <n v="0.5"/>
    <n v="-204.99959999999996"/>
  </r>
  <r>
    <n v="9221"/>
    <s v="CA-2014-103212"/>
    <x v="3"/>
    <x v="119"/>
    <d v="2014-10-15T00:00:00"/>
    <s v="First Class"/>
    <s v="MH-18025"/>
    <s v="Michelle Huthwaite"/>
    <x v="0"/>
    <x v="0"/>
    <x v="240"/>
    <x v="28"/>
    <n v="70506"/>
    <x v="0"/>
    <s v="OFF-LA-10000248"/>
    <x v="1"/>
    <x v="2"/>
    <s v="Avery 52"/>
    <n v="11.07"/>
    <n v="3"/>
    <n v="0"/>
    <n v="5.2028999999999996"/>
  </r>
  <r>
    <n v="9222"/>
    <s v="CA-2014-103212"/>
    <x v="3"/>
    <x v="119"/>
    <d v="2014-10-15T00:00:00"/>
    <s v="First Class"/>
    <s v="MH-18025"/>
    <s v="Michelle Huthwaite"/>
    <x v="0"/>
    <x v="0"/>
    <x v="240"/>
    <x v="28"/>
    <n v="70506"/>
    <x v="0"/>
    <s v="FUR-TA-10003473"/>
    <x v="0"/>
    <x v="3"/>
    <s v="Bretford Rectangular Conference Table Tops"/>
    <n v="1504.52"/>
    <n v="4"/>
    <n v="0"/>
    <n v="346.03960000000006"/>
  </r>
  <r>
    <n v="9223"/>
    <s v="CA-2014-103212"/>
    <x v="3"/>
    <x v="119"/>
    <d v="2014-10-15T00:00:00"/>
    <s v="First Class"/>
    <s v="MH-18025"/>
    <s v="Michelle Huthwaite"/>
    <x v="0"/>
    <x v="0"/>
    <x v="240"/>
    <x v="28"/>
    <n v="70506"/>
    <x v="0"/>
    <s v="OFF-PA-10004355"/>
    <x v="1"/>
    <x v="10"/>
    <s v="Xerox 231"/>
    <n v="25.92"/>
    <n v="4"/>
    <n v="0"/>
    <n v="12.441600000000001"/>
  </r>
  <r>
    <n v="9224"/>
    <s v="CA-2014-121160"/>
    <x v="3"/>
    <x v="259"/>
    <d v="2014-11-05T00:00:00"/>
    <s v="Same Day"/>
    <s v="FM-14290"/>
    <s v="Frank Merwin"/>
    <x v="2"/>
    <x v="0"/>
    <x v="518"/>
    <x v="5"/>
    <n v="77803"/>
    <x v="2"/>
    <s v="OFF-BI-10001308"/>
    <x v="1"/>
    <x v="8"/>
    <s v="GBC Standard Plastic Binding Systems' Combs"/>
    <n v="7.5359999999999987"/>
    <n v="6"/>
    <n v="0.8"/>
    <n v="-13.188000000000009"/>
  </r>
  <r>
    <n v="9225"/>
    <s v="CA-2014-121160"/>
    <x v="3"/>
    <x v="259"/>
    <d v="2014-11-05T00:00:00"/>
    <s v="Same Day"/>
    <s v="FM-14290"/>
    <s v="Frank Merwin"/>
    <x v="2"/>
    <x v="0"/>
    <x v="518"/>
    <x v="5"/>
    <n v="77803"/>
    <x v="2"/>
    <s v="OFF-BI-10003094"/>
    <x v="1"/>
    <x v="8"/>
    <s v="Self-Adhesive Ring Binder Labels"/>
    <n v="1.4079999999999997"/>
    <n v="2"/>
    <n v="0.8"/>
    <n v="-2.3232000000000008"/>
  </r>
  <r>
    <n v="9226"/>
    <s v="CA-2014-121160"/>
    <x v="3"/>
    <x v="259"/>
    <d v="2014-11-05T00:00:00"/>
    <s v="Same Day"/>
    <s v="FM-14290"/>
    <s v="Frank Merwin"/>
    <x v="2"/>
    <x v="0"/>
    <x v="518"/>
    <x v="5"/>
    <n v="77803"/>
    <x v="2"/>
    <s v="OFF-BI-10004040"/>
    <x v="1"/>
    <x v="8"/>
    <s v="Wilson Jones Impact Binders"/>
    <n v="4.1439999999999992"/>
    <n v="4"/>
    <n v="0.8"/>
    <n v="-6.4232000000000014"/>
  </r>
  <r>
    <n v="9227"/>
    <s v="CA-2014-121160"/>
    <x v="3"/>
    <x v="259"/>
    <d v="2014-11-05T00:00:00"/>
    <s v="Same Day"/>
    <s v="FM-14290"/>
    <s v="Frank Merwin"/>
    <x v="2"/>
    <x v="0"/>
    <x v="518"/>
    <x v="5"/>
    <n v="77803"/>
    <x v="2"/>
    <s v="OFF-ST-10002485"/>
    <x v="1"/>
    <x v="4"/>
    <s v="Rogers Deluxe File Chest"/>
    <n v="52.751999999999995"/>
    <n v="3"/>
    <n v="0.2"/>
    <n v="-12.528600000000001"/>
  </r>
  <r>
    <n v="9228"/>
    <s v="CA-2014-140515"/>
    <x v="3"/>
    <x v="498"/>
    <d v="2014-03-25T00:00:00"/>
    <s v="Standard Class"/>
    <s v="GZ-14545"/>
    <s v="George Zrebassa"/>
    <x v="1"/>
    <x v="0"/>
    <x v="1"/>
    <x v="1"/>
    <n v="90008"/>
    <x v="1"/>
    <s v="OFF-AP-10001205"/>
    <x v="1"/>
    <x v="9"/>
    <s v="Belkin 5 Outlet SurgeMaster Power Centers"/>
    <n v="381.35999999999996"/>
    <n v="7"/>
    <n v="0"/>
    <n v="106.78080000000003"/>
  </r>
  <r>
    <n v="9229"/>
    <s v="CA-2011-153619"/>
    <x v="2"/>
    <x v="935"/>
    <d v="2011-11-03T00:00:00"/>
    <s v="Same Day"/>
    <s v="TC-21535"/>
    <s v="Tracy Collins"/>
    <x v="2"/>
    <x v="0"/>
    <x v="1"/>
    <x v="1"/>
    <n v="90049"/>
    <x v="1"/>
    <s v="OFF-AR-10001868"/>
    <x v="1"/>
    <x v="6"/>
    <s v="Prang Dustless Chalk Sticks"/>
    <n v="6.72"/>
    <n v="4"/>
    <n v="0"/>
    <n v="3.36"/>
  </r>
  <r>
    <n v="9230"/>
    <s v="CA-2014-133718"/>
    <x v="3"/>
    <x v="283"/>
    <d v="2014-07-27T00:00:00"/>
    <s v="First Class"/>
    <s v="TB-21520"/>
    <s v="Tracy Blumstein"/>
    <x v="0"/>
    <x v="0"/>
    <x v="1"/>
    <x v="1"/>
    <n v="90045"/>
    <x v="1"/>
    <s v="OFF-BI-10003429"/>
    <x v="1"/>
    <x v="8"/>
    <s v="Cardinal HOLDit! Binder Insert Strips,Extra Strips"/>
    <n v="15.192"/>
    <n v="3"/>
    <n v="0.2"/>
    <n v="5.5070999999999994"/>
  </r>
  <r>
    <n v="9231"/>
    <s v="CA-2014-133718"/>
    <x v="3"/>
    <x v="283"/>
    <d v="2014-07-27T00:00:00"/>
    <s v="First Class"/>
    <s v="TB-21520"/>
    <s v="Tracy Blumstein"/>
    <x v="0"/>
    <x v="0"/>
    <x v="1"/>
    <x v="1"/>
    <n v="90045"/>
    <x v="1"/>
    <s v="OFF-PA-10002689"/>
    <x v="1"/>
    <x v="10"/>
    <s v="Weyerhaeuser First Choice Laser/Copy Paper (20Lb. and 88 Bright)"/>
    <n v="58.320000000000007"/>
    <n v="9"/>
    <n v="0"/>
    <n v="27.993600000000001"/>
  </r>
  <r>
    <n v="9232"/>
    <s v="CA-2011-148383"/>
    <x v="2"/>
    <x v="422"/>
    <d v="2011-12-31T00:00:00"/>
    <s v="Standard Class"/>
    <s v="RP-19390"/>
    <s v="Resi Pölking"/>
    <x v="0"/>
    <x v="0"/>
    <x v="42"/>
    <x v="16"/>
    <n v="85023"/>
    <x v="1"/>
    <s v="OFF-BI-10003650"/>
    <x v="1"/>
    <x v="8"/>
    <s v="GBC DocuBind 300 Electric Binding Machine"/>
    <n v="946.76400000000024"/>
    <n v="6"/>
    <n v="0.7"/>
    <n v="-694.29359999999997"/>
  </r>
  <r>
    <n v="9233"/>
    <s v="CA-2013-126732"/>
    <x v="0"/>
    <x v="476"/>
    <d v="2013-09-07T00:00:00"/>
    <s v="Standard Class"/>
    <s v="LR-16915"/>
    <s v="Lena Radford"/>
    <x v="0"/>
    <x v="0"/>
    <x v="1"/>
    <x v="1"/>
    <n v="90036"/>
    <x v="1"/>
    <s v="FUR-FU-10001889"/>
    <x v="0"/>
    <x v="5"/>
    <s v="Ultra Door Pull Handle"/>
    <n v="94.679999999999993"/>
    <n v="9"/>
    <n v="0"/>
    <n v="31.244399999999995"/>
  </r>
  <r>
    <n v="9234"/>
    <s v="CA-2013-126732"/>
    <x v="0"/>
    <x v="476"/>
    <d v="2013-09-07T00:00:00"/>
    <s v="Standard Class"/>
    <s v="LR-16915"/>
    <s v="Lena Radford"/>
    <x v="0"/>
    <x v="0"/>
    <x v="1"/>
    <x v="1"/>
    <n v="90036"/>
    <x v="1"/>
    <s v="OFF-ST-10000321"/>
    <x v="1"/>
    <x v="4"/>
    <s v="Akro Stacking Bins"/>
    <n v="23.669999999999998"/>
    <n v="3"/>
    <n v="0"/>
    <n v="0.94679999999999698"/>
  </r>
  <r>
    <n v="9235"/>
    <s v="CA-2013-126732"/>
    <x v="0"/>
    <x v="476"/>
    <d v="2013-09-07T00:00:00"/>
    <s v="Standard Class"/>
    <s v="LR-16915"/>
    <s v="Lena Radford"/>
    <x v="0"/>
    <x v="0"/>
    <x v="1"/>
    <x v="1"/>
    <n v="90036"/>
    <x v="1"/>
    <s v="TEC-PH-10001530"/>
    <x v="2"/>
    <x v="7"/>
    <s v="Cisco Unified IP Phone 7945G VoIP phone"/>
    <n v="1091.1680000000001"/>
    <n v="4"/>
    <n v="0.2"/>
    <n v="68.197999999999979"/>
  </r>
  <r>
    <n v="9236"/>
    <s v="CA-2013-126732"/>
    <x v="0"/>
    <x v="476"/>
    <d v="2013-09-07T00:00:00"/>
    <s v="Standard Class"/>
    <s v="LR-16915"/>
    <s v="Lena Radford"/>
    <x v="0"/>
    <x v="0"/>
    <x v="1"/>
    <x v="1"/>
    <n v="90036"/>
    <x v="1"/>
    <s v="OFF-AR-10004752"/>
    <x v="1"/>
    <x v="6"/>
    <s v="Blackstonian Pencils"/>
    <n v="18.689999999999998"/>
    <n v="7"/>
    <n v="0"/>
    <n v="5.2332000000000001"/>
  </r>
  <r>
    <n v="9237"/>
    <s v="CA-2013-126732"/>
    <x v="0"/>
    <x v="476"/>
    <d v="2013-09-07T00:00:00"/>
    <s v="Standard Class"/>
    <s v="LR-16915"/>
    <s v="Lena Radford"/>
    <x v="0"/>
    <x v="0"/>
    <x v="1"/>
    <x v="1"/>
    <n v="90036"/>
    <x v="1"/>
    <s v="FUR-TA-10001539"/>
    <x v="0"/>
    <x v="3"/>
    <s v="Chromcraft Rectangular Conference Tables"/>
    <n v="568.72800000000007"/>
    <n v="3"/>
    <n v="0.2"/>
    <n v="28.436399999999935"/>
  </r>
  <r>
    <n v="9238"/>
    <s v="CA-2013-126732"/>
    <x v="0"/>
    <x v="476"/>
    <d v="2013-09-07T00:00:00"/>
    <s v="Standard Class"/>
    <s v="LR-16915"/>
    <s v="Lena Radford"/>
    <x v="0"/>
    <x v="0"/>
    <x v="1"/>
    <x v="1"/>
    <n v="90036"/>
    <x v="1"/>
    <s v="OFF-BI-10001553"/>
    <x v="1"/>
    <x v="8"/>
    <s v="SpineVue Locking Slant-D Ring Binders by Cardinal"/>
    <n v="7.3120000000000012"/>
    <n v="1"/>
    <n v="0.2"/>
    <n v="2.5591999999999997"/>
  </r>
  <r>
    <n v="9239"/>
    <s v="CA-2014-138156"/>
    <x v="3"/>
    <x v="512"/>
    <d v="2014-02-15T00:00:00"/>
    <s v="First Class"/>
    <s v="MM-17260"/>
    <s v="Magdelene Morse"/>
    <x v="0"/>
    <x v="0"/>
    <x v="38"/>
    <x v="24"/>
    <n v="43229"/>
    <x v="3"/>
    <s v="FUR-FU-10003601"/>
    <x v="0"/>
    <x v="5"/>
    <s v="Deflect-o RollaMat Studded, Beveled Mat for Medium Pile Carpeting"/>
    <n v="147.56800000000001"/>
    <n v="2"/>
    <n v="0.2"/>
    <n v="-3.6892000000000067"/>
  </r>
  <r>
    <n v="9240"/>
    <s v="CA-2014-110310"/>
    <x v="3"/>
    <x v="855"/>
    <d v="2014-11-03T00:00:00"/>
    <s v="Standard Class"/>
    <s v="NB-18655"/>
    <s v="Nona Balk"/>
    <x v="1"/>
    <x v="0"/>
    <x v="315"/>
    <x v="2"/>
    <n v="32303"/>
    <x v="0"/>
    <s v="OFF-PA-10001685"/>
    <x v="1"/>
    <x v="10"/>
    <s v="Staples"/>
    <n v="56.783999999999999"/>
    <n v="7"/>
    <n v="0.2"/>
    <n v="20.584200000000003"/>
  </r>
  <r>
    <n v="9241"/>
    <s v="CA-2014-110310"/>
    <x v="3"/>
    <x v="855"/>
    <d v="2014-11-03T00:00:00"/>
    <s v="Standard Class"/>
    <s v="NB-18655"/>
    <s v="Nona Balk"/>
    <x v="1"/>
    <x v="0"/>
    <x v="315"/>
    <x v="2"/>
    <n v="32303"/>
    <x v="0"/>
    <s v="OFF-BI-10001097"/>
    <x v="1"/>
    <x v="8"/>
    <s v="Avery Hole Reinforcements"/>
    <n v="5.6070000000000011"/>
    <n v="3"/>
    <n v="0.7"/>
    <n v="-3.9248999999999974"/>
  </r>
  <r>
    <n v="9242"/>
    <s v="CA-2014-110310"/>
    <x v="3"/>
    <x v="855"/>
    <d v="2014-11-03T00:00:00"/>
    <s v="Standard Class"/>
    <s v="NB-18655"/>
    <s v="Nona Balk"/>
    <x v="1"/>
    <x v="0"/>
    <x v="315"/>
    <x v="2"/>
    <n v="32303"/>
    <x v="0"/>
    <s v="OFF-AR-10001662"/>
    <x v="1"/>
    <x v="6"/>
    <s v="Rogers Handheld Barrel Pencil Sharpener"/>
    <n v="6.5760000000000005"/>
    <n v="3"/>
    <n v="0.2"/>
    <n v="0.57540000000000058"/>
  </r>
  <r>
    <n v="9243"/>
    <s v="CA-2011-113271"/>
    <x v="2"/>
    <x v="868"/>
    <d v="2011-07-14T00:00:00"/>
    <s v="Standard Class"/>
    <s v="DS-13030"/>
    <s v="Darrin Sayre"/>
    <x v="2"/>
    <x v="0"/>
    <x v="8"/>
    <x v="1"/>
    <n v="94122"/>
    <x v="1"/>
    <s v="OFF-BI-10002609"/>
    <x v="1"/>
    <x v="8"/>
    <s v="Avery Hidden Tab Dividers for Binding Systems"/>
    <n v="14.303999999999998"/>
    <n v="6"/>
    <n v="0.2"/>
    <n v="4.6487999999999987"/>
  </r>
  <r>
    <n v="9244"/>
    <s v="CA-2011-113271"/>
    <x v="2"/>
    <x v="868"/>
    <d v="2011-07-14T00:00:00"/>
    <s v="Standard Class"/>
    <s v="DS-13030"/>
    <s v="Darrin Sayre"/>
    <x v="2"/>
    <x v="0"/>
    <x v="8"/>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x v="0"/>
    <x v="8"/>
    <x v="1"/>
    <n v="94122"/>
    <x v="1"/>
    <s v="OFF-AR-10003251"/>
    <x v="1"/>
    <x v="6"/>
    <s v="Prang Drawing Pencil Set"/>
    <n v="5.56"/>
    <n v="2"/>
    <n v="0"/>
    <n v="2.2239999999999998"/>
  </r>
  <r>
    <n v="9246"/>
    <s v="CA-2011-113271"/>
    <x v="2"/>
    <x v="868"/>
    <d v="2011-07-14T00:00:00"/>
    <s v="Standard Class"/>
    <s v="DS-13030"/>
    <s v="Darrin Sayre"/>
    <x v="2"/>
    <x v="0"/>
    <x v="8"/>
    <x v="1"/>
    <n v="94122"/>
    <x v="1"/>
    <s v="OFF-PA-10002365"/>
    <x v="1"/>
    <x v="10"/>
    <s v="Xerox 1967"/>
    <n v="32.400000000000006"/>
    <n v="5"/>
    <n v="0"/>
    <n v="15.552000000000001"/>
  </r>
  <r>
    <n v="9247"/>
    <s v="CA-2014-130106"/>
    <x v="3"/>
    <x v="1053"/>
    <d v="2014-05-27T00:00:00"/>
    <s v="Standard Class"/>
    <s v="VF-21715"/>
    <s v="Vicky Freymann"/>
    <x v="2"/>
    <x v="0"/>
    <x v="8"/>
    <x v="1"/>
    <n v="94109"/>
    <x v="1"/>
    <s v="OFF-AR-10003651"/>
    <x v="1"/>
    <x v="6"/>
    <s v="Newell 350"/>
    <n v="9.84"/>
    <n v="3"/>
    <n v="0"/>
    <n v="2.8535999999999988"/>
  </r>
  <r>
    <n v="9248"/>
    <s v="CA-2014-130106"/>
    <x v="3"/>
    <x v="1053"/>
    <d v="2014-05-27T00:00:00"/>
    <s v="Standard Class"/>
    <s v="VF-21715"/>
    <s v="Vicky Freymann"/>
    <x v="2"/>
    <x v="0"/>
    <x v="8"/>
    <x v="1"/>
    <n v="94109"/>
    <x v="1"/>
    <s v="OFF-AR-10003732"/>
    <x v="1"/>
    <x v="6"/>
    <s v="Newell 333"/>
    <n v="2.78"/>
    <n v="1"/>
    <n v="0"/>
    <n v="0.72279999999999989"/>
  </r>
  <r>
    <n v="9249"/>
    <s v="CA-2013-127761"/>
    <x v="0"/>
    <x v="338"/>
    <d v="2013-11-15T00:00:00"/>
    <s v="Standard Class"/>
    <s v="SW-20275"/>
    <s v="Scott Williamson"/>
    <x v="0"/>
    <x v="0"/>
    <x v="20"/>
    <x v="15"/>
    <n v="10009"/>
    <x v="3"/>
    <s v="OFF-BI-10002557"/>
    <x v="1"/>
    <x v="8"/>
    <s v="Presstex Flexible Ring Binders"/>
    <n v="3.64"/>
    <n v="1"/>
    <n v="0.2"/>
    <n v="1.3649999999999998"/>
  </r>
  <r>
    <n v="9250"/>
    <s v="CA-2013-127761"/>
    <x v="0"/>
    <x v="338"/>
    <d v="2013-11-15T00:00:00"/>
    <s v="Standard Class"/>
    <s v="SW-20275"/>
    <s v="Scott Williamson"/>
    <x v="0"/>
    <x v="0"/>
    <x v="20"/>
    <x v="15"/>
    <n v="10009"/>
    <x v="3"/>
    <s v="TEC-PH-10003691"/>
    <x v="2"/>
    <x v="7"/>
    <s v="BlackBerry Q10"/>
    <n v="881.93"/>
    <n v="7"/>
    <n v="0"/>
    <n v="220.48250000000002"/>
  </r>
  <r>
    <n v="9251"/>
    <s v="CA-2013-105354"/>
    <x v="0"/>
    <x v="499"/>
    <d v="2013-12-07T00:00:00"/>
    <s v="Standard Class"/>
    <s v="PW-19030"/>
    <s v="Pauline Webber"/>
    <x v="1"/>
    <x v="0"/>
    <x v="292"/>
    <x v="23"/>
    <n v="52302"/>
    <x v="2"/>
    <s v="OFF-BI-10001107"/>
    <x v="1"/>
    <x v="8"/>
    <s v="GBC White Gloss Covers, Plain Front"/>
    <n v="115.84"/>
    <n v="8"/>
    <n v="0"/>
    <n v="54.444800000000001"/>
  </r>
  <r>
    <n v="9252"/>
    <s v="CA-2014-155712"/>
    <x v="3"/>
    <x v="580"/>
    <d v="2014-03-09T00:00:00"/>
    <s v="Standard Class"/>
    <s v="KD-16615"/>
    <s v="Ken Dana"/>
    <x v="1"/>
    <x v="0"/>
    <x v="1"/>
    <x v="1"/>
    <n v="90008"/>
    <x v="1"/>
    <s v="OFF-BI-10004224"/>
    <x v="1"/>
    <x v="8"/>
    <s v="Catalog Binders with Expanding Posts"/>
    <n v="107.64800000000001"/>
    <n v="2"/>
    <n v="0.2"/>
    <n v="33.639999999999986"/>
  </r>
  <r>
    <n v="9253"/>
    <s v="CA-2014-102309"/>
    <x v="3"/>
    <x v="397"/>
    <d v="2014-09-26T00:00:00"/>
    <s v="Second Class"/>
    <s v="DO-13645"/>
    <s v="Doug O'Connell"/>
    <x v="0"/>
    <x v="0"/>
    <x v="519"/>
    <x v="36"/>
    <n v="71603"/>
    <x v="0"/>
    <s v="TEC-AC-10001114"/>
    <x v="2"/>
    <x v="11"/>
    <s v="Microsoft Wireless Mobile Mouse 4000"/>
    <n v="199.95000000000002"/>
    <n v="5"/>
    <n v="0"/>
    <n v="63.983999999999988"/>
  </r>
  <r>
    <n v="9254"/>
    <s v="CA-2014-102309"/>
    <x v="3"/>
    <x v="397"/>
    <d v="2014-09-26T00:00:00"/>
    <s v="Second Class"/>
    <s v="DO-13645"/>
    <s v="Doug O'Connell"/>
    <x v="0"/>
    <x v="0"/>
    <x v="519"/>
    <x v="36"/>
    <n v="71603"/>
    <x v="0"/>
    <s v="OFF-PA-10002005"/>
    <x v="1"/>
    <x v="10"/>
    <s v="Xerox 225"/>
    <n v="12.96"/>
    <n v="2"/>
    <n v="0"/>
    <n v="6.2208000000000006"/>
  </r>
  <r>
    <n v="9255"/>
    <s v="CA-2011-168368"/>
    <x v="2"/>
    <x v="1058"/>
    <d v="2011-02-16T00:00:00"/>
    <s v="Second Class"/>
    <s v="GA-14725"/>
    <s v="Guy Armstrong"/>
    <x v="0"/>
    <x v="0"/>
    <x v="29"/>
    <x v="25"/>
    <n v="65203"/>
    <x v="2"/>
    <s v="FUR-CH-10001146"/>
    <x v="0"/>
    <x v="1"/>
    <s v="Global Value Mid-Back Manager's Chair, Gray"/>
    <n v="60.89"/>
    <n v="1"/>
    <n v="0"/>
    <n v="15.222499999999997"/>
  </r>
  <r>
    <n v="9256"/>
    <s v="CA-2011-168368"/>
    <x v="2"/>
    <x v="1058"/>
    <d v="2011-02-16T00:00:00"/>
    <s v="Second Class"/>
    <s v="GA-14725"/>
    <s v="Guy Armstrong"/>
    <x v="0"/>
    <x v="0"/>
    <x v="29"/>
    <x v="25"/>
    <n v="65203"/>
    <x v="2"/>
    <s v="OFF-LA-10004853"/>
    <x v="1"/>
    <x v="2"/>
    <s v="Avery 483"/>
    <n v="14.940000000000001"/>
    <n v="3"/>
    <n v="0"/>
    <n v="6.8723999999999998"/>
  </r>
  <r>
    <n v="9257"/>
    <s v="CA-2011-168368"/>
    <x v="2"/>
    <x v="1058"/>
    <d v="2011-02-16T00:00:00"/>
    <s v="Second Class"/>
    <s v="GA-14725"/>
    <s v="Guy Armstrong"/>
    <x v="0"/>
    <x v="0"/>
    <x v="29"/>
    <x v="25"/>
    <n v="65203"/>
    <x v="2"/>
    <s v="OFF-BI-10004728"/>
    <x v="1"/>
    <x v="8"/>
    <s v="Wilson Jones Turn Tabs Binder Tool for Ring Binders"/>
    <n v="9.64"/>
    <n v="2"/>
    <n v="0"/>
    <n v="4.4344000000000001"/>
  </r>
  <r>
    <n v="9258"/>
    <s v="CA-2011-168368"/>
    <x v="2"/>
    <x v="1058"/>
    <d v="2011-02-16T00:00:00"/>
    <s v="Second Class"/>
    <s v="GA-14725"/>
    <s v="Guy Armstrong"/>
    <x v="0"/>
    <x v="0"/>
    <x v="29"/>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x v="0"/>
    <x v="29"/>
    <x v="25"/>
    <n v="65203"/>
    <x v="2"/>
    <s v="OFF-BI-10004654"/>
    <x v="1"/>
    <x v="8"/>
    <s v="VariCap6 Expandable Binder"/>
    <n v="51.900000000000006"/>
    <n v="3"/>
    <n v="0"/>
    <n v="24.393000000000001"/>
  </r>
  <r>
    <n v="9260"/>
    <s v="CA-2011-168368"/>
    <x v="2"/>
    <x v="1058"/>
    <d v="2011-02-16T00:00:00"/>
    <s v="Second Class"/>
    <s v="GA-14725"/>
    <s v="Guy Armstrong"/>
    <x v="0"/>
    <x v="0"/>
    <x v="29"/>
    <x v="25"/>
    <n v="65203"/>
    <x v="2"/>
    <s v="OFF-ST-10002583"/>
    <x v="1"/>
    <x v="4"/>
    <s v="Fellowes Neat Ideas Storage Cubes"/>
    <n v="64.959999999999994"/>
    <n v="2"/>
    <n v="0"/>
    <n v="2.598399999999998"/>
  </r>
  <r>
    <n v="9261"/>
    <s v="CA-2014-167976"/>
    <x v="3"/>
    <x v="343"/>
    <d v="2014-11-15T00:00:00"/>
    <s v="Second Class"/>
    <s v="JL-15505"/>
    <s v="Jeremy Lonsdale"/>
    <x v="0"/>
    <x v="0"/>
    <x v="520"/>
    <x v="44"/>
    <n v="57401"/>
    <x v="2"/>
    <s v="OFF-SU-10004661"/>
    <x v="1"/>
    <x v="14"/>
    <s v="Acme Titanium Bonded Scissors"/>
    <n v="25.5"/>
    <n v="3"/>
    <n v="0"/>
    <n v="6.63"/>
  </r>
  <r>
    <n v="9262"/>
    <s v="CA-2014-111388"/>
    <x v="3"/>
    <x v="264"/>
    <d v="2014-09-03T00:00:00"/>
    <s v="Same Day"/>
    <s v="SU-20665"/>
    <s v="Stephanie Ulpright"/>
    <x v="2"/>
    <x v="0"/>
    <x v="4"/>
    <x v="4"/>
    <n v="98103"/>
    <x v="1"/>
    <s v="FUR-CH-10003061"/>
    <x v="0"/>
    <x v="1"/>
    <s v="Global Leather Task Chair, Black"/>
    <n v="215.976"/>
    <n v="3"/>
    <n v="0.2"/>
    <n v="-2.6997000000000355"/>
  </r>
  <r>
    <n v="9263"/>
    <s v="CA-2012-124499"/>
    <x v="1"/>
    <x v="330"/>
    <d v="2012-10-13T00:00:00"/>
    <s v="Standard Class"/>
    <s v="FM-14380"/>
    <s v="Fred McMath"/>
    <x v="0"/>
    <x v="0"/>
    <x v="66"/>
    <x v="12"/>
    <n v="48227"/>
    <x v="2"/>
    <s v="FUR-CH-10000513"/>
    <x v="0"/>
    <x v="1"/>
    <s v="High-Back Leather Manager's Chair"/>
    <n v="389.97"/>
    <n v="3"/>
    <n v="0"/>
    <n v="35.097300000000004"/>
  </r>
  <r>
    <n v="9264"/>
    <s v="CA-2012-124499"/>
    <x v="1"/>
    <x v="330"/>
    <d v="2012-10-13T00:00:00"/>
    <s v="Standard Class"/>
    <s v="FM-14380"/>
    <s v="Fred McMath"/>
    <x v="0"/>
    <x v="0"/>
    <x v="66"/>
    <x v="12"/>
    <n v="48227"/>
    <x v="2"/>
    <s v="OFF-AP-10002191"/>
    <x v="1"/>
    <x v="9"/>
    <s v="Belkin 8 Outlet SurgeMaster II Gold Surge Protector"/>
    <n v="269.90999999999997"/>
    <n v="5"/>
    <n v="0.1"/>
    <n v="53.982000000000006"/>
  </r>
  <r>
    <n v="9265"/>
    <s v="US-2014-128118"/>
    <x v="3"/>
    <x v="221"/>
    <d v="2014-12-02T00:00:00"/>
    <s v="Standard Class"/>
    <s v="MY-17380"/>
    <s v="Maribeth Yedwab"/>
    <x v="1"/>
    <x v="0"/>
    <x v="26"/>
    <x v="18"/>
    <n v="38109"/>
    <x v="0"/>
    <s v="OFF-BI-10000216"/>
    <x v="1"/>
    <x v="8"/>
    <s v="Mead 1st Gear 2&quot; Zipper Binder, Asst. Colors"/>
    <n v="11.673000000000002"/>
    <n v="3"/>
    <n v="0.7"/>
    <n v="-7.782"/>
  </r>
  <r>
    <n v="9266"/>
    <s v="US-2014-128118"/>
    <x v="3"/>
    <x v="221"/>
    <d v="2014-12-02T00:00:00"/>
    <s v="Standard Class"/>
    <s v="MY-17380"/>
    <s v="Maribeth Yedwab"/>
    <x v="1"/>
    <x v="0"/>
    <x v="26"/>
    <x v="18"/>
    <n v="38109"/>
    <x v="0"/>
    <s v="OFF-EN-10003448"/>
    <x v="1"/>
    <x v="12"/>
    <s v="Peel &amp; Seel Recycled Catalog Envelopes, Brown"/>
    <n v="64.848000000000013"/>
    <n v="7"/>
    <n v="0.2"/>
    <n v="24.317999999999998"/>
  </r>
  <r>
    <n v="9267"/>
    <s v="CA-2011-125759"/>
    <x v="2"/>
    <x v="1215"/>
    <d v="2011-02-10T00:00:00"/>
    <s v="First Class"/>
    <s v="NM-18445"/>
    <s v="Nathan Mautz"/>
    <x v="2"/>
    <x v="0"/>
    <x v="226"/>
    <x v="33"/>
    <n v="89031"/>
    <x v="1"/>
    <s v="FUR-FU-10002111"/>
    <x v="0"/>
    <x v="5"/>
    <s v="Master Caster Door Stop, Large Brown"/>
    <n v="14.56"/>
    <n v="2"/>
    <n v="0"/>
    <n v="5.5327999999999999"/>
  </r>
  <r>
    <n v="9268"/>
    <s v="CA-2012-151869"/>
    <x v="1"/>
    <x v="12"/>
    <d v="2012-09-25T00:00:00"/>
    <s v="Same Day"/>
    <s v="CS-11950"/>
    <s v="Carlos Soltero"/>
    <x v="0"/>
    <x v="0"/>
    <x v="210"/>
    <x v="15"/>
    <n v="11520"/>
    <x v="3"/>
    <s v="FUR-CH-10001545"/>
    <x v="0"/>
    <x v="1"/>
    <s v="Hon Comfortask Task/Swivel Chairs"/>
    <n v="102.58200000000001"/>
    <n v="1"/>
    <n v="0.1"/>
    <n v="6.8388000000000009"/>
  </r>
  <r>
    <n v="9269"/>
    <s v="CA-2012-151869"/>
    <x v="1"/>
    <x v="12"/>
    <d v="2012-09-25T00:00:00"/>
    <s v="Same Day"/>
    <s v="CS-11950"/>
    <s v="Carlos Soltero"/>
    <x v="0"/>
    <x v="0"/>
    <x v="210"/>
    <x v="15"/>
    <n v="11520"/>
    <x v="3"/>
    <s v="OFF-PA-10002947"/>
    <x v="1"/>
    <x v="10"/>
    <s v="Xerox 1923"/>
    <n v="20.04"/>
    <n v="3"/>
    <n v="0"/>
    <n v="9.6191999999999993"/>
  </r>
  <r>
    <n v="9270"/>
    <s v="US-2014-102183"/>
    <x v="3"/>
    <x v="170"/>
    <d v="2014-08-29T00:00:00"/>
    <s v="Standard Class"/>
    <s v="PK-19075"/>
    <s v="Pete Kriz"/>
    <x v="0"/>
    <x v="0"/>
    <x v="20"/>
    <x v="15"/>
    <n v="10035"/>
    <x v="3"/>
    <s v="OFF-BI-10003476"/>
    <x v="1"/>
    <x v="8"/>
    <s v="Avery Metallic Poly Binders"/>
    <n v="32.088000000000001"/>
    <n v="7"/>
    <n v="0.2"/>
    <n v="11.2308"/>
  </r>
  <r>
    <n v="9271"/>
    <s v="US-2014-102183"/>
    <x v="3"/>
    <x v="170"/>
    <d v="2014-08-29T00:00:00"/>
    <s v="Standard Class"/>
    <s v="PK-19075"/>
    <s v="Pete Kriz"/>
    <x v="0"/>
    <x v="0"/>
    <x v="20"/>
    <x v="15"/>
    <n v="10035"/>
    <x v="3"/>
    <s v="OFF-BI-10001359"/>
    <x v="1"/>
    <x v="8"/>
    <s v="GBC DocuBind TL300 Electric Binding System"/>
    <n v="4305.5520000000006"/>
    <n v="6"/>
    <n v="0.2"/>
    <n v="1453.1237999999996"/>
  </r>
  <r>
    <n v="9272"/>
    <s v="CA-2013-100510"/>
    <x v="0"/>
    <x v="536"/>
    <d v="2013-05-18T00:00:00"/>
    <s v="Standard Class"/>
    <s v="HM-14860"/>
    <s v="Harry Marie"/>
    <x v="1"/>
    <x v="0"/>
    <x v="20"/>
    <x v="15"/>
    <n v="10024"/>
    <x v="3"/>
    <s v="FUR-FU-10000320"/>
    <x v="0"/>
    <x v="5"/>
    <s v="OIC Stacking Trays"/>
    <n v="10.02"/>
    <n v="3"/>
    <n v="0"/>
    <n v="4.4088000000000012"/>
  </r>
  <r>
    <n v="9273"/>
    <s v="CA-2013-100510"/>
    <x v="0"/>
    <x v="536"/>
    <d v="2013-05-18T00:00:00"/>
    <s v="Standard Class"/>
    <s v="HM-14860"/>
    <s v="Harry Marie"/>
    <x v="1"/>
    <x v="0"/>
    <x v="20"/>
    <x v="15"/>
    <n v="10024"/>
    <x v="3"/>
    <s v="TEC-PH-10001835"/>
    <x v="2"/>
    <x v="7"/>
    <s v="Jawbone JAMBOX Wireless Bluetooth Speaker"/>
    <n v="631.96"/>
    <n v="4"/>
    <n v="0"/>
    <n v="303.3408"/>
  </r>
  <r>
    <n v="9274"/>
    <s v="CA-2014-146983"/>
    <x v="3"/>
    <x v="264"/>
    <d v="2014-09-07T00:00:00"/>
    <s v="Standard Class"/>
    <s v="AH-10210"/>
    <s v="Alan Hwang"/>
    <x v="0"/>
    <x v="0"/>
    <x v="0"/>
    <x v="0"/>
    <n v="42420"/>
    <x v="0"/>
    <s v="OFF-BI-10003650"/>
    <x v="1"/>
    <x v="8"/>
    <s v="GBC DocuBind 300 Electric Binding Machine"/>
    <n v="1577.94"/>
    <n v="3"/>
    <n v="0"/>
    <n v="757.41120000000001"/>
  </r>
  <r>
    <n v="9275"/>
    <s v="US-2011-134054"/>
    <x v="2"/>
    <x v="982"/>
    <d v="2011-10-10T00:00:00"/>
    <s v="Same Day"/>
    <s v="FC-14335"/>
    <s v="Fred Chung"/>
    <x v="1"/>
    <x v="0"/>
    <x v="305"/>
    <x v="27"/>
    <n v="87105"/>
    <x v="1"/>
    <s v="OFF-AR-10000937"/>
    <x v="1"/>
    <x v="6"/>
    <s v="Dixon Ticonderoga Core-Lock Colored Pencils, 48-Color Set"/>
    <n v="255.84999999999997"/>
    <n v="7"/>
    <n v="0"/>
    <n v="112.57400000000001"/>
  </r>
  <r>
    <n v="9276"/>
    <s v="CA-2013-113236"/>
    <x v="0"/>
    <x v="439"/>
    <d v="2013-05-30T00:00:00"/>
    <s v="Second Class"/>
    <s v="CP-12085"/>
    <s v="Cathy Prescott"/>
    <x v="1"/>
    <x v="0"/>
    <x v="478"/>
    <x v="2"/>
    <n v="33445"/>
    <x v="0"/>
    <s v="OFF-ST-10000532"/>
    <x v="1"/>
    <x v="4"/>
    <s v="Advantus Rolling Drawer Organizers"/>
    <n v="184.70400000000001"/>
    <n v="6"/>
    <n v="0.2"/>
    <n v="13.852799999999995"/>
  </r>
  <r>
    <n v="9277"/>
    <s v="CA-2013-113236"/>
    <x v="0"/>
    <x v="439"/>
    <d v="2013-05-30T00:00:00"/>
    <s v="Second Class"/>
    <s v="CP-12085"/>
    <s v="Cathy Prescott"/>
    <x v="1"/>
    <x v="0"/>
    <x v="478"/>
    <x v="2"/>
    <n v="33445"/>
    <x v="0"/>
    <s v="TEC-AC-10001267"/>
    <x v="2"/>
    <x v="11"/>
    <s v="Imation 32GB Pocket Pro USB 3.0 Flash Drive - 32 GB - Black - 1 P ..."/>
    <n v="47.92"/>
    <n v="2"/>
    <n v="0.2"/>
    <n v="11.98"/>
  </r>
  <r>
    <n v="9278"/>
    <s v="CA-2014-122539"/>
    <x v="3"/>
    <x v="96"/>
    <d v="2014-12-06T00:00:00"/>
    <s v="Standard Class"/>
    <s v="SC-20305"/>
    <s v="Sean Christensen"/>
    <x v="0"/>
    <x v="0"/>
    <x v="10"/>
    <x v="9"/>
    <n v="19140"/>
    <x v="3"/>
    <s v="OFF-LA-10004853"/>
    <x v="1"/>
    <x v="2"/>
    <s v="Avery 483"/>
    <n v="15.936000000000002"/>
    <n v="4"/>
    <n v="0.2"/>
    <n v="5.1791999999999998"/>
  </r>
  <r>
    <n v="9279"/>
    <s v="CA-2014-122539"/>
    <x v="3"/>
    <x v="96"/>
    <d v="2014-12-06T00:00:00"/>
    <s v="Standard Class"/>
    <s v="SC-20305"/>
    <s v="Sean Christensen"/>
    <x v="0"/>
    <x v="0"/>
    <x v="10"/>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x v="0"/>
    <x v="10"/>
    <x v="9"/>
    <n v="19140"/>
    <x v="3"/>
    <s v="FUR-CH-10003379"/>
    <x v="0"/>
    <x v="1"/>
    <s v="Global Commerce Series High-Back Swivel/Tilt Chairs"/>
    <n v="398.97199999999998"/>
    <n v="2"/>
    <n v="0.3"/>
    <n v="-28.49799999999999"/>
  </r>
  <r>
    <n v="9281"/>
    <s v="CA-2013-166772"/>
    <x v="0"/>
    <x v="873"/>
    <d v="2013-09-25T00:00:00"/>
    <s v="Standard Class"/>
    <s v="HJ-14875"/>
    <s v="Heather Jas"/>
    <x v="2"/>
    <x v="0"/>
    <x v="4"/>
    <x v="4"/>
    <n v="98105"/>
    <x v="1"/>
    <s v="FUR-BO-10002853"/>
    <x v="0"/>
    <x v="0"/>
    <s v="O'Sullivan 5-Shelf Heavy-Duty Bookcases"/>
    <n v="163.88"/>
    <n v="2"/>
    <n v="0"/>
    <n v="40.97"/>
  </r>
  <r>
    <n v="9282"/>
    <s v="US-2014-152898"/>
    <x v="3"/>
    <x v="220"/>
    <d v="2014-09-16T00:00:00"/>
    <s v="Standard Class"/>
    <s v="CB-12025"/>
    <s v="Cassandra Brandow"/>
    <x v="0"/>
    <x v="0"/>
    <x v="102"/>
    <x v="17"/>
    <n v="23223"/>
    <x v="0"/>
    <s v="OFF-AP-10000027"/>
    <x v="1"/>
    <x v="9"/>
    <s v="Hoover Commercial SteamVac"/>
    <n v="67.900000000000006"/>
    <n v="5"/>
    <n v="0"/>
    <n v="20.369999999999997"/>
  </r>
  <r>
    <n v="9283"/>
    <s v="CA-2013-160486"/>
    <x v="0"/>
    <x v="945"/>
    <d v="2014-01-05T00:00:00"/>
    <s v="Standard Class"/>
    <s v="EH-14185"/>
    <s v="Evan Henry"/>
    <x v="0"/>
    <x v="0"/>
    <x v="487"/>
    <x v="2"/>
    <n v="33407"/>
    <x v="0"/>
    <s v="OFF-PA-10002421"/>
    <x v="1"/>
    <x v="10"/>
    <s v="Embossed Ink Jet Note Cards"/>
    <n v="72.224000000000004"/>
    <n v="4"/>
    <n v="0.2"/>
    <n v="25.278400000000001"/>
  </r>
  <r>
    <n v="9284"/>
    <s v="CA-2014-102218"/>
    <x v="3"/>
    <x v="264"/>
    <d v="2014-09-05T00:00:00"/>
    <s v="Second Class"/>
    <s v="LW-17215"/>
    <s v="Luke Weiss"/>
    <x v="0"/>
    <x v="0"/>
    <x v="299"/>
    <x v="22"/>
    <n v="80525"/>
    <x v="1"/>
    <s v="OFF-LA-10002475"/>
    <x v="1"/>
    <x v="2"/>
    <s v="Avery 519"/>
    <n v="11.696"/>
    <n v="2"/>
    <n v="0.2"/>
    <n v="3.9473999999999996"/>
  </r>
  <r>
    <n v="9285"/>
    <s v="CA-2011-161032"/>
    <x v="2"/>
    <x v="728"/>
    <d v="2011-11-23T00:00:00"/>
    <s v="Standard Class"/>
    <s v="MK-17905"/>
    <s v="Michael Kennedy"/>
    <x v="1"/>
    <x v="0"/>
    <x v="47"/>
    <x v="6"/>
    <n v="53132"/>
    <x v="2"/>
    <s v="FUR-CH-10001482"/>
    <x v="0"/>
    <x v="1"/>
    <s v="Office Star - Mesh Screen back chair with Vinyl seat"/>
    <n v="392.93999999999994"/>
    <n v="3"/>
    <n v="0"/>
    <n v="43.223399999999984"/>
  </r>
  <r>
    <n v="9286"/>
    <s v="CA-2012-102778"/>
    <x v="1"/>
    <x v="82"/>
    <d v="2012-11-24T00:00:00"/>
    <s v="First Class"/>
    <s v="JH-15820"/>
    <s v="John Huston"/>
    <x v="0"/>
    <x v="0"/>
    <x v="53"/>
    <x v="3"/>
    <n v="28110"/>
    <x v="0"/>
    <s v="FUR-FU-10000087"/>
    <x v="0"/>
    <x v="5"/>
    <s v="Executive Impressions 14&quot; Two-Color Numerals Wall Clock"/>
    <n v="18.175999999999998"/>
    <n v="1"/>
    <n v="0.2"/>
    <n v="4.7712000000000012"/>
  </r>
  <r>
    <n v="9287"/>
    <s v="CA-2014-154011"/>
    <x v="3"/>
    <x v="249"/>
    <d v="2014-06-27T00:00:00"/>
    <s v="Standard Class"/>
    <s v="DB-13270"/>
    <s v="Deborah Brumfield"/>
    <x v="2"/>
    <x v="0"/>
    <x v="61"/>
    <x v="5"/>
    <n v="75081"/>
    <x v="2"/>
    <s v="OFF-BI-10003166"/>
    <x v="1"/>
    <x v="8"/>
    <s v="GBC Plasticlear Binding Covers"/>
    <n v="6.8879999999999981"/>
    <n v="3"/>
    <n v="0.8"/>
    <n v="-11.020800000000005"/>
  </r>
  <r>
    <n v="9288"/>
    <s v="CA-2014-154011"/>
    <x v="3"/>
    <x v="249"/>
    <d v="2014-06-27T00:00:00"/>
    <s v="Standard Class"/>
    <s v="DB-13270"/>
    <s v="Deborah Brumfield"/>
    <x v="2"/>
    <x v="0"/>
    <x v="61"/>
    <x v="5"/>
    <n v="75081"/>
    <x v="2"/>
    <s v="FUR-TA-10000688"/>
    <x v="0"/>
    <x v="3"/>
    <s v="Chromcraft Bull-Nose Wood Round Conference Table Top, Wood Base"/>
    <n v="457.4849999999999"/>
    <n v="3"/>
    <n v="0.3"/>
    <n v="-84.961500000000029"/>
  </r>
  <r>
    <n v="9289"/>
    <s v="US-2014-165456"/>
    <x v="3"/>
    <x v="329"/>
    <d v="2014-12-04T00:00:00"/>
    <s v="First Class"/>
    <s v="TB-21625"/>
    <s v="Trudy Brown"/>
    <x v="0"/>
    <x v="0"/>
    <x v="10"/>
    <x v="9"/>
    <n v="19134"/>
    <x v="3"/>
    <s v="FUR-CH-10003981"/>
    <x v="0"/>
    <x v="1"/>
    <s v="Global Commerce Series Low-Back Swivel/Tilt Chairs"/>
    <n v="1079.316"/>
    <n v="6"/>
    <n v="0.3"/>
    <n v="-15.418800000000203"/>
  </r>
  <r>
    <n v="9290"/>
    <s v="CA-2011-111857"/>
    <x v="2"/>
    <x v="488"/>
    <d v="2011-04-26T00:00:00"/>
    <s v="Second Class"/>
    <s v="NM-18445"/>
    <s v="Nathan Mautz"/>
    <x v="2"/>
    <x v="0"/>
    <x v="8"/>
    <x v="1"/>
    <n v="94109"/>
    <x v="1"/>
    <s v="OFF-PA-10001878"/>
    <x v="1"/>
    <x v="10"/>
    <s v="Xerox 1891"/>
    <n v="48.91"/>
    <n v="1"/>
    <n v="0"/>
    <n v="22.987699999999997"/>
  </r>
  <r>
    <n v="9291"/>
    <s v="CA-2011-163650"/>
    <x v="2"/>
    <x v="865"/>
    <d v="2011-09-25T00:00:00"/>
    <s v="First Class"/>
    <s v="TT-21220"/>
    <s v="Thomas Thornton"/>
    <x v="0"/>
    <x v="0"/>
    <x v="18"/>
    <x v="13"/>
    <n v="19901"/>
    <x v="3"/>
    <s v="OFF-AR-10002375"/>
    <x v="1"/>
    <x v="6"/>
    <s v="Newell 351"/>
    <n v="9.84"/>
    <n v="3"/>
    <n v="0"/>
    <n v="2.8535999999999988"/>
  </r>
  <r>
    <n v="9292"/>
    <s v="CA-2011-163650"/>
    <x v="2"/>
    <x v="865"/>
    <d v="2011-09-25T00:00:00"/>
    <s v="First Class"/>
    <s v="TT-21220"/>
    <s v="Thomas Thornton"/>
    <x v="0"/>
    <x v="0"/>
    <x v="18"/>
    <x v="13"/>
    <n v="19901"/>
    <x v="3"/>
    <s v="OFF-BI-10004965"/>
    <x v="1"/>
    <x v="8"/>
    <s v="Ibico Covers for Plastic or Wire Binding Elements"/>
    <n v="34.5"/>
    <n v="3"/>
    <n v="0"/>
    <n v="15.524999999999999"/>
  </r>
  <r>
    <n v="9293"/>
    <s v="CA-2014-124114"/>
    <x v="3"/>
    <x v="580"/>
    <d v="2014-03-03T00:00:00"/>
    <s v="Same Day"/>
    <s v="RS-19765"/>
    <s v="Roland Schwarz"/>
    <x v="1"/>
    <x v="0"/>
    <x v="435"/>
    <x v="5"/>
    <n v="76706"/>
    <x v="2"/>
    <s v="OFF-BI-10004022"/>
    <x v="1"/>
    <x v="8"/>
    <s v="Acco Suede Grain Vinyl Round Ring Binder"/>
    <n v="0.55599999999999983"/>
    <n v="1"/>
    <n v="0.8"/>
    <n v="-0.94520000000000004"/>
  </r>
  <r>
    <n v="9294"/>
    <s v="US-2014-116505"/>
    <x v="3"/>
    <x v="701"/>
    <d v="2014-11-22T00:00:00"/>
    <s v="Second Class"/>
    <s v="TB-21625"/>
    <s v="Trudy Brown"/>
    <x v="0"/>
    <x v="0"/>
    <x v="521"/>
    <x v="39"/>
    <n v="21740"/>
    <x v="3"/>
    <s v="OFF-BI-10000050"/>
    <x v="1"/>
    <x v="8"/>
    <s v="Angle-D Binders with Locking Rings, Label Holders"/>
    <n v="43.8"/>
    <n v="6"/>
    <n v="0"/>
    <n v="20.585999999999999"/>
  </r>
  <r>
    <n v="9295"/>
    <s v="CA-2014-161340"/>
    <x v="3"/>
    <x v="39"/>
    <d v="2014-06-02T00:00:00"/>
    <s v="Standard Class"/>
    <s v="AM-10360"/>
    <s v="Alice McCarthy"/>
    <x v="1"/>
    <x v="0"/>
    <x v="138"/>
    <x v="24"/>
    <n v="44105"/>
    <x v="3"/>
    <s v="OFF-PA-10002464"/>
    <x v="1"/>
    <x v="10"/>
    <s v="HP Office Recycled Paper (20Lb. and 87 Bright)"/>
    <n v="13.872000000000002"/>
    <n v="3"/>
    <n v="0.2"/>
    <n v="5.0286000000000008"/>
  </r>
  <r>
    <n v="9296"/>
    <s v="CA-2014-161340"/>
    <x v="3"/>
    <x v="39"/>
    <d v="2014-06-02T00:00:00"/>
    <s v="Standard Class"/>
    <s v="AM-10360"/>
    <s v="Alice McCarthy"/>
    <x v="1"/>
    <x v="0"/>
    <x v="138"/>
    <x v="24"/>
    <n v="44105"/>
    <x v="3"/>
    <s v="FUR-BO-10004709"/>
    <x v="0"/>
    <x v="0"/>
    <s v="Bush Westfield Collection Bookcases, Medium Cherry Finish"/>
    <n v="115.96"/>
    <n v="4"/>
    <n v="0.5"/>
    <n v="-64.937599999999989"/>
  </r>
  <r>
    <n v="9297"/>
    <s v="US-2012-163433"/>
    <x v="1"/>
    <x v="24"/>
    <d v="2012-04-22T00:00:00"/>
    <s v="Second Class"/>
    <s v="MP-17965"/>
    <s v="Michael Paige"/>
    <x v="1"/>
    <x v="0"/>
    <x v="392"/>
    <x v="5"/>
    <n v="78501"/>
    <x v="2"/>
    <s v="TEC-AC-10003590"/>
    <x v="2"/>
    <x v="11"/>
    <s v="TRENDnet 56K USB 2.0 Phone, Internet and Fax Modem"/>
    <n v="41.424000000000007"/>
    <n v="2"/>
    <n v="0.2"/>
    <n v="8.2847999999999971"/>
  </r>
  <r>
    <n v="9298"/>
    <s v="US-2012-163433"/>
    <x v="1"/>
    <x v="24"/>
    <d v="2012-04-22T00:00:00"/>
    <s v="Second Class"/>
    <s v="MP-17965"/>
    <s v="Michael Paige"/>
    <x v="1"/>
    <x v="0"/>
    <x v="392"/>
    <x v="5"/>
    <n v="78501"/>
    <x v="2"/>
    <s v="TEC-PH-10003357"/>
    <x v="2"/>
    <x v="7"/>
    <s v="Grandstream GXP2100 Mainstream Business Phone"/>
    <n v="244.768"/>
    <n v="4"/>
    <n v="0.2"/>
    <n v="24.476800000000004"/>
  </r>
  <r>
    <n v="9299"/>
    <s v="US-2012-163433"/>
    <x v="1"/>
    <x v="24"/>
    <d v="2012-04-22T00:00:00"/>
    <s v="Second Class"/>
    <s v="MP-17965"/>
    <s v="Michael Paige"/>
    <x v="1"/>
    <x v="0"/>
    <x v="392"/>
    <x v="5"/>
    <n v="78501"/>
    <x v="2"/>
    <s v="OFF-AR-10003373"/>
    <x v="1"/>
    <x v="6"/>
    <s v="Boston School Pro Electric Pencil Sharpener, 1670"/>
    <n v="74.352000000000004"/>
    <n v="3"/>
    <n v="0.2"/>
    <n v="6.5057999999999971"/>
  </r>
  <r>
    <n v="9300"/>
    <s v="US-2012-163433"/>
    <x v="1"/>
    <x v="24"/>
    <d v="2012-04-22T00:00:00"/>
    <s v="Second Class"/>
    <s v="MP-17965"/>
    <s v="Michael Paige"/>
    <x v="1"/>
    <x v="0"/>
    <x v="392"/>
    <x v="5"/>
    <n v="78501"/>
    <x v="2"/>
    <s v="OFF-BI-10003676"/>
    <x v="1"/>
    <x v="8"/>
    <s v="GBC Standard Recycled Report Covers, Clear Plastic Sheets"/>
    <n v="4.3119999999999985"/>
    <n v="2"/>
    <n v="0.8"/>
    <n v="-6.8992000000000022"/>
  </r>
  <r>
    <n v="9301"/>
    <s v="US-2012-163433"/>
    <x v="1"/>
    <x v="24"/>
    <d v="2012-04-22T00:00:00"/>
    <s v="Second Class"/>
    <s v="MP-17965"/>
    <s v="Michael Paige"/>
    <x v="1"/>
    <x v="0"/>
    <x v="392"/>
    <x v="5"/>
    <n v="78501"/>
    <x v="2"/>
    <s v="FUR-CH-10000225"/>
    <x v="0"/>
    <x v="1"/>
    <s v="Global Geo Office Task Chair, Gray"/>
    <n v="56.686"/>
    <n v="1"/>
    <n v="0.3"/>
    <n v="-20.245000000000008"/>
  </r>
  <r>
    <n v="9302"/>
    <s v="US-2012-163433"/>
    <x v="1"/>
    <x v="24"/>
    <d v="2012-04-22T00:00:00"/>
    <s v="Second Class"/>
    <s v="MP-17965"/>
    <s v="Michael Paige"/>
    <x v="1"/>
    <x v="0"/>
    <x v="392"/>
    <x v="5"/>
    <n v="78501"/>
    <x v="2"/>
    <s v="TEC-PH-10001870"/>
    <x v="2"/>
    <x v="7"/>
    <s v="Lunatik TT5L-002 Taktik Strike Impact Protection System for iPhone 5"/>
    <n v="97.968000000000004"/>
    <n v="2"/>
    <n v="0.2"/>
    <n v="6.122999999999994"/>
  </r>
  <r>
    <n v="9303"/>
    <s v="US-2012-163433"/>
    <x v="1"/>
    <x v="24"/>
    <d v="2012-04-22T00:00:00"/>
    <s v="Second Class"/>
    <s v="MP-17965"/>
    <s v="Michael Paige"/>
    <x v="1"/>
    <x v="0"/>
    <x v="392"/>
    <x v="5"/>
    <n v="78501"/>
    <x v="2"/>
    <s v="OFF-AR-10003481"/>
    <x v="1"/>
    <x v="6"/>
    <s v="Newell 348"/>
    <n v="7.8719999999999999"/>
    <n v="3"/>
    <n v="0.2"/>
    <n v="0.88559999999999883"/>
  </r>
  <r>
    <n v="9304"/>
    <s v="US-2012-163433"/>
    <x v="1"/>
    <x v="24"/>
    <d v="2012-04-22T00:00:00"/>
    <s v="Second Class"/>
    <s v="MP-17965"/>
    <s v="Michael Paige"/>
    <x v="1"/>
    <x v="0"/>
    <x v="392"/>
    <x v="5"/>
    <n v="78501"/>
    <x v="2"/>
    <s v="OFF-PA-10003936"/>
    <x v="1"/>
    <x v="10"/>
    <s v="Xerox 1994"/>
    <n v="15.552000000000003"/>
    <n v="3"/>
    <n v="0.2"/>
    <n v="5.4432"/>
  </r>
  <r>
    <n v="9305"/>
    <s v="US-2012-163433"/>
    <x v="1"/>
    <x v="24"/>
    <d v="2012-04-22T00:00:00"/>
    <s v="Second Class"/>
    <s v="MP-17965"/>
    <s v="Michael Paige"/>
    <x v="1"/>
    <x v="0"/>
    <x v="392"/>
    <x v="5"/>
    <n v="78501"/>
    <x v="2"/>
    <s v="OFF-BI-10000320"/>
    <x v="1"/>
    <x v="8"/>
    <s v="GBC Plastic Binding Combs"/>
    <n v="1.4759999999999998"/>
    <n v="1"/>
    <n v="0.8"/>
    <n v="-2.2877999999999998"/>
  </r>
  <r>
    <n v="9306"/>
    <s v="CA-2012-137603"/>
    <x v="1"/>
    <x v="444"/>
    <d v="2012-09-24T00:00:00"/>
    <s v="Standard Class"/>
    <s v="MH-17290"/>
    <s v="Marc Harrigan"/>
    <x v="2"/>
    <x v="0"/>
    <x v="364"/>
    <x v="27"/>
    <n v="87505"/>
    <x v="1"/>
    <s v="OFF-AR-10001972"/>
    <x v="1"/>
    <x v="6"/>
    <s v="Newell 323"/>
    <n v="8.4"/>
    <n v="5"/>
    <n v="0"/>
    <n v="2.1840000000000002"/>
  </r>
  <r>
    <n v="9307"/>
    <s v="CA-2011-128237"/>
    <x v="2"/>
    <x v="727"/>
    <d v="2011-03-30T00:00:00"/>
    <s v="Standard Class"/>
    <s v="CA-12265"/>
    <s v="Christina Anderson"/>
    <x v="0"/>
    <x v="0"/>
    <x v="8"/>
    <x v="1"/>
    <n v="94110"/>
    <x v="1"/>
    <s v="OFF-AR-10003829"/>
    <x v="1"/>
    <x v="6"/>
    <s v="Newell 35"/>
    <n v="6.56"/>
    <n v="2"/>
    <n v="0"/>
    <n v="1.9023999999999992"/>
  </r>
  <r>
    <n v="9308"/>
    <s v="CA-2011-128237"/>
    <x v="2"/>
    <x v="727"/>
    <d v="2011-03-30T00:00:00"/>
    <s v="Standard Class"/>
    <s v="CA-12265"/>
    <s v="Christina Anderson"/>
    <x v="0"/>
    <x v="0"/>
    <x v="8"/>
    <x v="1"/>
    <n v="94110"/>
    <x v="1"/>
    <s v="OFF-AR-10003338"/>
    <x v="1"/>
    <x v="6"/>
    <s v="Eberhard Faber 3 1/2&quot; Golf Pencils"/>
    <n v="14.88"/>
    <n v="2"/>
    <n v="0"/>
    <n v="3.7200000000000006"/>
  </r>
  <r>
    <n v="9309"/>
    <s v="CA-2011-128237"/>
    <x v="2"/>
    <x v="727"/>
    <d v="2011-03-30T00:00:00"/>
    <s v="Standard Class"/>
    <s v="CA-12265"/>
    <s v="Christina Anderson"/>
    <x v="0"/>
    <x v="0"/>
    <x v="8"/>
    <x v="1"/>
    <n v="94110"/>
    <x v="1"/>
    <s v="TEC-AC-10002558"/>
    <x v="2"/>
    <x v="11"/>
    <s v="Imation Swivel Flash Drive USB flash drive - 8 GB"/>
    <n v="45.48"/>
    <n v="4"/>
    <n v="0"/>
    <n v="15.917999999999999"/>
  </r>
  <r>
    <n v="9310"/>
    <s v="CA-2011-128237"/>
    <x v="2"/>
    <x v="727"/>
    <d v="2011-03-30T00:00:00"/>
    <s v="Standard Class"/>
    <s v="CA-12265"/>
    <s v="Christina Anderson"/>
    <x v="0"/>
    <x v="0"/>
    <x v="8"/>
    <x v="1"/>
    <n v="94110"/>
    <x v="1"/>
    <s v="OFF-AR-10000034"/>
    <x v="1"/>
    <x v="6"/>
    <s v="BIC Brite Liner Grip Highlighters, Assorted, 5/Pack"/>
    <n v="25.44"/>
    <n v="6"/>
    <n v="0"/>
    <n v="9.9215999999999998"/>
  </r>
  <r>
    <n v="9311"/>
    <s v="US-2013-102141"/>
    <x v="0"/>
    <x v="370"/>
    <d v="2013-09-01T00:00:00"/>
    <s v="Standard Class"/>
    <s v="KD-16615"/>
    <s v="Ken Dana"/>
    <x v="1"/>
    <x v="0"/>
    <x v="20"/>
    <x v="15"/>
    <n v="10024"/>
    <x v="3"/>
    <s v="OFF-BI-10001510"/>
    <x v="1"/>
    <x v="8"/>
    <s v="Deluxe Heavy-Duty Vinyl Round Ring Binder"/>
    <n v="146.68800000000002"/>
    <n v="8"/>
    <n v="0.2"/>
    <n v="45.839999999999996"/>
  </r>
  <r>
    <n v="9312"/>
    <s v="CA-2014-148642"/>
    <x v="3"/>
    <x v="904"/>
    <d v="2014-03-13T00:00:00"/>
    <s v="Standard Class"/>
    <s v="DW-13540"/>
    <s v="Don Weiss"/>
    <x v="0"/>
    <x v="0"/>
    <x v="61"/>
    <x v="5"/>
    <n v="75220"/>
    <x v="2"/>
    <s v="OFF-LA-10000134"/>
    <x v="1"/>
    <x v="2"/>
    <s v="Avery 511"/>
    <n v="4.9280000000000008"/>
    <n v="2"/>
    <n v="0.2"/>
    <n v="1.7247999999999997"/>
  </r>
  <r>
    <n v="9313"/>
    <s v="CA-2014-148642"/>
    <x v="3"/>
    <x v="904"/>
    <d v="2014-03-13T00:00:00"/>
    <s v="Standard Class"/>
    <s v="DW-13540"/>
    <s v="Don Weiss"/>
    <x v="0"/>
    <x v="0"/>
    <x v="61"/>
    <x v="5"/>
    <n v="75220"/>
    <x v="2"/>
    <s v="OFF-AR-10000588"/>
    <x v="1"/>
    <x v="6"/>
    <s v="Newell 345"/>
    <n v="63.488"/>
    <n v="4"/>
    <n v="0.2"/>
    <n v="4.7616000000000014"/>
  </r>
  <r>
    <n v="9314"/>
    <s v="CA-2012-111948"/>
    <x v="1"/>
    <x v="1216"/>
    <d v="2012-11-11T00:00:00"/>
    <s v="Same Day"/>
    <s v="AG-10495"/>
    <s v="Andrew Gjertsen"/>
    <x v="1"/>
    <x v="0"/>
    <x v="66"/>
    <x v="12"/>
    <n v="48234"/>
    <x v="2"/>
    <s v="OFF-ST-10003282"/>
    <x v="1"/>
    <x v="4"/>
    <s v="Advantus 10-Drawer Portable Organizer, Chrome Metal Frame, Smoke Drawers"/>
    <n v="418.32"/>
    <n v="7"/>
    <n v="0"/>
    <n v="117.12960000000004"/>
  </r>
  <r>
    <n v="9315"/>
    <s v="CA-2012-111948"/>
    <x v="1"/>
    <x v="1216"/>
    <d v="2012-11-11T00:00:00"/>
    <s v="Same Day"/>
    <s v="AG-10495"/>
    <s v="Andrew Gjertsen"/>
    <x v="1"/>
    <x v="0"/>
    <x v="66"/>
    <x v="12"/>
    <n v="48234"/>
    <x v="2"/>
    <s v="OFF-AP-10002311"/>
    <x v="1"/>
    <x v="9"/>
    <s v="Holmes Replacement Filter for HEPA Air Cleaner, Very Large Room, HEPA Filter"/>
    <n v="123.858"/>
    <n v="2"/>
    <n v="0.1"/>
    <n v="46.790800000000004"/>
  </r>
  <r>
    <n v="9316"/>
    <s v="CA-2013-161907"/>
    <x v="0"/>
    <x v="41"/>
    <d v="2013-04-10T00:00:00"/>
    <s v="Standard Class"/>
    <s v="JH-16180"/>
    <s v="Justin Hirsh"/>
    <x v="0"/>
    <x v="0"/>
    <x v="10"/>
    <x v="9"/>
    <n v="19140"/>
    <x v="3"/>
    <s v="TEC-PH-10000141"/>
    <x v="2"/>
    <x v="7"/>
    <s v="Clearsounds A400"/>
    <n v="118.78199999999998"/>
    <n v="3"/>
    <n v="0.4"/>
    <n v="-27.715799999999994"/>
  </r>
  <r>
    <n v="9317"/>
    <s v="CA-2013-161907"/>
    <x v="0"/>
    <x v="41"/>
    <d v="2013-04-10T00:00:00"/>
    <s v="Standard Class"/>
    <s v="JH-16180"/>
    <s v="Justin Hirsh"/>
    <x v="0"/>
    <x v="0"/>
    <x v="10"/>
    <x v="9"/>
    <n v="19140"/>
    <x v="3"/>
    <s v="OFF-SU-10000646"/>
    <x v="1"/>
    <x v="14"/>
    <s v="Premier Automatic Letter Opener"/>
    <n v="769.18400000000008"/>
    <n v="4"/>
    <n v="0.2"/>
    <n v="-163.45159999999996"/>
  </r>
  <r>
    <n v="9318"/>
    <s v="CA-2014-124940"/>
    <x v="3"/>
    <x v="1217"/>
    <d v="2014-02-27T00:00:00"/>
    <s v="Standard Class"/>
    <s v="DK-13090"/>
    <s v="Dave Kipp"/>
    <x v="0"/>
    <x v="0"/>
    <x v="238"/>
    <x v="5"/>
    <n v="75007"/>
    <x v="2"/>
    <s v="TEC-AC-10002076"/>
    <x v="2"/>
    <x v="11"/>
    <s v="Microsoft Natural Keyboard Elite"/>
    <n v="47.904000000000003"/>
    <n v="1"/>
    <n v="0.2"/>
    <n v="-2.9940000000000015"/>
  </r>
  <r>
    <n v="9319"/>
    <s v="US-2014-108343"/>
    <x v="3"/>
    <x v="228"/>
    <d v="2014-07-26T00:00:00"/>
    <s v="Standard Class"/>
    <s v="AR-10825"/>
    <s v="Anthony Rawles"/>
    <x v="1"/>
    <x v="0"/>
    <x v="20"/>
    <x v="15"/>
    <n v="10009"/>
    <x v="3"/>
    <s v="OFF-PA-10000743"/>
    <x v="1"/>
    <x v="10"/>
    <s v="Xerox 1977"/>
    <n v="13.36"/>
    <n v="2"/>
    <n v="0"/>
    <n v="6.4127999999999998"/>
  </r>
  <r>
    <n v="9320"/>
    <s v="US-2014-108343"/>
    <x v="3"/>
    <x v="228"/>
    <d v="2014-07-26T00:00:00"/>
    <s v="Standard Class"/>
    <s v="AR-10825"/>
    <s v="Anthony Rawles"/>
    <x v="1"/>
    <x v="0"/>
    <x v="20"/>
    <x v="15"/>
    <n v="10009"/>
    <x v="3"/>
    <s v="FUR-CH-10002780"/>
    <x v="0"/>
    <x v="1"/>
    <s v="Office Star - Task Chair with Contemporary Loop Arms"/>
    <n v="163.76400000000001"/>
    <n v="2"/>
    <n v="0.1"/>
    <n v="25.474399999999999"/>
  </r>
  <r>
    <n v="9321"/>
    <s v="US-2014-108343"/>
    <x v="3"/>
    <x v="228"/>
    <d v="2014-07-26T00:00:00"/>
    <s v="Standard Class"/>
    <s v="AR-10825"/>
    <s v="Anthony Rawles"/>
    <x v="1"/>
    <x v="0"/>
    <x v="20"/>
    <x v="15"/>
    <n v="10009"/>
    <x v="3"/>
    <s v="FUR-FU-10000747"/>
    <x v="0"/>
    <x v="5"/>
    <s v="Tenex B1-RE Series Chair Mats for Low Pile Carpets"/>
    <n v="183.92"/>
    <n v="4"/>
    <n v="0"/>
    <n v="31.266399999999976"/>
  </r>
  <r>
    <n v="9322"/>
    <s v="US-2013-111563"/>
    <x v="0"/>
    <x v="254"/>
    <d v="2013-11-09T00:00:00"/>
    <s v="Standard Class"/>
    <s v="SM-20005"/>
    <s v="Sally Matthias"/>
    <x v="0"/>
    <x v="0"/>
    <x v="12"/>
    <x v="5"/>
    <n v="77041"/>
    <x v="2"/>
    <s v="FUR-FU-10002445"/>
    <x v="0"/>
    <x v="5"/>
    <s v="DAX Two-Tone Rosewood/Black Document Frame, Desktop, 5 x 7"/>
    <n v="11.376000000000001"/>
    <n v="3"/>
    <n v="0.6"/>
    <n v="-5.6879999999999988"/>
  </r>
  <r>
    <n v="9323"/>
    <s v="US-2013-111563"/>
    <x v="0"/>
    <x v="254"/>
    <d v="2013-11-09T00:00:00"/>
    <s v="Standard Class"/>
    <s v="SM-20005"/>
    <s v="Sally Matthias"/>
    <x v="0"/>
    <x v="0"/>
    <x v="12"/>
    <x v="5"/>
    <n v="77041"/>
    <x v="2"/>
    <s v="FUR-FU-10000723"/>
    <x v="0"/>
    <x v="5"/>
    <s v="Deflect-o EconoMat Studded, No Bevel Mat for Low Pile Carpeting"/>
    <n v="66.112000000000009"/>
    <n v="4"/>
    <n v="0.6"/>
    <n v="-84.292799999999986"/>
  </r>
  <r>
    <n v="9324"/>
    <s v="CA-2014-121853"/>
    <x v="3"/>
    <x v="397"/>
    <d v="2014-09-30T00:00:00"/>
    <s v="Standard Class"/>
    <s v="DB-13660"/>
    <s v="Duane Benoit"/>
    <x v="0"/>
    <x v="0"/>
    <x v="1"/>
    <x v="1"/>
    <n v="90036"/>
    <x v="1"/>
    <s v="OFF-PA-10003641"/>
    <x v="1"/>
    <x v="10"/>
    <s v="Xerox 1909"/>
    <n v="211.04"/>
    <n v="8"/>
    <n v="0"/>
    <n v="97.078399999999988"/>
  </r>
  <r>
    <n v="9325"/>
    <s v="CA-2014-121853"/>
    <x v="3"/>
    <x v="397"/>
    <d v="2014-09-30T00:00:00"/>
    <s v="Standard Class"/>
    <s v="DB-13660"/>
    <s v="Duane Benoit"/>
    <x v="0"/>
    <x v="0"/>
    <x v="1"/>
    <x v="1"/>
    <n v="90036"/>
    <x v="1"/>
    <s v="FUR-CH-10003973"/>
    <x v="0"/>
    <x v="1"/>
    <s v="GuestStacker Chair with Chrome Finish Legs"/>
    <n v="594.81600000000003"/>
    <n v="2"/>
    <n v="0.2"/>
    <n v="59.481600000000014"/>
  </r>
  <r>
    <n v="9326"/>
    <s v="CA-2014-121853"/>
    <x v="3"/>
    <x v="397"/>
    <d v="2014-09-30T00:00:00"/>
    <s v="Standard Class"/>
    <s v="DB-13660"/>
    <s v="Duane Benoit"/>
    <x v="0"/>
    <x v="0"/>
    <x v="1"/>
    <x v="1"/>
    <n v="90036"/>
    <x v="1"/>
    <s v="OFF-BI-10000977"/>
    <x v="1"/>
    <x v="8"/>
    <s v="Ibico Plastic Spiral Binding Combs"/>
    <n v="72.960000000000008"/>
    <n v="3"/>
    <n v="0.2"/>
    <n v="23.711999999999996"/>
  </r>
  <r>
    <n v="9327"/>
    <s v="US-2014-130687"/>
    <x v="3"/>
    <x v="210"/>
    <d v="2014-09-11T00:00:00"/>
    <s v="First Class"/>
    <s v="PF-19225"/>
    <s v="Phillip Flathmann"/>
    <x v="0"/>
    <x v="0"/>
    <x v="156"/>
    <x v="4"/>
    <n v="98026"/>
    <x v="1"/>
    <s v="FUR-FU-10004053"/>
    <x v="0"/>
    <x v="5"/>
    <s v="DAX Two-Tone Silver Metal Document Frame"/>
    <n v="80.959999999999994"/>
    <n v="4"/>
    <n v="0"/>
    <n v="34.812800000000003"/>
  </r>
  <r>
    <n v="9328"/>
    <s v="US-2014-130687"/>
    <x v="3"/>
    <x v="210"/>
    <d v="2014-09-11T00:00:00"/>
    <s v="First Class"/>
    <s v="PF-19225"/>
    <s v="Phillip Flathmann"/>
    <x v="0"/>
    <x v="0"/>
    <x v="156"/>
    <x v="4"/>
    <n v="98026"/>
    <x v="1"/>
    <s v="TEC-PH-10002033"/>
    <x v="2"/>
    <x v="7"/>
    <s v="Konftel 250 Conference phone - Charcoal black"/>
    <n v="455.71199999999999"/>
    <n v="2"/>
    <n v="0.2"/>
    <n v="34.178400000000011"/>
  </r>
  <r>
    <n v="9329"/>
    <s v="US-2014-130687"/>
    <x v="3"/>
    <x v="210"/>
    <d v="2014-09-11T00:00:00"/>
    <s v="First Class"/>
    <s v="PF-19225"/>
    <s v="Phillip Flathmann"/>
    <x v="0"/>
    <x v="0"/>
    <x v="156"/>
    <x v="4"/>
    <n v="98026"/>
    <x v="1"/>
    <s v="OFF-AR-10004260"/>
    <x v="1"/>
    <x v="6"/>
    <s v="Boston 1799 Powerhouse Electric Pencil Sharpener"/>
    <n v="25.98"/>
    <n v="1"/>
    <n v="0"/>
    <n v="7.2744"/>
  </r>
  <r>
    <n v="9330"/>
    <s v="CA-2012-164497"/>
    <x v="1"/>
    <x v="109"/>
    <d v="2012-11-30T00:00:00"/>
    <s v="First Class"/>
    <s v="AJ-10945"/>
    <s v="Ashley Jarboe"/>
    <x v="0"/>
    <x v="0"/>
    <x v="8"/>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x v="0"/>
    <x v="20"/>
    <x v="15"/>
    <n v="10035"/>
    <x v="3"/>
    <s v="OFF-EN-10001539"/>
    <x v="1"/>
    <x v="12"/>
    <s v="Staples"/>
    <n v="15.56"/>
    <n v="2"/>
    <n v="0"/>
    <n v="7.3132000000000001"/>
  </r>
  <r>
    <n v="9332"/>
    <s v="CA-2013-108056"/>
    <x v="0"/>
    <x v="321"/>
    <d v="2013-10-04T00:00:00"/>
    <s v="Standard Class"/>
    <s v="ES-14080"/>
    <s v="Erin Smith"/>
    <x v="1"/>
    <x v="0"/>
    <x v="24"/>
    <x v="21"/>
    <n v="97477"/>
    <x v="1"/>
    <s v="TEC-PH-10001817"/>
    <x v="2"/>
    <x v="7"/>
    <s v="Wilson Electronics DB Pro Signal Booster"/>
    <n v="859.2"/>
    <n v="3"/>
    <n v="0.2"/>
    <n v="75.180000000000064"/>
  </r>
  <r>
    <n v="9333"/>
    <s v="CA-2014-127726"/>
    <x v="3"/>
    <x v="220"/>
    <d v="2014-09-14T00:00:00"/>
    <s v="Second Class"/>
    <s v="SS-20410"/>
    <s v="Shahid Shariari"/>
    <x v="0"/>
    <x v="0"/>
    <x v="430"/>
    <x v="0"/>
    <n v="40324"/>
    <x v="0"/>
    <s v="OFF-AP-10002578"/>
    <x v="1"/>
    <x v="9"/>
    <s v="Fellowes Premier Superior Surge Suppressor, 10-Outlet, With Phone and Remote"/>
    <n v="195.68"/>
    <n v="4"/>
    <n v="0"/>
    <n v="50.876800000000003"/>
  </r>
  <r>
    <n v="9334"/>
    <s v="CA-2014-127726"/>
    <x v="3"/>
    <x v="220"/>
    <d v="2014-09-14T00:00:00"/>
    <s v="Second Class"/>
    <s v="SS-20410"/>
    <s v="Shahid Shariari"/>
    <x v="0"/>
    <x v="0"/>
    <x v="430"/>
    <x v="0"/>
    <n v="40324"/>
    <x v="0"/>
    <s v="OFF-FA-10000992"/>
    <x v="1"/>
    <x v="13"/>
    <s v="Acco Clips to Go Binder Clips, 24 Clips in Two Sizes"/>
    <n v="14.2"/>
    <n v="4"/>
    <n v="0"/>
    <n v="6.6739999999999995"/>
  </r>
  <r>
    <n v="9335"/>
    <s v="CA-2014-110198"/>
    <x v="3"/>
    <x v="927"/>
    <d v="2014-05-03T00:00:00"/>
    <s v="First Class"/>
    <s v="AG-10900"/>
    <s v="Arthur Gainer"/>
    <x v="0"/>
    <x v="0"/>
    <x v="197"/>
    <x v="2"/>
    <n v="33065"/>
    <x v="0"/>
    <s v="FUR-BO-10001798"/>
    <x v="0"/>
    <x v="0"/>
    <s v="Bush Somerset Collection Bookcase"/>
    <n v="314.35199999999998"/>
    <n v="3"/>
    <n v="0.2"/>
    <n v="-15.71759999999999"/>
  </r>
  <r>
    <n v="9336"/>
    <s v="CA-2014-110198"/>
    <x v="3"/>
    <x v="927"/>
    <d v="2014-05-03T00:00:00"/>
    <s v="First Class"/>
    <s v="AG-10900"/>
    <s v="Arthur Gainer"/>
    <x v="0"/>
    <x v="0"/>
    <x v="197"/>
    <x v="2"/>
    <n v="33065"/>
    <x v="0"/>
    <s v="OFF-LA-10004409"/>
    <x v="1"/>
    <x v="2"/>
    <s v="Avery 492"/>
    <n v="4.6079999999999997"/>
    <n v="2"/>
    <n v="0.2"/>
    <n v="1.4975999999999996"/>
  </r>
  <r>
    <n v="9337"/>
    <s v="CA-2014-130715"/>
    <x v="3"/>
    <x v="118"/>
    <d v="2014-09-21T00:00:00"/>
    <s v="Standard Class"/>
    <s v="CY-12745"/>
    <s v="Craig Yedwab"/>
    <x v="1"/>
    <x v="0"/>
    <x v="8"/>
    <x v="1"/>
    <n v="94110"/>
    <x v="1"/>
    <s v="OFF-FA-10000621"/>
    <x v="1"/>
    <x v="13"/>
    <s v="OIC Colored Binder Clips, Assorted Sizes"/>
    <n v="17.899999999999999"/>
    <n v="5"/>
    <n v="0"/>
    <n v="8.7710000000000008"/>
  </r>
  <r>
    <n v="9338"/>
    <s v="CA-2011-155264"/>
    <x v="2"/>
    <x v="538"/>
    <d v="2011-10-22T00:00:00"/>
    <s v="Second Class"/>
    <s v="RP-19270"/>
    <s v="Rachel Payne"/>
    <x v="1"/>
    <x v="0"/>
    <x v="8"/>
    <x v="1"/>
    <n v="94110"/>
    <x v="1"/>
    <s v="OFF-BI-10003196"/>
    <x v="1"/>
    <x v="8"/>
    <s v="Accohide Poly Flexible Ring Binders"/>
    <n v="2.9920000000000004"/>
    <n v="1"/>
    <n v="0.2"/>
    <n v="1.1219999999999999"/>
  </r>
  <r>
    <n v="9339"/>
    <s v="CA-2011-155264"/>
    <x v="2"/>
    <x v="538"/>
    <d v="2011-10-22T00:00:00"/>
    <s v="Second Class"/>
    <s v="RP-19270"/>
    <s v="Rachel Payne"/>
    <x v="1"/>
    <x v="0"/>
    <x v="8"/>
    <x v="1"/>
    <n v="94110"/>
    <x v="1"/>
    <s v="OFF-BI-10003727"/>
    <x v="1"/>
    <x v="8"/>
    <s v="Avery Durable Slant Ring Binders With Label Holder"/>
    <n v="20.064"/>
    <n v="6"/>
    <n v="0.2"/>
    <n v="7.0223999999999993"/>
  </r>
  <r>
    <n v="9340"/>
    <s v="CA-2011-155264"/>
    <x v="2"/>
    <x v="538"/>
    <d v="2011-10-22T00:00:00"/>
    <s v="Second Class"/>
    <s v="RP-19270"/>
    <s v="Rachel Payne"/>
    <x v="1"/>
    <x v="0"/>
    <x v="8"/>
    <x v="1"/>
    <n v="94110"/>
    <x v="1"/>
    <s v="OFF-PA-10003228"/>
    <x v="1"/>
    <x v="10"/>
    <s v="Xerox 1917"/>
    <n v="146.72999999999999"/>
    <n v="3"/>
    <n v="0"/>
    <n v="68.963099999999997"/>
  </r>
  <r>
    <n v="9341"/>
    <s v="CA-2011-155264"/>
    <x v="2"/>
    <x v="538"/>
    <d v="2011-10-22T00:00:00"/>
    <s v="Second Class"/>
    <s v="RP-19270"/>
    <s v="Rachel Payne"/>
    <x v="1"/>
    <x v="0"/>
    <x v="8"/>
    <x v="1"/>
    <n v="94110"/>
    <x v="1"/>
    <s v="OFF-LA-10002787"/>
    <x v="1"/>
    <x v="2"/>
    <s v="Avery 480"/>
    <n v="18.75"/>
    <n v="5"/>
    <n v="0"/>
    <n v="9"/>
  </r>
  <r>
    <n v="9342"/>
    <s v="CA-2011-155264"/>
    <x v="2"/>
    <x v="538"/>
    <d v="2011-10-22T00:00:00"/>
    <s v="Second Class"/>
    <s v="RP-19270"/>
    <s v="Rachel Payne"/>
    <x v="1"/>
    <x v="0"/>
    <x v="8"/>
    <x v="1"/>
    <n v="94110"/>
    <x v="1"/>
    <s v="TEC-PH-10001305"/>
    <x v="2"/>
    <x v="7"/>
    <s v="Panasonic KX TS208W Corded phone"/>
    <n v="117.57600000000002"/>
    <n v="3"/>
    <n v="0.2"/>
    <n v="11.757600000000011"/>
  </r>
  <r>
    <n v="9343"/>
    <s v="CA-2013-119123"/>
    <x v="0"/>
    <x v="69"/>
    <d v="2013-03-19T00:00:00"/>
    <s v="Standard Class"/>
    <s v="DB-13360"/>
    <s v="Dennis Bolton"/>
    <x v="2"/>
    <x v="0"/>
    <x v="169"/>
    <x v="1"/>
    <n v="92503"/>
    <x v="1"/>
    <s v="OFF-BI-10001036"/>
    <x v="1"/>
    <x v="8"/>
    <s v="Cardinal EasyOpen D-Ring Binders"/>
    <n v="51.184000000000012"/>
    <n v="7"/>
    <n v="0.2"/>
    <n v="19.193999999999999"/>
  </r>
  <r>
    <n v="9344"/>
    <s v="CA-2014-109085"/>
    <x v="3"/>
    <x v="922"/>
    <d v="2014-02-21T00:00:00"/>
    <s v="First Class"/>
    <s v="CK-12325"/>
    <s v="Christine Kargatis"/>
    <x v="2"/>
    <x v="0"/>
    <x v="21"/>
    <x v="24"/>
    <n v="45373"/>
    <x v="3"/>
    <s v="FUR-TA-10001086"/>
    <x v="0"/>
    <x v="3"/>
    <s v="SAFCO PlanMaster Boards, 60w x 37-1/2d, White Melamine"/>
    <n v="455.97"/>
    <n v="5"/>
    <n v="0.4"/>
    <n v="-106.39299999999997"/>
  </r>
  <r>
    <n v="9345"/>
    <s v="CA-2014-109085"/>
    <x v="3"/>
    <x v="922"/>
    <d v="2014-02-21T00:00:00"/>
    <s v="First Class"/>
    <s v="CK-12325"/>
    <s v="Christine Kargatis"/>
    <x v="2"/>
    <x v="0"/>
    <x v="21"/>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x v="0"/>
    <x v="21"/>
    <x v="24"/>
    <n v="45373"/>
    <x v="3"/>
    <s v="TEC-PH-10000526"/>
    <x v="2"/>
    <x v="7"/>
    <s v="Vtech CS6719"/>
    <n v="57.593999999999994"/>
    <n v="1"/>
    <n v="0.4"/>
    <n v="-11.518799999999999"/>
  </r>
  <r>
    <n v="9347"/>
    <s v="CA-2014-109085"/>
    <x v="3"/>
    <x v="922"/>
    <d v="2014-02-21T00:00:00"/>
    <s v="First Class"/>
    <s v="CK-12325"/>
    <s v="Christine Kargatis"/>
    <x v="2"/>
    <x v="0"/>
    <x v="21"/>
    <x v="24"/>
    <n v="45373"/>
    <x v="3"/>
    <s v="FUR-FU-10004973"/>
    <x v="0"/>
    <x v="5"/>
    <s v="Flat Face Poster Frame"/>
    <n v="30.144000000000002"/>
    <n v="2"/>
    <n v="0.2"/>
    <n v="8.2896000000000001"/>
  </r>
  <r>
    <n v="9348"/>
    <s v="CA-2014-109085"/>
    <x v="3"/>
    <x v="922"/>
    <d v="2014-02-21T00:00:00"/>
    <s v="First Class"/>
    <s v="CK-12325"/>
    <s v="Christine Kargatis"/>
    <x v="2"/>
    <x v="0"/>
    <x v="21"/>
    <x v="24"/>
    <n v="45373"/>
    <x v="3"/>
    <s v="FUR-CH-10003981"/>
    <x v="0"/>
    <x v="1"/>
    <s v="Global Commerce Series Low-Back Swivel/Tilt Chairs"/>
    <n v="899.43"/>
    <n v="5"/>
    <n v="0.3"/>
    <n v="-12.84900000000016"/>
  </r>
  <r>
    <n v="9349"/>
    <s v="CA-2013-114860"/>
    <x v="0"/>
    <x v="596"/>
    <d v="2013-12-29T00:00:00"/>
    <s v="Standard Class"/>
    <s v="DN-13690"/>
    <s v="Duane Noonan"/>
    <x v="0"/>
    <x v="0"/>
    <x v="429"/>
    <x v="1"/>
    <n v="92553"/>
    <x v="1"/>
    <s v="FUR-FU-10000277"/>
    <x v="0"/>
    <x v="5"/>
    <s v="Deflect-o DuraMat Antistatic Studded Beveled Mat for Medium Pile Carpeting"/>
    <n v="842.72"/>
    <n v="8"/>
    <n v="0"/>
    <n v="202.25279999999998"/>
  </r>
  <r>
    <n v="9350"/>
    <s v="CA-2013-114860"/>
    <x v="0"/>
    <x v="596"/>
    <d v="2013-12-29T00:00:00"/>
    <s v="Standard Class"/>
    <s v="DN-13690"/>
    <s v="Duane Noonan"/>
    <x v="0"/>
    <x v="0"/>
    <x v="429"/>
    <x v="1"/>
    <n v="92553"/>
    <x v="1"/>
    <s v="FUR-FU-10001934"/>
    <x v="0"/>
    <x v="5"/>
    <s v="Magnifier Swing Arm Lamp"/>
    <n v="41.96"/>
    <n v="2"/>
    <n v="0"/>
    <n v="10.909600000000001"/>
  </r>
  <r>
    <n v="9351"/>
    <s v="CA-2013-159009"/>
    <x v="0"/>
    <x v="713"/>
    <d v="2013-09-28T00:00:00"/>
    <s v="Standard Class"/>
    <s v="DP-13105"/>
    <s v="Dave Poirier"/>
    <x v="1"/>
    <x v="0"/>
    <x v="4"/>
    <x v="4"/>
    <n v="98115"/>
    <x v="1"/>
    <s v="OFF-BI-10004970"/>
    <x v="1"/>
    <x v="8"/>
    <s v="ACCOHIDE 3-Ring Binder, Blue, 1&quot;"/>
    <n v="13.216000000000001"/>
    <n v="4"/>
    <n v="0.2"/>
    <n v="4.4603999999999999"/>
  </r>
  <r>
    <n v="9352"/>
    <s v="CA-2013-159009"/>
    <x v="0"/>
    <x v="713"/>
    <d v="2013-09-28T00:00:00"/>
    <s v="Standard Class"/>
    <s v="DP-13105"/>
    <s v="Dave Poirier"/>
    <x v="1"/>
    <x v="0"/>
    <x v="4"/>
    <x v="4"/>
    <n v="98115"/>
    <x v="1"/>
    <s v="FUR-CH-10003396"/>
    <x v="0"/>
    <x v="1"/>
    <s v="Global Deluxe Steno Chair"/>
    <n v="184.75200000000001"/>
    <n v="3"/>
    <n v="0.2"/>
    <n v="-20.784600000000012"/>
  </r>
  <r>
    <n v="9353"/>
    <s v="CA-2014-148411"/>
    <x v="3"/>
    <x v="241"/>
    <d v="2014-09-27T00:00:00"/>
    <s v="First Class"/>
    <s v="RO-19780"/>
    <s v="Rose O'Brian"/>
    <x v="0"/>
    <x v="0"/>
    <x v="22"/>
    <x v="10"/>
    <n v="60623"/>
    <x v="2"/>
    <s v="FUR-CH-10003973"/>
    <x v="0"/>
    <x v="1"/>
    <s v="GuestStacker Chair with Chrome Finish Legs"/>
    <n v="520.46399999999994"/>
    <n v="2"/>
    <n v="0.3"/>
    <n v="-14.870399999999961"/>
  </r>
  <r>
    <n v="9354"/>
    <s v="CA-2014-148411"/>
    <x v="3"/>
    <x v="241"/>
    <d v="2014-09-27T00:00:00"/>
    <s v="First Class"/>
    <s v="RO-19780"/>
    <s v="Rose O'Brian"/>
    <x v="0"/>
    <x v="0"/>
    <x v="22"/>
    <x v="10"/>
    <n v="60623"/>
    <x v="2"/>
    <s v="OFF-PA-10002109"/>
    <x v="1"/>
    <x v="10"/>
    <s v="Wirebound Voice Message Log Book"/>
    <n v="11.423999999999999"/>
    <n v="3"/>
    <n v="0.2"/>
    <n v="3.7127999999999988"/>
  </r>
  <r>
    <n v="9355"/>
    <s v="CA-2012-110324"/>
    <x v="1"/>
    <x v="494"/>
    <d v="2012-12-05T00:00:00"/>
    <s v="Standard Class"/>
    <s v="MA-17560"/>
    <s v="Matt Abelman"/>
    <x v="2"/>
    <x v="0"/>
    <x v="25"/>
    <x v="12"/>
    <n v="49201"/>
    <x v="2"/>
    <s v="OFF-PA-10001826"/>
    <x v="1"/>
    <x v="10"/>
    <s v="Xerox 207"/>
    <n v="19.440000000000001"/>
    <n v="3"/>
    <n v="0"/>
    <n v="9.3312000000000008"/>
  </r>
  <r>
    <n v="9356"/>
    <s v="CA-2012-110324"/>
    <x v="1"/>
    <x v="494"/>
    <d v="2012-12-05T00:00:00"/>
    <s v="Standard Class"/>
    <s v="MA-17560"/>
    <s v="Matt Abelman"/>
    <x v="2"/>
    <x v="0"/>
    <x v="25"/>
    <x v="12"/>
    <n v="49201"/>
    <x v="2"/>
    <s v="OFF-AR-10000823"/>
    <x v="1"/>
    <x v="6"/>
    <s v="Newell 307"/>
    <n v="3.64"/>
    <n v="2"/>
    <n v="0"/>
    <n v="1.0192000000000001"/>
  </r>
  <r>
    <n v="9357"/>
    <s v="CA-2012-110324"/>
    <x v="1"/>
    <x v="494"/>
    <d v="2012-12-05T00:00:00"/>
    <s v="Standard Class"/>
    <s v="MA-17560"/>
    <s v="Matt Abelman"/>
    <x v="2"/>
    <x v="0"/>
    <x v="25"/>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x v="0"/>
    <x v="20"/>
    <x v="15"/>
    <n v="10024"/>
    <x v="3"/>
    <s v="OFF-BI-10003676"/>
    <x v="1"/>
    <x v="8"/>
    <s v="GBC Standard Recycled Report Covers, Clear Plastic Sheets"/>
    <n v="43.120000000000005"/>
    <n v="5"/>
    <n v="0.2"/>
    <n v="15.091999999999995"/>
  </r>
  <r>
    <n v="9359"/>
    <s v="CA-2013-168046"/>
    <x v="0"/>
    <x v="967"/>
    <d v="2013-01-28T00:00:00"/>
    <s v="Second Class"/>
    <s v="JD-15895"/>
    <s v="Jonathan Doherty"/>
    <x v="1"/>
    <x v="0"/>
    <x v="20"/>
    <x v="15"/>
    <n v="10024"/>
    <x v="3"/>
    <s v="FUR-TA-10001095"/>
    <x v="0"/>
    <x v="3"/>
    <s v="Chromcraft Round Conference Tables"/>
    <n v="313.72199999999998"/>
    <n v="3"/>
    <n v="0.4"/>
    <n v="-99.34529999999998"/>
  </r>
  <r>
    <n v="9360"/>
    <s v="CA-2013-168046"/>
    <x v="0"/>
    <x v="967"/>
    <d v="2013-01-28T00:00:00"/>
    <s v="Second Class"/>
    <s v="JD-15895"/>
    <s v="Jonathan Doherty"/>
    <x v="1"/>
    <x v="0"/>
    <x v="20"/>
    <x v="15"/>
    <n v="10024"/>
    <x v="3"/>
    <s v="FUR-FU-10000747"/>
    <x v="0"/>
    <x v="5"/>
    <s v="Tenex B1-RE Series Chair Mats for Low Pile Carpets"/>
    <n v="45.98"/>
    <n v="1"/>
    <n v="0"/>
    <n v="7.816599999999994"/>
  </r>
  <r>
    <n v="9361"/>
    <s v="CA-2013-168046"/>
    <x v="0"/>
    <x v="967"/>
    <d v="2013-01-28T00:00:00"/>
    <s v="Second Class"/>
    <s v="JD-15895"/>
    <s v="Jonathan Doherty"/>
    <x v="1"/>
    <x v="0"/>
    <x v="20"/>
    <x v="15"/>
    <n v="10024"/>
    <x v="3"/>
    <s v="OFF-ST-10004337"/>
    <x v="1"/>
    <x v="4"/>
    <s v="SAFCO Commercial Wire Shelving, 72h"/>
    <n v="428.68"/>
    <n v="7"/>
    <n v="0"/>
    <n v="0"/>
  </r>
  <r>
    <n v="9362"/>
    <s v="CA-2014-111591"/>
    <x v="3"/>
    <x v="708"/>
    <d v="2014-03-26T00:00:00"/>
    <s v="Standard Class"/>
    <s v="PS-18970"/>
    <s v="Paul Stevenson"/>
    <x v="2"/>
    <x v="0"/>
    <x v="4"/>
    <x v="4"/>
    <n v="98105"/>
    <x v="1"/>
    <s v="OFF-BI-10004410"/>
    <x v="1"/>
    <x v="8"/>
    <s v="C-Line Peel &amp; Stick Add-On Filing Pockets, 8-3/4 x 5-1/8, 10/Pack"/>
    <n v="30.576000000000001"/>
    <n v="6"/>
    <n v="0.2"/>
    <n v="10.3194"/>
  </r>
  <r>
    <n v="9363"/>
    <s v="CA-2014-111591"/>
    <x v="3"/>
    <x v="708"/>
    <d v="2014-03-26T00:00:00"/>
    <s v="Standard Class"/>
    <s v="PS-18970"/>
    <s v="Paul Stevenson"/>
    <x v="2"/>
    <x v="0"/>
    <x v="4"/>
    <x v="4"/>
    <n v="98105"/>
    <x v="1"/>
    <s v="OFF-FA-10004838"/>
    <x v="1"/>
    <x v="13"/>
    <s v="Super Bands, 12/Pack"/>
    <n v="13.020000000000001"/>
    <n v="7"/>
    <n v="0"/>
    <n v="0.3906000000000005"/>
  </r>
  <r>
    <n v="9364"/>
    <s v="CA-2014-111591"/>
    <x v="3"/>
    <x v="708"/>
    <d v="2014-03-26T00:00:00"/>
    <s v="Standard Class"/>
    <s v="PS-18970"/>
    <s v="Paul Stevenson"/>
    <x v="2"/>
    <x v="0"/>
    <x v="4"/>
    <x v="4"/>
    <n v="98105"/>
    <x v="1"/>
    <s v="FUR-FU-10002364"/>
    <x v="0"/>
    <x v="5"/>
    <s v="Eldon Expressions Wood Desk Accessories, Oak"/>
    <n v="22.14"/>
    <n v="3"/>
    <n v="0"/>
    <n v="6.4205999999999976"/>
  </r>
  <r>
    <n v="9365"/>
    <s v="CA-2014-111591"/>
    <x v="3"/>
    <x v="708"/>
    <d v="2014-03-26T00:00:00"/>
    <s v="Standard Class"/>
    <s v="PS-18970"/>
    <s v="Paul Stevenson"/>
    <x v="2"/>
    <x v="0"/>
    <x v="4"/>
    <x v="4"/>
    <n v="98105"/>
    <x v="1"/>
    <s v="OFF-ST-10001809"/>
    <x v="1"/>
    <x v="4"/>
    <s v="Fellowes Officeware Wire Shelving"/>
    <n v="359.32"/>
    <n v="4"/>
    <n v="0"/>
    <n v="7.1863999999999919"/>
  </r>
  <r>
    <n v="9366"/>
    <s v="US-2011-166828"/>
    <x v="2"/>
    <x v="963"/>
    <d v="2011-08-25T00:00:00"/>
    <s v="First Class"/>
    <s v="JF-15415"/>
    <s v="Jennifer Ferguson"/>
    <x v="0"/>
    <x v="0"/>
    <x v="490"/>
    <x v="25"/>
    <n v="63301"/>
    <x v="2"/>
    <s v="OFF-PA-10001846"/>
    <x v="1"/>
    <x v="10"/>
    <s v="Xerox 1899"/>
    <n v="11.56"/>
    <n v="2"/>
    <n v="0"/>
    <n v="5.6644000000000005"/>
  </r>
  <r>
    <n v="9367"/>
    <s v="CA-2011-108147"/>
    <x v="2"/>
    <x v="785"/>
    <d v="2011-06-13T00:00:00"/>
    <s v="Standard Class"/>
    <s v="RD-19480"/>
    <s v="Rick Duston"/>
    <x v="0"/>
    <x v="0"/>
    <x v="85"/>
    <x v="15"/>
    <n v="11561"/>
    <x v="3"/>
    <s v="OFF-BI-10003876"/>
    <x v="1"/>
    <x v="8"/>
    <s v="Green Canvas Binder for 8-1/2&quot; x 14&quot; Sheets"/>
    <n v="68.48"/>
    <n v="2"/>
    <n v="0.2"/>
    <n v="25.679999999999996"/>
  </r>
  <r>
    <n v="9368"/>
    <s v="CA-2011-108147"/>
    <x v="2"/>
    <x v="785"/>
    <d v="2011-06-13T00:00:00"/>
    <s v="Standard Class"/>
    <s v="RD-19480"/>
    <s v="Rick Duston"/>
    <x v="0"/>
    <x v="0"/>
    <x v="85"/>
    <x v="15"/>
    <n v="11561"/>
    <x v="3"/>
    <s v="OFF-ST-10003470"/>
    <x v="1"/>
    <x v="4"/>
    <s v="Tennsco Snap-Together Open Shelving Units, Starter Sets and Add-On Units"/>
    <n v="1676.88"/>
    <n v="6"/>
    <n v="0"/>
    <n v="83.843999999999937"/>
  </r>
  <r>
    <n v="9369"/>
    <s v="CA-2013-154998"/>
    <x v="0"/>
    <x v="281"/>
    <d v="2013-04-10T00:00:00"/>
    <s v="First Class"/>
    <s v="ES-14080"/>
    <s v="Erin Smith"/>
    <x v="1"/>
    <x v="0"/>
    <x v="80"/>
    <x v="30"/>
    <n v="8701"/>
    <x v="3"/>
    <s v="OFF-PA-10004243"/>
    <x v="1"/>
    <x v="10"/>
    <s v="Xerox 1939"/>
    <n v="37.94"/>
    <n v="2"/>
    <n v="0"/>
    <n v="18.211199999999998"/>
  </r>
  <r>
    <n v="9370"/>
    <s v="CA-2014-113460"/>
    <x v="3"/>
    <x v="659"/>
    <d v="2014-11-10T00:00:00"/>
    <s v="Second Class"/>
    <s v="KN-16390"/>
    <s v="Katherine Nockton"/>
    <x v="1"/>
    <x v="0"/>
    <x v="183"/>
    <x v="39"/>
    <n v="20735"/>
    <x v="3"/>
    <s v="FUR-CH-10000422"/>
    <x v="0"/>
    <x v="1"/>
    <s v="Global Highback Leather Tilter in Burgundy"/>
    <n v="272.96999999999997"/>
    <n v="3"/>
    <n v="0"/>
    <n v="43.675200000000018"/>
  </r>
  <r>
    <n v="9371"/>
    <s v="CA-2012-111339"/>
    <x v="1"/>
    <x v="352"/>
    <d v="2012-05-31T00:00:00"/>
    <s v="First Class"/>
    <s v="VP-21760"/>
    <s v="Victoria Pisteka"/>
    <x v="1"/>
    <x v="0"/>
    <x v="38"/>
    <x v="24"/>
    <n v="43229"/>
    <x v="3"/>
    <s v="FUR-FU-10002506"/>
    <x v="0"/>
    <x v="5"/>
    <s v="Tensor &quot;Hersey Kiss&quot; Styled Floor Lamp"/>
    <n v="41.568000000000005"/>
    <n v="4"/>
    <n v="0.2"/>
    <n v="-4.1568000000000023"/>
  </r>
  <r>
    <n v="9372"/>
    <s v="CA-2012-111339"/>
    <x v="1"/>
    <x v="352"/>
    <d v="2012-05-31T00:00:00"/>
    <s v="First Class"/>
    <s v="VP-21760"/>
    <s v="Victoria Pisteka"/>
    <x v="1"/>
    <x v="0"/>
    <x v="38"/>
    <x v="24"/>
    <n v="43229"/>
    <x v="3"/>
    <s v="FUR-CH-10000863"/>
    <x v="0"/>
    <x v="1"/>
    <s v="Novimex Swivel Fabric Task Chair"/>
    <n v="317.05799999999999"/>
    <n v="3"/>
    <n v="0.3"/>
    <n v="-86.058600000000013"/>
  </r>
  <r>
    <n v="9373"/>
    <s v="CA-2012-111339"/>
    <x v="1"/>
    <x v="352"/>
    <d v="2012-05-31T00:00:00"/>
    <s v="First Class"/>
    <s v="VP-21760"/>
    <s v="Victoria Pisteka"/>
    <x v="1"/>
    <x v="0"/>
    <x v="38"/>
    <x v="24"/>
    <n v="43229"/>
    <x v="3"/>
    <s v="OFF-FA-10002988"/>
    <x v="1"/>
    <x v="13"/>
    <s v="Ideal Clamps"/>
    <n v="8.0399999999999991"/>
    <n v="5"/>
    <n v="0.2"/>
    <n v="2.9144999999999994"/>
  </r>
  <r>
    <n v="9374"/>
    <s v="CA-2014-102820"/>
    <x v="3"/>
    <x v="917"/>
    <d v="2014-05-12T00:00:00"/>
    <s v="Standard Class"/>
    <s v="CS-11950"/>
    <s v="Carlos Soltero"/>
    <x v="0"/>
    <x v="0"/>
    <x v="45"/>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x v="0"/>
    <x v="4"/>
    <x v="4"/>
    <n v="98105"/>
    <x v="1"/>
    <s v="OFF-SU-10002537"/>
    <x v="1"/>
    <x v="14"/>
    <s v="Acme Box Cutter Scissors"/>
    <n v="61.38"/>
    <n v="6"/>
    <n v="0"/>
    <n v="15.958800000000004"/>
  </r>
  <r>
    <n v="9376"/>
    <s v="CA-2012-126347"/>
    <x v="1"/>
    <x v="639"/>
    <d v="2012-12-19T00:00:00"/>
    <s v="Second Class"/>
    <s v="AJ-10945"/>
    <s v="Ashley Jarboe"/>
    <x v="0"/>
    <x v="0"/>
    <x v="1"/>
    <x v="1"/>
    <n v="90045"/>
    <x v="1"/>
    <s v="TEC-AC-10003063"/>
    <x v="2"/>
    <x v="11"/>
    <s v="Micro Innovations USB RF Wireless Keyboard with Mouse"/>
    <n v="50"/>
    <n v="2"/>
    <n v="0"/>
    <n v="10.5"/>
  </r>
  <r>
    <n v="9377"/>
    <s v="CA-2014-108756"/>
    <x v="3"/>
    <x v="53"/>
    <d v="2014-12-30T00:00:00"/>
    <s v="Standard Class"/>
    <s v="PO-18865"/>
    <s v="Patrick O'Donnell"/>
    <x v="0"/>
    <x v="0"/>
    <x v="522"/>
    <x v="30"/>
    <n v="7017"/>
    <x v="3"/>
    <s v="TEC-AC-10003237"/>
    <x v="2"/>
    <x v="11"/>
    <s v="Memorex Micro Travel Drive 4 GB"/>
    <n v="31.799999999999997"/>
    <n v="3"/>
    <n v="0"/>
    <n v="13.674000000000003"/>
  </r>
  <r>
    <n v="9378"/>
    <s v="CA-2014-155362"/>
    <x v="3"/>
    <x v="94"/>
    <d v="2014-12-22T00:00:00"/>
    <s v="Standard Class"/>
    <s v="DP-13105"/>
    <s v="Dave Poirier"/>
    <x v="1"/>
    <x v="0"/>
    <x v="342"/>
    <x v="6"/>
    <n v="54703"/>
    <x v="2"/>
    <s v="OFF-ST-10001031"/>
    <x v="1"/>
    <x v="4"/>
    <s v="Adjustable Personal File Tote"/>
    <n v="32.56"/>
    <n v="2"/>
    <n v="0"/>
    <n v="8.465600000000002"/>
  </r>
  <r>
    <n v="9379"/>
    <s v="CA-2013-117625"/>
    <x v="0"/>
    <x v="1120"/>
    <d v="2013-05-16T00:00:00"/>
    <s v="Standard Class"/>
    <s v="GM-14500"/>
    <s v="Gene McClure"/>
    <x v="0"/>
    <x v="0"/>
    <x v="22"/>
    <x v="10"/>
    <n v="60610"/>
    <x v="2"/>
    <s v="OFF-EN-10001535"/>
    <x v="1"/>
    <x v="12"/>
    <s v="Grip Seal Envelopes"/>
    <n v="7.0720000000000001"/>
    <n v="2"/>
    <n v="0.2"/>
    <n v="2.3868"/>
  </r>
  <r>
    <n v="9380"/>
    <s v="CA-2011-154158"/>
    <x v="2"/>
    <x v="851"/>
    <d v="2011-12-27T00:00:00"/>
    <s v="Second Class"/>
    <s v="CC-12670"/>
    <s v="Craig Carreira"/>
    <x v="0"/>
    <x v="0"/>
    <x v="67"/>
    <x v="2"/>
    <n v="33614"/>
    <x v="0"/>
    <s v="OFF-PA-10001295"/>
    <x v="1"/>
    <x v="10"/>
    <s v="Computer Printout Paper with Letter-Trim Perforations"/>
    <n v="45.527999999999999"/>
    <n v="3"/>
    <n v="0.2"/>
    <n v="15.934799999999997"/>
  </r>
  <r>
    <n v="9381"/>
    <s v="CA-2011-154158"/>
    <x v="2"/>
    <x v="851"/>
    <d v="2011-12-27T00:00:00"/>
    <s v="Second Class"/>
    <s v="CC-12670"/>
    <s v="Craig Carreira"/>
    <x v="0"/>
    <x v="0"/>
    <x v="67"/>
    <x v="2"/>
    <n v="33614"/>
    <x v="0"/>
    <s v="FUR-CH-10004698"/>
    <x v="0"/>
    <x v="1"/>
    <s v="Padded Folding Chairs, Black, 4/Carton"/>
    <n v="64.784000000000006"/>
    <n v="1"/>
    <n v="0.2"/>
    <n v="6.4784000000000042"/>
  </r>
  <r>
    <n v="9382"/>
    <s v="CA-2011-154158"/>
    <x v="2"/>
    <x v="851"/>
    <d v="2011-12-27T00:00:00"/>
    <s v="Second Class"/>
    <s v="CC-12670"/>
    <s v="Craig Carreira"/>
    <x v="0"/>
    <x v="0"/>
    <x v="67"/>
    <x v="2"/>
    <n v="33614"/>
    <x v="0"/>
    <s v="OFF-ST-10000078"/>
    <x v="1"/>
    <x v="4"/>
    <s v="Tennsco 6- and 18-Compartment Lockers"/>
    <n v="424.27200000000005"/>
    <n v="2"/>
    <n v="0.2"/>
    <n v="-10.60680000000005"/>
  </r>
  <r>
    <n v="9383"/>
    <s v="CA-2011-154158"/>
    <x v="2"/>
    <x v="851"/>
    <d v="2011-12-27T00:00:00"/>
    <s v="Second Class"/>
    <s v="CC-12670"/>
    <s v="Craig Carreira"/>
    <x v="0"/>
    <x v="0"/>
    <x v="67"/>
    <x v="2"/>
    <n v="33614"/>
    <x v="0"/>
    <s v="OFF-AR-10001868"/>
    <x v="1"/>
    <x v="6"/>
    <s v="Prang Dustless Chalk Sticks"/>
    <n v="1.3440000000000001"/>
    <n v="1"/>
    <n v="0.2"/>
    <n v="0.504"/>
  </r>
  <r>
    <n v="9384"/>
    <s v="CA-2011-154158"/>
    <x v="2"/>
    <x v="851"/>
    <d v="2011-12-27T00:00:00"/>
    <s v="Second Class"/>
    <s v="CC-12670"/>
    <s v="Craig Carreira"/>
    <x v="0"/>
    <x v="0"/>
    <x v="67"/>
    <x v="2"/>
    <n v="33614"/>
    <x v="0"/>
    <s v="OFF-ST-10004950"/>
    <x v="1"/>
    <x v="4"/>
    <s v="Acco Perma 3000 Stacking Storage Drawers"/>
    <n v="83.920000000000016"/>
    <n v="5"/>
    <n v="0.2"/>
    <n v="-1.049000000000003"/>
  </r>
  <r>
    <n v="9385"/>
    <s v="CA-2014-100433"/>
    <x v="3"/>
    <x v="938"/>
    <d v="2014-08-17T00:00:00"/>
    <s v="Standard Class"/>
    <s v="SJ-20125"/>
    <s v="Sanjit Jacobs"/>
    <x v="2"/>
    <x v="0"/>
    <x v="20"/>
    <x v="15"/>
    <n v="10009"/>
    <x v="3"/>
    <s v="OFF-PA-10003441"/>
    <x v="1"/>
    <x v="10"/>
    <s v="Xerox 226"/>
    <n v="25.92"/>
    <n v="4"/>
    <n v="0"/>
    <n v="12.441600000000001"/>
  </r>
  <r>
    <n v="9386"/>
    <s v="CA-2014-163097"/>
    <x v="3"/>
    <x v="151"/>
    <d v="2014-09-01T00:00:00"/>
    <s v="Standard Class"/>
    <s v="SF-20200"/>
    <s v="Sarah Foster"/>
    <x v="0"/>
    <x v="0"/>
    <x v="123"/>
    <x v="16"/>
    <n v="85204"/>
    <x v="1"/>
    <s v="FUR-FU-10004973"/>
    <x v="0"/>
    <x v="5"/>
    <s v="Flat Face Poster Frame"/>
    <n v="120.57600000000001"/>
    <n v="8"/>
    <n v="0.2"/>
    <n v="33.1584"/>
  </r>
  <r>
    <n v="9387"/>
    <s v="US-2014-127292"/>
    <x v="3"/>
    <x v="617"/>
    <d v="2014-01-24T00:00:00"/>
    <s v="Standard Class"/>
    <s v="RM-19375"/>
    <s v="Raymond Messe"/>
    <x v="0"/>
    <x v="0"/>
    <x v="140"/>
    <x v="42"/>
    <s v="05408"/>
    <x v="3"/>
    <s v="OFF-PA-10000157"/>
    <x v="1"/>
    <x v="10"/>
    <s v="Xerox 191"/>
    <n v="79.92"/>
    <n v="4"/>
    <n v="0"/>
    <n v="37.562399999999997"/>
  </r>
  <r>
    <n v="9388"/>
    <s v="US-2014-127292"/>
    <x v="3"/>
    <x v="617"/>
    <d v="2014-01-24T00:00:00"/>
    <s v="Standard Class"/>
    <s v="RM-19375"/>
    <s v="Raymond Messe"/>
    <x v="0"/>
    <x v="0"/>
    <x v="140"/>
    <x v="42"/>
    <s v="05408"/>
    <x v="3"/>
    <s v="OFF-PA-10001970"/>
    <x v="1"/>
    <x v="10"/>
    <s v="Xerox 1881"/>
    <n v="12.28"/>
    <n v="1"/>
    <n v="0"/>
    <n v="5.7715999999999994"/>
  </r>
  <r>
    <n v="9389"/>
    <s v="US-2014-127292"/>
    <x v="3"/>
    <x v="617"/>
    <d v="2014-01-24T00:00:00"/>
    <s v="Standard Class"/>
    <s v="RM-19375"/>
    <s v="Raymond Messe"/>
    <x v="0"/>
    <x v="0"/>
    <x v="140"/>
    <x v="42"/>
    <s v="05408"/>
    <x v="3"/>
    <s v="OFF-AP-10000828"/>
    <x v="1"/>
    <x v="9"/>
    <s v="Avanti 4.4 Cu. Ft. Refrigerator"/>
    <n v="542.93999999999994"/>
    <n v="3"/>
    <n v="0"/>
    <n v="152.02319999999997"/>
  </r>
  <r>
    <n v="9390"/>
    <s v="US-2014-127292"/>
    <x v="3"/>
    <x v="617"/>
    <d v="2014-01-24T00:00:00"/>
    <s v="Standard Class"/>
    <s v="RM-19375"/>
    <s v="Raymond Messe"/>
    <x v="0"/>
    <x v="0"/>
    <x v="140"/>
    <x v="42"/>
    <s v="05408"/>
    <x v="3"/>
    <s v="OFF-EN-10001509"/>
    <x v="1"/>
    <x v="12"/>
    <s v="Poly String Tie Envelopes"/>
    <n v="2.04"/>
    <n v="1"/>
    <n v="0"/>
    <n v="0.95879999999999987"/>
  </r>
  <r>
    <n v="9391"/>
    <s v="CA-2012-163734"/>
    <x v="1"/>
    <x v="974"/>
    <d v="2012-06-24T00:00:00"/>
    <s v="Standard Class"/>
    <s v="KM-16375"/>
    <s v="Katherine Murray"/>
    <x v="2"/>
    <x v="0"/>
    <x v="12"/>
    <x v="5"/>
    <n v="77070"/>
    <x v="2"/>
    <s v="OFF-ST-10003692"/>
    <x v="1"/>
    <x v="4"/>
    <s v="Recycled Steel Personal File for Hanging File Folders"/>
    <n v="228.92"/>
    <n v="5"/>
    <n v="0.2"/>
    <n v="14.307499999999997"/>
  </r>
  <r>
    <n v="9392"/>
    <s v="CA-2014-162474"/>
    <x v="3"/>
    <x v="677"/>
    <d v="2014-03-17T00:00:00"/>
    <s v="First Class"/>
    <s v="FH-14275"/>
    <s v="Frank Hawley"/>
    <x v="1"/>
    <x v="0"/>
    <x v="34"/>
    <x v="10"/>
    <n v="60505"/>
    <x v="2"/>
    <s v="TEC-PH-10004700"/>
    <x v="2"/>
    <x v="7"/>
    <s v="PowerGen Dual USB Car Charger"/>
    <n v="7.9920000000000009"/>
    <n v="1"/>
    <n v="0.2"/>
    <n v="2.5973999999999995"/>
  </r>
  <r>
    <n v="9393"/>
    <s v="CA-2012-130848"/>
    <x v="1"/>
    <x v="969"/>
    <d v="2012-10-25T00:00:00"/>
    <s v="Same Day"/>
    <s v="DG-13300"/>
    <s v="Deirdre Greer"/>
    <x v="1"/>
    <x v="0"/>
    <x v="60"/>
    <x v="22"/>
    <n v="80219"/>
    <x v="1"/>
    <s v="FUR-CH-10000422"/>
    <x v="0"/>
    <x v="1"/>
    <s v="Global Highback Leather Tilter in Burgundy"/>
    <n v="582.33600000000001"/>
    <n v="8"/>
    <n v="0.2"/>
    <n v="-29.116799999999955"/>
  </r>
  <r>
    <n v="9394"/>
    <s v="CA-2011-125997"/>
    <x v="2"/>
    <x v="59"/>
    <d v="2011-09-23T00:00:00"/>
    <s v="First Class"/>
    <s v="MW-18220"/>
    <s v="Mitch Webber"/>
    <x v="0"/>
    <x v="0"/>
    <x v="20"/>
    <x v="15"/>
    <n v="10011"/>
    <x v="3"/>
    <s v="TEC-PH-10003484"/>
    <x v="2"/>
    <x v="7"/>
    <s v="Ooma Telo VoIP Home Phone System"/>
    <n v="629.94999999999993"/>
    <n v="5"/>
    <n v="0"/>
    <n v="157.48750000000001"/>
  </r>
  <r>
    <n v="9395"/>
    <s v="CA-2011-125997"/>
    <x v="2"/>
    <x v="59"/>
    <d v="2011-09-23T00:00:00"/>
    <s v="First Class"/>
    <s v="MW-18220"/>
    <s v="Mitch Webber"/>
    <x v="0"/>
    <x v="0"/>
    <x v="20"/>
    <x v="15"/>
    <n v="10011"/>
    <x v="3"/>
    <s v="FUR-CH-10001394"/>
    <x v="0"/>
    <x v="1"/>
    <s v="Global Leather Executive Chair"/>
    <n v="631.78200000000004"/>
    <n v="2"/>
    <n v="0.1"/>
    <n v="140.39599999999993"/>
  </r>
  <r>
    <n v="9396"/>
    <s v="CA-2011-125997"/>
    <x v="2"/>
    <x v="59"/>
    <d v="2011-09-23T00:00:00"/>
    <s v="First Class"/>
    <s v="MW-18220"/>
    <s v="Mitch Webber"/>
    <x v="0"/>
    <x v="0"/>
    <x v="20"/>
    <x v="15"/>
    <n v="10011"/>
    <x v="3"/>
    <s v="FUR-BO-10002213"/>
    <x v="0"/>
    <x v="0"/>
    <s v="DMI Eclipse Executive Suite Bookcases"/>
    <n v="801.5680000000001"/>
    <n v="2"/>
    <n v="0.2"/>
    <n v="-10.019600000000054"/>
  </r>
  <r>
    <n v="9397"/>
    <s v="CA-2011-125997"/>
    <x v="2"/>
    <x v="59"/>
    <d v="2011-09-23T00:00:00"/>
    <s v="First Class"/>
    <s v="MW-18220"/>
    <s v="Mitch Webber"/>
    <x v="0"/>
    <x v="0"/>
    <x v="20"/>
    <x v="15"/>
    <n v="10011"/>
    <x v="3"/>
    <s v="OFF-LA-10002762"/>
    <x v="1"/>
    <x v="2"/>
    <s v="Avery 485"/>
    <n v="75.179999999999993"/>
    <n v="6"/>
    <n v="0"/>
    <n v="35.334599999999995"/>
  </r>
  <r>
    <n v="9398"/>
    <s v="CA-2011-125997"/>
    <x v="2"/>
    <x v="59"/>
    <d v="2011-09-23T00:00:00"/>
    <s v="First Class"/>
    <s v="MW-18220"/>
    <s v="Mitch Webber"/>
    <x v="0"/>
    <x v="0"/>
    <x v="20"/>
    <x v="15"/>
    <n v="10011"/>
    <x v="3"/>
    <s v="OFF-AP-10003842"/>
    <x v="1"/>
    <x v="9"/>
    <s v="Euro-Pro Shark Turbo Vacuum"/>
    <n v="30.98"/>
    <n v="1"/>
    <n v="0"/>
    <n v="8.0548000000000002"/>
  </r>
  <r>
    <n v="9399"/>
    <s v="CA-2011-125997"/>
    <x v="2"/>
    <x v="59"/>
    <d v="2011-09-23T00:00:00"/>
    <s v="First Class"/>
    <s v="MW-18220"/>
    <s v="Mitch Webber"/>
    <x v="0"/>
    <x v="0"/>
    <x v="20"/>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x v="0"/>
    <x v="523"/>
    <x v="10"/>
    <n v="60004"/>
    <x v="2"/>
    <s v="OFF-AR-10003394"/>
    <x v="1"/>
    <x v="6"/>
    <s v="Newell 332"/>
    <n v="14.111999999999998"/>
    <n v="6"/>
    <n v="0.2"/>
    <n v="1.2348000000000008"/>
  </r>
  <r>
    <n v="9401"/>
    <s v="CA-2012-167696"/>
    <x v="1"/>
    <x v="1218"/>
    <d v="2012-09-21T00:00:00"/>
    <s v="Standard Class"/>
    <s v="BD-11500"/>
    <s v="Bradley Drucker"/>
    <x v="0"/>
    <x v="0"/>
    <x v="311"/>
    <x v="17"/>
    <n v="23602"/>
    <x v="0"/>
    <s v="OFF-EN-10001539"/>
    <x v="1"/>
    <x v="12"/>
    <s v="Staples"/>
    <n v="31.12"/>
    <n v="4"/>
    <n v="0"/>
    <n v="14.6264"/>
  </r>
  <r>
    <n v="9402"/>
    <s v="CA-2011-159814"/>
    <x v="2"/>
    <x v="1219"/>
    <d v="2011-06-28T00:00:00"/>
    <s v="Standard Class"/>
    <s v="LP-17080"/>
    <s v="Liz Pelletier"/>
    <x v="0"/>
    <x v="0"/>
    <x v="93"/>
    <x v="16"/>
    <n v="85705"/>
    <x v="1"/>
    <s v="FUR-FU-10001731"/>
    <x v="0"/>
    <x v="5"/>
    <s v="Acrylic Self-Standing Desk Frames"/>
    <n v="4.2720000000000002"/>
    <n v="2"/>
    <n v="0.2"/>
    <n v="0.96119999999999983"/>
  </r>
  <r>
    <n v="9403"/>
    <s v="CA-2013-105459"/>
    <x v="0"/>
    <x v="399"/>
    <d v="2013-08-18T00:00:00"/>
    <s v="Second Class"/>
    <s v="NP-18700"/>
    <s v="Nora Preis"/>
    <x v="0"/>
    <x v="0"/>
    <x v="20"/>
    <x v="15"/>
    <n v="10024"/>
    <x v="3"/>
    <s v="FUR-TA-10001095"/>
    <x v="0"/>
    <x v="3"/>
    <s v="Chromcraft Round Conference Tables"/>
    <n v="209.148"/>
    <n v="2"/>
    <n v="0.4"/>
    <n v="-66.230199999999996"/>
  </r>
  <r>
    <n v="9404"/>
    <s v="CA-2013-105459"/>
    <x v="0"/>
    <x v="399"/>
    <d v="2013-08-18T00:00:00"/>
    <s v="Second Class"/>
    <s v="NP-18700"/>
    <s v="Nora Preis"/>
    <x v="0"/>
    <x v="0"/>
    <x v="20"/>
    <x v="15"/>
    <n v="10024"/>
    <x v="3"/>
    <s v="OFF-ST-10000078"/>
    <x v="1"/>
    <x v="4"/>
    <s v="Tennsco 6- and 18-Compartment Lockers"/>
    <n v="1591.02"/>
    <n v="6"/>
    <n v="0"/>
    <n v="286.38359999999989"/>
  </r>
  <r>
    <n v="9405"/>
    <s v="CA-2014-141663"/>
    <x v="3"/>
    <x v="669"/>
    <d v="2014-04-18T00:00:00"/>
    <s v="Standard Class"/>
    <s v="DP-13105"/>
    <s v="Dave Poirier"/>
    <x v="1"/>
    <x v="0"/>
    <x v="10"/>
    <x v="9"/>
    <n v="19134"/>
    <x v="3"/>
    <s v="OFF-FA-10004076"/>
    <x v="1"/>
    <x v="13"/>
    <s v="Translucent Push Pins by OIC"/>
    <n v="7.92"/>
    <n v="5"/>
    <n v="0.2"/>
    <n v="1.6829999999999994"/>
  </r>
  <r>
    <n v="9406"/>
    <s v="CA-2011-152618"/>
    <x v="2"/>
    <x v="619"/>
    <d v="2011-03-17T00:00:00"/>
    <s v="First Class"/>
    <s v="RB-19465"/>
    <s v="Rick Bensley"/>
    <x v="2"/>
    <x v="0"/>
    <x v="22"/>
    <x v="10"/>
    <n v="60653"/>
    <x v="2"/>
    <s v="TEC-MA-10003626"/>
    <x v="2"/>
    <x v="15"/>
    <s v="Hewlett-Packard Deskjet 6540 Color Inkjet Printer"/>
    <n v="574.91"/>
    <n v="2"/>
    <n v="0.3"/>
    <n v="156.04699999999997"/>
  </r>
  <r>
    <n v="9407"/>
    <s v="CA-2011-152618"/>
    <x v="2"/>
    <x v="619"/>
    <d v="2011-03-17T00:00:00"/>
    <s v="First Class"/>
    <s v="RB-19465"/>
    <s v="Rick Bensley"/>
    <x v="2"/>
    <x v="0"/>
    <x v="22"/>
    <x v="10"/>
    <n v="60653"/>
    <x v="2"/>
    <s v="OFF-PA-10001215"/>
    <x v="1"/>
    <x v="10"/>
    <s v="Xerox 1963"/>
    <n v="8.4480000000000004"/>
    <n v="2"/>
    <n v="0.2"/>
    <n v="2.6399999999999997"/>
  </r>
  <r>
    <n v="9408"/>
    <s v="CA-2014-162789"/>
    <x v="3"/>
    <x v="585"/>
    <d v="2014-09-25T00:00:00"/>
    <s v="Second Class"/>
    <s v="LC-17140"/>
    <s v="Logan Currie"/>
    <x v="0"/>
    <x v="0"/>
    <x v="20"/>
    <x v="15"/>
    <n v="10035"/>
    <x v="3"/>
    <s v="TEC-AC-10002842"/>
    <x v="2"/>
    <x v="11"/>
    <s v="WD My Passport Ultra 2TB Portable External Hard Drive"/>
    <n v="1071"/>
    <n v="9"/>
    <n v="0"/>
    <n v="171.36000000000007"/>
  </r>
  <r>
    <n v="9409"/>
    <s v="CA-2014-162789"/>
    <x v="3"/>
    <x v="585"/>
    <d v="2014-09-25T00:00:00"/>
    <s v="Second Class"/>
    <s v="LC-17140"/>
    <s v="Logan Currie"/>
    <x v="0"/>
    <x v="0"/>
    <x v="20"/>
    <x v="15"/>
    <n v="10035"/>
    <x v="3"/>
    <s v="FUR-FU-10004864"/>
    <x v="0"/>
    <x v="5"/>
    <s v="Eldon 500 Class Desk Accessories"/>
    <n v="12.07"/>
    <n v="1"/>
    <n v="0"/>
    <n v="3.9831000000000003"/>
  </r>
  <r>
    <n v="9410"/>
    <s v="US-2014-110149"/>
    <x v="3"/>
    <x v="389"/>
    <d v="2014-12-14T00:00:00"/>
    <s v="First Class"/>
    <s v="WB-21850"/>
    <s v="William Brown"/>
    <x v="0"/>
    <x v="0"/>
    <x v="10"/>
    <x v="9"/>
    <n v="19143"/>
    <x v="3"/>
    <s v="OFF-BI-10000014"/>
    <x v="1"/>
    <x v="8"/>
    <s v="Heavy-Duty E-Z-D Binders"/>
    <n v="3.2730000000000006"/>
    <n v="1"/>
    <n v="0.7"/>
    <n v="-2.5092999999999996"/>
  </r>
  <r>
    <n v="9411"/>
    <s v="US-2014-110149"/>
    <x v="3"/>
    <x v="389"/>
    <d v="2014-12-14T00:00:00"/>
    <s v="First Class"/>
    <s v="WB-21850"/>
    <s v="William Brown"/>
    <x v="0"/>
    <x v="0"/>
    <x v="10"/>
    <x v="9"/>
    <n v="19143"/>
    <x v="3"/>
    <s v="FUR-FU-10001475"/>
    <x v="0"/>
    <x v="5"/>
    <s v="Contract Clock, 14&quot;, Brown"/>
    <n v="87.92"/>
    <n v="5"/>
    <n v="0.2"/>
    <n v="15.385999999999999"/>
  </r>
  <r>
    <n v="9412"/>
    <s v="CA-2013-108959"/>
    <x v="0"/>
    <x v="612"/>
    <d v="2013-03-15T00:00:00"/>
    <s v="Second Class"/>
    <s v="MH-17785"/>
    <s v="Maya Herman"/>
    <x v="1"/>
    <x v="0"/>
    <x v="220"/>
    <x v="16"/>
    <n v="85301"/>
    <x v="1"/>
    <s v="OFF-ST-10001272"/>
    <x v="1"/>
    <x v="4"/>
    <s v="Mini 13-1/2 Capacity Data Binder Rack, Pearl"/>
    <n v="104.69600000000001"/>
    <n v="1"/>
    <n v="0.2"/>
    <n v="6.5434999999999981"/>
  </r>
  <r>
    <n v="9413"/>
    <s v="CA-2012-164777"/>
    <x v="1"/>
    <x v="746"/>
    <d v="2012-01-29T00:00:00"/>
    <s v="First Class"/>
    <s v="SC-20305"/>
    <s v="Sean Christensen"/>
    <x v="0"/>
    <x v="0"/>
    <x v="1"/>
    <x v="1"/>
    <n v="90036"/>
    <x v="1"/>
    <s v="FUR-CH-10002024"/>
    <x v="0"/>
    <x v="1"/>
    <s v="HON 5400 Series Task Chairs for Big and Tall"/>
    <n v="2803.92"/>
    <n v="5"/>
    <n v="0.2"/>
    <n v="0"/>
  </r>
  <r>
    <n v="9414"/>
    <s v="CA-2013-132017"/>
    <x v="0"/>
    <x v="182"/>
    <d v="2013-09-28T00:00:00"/>
    <s v="First Class"/>
    <s v="MH-17620"/>
    <s v="Matt Hagelstein"/>
    <x v="1"/>
    <x v="0"/>
    <x v="12"/>
    <x v="5"/>
    <n v="77041"/>
    <x v="2"/>
    <s v="OFF-BI-10004001"/>
    <x v="1"/>
    <x v="8"/>
    <s v="GBC Recycled VeloBinder Covers"/>
    <n v="6.8159999999999981"/>
    <n v="2"/>
    <n v="0.8"/>
    <n v="-11.587200000000003"/>
  </r>
  <r>
    <n v="9415"/>
    <s v="CA-2012-127824"/>
    <x v="1"/>
    <x v="1090"/>
    <d v="2012-10-22T00:00:00"/>
    <s v="Standard Class"/>
    <s v="JC-15775"/>
    <s v="John Castell"/>
    <x v="0"/>
    <x v="0"/>
    <x v="4"/>
    <x v="4"/>
    <n v="98115"/>
    <x v="1"/>
    <s v="TEC-PH-10004094"/>
    <x v="2"/>
    <x v="7"/>
    <s v="Motorola L703CM"/>
    <n v="249.58400000000003"/>
    <n v="2"/>
    <n v="0.2"/>
    <n v="15.598999999999997"/>
  </r>
  <r>
    <n v="9416"/>
    <s v="CA-2012-127824"/>
    <x v="1"/>
    <x v="1090"/>
    <d v="2012-10-22T00:00:00"/>
    <s v="Standard Class"/>
    <s v="JC-15775"/>
    <s v="John Castell"/>
    <x v="0"/>
    <x v="0"/>
    <x v="4"/>
    <x v="4"/>
    <n v="98115"/>
    <x v="1"/>
    <s v="OFF-PA-10001184"/>
    <x v="1"/>
    <x v="10"/>
    <s v="Xerox 1903"/>
    <n v="17.940000000000001"/>
    <n v="3"/>
    <n v="0"/>
    <n v="8.7906000000000013"/>
  </r>
  <r>
    <n v="9417"/>
    <s v="CA-2012-127824"/>
    <x v="1"/>
    <x v="1090"/>
    <d v="2012-10-22T00:00:00"/>
    <s v="Standard Class"/>
    <s v="JC-15775"/>
    <s v="John Castell"/>
    <x v="0"/>
    <x v="0"/>
    <x v="4"/>
    <x v="4"/>
    <n v="98115"/>
    <x v="1"/>
    <s v="FUR-FU-10002505"/>
    <x v="0"/>
    <x v="5"/>
    <s v="Eldon 100 Class Desk Accessories"/>
    <n v="10.11"/>
    <n v="3"/>
    <n v="0"/>
    <n v="3.2351999999999994"/>
  </r>
  <r>
    <n v="9418"/>
    <s v="CA-2011-148285"/>
    <x v="2"/>
    <x v="1220"/>
    <d v="2011-11-01T00:00:00"/>
    <s v="Standard Class"/>
    <s v="RD-19810"/>
    <s v="Ross DeVincentis"/>
    <x v="2"/>
    <x v="0"/>
    <x v="115"/>
    <x v="3"/>
    <n v="28314"/>
    <x v="0"/>
    <s v="OFF-PA-10001166"/>
    <x v="1"/>
    <x v="10"/>
    <s v="Xerox 2"/>
    <n v="10.368000000000002"/>
    <n v="2"/>
    <n v="0.2"/>
    <n v="3.6288"/>
  </r>
  <r>
    <n v="9419"/>
    <s v="CA-2011-148285"/>
    <x v="2"/>
    <x v="1220"/>
    <d v="2011-11-01T00:00:00"/>
    <s v="Standard Class"/>
    <s v="RD-19810"/>
    <s v="Ross DeVincentis"/>
    <x v="2"/>
    <x v="0"/>
    <x v="115"/>
    <x v="3"/>
    <n v="28314"/>
    <x v="0"/>
    <s v="OFF-PA-10000349"/>
    <x v="1"/>
    <x v="10"/>
    <s v="Staples"/>
    <n v="11.952000000000002"/>
    <n v="3"/>
    <n v="0.2"/>
    <n v="4.0338000000000003"/>
  </r>
  <r>
    <n v="9420"/>
    <s v="CA-2014-152926"/>
    <x v="3"/>
    <x v="280"/>
    <d v="2014-10-05T00:00:00"/>
    <s v="Second Class"/>
    <s v="SC-20695"/>
    <s v="Steve Chapman"/>
    <x v="1"/>
    <x v="0"/>
    <x v="12"/>
    <x v="5"/>
    <n v="77041"/>
    <x v="2"/>
    <s v="OFF-AP-10004708"/>
    <x v="1"/>
    <x v="9"/>
    <s v="Fellowes Superior 10 Outlet Split Surge Protector"/>
    <n v="15.223999999999997"/>
    <n v="2"/>
    <n v="0.8"/>
    <n v="-38.821200000000012"/>
  </r>
  <r>
    <n v="9421"/>
    <s v="CA-2014-152926"/>
    <x v="3"/>
    <x v="280"/>
    <d v="2014-10-05T00:00:00"/>
    <s v="Second Class"/>
    <s v="SC-20695"/>
    <s v="Steve Chapman"/>
    <x v="1"/>
    <x v="0"/>
    <x v="12"/>
    <x v="5"/>
    <n v="77041"/>
    <x v="2"/>
    <s v="OFF-AP-10001947"/>
    <x v="1"/>
    <x v="9"/>
    <s v="Acco 6 Outlet Guardian Premium Plus Surge Suppressor"/>
    <n v="21.983999999999995"/>
    <n v="6"/>
    <n v="0.8"/>
    <n v="-56.059200000000011"/>
  </r>
  <r>
    <n v="9422"/>
    <s v="CA-2011-145254"/>
    <x v="2"/>
    <x v="149"/>
    <d v="2011-07-27T00:00:00"/>
    <s v="Standard Class"/>
    <s v="NC-18535"/>
    <s v="Nick Crebassa"/>
    <x v="1"/>
    <x v="0"/>
    <x v="8"/>
    <x v="1"/>
    <n v="94122"/>
    <x v="1"/>
    <s v="TEC-PH-10000441"/>
    <x v="2"/>
    <x v="7"/>
    <s v="VTech DS6151"/>
    <n v="604.75199999999995"/>
    <n v="6"/>
    <n v="0.2"/>
    <n v="60.475200000000058"/>
  </r>
  <r>
    <n v="9423"/>
    <s v="CA-2011-145254"/>
    <x v="2"/>
    <x v="149"/>
    <d v="2011-07-27T00:00:00"/>
    <s v="Standard Class"/>
    <s v="NC-18535"/>
    <s v="Nick Crebassa"/>
    <x v="1"/>
    <x v="0"/>
    <x v="8"/>
    <x v="1"/>
    <n v="94122"/>
    <x v="1"/>
    <s v="OFF-SU-10004664"/>
    <x v="1"/>
    <x v="14"/>
    <s v="Acme Softgrip Scissors"/>
    <n v="40.700000000000003"/>
    <n v="5"/>
    <n v="0"/>
    <n v="11.802999999999999"/>
  </r>
  <r>
    <n v="9424"/>
    <s v="CA-2011-145254"/>
    <x v="2"/>
    <x v="149"/>
    <d v="2011-07-27T00:00:00"/>
    <s v="Standard Class"/>
    <s v="NC-18535"/>
    <s v="Nick Crebassa"/>
    <x v="1"/>
    <x v="0"/>
    <x v="8"/>
    <x v="1"/>
    <n v="94122"/>
    <x v="1"/>
    <s v="TEC-PH-10004531"/>
    <x v="2"/>
    <x v="7"/>
    <s v="AT&amp;T CL2909"/>
    <n v="302.37599999999998"/>
    <n v="3"/>
    <n v="0.2"/>
    <n v="37.796999999999997"/>
  </r>
  <r>
    <n v="9425"/>
    <s v="CA-2011-145254"/>
    <x v="2"/>
    <x v="149"/>
    <d v="2011-07-27T00:00:00"/>
    <s v="Standard Class"/>
    <s v="NC-18535"/>
    <s v="Nick Crebassa"/>
    <x v="1"/>
    <x v="0"/>
    <x v="8"/>
    <x v="1"/>
    <n v="94122"/>
    <x v="1"/>
    <s v="TEC-AC-10002167"/>
    <x v="2"/>
    <x v="11"/>
    <s v="Imation 8gb Micro Traveldrive Usb 2.0 Flash Drive"/>
    <n v="45"/>
    <n v="3"/>
    <n v="0"/>
    <n v="4.9500000000000011"/>
  </r>
  <r>
    <n v="9426"/>
    <s v="CA-2011-116246"/>
    <x v="2"/>
    <x v="171"/>
    <d v="2011-09-17T00:00:00"/>
    <s v="Second Class"/>
    <s v="LW-17215"/>
    <s v="Luke Weiss"/>
    <x v="0"/>
    <x v="0"/>
    <x v="20"/>
    <x v="15"/>
    <n v="10035"/>
    <x v="3"/>
    <s v="FUR-CH-10002024"/>
    <x v="0"/>
    <x v="1"/>
    <s v="HON 5400 Series Task Chairs for Big and Tall"/>
    <n v="3785.2920000000004"/>
    <n v="6"/>
    <n v="0.1"/>
    <n v="420.58800000000019"/>
  </r>
  <r>
    <n v="9427"/>
    <s v="CA-2013-160479"/>
    <x v="0"/>
    <x v="306"/>
    <d v="2013-09-21T00:00:00"/>
    <s v="Standard Class"/>
    <s v="AH-10585"/>
    <s v="Angele Hood"/>
    <x v="0"/>
    <x v="0"/>
    <x v="4"/>
    <x v="4"/>
    <n v="98105"/>
    <x v="1"/>
    <s v="OFF-AR-10002445"/>
    <x v="1"/>
    <x v="6"/>
    <s v="SANFORD Major Accent Highlighters"/>
    <n v="35.4"/>
    <n v="5"/>
    <n v="0"/>
    <n v="13.452000000000002"/>
  </r>
  <r>
    <n v="9428"/>
    <s v="CA-2011-167486"/>
    <x v="2"/>
    <x v="501"/>
    <d v="2011-12-01T00:00:00"/>
    <s v="Standard Class"/>
    <s v="JO-15145"/>
    <s v="Jack O'Briant"/>
    <x v="1"/>
    <x v="0"/>
    <x v="198"/>
    <x v="15"/>
    <n v="14215"/>
    <x v="3"/>
    <s v="FUR-FU-10003268"/>
    <x v="0"/>
    <x v="5"/>
    <s v="Eldon Radial Chair Mat for Low to Medium Pile Carpets"/>
    <n v="199.89999999999998"/>
    <n v="5"/>
    <n v="0"/>
    <n v="39.97999999999999"/>
  </r>
  <r>
    <n v="9429"/>
    <s v="CA-2011-152100"/>
    <x v="2"/>
    <x v="218"/>
    <d v="2011-05-16T00:00:00"/>
    <s v="Standard Class"/>
    <s v="VW-21775"/>
    <s v="Victoria Wilson"/>
    <x v="1"/>
    <x v="0"/>
    <x v="114"/>
    <x v="5"/>
    <n v="77340"/>
    <x v="2"/>
    <s v="FUR-CH-10000015"/>
    <x v="0"/>
    <x v="1"/>
    <s v="Hon Multipurpose Stacking Arm Chairs"/>
    <n v="1212.9599999999998"/>
    <n v="8"/>
    <n v="0.3"/>
    <n v="-69.311999999999898"/>
  </r>
  <r>
    <n v="9430"/>
    <s v="CA-2012-166219"/>
    <x v="1"/>
    <x v="834"/>
    <d v="2012-09-01T00:00:00"/>
    <s v="Standard Class"/>
    <s v="BP-11185"/>
    <s v="Ben Peterman"/>
    <x v="1"/>
    <x v="0"/>
    <x v="61"/>
    <x v="5"/>
    <n v="75081"/>
    <x v="2"/>
    <s v="TEC-PH-10004165"/>
    <x v="2"/>
    <x v="7"/>
    <s v="Mitel MiVoice 5330e IP Phone"/>
    <n v="1099.96"/>
    <n v="5"/>
    <n v="0.2"/>
    <n v="82.496999999999957"/>
  </r>
  <r>
    <n v="9431"/>
    <s v="CA-2012-166219"/>
    <x v="1"/>
    <x v="834"/>
    <d v="2012-09-01T00:00:00"/>
    <s v="Standard Class"/>
    <s v="BP-11185"/>
    <s v="Ben Peterman"/>
    <x v="1"/>
    <x v="0"/>
    <x v="61"/>
    <x v="5"/>
    <n v="75081"/>
    <x v="2"/>
    <s v="FUR-TA-10004607"/>
    <x v="0"/>
    <x v="3"/>
    <s v="Hon 2111 Invitation Series Straight Table"/>
    <n v="103.48100000000001"/>
    <n v="1"/>
    <n v="0.3"/>
    <n v="-16.261300000000006"/>
  </r>
  <r>
    <n v="9432"/>
    <s v="CA-2012-111864"/>
    <x v="1"/>
    <x v="974"/>
    <d v="2012-06-19T00:00:00"/>
    <s v="Same Day"/>
    <s v="PP-18955"/>
    <s v="Paul Prost"/>
    <x v="2"/>
    <x v="0"/>
    <x v="10"/>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x v="0"/>
    <x v="97"/>
    <x v="16"/>
    <n v="85345"/>
    <x v="1"/>
    <s v="TEC-AC-10002217"/>
    <x v="2"/>
    <x v="11"/>
    <s v="Imation Clip USB flash drive - 8 GB"/>
    <n v="30.080000000000002"/>
    <n v="2"/>
    <n v="0.2"/>
    <n v="-5.2640000000000002"/>
  </r>
  <r>
    <n v="9434"/>
    <s v="CA-2012-119627"/>
    <x v="1"/>
    <x v="493"/>
    <d v="2012-08-23T00:00:00"/>
    <s v="Standard Class"/>
    <s v="SC-20725"/>
    <s v="Steven Cartwright"/>
    <x v="0"/>
    <x v="0"/>
    <x v="97"/>
    <x v="16"/>
    <n v="85345"/>
    <x v="1"/>
    <s v="OFF-PA-10001937"/>
    <x v="1"/>
    <x v="10"/>
    <s v="Xerox 21"/>
    <n v="36.288000000000011"/>
    <n v="7"/>
    <n v="0.2"/>
    <n v="12.700800000000001"/>
  </r>
  <r>
    <n v="9435"/>
    <s v="CA-2012-119627"/>
    <x v="1"/>
    <x v="493"/>
    <d v="2012-08-23T00:00:00"/>
    <s v="Standard Class"/>
    <s v="SC-20725"/>
    <s v="Steven Cartwright"/>
    <x v="0"/>
    <x v="0"/>
    <x v="97"/>
    <x v="16"/>
    <n v="85345"/>
    <x v="1"/>
    <s v="OFF-AR-10000203"/>
    <x v="1"/>
    <x v="6"/>
    <s v="Newell 336"/>
    <n v="10.272000000000002"/>
    <n v="3"/>
    <n v="0.2"/>
    <n v="1.1555999999999984"/>
  </r>
  <r>
    <n v="9436"/>
    <s v="CA-2012-119627"/>
    <x v="1"/>
    <x v="493"/>
    <d v="2012-08-23T00:00:00"/>
    <s v="Standard Class"/>
    <s v="SC-20725"/>
    <s v="Steven Cartwright"/>
    <x v="0"/>
    <x v="0"/>
    <x v="97"/>
    <x v="16"/>
    <n v="85345"/>
    <x v="1"/>
    <s v="TEC-AC-10001142"/>
    <x v="2"/>
    <x v="11"/>
    <s v="First Data FD10 PIN Pad"/>
    <n v="252.8"/>
    <n v="4"/>
    <n v="0.2"/>
    <n v="-31.600000000000037"/>
  </r>
  <r>
    <n v="9437"/>
    <s v="CA-2012-160787"/>
    <x v="1"/>
    <x v="12"/>
    <d v="2012-09-25T00:00:00"/>
    <s v="Same Day"/>
    <s v="BM-11785"/>
    <s v="Bryan Mills"/>
    <x v="0"/>
    <x v="0"/>
    <x v="10"/>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x v="0"/>
    <x v="147"/>
    <x v="1"/>
    <n v="92054"/>
    <x v="1"/>
    <s v="OFF-PA-10000520"/>
    <x v="1"/>
    <x v="10"/>
    <s v="Xerox 201"/>
    <n v="12.96"/>
    <n v="2"/>
    <n v="0"/>
    <n v="6.2208000000000006"/>
  </r>
  <r>
    <n v="9439"/>
    <s v="CA-2014-126144"/>
    <x v="3"/>
    <x v="689"/>
    <d v="2014-08-06T00:00:00"/>
    <s v="Standard Class"/>
    <s v="GM-14680"/>
    <s v="Greg Matthias"/>
    <x v="0"/>
    <x v="0"/>
    <x v="10"/>
    <x v="9"/>
    <n v="19134"/>
    <x v="3"/>
    <s v="TEC-PH-10001079"/>
    <x v="2"/>
    <x v="7"/>
    <s v="Polycom SoundPoint Pro SE-225 Corded phone"/>
    <n v="285.57599999999996"/>
    <n v="4"/>
    <n v="0.4"/>
    <n v="-57.115200000000016"/>
  </r>
  <r>
    <n v="9440"/>
    <s v="US-2011-154655"/>
    <x v="2"/>
    <x v="36"/>
    <d v="2011-10-17T00:00:00"/>
    <s v="Standard Class"/>
    <s v="BP-11050"/>
    <s v="Barry Pond"/>
    <x v="1"/>
    <x v="0"/>
    <x v="22"/>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x v="0"/>
    <x v="20"/>
    <x v="15"/>
    <n v="10035"/>
    <x v="3"/>
    <s v="OFF-PA-10001471"/>
    <x v="1"/>
    <x v="10"/>
    <s v="Strathmore Photo Frame Cards"/>
    <n v="14.62"/>
    <n v="2"/>
    <n v="0"/>
    <n v="6.7251999999999992"/>
  </r>
  <r>
    <n v="9442"/>
    <s v="CA-2011-165477"/>
    <x v="2"/>
    <x v="282"/>
    <d v="2011-12-31T00:00:00"/>
    <s v="Second Class"/>
    <s v="RE-19405"/>
    <s v="Ricardo Emerson"/>
    <x v="0"/>
    <x v="0"/>
    <x v="239"/>
    <x v="24"/>
    <n v="44240"/>
    <x v="3"/>
    <s v="OFF-AP-10003281"/>
    <x v="1"/>
    <x v="9"/>
    <s v="Acco 6 Outlet Guardian Standard Surge Suppressor"/>
    <n v="48.36"/>
    <n v="5"/>
    <n v="0.2"/>
    <n v="6.0449999999999946"/>
  </r>
  <r>
    <n v="9443"/>
    <s v="CA-2014-165904"/>
    <x v="3"/>
    <x v="104"/>
    <d v="2014-04-12T00:00:00"/>
    <s v="Standard Class"/>
    <s v="HR-14770"/>
    <s v="Hallie Redmond"/>
    <x v="2"/>
    <x v="0"/>
    <x v="108"/>
    <x v="2"/>
    <n v="32216"/>
    <x v="0"/>
    <s v="OFF-AR-10003156"/>
    <x v="1"/>
    <x v="6"/>
    <s v="50 Colored Long Pencils"/>
    <n v="16.256"/>
    <n v="2"/>
    <n v="0.2"/>
    <n v="1.2192000000000007"/>
  </r>
  <r>
    <n v="9444"/>
    <s v="CA-2014-165904"/>
    <x v="3"/>
    <x v="104"/>
    <d v="2014-04-12T00:00:00"/>
    <s v="Standard Class"/>
    <s v="HR-14770"/>
    <s v="Hallie Redmond"/>
    <x v="2"/>
    <x v="0"/>
    <x v="108"/>
    <x v="2"/>
    <n v="32216"/>
    <x v="0"/>
    <s v="TEC-PH-10000576"/>
    <x v="2"/>
    <x v="7"/>
    <s v="AT&amp;T 1080 Corded phone"/>
    <n v="219.18400000000003"/>
    <n v="2"/>
    <n v="0.2"/>
    <n v="19.178600000000003"/>
  </r>
  <r>
    <n v="9445"/>
    <s v="CA-2012-104052"/>
    <x v="1"/>
    <x v="1201"/>
    <d v="2012-03-02T00:00:00"/>
    <s v="First Class"/>
    <s v="TP-21565"/>
    <s v="Tracy Poddar"/>
    <x v="1"/>
    <x v="0"/>
    <x v="224"/>
    <x v="5"/>
    <n v="75019"/>
    <x v="2"/>
    <s v="TEC-PH-10003215"/>
    <x v="2"/>
    <x v="7"/>
    <s v="Jackery Bar Premium Fast-charging Portable Charger"/>
    <n v="95.84"/>
    <n v="4"/>
    <n v="0.2"/>
    <n v="34.741999999999997"/>
  </r>
  <r>
    <n v="9446"/>
    <s v="CA-2012-168277"/>
    <x v="1"/>
    <x v="352"/>
    <d v="2012-06-03T00:00:00"/>
    <s v="Standard Class"/>
    <s v="KB-16315"/>
    <s v="Karl Braun"/>
    <x v="0"/>
    <x v="0"/>
    <x v="245"/>
    <x v="14"/>
    <n v="46203"/>
    <x v="2"/>
    <s v="OFF-LA-10004484"/>
    <x v="1"/>
    <x v="2"/>
    <s v="Avery 476"/>
    <n v="12.39"/>
    <n v="3"/>
    <n v="0"/>
    <n v="5.6993999999999998"/>
  </r>
  <r>
    <n v="9447"/>
    <s v="CA-2013-158617"/>
    <x v="0"/>
    <x v="897"/>
    <d v="2013-09-29T00:00:00"/>
    <s v="Standard Class"/>
    <s v="AC-10660"/>
    <s v="Anna Chung"/>
    <x v="0"/>
    <x v="0"/>
    <x v="104"/>
    <x v="14"/>
    <n v="46226"/>
    <x v="2"/>
    <s v="OFF-PA-10002245"/>
    <x v="1"/>
    <x v="10"/>
    <s v="Xerox 1895"/>
    <n v="35.880000000000003"/>
    <n v="6"/>
    <n v="0"/>
    <n v="16.146000000000001"/>
  </r>
  <r>
    <n v="9448"/>
    <s v="CA-2014-136882"/>
    <x v="3"/>
    <x v="837"/>
    <d v="2014-06-04T00:00:00"/>
    <s v="Standard Class"/>
    <s v="DN-13690"/>
    <s v="Duane Noonan"/>
    <x v="0"/>
    <x v="0"/>
    <x v="251"/>
    <x v="26"/>
    <n v="74133"/>
    <x v="2"/>
    <s v="FUR-FU-10003664"/>
    <x v="0"/>
    <x v="5"/>
    <s v="Electrix Architect's Clamp-On Swing Arm Lamp, Black"/>
    <n v="477.29999999999995"/>
    <n v="5"/>
    <n v="0"/>
    <n v="138.41699999999997"/>
  </r>
  <r>
    <n v="9449"/>
    <s v="US-2013-148957"/>
    <x v="0"/>
    <x v="42"/>
    <d v="2013-09-24T00:00:00"/>
    <s v="Standard Class"/>
    <s v="CC-12430"/>
    <s v="Chuck Clark"/>
    <x v="2"/>
    <x v="0"/>
    <x v="252"/>
    <x v="4"/>
    <n v="98052"/>
    <x v="1"/>
    <s v="OFF-LA-10002195"/>
    <x v="1"/>
    <x v="2"/>
    <s v="Avery 481"/>
    <n v="12.32"/>
    <n v="4"/>
    <n v="0"/>
    <n v="5.9135999999999997"/>
  </r>
  <r>
    <n v="9450"/>
    <s v="CA-2011-140032"/>
    <x v="2"/>
    <x v="78"/>
    <d v="2011-09-13T00:00:00"/>
    <s v="Standard Class"/>
    <s v="TS-21340"/>
    <s v="Toby Swindell"/>
    <x v="0"/>
    <x v="0"/>
    <x v="8"/>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x v="0"/>
    <x v="258"/>
    <x v="4"/>
    <n v="99207"/>
    <x v="1"/>
    <s v="OFF-ST-10004963"/>
    <x v="1"/>
    <x v="4"/>
    <s v="Eldon Gobal File Keepers"/>
    <n v="136.26"/>
    <n v="9"/>
    <n v="0"/>
    <n v="5.4503999999999913"/>
  </r>
  <r>
    <n v="9452"/>
    <s v="CA-2012-129546"/>
    <x v="1"/>
    <x v="694"/>
    <d v="2012-10-05T00:00:00"/>
    <s v="Standard Class"/>
    <s v="RP-19855"/>
    <s v="Roy Phan"/>
    <x v="1"/>
    <x v="0"/>
    <x v="1"/>
    <x v="1"/>
    <n v="90032"/>
    <x v="1"/>
    <s v="OFF-AP-10002495"/>
    <x v="1"/>
    <x v="9"/>
    <s v="Acco Smartsocket Table Surge Protector, 6 Color-Coded Adapter Outlets"/>
    <n v="186.14999999999998"/>
    <n v="3"/>
    <n v="0"/>
    <n v="55.844999999999985"/>
  </r>
  <r>
    <n v="9453"/>
    <s v="CA-2012-129546"/>
    <x v="1"/>
    <x v="694"/>
    <d v="2012-10-05T00:00:00"/>
    <s v="Standard Class"/>
    <s v="RP-19855"/>
    <s v="Roy Phan"/>
    <x v="1"/>
    <x v="0"/>
    <x v="1"/>
    <x v="1"/>
    <n v="90032"/>
    <x v="1"/>
    <s v="OFF-BI-10004001"/>
    <x v="1"/>
    <x v="8"/>
    <s v="GBC Recycled VeloBinder Covers"/>
    <n v="81.792000000000002"/>
    <n v="6"/>
    <n v="0.2"/>
    <n v="26.582399999999986"/>
  </r>
  <r>
    <n v="9454"/>
    <s v="CA-2012-129546"/>
    <x v="1"/>
    <x v="694"/>
    <d v="2012-10-05T00:00:00"/>
    <s v="Standard Class"/>
    <s v="RP-19855"/>
    <s v="Roy Phan"/>
    <x v="1"/>
    <x v="0"/>
    <x v="1"/>
    <x v="1"/>
    <n v="90032"/>
    <x v="1"/>
    <s v="OFF-SU-10004884"/>
    <x v="1"/>
    <x v="14"/>
    <s v="Acme Galleria Hot Forged Steel Scissors with Colored Handles"/>
    <n v="47.19"/>
    <n v="3"/>
    <n v="0"/>
    <n v="13.685099999999995"/>
  </r>
  <r>
    <n v="9455"/>
    <s v="CA-2012-129546"/>
    <x v="1"/>
    <x v="694"/>
    <d v="2012-10-05T00:00:00"/>
    <s v="Standard Class"/>
    <s v="RP-19855"/>
    <s v="Roy Phan"/>
    <x v="1"/>
    <x v="0"/>
    <x v="1"/>
    <x v="1"/>
    <n v="90032"/>
    <x v="1"/>
    <s v="TEC-PH-10003555"/>
    <x v="2"/>
    <x v="7"/>
    <s v="Motorola HK250 Universal Bluetooth Headset"/>
    <n v="36.783999999999999"/>
    <n v="2"/>
    <n v="0.2"/>
    <n v="-8.2763999999999971"/>
  </r>
  <r>
    <n v="9456"/>
    <s v="CA-2013-140977"/>
    <x v="0"/>
    <x v="950"/>
    <d v="2013-06-20T00:00:00"/>
    <s v="Second Class"/>
    <s v="JL-15175"/>
    <s v="James Lanier"/>
    <x v="2"/>
    <x v="0"/>
    <x v="346"/>
    <x v="18"/>
    <n v="37421"/>
    <x v="0"/>
    <s v="TEC-MA-10003493"/>
    <x v="2"/>
    <x v="15"/>
    <s v="Penpower WorldCard Pro Card Scanner"/>
    <n v="91.474999999999994"/>
    <n v="1"/>
    <n v="0.5"/>
    <n v="-1.8294999999999959"/>
  </r>
  <r>
    <n v="9457"/>
    <s v="CA-2014-151855"/>
    <x v="3"/>
    <x v="837"/>
    <d v="2014-06-04T00:00:00"/>
    <s v="Standard Class"/>
    <s v="BW-11110"/>
    <s v="Bart Watters"/>
    <x v="1"/>
    <x v="0"/>
    <x v="247"/>
    <x v="3"/>
    <n v="27405"/>
    <x v="0"/>
    <s v="TEC-AC-10002380"/>
    <x v="2"/>
    <x v="11"/>
    <s v="Sony 8GB Class 10 Micro SDHC R40 Memory Card"/>
    <n v="27.192"/>
    <n v="3"/>
    <n v="0.2"/>
    <n v="0.33989999999999654"/>
  </r>
  <r>
    <n v="9458"/>
    <s v="CA-2014-151855"/>
    <x v="3"/>
    <x v="837"/>
    <d v="2014-06-04T00:00:00"/>
    <s v="Standard Class"/>
    <s v="BW-11110"/>
    <s v="Bart Watters"/>
    <x v="1"/>
    <x v="0"/>
    <x v="247"/>
    <x v="3"/>
    <n v="27405"/>
    <x v="0"/>
    <s v="OFF-BI-10004209"/>
    <x v="1"/>
    <x v="8"/>
    <s v="Fellowes Twister Kit, Gray/Clear, 3/pkg"/>
    <n v="12.059999999999999"/>
    <n v="5"/>
    <n v="0.7"/>
    <n v="-10.050000000000001"/>
  </r>
  <r>
    <n v="9459"/>
    <s v="CA-2011-138240"/>
    <x v="2"/>
    <x v="1148"/>
    <d v="2011-10-14T00:00:00"/>
    <s v="Standard Class"/>
    <s v="SJ-20500"/>
    <s v="Shirley Jackson"/>
    <x v="0"/>
    <x v="0"/>
    <x v="8"/>
    <x v="1"/>
    <n v="94122"/>
    <x v="1"/>
    <s v="OFF-AR-10002135"/>
    <x v="1"/>
    <x v="6"/>
    <s v="Boston Heavy-Duty Trimline Electric Pencil Sharpeners"/>
    <n v="144.60000000000002"/>
    <n v="3"/>
    <n v="0"/>
    <n v="41.933999999999983"/>
  </r>
  <r>
    <n v="9460"/>
    <s v="CA-2011-138240"/>
    <x v="2"/>
    <x v="1148"/>
    <d v="2011-10-14T00:00:00"/>
    <s v="Standard Class"/>
    <s v="SJ-20500"/>
    <s v="Shirley Jackson"/>
    <x v="0"/>
    <x v="0"/>
    <x v="8"/>
    <x v="1"/>
    <n v="94122"/>
    <x v="1"/>
    <s v="TEC-PH-10002583"/>
    <x v="2"/>
    <x v="7"/>
    <s v="iOttie HLCRIO102 Car Mount"/>
    <n v="15.991999999999999"/>
    <n v="1"/>
    <n v="0.2"/>
    <n v="-2.9985000000000022"/>
  </r>
  <r>
    <n v="9461"/>
    <s v="CA-2011-101833"/>
    <x v="2"/>
    <x v="664"/>
    <d v="2011-11-22T00:00:00"/>
    <s v="Second Class"/>
    <s v="FG-14260"/>
    <s v="Frank Gastineau"/>
    <x v="2"/>
    <x v="0"/>
    <x v="20"/>
    <x v="15"/>
    <n v="10024"/>
    <x v="3"/>
    <s v="OFF-PA-10003591"/>
    <x v="1"/>
    <x v="10"/>
    <s v="Southworth 100% Cotton The Best Paper"/>
    <n v="34.44"/>
    <n v="3"/>
    <n v="0"/>
    <n v="17.22"/>
  </r>
  <r>
    <n v="9462"/>
    <s v="CA-2011-100867"/>
    <x v="2"/>
    <x v="538"/>
    <d v="2011-10-24T00:00:00"/>
    <s v="Standard Class"/>
    <s v="EH-14125"/>
    <s v="Eugene Hildebrand"/>
    <x v="2"/>
    <x v="0"/>
    <x v="80"/>
    <x v="1"/>
    <n v="90712"/>
    <x v="1"/>
    <s v="TEC-PH-10004922"/>
    <x v="2"/>
    <x v="7"/>
    <s v="RCA Visys Integrated PBX 8-Line Router"/>
    <n v="321.55200000000002"/>
    <n v="6"/>
    <n v="0.2"/>
    <n v="20.097000000000008"/>
  </r>
  <r>
    <n v="9463"/>
    <s v="US-2014-109610"/>
    <x v="3"/>
    <x v="920"/>
    <d v="2014-12-01T00:00:00"/>
    <s v="Second Class"/>
    <s v="BS-11590"/>
    <s v="Brendan Sweed"/>
    <x v="1"/>
    <x v="0"/>
    <x v="103"/>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x v="0"/>
    <x v="38"/>
    <x v="24"/>
    <n v="43229"/>
    <x v="3"/>
    <s v="OFF-AR-10003560"/>
    <x v="1"/>
    <x v="6"/>
    <s v="Zebra Zazzle Fluorescent Highlighters"/>
    <n v="19.456000000000003"/>
    <n v="4"/>
    <n v="0.2"/>
    <n v="3.4047999999999981"/>
  </r>
  <r>
    <n v="9465"/>
    <s v="CA-2011-109127"/>
    <x v="2"/>
    <x v="1059"/>
    <d v="2011-12-25T00:00:00"/>
    <s v="Standard Class"/>
    <s v="JC-15775"/>
    <s v="John Castell"/>
    <x v="0"/>
    <x v="0"/>
    <x v="46"/>
    <x v="13"/>
    <n v="19711"/>
    <x v="3"/>
    <s v="OFF-LA-10004409"/>
    <x v="1"/>
    <x v="2"/>
    <s v="Avery 492"/>
    <n v="17.28"/>
    <n v="6"/>
    <n v="0"/>
    <n v="7.9487999999999985"/>
  </r>
  <r>
    <n v="9466"/>
    <s v="CA-2013-126858"/>
    <x v="0"/>
    <x v="258"/>
    <d v="2013-11-24T00:00:00"/>
    <s v="Standard Class"/>
    <s v="JM-15265"/>
    <s v="Janet Molinari"/>
    <x v="1"/>
    <x v="0"/>
    <x v="4"/>
    <x v="4"/>
    <n v="98115"/>
    <x v="1"/>
    <s v="FUR-FU-10000448"/>
    <x v="0"/>
    <x v="5"/>
    <s v="Tenex Chairmats For Use With Carpeted Floors"/>
    <n v="31.96"/>
    <n v="2"/>
    <n v="0"/>
    <n v="1.597999999999999"/>
  </r>
  <r>
    <n v="9467"/>
    <s v="CA-2014-102925"/>
    <x v="3"/>
    <x v="60"/>
    <d v="2014-11-11T00:00:00"/>
    <s v="Second Class"/>
    <s v="CD-12280"/>
    <s v="Christina DeMoss"/>
    <x v="0"/>
    <x v="0"/>
    <x v="20"/>
    <x v="15"/>
    <n v="10024"/>
    <x v="3"/>
    <s v="OFF-BI-10002735"/>
    <x v="1"/>
    <x v="8"/>
    <s v="GBC Prestige Therm-A-Bind Covers"/>
    <n v="164.68800000000002"/>
    <n v="6"/>
    <n v="0.2"/>
    <n v="55.582200000000007"/>
  </r>
  <r>
    <n v="9468"/>
    <s v="CA-2014-102925"/>
    <x v="3"/>
    <x v="60"/>
    <d v="2014-11-11T00:00:00"/>
    <s v="Second Class"/>
    <s v="CD-12280"/>
    <s v="Christina DeMoss"/>
    <x v="0"/>
    <x v="0"/>
    <x v="20"/>
    <x v="15"/>
    <n v="10024"/>
    <x v="3"/>
    <s v="FUR-TA-10003469"/>
    <x v="0"/>
    <x v="3"/>
    <s v="Balt Split Level Computer Training Table"/>
    <n v="166.5"/>
    <n v="2"/>
    <n v="0.4"/>
    <n v="-66.599999999999994"/>
  </r>
  <r>
    <n v="9469"/>
    <s v="CA-2014-102925"/>
    <x v="3"/>
    <x v="60"/>
    <d v="2014-11-11T00:00:00"/>
    <s v="Second Class"/>
    <s v="CD-12280"/>
    <s v="Christina DeMoss"/>
    <x v="0"/>
    <x v="0"/>
    <x v="20"/>
    <x v="15"/>
    <n v="10024"/>
    <x v="3"/>
    <s v="OFF-PA-10001870"/>
    <x v="1"/>
    <x v="10"/>
    <s v="Xerox 202"/>
    <n v="12.96"/>
    <n v="2"/>
    <n v="0"/>
    <n v="6.2208000000000006"/>
  </r>
  <r>
    <n v="9470"/>
    <s v="CA-2014-102925"/>
    <x v="3"/>
    <x v="60"/>
    <d v="2014-11-11T00:00:00"/>
    <s v="Second Class"/>
    <s v="CD-12280"/>
    <s v="Christina DeMoss"/>
    <x v="0"/>
    <x v="0"/>
    <x v="20"/>
    <x v="15"/>
    <n v="10024"/>
    <x v="3"/>
    <s v="OFF-PA-10004071"/>
    <x v="1"/>
    <x v="10"/>
    <s v="Eaton Premium Continuous-Feed Paper, 25% Cotton, Letter Size, White, 1000 Shts/Box"/>
    <n v="110.96"/>
    <n v="2"/>
    <n v="0"/>
    <n v="53.260799999999996"/>
  </r>
  <r>
    <n v="9471"/>
    <s v="CA-2014-102925"/>
    <x v="3"/>
    <x v="60"/>
    <d v="2014-11-11T00:00:00"/>
    <s v="Second Class"/>
    <s v="CD-12280"/>
    <s v="Christina DeMoss"/>
    <x v="0"/>
    <x v="0"/>
    <x v="20"/>
    <x v="15"/>
    <n v="10024"/>
    <x v="3"/>
    <s v="TEC-PH-10001448"/>
    <x v="2"/>
    <x v="7"/>
    <s v="Anker Astro 15000mAh USB Portable Charger"/>
    <n v="99.98"/>
    <n v="2"/>
    <n v="0"/>
    <n v="3.9991999999999877"/>
  </r>
  <r>
    <n v="9472"/>
    <s v="CA-2014-102925"/>
    <x v="3"/>
    <x v="60"/>
    <d v="2014-11-11T00:00:00"/>
    <s v="Second Class"/>
    <s v="CD-12280"/>
    <s v="Christina DeMoss"/>
    <x v="0"/>
    <x v="0"/>
    <x v="20"/>
    <x v="15"/>
    <n v="10024"/>
    <x v="3"/>
    <s v="OFF-BI-10002706"/>
    <x v="1"/>
    <x v="8"/>
    <s v="Avery Premier Heavy-Duty Binder with Round Locking Rings"/>
    <n v="11.423999999999999"/>
    <n v="1"/>
    <n v="0.2"/>
    <n v="3.7127999999999997"/>
  </r>
  <r>
    <n v="9473"/>
    <s v="CA-2014-102925"/>
    <x v="3"/>
    <x v="60"/>
    <d v="2014-11-11T00:00:00"/>
    <s v="Second Class"/>
    <s v="CD-12280"/>
    <s v="Christina DeMoss"/>
    <x v="0"/>
    <x v="0"/>
    <x v="20"/>
    <x v="15"/>
    <n v="10024"/>
    <x v="3"/>
    <s v="FUR-CH-10004875"/>
    <x v="0"/>
    <x v="1"/>
    <s v="Harbour Creations 67200 Series Stacking Chairs"/>
    <n v="128.12400000000002"/>
    <n v="2"/>
    <n v="0.1"/>
    <n v="24.2012"/>
  </r>
  <r>
    <n v="9474"/>
    <s v="CA-2014-102925"/>
    <x v="3"/>
    <x v="60"/>
    <d v="2014-11-11T00:00:00"/>
    <s v="Second Class"/>
    <s v="CD-12280"/>
    <s v="Christina DeMoss"/>
    <x v="0"/>
    <x v="0"/>
    <x v="20"/>
    <x v="15"/>
    <n v="10024"/>
    <x v="3"/>
    <s v="FUR-FU-10004245"/>
    <x v="0"/>
    <x v="5"/>
    <s v="Career Cubicle Clock, 8 1/4&quot;, Black"/>
    <n v="101.4"/>
    <n v="5"/>
    <n v="0"/>
    <n v="38.532000000000004"/>
  </r>
  <r>
    <n v="9475"/>
    <s v="CA-2012-100818"/>
    <x v="1"/>
    <x v="70"/>
    <d v="2012-06-05T00:00:00"/>
    <s v="Second Class"/>
    <s v="JM-15265"/>
    <s v="Janet Molinari"/>
    <x v="1"/>
    <x v="0"/>
    <x v="22"/>
    <x v="10"/>
    <n v="60653"/>
    <x v="2"/>
    <s v="OFF-LA-10000443"/>
    <x v="1"/>
    <x v="2"/>
    <s v="Avery 501"/>
    <n v="5.9039999999999999"/>
    <n v="2"/>
    <n v="0.2"/>
    <n v="1.9925999999999999"/>
  </r>
  <r>
    <n v="9476"/>
    <s v="CA-2012-100818"/>
    <x v="1"/>
    <x v="70"/>
    <d v="2012-06-05T00:00:00"/>
    <s v="Second Class"/>
    <s v="JM-15265"/>
    <s v="Janet Molinari"/>
    <x v="1"/>
    <x v="0"/>
    <x v="22"/>
    <x v="10"/>
    <n v="60653"/>
    <x v="2"/>
    <s v="OFF-PA-10001125"/>
    <x v="1"/>
    <x v="10"/>
    <s v="Xerox 1988"/>
    <n v="173.48800000000003"/>
    <n v="7"/>
    <n v="0.2"/>
    <n v="54.214999999999982"/>
  </r>
  <r>
    <n v="9477"/>
    <s v="CA-2012-100818"/>
    <x v="1"/>
    <x v="70"/>
    <d v="2012-06-05T00:00:00"/>
    <s v="Second Class"/>
    <s v="JM-15265"/>
    <s v="Janet Molinari"/>
    <x v="1"/>
    <x v="0"/>
    <x v="22"/>
    <x v="10"/>
    <n v="60653"/>
    <x v="2"/>
    <s v="FUR-FU-10002703"/>
    <x v="0"/>
    <x v="5"/>
    <s v="Tenex Traditional Chairmats for Hard Floors, Average Lip, 36&quot; x 48&quot;"/>
    <n v="51.56"/>
    <n v="2"/>
    <n v="0.6"/>
    <n v="-61.872"/>
  </r>
  <r>
    <n v="9478"/>
    <s v="CA-2012-100818"/>
    <x v="1"/>
    <x v="70"/>
    <d v="2012-06-05T00:00:00"/>
    <s v="Second Class"/>
    <s v="JM-15265"/>
    <s v="Janet Molinari"/>
    <x v="1"/>
    <x v="0"/>
    <x v="22"/>
    <x v="10"/>
    <n v="60653"/>
    <x v="2"/>
    <s v="OFF-BI-10004364"/>
    <x v="1"/>
    <x v="8"/>
    <s v="Storex Dura Pro Binders"/>
    <n v="3.5639999999999992"/>
    <n v="3"/>
    <n v="0.8"/>
    <n v="-6.2370000000000019"/>
  </r>
  <r>
    <n v="9479"/>
    <s v="CA-2011-126193"/>
    <x v="2"/>
    <x v="557"/>
    <d v="2011-09-14T00:00:00"/>
    <s v="Standard Class"/>
    <s v="SS-20410"/>
    <s v="Shahid Shariari"/>
    <x v="0"/>
    <x v="0"/>
    <x v="524"/>
    <x v="10"/>
    <n v="60543"/>
    <x v="2"/>
    <s v="OFF-FA-10000936"/>
    <x v="1"/>
    <x v="13"/>
    <s v="Acco Hot Clips Clips to Go"/>
    <n v="13.16"/>
    <n v="5"/>
    <n v="0.2"/>
    <n v="4.1124999999999998"/>
  </r>
  <r>
    <n v="9480"/>
    <s v="CA-2011-126193"/>
    <x v="2"/>
    <x v="557"/>
    <d v="2011-09-14T00:00:00"/>
    <s v="Standard Class"/>
    <s v="SS-20410"/>
    <s v="Shahid Shariari"/>
    <x v="0"/>
    <x v="0"/>
    <x v="524"/>
    <x v="10"/>
    <n v="60543"/>
    <x v="2"/>
    <s v="OFF-BI-10001249"/>
    <x v="1"/>
    <x v="8"/>
    <s v="Avery Heavy-Duty EZD View Binder with Locking Rings"/>
    <n v="3.8279999999999994"/>
    <n v="3"/>
    <n v="0.8"/>
    <n v="-6.5076000000000018"/>
  </r>
  <r>
    <n v="9481"/>
    <s v="CA-2011-126193"/>
    <x v="2"/>
    <x v="557"/>
    <d v="2011-09-14T00:00:00"/>
    <s v="Standard Class"/>
    <s v="SS-20410"/>
    <s v="Shahid Shariari"/>
    <x v="0"/>
    <x v="0"/>
    <x v="524"/>
    <x v="10"/>
    <n v="60543"/>
    <x v="2"/>
    <s v="OFF-BI-10004632"/>
    <x v="1"/>
    <x v="8"/>
    <s v="Ibico Hi-Tech Manual Binding System"/>
    <n v="304.98999999999995"/>
    <n v="5"/>
    <n v="0.8"/>
    <n v="-533.73250000000007"/>
  </r>
  <r>
    <n v="9482"/>
    <s v="CA-2014-150504"/>
    <x v="3"/>
    <x v="44"/>
    <d v="2014-11-13T00:00:00"/>
    <s v="Standard Class"/>
    <s v="HG-14845"/>
    <s v="Harry Greene"/>
    <x v="0"/>
    <x v="0"/>
    <x v="61"/>
    <x v="5"/>
    <n v="75220"/>
    <x v="2"/>
    <s v="OFF-ST-10000615"/>
    <x v="1"/>
    <x v="4"/>
    <s v="SimpliFile Personal File, Black Granite, 15w x 6-15/16d x 11-1/4h"/>
    <n v="18.16"/>
    <n v="2"/>
    <n v="0.2"/>
    <n v="1.8160000000000016"/>
  </r>
  <r>
    <n v="9483"/>
    <s v="CA-2012-158351"/>
    <x v="1"/>
    <x v="782"/>
    <d v="2012-06-24T00:00:00"/>
    <s v="Second Class"/>
    <s v="BC-11125"/>
    <s v="Becky Castell"/>
    <x v="2"/>
    <x v="0"/>
    <x v="10"/>
    <x v="9"/>
    <n v="19134"/>
    <x v="3"/>
    <s v="TEC-AC-10001838"/>
    <x v="2"/>
    <x v="11"/>
    <s v="Razer Tiamat Over Ear 7.1 Surround Sound PC Gaming Headset"/>
    <n v="319.98400000000004"/>
    <n v="2"/>
    <n v="0.2"/>
    <n v="91.995400000000018"/>
  </r>
  <r>
    <n v="9484"/>
    <s v="CA-2011-122679"/>
    <x v="2"/>
    <x v="192"/>
    <d v="2011-07-28T00:00:00"/>
    <s v="Standard Class"/>
    <s v="AB-10255"/>
    <s v="Alejandro Ballentine"/>
    <x v="2"/>
    <x v="0"/>
    <x v="1"/>
    <x v="1"/>
    <n v="90008"/>
    <x v="1"/>
    <s v="OFF-AR-10004757"/>
    <x v="1"/>
    <x v="6"/>
    <s v="Crayola Colored Pencils"/>
    <n v="19.68"/>
    <n v="6"/>
    <n v="0"/>
    <n v="6.4943999999999988"/>
  </r>
  <r>
    <n v="9485"/>
    <s v="CA-2013-164770"/>
    <x v="0"/>
    <x v="499"/>
    <d v="2013-12-05T00:00:00"/>
    <s v="Second Class"/>
    <s v="MY-18295"/>
    <s v="Muhammed Yedwab"/>
    <x v="1"/>
    <x v="0"/>
    <x v="12"/>
    <x v="5"/>
    <n v="77036"/>
    <x v="2"/>
    <s v="FUR-BO-10003893"/>
    <x v="0"/>
    <x v="0"/>
    <s v="Sauder Camden County Collection Library"/>
    <n v="781.86399999999992"/>
    <n v="10"/>
    <n v="0.32"/>
    <n v="-137.97600000000008"/>
  </r>
  <r>
    <n v="9486"/>
    <s v="CA-2013-164770"/>
    <x v="0"/>
    <x v="499"/>
    <d v="2013-12-05T00:00:00"/>
    <s v="Second Class"/>
    <s v="MY-18295"/>
    <s v="Muhammed Yedwab"/>
    <x v="1"/>
    <x v="0"/>
    <x v="12"/>
    <x v="5"/>
    <n v="77036"/>
    <x v="2"/>
    <s v="OFF-PA-10003893"/>
    <x v="1"/>
    <x v="10"/>
    <s v="Xerox 1962"/>
    <n v="30.816000000000003"/>
    <n v="9"/>
    <n v="0.2"/>
    <n v="9.6299999999999955"/>
  </r>
  <r>
    <n v="9487"/>
    <s v="CA-2014-130505"/>
    <x v="3"/>
    <x v="386"/>
    <d v="2014-10-13T00:00:00"/>
    <s v="Same Day"/>
    <s v="NF-18385"/>
    <s v="Natalie Fritzler"/>
    <x v="0"/>
    <x v="0"/>
    <x v="320"/>
    <x v="48"/>
    <n v="26003"/>
    <x v="3"/>
    <s v="FUR-TA-10001932"/>
    <x v="0"/>
    <x v="3"/>
    <s v="Chromcraft 48&quot; x 96&quot; Racetrack Double Pedestal Table"/>
    <n v="673.34399999999994"/>
    <n v="3"/>
    <n v="0.3"/>
    <n v="-76.953599999999994"/>
  </r>
  <r>
    <n v="9488"/>
    <s v="US-2014-125213"/>
    <x v="3"/>
    <x v="157"/>
    <d v="2014-12-14T00:00:00"/>
    <s v="First Class"/>
    <s v="NB-18655"/>
    <s v="Nona Balk"/>
    <x v="1"/>
    <x v="0"/>
    <x v="267"/>
    <x v="30"/>
    <n v="7501"/>
    <x v="3"/>
    <s v="OFF-FA-10001561"/>
    <x v="1"/>
    <x v="13"/>
    <s v="Stockwell Push Pins"/>
    <n v="6.5400000000000009"/>
    <n v="3"/>
    <n v="0"/>
    <n v="2.1581999999999999"/>
  </r>
  <r>
    <n v="9489"/>
    <s v="CA-2012-156566"/>
    <x v="1"/>
    <x v="486"/>
    <d v="2012-10-04T00:00:00"/>
    <s v="First Class"/>
    <s v="EM-13960"/>
    <s v="Eric Murdock"/>
    <x v="0"/>
    <x v="0"/>
    <x v="32"/>
    <x v="21"/>
    <n v="97206"/>
    <x v="1"/>
    <s v="TEC-PH-10001817"/>
    <x v="2"/>
    <x v="7"/>
    <s v="Wilson Electronics DB Pro Signal Booster"/>
    <n v="572.80000000000007"/>
    <n v="2"/>
    <n v="0.2"/>
    <n v="50.120000000000033"/>
  </r>
  <r>
    <n v="9490"/>
    <s v="US-2013-102232"/>
    <x v="0"/>
    <x v="1222"/>
    <d v="2013-08-12T00:00:00"/>
    <s v="Standard Class"/>
    <s v="MF-17665"/>
    <s v="Maureen Fritzler"/>
    <x v="1"/>
    <x v="0"/>
    <x v="114"/>
    <x v="19"/>
    <n v="35810"/>
    <x v="0"/>
    <s v="OFF-AR-10000538"/>
    <x v="1"/>
    <x v="6"/>
    <s v="Boston Model 1800 Electric Pencil Sharpener, Gray"/>
    <n v="197.04999999999998"/>
    <n v="7"/>
    <n v="0"/>
    <n v="59.114999999999981"/>
  </r>
  <r>
    <n v="9491"/>
    <s v="CA-2014-111738"/>
    <x v="3"/>
    <x v="1032"/>
    <d v="2014-01-08T00:00:00"/>
    <s v="Standard Class"/>
    <s v="CM-12385"/>
    <s v="Christopher Martinez"/>
    <x v="0"/>
    <x v="0"/>
    <x v="8"/>
    <x v="1"/>
    <n v="94110"/>
    <x v="1"/>
    <s v="OFF-BI-10004584"/>
    <x v="1"/>
    <x v="8"/>
    <s v="GBC ProClick 150 Presentation Binding System"/>
    <n v="2022.2720000000002"/>
    <n v="8"/>
    <n v="0.2"/>
    <n v="682.5168000000001"/>
  </r>
  <r>
    <n v="9492"/>
    <s v="CA-2014-111738"/>
    <x v="3"/>
    <x v="1032"/>
    <d v="2014-01-08T00:00:00"/>
    <s v="Standard Class"/>
    <s v="CM-12385"/>
    <s v="Christopher Martinez"/>
    <x v="0"/>
    <x v="0"/>
    <x v="8"/>
    <x v="1"/>
    <n v="94110"/>
    <x v="1"/>
    <s v="OFF-AR-10000817"/>
    <x v="1"/>
    <x v="6"/>
    <s v="Manco Dry-Lighter Erasable Highlighter"/>
    <n v="9.120000000000001"/>
    <n v="3"/>
    <n v="0"/>
    <n v="3.1007999999999996"/>
  </r>
  <r>
    <n v="9493"/>
    <s v="CA-2014-163188"/>
    <x v="3"/>
    <x v="659"/>
    <d v="2014-11-08T00:00:00"/>
    <s v="Same Day"/>
    <s v="EC-14050"/>
    <s v="Erin Creighton"/>
    <x v="0"/>
    <x v="0"/>
    <x v="268"/>
    <x v="26"/>
    <n v="73120"/>
    <x v="2"/>
    <s v="OFF-BI-10000756"/>
    <x v="1"/>
    <x v="8"/>
    <s v="Storex DuraTech Recycled Plastic Frosted Binders"/>
    <n v="38.160000000000004"/>
    <n v="9"/>
    <n v="0"/>
    <n v="19.080000000000002"/>
  </r>
  <r>
    <n v="9494"/>
    <s v="CA-2013-105207"/>
    <x v="0"/>
    <x v="835"/>
    <d v="2013-01-08T00:00:00"/>
    <s v="Standard Class"/>
    <s v="BO-11350"/>
    <s v="Bill Overfelt"/>
    <x v="1"/>
    <x v="0"/>
    <x v="387"/>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x v="0"/>
    <x v="387"/>
    <x v="26"/>
    <n v="74012"/>
    <x v="2"/>
    <s v="OFF-BI-10004364"/>
    <x v="1"/>
    <x v="8"/>
    <s v="Storex Dura Pro Binders"/>
    <n v="11.88"/>
    <n v="2"/>
    <n v="0"/>
    <n v="5.3460000000000001"/>
  </r>
  <r>
    <n v="9496"/>
    <s v="US-2013-123610"/>
    <x v="0"/>
    <x v="536"/>
    <d v="2013-05-17T00:00:00"/>
    <s v="Standard Class"/>
    <s v="VM-21835"/>
    <s v="Vivian Mathis"/>
    <x v="0"/>
    <x v="0"/>
    <x v="133"/>
    <x v="1"/>
    <n v="92691"/>
    <x v="1"/>
    <s v="TEC-AC-10004518"/>
    <x v="2"/>
    <x v="11"/>
    <s v="Memorex Mini Travel Drive 32 GB USB 2.0 Flash Drive"/>
    <n v="120"/>
    <n v="6"/>
    <n v="0"/>
    <n v="46.800000000000004"/>
  </r>
  <r>
    <n v="9497"/>
    <s v="US-2013-123610"/>
    <x v="0"/>
    <x v="536"/>
    <d v="2013-05-17T00:00:00"/>
    <s v="Standard Class"/>
    <s v="VM-21835"/>
    <s v="Vivian Mathis"/>
    <x v="0"/>
    <x v="0"/>
    <x v="133"/>
    <x v="1"/>
    <n v="92691"/>
    <x v="1"/>
    <s v="OFF-AP-10002222"/>
    <x v="1"/>
    <x v="9"/>
    <s v="Staples"/>
    <n v="8.67"/>
    <n v="1"/>
    <n v="0"/>
    <n v="2.3409000000000004"/>
  </r>
  <r>
    <n v="9498"/>
    <s v="CA-2014-118213"/>
    <x v="3"/>
    <x v="60"/>
    <d v="2014-11-08T00:00:00"/>
    <s v="First Class"/>
    <s v="AB-10060"/>
    <s v="Adam Bellavance"/>
    <x v="2"/>
    <x v="0"/>
    <x v="382"/>
    <x v="14"/>
    <n v="46142"/>
    <x v="2"/>
    <s v="OFF-PA-10002615"/>
    <x v="1"/>
    <x v="10"/>
    <s v="Ampad Gold Fibre Wirebound Steno Books, 6&quot; x 9&quot;, Gregg Ruled"/>
    <n v="4.41"/>
    <n v="1"/>
    <n v="0"/>
    <n v="2.0286"/>
  </r>
  <r>
    <n v="9499"/>
    <s v="CA-2014-118213"/>
    <x v="3"/>
    <x v="60"/>
    <d v="2014-11-08T00:00:00"/>
    <s v="First Class"/>
    <s v="AB-10060"/>
    <s v="Adam Bellavance"/>
    <x v="2"/>
    <x v="0"/>
    <x v="382"/>
    <x v="14"/>
    <n v="46142"/>
    <x v="2"/>
    <s v="OFF-PA-10000565"/>
    <x v="1"/>
    <x v="10"/>
    <s v="Staples"/>
    <n v="167.94"/>
    <n v="3"/>
    <n v="0"/>
    <n v="82.290599999999998"/>
  </r>
  <r>
    <n v="9500"/>
    <s v="CA-2014-118213"/>
    <x v="3"/>
    <x v="60"/>
    <d v="2014-11-08T00:00:00"/>
    <s v="First Class"/>
    <s v="AB-10060"/>
    <s v="Adam Bellavance"/>
    <x v="2"/>
    <x v="0"/>
    <x v="382"/>
    <x v="14"/>
    <n v="46142"/>
    <x v="2"/>
    <s v="OFF-PA-10003673"/>
    <x v="1"/>
    <x v="10"/>
    <s v="Strathmore Photo Mount Cards"/>
    <n v="67.8"/>
    <n v="10"/>
    <n v="0"/>
    <n v="31.187999999999999"/>
  </r>
  <r>
    <n v="9501"/>
    <s v="CA-2013-149237"/>
    <x v="0"/>
    <x v="439"/>
    <d v="2013-05-31T00:00:00"/>
    <s v="Standard Class"/>
    <s v="CM-12235"/>
    <s v="Chris McAfee"/>
    <x v="0"/>
    <x v="0"/>
    <x v="158"/>
    <x v="6"/>
    <n v="53209"/>
    <x v="2"/>
    <s v="FUR-FU-10002088"/>
    <x v="0"/>
    <x v="5"/>
    <s v="Nu-Dell Float Frame 11 x 14 1/2"/>
    <n v="26.94"/>
    <n v="3"/>
    <n v="0"/>
    <n v="11.314800000000002"/>
  </r>
  <r>
    <n v="9502"/>
    <s v="US-2012-158589"/>
    <x v="1"/>
    <x v="312"/>
    <d v="2012-11-24T00:00:00"/>
    <s v="Standard Class"/>
    <s v="KW-16570"/>
    <s v="Kelly Williams"/>
    <x v="0"/>
    <x v="0"/>
    <x v="8"/>
    <x v="1"/>
    <n v="94109"/>
    <x v="1"/>
    <s v="FUR-FU-10001546"/>
    <x v="0"/>
    <x v="5"/>
    <s v="Dana Swing-Arm Lamps"/>
    <n v="32.04"/>
    <n v="3"/>
    <n v="0"/>
    <n v="8.01"/>
  </r>
  <r>
    <n v="9503"/>
    <s v="CA-2013-101329"/>
    <x v="0"/>
    <x v="183"/>
    <d v="2013-04-30T00:00:00"/>
    <s v="Standard Class"/>
    <s v="MM-17920"/>
    <s v="Michael Moore"/>
    <x v="0"/>
    <x v="0"/>
    <x v="410"/>
    <x v="15"/>
    <n v="13440"/>
    <x v="3"/>
    <s v="OFF-AR-10000614"/>
    <x v="1"/>
    <x v="6"/>
    <s v="Barrel Sharpener"/>
    <n v="32.129999999999995"/>
    <n v="9"/>
    <n v="0"/>
    <n v="8.3537999999999997"/>
  </r>
  <r>
    <n v="9504"/>
    <s v="CA-2013-101329"/>
    <x v="0"/>
    <x v="183"/>
    <d v="2013-04-30T00:00:00"/>
    <s v="Standard Class"/>
    <s v="MM-17920"/>
    <s v="Michael Moore"/>
    <x v="0"/>
    <x v="0"/>
    <x v="410"/>
    <x v="15"/>
    <n v="13440"/>
    <x v="3"/>
    <s v="OFF-AR-10003190"/>
    <x v="1"/>
    <x v="6"/>
    <s v="Newell 32"/>
    <n v="2.88"/>
    <n v="1"/>
    <n v="0"/>
    <n v="0.80640000000000001"/>
  </r>
  <r>
    <n v="9505"/>
    <s v="CA-2013-113607"/>
    <x v="0"/>
    <x v="500"/>
    <d v="2013-10-19T00:00:00"/>
    <s v="Standard Class"/>
    <s v="PW-19030"/>
    <s v="Pauline Webber"/>
    <x v="1"/>
    <x v="0"/>
    <x v="20"/>
    <x v="15"/>
    <n v="10009"/>
    <x v="3"/>
    <s v="TEC-PH-10004094"/>
    <x v="2"/>
    <x v="7"/>
    <s v="Motorola L703CM"/>
    <n v="1091.93"/>
    <n v="7"/>
    <n v="0"/>
    <n v="272.98250000000002"/>
  </r>
  <r>
    <n v="9506"/>
    <s v="CA-2013-113607"/>
    <x v="0"/>
    <x v="500"/>
    <d v="2013-10-19T00:00:00"/>
    <s v="Standard Class"/>
    <s v="PW-19030"/>
    <s v="Pauline Webber"/>
    <x v="1"/>
    <x v="0"/>
    <x v="20"/>
    <x v="15"/>
    <n v="10009"/>
    <x v="3"/>
    <s v="OFF-PA-10001970"/>
    <x v="1"/>
    <x v="10"/>
    <s v="Xerox 1908"/>
    <n v="111.96"/>
    <n v="2"/>
    <n v="0"/>
    <n v="54.860399999999998"/>
  </r>
  <r>
    <n v="9507"/>
    <s v="CA-2011-149104"/>
    <x v="2"/>
    <x v="267"/>
    <d v="2011-04-07T00:00:00"/>
    <s v="Second Class"/>
    <s v="RD-19900"/>
    <s v="Ruben Dartt"/>
    <x v="0"/>
    <x v="0"/>
    <x v="363"/>
    <x v="12"/>
    <n v="48127"/>
    <x v="2"/>
    <s v="OFF-AR-10002952"/>
    <x v="1"/>
    <x v="6"/>
    <s v="Stanley Contemporary Battery Pencil Sharpeners"/>
    <n v="26.7"/>
    <n v="2"/>
    <n v="0"/>
    <n v="7.4759999999999991"/>
  </r>
  <r>
    <n v="9508"/>
    <s v="CA-2011-149104"/>
    <x v="2"/>
    <x v="267"/>
    <d v="2011-04-07T00:00:00"/>
    <s v="Second Class"/>
    <s v="RD-19900"/>
    <s v="Ruben Dartt"/>
    <x v="0"/>
    <x v="0"/>
    <x v="363"/>
    <x v="12"/>
    <n v="48127"/>
    <x v="2"/>
    <s v="OFF-BI-10004209"/>
    <x v="1"/>
    <x v="8"/>
    <s v="Fellowes Twister Kit, Gray/Clear, 3/pkg"/>
    <n v="40.199999999999996"/>
    <n v="5"/>
    <n v="0"/>
    <n v="18.089999999999996"/>
  </r>
  <r>
    <n v="9509"/>
    <s v="CA-2011-149104"/>
    <x v="2"/>
    <x v="267"/>
    <d v="2011-04-07T00:00:00"/>
    <s v="Second Class"/>
    <s v="RD-19900"/>
    <s v="Ruben Dartt"/>
    <x v="0"/>
    <x v="0"/>
    <x v="363"/>
    <x v="12"/>
    <n v="48127"/>
    <x v="2"/>
    <s v="OFF-AR-10004685"/>
    <x v="1"/>
    <x v="6"/>
    <s v="Binney &amp; Smith Crayola Metallic Colored Pencils, 8-Color Set"/>
    <n v="13.89"/>
    <n v="3"/>
    <n v="0"/>
    <n v="4.5836999999999994"/>
  </r>
  <r>
    <n v="9510"/>
    <s v="CA-2011-149104"/>
    <x v="2"/>
    <x v="267"/>
    <d v="2011-04-07T00:00:00"/>
    <s v="Second Class"/>
    <s v="RD-19900"/>
    <s v="Ruben Dartt"/>
    <x v="0"/>
    <x v="0"/>
    <x v="363"/>
    <x v="12"/>
    <n v="48127"/>
    <x v="2"/>
    <s v="OFF-ST-10000991"/>
    <x v="1"/>
    <x v="4"/>
    <s v="Space Solutions HD Industrial Steel Shelving."/>
    <n v="689.81999999999994"/>
    <n v="6"/>
    <n v="0"/>
    <n v="20.694600000000008"/>
  </r>
  <r>
    <n v="9511"/>
    <s v="CA-2013-105263"/>
    <x v="0"/>
    <x v="876"/>
    <d v="2013-08-12T00:00:00"/>
    <s v="Standard Class"/>
    <s v="LM-17065"/>
    <s v="Liz MacKendrick"/>
    <x v="0"/>
    <x v="0"/>
    <x v="20"/>
    <x v="15"/>
    <n v="10024"/>
    <x v="3"/>
    <s v="OFF-AR-10002399"/>
    <x v="1"/>
    <x v="6"/>
    <s v="Dixon Prang Watercolor Pencils, 10-Color Set with Brush"/>
    <n v="38.339999999999996"/>
    <n v="9"/>
    <n v="0"/>
    <n v="15.7194"/>
  </r>
  <r>
    <n v="9512"/>
    <s v="CA-2011-130575"/>
    <x v="2"/>
    <x v="637"/>
    <d v="2011-12-16T00:00:00"/>
    <s v="First Class"/>
    <s v="CS-11845"/>
    <s v="Cari Sayre"/>
    <x v="1"/>
    <x v="0"/>
    <x v="22"/>
    <x v="10"/>
    <n v="60623"/>
    <x v="2"/>
    <s v="OFF-BI-10002353"/>
    <x v="1"/>
    <x v="8"/>
    <s v="GBC VeloBind Cover Sets"/>
    <n v="9.2639999999999976"/>
    <n v="3"/>
    <n v="0.8"/>
    <n v="-13.895999999999997"/>
  </r>
  <r>
    <n v="9513"/>
    <s v="CA-2014-142461"/>
    <x v="3"/>
    <x v="1109"/>
    <d v="2014-06-04T00:00:00"/>
    <s v="Second Class"/>
    <s v="KT-16480"/>
    <s v="Kean Thornton"/>
    <x v="0"/>
    <x v="0"/>
    <x v="61"/>
    <x v="5"/>
    <n v="75217"/>
    <x v="2"/>
    <s v="FUR-BO-10001811"/>
    <x v="0"/>
    <x v="0"/>
    <s v="Atlantic Metals Mobile 5-Shelf Bookcases, Custom Colors"/>
    <n v="204.66639999999998"/>
    <n v="1"/>
    <n v="0.32"/>
    <n v="-6.0196000000000254"/>
  </r>
  <r>
    <n v="9514"/>
    <s v="CA-2013-125220"/>
    <x v="0"/>
    <x v="500"/>
    <d v="2013-10-20T00:00:00"/>
    <s v="Standard Class"/>
    <s v="BE-11410"/>
    <s v="Bobby Elias"/>
    <x v="0"/>
    <x v="0"/>
    <x v="233"/>
    <x v="6"/>
    <n v="54915"/>
    <x v="2"/>
    <s v="TEC-AC-10003033"/>
    <x v="2"/>
    <x v="11"/>
    <s v="Plantronics CS510 - Over-the-Head monaural Wireless Headset System"/>
    <n v="1649.75"/>
    <n v="5"/>
    <n v="0"/>
    <n v="544.41749999999979"/>
  </r>
  <r>
    <n v="9515"/>
    <s v="CA-2011-100293"/>
    <x v="2"/>
    <x v="619"/>
    <d v="2011-03-18T00:00:00"/>
    <s v="Standard Class"/>
    <s v="NF-18475"/>
    <s v="Neil Französisch"/>
    <x v="2"/>
    <x v="0"/>
    <x v="108"/>
    <x v="2"/>
    <n v="32216"/>
    <x v="0"/>
    <s v="OFF-PA-10000176"/>
    <x v="1"/>
    <x v="10"/>
    <s v="Xerox 1887"/>
    <n v="91.055999999999997"/>
    <n v="6"/>
    <n v="0.2"/>
    <n v="31.869599999999995"/>
  </r>
  <r>
    <n v="9516"/>
    <s v="CA-2011-154165"/>
    <x v="2"/>
    <x v="1223"/>
    <d v="2011-02-25T00:00:00"/>
    <s v="Standard Class"/>
    <s v="DL-13315"/>
    <s v="Delfina Latchford"/>
    <x v="0"/>
    <x v="0"/>
    <x v="22"/>
    <x v="10"/>
    <n v="60653"/>
    <x v="2"/>
    <s v="OFF-AR-10003631"/>
    <x v="1"/>
    <x v="6"/>
    <s v="Staples"/>
    <n v="54.207999999999998"/>
    <n v="14"/>
    <n v="0.2"/>
    <n v="8.808799999999998"/>
  </r>
  <r>
    <n v="9517"/>
    <s v="CA-2012-123939"/>
    <x v="1"/>
    <x v="252"/>
    <d v="2012-08-26T00:00:00"/>
    <s v="Second Class"/>
    <s v="MS-17710"/>
    <s v="Maurice Satty"/>
    <x v="0"/>
    <x v="0"/>
    <x v="256"/>
    <x v="24"/>
    <n v="43402"/>
    <x v="3"/>
    <s v="TEC-PH-10000923"/>
    <x v="2"/>
    <x v="7"/>
    <s v="Belkin SportFit Armband For iPhone 5s/5c, Fuchsia"/>
    <n v="26.981999999999999"/>
    <n v="3"/>
    <n v="0.4"/>
    <n v="4.0472999999999999"/>
  </r>
  <r>
    <n v="9518"/>
    <s v="CA-2012-123939"/>
    <x v="1"/>
    <x v="252"/>
    <d v="2012-08-26T00:00:00"/>
    <s v="Second Class"/>
    <s v="MS-17710"/>
    <s v="Maurice Satty"/>
    <x v="0"/>
    <x v="0"/>
    <x v="256"/>
    <x v="24"/>
    <n v="43402"/>
    <x v="3"/>
    <s v="OFF-LA-10003190"/>
    <x v="1"/>
    <x v="2"/>
    <s v="Avery 474"/>
    <n v="6.911999999999999"/>
    <n v="3"/>
    <n v="0.2"/>
    <n v="2.5056000000000003"/>
  </r>
  <r>
    <n v="9519"/>
    <s v="CA-2012-123939"/>
    <x v="1"/>
    <x v="252"/>
    <d v="2012-08-26T00:00:00"/>
    <s v="Second Class"/>
    <s v="MS-17710"/>
    <s v="Maurice Satty"/>
    <x v="0"/>
    <x v="0"/>
    <x v="256"/>
    <x v="24"/>
    <n v="43402"/>
    <x v="3"/>
    <s v="OFF-ST-10003208"/>
    <x v="1"/>
    <x v="4"/>
    <s v="Adjustable Depth Letter/Legal Cart"/>
    <n v="435.50400000000002"/>
    <n v="3"/>
    <n v="0.2"/>
    <n v="48.994199999999921"/>
  </r>
  <r>
    <n v="9520"/>
    <s v="US-2014-104451"/>
    <x v="3"/>
    <x v="540"/>
    <d v="2014-05-13T00:00:00"/>
    <s v="Second Class"/>
    <s v="MM-18055"/>
    <s v="Michelle Moray"/>
    <x v="0"/>
    <x v="0"/>
    <x v="8"/>
    <x v="1"/>
    <n v="94110"/>
    <x v="1"/>
    <s v="OFF-AP-10000692"/>
    <x v="1"/>
    <x v="9"/>
    <s v="Fellowes Mighty 8 Compact Surge Protector"/>
    <n v="81.08"/>
    <n v="4"/>
    <n v="0"/>
    <n v="22.702400000000004"/>
  </r>
  <r>
    <n v="9521"/>
    <s v="CA-2013-101189"/>
    <x v="0"/>
    <x v="1084"/>
    <d v="2013-02-09T00:00:00"/>
    <s v="Standard Class"/>
    <s v="JB-15400"/>
    <s v="Jennifer Braxton"/>
    <x v="1"/>
    <x v="0"/>
    <x v="1"/>
    <x v="1"/>
    <n v="90049"/>
    <x v="1"/>
    <s v="OFF-ST-10004180"/>
    <x v="1"/>
    <x v="4"/>
    <s v="Safco Commercial Shelving"/>
    <n v="93.02"/>
    <n v="2"/>
    <n v="0"/>
    <n v="3.720799999999997"/>
  </r>
  <r>
    <n v="9522"/>
    <s v="CA-2011-169446"/>
    <x v="2"/>
    <x v="174"/>
    <d v="2011-12-25T00:00:00"/>
    <s v="Standard Class"/>
    <s v="SG-20605"/>
    <s v="Speros Goranitis"/>
    <x v="0"/>
    <x v="0"/>
    <x v="22"/>
    <x v="10"/>
    <n v="60623"/>
    <x v="2"/>
    <s v="TEC-PH-10002817"/>
    <x v="2"/>
    <x v="7"/>
    <s v="RCA ViSYS 25425RE1 Corded phone"/>
    <n v="323.97600000000006"/>
    <n v="3"/>
    <n v="0.2"/>
    <n v="36.44729999999997"/>
  </r>
  <r>
    <n v="9523"/>
    <s v="CA-2011-169446"/>
    <x v="2"/>
    <x v="174"/>
    <d v="2011-12-25T00:00:00"/>
    <s v="Standard Class"/>
    <s v="SG-20605"/>
    <s v="Speros Goranitis"/>
    <x v="0"/>
    <x v="0"/>
    <x v="22"/>
    <x v="10"/>
    <n v="60623"/>
    <x v="2"/>
    <s v="OFF-PA-10000295"/>
    <x v="1"/>
    <x v="10"/>
    <s v="Xerox 229"/>
    <n v="15.552000000000003"/>
    <n v="3"/>
    <n v="0.2"/>
    <n v="5.4432"/>
  </r>
  <r>
    <n v="9524"/>
    <s v="CA-2011-169446"/>
    <x v="2"/>
    <x v="174"/>
    <d v="2011-12-25T00:00:00"/>
    <s v="Standard Class"/>
    <s v="SG-20605"/>
    <s v="Speros Goranitis"/>
    <x v="0"/>
    <x v="0"/>
    <x v="22"/>
    <x v="10"/>
    <n v="60623"/>
    <x v="2"/>
    <s v="OFF-ST-10000419"/>
    <x v="1"/>
    <x v="4"/>
    <s v="Rogers Jumbo File, Granite"/>
    <n v="32.591999999999999"/>
    <n v="3"/>
    <n v="0.2"/>
    <n v="-7.7406000000000006"/>
  </r>
  <r>
    <n v="9525"/>
    <s v="CA-2014-156958"/>
    <x v="3"/>
    <x v="256"/>
    <d v="2014-12-07T00:00:00"/>
    <s v="First Class"/>
    <s v="PB-18805"/>
    <s v="Patrick Bzostek"/>
    <x v="2"/>
    <x v="0"/>
    <x v="4"/>
    <x v="4"/>
    <n v="98115"/>
    <x v="1"/>
    <s v="OFF-BI-10001524"/>
    <x v="1"/>
    <x v="8"/>
    <s v="GBC Premium Transparent Covers with Diagonal Lined Pattern"/>
    <n v="83.920000000000016"/>
    <n v="5"/>
    <n v="0.2"/>
    <n v="29.371999999999993"/>
  </r>
  <r>
    <n v="9526"/>
    <s v="CA-2014-156958"/>
    <x v="3"/>
    <x v="256"/>
    <d v="2014-12-07T00:00:00"/>
    <s v="First Class"/>
    <s v="PB-18805"/>
    <s v="Patrick Bzostek"/>
    <x v="2"/>
    <x v="0"/>
    <x v="4"/>
    <x v="4"/>
    <n v="98115"/>
    <x v="1"/>
    <s v="FUR-FU-10003268"/>
    <x v="0"/>
    <x v="5"/>
    <s v="Eldon Radial Chair Mat for Low to Medium Pile Carpets"/>
    <n v="199.89999999999998"/>
    <n v="5"/>
    <n v="0"/>
    <n v="39.97999999999999"/>
  </r>
  <r>
    <n v="9527"/>
    <s v="CA-2014-156958"/>
    <x v="3"/>
    <x v="256"/>
    <d v="2014-12-07T00:00:00"/>
    <s v="First Class"/>
    <s v="PB-18805"/>
    <s v="Patrick Bzostek"/>
    <x v="2"/>
    <x v="0"/>
    <x v="4"/>
    <x v="4"/>
    <n v="98115"/>
    <x v="1"/>
    <s v="TEC-PH-10000148"/>
    <x v="2"/>
    <x v="7"/>
    <s v="Cyber Acoustics AC-202b Speech Recognition Stereo Headset"/>
    <n v="31.176000000000002"/>
    <n v="3"/>
    <n v="0.2"/>
    <n v="-7.0145999999999997"/>
  </r>
  <r>
    <n v="9528"/>
    <s v="CA-2014-156958"/>
    <x v="3"/>
    <x v="256"/>
    <d v="2014-12-07T00:00:00"/>
    <s v="First Class"/>
    <s v="PB-18805"/>
    <s v="Patrick Bzostek"/>
    <x v="2"/>
    <x v="0"/>
    <x v="4"/>
    <x v="4"/>
    <n v="98115"/>
    <x v="1"/>
    <s v="OFF-BI-10001543"/>
    <x v="1"/>
    <x v="8"/>
    <s v="GBC VeloBinder Manual Binding System"/>
    <n v="172.75200000000001"/>
    <n v="6"/>
    <n v="0.2"/>
    <n v="60.463200000000015"/>
  </r>
  <r>
    <n v="9529"/>
    <s v="CA-2014-156958"/>
    <x v="3"/>
    <x v="256"/>
    <d v="2014-12-07T00:00:00"/>
    <s v="First Class"/>
    <s v="PB-18805"/>
    <s v="Patrick Bzostek"/>
    <x v="2"/>
    <x v="0"/>
    <x v="4"/>
    <x v="4"/>
    <n v="98115"/>
    <x v="1"/>
    <s v="OFF-BI-10002071"/>
    <x v="1"/>
    <x v="8"/>
    <s v="Fellowes Black Plastic Comb Bindings"/>
    <n v="9.2959999999999994"/>
    <n v="2"/>
    <n v="0.2"/>
    <n v="3.0211999999999994"/>
  </r>
  <r>
    <n v="9530"/>
    <s v="CA-2014-101637"/>
    <x v="3"/>
    <x v="668"/>
    <d v="2014-03-26T00:00:00"/>
    <s v="Same Day"/>
    <s v="AC-10615"/>
    <s v="Ann Chong"/>
    <x v="1"/>
    <x v="0"/>
    <x v="486"/>
    <x v="5"/>
    <n v="77705"/>
    <x v="2"/>
    <s v="OFF-ST-10002352"/>
    <x v="1"/>
    <x v="4"/>
    <s v="Iris Project Case"/>
    <n v="12.768000000000001"/>
    <n v="2"/>
    <n v="0.2"/>
    <n v="0.95759999999999934"/>
  </r>
  <r>
    <n v="9531"/>
    <s v="CA-2014-111759"/>
    <x v="3"/>
    <x v="141"/>
    <d v="2014-07-13T00:00:00"/>
    <s v="Standard Class"/>
    <s v="MR-17545"/>
    <s v="Mathew Reese"/>
    <x v="2"/>
    <x v="0"/>
    <x v="4"/>
    <x v="4"/>
    <n v="98103"/>
    <x v="1"/>
    <s v="OFF-PA-10003127"/>
    <x v="1"/>
    <x v="10"/>
    <s v="Staples"/>
    <n v="52.76"/>
    <n v="2"/>
    <n v="0"/>
    <n v="24.269599999999997"/>
  </r>
  <r>
    <n v="9532"/>
    <s v="CA-2014-102729"/>
    <x v="3"/>
    <x v="40"/>
    <d v="2014-11-01T00:00:00"/>
    <s v="Standard Class"/>
    <s v="BF-11215"/>
    <s v="Benjamin Farhat"/>
    <x v="2"/>
    <x v="0"/>
    <x v="61"/>
    <x v="5"/>
    <n v="75217"/>
    <x v="2"/>
    <s v="OFF-ST-10000464"/>
    <x v="1"/>
    <x v="4"/>
    <s v="Multi-Use Personal File Cart and Caster Set, Three Stacking Bins"/>
    <n v="55.616"/>
    <n v="2"/>
    <n v="0.2"/>
    <n v="5.5616000000000021"/>
  </r>
  <r>
    <n v="9533"/>
    <s v="CA-2013-116596"/>
    <x v="0"/>
    <x v="189"/>
    <d v="2013-11-01T00:00:00"/>
    <s v="Standard Class"/>
    <s v="BW-11200"/>
    <s v="Ben Wallace"/>
    <x v="0"/>
    <x v="0"/>
    <x v="20"/>
    <x v="15"/>
    <n v="10011"/>
    <x v="3"/>
    <s v="FUR-CH-10000553"/>
    <x v="0"/>
    <x v="1"/>
    <s v="Metal Folding Chairs, Beige, 4/Carton"/>
    <n v="427.64400000000001"/>
    <n v="14"/>
    <n v="0.1"/>
    <n v="80.777199999999979"/>
  </r>
  <r>
    <n v="9534"/>
    <s v="CA-2013-116596"/>
    <x v="0"/>
    <x v="189"/>
    <d v="2013-11-01T00:00:00"/>
    <s v="Standard Class"/>
    <s v="BW-11200"/>
    <s v="Ben Wallace"/>
    <x v="0"/>
    <x v="0"/>
    <x v="20"/>
    <x v="15"/>
    <n v="10011"/>
    <x v="3"/>
    <s v="OFF-FA-10000134"/>
    <x v="1"/>
    <x v="13"/>
    <s v="Advantus Push Pins, Aluminum Head"/>
    <n v="40.669999999999995"/>
    <n v="7"/>
    <n v="0"/>
    <n v="12.607699999999999"/>
  </r>
  <r>
    <n v="9535"/>
    <s v="CA-2013-116596"/>
    <x v="0"/>
    <x v="189"/>
    <d v="2013-11-01T00:00:00"/>
    <s v="Standard Class"/>
    <s v="BW-11200"/>
    <s v="Ben Wallace"/>
    <x v="0"/>
    <x v="0"/>
    <x v="20"/>
    <x v="15"/>
    <n v="10011"/>
    <x v="3"/>
    <s v="OFF-ST-10000636"/>
    <x v="1"/>
    <x v="4"/>
    <s v="Rogers Profile Extra Capacity Storage Tub"/>
    <n v="33.479999999999997"/>
    <n v="2"/>
    <n v="0"/>
    <n v="1.3391999999999982"/>
  </r>
  <r>
    <n v="9536"/>
    <s v="CA-2013-116596"/>
    <x v="0"/>
    <x v="189"/>
    <d v="2013-11-01T00:00:00"/>
    <s v="Standard Class"/>
    <s v="BW-11200"/>
    <s v="Ben Wallace"/>
    <x v="0"/>
    <x v="0"/>
    <x v="20"/>
    <x v="15"/>
    <n v="10011"/>
    <x v="3"/>
    <s v="OFF-BI-10002949"/>
    <x v="1"/>
    <x v="8"/>
    <s v="Prestige Round Ring Binders"/>
    <n v="9.7280000000000015"/>
    <n v="2"/>
    <n v="0.2"/>
    <n v="3.283199999999999"/>
  </r>
  <r>
    <n v="9537"/>
    <s v="CA-2014-124191"/>
    <x v="3"/>
    <x v="492"/>
    <d v="2014-06-15T00:00:00"/>
    <s v="Second Class"/>
    <s v="TS-21610"/>
    <s v="Troy Staebel"/>
    <x v="0"/>
    <x v="0"/>
    <x v="22"/>
    <x v="10"/>
    <n v="60610"/>
    <x v="2"/>
    <s v="FUR-FU-10002364"/>
    <x v="0"/>
    <x v="5"/>
    <s v="Eldon Expressions Wood Desk Accessories, Oak"/>
    <n v="8.8559999999999999"/>
    <n v="3"/>
    <n v="0.6"/>
    <n v="-6.8634000000000013"/>
  </r>
  <r>
    <n v="9538"/>
    <s v="CA-2013-148747"/>
    <x v="0"/>
    <x v="477"/>
    <d v="2013-09-28T00:00:00"/>
    <s v="First Class"/>
    <s v="AS-10045"/>
    <s v="Aaron Smayling"/>
    <x v="1"/>
    <x v="0"/>
    <x v="8"/>
    <x v="1"/>
    <n v="94110"/>
    <x v="1"/>
    <s v="FUR-BO-10002613"/>
    <x v="0"/>
    <x v="0"/>
    <s v="Atlantic Metals Mobile 4-Shelf Bookcases, Custom Colors"/>
    <n v="477.666"/>
    <n v="2"/>
    <n v="0.15"/>
    <n v="84.293999999999969"/>
  </r>
  <r>
    <n v="9539"/>
    <s v="US-2014-169488"/>
    <x v="3"/>
    <x v="210"/>
    <d v="2014-09-10T00:00:00"/>
    <s v="First Class"/>
    <s v="AA-10375"/>
    <s v="Allen Armold"/>
    <x v="0"/>
    <x v="0"/>
    <x v="205"/>
    <x v="34"/>
    <n v="2908"/>
    <x v="3"/>
    <s v="OFF-PA-10002659"/>
    <x v="1"/>
    <x v="10"/>
    <s v="Avoid Verbal Orders Carbonless Minifold Book"/>
    <n v="16.899999999999999"/>
    <n v="5"/>
    <n v="0"/>
    <n v="7.7739999999999991"/>
  </r>
  <r>
    <n v="9540"/>
    <s v="US-2014-169488"/>
    <x v="3"/>
    <x v="210"/>
    <d v="2014-09-10T00:00:00"/>
    <s v="First Class"/>
    <s v="AA-10375"/>
    <s v="Allen Armold"/>
    <x v="0"/>
    <x v="0"/>
    <x v="205"/>
    <x v="34"/>
    <n v="2908"/>
    <x v="3"/>
    <s v="OFF-PA-10000157"/>
    <x v="1"/>
    <x v="10"/>
    <s v="Xerox 191"/>
    <n v="39.96"/>
    <n v="2"/>
    <n v="0"/>
    <n v="18.781199999999998"/>
  </r>
  <r>
    <n v="9541"/>
    <s v="CA-2012-135727"/>
    <x v="1"/>
    <x v="1224"/>
    <d v="2012-05-16T00:00:00"/>
    <s v="Second Class"/>
    <s v="PS-18970"/>
    <s v="Paul Stevenson"/>
    <x v="2"/>
    <x v="0"/>
    <x v="42"/>
    <x v="16"/>
    <n v="85023"/>
    <x v="1"/>
    <s v="FUR-CH-10004540"/>
    <x v="0"/>
    <x v="1"/>
    <s v="Global Chrome Stack Chair"/>
    <n v="191.96800000000002"/>
    <n v="7"/>
    <n v="0.2"/>
    <n v="16.797200000000004"/>
  </r>
  <r>
    <n v="9542"/>
    <s v="CA-2012-135251"/>
    <x v="1"/>
    <x v="705"/>
    <d v="2012-08-10T00:00:00"/>
    <s v="Standard Class"/>
    <s v="RP-19270"/>
    <s v="Rachel Payne"/>
    <x v="1"/>
    <x v="0"/>
    <x v="12"/>
    <x v="5"/>
    <n v="77095"/>
    <x v="2"/>
    <s v="OFF-LA-10004544"/>
    <x v="1"/>
    <x v="2"/>
    <s v="Avery 505"/>
    <n v="35.520000000000003"/>
    <n v="3"/>
    <n v="0.2"/>
    <n v="13.320000000000002"/>
  </r>
  <r>
    <n v="9543"/>
    <s v="CA-2012-135251"/>
    <x v="1"/>
    <x v="705"/>
    <d v="2012-08-10T00:00:00"/>
    <s v="Standard Class"/>
    <s v="RP-19270"/>
    <s v="Rachel Payne"/>
    <x v="1"/>
    <x v="0"/>
    <x v="12"/>
    <x v="5"/>
    <n v="77095"/>
    <x v="2"/>
    <s v="OFF-BI-10001097"/>
    <x v="1"/>
    <x v="8"/>
    <s v="Avery Hole Reinforcements"/>
    <n v="6.2299999999999986"/>
    <n v="5"/>
    <n v="0.8"/>
    <n v="-9.6565000000000047"/>
  </r>
  <r>
    <n v="9544"/>
    <s v="CA-2012-135251"/>
    <x v="1"/>
    <x v="705"/>
    <d v="2012-08-10T00:00:00"/>
    <s v="Standard Class"/>
    <s v="RP-19270"/>
    <s v="Rachel Payne"/>
    <x v="1"/>
    <x v="0"/>
    <x v="12"/>
    <x v="5"/>
    <n v="77095"/>
    <x v="2"/>
    <s v="OFF-PA-10003302"/>
    <x v="1"/>
    <x v="10"/>
    <s v="Xerox 1906"/>
    <n v="56.704000000000001"/>
    <n v="2"/>
    <n v="0.2"/>
    <n v="19.137599999999992"/>
  </r>
  <r>
    <n v="9545"/>
    <s v="CA-2012-135251"/>
    <x v="1"/>
    <x v="705"/>
    <d v="2012-08-10T00:00:00"/>
    <s v="Standard Class"/>
    <s v="RP-19270"/>
    <s v="Rachel Payne"/>
    <x v="1"/>
    <x v="0"/>
    <x v="12"/>
    <x v="5"/>
    <n v="77095"/>
    <x v="2"/>
    <s v="FUR-BO-10003965"/>
    <x v="0"/>
    <x v="0"/>
    <s v="O'Sullivan Manor Hill 2-Door Library in Brianna Oak"/>
    <n v="369.19919999999996"/>
    <n v="3"/>
    <n v="0.32"/>
    <n v="-114.01739999999995"/>
  </r>
  <r>
    <n v="9546"/>
    <s v="CA-2011-166590"/>
    <x v="2"/>
    <x v="194"/>
    <d v="2011-11-02T00:00:00"/>
    <s v="Standard Class"/>
    <s v="NC-18625"/>
    <s v="Noah Childs"/>
    <x v="1"/>
    <x v="0"/>
    <x v="38"/>
    <x v="14"/>
    <n v="47201"/>
    <x v="2"/>
    <s v="TEC-AC-10003433"/>
    <x v="2"/>
    <x v="11"/>
    <s v="Maxell 4.7GB DVD+R 5/Pack"/>
    <n v="1.98"/>
    <n v="2"/>
    <n v="0"/>
    <n v="0.89100000000000001"/>
  </r>
  <r>
    <n v="9547"/>
    <s v="CA-2011-166590"/>
    <x v="2"/>
    <x v="194"/>
    <d v="2011-11-02T00:00:00"/>
    <s v="Standard Class"/>
    <s v="NC-18625"/>
    <s v="Noah Childs"/>
    <x v="1"/>
    <x v="0"/>
    <x v="38"/>
    <x v="14"/>
    <n v="47201"/>
    <x v="2"/>
    <s v="OFF-PA-10000482"/>
    <x v="1"/>
    <x v="10"/>
    <s v="Snap-A-Way Black Print Carbonless Ruled Speed Letter, Triplicate"/>
    <n v="75.88"/>
    <n v="2"/>
    <n v="0"/>
    <n v="35.663599999999995"/>
  </r>
  <r>
    <n v="9548"/>
    <s v="CA-2013-131744"/>
    <x v="0"/>
    <x v="1133"/>
    <d v="2013-06-21T00:00:00"/>
    <s v="Second Class"/>
    <s v="SC-20770"/>
    <s v="Stewart Carmichael"/>
    <x v="1"/>
    <x v="0"/>
    <x v="10"/>
    <x v="9"/>
    <n v="19134"/>
    <x v="3"/>
    <s v="OFF-PA-10004610"/>
    <x v="1"/>
    <x v="10"/>
    <s v="Xerox 1900"/>
    <n v="6.8480000000000008"/>
    <n v="2"/>
    <n v="0.2"/>
    <n v="2.1399999999999992"/>
  </r>
  <r>
    <n v="9549"/>
    <s v="CA-2013-131744"/>
    <x v="0"/>
    <x v="1133"/>
    <d v="2013-06-21T00:00:00"/>
    <s v="Second Class"/>
    <s v="SC-20770"/>
    <s v="Stewart Carmichael"/>
    <x v="1"/>
    <x v="0"/>
    <x v="10"/>
    <x v="9"/>
    <n v="19134"/>
    <x v="3"/>
    <s v="OFF-BI-10003910"/>
    <x v="1"/>
    <x v="8"/>
    <s v="DXL Angle-View Binders with Locking Rings by Samsill"/>
    <n v="4.6260000000000003"/>
    <n v="2"/>
    <n v="0.7"/>
    <n v="-3.8549999999999986"/>
  </r>
  <r>
    <n v="9550"/>
    <s v="CA-2013-131744"/>
    <x v="0"/>
    <x v="1133"/>
    <d v="2013-06-21T00:00:00"/>
    <s v="Second Class"/>
    <s v="SC-20770"/>
    <s v="Stewart Carmichael"/>
    <x v="1"/>
    <x v="0"/>
    <x v="10"/>
    <x v="9"/>
    <n v="19134"/>
    <x v="3"/>
    <s v="OFF-AP-10001394"/>
    <x v="1"/>
    <x v="9"/>
    <s v="Harmony Air Purifier"/>
    <n v="453.6"/>
    <n v="3"/>
    <n v="0.2"/>
    <n v="90.71999999999997"/>
  </r>
  <r>
    <n v="9551"/>
    <s v="CA-2012-160864"/>
    <x v="1"/>
    <x v="910"/>
    <d v="2012-05-06T00:00:00"/>
    <s v="First Class"/>
    <s v="NF-18595"/>
    <s v="Nicole Fjeld"/>
    <x v="2"/>
    <x v="0"/>
    <x v="49"/>
    <x v="1"/>
    <n v="95123"/>
    <x v="1"/>
    <s v="OFF-BI-10004654"/>
    <x v="1"/>
    <x v="8"/>
    <s v="Avery Binding System Hidden Tab Executive Style Index Sets"/>
    <n v="13.847999999999999"/>
    <n v="3"/>
    <n v="0.2"/>
    <n v="5.1929999999999996"/>
  </r>
  <r>
    <n v="9552"/>
    <s v="CA-2012-147690"/>
    <x v="1"/>
    <x v="113"/>
    <d v="2012-11-14T00:00:00"/>
    <s v="Standard Class"/>
    <s v="SC-20020"/>
    <s v="Sam Craven"/>
    <x v="0"/>
    <x v="0"/>
    <x v="10"/>
    <x v="9"/>
    <n v="19140"/>
    <x v="3"/>
    <s v="OFF-ST-10001526"/>
    <x v="1"/>
    <x v="4"/>
    <s v="Iceberg Mobile Mega Data/Printer Cart "/>
    <n v="577.58400000000006"/>
    <n v="6"/>
    <n v="0.2"/>
    <n v="43.318799999999953"/>
  </r>
  <r>
    <n v="9553"/>
    <s v="CA-2012-163923"/>
    <x v="1"/>
    <x v="1051"/>
    <d v="2012-06-03T00:00:00"/>
    <s v="Standard Class"/>
    <s v="BD-11560"/>
    <s v="Brendan Dodson"/>
    <x v="2"/>
    <x v="0"/>
    <x v="24"/>
    <x v="17"/>
    <n v="22153"/>
    <x v="0"/>
    <s v="TEC-AC-10000358"/>
    <x v="2"/>
    <x v="11"/>
    <s v="Imation Secure Drive + Hardware Encrypted USB flash drive - 16 GB"/>
    <n v="151.96"/>
    <n v="4"/>
    <n v="0"/>
    <n v="36.470399999999998"/>
  </r>
  <r>
    <n v="9554"/>
    <s v="CA-2013-125724"/>
    <x v="0"/>
    <x v="897"/>
    <d v="2013-09-28T00:00:00"/>
    <s v="Standard Class"/>
    <s v="SM-20950"/>
    <s v="Suzanne McNair"/>
    <x v="1"/>
    <x v="0"/>
    <x v="266"/>
    <x v="22"/>
    <n v="80020"/>
    <x v="1"/>
    <s v="FUR-FU-10000246"/>
    <x v="0"/>
    <x v="5"/>
    <s v="Aluminum Document Frame"/>
    <n v="68.432000000000016"/>
    <n v="7"/>
    <n v="0.2"/>
    <n v="8.5539999999999878"/>
  </r>
  <r>
    <n v="9555"/>
    <s v="CA-2012-111612"/>
    <x v="1"/>
    <x v="109"/>
    <d v="2012-12-02T00:00:00"/>
    <s v="Standard Class"/>
    <s v="EB-14110"/>
    <s v="Eugene Barchas"/>
    <x v="0"/>
    <x v="0"/>
    <x v="38"/>
    <x v="24"/>
    <n v="43229"/>
    <x v="3"/>
    <s v="FUR-FU-10003799"/>
    <x v="0"/>
    <x v="5"/>
    <s v="Seth Thomas 13 1/2&quot; Wall Clock"/>
    <n v="71.12"/>
    <n v="5"/>
    <n v="0.2"/>
    <n v="9.7789999999999964"/>
  </r>
  <r>
    <n v="9556"/>
    <s v="CA-2012-111612"/>
    <x v="1"/>
    <x v="109"/>
    <d v="2012-12-02T00:00:00"/>
    <s v="Standard Class"/>
    <s v="EB-14110"/>
    <s v="Eugene Barchas"/>
    <x v="0"/>
    <x v="0"/>
    <x v="38"/>
    <x v="24"/>
    <n v="43229"/>
    <x v="3"/>
    <s v="OFF-FA-10003021"/>
    <x v="1"/>
    <x v="13"/>
    <s v="Staples"/>
    <n v="3.008"/>
    <n v="2"/>
    <n v="0.2"/>
    <n v="0.56399999999999983"/>
  </r>
  <r>
    <n v="9557"/>
    <s v="CA-2012-156853"/>
    <x v="1"/>
    <x v="155"/>
    <d v="2012-12-05T00:00:00"/>
    <s v="Second Class"/>
    <s v="HP-14815"/>
    <s v="Harold Pawlan"/>
    <x v="2"/>
    <x v="0"/>
    <x v="3"/>
    <x v="38"/>
    <n v="3301"/>
    <x v="3"/>
    <s v="OFF-PA-10003656"/>
    <x v="1"/>
    <x v="10"/>
    <s v="Xerox 1935"/>
    <n v="184.66"/>
    <n v="7"/>
    <n v="0"/>
    <n v="84.943599999999989"/>
  </r>
  <r>
    <n v="9558"/>
    <s v="CA-2011-103086"/>
    <x v="2"/>
    <x v="1136"/>
    <d v="2011-10-19T00:00:00"/>
    <s v="Second Class"/>
    <s v="EB-14170"/>
    <s v="Evan Bailliet"/>
    <x v="0"/>
    <x v="0"/>
    <x v="12"/>
    <x v="5"/>
    <n v="77095"/>
    <x v="2"/>
    <s v="FUR-FU-10004586"/>
    <x v="0"/>
    <x v="5"/>
    <s v="G.E. Longer-Life Indoor Recessed Floodlight Bulbs"/>
    <n v="5.3120000000000003"/>
    <n v="2"/>
    <n v="0.6"/>
    <n v="-1.5935999999999995"/>
  </r>
  <r>
    <n v="9559"/>
    <s v="CA-2013-129280"/>
    <x v="0"/>
    <x v="973"/>
    <d v="2013-05-06T00:00:00"/>
    <s v="First Class"/>
    <s v="SM-20905"/>
    <s v="Susan MacKendrick"/>
    <x v="0"/>
    <x v="0"/>
    <x v="46"/>
    <x v="24"/>
    <n v="43055"/>
    <x v="3"/>
    <s v="TEC-AC-10003832"/>
    <x v="2"/>
    <x v="11"/>
    <s v="Imation 16GB Mini TravelDrive USB 2.0 Flash Drive"/>
    <n v="132.52000000000004"/>
    <n v="5"/>
    <n v="0.2"/>
    <n v="34.786500000000004"/>
  </r>
  <r>
    <n v="9560"/>
    <s v="CA-2013-129280"/>
    <x v="0"/>
    <x v="973"/>
    <d v="2013-05-06T00:00:00"/>
    <s v="First Class"/>
    <s v="SM-20905"/>
    <s v="Susan MacKendrick"/>
    <x v="0"/>
    <x v="0"/>
    <x v="46"/>
    <x v="24"/>
    <n v="43055"/>
    <x v="3"/>
    <s v="OFF-ST-10002554"/>
    <x v="1"/>
    <x v="4"/>
    <s v="Tennsco Industrial Shelving"/>
    <n v="195.64"/>
    <n v="5"/>
    <n v="0.2"/>
    <n v="-44.018999999999991"/>
  </r>
  <r>
    <n v="9561"/>
    <s v="CA-2013-129280"/>
    <x v="0"/>
    <x v="973"/>
    <d v="2013-05-06T00:00:00"/>
    <s v="First Class"/>
    <s v="SM-20905"/>
    <s v="Susan MacKendrick"/>
    <x v="0"/>
    <x v="0"/>
    <x v="46"/>
    <x v="24"/>
    <n v="43055"/>
    <x v="3"/>
    <s v="FUR-FU-10001876"/>
    <x v="0"/>
    <x v="5"/>
    <s v="Computer Room Manger, 14&quot;"/>
    <n v="51.967999999999996"/>
    <n v="2"/>
    <n v="0.2"/>
    <n v="10.393599999999998"/>
  </r>
  <r>
    <n v="9562"/>
    <s v="CA-2013-129280"/>
    <x v="0"/>
    <x v="973"/>
    <d v="2013-05-06T00:00:00"/>
    <s v="First Class"/>
    <s v="SM-20905"/>
    <s v="Susan MacKendrick"/>
    <x v="0"/>
    <x v="0"/>
    <x v="46"/>
    <x v="24"/>
    <n v="43055"/>
    <x v="3"/>
    <s v="TEC-AC-10002637"/>
    <x v="2"/>
    <x v="11"/>
    <s v="Logitech VX Revolution Cordless Laser Mouse for Notebooks (Black)"/>
    <n v="431.97600000000006"/>
    <n v="3"/>
    <n v="0.2"/>
    <n v="-75.59580000000004"/>
  </r>
  <r>
    <n v="9563"/>
    <s v="CA-2013-129280"/>
    <x v="0"/>
    <x v="973"/>
    <d v="2013-05-06T00:00:00"/>
    <s v="First Class"/>
    <s v="SM-20905"/>
    <s v="Susan MacKendrick"/>
    <x v="0"/>
    <x v="0"/>
    <x v="46"/>
    <x v="24"/>
    <n v="43055"/>
    <x v="3"/>
    <s v="TEC-MA-10003589"/>
    <x v="2"/>
    <x v="15"/>
    <s v="Cisco 8961 IP Phone Charcoal"/>
    <n v="224.93700000000004"/>
    <n v="3"/>
    <n v="0.7"/>
    <n v="-164.9538"/>
  </r>
  <r>
    <n v="9564"/>
    <s v="CA-2013-129280"/>
    <x v="0"/>
    <x v="973"/>
    <d v="2013-05-06T00:00:00"/>
    <s v="First Class"/>
    <s v="SM-20905"/>
    <s v="Susan MacKendrick"/>
    <x v="0"/>
    <x v="0"/>
    <x v="46"/>
    <x v="24"/>
    <n v="43055"/>
    <x v="3"/>
    <s v="OFF-LA-10000081"/>
    <x v="1"/>
    <x v="2"/>
    <s v="Avery 496"/>
    <n v="6"/>
    <n v="2"/>
    <n v="0.2"/>
    <n v="2.0999999999999996"/>
  </r>
  <r>
    <n v="9565"/>
    <s v="CA-2012-161242"/>
    <x v="1"/>
    <x v="932"/>
    <d v="2012-06-08T00:00:00"/>
    <s v="Standard Class"/>
    <s v="CG-12040"/>
    <s v="Catherine Glotzbach"/>
    <x v="2"/>
    <x v="0"/>
    <x v="1"/>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x v="0"/>
    <x v="67"/>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x v="0"/>
    <x v="67"/>
    <x v="2"/>
    <n v="33614"/>
    <x v="0"/>
    <s v="OFF-BI-10001636"/>
    <x v="1"/>
    <x v="8"/>
    <s v="Ibico Plastic and Wire Spiral Binding Combs"/>
    <n v="12.645000000000001"/>
    <n v="5"/>
    <n v="0.7"/>
    <n v="-10.116"/>
  </r>
  <r>
    <n v="9568"/>
    <s v="CA-2011-130428"/>
    <x v="2"/>
    <x v="691"/>
    <d v="2011-03-31T00:00:00"/>
    <s v="Same Day"/>
    <s v="TG-21640"/>
    <s v="Trudy Glocke"/>
    <x v="0"/>
    <x v="0"/>
    <x v="67"/>
    <x v="2"/>
    <n v="33614"/>
    <x v="0"/>
    <s v="OFF-AR-10004027"/>
    <x v="1"/>
    <x v="6"/>
    <s v="Binney &amp; Smith inkTank Erasable Desk Highlighter, Chisel Tip, Yellow, 12/Box"/>
    <n v="4.032"/>
    <n v="2"/>
    <n v="0.2"/>
    <n v="1.0584000000000002"/>
  </r>
  <r>
    <n v="9569"/>
    <s v="CA-2014-104388"/>
    <x v="3"/>
    <x v="957"/>
    <d v="2014-07-08T00:00:00"/>
    <s v="First Class"/>
    <s v="DK-12835"/>
    <s v="Damala Kotsonis"/>
    <x v="1"/>
    <x v="0"/>
    <x v="9"/>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x v="0"/>
    <x v="38"/>
    <x v="24"/>
    <n v="43229"/>
    <x v="3"/>
    <s v="OFF-BI-10003196"/>
    <x v="1"/>
    <x v="8"/>
    <s v="Accohide Poly Flexible Ring Binders"/>
    <n v="6.732000000000002"/>
    <n v="6"/>
    <n v="0.7"/>
    <n v="-4.4879999999999978"/>
  </r>
  <r>
    <n v="9571"/>
    <s v="CA-2012-113131"/>
    <x v="1"/>
    <x v="496"/>
    <d v="2012-09-24T00:00:00"/>
    <s v="Same Day"/>
    <s v="MB-17305"/>
    <s v="Maria Bertelson"/>
    <x v="0"/>
    <x v="0"/>
    <x v="38"/>
    <x v="24"/>
    <n v="43229"/>
    <x v="3"/>
    <s v="OFF-ST-10001172"/>
    <x v="1"/>
    <x v="4"/>
    <s v="Tennsco Lockers, Sand"/>
    <n v="33.568000000000005"/>
    <n v="2"/>
    <n v="0.2"/>
    <n v="1.6783999999999981"/>
  </r>
  <r>
    <n v="9572"/>
    <s v="CA-2012-113131"/>
    <x v="1"/>
    <x v="496"/>
    <d v="2012-09-24T00:00:00"/>
    <s v="Same Day"/>
    <s v="MB-17305"/>
    <s v="Maria Bertelson"/>
    <x v="0"/>
    <x v="0"/>
    <x v="38"/>
    <x v="24"/>
    <n v="43229"/>
    <x v="3"/>
    <s v="OFF-EN-10003068"/>
    <x v="1"/>
    <x v="12"/>
    <s v="#6 3/4 Gummed Flap White Envelopes"/>
    <n v="15.840000000000002"/>
    <n v="2"/>
    <n v="0.2"/>
    <n v="5.5439999999999987"/>
  </r>
  <r>
    <n v="9573"/>
    <s v="CA-2012-113131"/>
    <x v="1"/>
    <x v="496"/>
    <d v="2012-09-24T00:00:00"/>
    <s v="Same Day"/>
    <s v="MB-17305"/>
    <s v="Maria Bertelson"/>
    <x v="0"/>
    <x v="0"/>
    <x v="38"/>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x v="0"/>
    <x v="38"/>
    <x v="24"/>
    <n v="43229"/>
    <x v="3"/>
    <s v="OFF-AR-10003504"/>
    <x v="1"/>
    <x v="6"/>
    <s v="Newell 347"/>
    <n v="17.12"/>
    <n v="5"/>
    <n v="0.2"/>
    <n v="1.9259999999999975"/>
  </r>
  <r>
    <n v="9575"/>
    <s v="CA-2012-148495"/>
    <x v="1"/>
    <x v="863"/>
    <d v="2012-08-13T00:00:00"/>
    <s v="Same Day"/>
    <s v="SF-20065"/>
    <s v="Sandra Flanagan"/>
    <x v="0"/>
    <x v="0"/>
    <x v="225"/>
    <x v="1"/>
    <n v="91767"/>
    <x v="1"/>
    <s v="FUR-FU-10001889"/>
    <x v="0"/>
    <x v="5"/>
    <s v="Ultra Door Pull Handle"/>
    <n v="31.56"/>
    <n v="3"/>
    <n v="0"/>
    <n v="10.4148"/>
  </r>
  <r>
    <n v="9576"/>
    <s v="CA-2012-143147"/>
    <x v="1"/>
    <x v="989"/>
    <d v="2012-05-28T00:00:00"/>
    <s v="Second Class"/>
    <s v="PS-18760"/>
    <s v="Pamela Stobb"/>
    <x v="0"/>
    <x v="0"/>
    <x v="52"/>
    <x v="5"/>
    <n v="78207"/>
    <x v="2"/>
    <s v="FUR-CH-10000863"/>
    <x v="0"/>
    <x v="1"/>
    <s v="Novimex Swivel Fabric Task Chair"/>
    <n v="105.68599999999999"/>
    <n v="1"/>
    <n v="0.3"/>
    <n v="-28.686199999999999"/>
  </r>
  <r>
    <n v="9577"/>
    <s v="CA-2012-143147"/>
    <x v="1"/>
    <x v="989"/>
    <d v="2012-05-28T00:00:00"/>
    <s v="Second Class"/>
    <s v="PS-18760"/>
    <s v="Pamela Stobb"/>
    <x v="0"/>
    <x v="0"/>
    <x v="52"/>
    <x v="5"/>
    <n v="78207"/>
    <x v="2"/>
    <s v="TEC-MA-10004679"/>
    <x v="2"/>
    <x v="15"/>
    <s v="StarTech.com 10/100 VDSL2 Ethernet Extender Kit"/>
    <n v="399.53999999999996"/>
    <n v="2"/>
    <n v="0.4"/>
    <n v="-79.908000000000015"/>
  </r>
  <r>
    <n v="9578"/>
    <s v="CA-2012-143147"/>
    <x v="1"/>
    <x v="989"/>
    <d v="2012-05-28T00:00:00"/>
    <s v="Second Class"/>
    <s v="PS-18760"/>
    <s v="Pamela Stobb"/>
    <x v="0"/>
    <x v="0"/>
    <x v="52"/>
    <x v="5"/>
    <n v="78207"/>
    <x v="2"/>
    <s v="FUR-CH-10004754"/>
    <x v="0"/>
    <x v="1"/>
    <s v="Global Stack Chair with Arms, Black"/>
    <n v="104.93"/>
    <n v="5"/>
    <n v="0.3"/>
    <n v="-4.4969999999999999"/>
  </r>
  <r>
    <n v="9579"/>
    <s v="CA-2014-152975"/>
    <x v="3"/>
    <x v="32"/>
    <d v="2014-09-17T00:00:00"/>
    <s v="First Class"/>
    <s v="RB-19705"/>
    <s v="Roger Barcio"/>
    <x v="2"/>
    <x v="0"/>
    <x v="20"/>
    <x v="15"/>
    <n v="10035"/>
    <x v="3"/>
    <s v="TEC-PH-10004586"/>
    <x v="2"/>
    <x v="7"/>
    <s v="Wilson SignalBoost 841262 DB PRO Amplifier Kit"/>
    <n v="1079.8499999999999"/>
    <n v="3"/>
    <n v="0"/>
    <n v="323.95499999999993"/>
  </r>
  <r>
    <n v="9580"/>
    <s v="CA-2014-152975"/>
    <x v="3"/>
    <x v="32"/>
    <d v="2014-09-17T00:00:00"/>
    <s v="First Class"/>
    <s v="RB-19705"/>
    <s v="Roger Barcio"/>
    <x v="2"/>
    <x v="0"/>
    <x v="20"/>
    <x v="15"/>
    <n v="10035"/>
    <x v="3"/>
    <s v="OFF-ST-10001370"/>
    <x v="1"/>
    <x v="4"/>
    <s v="Sensible Storage WireTech Storage Systems"/>
    <n v="70.98"/>
    <n v="1"/>
    <n v="0"/>
    <n v="3.5489999999999924"/>
  </r>
  <r>
    <n v="9581"/>
    <s v="CA-2014-152975"/>
    <x v="3"/>
    <x v="32"/>
    <d v="2014-09-17T00:00:00"/>
    <s v="First Class"/>
    <s v="RB-19705"/>
    <s v="Roger Barcio"/>
    <x v="2"/>
    <x v="0"/>
    <x v="20"/>
    <x v="15"/>
    <n v="10035"/>
    <x v="3"/>
    <s v="OFF-AR-10001988"/>
    <x v="1"/>
    <x v="6"/>
    <s v="Bulldog Table or Wall-Mount Pencil Sharpener"/>
    <n v="29.950000000000003"/>
    <n v="5"/>
    <n v="0"/>
    <n v="8.6854999999999993"/>
  </r>
  <r>
    <n v="9582"/>
    <s v="CA-2014-152975"/>
    <x v="3"/>
    <x v="32"/>
    <d v="2014-09-17T00:00:00"/>
    <s v="First Class"/>
    <s v="RB-19705"/>
    <s v="Roger Barcio"/>
    <x v="2"/>
    <x v="0"/>
    <x v="20"/>
    <x v="15"/>
    <n v="10035"/>
    <x v="3"/>
    <s v="FUR-CH-10003298"/>
    <x v="0"/>
    <x v="1"/>
    <s v="Office Star - Contemporary Task Swivel chair with Loop Arms, Charcoal"/>
    <n v="589.41"/>
    <n v="5"/>
    <n v="0.1"/>
    <n v="-6.5490000000000492"/>
  </r>
  <r>
    <n v="9583"/>
    <s v="CA-2013-107475"/>
    <x v="0"/>
    <x v="843"/>
    <d v="2013-06-12T00:00:00"/>
    <s v="Standard Class"/>
    <s v="RS-19870"/>
    <s v="Roy Skaria"/>
    <x v="2"/>
    <x v="0"/>
    <x v="10"/>
    <x v="9"/>
    <n v="19120"/>
    <x v="3"/>
    <s v="OFF-FA-10002988"/>
    <x v="1"/>
    <x v="13"/>
    <s v="Ideal Clamps"/>
    <n v="9.6479999999999997"/>
    <n v="6"/>
    <n v="0.2"/>
    <n v="3.4973999999999998"/>
  </r>
  <r>
    <n v="9584"/>
    <s v="CA-2014-116127"/>
    <x v="3"/>
    <x v="643"/>
    <d v="2014-06-28T00:00:00"/>
    <s v="Second Class"/>
    <s v="SB-20185"/>
    <s v="Sarah Brown"/>
    <x v="0"/>
    <x v="0"/>
    <x v="20"/>
    <x v="15"/>
    <n v="10024"/>
    <x v="3"/>
    <s v="FUR-BO-10002213"/>
    <x v="0"/>
    <x v="0"/>
    <s v="DMI Eclipse Executive Suite Bookcases"/>
    <n v="400.78400000000005"/>
    <n v="1"/>
    <n v="0.2"/>
    <n v="-5.0098000000000269"/>
  </r>
  <r>
    <n v="9585"/>
    <s v="CA-2014-132584"/>
    <x v="3"/>
    <x v="775"/>
    <d v="2014-08-28T00:00:00"/>
    <s v="First Class"/>
    <s v="HJ-14875"/>
    <s v="Heather Jas"/>
    <x v="2"/>
    <x v="0"/>
    <x v="66"/>
    <x v="12"/>
    <n v="48234"/>
    <x v="2"/>
    <s v="OFF-ST-10000344"/>
    <x v="1"/>
    <x v="4"/>
    <s v="Neat Ideas Personal Hanging Folder Files, Black"/>
    <n v="53.72"/>
    <n v="4"/>
    <n v="0"/>
    <n v="13.967199999999998"/>
  </r>
  <r>
    <n v="9586"/>
    <s v="CA-2013-160598"/>
    <x v="0"/>
    <x v="370"/>
    <d v="2013-08-29T00:00:00"/>
    <s v="First Class"/>
    <s v="SV-20815"/>
    <s v="Stuart Van"/>
    <x v="1"/>
    <x v="0"/>
    <x v="100"/>
    <x v="2"/>
    <n v="33142"/>
    <x v="0"/>
    <s v="OFF-PA-10002319"/>
    <x v="1"/>
    <x v="10"/>
    <s v="Xerox 1944"/>
    <n v="31.007999999999999"/>
    <n v="1"/>
    <n v="0.2"/>
    <n v="11.240400000000001"/>
  </r>
  <r>
    <n v="9587"/>
    <s v="CA-2013-108630"/>
    <x v="0"/>
    <x v="741"/>
    <d v="2013-11-19T00:00:00"/>
    <s v="Same Day"/>
    <s v="BE-11410"/>
    <s v="Bobby Elias"/>
    <x v="0"/>
    <x v="0"/>
    <x v="3"/>
    <x v="1"/>
    <n v="94521"/>
    <x v="1"/>
    <s v="OFF-BI-10002437"/>
    <x v="1"/>
    <x v="8"/>
    <s v="Recycled Premium Regency Composition Covers"/>
    <n v="61.120000000000005"/>
    <n v="5"/>
    <n v="0.2"/>
    <n v="22.155999999999999"/>
  </r>
  <r>
    <n v="9588"/>
    <s v="US-2014-129203"/>
    <x v="3"/>
    <x v="827"/>
    <d v="2014-04-23T00:00:00"/>
    <s v="Standard Class"/>
    <s v="BM-11575"/>
    <s v="Brendan Murry"/>
    <x v="1"/>
    <x v="0"/>
    <x v="22"/>
    <x v="10"/>
    <n v="60653"/>
    <x v="2"/>
    <s v="OFF-ST-10001418"/>
    <x v="1"/>
    <x v="4"/>
    <s v="Carina Media Storage Towers in Natural &amp; Black"/>
    <n v="195.136"/>
    <n v="4"/>
    <n v="0.2"/>
    <n v="-43.9056"/>
  </r>
  <r>
    <n v="9589"/>
    <s v="CA-2014-110940"/>
    <x v="3"/>
    <x v="283"/>
    <d v="2014-07-29T00:00:00"/>
    <s v="Standard Class"/>
    <s v="AZ-10750"/>
    <s v="Annie Zypern"/>
    <x v="0"/>
    <x v="0"/>
    <x v="320"/>
    <x v="10"/>
    <n v="60090"/>
    <x v="2"/>
    <s v="OFF-AR-10000380"/>
    <x v="1"/>
    <x v="6"/>
    <s v="Hunt PowerHouse Electric Pencil Sharpener, Blue"/>
    <n v="121.536"/>
    <n v="4"/>
    <n v="0.2"/>
    <n v="15.191999999999979"/>
  </r>
  <r>
    <n v="9590"/>
    <s v="CA-2011-119172"/>
    <x v="2"/>
    <x v="218"/>
    <d v="2011-05-15T00:00:00"/>
    <s v="Standard Class"/>
    <s v="HD-14785"/>
    <s v="Harold Dahlen"/>
    <x v="2"/>
    <x v="0"/>
    <x v="22"/>
    <x v="10"/>
    <n v="60610"/>
    <x v="2"/>
    <s v="OFF-PA-10003036"/>
    <x v="1"/>
    <x v="10"/>
    <s v="Black Print Carbonless 8 1/2&quot; x 8 1/4&quot; Rapid Memo Book"/>
    <n v="17.472000000000001"/>
    <n v="3"/>
    <n v="0.2"/>
    <n v="5.6783999999999981"/>
  </r>
  <r>
    <n v="9591"/>
    <s v="CA-2011-119172"/>
    <x v="2"/>
    <x v="218"/>
    <d v="2011-05-15T00:00:00"/>
    <s v="Standard Class"/>
    <s v="HD-14785"/>
    <s v="Harold Dahlen"/>
    <x v="2"/>
    <x v="0"/>
    <x v="22"/>
    <x v="10"/>
    <n v="60610"/>
    <x v="2"/>
    <s v="OFF-BI-10002026"/>
    <x v="1"/>
    <x v="8"/>
    <s v="Avery Arch Ring Binders"/>
    <n v="104.57999999999998"/>
    <n v="9"/>
    <n v="0.8"/>
    <n v="-172.55700000000007"/>
  </r>
  <r>
    <n v="9592"/>
    <s v="US-2013-105452"/>
    <x v="0"/>
    <x v="1062"/>
    <d v="2013-08-02T00:00:00"/>
    <s v="Standard Class"/>
    <s v="BF-11005"/>
    <s v="Barry Franz"/>
    <x v="2"/>
    <x v="0"/>
    <x v="45"/>
    <x v="5"/>
    <n v="77506"/>
    <x v="2"/>
    <s v="FUR-FU-10003691"/>
    <x v="0"/>
    <x v="5"/>
    <s v="Eldon Image Series Desk Accessories, Ebony"/>
    <n v="24.700000000000003"/>
    <n v="5"/>
    <n v="0.6"/>
    <n v="-9.8799999999999955"/>
  </r>
  <r>
    <n v="9593"/>
    <s v="US-2013-105452"/>
    <x v="0"/>
    <x v="1062"/>
    <d v="2013-08-02T00:00:00"/>
    <s v="Standard Class"/>
    <s v="BF-11005"/>
    <s v="Barry Franz"/>
    <x v="2"/>
    <x v="0"/>
    <x v="45"/>
    <x v="5"/>
    <n v="77506"/>
    <x v="2"/>
    <s v="FUR-FU-10003806"/>
    <x v="0"/>
    <x v="5"/>
    <s v="Tenex Chairmat w/ Average Lip, 45&quot; x 53&quot;"/>
    <n v="302.72000000000003"/>
    <n v="5"/>
    <n v="0.6"/>
    <n v="-378.40000000000009"/>
  </r>
  <r>
    <n v="9594"/>
    <s v="CA-2014-108931"/>
    <x v="3"/>
    <x v="32"/>
    <d v="2014-09-20T00:00:00"/>
    <s v="Standard Class"/>
    <s v="HZ-14950"/>
    <s v="Henia Zydlo"/>
    <x v="0"/>
    <x v="0"/>
    <x v="20"/>
    <x v="15"/>
    <n v="10024"/>
    <x v="3"/>
    <s v="OFF-PA-10002741"/>
    <x v="1"/>
    <x v="10"/>
    <s v="Xerox 1980"/>
    <n v="8.56"/>
    <n v="2"/>
    <n v="0"/>
    <n v="3.8519999999999994"/>
  </r>
  <r>
    <n v="9595"/>
    <s v="CA-2014-108931"/>
    <x v="3"/>
    <x v="32"/>
    <d v="2014-09-20T00:00:00"/>
    <s v="Standard Class"/>
    <s v="HZ-14950"/>
    <s v="Henia Zydlo"/>
    <x v="0"/>
    <x v="0"/>
    <x v="20"/>
    <x v="15"/>
    <n v="10024"/>
    <x v="3"/>
    <s v="OFF-PA-10003845"/>
    <x v="1"/>
    <x v="10"/>
    <s v="Xerox 1987"/>
    <n v="11.56"/>
    <n v="2"/>
    <n v="0"/>
    <n v="5.6644000000000005"/>
  </r>
  <r>
    <n v="9596"/>
    <s v="CA-2014-104619"/>
    <x v="3"/>
    <x v="714"/>
    <d v="2014-01-30T00:00:00"/>
    <s v="Standard Class"/>
    <s v="KD-16495"/>
    <s v="Keith Dawkins"/>
    <x v="1"/>
    <x v="0"/>
    <x v="49"/>
    <x v="1"/>
    <n v="95123"/>
    <x v="1"/>
    <s v="OFF-AP-10001492"/>
    <x v="1"/>
    <x v="9"/>
    <s v="Acco Six-Outlet Power Strip, 4' Cord Length"/>
    <n v="25.86"/>
    <n v="3"/>
    <n v="0"/>
    <n v="6.7236000000000002"/>
  </r>
  <r>
    <n v="9597"/>
    <s v="CA-2014-104619"/>
    <x v="3"/>
    <x v="714"/>
    <d v="2014-01-30T00:00:00"/>
    <s v="Standard Class"/>
    <s v="KD-16495"/>
    <s v="Keith Dawkins"/>
    <x v="1"/>
    <x v="0"/>
    <x v="49"/>
    <x v="1"/>
    <n v="95123"/>
    <x v="1"/>
    <s v="OFF-BI-10004318"/>
    <x v="1"/>
    <x v="8"/>
    <s v="Ibico EB-19 Dual Function Manual Binding System"/>
    <n v="276.78400000000005"/>
    <n v="2"/>
    <n v="0.2"/>
    <n v="89.954799999999992"/>
  </r>
  <r>
    <n v="9598"/>
    <s v="CA-2014-104619"/>
    <x v="3"/>
    <x v="714"/>
    <d v="2014-01-30T00:00:00"/>
    <s v="Standard Class"/>
    <s v="KD-16495"/>
    <s v="Keith Dawkins"/>
    <x v="1"/>
    <x v="0"/>
    <x v="49"/>
    <x v="1"/>
    <n v="95123"/>
    <x v="1"/>
    <s v="TEC-PH-10000193"/>
    <x v="2"/>
    <x v="7"/>
    <s v="Jensen SMPS-640 - speaker phone"/>
    <n v="110.352"/>
    <n v="3"/>
    <n v="0.2"/>
    <n v="8.2763999999999953"/>
  </r>
  <r>
    <n v="9599"/>
    <s v="CA-2012-149517"/>
    <x v="1"/>
    <x v="444"/>
    <d v="2012-09-23T00:00:00"/>
    <s v="Standard Class"/>
    <s v="FC-14245"/>
    <s v="Frank Carlisle"/>
    <x v="2"/>
    <x v="0"/>
    <x v="301"/>
    <x v="1"/>
    <n v="95823"/>
    <x v="1"/>
    <s v="FUR-FU-10003464"/>
    <x v="0"/>
    <x v="5"/>
    <s v="Seth Thomas 8 1/2&quot; Cubicle Clock"/>
    <n v="60.84"/>
    <n v="3"/>
    <n v="0"/>
    <n v="19.468799999999998"/>
  </r>
  <r>
    <n v="9600"/>
    <s v="CA-2012-116841"/>
    <x v="1"/>
    <x v="1225"/>
    <d v="2012-04-18T00:00:00"/>
    <s v="Standard Class"/>
    <s v="TP-21130"/>
    <s v="Theone Pippenger"/>
    <x v="0"/>
    <x v="0"/>
    <x v="24"/>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x v="0"/>
    <x v="511"/>
    <x v="5"/>
    <n v="76063"/>
    <x v="2"/>
    <s v="OFF-PA-10003848"/>
    <x v="1"/>
    <x v="10"/>
    <s v="Xerox 1997"/>
    <n v="41.472000000000008"/>
    <n v="8"/>
    <n v="0.2"/>
    <n v="14.5152"/>
  </r>
  <r>
    <n v="9602"/>
    <s v="CA-2013-117604"/>
    <x v="0"/>
    <x v="913"/>
    <d v="2013-09-10T00:00:00"/>
    <s v="Standard Class"/>
    <s v="JP-15520"/>
    <s v="Jeremy Pistek"/>
    <x v="0"/>
    <x v="0"/>
    <x v="186"/>
    <x v="36"/>
    <n v="72401"/>
    <x v="0"/>
    <s v="OFF-PA-10001357"/>
    <x v="1"/>
    <x v="10"/>
    <s v="Xerox 1886"/>
    <n v="239.5"/>
    <n v="5"/>
    <n v="0"/>
    <n v="114.95999999999998"/>
  </r>
  <r>
    <n v="9603"/>
    <s v="CA-2011-130155"/>
    <x v="2"/>
    <x v="946"/>
    <d v="2011-05-22T00:00:00"/>
    <s v="First Class"/>
    <s v="TD-20995"/>
    <s v="Tamara Dahlen"/>
    <x v="0"/>
    <x v="0"/>
    <x v="173"/>
    <x v="17"/>
    <n v="23464"/>
    <x v="0"/>
    <s v="OFF-SU-10004737"/>
    <x v="1"/>
    <x v="14"/>
    <s v="Acme Design Stainless Steel Bent Scissors"/>
    <n v="34.200000000000003"/>
    <n v="5"/>
    <n v="0"/>
    <n v="9.234"/>
  </r>
  <r>
    <n v="9604"/>
    <s v="CA-2013-129861"/>
    <x v="0"/>
    <x v="26"/>
    <d v="2013-06-24T00:00:00"/>
    <s v="Standard Class"/>
    <s v="DM-13345"/>
    <s v="Denise Monton"/>
    <x v="1"/>
    <x v="0"/>
    <x v="30"/>
    <x v="15"/>
    <n v="14609"/>
    <x v="3"/>
    <s v="FUR-TA-10003715"/>
    <x v="0"/>
    <x v="3"/>
    <s v="Hon 2111 Invitation Series Corner Table"/>
    <n v="376.86599999999999"/>
    <n v="3"/>
    <n v="0.4"/>
    <n v="-213.55740000000006"/>
  </r>
  <r>
    <n v="9605"/>
    <s v="CA-2012-138625"/>
    <x v="1"/>
    <x v="121"/>
    <d v="2012-11-05T00:00:00"/>
    <s v="First Class"/>
    <s v="EG-13900"/>
    <s v="Emily Grady"/>
    <x v="0"/>
    <x v="0"/>
    <x v="269"/>
    <x v="17"/>
    <n v="23320"/>
    <x v="0"/>
    <s v="OFF-AP-10003099"/>
    <x v="1"/>
    <x v="9"/>
    <s v="Eureka Hand Vacuum, Bagless"/>
    <n v="197.72"/>
    <n v="4"/>
    <n v="0"/>
    <n v="55.36160000000001"/>
  </r>
  <r>
    <n v="9606"/>
    <s v="US-2014-122672"/>
    <x v="3"/>
    <x v="259"/>
    <d v="2014-11-10T00:00:00"/>
    <s v="Standard Class"/>
    <s v="HG-14965"/>
    <s v="Henry Goldwyn"/>
    <x v="1"/>
    <x v="0"/>
    <x v="152"/>
    <x v="24"/>
    <n v="43130"/>
    <x v="3"/>
    <s v="TEC-AC-10002323"/>
    <x v="2"/>
    <x v="11"/>
    <s v="SanDisk Ultra 32 GB MicroSDHC Class 10 Memory Card"/>
    <n v="70.720000000000013"/>
    <n v="4"/>
    <n v="0.2"/>
    <n v="-6.1879999999999988"/>
  </r>
  <r>
    <n v="9607"/>
    <s v="US-2014-122672"/>
    <x v="3"/>
    <x v="259"/>
    <d v="2014-11-10T00:00:00"/>
    <s v="Standard Class"/>
    <s v="HG-14965"/>
    <s v="Henry Goldwyn"/>
    <x v="1"/>
    <x v="0"/>
    <x v="152"/>
    <x v="24"/>
    <n v="43130"/>
    <x v="3"/>
    <s v="OFF-ST-10002344"/>
    <x v="1"/>
    <x v="4"/>
    <s v="Carina 42&quot;Hx23 3/4&quot;W Media Storage Unit"/>
    <n v="194.35200000000003"/>
    <n v="3"/>
    <n v="0.2"/>
    <n v="-43.729199999999992"/>
  </r>
  <r>
    <n v="9608"/>
    <s v="CA-2014-117128"/>
    <x v="3"/>
    <x v="256"/>
    <d v="2014-12-09T00:00:00"/>
    <s v="Second Class"/>
    <s v="BF-11080"/>
    <s v="Bart Folk"/>
    <x v="0"/>
    <x v="0"/>
    <x v="20"/>
    <x v="15"/>
    <n v="10024"/>
    <x v="3"/>
    <s v="OFF-PA-10000007"/>
    <x v="1"/>
    <x v="10"/>
    <s v="Telephone Message Books with Fax/Mobile Section, 4 1/4&quot; x 6&quot;"/>
    <n v="21.6"/>
    <n v="6"/>
    <n v="0"/>
    <n v="9.9359999999999999"/>
  </r>
  <r>
    <n v="9609"/>
    <s v="CA-2014-117128"/>
    <x v="3"/>
    <x v="256"/>
    <d v="2014-12-09T00:00:00"/>
    <s v="Second Class"/>
    <s v="BF-11080"/>
    <s v="Bart Folk"/>
    <x v="0"/>
    <x v="0"/>
    <x v="20"/>
    <x v="15"/>
    <n v="10024"/>
    <x v="3"/>
    <s v="OFF-LA-10000248"/>
    <x v="1"/>
    <x v="2"/>
    <s v="Avery 52"/>
    <n v="11.07"/>
    <n v="3"/>
    <n v="0"/>
    <n v="5.2028999999999996"/>
  </r>
  <r>
    <n v="9610"/>
    <s v="CA-2013-130638"/>
    <x v="0"/>
    <x v="458"/>
    <d v="2013-05-20T00:00:00"/>
    <s v="Second Class"/>
    <s v="SC-20095"/>
    <s v="Sanjit Chand"/>
    <x v="0"/>
    <x v="0"/>
    <x v="1"/>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x v="0"/>
    <x v="1"/>
    <x v="1"/>
    <n v="90045"/>
    <x v="1"/>
    <s v="OFF-LA-10002195"/>
    <x v="1"/>
    <x v="2"/>
    <s v="Avery 481"/>
    <n v="27.72"/>
    <n v="9"/>
    <n v="0"/>
    <n v="13.3056"/>
  </r>
  <r>
    <n v="9612"/>
    <s v="CA-2014-144365"/>
    <x v="3"/>
    <x v="1200"/>
    <d v="2014-10-31T00:00:00"/>
    <s v="Standard Class"/>
    <s v="CS-11950"/>
    <s v="Carlos Soltero"/>
    <x v="0"/>
    <x v="0"/>
    <x v="25"/>
    <x v="35"/>
    <n v="39212"/>
    <x v="0"/>
    <s v="OFF-FA-10000735"/>
    <x v="1"/>
    <x v="13"/>
    <s v="Staples"/>
    <n v="11.68"/>
    <n v="4"/>
    <n v="0"/>
    <n v="5.2559999999999993"/>
  </r>
  <r>
    <n v="9613"/>
    <s v="CA-2013-110086"/>
    <x v="0"/>
    <x v="31"/>
    <d v="2013-09-23T00:00:00"/>
    <s v="Standard Class"/>
    <s v="BD-11320"/>
    <s v="Bill Donatelli"/>
    <x v="0"/>
    <x v="0"/>
    <x v="350"/>
    <x v="1"/>
    <n v="95695"/>
    <x v="1"/>
    <s v="TEC-PH-10001299"/>
    <x v="2"/>
    <x v="7"/>
    <s v="Polycom CX300 Desktop Phone USB VoIP phone"/>
    <n v="239.98400000000004"/>
    <n v="2"/>
    <n v="0.2"/>
    <n v="23.998400000000004"/>
  </r>
  <r>
    <n v="9614"/>
    <s v="CA-2011-128524"/>
    <x v="2"/>
    <x v="7"/>
    <d v="2011-11-13T00:00:00"/>
    <s v="First Class"/>
    <s v="MZ-17515"/>
    <s v="Mary Zewe"/>
    <x v="1"/>
    <x v="0"/>
    <x v="4"/>
    <x v="4"/>
    <n v="98115"/>
    <x v="1"/>
    <s v="OFF-AP-10002892"/>
    <x v="1"/>
    <x v="9"/>
    <s v="Belkin F5C206VTEL 6 Outlet Surge"/>
    <n v="22.98"/>
    <n v="1"/>
    <n v="0"/>
    <n v="6.8939999999999984"/>
  </r>
  <r>
    <n v="9615"/>
    <s v="CA-2011-128524"/>
    <x v="2"/>
    <x v="7"/>
    <d v="2011-11-13T00:00:00"/>
    <s v="First Class"/>
    <s v="MZ-17515"/>
    <s v="Mary Zewe"/>
    <x v="1"/>
    <x v="0"/>
    <x v="4"/>
    <x v="4"/>
    <n v="98115"/>
    <x v="1"/>
    <s v="TEC-AC-10002718"/>
    <x v="2"/>
    <x v="11"/>
    <s v="Belkin Standard 104 key USB Keyboard"/>
    <n v="102.13"/>
    <n v="7"/>
    <n v="0"/>
    <n v="15.319499999999996"/>
  </r>
  <r>
    <n v="9616"/>
    <s v="CA-2011-128524"/>
    <x v="2"/>
    <x v="7"/>
    <d v="2011-11-13T00:00:00"/>
    <s v="First Class"/>
    <s v="MZ-17515"/>
    <s v="Mary Zewe"/>
    <x v="1"/>
    <x v="0"/>
    <x v="4"/>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x v="0"/>
    <x v="1"/>
    <x v="1"/>
    <n v="90049"/>
    <x v="1"/>
    <s v="OFF-AR-10002255"/>
    <x v="1"/>
    <x v="6"/>
    <s v="Newell 346"/>
    <n v="5.76"/>
    <n v="2"/>
    <n v="0"/>
    <n v="1.6703999999999999"/>
  </r>
  <r>
    <n v="9618"/>
    <s v="CA-2014-160633"/>
    <x v="3"/>
    <x v="673"/>
    <d v="2014-11-22T00:00:00"/>
    <s v="Standard Class"/>
    <s v="BS-11380"/>
    <s v="Bill Stewart"/>
    <x v="1"/>
    <x v="0"/>
    <x v="256"/>
    <x v="24"/>
    <n v="43402"/>
    <x v="3"/>
    <s v="TEC-CO-10002095"/>
    <x v="2"/>
    <x v="16"/>
    <s v="Hewlett Packard 610 Color Digital Copier / Printer"/>
    <n v="899.98199999999997"/>
    <n v="3"/>
    <n v="0.4"/>
    <n v="74.998499999999922"/>
  </r>
  <r>
    <n v="9619"/>
    <s v="CA-2014-160633"/>
    <x v="3"/>
    <x v="673"/>
    <d v="2014-11-22T00:00:00"/>
    <s v="Standard Class"/>
    <s v="BS-11380"/>
    <s v="Bill Stewart"/>
    <x v="1"/>
    <x v="0"/>
    <x v="256"/>
    <x v="24"/>
    <n v="43402"/>
    <x v="3"/>
    <s v="OFF-AR-10004022"/>
    <x v="1"/>
    <x v="6"/>
    <s v="Panasonic KP-380BK Classic Electric Pencil Sharpener"/>
    <n v="86.352000000000004"/>
    <n v="3"/>
    <n v="0.2"/>
    <n v="5.3969999999999914"/>
  </r>
  <r>
    <n v="9620"/>
    <s v="CA-2014-160633"/>
    <x v="3"/>
    <x v="673"/>
    <d v="2014-11-22T00:00:00"/>
    <s v="Standard Class"/>
    <s v="BS-11380"/>
    <s v="Bill Stewart"/>
    <x v="1"/>
    <x v="0"/>
    <x v="256"/>
    <x v="24"/>
    <n v="43402"/>
    <x v="3"/>
    <s v="TEC-AC-10002335"/>
    <x v="2"/>
    <x v="11"/>
    <s v="Logitech Media Keyboard K200"/>
    <n v="139.96000000000004"/>
    <n v="5"/>
    <n v="0.2"/>
    <n v="-1.7495000000000118"/>
  </r>
  <r>
    <n v="9621"/>
    <s v="CA-2011-115133"/>
    <x v="2"/>
    <x v="467"/>
    <d v="2011-09-30T00:00:00"/>
    <s v="Standard Class"/>
    <s v="DA-13450"/>
    <s v="Dianna Arnett"/>
    <x v="2"/>
    <x v="0"/>
    <x v="152"/>
    <x v="24"/>
    <n v="43130"/>
    <x v="3"/>
    <s v="OFF-AP-10001634"/>
    <x v="1"/>
    <x v="9"/>
    <s v="Hoover Commercial Lightweight Upright Vacuum"/>
    <n v="16.704000000000001"/>
    <n v="6"/>
    <n v="0.2"/>
    <n v="1.2527999999999988"/>
  </r>
  <r>
    <n v="9622"/>
    <s v="CA-2011-115133"/>
    <x v="2"/>
    <x v="467"/>
    <d v="2011-09-30T00:00:00"/>
    <s v="Standard Class"/>
    <s v="DA-13450"/>
    <s v="Dianna Arnett"/>
    <x v="2"/>
    <x v="0"/>
    <x v="152"/>
    <x v="24"/>
    <n v="43130"/>
    <x v="3"/>
    <s v="TEC-AC-10002370"/>
    <x v="2"/>
    <x v="11"/>
    <s v="Maxell CD-R Discs"/>
    <n v="3.1520000000000001"/>
    <n v="2"/>
    <n v="0.2"/>
    <n v="0.47279999999999966"/>
  </r>
  <r>
    <n v="9623"/>
    <s v="CA-2011-115133"/>
    <x v="2"/>
    <x v="467"/>
    <d v="2011-09-30T00:00:00"/>
    <s v="Standard Class"/>
    <s v="DA-13450"/>
    <s v="Dianna Arnett"/>
    <x v="2"/>
    <x v="0"/>
    <x v="152"/>
    <x v="24"/>
    <n v="43130"/>
    <x v="3"/>
    <s v="OFF-PA-10000174"/>
    <x v="1"/>
    <x v="10"/>
    <s v="Message Book, Wirebound, Four 5 1/2&quot; X 4&quot; Forms/Pg., 200 Dupl. Sets/Book"/>
    <n v="32.896000000000001"/>
    <n v="4"/>
    <n v="0.2"/>
    <n v="11.102399999999996"/>
  </r>
  <r>
    <n v="9624"/>
    <s v="CA-2014-137449"/>
    <x v="3"/>
    <x v="222"/>
    <d v="2014-07-01T00:00:00"/>
    <s v="First Class"/>
    <s v="ME-17725"/>
    <s v="Max Engle"/>
    <x v="0"/>
    <x v="0"/>
    <x v="61"/>
    <x v="5"/>
    <n v="75220"/>
    <x v="2"/>
    <s v="OFF-AP-10000240"/>
    <x v="1"/>
    <x v="9"/>
    <s v="Belkin F9G930V10-GRY 9 Outlet Surge"/>
    <n v="21.391999999999992"/>
    <n v="2"/>
    <n v="0.8"/>
    <n v="-54.549600000000012"/>
  </r>
  <r>
    <n v="9625"/>
    <s v="CA-2014-137449"/>
    <x v="3"/>
    <x v="222"/>
    <d v="2014-07-01T00:00:00"/>
    <s v="First Class"/>
    <s v="ME-17725"/>
    <s v="Max Engle"/>
    <x v="0"/>
    <x v="0"/>
    <x v="61"/>
    <x v="5"/>
    <n v="75220"/>
    <x v="2"/>
    <s v="FUR-TA-10002855"/>
    <x v="0"/>
    <x v="3"/>
    <s v="Bevis Round Conference Table Top &amp; Single Column Base"/>
    <n v="307.31400000000002"/>
    <n v="3"/>
    <n v="0.3"/>
    <n v="-39.511800000000036"/>
  </r>
  <r>
    <n v="9626"/>
    <s v="CA-2014-137449"/>
    <x v="3"/>
    <x v="222"/>
    <d v="2014-07-01T00:00:00"/>
    <s v="First Class"/>
    <s v="ME-17725"/>
    <s v="Max Engle"/>
    <x v="0"/>
    <x v="0"/>
    <x v="61"/>
    <x v="5"/>
    <n v="75220"/>
    <x v="2"/>
    <s v="FUR-BO-10000780"/>
    <x v="0"/>
    <x v="0"/>
    <s v="O'Sullivan Plantations 2-Door Library in Landvery Oak"/>
    <n v="409.99919999999997"/>
    <n v="3"/>
    <n v="0.32"/>
    <n v="-96.470399999999955"/>
  </r>
  <r>
    <n v="9627"/>
    <s v="CA-2014-103520"/>
    <x v="3"/>
    <x v="397"/>
    <d v="2014-09-26T00:00:00"/>
    <s v="First Class"/>
    <s v="MH-17785"/>
    <s v="Maya Herman"/>
    <x v="1"/>
    <x v="0"/>
    <x v="270"/>
    <x v="5"/>
    <n v="79424"/>
    <x v="2"/>
    <s v="OFF-PA-10001846"/>
    <x v="1"/>
    <x v="10"/>
    <s v="Xerox 1899"/>
    <n v="9.2480000000000011"/>
    <n v="2"/>
    <n v="0.2"/>
    <n v="3.3524000000000003"/>
  </r>
  <r>
    <n v="9628"/>
    <s v="CA-2011-139283"/>
    <x v="2"/>
    <x v="533"/>
    <d v="2011-11-27T00:00:00"/>
    <s v="Standard Class"/>
    <s v="BT-11440"/>
    <s v="Bobby Trafton"/>
    <x v="0"/>
    <x v="0"/>
    <x v="66"/>
    <x v="12"/>
    <n v="48227"/>
    <x v="2"/>
    <s v="OFF-BI-10002049"/>
    <x v="1"/>
    <x v="8"/>
    <s v="UniKeep View Case Binders"/>
    <n v="14.669999999999998"/>
    <n v="3"/>
    <n v="0"/>
    <n v="6.7481999999999989"/>
  </r>
  <r>
    <n v="9629"/>
    <s v="CA-2011-118192"/>
    <x v="2"/>
    <x v="286"/>
    <d v="2011-01-19T00:00:00"/>
    <s v="Standard Class"/>
    <s v="MM-17920"/>
    <s v="Michael Moore"/>
    <x v="0"/>
    <x v="0"/>
    <x v="46"/>
    <x v="24"/>
    <n v="43055"/>
    <x v="3"/>
    <s v="OFF-PA-10002947"/>
    <x v="1"/>
    <x v="10"/>
    <s v="Xerox 1923"/>
    <n v="37.408000000000001"/>
    <n v="7"/>
    <n v="0.2"/>
    <n v="13.0928"/>
  </r>
  <r>
    <n v="9630"/>
    <s v="CA-2011-118192"/>
    <x v="2"/>
    <x v="286"/>
    <d v="2011-01-19T00:00:00"/>
    <s v="Standard Class"/>
    <s v="MM-17920"/>
    <s v="Michael Moore"/>
    <x v="0"/>
    <x v="0"/>
    <x v="46"/>
    <x v="24"/>
    <n v="43055"/>
    <x v="3"/>
    <s v="OFF-BI-10003476"/>
    <x v="1"/>
    <x v="8"/>
    <s v="Avery Metallic Poly Binders"/>
    <n v="3.4380000000000006"/>
    <n v="2"/>
    <n v="0.7"/>
    <n v="-2.5212000000000003"/>
  </r>
  <r>
    <n v="9631"/>
    <s v="CA-2013-168844"/>
    <x v="0"/>
    <x v="1207"/>
    <d v="2013-06-07T00:00:00"/>
    <s v="Standard Class"/>
    <s v="NM-18520"/>
    <s v="Neoma Murray"/>
    <x v="0"/>
    <x v="0"/>
    <x v="20"/>
    <x v="15"/>
    <n v="10011"/>
    <x v="3"/>
    <s v="OFF-BI-10002609"/>
    <x v="1"/>
    <x v="8"/>
    <s v="Avery Hidden Tab Dividers for Binding Systems"/>
    <n v="7.1519999999999992"/>
    <n v="3"/>
    <n v="0.2"/>
    <n v="2.3243999999999994"/>
  </r>
  <r>
    <n v="9632"/>
    <s v="CA-2013-168844"/>
    <x v="0"/>
    <x v="1207"/>
    <d v="2013-06-07T00:00:00"/>
    <s v="Standard Class"/>
    <s v="NM-18520"/>
    <s v="Neoma Murray"/>
    <x v="0"/>
    <x v="0"/>
    <x v="20"/>
    <x v="15"/>
    <n v="10011"/>
    <x v="3"/>
    <s v="TEC-PH-10003215"/>
    <x v="2"/>
    <x v="7"/>
    <s v="Jackery Bar Premium Fast-charging Portable Charger"/>
    <n v="179.7"/>
    <n v="6"/>
    <n v="0"/>
    <n v="88.052999999999997"/>
  </r>
  <r>
    <n v="9633"/>
    <s v="CA-2014-154809"/>
    <x v="3"/>
    <x v="778"/>
    <d v="2014-02-18T00:00:00"/>
    <s v="Standard Class"/>
    <s v="MH-17455"/>
    <s v="Mark Hamilton"/>
    <x v="0"/>
    <x v="0"/>
    <x v="31"/>
    <x v="11"/>
    <n v="55407"/>
    <x v="2"/>
    <s v="OFF-AP-10004785"/>
    <x v="1"/>
    <x v="9"/>
    <s v="Holmes Replacement Filter for HEPA Air Cleaner, Medium Room"/>
    <n v="90.64"/>
    <n v="8"/>
    <n v="0"/>
    <n v="38.975200000000008"/>
  </r>
  <r>
    <n v="9634"/>
    <s v="CA-2011-151330"/>
    <x v="2"/>
    <x v="1005"/>
    <d v="2011-10-17T00:00:00"/>
    <s v="First Class"/>
    <s v="TC-21295"/>
    <s v="Toby Carlisle"/>
    <x v="0"/>
    <x v="0"/>
    <x v="231"/>
    <x v="31"/>
    <n v="2149"/>
    <x v="3"/>
    <s v="TEC-AC-10000865"/>
    <x v="2"/>
    <x v="11"/>
    <s v="WD My Passport Ultra 500GB Portable External Hard Drive"/>
    <n v="177"/>
    <n v="3"/>
    <n v="0"/>
    <n v="30.089999999999982"/>
  </r>
  <r>
    <n v="9635"/>
    <s v="CA-2011-151330"/>
    <x v="2"/>
    <x v="1005"/>
    <d v="2011-10-17T00:00:00"/>
    <s v="First Class"/>
    <s v="TC-21295"/>
    <s v="Toby Carlisle"/>
    <x v="0"/>
    <x v="0"/>
    <x v="231"/>
    <x v="31"/>
    <n v="2149"/>
    <x v="3"/>
    <s v="OFF-ST-10000615"/>
    <x v="1"/>
    <x v="4"/>
    <s v="SimpliFile Personal File, Black Granite, 15w x 6-15/16d x 11-1/4h"/>
    <n v="79.45"/>
    <n v="7"/>
    <n v="0"/>
    <n v="22.246000000000006"/>
  </r>
  <r>
    <n v="9636"/>
    <s v="CA-2011-151330"/>
    <x v="2"/>
    <x v="1005"/>
    <d v="2011-10-17T00:00:00"/>
    <s v="First Class"/>
    <s v="TC-21295"/>
    <s v="Toby Carlisle"/>
    <x v="0"/>
    <x v="0"/>
    <x v="231"/>
    <x v="31"/>
    <n v="2149"/>
    <x v="3"/>
    <s v="FUR-CH-10000749"/>
    <x v="0"/>
    <x v="1"/>
    <s v="Office Star - Ergonomic Mid Back Chair with 2-Way Adjustable Arms"/>
    <n v="1628.82"/>
    <n v="9"/>
    <n v="0"/>
    <n v="260.61120000000017"/>
  </r>
  <r>
    <n v="9637"/>
    <s v="CA-2011-124702"/>
    <x v="2"/>
    <x v="728"/>
    <d v="2011-11-25T00:00:00"/>
    <s v="Standard Class"/>
    <s v="MH-17785"/>
    <s v="Maya Herman"/>
    <x v="1"/>
    <x v="0"/>
    <x v="4"/>
    <x v="4"/>
    <n v="98105"/>
    <x v="1"/>
    <s v="FUR-FU-10003553"/>
    <x v="0"/>
    <x v="5"/>
    <s v="Howard Miller 13-1/2&quot; Diameter Rosebrook Wall Clock"/>
    <n v="137.54"/>
    <n v="2"/>
    <n v="0"/>
    <n v="55.016000000000005"/>
  </r>
  <r>
    <n v="9638"/>
    <s v="CA-2011-124702"/>
    <x v="2"/>
    <x v="728"/>
    <d v="2011-11-25T00:00:00"/>
    <s v="Standard Class"/>
    <s v="MH-17785"/>
    <s v="Maya Herman"/>
    <x v="1"/>
    <x v="0"/>
    <x v="4"/>
    <x v="4"/>
    <n v="98105"/>
    <x v="1"/>
    <s v="FUR-TA-10003008"/>
    <x v="0"/>
    <x v="3"/>
    <s v="Lesro Round Back Collection Coffee Table, End Table"/>
    <n v="730.2"/>
    <n v="4"/>
    <n v="0"/>
    <n v="94.926000000000045"/>
  </r>
  <r>
    <n v="9639"/>
    <s v="US-2014-125808"/>
    <x v="3"/>
    <x v="105"/>
    <d v="2014-11-16T00:00:00"/>
    <s v="Second Class"/>
    <s v="EP-13915"/>
    <s v="Emily Phan"/>
    <x v="0"/>
    <x v="0"/>
    <x v="1"/>
    <x v="1"/>
    <n v="90032"/>
    <x v="1"/>
    <s v="OFF-PA-10001846"/>
    <x v="1"/>
    <x v="10"/>
    <s v="Xerox 1899"/>
    <n v="11.56"/>
    <n v="2"/>
    <n v="0"/>
    <n v="5.6644000000000005"/>
  </r>
  <r>
    <n v="9640"/>
    <s v="CA-2012-116638"/>
    <x v="1"/>
    <x v="1226"/>
    <d v="2012-01-31T00:00:00"/>
    <s v="Second Class"/>
    <s v="JH-15985"/>
    <s v="Joseph Holt"/>
    <x v="0"/>
    <x v="0"/>
    <x v="3"/>
    <x v="3"/>
    <n v="28027"/>
    <x v="0"/>
    <s v="FUR-TA-10000198"/>
    <x v="0"/>
    <x v="3"/>
    <s v="Chromcraft Bull-Nose Wood Oval Conference Tables &amp; Bases"/>
    <n v="4297.6440000000002"/>
    <n v="13"/>
    <n v="0.4"/>
    <n v="-1862.3124000000003"/>
  </r>
  <r>
    <n v="9641"/>
    <s v="CA-2011-104563"/>
    <x v="2"/>
    <x v="1009"/>
    <d v="2011-03-12T00:00:00"/>
    <s v="Standard Class"/>
    <s v="CM-12715"/>
    <s v="Craig Molinari"/>
    <x v="1"/>
    <x v="0"/>
    <x v="4"/>
    <x v="4"/>
    <n v="98103"/>
    <x v="1"/>
    <s v="OFF-AR-10000390"/>
    <x v="1"/>
    <x v="6"/>
    <s v="Newell Chalk Holder"/>
    <n v="20.65"/>
    <n v="5"/>
    <n v="0"/>
    <n v="9.4989999999999988"/>
  </r>
  <r>
    <n v="9642"/>
    <s v="CA-2011-104563"/>
    <x v="2"/>
    <x v="1009"/>
    <d v="2011-03-12T00:00:00"/>
    <s v="Standard Class"/>
    <s v="CM-12715"/>
    <s v="Craig Molinari"/>
    <x v="1"/>
    <x v="0"/>
    <x v="4"/>
    <x v="4"/>
    <n v="98103"/>
    <x v="1"/>
    <s v="OFF-ST-10000934"/>
    <x v="1"/>
    <x v="4"/>
    <s v="Contico 72&quot;H Heavy-Duty Storage System"/>
    <n v="204.89999999999998"/>
    <n v="5"/>
    <n v="0"/>
    <n v="0"/>
  </r>
  <r>
    <n v="9643"/>
    <s v="CA-2011-104563"/>
    <x v="2"/>
    <x v="1009"/>
    <d v="2011-03-12T00:00:00"/>
    <s v="Standard Class"/>
    <s v="CM-12715"/>
    <s v="Craig Molinari"/>
    <x v="1"/>
    <x v="0"/>
    <x v="4"/>
    <x v="4"/>
    <n v="98103"/>
    <x v="1"/>
    <s v="FUR-CH-10002780"/>
    <x v="0"/>
    <x v="1"/>
    <s v="Office Star - Task Chair with Contemporary Loop Arms"/>
    <n v="436.70400000000006"/>
    <n v="6"/>
    <n v="0.2"/>
    <n v="21.835199999999986"/>
  </r>
  <r>
    <n v="9644"/>
    <s v="CA-2011-104563"/>
    <x v="2"/>
    <x v="1009"/>
    <d v="2011-03-12T00:00:00"/>
    <s v="Standard Class"/>
    <s v="CM-12715"/>
    <s v="Craig Molinari"/>
    <x v="1"/>
    <x v="0"/>
    <x v="4"/>
    <x v="4"/>
    <n v="98103"/>
    <x v="1"/>
    <s v="FUR-CH-10004495"/>
    <x v="0"/>
    <x v="1"/>
    <s v="Global Leather and Oak Executive Chair, Black"/>
    <n v="481.56800000000004"/>
    <n v="2"/>
    <n v="0.2"/>
    <n v="54.17639999999993"/>
  </r>
  <r>
    <n v="9645"/>
    <s v="US-2014-107979"/>
    <x v="3"/>
    <x v="110"/>
    <d v="2014-06-14T00:00:00"/>
    <s v="Standard Class"/>
    <s v="FO-14305"/>
    <s v="Frank Olsen"/>
    <x v="0"/>
    <x v="0"/>
    <x v="220"/>
    <x v="16"/>
    <n v="85301"/>
    <x v="1"/>
    <s v="TEC-AC-10002006"/>
    <x v="2"/>
    <x v="11"/>
    <s v="Memorex Micro Travel Drive 16 GB"/>
    <n v="89.544000000000011"/>
    <n v="7"/>
    <n v="0.2"/>
    <n v="12.312299999999993"/>
  </r>
  <r>
    <n v="9646"/>
    <s v="US-2014-107979"/>
    <x v="3"/>
    <x v="110"/>
    <d v="2014-06-14T00:00:00"/>
    <s v="Standard Class"/>
    <s v="FO-14305"/>
    <s v="Frank Olsen"/>
    <x v="0"/>
    <x v="0"/>
    <x v="220"/>
    <x v="16"/>
    <n v="85301"/>
    <x v="1"/>
    <s v="OFF-ST-10002485"/>
    <x v="1"/>
    <x v="4"/>
    <s v="Rogers Deluxe File Chest"/>
    <n v="35.167999999999999"/>
    <n v="2"/>
    <n v="0.2"/>
    <n v="-8.3524000000000012"/>
  </r>
  <r>
    <n v="9647"/>
    <s v="US-2014-107979"/>
    <x v="3"/>
    <x v="110"/>
    <d v="2014-06-14T00:00:00"/>
    <s v="Standard Class"/>
    <s v="FO-14305"/>
    <s v="Frank Olsen"/>
    <x v="0"/>
    <x v="0"/>
    <x v="220"/>
    <x v="16"/>
    <n v="85301"/>
    <x v="1"/>
    <s v="OFF-BI-10000778"/>
    <x v="1"/>
    <x v="8"/>
    <s v="GBC VeloBinder Electric Binding Machine"/>
    <n v="72.588000000000008"/>
    <n v="2"/>
    <n v="0.7"/>
    <n v="-48.391999999999982"/>
  </r>
  <r>
    <n v="9648"/>
    <s v="CA-2011-150518"/>
    <x v="2"/>
    <x v="84"/>
    <d v="2011-11-24T00:00:00"/>
    <s v="Standard Class"/>
    <s v="MW-18220"/>
    <s v="Mitch Webber"/>
    <x v="0"/>
    <x v="0"/>
    <x v="525"/>
    <x v="11"/>
    <n v="55433"/>
    <x v="2"/>
    <s v="OFF-ST-10000877"/>
    <x v="1"/>
    <x v="4"/>
    <s v="Recycled Steel Personal File for Standard File Folders"/>
    <n v="221.16"/>
    <n v="4"/>
    <n v="0"/>
    <n v="57.501599999999996"/>
  </r>
  <r>
    <n v="9649"/>
    <s v="CA-2011-150518"/>
    <x v="2"/>
    <x v="84"/>
    <d v="2011-11-24T00:00:00"/>
    <s v="Standard Class"/>
    <s v="MW-18220"/>
    <s v="Mitch Webber"/>
    <x v="0"/>
    <x v="0"/>
    <x v="525"/>
    <x v="11"/>
    <n v="55433"/>
    <x v="2"/>
    <s v="TEC-PH-10002103"/>
    <x v="2"/>
    <x v="7"/>
    <s v="Jabra SPEAK 410"/>
    <n v="281.96999999999997"/>
    <n v="3"/>
    <n v="0"/>
    <n v="78.951599999999999"/>
  </r>
  <r>
    <n v="9650"/>
    <s v="CA-2013-107104"/>
    <x v="0"/>
    <x v="491"/>
    <d v="2013-12-01T00:00:00"/>
    <s v="Standard Class"/>
    <s v="MS-17365"/>
    <s v="Maribeth Schnelling"/>
    <x v="0"/>
    <x v="0"/>
    <x v="1"/>
    <x v="1"/>
    <n v="90045"/>
    <x v="1"/>
    <s v="FUR-BO-10002213"/>
    <x v="0"/>
    <x v="0"/>
    <s v="DMI Eclipse Executive Suite Bookcases"/>
    <n v="3406.6640000000002"/>
    <n v="8"/>
    <n v="0.15"/>
    <n v="160.31359999999984"/>
  </r>
  <r>
    <n v="9651"/>
    <s v="CA-2013-107104"/>
    <x v="0"/>
    <x v="491"/>
    <d v="2013-12-01T00:00:00"/>
    <s v="Standard Class"/>
    <s v="MS-17365"/>
    <s v="Maribeth Schnelling"/>
    <x v="0"/>
    <x v="0"/>
    <x v="1"/>
    <x v="1"/>
    <n v="90045"/>
    <x v="1"/>
    <s v="OFF-AR-10004269"/>
    <x v="1"/>
    <x v="6"/>
    <s v="Newell 31"/>
    <n v="37.17"/>
    <n v="9"/>
    <n v="0"/>
    <n v="10.4076"/>
  </r>
  <r>
    <n v="9652"/>
    <s v="CA-2013-107104"/>
    <x v="0"/>
    <x v="491"/>
    <d v="2013-12-01T00:00:00"/>
    <s v="Standard Class"/>
    <s v="MS-17365"/>
    <s v="Maribeth Schnelling"/>
    <x v="0"/>
    <x v="0"/>
    <x v="1"/>
    <x v="1"/>
    <n v="90045"/>
    <x v="1"/>
    <s v="OFF-AP-10000055"/>
    <x v="1"/>
    <x v="9"/>
    <s v="Belkin F9S820V06 8 Outlet Surge"/>
    <n v="64.959999999999994"/>
    <n v="2"/>
    <n v="0"/>
    <n v="19.487999999999992"/>
  </r>
  <r>
    <n v="9653"/>
    <s v="CA-2013-107104"/>
    <x v="0"/>
    <x v="491"/>
    <d v="2013-12-01T00:00:00"/>
    <s v="Standard Class"/>
    <s v="MS-17365"/>
    <s v="Maribeth Schnelling"/>
    <x v="0"/>
    <x v="0"/>
    <x v="1"/>
    <x v="1"/>
    <n v="90045"/>
    <x v="1"/>
    <s v="FUR-FU-10002937"/>
    <x v="0"/>
    <x v="5"/>
    <s v="GE 48&quot; Fluorescent Tube, Cool White Energy Saver, 34 Watts, 30/Box"/>
    <n v="595.38"/>
    <n v="6"/>
    <n v="0"/>
    <n v="297.69"/>
  </r>
  <r>
    <n v="9654"/>
    <s v="CA-2014-161893"/>
    <x v="3"/>
    <x v="205"/>
    <d v="2014-01-28T00:00:00"/>
    <s v="Standard Class"/>
    <s v="HP-14815"/>
    <s v="Harold Pawlan"/>
    <x v="2"/>
    <x v="0"/>
    <x v="93"/>
    <x v="16"/>
    <n v="85705"/>
    <x v="1"/>
    <s v="TEC-AC-10001874"/>
    <x v="2"/>
    <x v="11"/>
    <s v="Logitech Wireless Anywhere Mouse MX for PC and Mac"/>
    <n v="95.984000000000009"/>
    <n v="2"/>
    <n v="0.2"/>
    <n v="11.997999999999998"/>
  </r>
  <r>
    <n v="9655"/>
    <s v="CA-2014-161893"/>
    <x v="3"/>
    <x v="205"/>
    <d v="2014-01-28T00:00:00"/>
    <s v="Standard Class"/>
    <s v="HP-14815"/>
    <s v="Harold Pawlan"/>
    <x v="2"/>
    <x v="0"/>
    <x v="93"/>
    <x v="16"/>
    <n v="85705"/>
    <x v="1"/>
    <s v="OFF-BI-10004506"/>
    <x v="1"/>
    <x v="8"/>
    <s v="Wilson Jones data.warehouse D-Ring Binders with DublLock"/>
    <n v="4.9380000000000006"/>
    <n v="2"/>
    <n v="0.7"/>
    <n v="-3.6212"/>
  </r>
  <r>
    <n v="9656"/>
    <s v="CA-2011-156160"/>
    <x v="2"/>
    <x v="358"/>
    <d v="2011-09-29T00:00:00"/>
    <s v="Standard Class"/>
    <s v="AS-10090"/>
    <s v="Adam Shillingsburg"/>
    <x v="0"/>
    <x v="0"/>
    <x v="20"/>
    <x v="15"/>
    <n v="10035"/>
    <x v="3"/>
    <s v="FUR-FU-10001876"/>
    <x v="0"/>
    <x v="5"/>
    <s v="Computer Room Manger, 14&quot;"/>
    <n v="97.44"/>
    <n v="3"/>
    <n v="0"/>
    <n v="35.078399999999995"/>
  </r>
  <r>
    <n v="9657"/>
    <s v="CA-2011-156160"/>
    <x v="2"/>
    <x v="358"/>
    <d v="2011-09-29T00:00:00"/>
    <s v="Standard Class"/>
    <s v="AS-10090"/>
    <s v="Adam Shillingsburg"/>
    <x v="0"/>
    <x v="0"/>
    <x v="20"/>
    <x v="15"/>
    <n v="10035"/>
    <x v="3"/>
    <s v="OFF-BI-10003355"/>
    <x v="1"/>
    <x v="8"/>
    <s v="Cardinal Holdit Business Card Pockets"/>
    <n v="3.9840000000000004"/>
    <n v="1"/>
    <n v="0.2"/>
    <n v="1.3944000000000001"/>
  </r>
  <r>
    <n v="9658"/>
    <s v="CA-2011-156160"/>
    <x v="2"/>
    <x v="358"/>
    <d v="2011-09-29T00:00:00"/>
    <s v="Standard Class"/>
    <s v="AS-10090"/>
    <s v="Adam Shillingsburg"/>
    <x v="0"/>
    <x v="0"/>
    <x v="20"/>
    <x v="15"/>
    <n v="10035"/>
    <x v="3"/>
    <s v="OFF-AR-10003876"/>
    <x v="1"/>
    <x v="6"/>
    <s v="Avery Hi-Liter GlideStik Fluorescent Highlighter, Yellow Ink"/>
    <n v="13.04"/>
    <n v="4"/>
    <n v="0"/>
    <n v="5.7376000000000005"/>
  </r>
  <r>
    <n v="9659"/>
    <s v="CA-2011-156160"/>
    <x v="2"/>
    <x v="358"/>
    <d v="2011-09-29T00:00:00"/>
    <s v="Standard Class"/>
    <s v="AS-10090"/>
    <s v="Adam Shillingsburg"/>
    <x v="0"/>
    <x v="0"/>
    <x v="20"/>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x v="0"/>
    <x v="225"/>
    <x v="1"/>
    <n v="91767"/>
    <x v="1"/>
    <s v="OFF-LA-10001982"/>
    <x v="1"/>
    <x v="2"/>
    <s v="Smead Alpha-Z Color-Coded Name Labels First Letter Starter Set"/>
    <n v="18.75"/>
    <n v="5"/>
    <n v="0"/>
    <n v="9"/>
  </r>
  <r>
    <n v="9661"/>
    <s v="CA-2013-160717"/>
    <x v="0"/>
    <x v="112"/>
    <d v="2013-06-12T00:00:00"/>
    <s v="Standard Class"/>
    <s v="ME-17320"/>
    <s v="Maria Etezadi"/>
    <x v="2"/>
    <x v="0"/>
    <x v="443"/>
    <x v="1"/>
    <n v="93101"/>
    <x v="1"/>
    <s v="TEC-PH-10001459"/>
    <x v="2"/>
    <x v="7"/>
    <s v="Samsung Galaxy Mega 6.3"/>
    <n v="3023.9280000000003"/>
    <n v="9"/>
    <n v="0.2"/>
    <n v="226.79460000000006"/>
  </r>
  <r>
    <n v="9662"/>
    <s v="CA-2013-160717"/>
    <x v="0"/>
    <x v="112"/>
    <d v="2013-06-12T00:00:00"/>
    <s v="Standard Class"/>
    <s v="ME-17320"/>
    <s v="Maria Etezadi"/>
    <x v="2"/>
    <x v="0"/>
    <x v="443"/>
    <x v="1"/>
    <n v="93101"/>
    <x v="1"/>
    <s v="TEC-AC-10002134"/>
    <x v="2"/>
    <x v="11"/>
    <s v="Rosewill 107 Normal Keys USB Wired Standard Keyboard"/>
    <n v="26.96"/>
    <n v="2"/>
    <n v="0"/>
    <n v="3.7744"/>
  </r>
  <r>
    <n v="9663"/>
    <s v="CA-2013-160717"/>
    <x v="0"/>
    <x v="112"/>
    <d v="2013-06-12T00:00:00"/>
    <s v="Standard Class"/>
    <s v="ME-17320"/>
    <s v="Maria Etezadi"/>
    <x v="2"/>
    <x v="0"/>
    <x v="443"/>
    <x v="1"/>
    <n v="93101"/>
    <x v="1"/>
    <s v="TEC-PH-10001760"/>
    <x v="2"/>
    <x v="7"/>
    <s v="Bose SoundLink Bluetooth Speaker"/>
    <n v="477.6"/>
    <n v="3"/>
    <n v="0.2"/>
    <n v="161.19000000000003"/>
  </r>
  <r>
    <n v="9664"/>
    <s v="CA-2014-132619"/>
    <x v="3"/>
    <x v="515"/>
    <d v="2014-09-06T00:00:00"/>
    <s v="Standard Class"/>
    <s v="MS-17770"/>
    <s v="Maxwell Schwartz"/>
    <x v="0"/>
    <x v="0"/>
    <x v="8"/>
    <x v="1"/>
    <n v="94109"/>
    <x v="1"/>
    <s v="OFF-ST-10001511"/>
    <x v="1"/>
    <x v="4"/>
    <s v="Space Solutions Commercial Steel Shelving"/>
    <n v="193.95000000000002"/>
    <n v="3"/>
    <n v="0"/>
    <n v="9.6974999999999838"/>
  </r>
  <r>
    <n v="9665"/>
    <s v="US-2012-120957"/>
    <x v="1"/>
    <x v="214"/>
    <d v="2012-12-07T00:00:00"/>
    <s v="Same Day"/>
    <s v="KH-16690"/>
    <s v="Kristen Hastings"/>
    <x v="1"/>
    <x v="0"/>
    <x v="169"/>
    <x v="1"/>
    <n v="92503"/>
    <x v="1"/>
    <s v="OFF-PA-10003953"/>
    <x v="1"/>
    <x v="10"/>
    <s v="Xerox 218"/>
    <n v="12.96"/>
    <n v="2"/>
    <n v="0"/>
    <n v="6.2208000000000006"/>
  </r>
  <r>
    <n v="9666"/>
    <s v="CA-2014-157448"/>
    <x v="3"/>
    <x v="673"/>
    <d v="2014-11-21T00:00:00"/>
    <s v="Standard Class"/>
    <s v="LC-16885"/>
    <s v="Lena Creighton"/>
    <x v="0"/>
    <x v="0"/>
    <x v="1"/>
    <x v="1"/>
    <n v="90049"/>
    <x v="1"/>
    <s v="FUR-FU-10003268"/>
    <x v="0"/>
    <x v="5"/>
    <s v="Eldon Radial Chair Mat for Low to Medium Pile Carpets"/>
    <n v="119.94"/>
    <n v="3"/>
    <n v="0"/>
    <n v="23.987999999999996"/>
  </r>
  <r>
    <n v="9667"/>
    <s v="CA-2014-157448"/>
    <x v="3"/>
    <x v="673"/>
    <d v="2014-11-21T00:00:00"/>
    <s v="Standard Class"/>
    <s v="LC-16885"/>
    <s v="Lena Creighton"/>
    <x v="0"/>
    <x v="0"/>
    <x v="1"/>
    <x v="1"/>
    <n v="90049"/>
    <x v="1"/>
    <s v="FUR-FU-10001847"/>
    <x v="0"/>
    <x v="5"/>
    <s v="Eldon Image Series Black Desk Accessories"/>
    <n v="12.419999999999998"/>
    <n v="3"/>
    <n v="0"/>
    <n v="4.4711999999999996"/>
  </r>
  <r>
    <n v="9668"/>
    <s v="CA-2013-126270"/>
    <x v="0"/>
    <x v="131"/>
    <d v="2013-04-28T00:00:00"/>
    <s v="Standard Class"/>
    <s v="AF-10870"/>
    <s v="Art Ferguson"/>
    <x v="0"/>
    <x v="0"/>
    <x v="526"/>
    <x v="1"/>
    <n v="92672"/>
    <x v="1"/>
    <s v="OFF-BI-10002764"/>
    <x v="1"/>
    <x v="8"/>
    <s v="Recycled Pressboard Report Cover with Reinforced Top Hinge"/>
    <n v="18.088000000000001"/>
    <n v="7"/>
    <n v="0.2"/>
    <n v="6.5569000000000006"/>
  </r>
  <r>
    <n v="9669"/>
    <s v="CA-2013-126270"/>
    <x v="0"/>
    <x v="131"/>
    <d v="2013-04-28T00:00:00"/>
    <s v="Standard Class"/>
    <s v="AF-10870"/>
    <s v="Art Ferguson"/>
    <x v="0"/>
    <x v="0"/>
    <x v="526"/>
    <x v="1"/>
    <n v="92672"/>
    <x v="1"/>
    <s v="OFF-EN-10004386"/>
    <x v="1"/>
    <x v="12"/>
    <s v="Recycled Interoffice Envelopes with String and Button Closure, 10 x 13"/>
    <n v="71.97"/>
    <n v="3"/>
    <n v="0"/>
    <n v="35.984999999999999"/>
  </r>
  <r>
    <n v="9670"/>
    <s v="CA-2014-145275"/>
    <x v="3"/>
    <x v="459"/>
    <d v="2014-04-07T00:00:00"/>
    <s v="Standard Class"/>
    <s v="AH-10465"/>
    <s v="Amy Hunt"/>
    <x v="0"/>
    <x v="0"/>
    <x v="27"/>
    <x v="19"/>
    <n v="35601"/>
    <x v="0"/>
    <s v="OFF-LA-10001569"/>
    <x v="1"/>
    <x v="2"/>
    <s v="Avery 499"/>
    <n v="14.940000000000001"/>
    <n v="3"/>
    <n v="0"/>
    <n v="6.8723999999999998"/>
  </r>
  <r>
    <n v="9671"/>
    <s v="CA-2012-133396"/>
    <x v="1"/>
    <x v="863"/>
    <d v="2012-08-15T00:00:00"/>
    <s v="First Class"/>
    <s v="GK-14620"/>
    <s v="Grace Kelly"/>
    <x v="1"/>
    <x v="0"/>
    <x v="247"/>
    <x v="3"/>
    <n v="27405"/>
    <x v="0"/>
    <s v="OFF-AR-10001446"/>
    <x v="1"/>
    <x v="6"/>
    <s v="Newell 309"/>
    <n v="64.680000000000007"/>
    <n v="7"/>
    <n v="0.2"/>
    <n v="8.0849999999999973"/>
  </r>
  <r>
    <n v="9672"/>
    <s v="US-2014-140312"/>
    <x v="3"/>
    <x v="38"/>
    <d v="2014-11-20T00:00:00"/>
    <s v="Standard Class"/>
    <s v="KL-16645"/>
    <s v="Ken Lonsdale"/>
    <x v="0"/>
    <x v="0"/>
    <x v="65"/>
    <x v="1"/>
    <n v="94568"/>
    <x v="1"/>
    <s v="TEC-PH-10003442"/>
    <x v="2"/>
    <x v="7"/>
    <s v="Samsung Replacement EH64AVFWE Premium Headset"/>
    <n v="22"/>
    <n v="5"/>
    <n v="0.2"/>
    <n v="1.375"/>
  </r>
  <r>
    <n v="9673"/>
    <s v="CA-2013-114867"/>
    <x v="0"/>
    <x v="443"/>
    <d v="2013-12-29T00:00:00"/>
    <s v="Standard Class"/>
    <s v="FM-14290"/>
    <s v="Frank Merwin"/>
    <x v="2"/>
    <x v="0"/>
    <x v="10"/>
    <x v="9"/>
    <n v="19143"/>
    <x v="3"/>
    <s v="OFF-PA-10000477"/>
    <x v="1"/>
    <x v="10"/>
    <s v="Xerox 1952"/>
    <n v="7.9680000000000009"/>
    <n v="2"/>
    <n v="0.2"/>
    <n v="2.6892000000000005"/>
  </r>
  <r>
    <n v="9674"/>
    <s v="CA-2013-114867"/>
    <x v="0"/>
    <x v="443"/>
    <d v="2013-12-29T00:00:00"/>
    <s v="Standard Class"/>
    <s v="FM-14290"/>
    <s v="Frank Merwin"/>
    <x v="2"/>
    <x v="0"/>
    <x v="10"/>
    <x v="9"/>
    <n v="19143"/>
    <x v="3"/>
    <s v="TEC-PH-10002645"/>
    <x v="2"/>
    <x v="7"/>
    <s v="LG G2"/>
    <n v="1499.9699999999998"/>
    <n v="5"/>
    <n v="0.4"/>
    <n v="-374.99250000000006"/>
  </r>
  <r>
    <n v="9675"/>
    <s v="US-2011-164644"/>
    <x v="2"/>
    <x v="192"/>
    <d v="2011-07-24T00:00:00"/>
    <s v="Second Class"/>
    <s v="JL-15850"/>
    <s v="John Lucas"/>
    <x v="0"/>
    <x v="0"/>
    <x v="12"/>
    <x v="5"/>
    <n v="77095"/>
    <x v="2"/>
    <s v="OFF-ST-10003123"/>
    <x v="1"/>
    <x v="4"/>
    <s v="Fellowes Bases and Tops For Staxonsteel/High-Stak Systems"/>
    <n v="26.632000000000001"/>
    <n v="1"/>
    <n v="0.2"/>
    <n v="1.331599999999999"/>
  </r>
  <r>
    <n v="9676"/>
    <s v="CA-2013-137393"/>
    <x v="0"/>
    <x v="715"/>
    <d v="2013-05-11T00:00:00"/>
    <s v="Standard Class"/>
    <s v="GM-14500"/>
    <s v="Gene McClure"/>
    <x v="0"/>
    <x v="0"/>
    <x v="329"/>
    <x v="1"/>
    <n v="93309"/>
    <x v="1"/>
    <s v="FUR-FU-10001617"/>
    <x v="0"/>
    <x v="5"/>
    <s v="Executive Impressions 8-1/2&quot; Career Panel/Partition Cubicle Clock"/>
    <n v="41.6"/>
    <n v="4"/>
    <n v="0"/>
    <n v="14.143999999999998"/>
  </r>
  <r>
    <n v="9677"/>
    <s v="US-2011-120145"/>
    <x v="2"/>
    <x v="683"/>
    <d v="2011-12-03T00:00:00"/>
    <s v="Standard Class"/>
    <s v="MC-17635"/>
    <s v="Matthew Clasen"/>
    <x v="1"/>
    <x v="0"/>
    <x v="102"/>
    <x v="14"/>
    <n v="47374"/>
    <x v="2"/>
    <s v="OFF-EN-10003862"/>
    <x v="1"/>
    <x v="12"/>
    <s v="Laser &amp; Ink Jet Business Envelopes"/>
    <n v="64.02"/>
    <n v="6"/>
    <n v="0"/>
    <n v="29.449199999999998"/>
  </r>
  <r>
    <n v="9678"/>
    <s v="CA-2013-144785"/>
    <x v="0"/>
    <x v="724"/>
    <d v="2013-04-24T00:00:00"/>
    <s v="Standard Class"/>
    <s v="CS-12490"/>
    <s v="Cindy Schnelling"/>
    <x v="1"/>
    <x v="0"/>
    <x v="20"/>
    <x v="15"/>
    <n v="10009"/>
    <x v="3"/>
    <s v="OFF-AR-10001573"/>
    <x v="1"/>
    <x v="6"/>
    <s v="American Pencil"/>
    <n v="6.99"/>
    <n v="3"/>
    <n v="0"/>
    <n v="2.027099999999999"/>
  </r>
  <r>
    <n v="9679"/>
    <s v="CA-2013-144785"/>
    <x v="0"/>
    <x v="724"/>
    <d v="2013-04-24T00:00:00"/>
    <s v="Standard Class"/>
    <s v="CS-12490"/>
    <s v="Cindy Schnelling"/>
    <x v="1"/>
    <x v="0"/>
    <x v="20"/>
    <x v="15"/>
    <n v="10009"/>
    <x v="3"/>
    <s v="OFF-SU-10004290"/>
    <x v="1"/>
    <x v="14"/>
    <s v="Acme Design Line 8&quot; Stainless Steel Bent Scissors w/Champagne Handles, 3-1/8&quot; Cut"/>
    <n v="6.84"/>
    <n v="1"/>
    <n v="0"/>
    <n v="1.8468"/>
  </r>
  <r>
    <n v="9680"/>
    <s v="CA-2012-130113"/>
    <x v="1"/>
    <x v="17"/>
    <d v="2012-12-31T00:00:00"/>
    <s v="Standard Class"/>
    <s v="AH-10030"/>
    <s v="Aaron Hawkins"/>
    <x v="1"/>
    <x v="0"/>
    <x v="8"/>
    <x v="1"/>
    <n v="94122"/>
    <x v="1"/>
    <s v="OFF-ST-10000046"/>
    <x v="1"/>
    <x v="4"/>
    <s v="Fellowes Super Stor/Drawer Files"/>
    <n v="323.10000000000002"/>
    <n v="2"/>
    <n v="0"/>
    <n v="61.38900000000001"/>
  </r>
  <r>
    <n v="9681"/>
    <s v="CA-2012-130113"/>
    <x v="1"/>
    <x v="17"/>
    <d v="2012-12-31T00:00:00"/>
    <s v="Standard Class"/>
    <s v="AH-10030"/>
    <s v="Aaron Hawkins"/>
    <x v="1"/>
    <x v="0"/>
    <x v="8"/>
    <x v="1"/>
    <n v="94122"/>
    <x v="1"/>
    <s v="TEC-PH-10003505"/>
    <x v="2"/>
    <x v="7"/>
    <s v="Geemarc AmpliPOWER60"/>
    <n v="668.16"/>
    <n v="9"/>
    <n v="0.2"/>
    <n v="75.167999999999921"/>
  </r>
  <r>
    <n v="9682"/>
    <s v="CA-2014-122770"/>
    <x v="3"/>
    <x v="1096"/>
    <d v="2014-12-19T00:00:00"/>
    <s v="Standard Class"/>
    <s v="EP-13915"/>
    <s v="Emily Phan"/>
    <x v="0"/>
    <x v="0"/>
    <x v="8"/>
    <x v="1"/>
    <n v="94122"/>
    <x v="1"/>
    <s v="OFF-LA-10004559"/>
    <x v="1"/>
    <x v="2"/>
    <s v="Avery 49"/>
    <n v="8.64"/>
    <n v="3"/>
    <n v="0"/>
    <n v="4.2336"/>
  </r>
  <r>
    <n v="9683"/>
    <s v="CA-2014-122770"/>
    <x v="3"/>
    <x v="1096"/>
    <d v="2014-12-19T00:00:00"/>
    <s v="Standard Class"/>
    <s v="EP-13915"/>
    <s v="Emily Phan"/>
    <x v="0"/>
    <x v="0"/>
    <x v="8"/>
    <x v="1"/>
    <n v="94122"/>
    <x v="1"/>
    <s v="OFF-PA-10003172"/>
    <x v="1"/>
    <x v="10"/>
    <s v="Xerox 1996"/>
    <n v="38.880000000000003"/>
    <n v="6"/>
    <n v="0"/>
    <n v="18.662400000000002"/>
  </r>
  <r>
    <n v="9684"/>
    <s v="CA-2014-122770"/>
    <x v="3"/>
    <x v="1096"/>
    <d v="2014-12-19T00:00:00"/>
    <s v="Standard Class"/>
    <s v="EP-13915"/>
    <s v="Emily Phan"/>
    <x v="0"/>
    <x v="0"/>
    <x v="8"/>
    <x v="1"/>
    <n v="94122"/>
    <x v="1"/>
    <s v="FUR-FU-10001473"/>
    <x v="0"/>
    <x v="5"/>
    <s v="Eldon Executive Woodline II Desk Accessories, Mahogany"/>
    <n v="201.04"/>
    <n v="8"/>
    <n v="0"/>
    <n v="54.280799999999999"/>
  </r>
  <r>
    <n v="9685"/>
    <s v="CA-2014-122770"/>
    <x v="3"/>
    <x v="1096"/>
    <d v="2014-12-19T00:00:00"/>
    <s v="Standard Class"/>
    <s v="EP-13915"/>
    <s v="Emily Phan"/>
    <x v="0"/>
    <x v="0"/>
    <x v="8"/>
    <x v="1"/>
    <n v="94122"/>
    <x v="1"/>
    <s v="OFF-PA-10000232"/>
    <x v="1"/>
    <x v="10"/>
    <s v="Xerox 1975"/>
    <n v="12.96"/>
    <n v="2"/>
    <n v="0"/>
    <n v="6.3504000000000005"/>
  </r>
  <r>
    <n v="9686"/>
    <s v="CA-2014-118668"/>
    <x v="3"/>
    <x v="460"/>
    <d v="2014-01-05T00:00:00"/>
    <s v="Second Class"/>
    <s v="FW-14395"/>
    <s v="Fred Wasserman"/>
    <x v="1"/>
    <x v="0"/>
    <x v="1"/>
    <x v="1"/>
    <n v="90032"/>
    <x v="1"/>
    <s v="TEC-AC-10000682"/>
    <x v="2"/>
    <x v="11"/>
    <s v="Kensington K72356US Mouse-in-a-Box USB Desktop Mouse"/>
    <n v="16.59"/>
    <n v="1"/>
    <n v="0"/>
    <n v="5.8064999999999998"/>
  </r>
  <r>
    <n v="9687"/>
    <s v="CA-2014-116498"/>
    <x v="3"/>
    <x v="1109"/>
    <d v="2014-06-04T00:00:00"/>
    <s v="Standard Class"/>
    <s v="KA-16525"/>
    <s v="Kelly Andreada"/>
    <x v="0"/>
    <x v="0"/>
    <x v="70"/>
    <x v="1"/>
    <n v="92037"/>
    <x v="1"/>
    <s v="OFF-AR-10003405"/>
    <x v="1"/>
    <x v="6"/>
    <s v="Dixon My First Ticonderoga Pencil, #2"/>
    <n v="35.099999999999994"/>
    <n v="6"/>
    <n v="0"/>
    <n v="10.178999999999997"/>
  </r>
  <r>
    <n v="9688"/>
    <s v="US-2014-130603"/>
    <x v="3"/>
    <x v="1033"/>
    <d v="2014-10-07T00:00:00"/>
    <s v="Standard Class"/>
    <s v="SC-20050"/>
    <s v="Sample Company A"/>
    <x v="2"/>
    <x v="0"/>
    <x v="81"/>
    <x v="5"/>
    <n v="76017"/>
    <x v="2"/>
    <s v="OFF-BI-10000301"/>
    <x v="1"/>
    <x v="8"/>
    <s v="GBC Instant Report Kit"/>
    <n v="11.645999999999997"/>
    <n v="9"/>
    <n v="0.8"/>
    <n v="-17.469000000000005"/>
  </r>
  <r>
    <n v="9689"/>
    <s v="US-2014-135986"/>
    <x v="3"/>
    <x v="308"/>
    <d v="2014-06-28T00:00:00"/>
    <s v="Standard Class"/>
    <s v="PG-18895"/>
    <s v="Paul Gonzalez"/>
    <x v="0"/>
    <x v="0"/>
    <x v="102"/>
    <x v="17"/>
    <n v="23223"/>
    <x v="0"/>
    <s v="OFF-PA-10001534"/>
    <x v="1"/>
    <x v="10"/>
    <s v="Xerox 230"/>
    <n v="32.400000000000006"/>
    <n v="5"/>
    <n v="0"/>
    <n v="15.552000000000001"/>
  </r>
  <r>
    <n v="9690"/>
    <s v="US-2014-135986"/>
    <x v="3"/>
    <x v="308"/>
    <d v="2014-06-28T00:00:00"/>
    <s v="Standard Class"/>
    <s v="PG-18895"/>
    <s v="Paul Gonzalez"/>
    <x v="0"/>
    <x v="0"/>
    <x v="102"/>
    <x v="17"/>
    <n v="23223"/>
    <x v="0"/>
    <s v="TEC-PH-10003691"/>
    <x v="2"/>
    <x v="7"/>
    <s v="BlackBerry Q10"/>
    <n v="503.96"/>
    <n v="4"/>
    <n v="0"/>
    <n v="125.99000000000001"/>
  </r>
  <r>
    <n v="9691"/>
    <s v="CA-2014-140536"/>
    <x v="3"/>
    <x v="1095"/>
    <d v="2014-04-06T00:00:00"/>
    <s v="First Class"/>
    <s v="TA-21385"/>
    <s v="Tom Ashbrook"/>
    <x v="2"/>
    <x v="0"/>
    <x v="20"/>
    <x v="15"/>
    <n v="10035"/>
    <x v="3"/>
    <s v="OFF-AR-10001545"/>
    <x v="1"/>
    <x v="6"/>
    <s v="Newell 326"/>
    <n v="7.04"/>
    <n v="4"/>
    <n v="0"/>
    <n v="2.0415999999999999"/>
  </r>
  <r>
    <n v="9692"/>
    <s v="CA-2012-130183"/>
    <x v="1"/>
    <x v="50"/>
    <d v="2012-11-17T00:00:00"/>
    <s v="Standard Class"/>
    <s v="PO-18850"/>
    <s v="Patrick O'Brill"/>
    <x v="0"/>
    <x v="0"/>
    <x v="12"/>
    <x v="5"/>
    <n v="77041"/>
    <x v="2"/>
    <s v="FUR-BO-10001811"/>
    <x v="0"/>
    <x v="0"/>
    <s v="Atlantic Metals Mobile 5-Shelf Bookcases, Custom Colors"/>
    <n v="613.99919999999997"/>
    <n v="3"/>
    <n v="0.32"/>
    <n v="-18.058800000000076"/>
  </r>
  <r>
    <n v="9693"/>
    <s v="CA-2012-107902"/>
    <x v="1"/>
    <x v="834"/>
    <d v="2012-09-02T00:00:00"/>
    <s v="Standard Class"/>
    <s v="SM-20950"/>
    <s v="Suzanne McNair"/>
    <x v="1"/>
    <x v="0"/>
    <x v="54"/>
    <x v="29"/>
    <n v="6824"/>
    <x v="3"/>
    <s v="OFF-ST-10001837"/>
    <x v="1"/>
    <x v="4"/>
    <s v="SAFCO Mobile Desk Side File, Wire Frame"/>
    <n v="470.35999999999996"/>
    <n v="11"/>
    <n v="0"/>
    <n v="122.2936"/>
  </r>
  <r>
    <n v="9694"/>
    <s v="CA-2014-130148"/>
    <x v="3"/>
    <x v="241"/>
    <d v="2014-09-29T00:00:00"/>
    <s v="Second Class"/>
    <s v="NK-18490"/>
    <s v="Neil Knudson"/>
    <x v="2"/>
    <x v="0"/>
    <x v="8"/>
    <x v="1"/>
    <n v="94110"/>
    <x v="1"/>
    <s v="OFF-PA-10000551"/>
    <x v="1"/>
    <x v="10"/>
    <s v="Array Memo Cubes"/>
    <n v="31.08"/>
    <n v="6"/>
    <n v="0"/>
    <n v="15.229199999999999"/>
  </r>
  <r>
    <n v="9695"/>
    <s v="CA-2014-130148"/>
    <x v="3"/>
    <x v="241"/>
    <d v="2014-09-29T00:00:00"/>
    <s v="Second Class"/>
    <s v="NK-18490"/>
    <s v="Neil Knudson"/>
    <x v="2"/>
    <x v="0"/>
    <x v="8"/>
    <x v="1"/>
    <n v="94110"/>
    <x v="1"/>
    <s v="OFF-SU-10001574"/>
    <x v="1"/>
    <x v="14"/>
    <s v="Acme Value Line Scissors"/>
    <n v="7.3"/>
    <n v="2"/>
    <n v="0"/>
    <n v="2.1899999999999995"/>
  </r>
  <r>
    <n v="9696"/>
    <s v="US-2013-151260"/>
    <x v="0"/>
    <x v="25"/>
    <d v="2013-12-15T00:00:00"/>
    <s v="First Class"/>
    <s v="SC-20695"/>
    <s v="Steve Chapman"/>
    <x v="1"/>
    <x v="0"/>
    <x v="24"/>
    <x v="24"/>
    <n v="45503"/>
    <x v="3"/>
    <s v="OFF-AP-10002892"/>
    <x v="1"/>
    <x v="9"/>
    <s v="Belkin F5C206VTEL 6 Outlet Surge"/>
    <n v="73.536000000000001"/>
    <n v="4"/>
    <n v="0.2"/>
    <n v="9.1919999999999931"/>
  </r>
  <r>
    <n v="9697"/>
    <s v="CA-2011-144281"/>
    <x v="2"/>
    <x v="1227"/>
    <d v="2011-06-15T00:00:00"/>
    <s v="Second Class"/>
    <s v="HK-14890"/>
    <s v="Heather Kirkland"/>
    <x v="1"/>
    <x v="0"/>
    <x v="66"/>
    <x v="12"/>
    <n v="48234"/>
    <x v="2"/>
    <s v="OFF-LA-10003930"/>
    <x v="1"/>
    <x v="2"/>
    <s v="Dot Matrix Printer Tape Reel Labels, White, 5000/Box"/>
    <n v="491.55"/>
    <n v="5"/>
    <n v="0"/>
    <n v="240.8595"/>
  </r>
  <r>
    <n v="9698"/>
    <s v="CA-2013-122511"/>
    <x v="0"/>
    <x v="21"/>
    <d v="2013-03-12T00:00:00"/>
    <s v="Same Day"/>
    <s v="BT-11485"/>
    <s v="Brad Thomas"/>
    <x v="2"/>
    <x v="0"/>
    <x v="10"/>
    <x v="9"/>
    <n v="19140"/>
    <x v="3"/>
    <s v="FUR-FU-10001037"/>
    <x v="0"/>
    <x v="5"/>
    <s v="DAX Charcoal/Nickel-Tone Document Frame, 5 x 7"/>
    <n v="30.336000000000002"/>
    <n v="4"/>
    <n v="0.2"/>
    <n v="9.48"/>
  </r>
  <r>
    <n v="9699"/>
    <s v="CA-2014-154116"/>
    <x v="3"/>
    <x v="934"/>
    <d v="2014-12-20T00:00:00"/>
    <s v="Standard Class"/>
    <s v="KM-16660"/>
    <s v="Khloe Miller"/>
    <x v="0"/>
    <x v="0"/>
    <x v="75"/>
    <x v="1"/>
    <n v="90301"/>
    <x v="1"/>
    <s v="OFF-PA-10004569"/>
    <x v="1"/>
    <x v="10"/>
    <s v="Wirebound Message Books, Two 4 1/4&quot; x 5&quot; Forms per Page"/>
    <n v="22.830000000000002"/>
    <n v="3"/>
    <n v="0"/>
    <n v="10.7301"/>
  </r>
  <r>
    <n v="9700"/>
    <s v="CA-2014-154116"/>
    <x v="3"/>
    <x v="934"/>
    <d v="2014-12-20T00:00:00"/>
    <s v="Standard Class"/>
    <s v="KM-16660"/>
    <s v="Khloe Miller"/>
    <x v="0"/>
    <x v="0"/>
    <x v="75"/>
    <x v="1"/>
    <n v="90301"/>
    <x v="1"/>
    <s v="OFF-AP-10000027"/>
    <x v="1"/>
    <x v="9"/>
    <s v="Hoover Commercial SteamVac"/>
    <n v="54.32"/>
    <n v="4"/>
    <n v="0"/>
    <n v="16.295999999999999"/>
  </r>
  <r>
    <n v="9701"/>
    <s v="CA-2014-154116"/>
    <x v="3"/>
    <x v="934"/>
    <d v="2014-12-20T00:00:00"/>
    <s v="Standard Class"/>
    <s v="KM-16660"/>
    <s v="Khloe Miller"/>
    <x v="0"/>
    <x v="0"/>
    <x v="75"/>
    <x v="1"/>
    <n v="90301"/>
    <x v="1"/>
    <s v="TEC-PH-10000675"/>
    <x v="2"/>
    <x v="7"/>
    <s v="Panasonic KX TS3282B Corded phone"/>
    <n v="196.77600000000001"/>
    <n v="3"/>
    <n v="0.2"/>
    <n v="14.758199999999995"/>
  </r>
  <r>
    <n v="9702"/>
    <s v="CA-2013-105291"/>
    <x v="0"/>
    <x v="859"/>
    <d v="2013-11-05T00:00:00"/>
    <s v="Standard Class"/>
    <s v="SP-20920"/>
    <s v="Susan Pistek"/>
    <x v="0"/>
    <x v="0"/>
    <x v="527"/>
    <x v="1"/>
    <n v="93405"/>
    <x v="1"/>
    <s v="OFF-FA-10003059"/>
    <x v="1"/>
    <x v="13"/>
    <s v="Assorted Color Push Pins"/>
    <n v="3.62"/>
    <n v="2"/>
    <n v="0"/>
    <n v="1.1945999999999999"/>
  </r>
  <r>
    <n v="9703"/>
    <s v="CA-2014-147032"/>
    <x v="3"/>
    <x v="689"/>
    <d v="2014-08-05T00:00:00"/>
    <s v="Standard Class"/>
    <s v="LB-16795"/>
    <s v="Laurel Beltran"/>
    <x v="2"/>
    <x v="0"/>
    <x v="40"/>
    <x v="13"/>
    <n v="19805"/>
    <x v="3"/>
    <s v="OFF-PA-10003256"/>
    <x v="1"/>
    <x v="10"/>
    <s v="Avery Personal Creations Heavyweight Cards"/>
    <n v="11.54"/>
    <n v="1"/>
    <n v="0"/>
    <n v="5.5391999999999992"/>
  </r>
  <r>
    <n v="9704"/>
    <s v="CA-2014-147032"/>
    <x v="3"/>
    <x v="689"/>
    <d v="2014-08-05T00:00:00"/>
    <s v="Standard Class"/>
    <s v="LB-16795"/>
    <s v="Laurel Beltran"/>
    <x v="2"/>
    <x v="0"/>
    <x v="40"/>
    <x v="13"/>
    <n v="19805"/>
    <x v="3"/>
    <s v="OFF-BI-10003656"/>
    <x v="1"/>
    <x v="8"/>
    <s v="Fellowes PB200 Plastic Comb Binding Machine"/>
    <n v="849.95"/>
    <n v="5"/>
    <n v="0"/>
    <n v="390.97699999999998"/>
  </r>
  <r>
    <n v="9705"/>
    <s v="CA-2014-147032"/>
    <x v="3"/>
    <x v="689"/>
    <d v="2014-08-05T00:00:00"/>
    <s v="Standard Class"/>
    <s v="LB-16795"/>
    <s v="Laurel Beltran"/>
    <x v="2"/>
    <x v="0"/>
    <x v="40"/>
    <x v="13"/>
    <n v="19805"/>
    <x v="3"/>
    <s v="OFF-BI-10002897"/>
    <x v="1"/>
    <x v="8"/>
    <s v="Black Avery Memo-Size 3-Ring Binder, 5 1/2&quot; x 8 1/2&quot;"/>
    <n v="11.01"/>
    <n v="3"/>
    <n v="0"/>
    <n v="5.3948999999999998"/>
  </r>
  <r>
    <n v="9706"/>
    <s v="CA-2014-125990"/>
    <x v="3"/>
    <x v="15"/>
    <d v="2014-10-24T00:00:00"/>
    <s v="Standard Class"/>
    <s v="JS-16030"/>
    <s v="Joy Smith"/>
    <x v="0"/>
    <x v="0"/>
    <x v="8"/>
    <x v="1"/>
    <n v="94122"/>
    <x v="1"/>
    <s v="OFF-BI-10004826"/>
    <x v="1"/>
    <x v="8"/>
    <s v="JM Magazine Binder"/>
    <n v="39.624000000000009"/>
    <n v="3"/>
    <n v="0.2"/>
    <n v="13.868400000000001"/>
  </r>
  <r>
    <n v="9707"/>
    <s v="CA-2013-161746"/>
    <x v="0"/>
    <x v="147"/>
    <d v="2013-10-28T00:00:00"/>
    <s v="Standard Class"/>
    <s v="CS-11950"/>
    <s v="Carlos Soltero"/>
    <x v="0"/>
    <x v="0"/>
    <x v="1"/>
    <x v="1"/>
    <n v="90045"/>
    <x v="1"/>
    <s v="FUR-CH-10004626"/>
    <x v="0"/>
    <x v="1"/>
    <s v="Office Star Flex Back Scooter Chair with Aluminum Finish Frame"/>
    <n v="242.13600000000002"/>
    <n v="3"/>
    <n v="0.2"/>
    <n v="12.106799999999993"/>
  </r>
  <r>
    <n v="9708"/>
    <s v="CA-2013-161746"/>
    <x v="0"/>
    <x v="147"/>
    <d v="2013-10-28T00:00:00"/>
    <s v="Standard Class"/>
    <s v="CS-11950"/>
    <s v="Carlos Soltero"/>
    <x v="0"/>
    <x v="0"/>
    <x v="1"/>
    <x v="1"/>
    <n v="90045"/>
    <x v="1"/>
    <s v="OFF-AR-10000390"/>
    <x v="1"/>
    <x v="6"/>
    <s v="Newell Chalk Holder"/>
    <n v="12.39"/>
    <n v="3"/>
    <n v="0"/>
    <n v="5.6993999999999998"/>
  </r>
  <r>
    <n v="9709"/>
    <s v="CA-2013-161746"/>
    <x v="0"/>
    <x v="147"/>
    <d v="2013-10-28T00:00:00"/>
    <s v="Standard Class"/>
    <s v="CS-11950"/>
    <s v="Carlos Soltero"/>
    <x v="0"/>
    <x v="0"/>
    <x v="1"/>
    <x v="1"/>
    <n v="90045"/>
    <x v="1"/>
    <s v="FUR-FU-10003731"/>
    <x v="0"/>
    <x v="5"/>
    <s v="Eldon Expressions Wood and Plastic Desk Accessories, Oak"/>
    <n v="19.96"/>
    <n v="2"/>
    <n v="0"/>
    <n v="5.5888000000000009"/>
  </r>
  <r>
    <n v="9710"/>
    <s v="CA-2013-161746"/>
    <x v="0"/>
    <x v="147"/>
    <d v="2013-10-28T00:00:00"/>
    <s v="Standard Class"/>
    <s v="CS-11950"/>
    <s v="Carlos Soltero"/>
    <x v="0"/>
    <x v="0"/>
    <x v="1"/>
    <x v="1"/>
    <n v="90045"/>
    <x v="1"/>
    <s v="OFF-ST-10002743"/>
    <x v="1"/>
    <x v="4"/>
    <s v="SAFCO Boltless Steel Shelving"/>
    <n v="340.92"/>
    <n v="3"/>
    <n v="0"/>
    <n v="3.4091999999999842"/>
  </r>
  <r>
    <n v="9711"/>
    <s v="CA-2011-114251"/>
    <x v="2"/>
    <x v="1127"/>
    <d v="2011-11-10T00:00:00"/>
    <s v="Standard Class"/>
    <s v="MD-17350"/>
    <s v="Maribeth Dona"/>
    <x v="0"/>
    <x v="0"/>
    <x v="10"/>
    <x v="9"/>
    <n v="19143"/>
    <x v="3"/>
    <s v="FUR-FU-10001468"/>
    <x v="0"/>
    <x v="5"/>
    <s v="Tenex Antistatic Computer Chair Mats"/>
    <n v="273.56799999999998"/>
    <n v="2"/>
    <n v="0.2"/>
    <n v="-34.196000000000026"/>
  </r>
  <r>
    <n v="9712"/>
    <s v="CA-2011-114251"/>
    <x v="2"/>
    <x v="1127"/>
    <d v="2011-11-10T00:00:00"/>
    <s v="Standard Class"/>
    <s v="MD-17350"/>
    <s v="Maribeth Dona"/>
    <x v="0"/>
    <x v="0"/>
    <x v="10"/>
    <x v="9"/>
    <n v="19143"/>
    <x v="3"/>
    <s v="OFF-BI-10003684"/>
    <x v="1"/>
    <x v="8"/>
    <s v="Wilson Jones Legal Size Ring Binders"/>
    <n v="13.194000000000001"/>
    <n v="2"/>
    <n v="0.7"/>
    <n v="-8.7959999999999958"/>
  </r>
  <r>
    <n v="9713"/>
    <s v="CA-2011-114251"/>
    <x v="2"/>
    <x v="1127"/>
    <d v="2011-11-10T00:00:00"/>
    <s v="Standard Class"/>
    <s v="MD-17350"/>
    <s v="Maribeth Dona"/>
    <x v="0"/>
    <x v="0"/>
    <x v="10"/>
    <x v="9"/>
    <n v="19143"/>
    <x v="3"/>
    <s v="OFF-ST-10003716"/>
    <x v="1"/>
    <x v="4"/>
    <s v="Tennsco Double-Tier Lockers"/>
    <n v="1080.096"/>
    <n v="6"/>
    <n v="0.2"/>
    <n v="-94.508399999999995"/>
  </r>
  <r>
    <n v="9714"/>
    <s v="CA-2011-114251"/>
    <x v="2"/>
    <x v="1127"/>
    <d v="2011-11-10T00:00:00"/>
    <s v="Standard Class"/>
    <s v="MD-17350"/>
    <s v="Maribeth Dona"/>
    <x v="0"/>
    <x v="0"/>
    <x v="10"/>
    <x v="9"/>
    <n v="19143"/>
    <x v="3"/>
    <s v="TEC-AC-10001101"/>
    <x v="2"/>
    <x v="11"/>
    <s v="Sony 16GB Class 10 Micro SDHC R40 Memory Card"/>
    <n v="51.56"/>
    <n v="5"/>
    <n v="0.2"/>
    <n v="-6.4450000000000021"/>
  </r>
  <r>
    <n v="9715"/>
    <s v="CA-2011-114251"/>
    <x v="2"/>
    <x v="1127"/>
    <d v="2011-11-10T00:00:00"/>
    <s v="Standard Class"/>
    <s v="MD-17350"/>
    <s v="Maribeth Dona"/>
    <x v="0"/>
    <x v="0"/>
    <x v="10"/>
    <x v="9"/>
    <n v="19143"/>
    <x v="3"/>
    <s v="TEC-AC-10004864"/>
    <x v="2"/>
    <x v="11"/>
    <s v="Memorex Micro Travel Drive 32 GB"/>
    <n v="58.415999999999997"/>
    <n v="2"/>
    <n v="0.2"/>
    <n v="16.794600000000003"/>
  </r>
  <r>
    <n v="9716"/>
    <s v="CA-2013-116379"/>
    <x v="0"/>
    <x v="77"/>
    <d v="2013-11-13T00:00:00"/>
    <s v="Standard Class"/>
    <s v="LD-17005"/>
    <s v="Lisa DeCherney"/>
    <x v="0"/>
    <x v="0"/>
    <x v="8"/>
    <x v="1"/>
    <n v="94122"/>
    <x v="1"/>
    <s v="OFF-BI-10001543"/>
    <x v="1"/>
    <x v="8"/>
    <s v="GBC VeloBinder Manual Binding System"/>
    <n v="57.584000000000003"/>
    <n v="2"/>
    <n v="0.2"/>
    <n v="20.154400000000003"/>
  </r>
  <r>
    <n v="9717"/>
    <s v="US-2013-144477"/>
    <x v="0"/>
    <x v="399"/>
    <d v="2013-08-15T00:00:00"/>
    <s v="Second Class"/>
    <s v="DB-13270"/>
    <s v="Deborah Brumfield"/>
    <x v="2"/>
    <x v="0"/>
    <x v="10"/>
    <x v="9"/>
    <n v="19134"/>
    <x v="3"/>
    <s v="OFF-AR-10000914"/>
    <x v="1"/>
    <x v="6"/>
    <s v="Boston 16765 Mini Stand Up Battery Pencil Sharpener"/>
    <n v="37.312000000000005"/>
    <n v="4"/>
    <n v="0.2"/>
    <n v="2.7984000000000027"/>
  </r>
  <r>
    <n v="9718"/>
    <s v="CA-2013-108210"/>
    <x v="0"/>
    <x v="198"/>
    <d v="2013-06-01T00:00:00"/>
    <s v="Same Day"/>
    <s v="AT-10735"/>
    <s v="Annie Thurman"/>
    <x v="0"/>
    <x v="0"/>
    <x v="12"/>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x v="0"/>
    <x v="12"/>
    <x v="5"/>
    <n v="77041"/>
    <x v="2"/>
    <s v="TEC-AC-10000109"/>
    <x v="2"/>
    <x v="11"/>
    <s v="Sony Micro Vault Click 16 GB USB 2.0 Flash Drive"/>
    <n v="223.96"/>
    <n v="5"/>
    <n v="0.2"/>
    <n v="11.198000000000015"/>
  </r>
  <r>
    <n v="9720"/>
    <s v="CA-2014-166835"/>
    <x v="3"/>
    <x v="105"/>
    <d v="2014-11-15T00:00:00"/>
    <s v="Second Class"/>
    <s v="DK-13375"/>
    <s v="Dennis Kane"/>
    <x v="0"/>
    <x v="0"/>
    <x v="152"/>
    <x v="9"/>
    <n v="17602"/>
    <x v="3"/>
    <s v="OFF-ST-10002574"/>
    <x v="1"/>
    <x v="4"/>
    <s v="SAFCO Commercial Wire Shelving, Black"/>
    <n v="221.024"/>
    <n v="2"/>
    <n v="0.2"/>
    <n v="-55.256"/>
  </r>
  <r>
    <n v="9721"/>
    <s v="CA-2013-119641"/>
    <x v="0"/>
    <x v="897"/>
    <d v="2013-09-27T00:00:00"/>
    <s v="Standard Class"/>
    <s v="CS-12250"/>
    <s v="Chris Selesnick"/>
    <x v="1"/>
    <x v="0"/>
    <x v="124"/>
    <x v="6"/>
    <n v="54302"/>
    <x v="2"/>
    <s v="FUR-FU-10002445"/>
    <x v="0"/>
    <x v="5"/>
    <s v="DAX Two-Tone Rosewood/Black Document Frame, Desktop, 5 x 7"/>
    <n v="18.96"/>
    <n v="2"/>
    <n v="0"/>
    <n v="7.5840000000000014"/>
  </r>
  <r>
    <n v="9722"/>
    <s v="CA-2013-105781"/>
    <x v="0"/>
    <x v="595"/>
    <d v="2013-02-20T00:00:00"/>
    <s v="Standard Class"/>
    <s v="JF-15565"/>
    <s v="Jill Fjeld"/>
    <x v="0"/>
    <x v="0"/>
    <x v="20"/>
    <x v="15"/>
    <n v="10024"/>
    <x v="3"/>
    <s v="FUR-CH-10001802"/>
    <x v="0"/>
    <x v="1"/>
    <s v="Hon Every-Day Chair Series Swivel Task Chairs"/>
    <n v="326.64600000000002"/>
    <n v="3"/>
    <n v="0.1"/>
    <n v="39.923399999999994"/>
  </r>
  <r>
    <n v="9723"/>
    <s v="CA-2013-105781"/>
    <x v="0"/>
    <x v="595"/>
    <d v="2013-02-20T00:00:00"/>
    <s v="Standard Class"/>
    <s v="JF-15565"/>
    <s v="Jill Fjeld"/>
    <x v="0"/>
    <x v="0"/>
    <x v="20"/>
    <x v="15"/>
    <n v="10024"/>
    <x v="3"/>
    <s v="TEC-AC-10003628"/>
    <x v="2"/>
    <x v="11"/>
    <s v="Logitech 910-002974 M325 Wireless Mouse for Web Scrolling"/>
    <n v="89.97"/>
    <n v="3"/>
    <n v="0"/>
    <n v="39.586800000000011"/>
  </r>
  <r>
    <n v="9724"/>
    <s v="CA-2011-101364"/>
    <x v="2"/>
    <x v="1091"/>
    <d v="2011-12-26T00:00:00"/>
    <s v="Standard Class"/>
    <s v="TW-21025"/>
    <s v="Tamara Willingham"/>
    <x v="2"/>
    <x v="0"/>
    <x v="20"/>
    <x v="15"/>
    <n v="10011"/>
    <x v="3"/>
    <s v="OFF-BI-10003984"/>
    <x v="1"/>
    <x v="8"/>
    <s v="Lock-Up Easel 'Spel-Binder'"/>
    <n v="296.71200000000005"/>
    <n v="13"/>
    <n v="0.2"/>
    <n v="100.14029999999998"/>
  </r>
  <r>
    <n v="9725"/>
    <s v="CA-2012-117898"/>
    <x v="1"/>
    <x v="901"/>
    <d v="2012-12-11T00:00:00"/>
    <s v="Standard Class"/>
    <s v="TB-21250"/>
    <s v="Tim Brockman"/>
    <x v="0"/>
    <x v="0"/>
    <x v="41"/>
    <x v="10"/>
    <n v="61701"/>
    <x v="2"/>
    <s v="OFF-EN-10004459"/>
    <x v="1"/>
    <x v="12"/>
    <s v="Security-Tint Envelopes"/>
    <n v="12.224"/>
    <n v="2"/>
    <n v="0.2"/>
    <n v="4.4311999999999996"/>
  </r>
  <r>
    <n v="9726"/>
    <s v="CA-2014-142293"/>
    <x v="3"/>
    <x v="697"/>
    <d v="2014-09-21T00:00:00"/>
    <s v="First Class"/>
    <s v="SC-20380"/>
    <s v="Shahid Collister"/>
    <x v="0"/>
    <x v="0"/>
    <x v="394"/>
    <x v="45"/>
    <n v="83704"/>
    <x v="1"/>
    <s v="TEC-AC-10001109"/>
    <x v="2"/>
    <x v="11"/>
    <s v="Logitech Trackman Marble Mouse"/>
    <n v="89.97"/>
    <n v="3"/>
    <n v="0"/>
    <n v="37.787400000000005"/>
  </r>
  <r>
    <n v="9727"/>
    <s v="CA-2014-167395"/>
    <x v="3"/>
    <x v="574"/>
    <d v="2014-12-05T00:00:00"/>
    <s v="First Class"/>
    <s v="KM-16720"/>
    <s v="Kunst Miller"/>
    <x v="0"/>
    <x v="0"/>
    <x v="90"/>
    <x v="31"/>
    <n v="1852"/>
    <x v="3"/>
    <s v="OFF-AP-10001293"/>
    <x v="1"/>
    <x v="9"/>
    <s v="Belkin 8 Outlet Surge Protector"/>
    <n v="286.85999999999996"/>
    <n v="7"/>
    <n v="0"/>
    <n v="80.320799999999991"/>
  </r>
  <r>
    <n v="9728"/>
    <s v="CA-2014-167395"/>
    <x v="3"/>
    <x v="574"/>
    <d v="2014-12-05T00:00:00"/>
    <s v="First Class"/>
    <s v="KM-16720"/>
    <s v="Kunst Miller"/>
    <x v="0"/>
    <x v="0"/>
    <x v="90"/>
    <x v="31"/>
    <n v="1852"/>
    <x v="3"/>
    <s v="TEC-PH-10004977"/>
    <x v="2"/>
    <x v="7"/>
    <s v="GE 30524EE4"/>
    <n v="979.95"/>
    <n v="5"/>
    <n v="0"/>
    <n v="284.18549999999993"/>
  </r>
  <r>
    <n v="9729"/>
    <s v="CA-2014-167395"/>
    <x v="3"/>
    <x v="574"/>
    <d v="2014-12-05T00:00:00"/>
    <s v="First Class"/>
    <s v="KM-16720"/>
    <s v="Kunst Miller"/>
    <x v="0"/>
    <x v="0"/>
    <x v="90"/>
    <x v="31"/>
    <n v="1852"/>
    <x v="3"/>
    <s v="OFF-SU-10001935"/>
    <x v="1"/>
    <x v="14"/>
    <s v="Staples"/>
    <n v="4.3600000000000003"/>
    <n v="2"/>
    <n v="0"/>
    <n v="0.17439999999999944"/>
  </r>
  <r>
    <n v="9730"/>
    <s v="CA-2011-111962"/>
    <x v="2"/>
    <x v="411"/>
    <d v="2011-10-04T00:00:00"/>
    <s v="Standard Class"/>
    <s v="EB-14170"/>
    <s v="Evan Bailliet"/>
    <x v="0"/>
    <x v="0"/>
    <x v="4"/>
    <x v="4"/>
    <n v="98115"/>
    <x v="1"/>
    <s v="OFF-BI-10001308"/>
    <x v="1"/>
    <x v="8"/>
    <s v="GBC Standard Plastic Binding Systems' Combs"/>
    <n v="10.048000000000002"/>
    <n v="2"/>
    <n v="0.2"/>
    <n v="3.1399999999999988"/>
  </r>
  <r>
    <n v="9731"/>
    <s v="CA-2011-111962"/>
    <x v="2"/>
    <x v="411"/>
    <d v="2011-10-04T00:00:00"/>
    <s v="Standard Class"/>
    <s v="EB-14170"/>
    <s v="Evan Bailliet"/>
    <x v="0"/>
    <x v="0"/>
    <x v="4"/>
    <x v="4"/>
    <n v="98115"/>
    <x v="1"/>
    <s v="OFF-ST-10000046"/>
    <x v="1"/>
    <x v="4"/>
    <s v="Fellowes Super Stor/Drawer Files"/>
    <n v="807.75"/>
    <n v="5"/>
    <n v="0"/>
    <n v="153.47250000000003"/>
  </r>
  <r>
    <n v="9732"/>
    <s v="CA-2014-124261"/>
    <x v="3"/>
    <x v="237"/>
    <d v="2014-11-20T00:00:00"/>
    <s v="Standard Class"/>
    <s v="JE-15715"/>
    <s v="Joe Elijah"/>
    <x v="0"/>
    <x v="0"/>
    <x v="1"/>
    <x v="1"/>
    <n v="90049"/>
    <x v="1"/>
    <s v="OFF-AR-10003504"/>
    <x v="1"/>
    <x v="6"/>
    <s v="Newell 347"/>
    <n v="34.24"/>
    <n v="8"/>
    <n v="0"/>
    <n v="9.9295999999999971"/>
  </r>
  <r>
    <n v="9733"/>
    <s v="CA-2011-114321"/>
    <x v="2"/>
    <x v="1071"/>
    <d v="2011-08-25T00:00:00"/>
    <s v="Standard Class"/>
    <s v="NC-18535"/>
    <s v="Nick Crebassa"/>
    <x v="1"/>
    <x v="0"/>
    <x v="409"/>
    <x v="17"/>
    <n v="23666"/>
    <x v="0"/>
    <s v="FUR-CH-10001797"/>
    <x v="0"/>
    <x v="1"/>
    <s v="Safco Chair Connectors, 6/Carton"/>
    <n v="500.23999999999995"/>
    <n v="13"/>
    <n v="0"/>
    <n v="145.06959999999992"/>
  </r>
  <r>
    <n v="9734"/>
    <s v="CA-2011-114321"/>
    <x v="2"/>
    <x v="1071"/>
    <d v="2011-08-25T00:00:00"/>
    <s v="Standard Class"/>
    <s v="NC-18535"/>
    <s v="Nick Crebassa"/>
    <x v="1"/>
    <x v="0"/>
    <x v="409"/>
    <x v="17"/>
    <n v="23666"/>
    <x v="0"/>
    <s v="OFF-PA-10000246"/>
    <x v="1"/>
    <x v="10"/>
    <s v="Riverleaf Stik-Withit Designer Note Cubes"/>
    <n v="20.12"/>
    <n v="2"/>
    <n v="0"/>
    <n v="9.2552000000000003"/>
  </r>
  <r>
    <n v="9735"/>
    <s v="CA-2011-114321"/>
    <x v="2"/>
    <x v="1071"/>
    <d v="2011-08-25T00:00:00"/>
    <s v="Standard Class"/>
    <s v="NC-18535"/>
    <s v="Nick Crebassa"/>
    <x v="1"/>
    <x v="0"/>
    <x v="409"/>
    <x v="17"/>
    <n v="23666"/>
    <x v="0"/>
    <s v="OFF-BI-10001359"/>
    <x v="1"/>
    <x v="8"/>
    <s v="GBC DocuBind TL300 Electric Binding System"/>
    <n v="896.99"/>
    <n v="1"/>
    <n v="0"/>
    <n v="421.58529999999996"/>
  </r>
  <r>
    <n v="9736"/>
    <s v="CA-2011-128062"/>
    <x v="2"/>
    <x v="84"/>
    <d v="2011-11-22T00:00:00"/>
    <s v="Second Class"/>
    <s v="AD-10180"/>
    <s v="Alan Dominguez"/>
    <x v="2"/>
    <x v="0"/>
    <x v="10"/>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x v="0"/>
    <x v="155"/>
    <x v="8"/>
    <n v="68104"/>
    <x v="2"/>
    <s v="TEC-PH-10004667"/>
    <x v="2"/>
    <x v="7"/>
    <s v="Cisco 8x8 Inc. 6753i IP Business Phone System"/>
    <n v="269.98"/>
    <n v="2"/>
    <n v="0"/>
    <n v="72.894599999999997"/>
  </r>
  <r>
    <n v="9738"/>
    <s v="CA-2014-129294"/>
    <x v="3"/>
    <x v="633"/>
    <d v="2014-03-22T00:00:00"/>
    <s v="Standard Class"/>
    <s v="KD-16615"/>
    <s v="Ken Dana"/>
    <x v="1"/>
    <x v="0"/>
    <x v="1"/>
    <x v="1"/>
    <n v="90032"/>
    <x v="1"/>
    <s v="OFF-ST-10002615"/>
    <x v="1"/>
    <x v="4"/>
    <s v="Dual Level, Single-Width Filing Carts"/>
    <n v="310.12"/>
    <n v="2"/>
    <n v="0"/>
    <n v="80.631200000000007"/>
  </r>
  <r>
    <n v="9739"/>
    <s v="CA-2014-129294"/>
    <x v="3"/>
    <x v="633"/>
    <d v="2014-03-22T00:00:00"/>
    <s v="Standard Class"/>
    <s v="KD-16615"/>
    <s v="Ken Dana"/>
    <x v="1"/>
    <x v="0"/>
    <x v="1"/>
    <x v="1"/>
    <n v="90032"/>
    <x v="1"/>
    <s v="OFF-BI-10004236"/>
    <x v="1"/>
    <x v="8"/>
    <s v="XtraLife ClearVue Slant-D Ring Binder, White, 3&quot;"/>
    <n v="70.463999999999999"/>
    <n v="6"/>
    <n v="0.2"/>
    <n v="22.900799999999997"/>
  </r>
  <r>
    <n v="9740"/>
    <s v="CA-2014-129294"/>
    <x v="3"/>
    <x v="633"/>
    <d v="2014-03-22T00:00:00"/>
    <s v="Standard Class"/>
    <s v="KD-16615"/>
    <s v="Ken Dana"/>
    <x v="1"/>
    <x v="0"/>
    <x v="1"/>
    <x v="1"/>
    <n v="90032"/>
    <x v="1"/>
    <s v="OFF-BI-10001757"/>
    <x v="1"/>
    <x v="8"/>
    <s v="Pressboard Hanging Data Binders for Unburst Sheets"/>
    <n v="19.68"/>
    <n v="5"/>
    <n v="0.2"/>
    <n v="6.8879999999999981"/>
  </r>
  <r>
    <n v="9741"/>
    <s v="CA-2014-129294"/>
    <x v="3"/>
    <x v="633"/>
    <d v="2014-03-22T00:00:00"/>
    <s v="Standard Class"/>
    <s v="KD-16615"/>
    <s v="Ken Dana"/>
    <x v="1"/>
    <x v="0"/>
    <x v="1"/>
    <x v="1"/>
    <n v="90032"/>
    <x v="1"/>
    <s v="OFF-AP-10001154"/>
    <x v="1"/>
    <x v="9"/>
    <s v="Bionaire Personal Warm Mist Humidifier/Vaporizer"/>
    <n v="140.67000000000002"/>
    <n v="3"/>
    <n v="0"/>
    <n v="54.861300000000007"/>
  </r>
  <r>
    <n v="9742"/>
    <s v="CA-2012-117086"/>
    <x v="1"/>
    <x v="627"/>
    <d v="2012-11-12T00:00:00"/>
    <s v="Standard Class"/>
    <s v="QJ-19255"/>
    <s v="Quincy Jones"/>
    <x v="1"/>
    <x v="0"/>
    <x v="140"/>
    <x v="42"/>
    <s v="05408"/>
    <x v="3"/>
    <s v="FUR-BO-10004834"/>
    <x v="0"/>
    <x v="0"/>
    <s v="Riverside Palais Royal Lawyers Bookcase, Royale Cherry Finish"/>
    <n v="4404.8999999999996"/>
    <n v="5"/>
    <n v="0"/>
    <n v="1013.1270000000001"/>
  </r>
  <r>
    <n v="9743"/>
    <s v="CA-2014-131303"/>
    <x v="3"/>
    <x v="354"/>
    <d v="2014-12-03T00:00:00"/>
    <s v="Standard Class"/>
    <s v="EP-13915"/>
    <s v="Emily Phan"/>
    <x v="0"/>
    <x v="0"/>
    <x v="70"/>
    <x v="1"/>
    <n v="92037"/>
    <x v="1"/>
    <s v="OFF-LA-10001074"/>
    <x v="1"/>
    <x v="2"/>
    <s v="Round Specialty Laser Printer Labels"/>
    <n v="62.65"/>
    <n v="5"/>
    <n v="0"/>
    <n v="29.445499999999996"/>
  </r>
  <r>
    <n v="9744"/>
    <s v="CA-2013-137127"/>
    <x v="0"/>
    <x v="950"/>
    <d v="2013-06-23T00:00:00"/>
    <s v="Standard Class"/>
    <s v="JJ-15445"/>
    <s v="Jennifer Jackson"/>
    <x v="0"/>
    <x v="0"/>
    <x v="46"/>
    <x v="13"/>
    <n v="19711"/>
    <x v="3"/>
    <s v="OFF-LA-10001641"/>
    <x v="1"/>
    <x v="2"/>
    <s v="Avery 518"/>
    <n v="9.4499999999999993"/>
    <n v="3"/>
    <n v="0"/>
    <n v="4.5359999999999996"/>
  </r>
  <r>
    <n v="9745"/>
    <s v="CA-2014-141782"/>
    <x v="3"/>
    <x v="276"/>
    <d v="2014-01-26T00:00:00"/>
    <s v="Standard Class"/>
    <s v="BE-11410"/>
    <s v="Bobby Elias"/>
    <x v="0"/>
    <x v="0"/>
    <x v="34"/>
    <x v="10"/>
    <n v="60505"/>
    <x v="2"/>
    <s v="OFF-EN-10002230"/>
    <x v="1"/>
    <x v="12"/>
    <s v="Airmail Envelopes"/>
    <n v="268.57600000000002"/>
    <n v="4"/>
    <n v="0.2"/>
    <n v="90.64439999999999"/>
  </r>
  <r>
    <n v="9746"/>
    <s v="CA-2014-137505"/>
    <x v="3"/>
    <x v="221"/>
    <d v="2014-11-25T00:00:00"/>
    <s v="Same Day"/>
    <s v="BP-11290"/>
    <s v="Beth Paige"/>
    <x v="0"/>
    <x v="0"/>
    <x v="1"/>
    <x v="1"/>
    <n v="90008"/>
    <x v="1"/>
    <s v="FUR-TA-10000617"/>
    <x v="0"/>
    <x v="3"/>
    <s v="Hon Practical Foundations 30 x 60 Training Table, Light Gray/Charcoal"/>
    <n v="364.08000000000004"/>
    <n v="2"/>
    <n v="0.2"/>
    <n v="9.1020000000000039"/>
  </r>
  <r>
    <n v="9747"/>
    <s v="CA-2014-137505"/>
    <x v="3"/>
    <x v="221"/>
    <d v="2014-11-25T00:00:00"/>
    <s v="Same Day"/>
    <s v="BP-11290"/>
    <s v="Beth Paige"/>
    <x v="0"/>
    <x v="0"/>
    <x v="1"/>
    <x v="1"/>
    <n v="90008"/>
    <x v="1"/>
    <s v="FUR-TA-10001676"/>
    <x v="0"/>
    <x v="3"/>
    <s v="Hon 61000 Series Interactive Training Tables"/>
    <n v="71.088000000000008"/>
    <n v="2"/>
    <n v="0.2"/>
    <n v="-1.7772000000000041"/>
  </r>
  <r>
    <n v="9748"/>
    <s v="US-2011-140914"/>
    <x v="2"/>
    <x v="7"/>
    <d v="2011-11-15T00:00:00"/>
    <s v="Standard Class"/>
    <s v="BH-11710"/>
    <s v="Brosina Hoffman"/>
    <x v="0"/>
    <x v="0"/>
    <x v="22"/>
    <x v="10"/>
    <n v="60653"/>
    <x v="2"/>
    <s v="FUR-FU-10000175"/>
    <x v="0"/>
    <x v="5"/>
    <s v="DAX Wood Document Frame."/>
    <n v="10.984000000000002"/>
    <n v="2"/>
    <n v="0.6"/>
    <n v="-7.9634"/>
  </r>
  <r>
    <n v="9749"/>
    <s v="US-2011-140914"/>
    <x v="2"/>
    <x v="7"/>
    <d v="2011-11-15T00:00:00"/>
    <s v="Standard Class"/>
    <s v="BH-11710"/>
    <s v="Brosina Hoffman"/>
    <x v="0"/>
    <x v="0"/>
    <x v="22"/>
    <x v="10"/>
    <n v="60653"/>
    <x v="2"/>
    <s v="FUR-CH-10003379"/>
    <x v="0"/>
    <x v="1"/>
    <s v="Global Commerce Series High-Back Swivel/Tilt Chairs"/>
    <n v="797.94399999999996"/>
    <n v="4"/>
    <n v="0.3"/>
    <n v="-56.995999999999981"/>
  </r>
  <r>
    <n v="9750"/>
    <s v="CA-2013-158358"/>
    <x v="0"/>
    <x v="758"/>
    <d v="2013-03-09T00:00:00"/>
    <s v="Standard Class"/>
    <s v="EM-13810"/>
    <s v="Eleni McCrary"/>
    <x v="1"/>
    <x v="0"/>
    <x v="18"/>
    <x v="38"/>
    <n v="3820"/>
    <x v="3"/>
    <s v="TEC-AC-10002567"/>
    <x v="2"/>
    <x v="11"/>
    <s v="Logitech G602 Wireless Gaming Mouse"/>
    <n v="159.97999999999999"/>
    <n v="2"/>
    <n v="0"/>
    <n v="57.592799999999997"/>
  </r>
  <r>
    <n v="9751"/>
    <s v="CA-2013-113390"/>
    <x v="0"/>
    <x v="1228"/>
    <d v="2013-10-16T00:00:00"/>
    <s v="Standard Class"/>
    <s v="EP-13915"/>
    <s v="Emily Phan"/>
    <x v="0"/>
    <x v="0"/>
    <x v="22"/>
    <x v="10"/>
    <n v="60610"/>
    <x v="2"/>
    <s v="OFF-AR-10003183"/>
    <x v="1"/>
    <x v="6"/>
    <s v="Avery Fluorescent Highlighter Four-Color Set"/>
    <n v="5.3440000000000003"/>
    <n v="2"/>
    <n v="0.2"/>
    <n v="0.66799999999999948"/>
  </r>
  <r>
    <n v="9752"/>
    <s v="CA-2013-113390"/>
    <x v="0"/>
    <x v="1228"/>
    <d v="2013-10-16T00:00:00"/>
    <s v="Standard Class"/>
    <s v="EP-13915"/>
    <s v="Emily Phan"/>
    <x v="0"/>
    <x v="0"/>
    <x v="22"/>
    <x v="10"/>
    <n v="60610"/>
    <x v="2"/>
    <s v="OFF-AR-10001446"/>
    <x v="1"/>
    <x v="6"/>
    <s v="Newell 309"/>
    <n v="27.72"/>
    <n v="3"/>
    <n v="0.2"/>
    <n v="3.4649999999999999"/>
  </r>
  <r>
    <n v="9753"/>
    <s v="US-2013-158680"/>
    <x v="0"/>
    <x v="949"/>
    <d v="2013-07-03T00:00:00"/>
    <s v="First Class"/>
    <s v="NZ-18565"/>
    <s v="Nick Zandusky"/>
    <x v="2"/>
    <x v="0"/>
    <x v="4"/>
    <x v="4"/>
    <n v="98115"/>
    <x v="1"/>
    <s v="OFF-BI-10000145"/>
    <x v="1"/>
    <x v="8"/>
    <s v="Zipper Ring Binder Pockets"/>
    <n v="2.4960000000000004"/>
    <n v="1"/>
    <n v="0.2"/>
    <n v="0.90479999999999983"/>
  </r>
  <r>
    <n v="9754"/>
    <s v="CA-2014-113705"/>
    <x v="3"/>
    <x v="996"/>
    <d v="2014-03-30T00:00:00"/>
    <s v="Second Class"/>
    <s v="LC-16870"/>
    <s v="Lena Cacioppo"/>
    <x v="0"/>
    <x v="0"/>
    <x v="102"/>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x v="0"/>
    <x v="102"/>
    <x v="17"/>
    <n v="23223"/>
    <x v="0"/>
    <s v="OFF-BI-10001679"/>
    <x v="1"/>
    <x v="8"/>
    <s v="GBC Instant Index System for Binding Systems"/>
    <n v="17.760000000000002"/>
    <n v="2"/>
    <n v="0"/>
    <n v="8.8800000000000008"/>
  </r>
  <r>
    <n v="9756"/>
    <s v="CA-2014-113705"/>
    <x v="3"/>
    <x v="996"/>
    <d v="2014-03-30T00:00:00"/>
    <s v="Second Class"/>
    <s v="LC-16870"/>
    <s v="Lena Cacioppo"/>
    <x v="0"/>
    <x v="0"/>
    <x v="102"/>
    <x v="17"/>
    <n v="23223"/>
    <x v="0"/>
    <s v="OFF-ST-10001128"/>
    <x v="1"/>
    <x v="4"/>
    <s v="Carina Mini System Audio Rack, Model AR050B"/>
    <n v="332.94"/>
    <n v="3"/>
    <n v="0"/>
    <n v="9.9882000000000204"/>
  </r>
  <r>
    <n v="9757"/>
    <s v="CA-2014-113705"/>
    <x v="3"/>
    <x v="996"/>
    <d v="2014-03-30T00:00:00"/>
    <s v="Second Class"/>
    <s v="LC-16870"/>
    <s v="Lena Cacioppo"/>
    <x v="0"/>
    <x v="0"/>
    <x v="102"/>
    <x v="17"/>
    <n v="23223"/>
    <x v="0"/>
    <s v="FUR-TA-10002533"/>
    <x v="0"/>
    <x v="3"/>
    <s v="BPI Conference Tables"/>
    <n v="292.10000000000002"/>
    <n v="2"/>
    <n v="0"/>
    <n v="58.419999999999987"/>
  </r>
  <r>
    <n v="9758"/>
    <s v="CA-2014-113705"/>
    <x v="3"/>
    <x v="996"/>
    <d v="2014-03-30T00:00:00"/>
    <s v="Second Class"/>
    <s v="LC-16870"/>
    <s v="Lena Cacioppo"/>
    <x v="0"/>
    <x v="0"/>
    <x v="102"/>
    <x v="17"/>
    <n v="23223"/>
    <x v="0"/>
    <s v="TEC-PH-10004006"/>
    <x v="2"/>
    <x v="7"/>
    <s v="Panasonic KX - TS880B Telephone"/>
    <n v="206.1"/>
    <n v="5"/>
    <n v="0"/>
    <n v="55.647000000000006"/>
  </r>
  <r>
    <n v="9759"/>
    <s v="CA-2014-113705"/>
    <x v="3"/>
    <x v="996"/>
    <d v="2014-03-30T00:00:00"/>
    <s v="Second Class"/>
    <s v="LC-16870"/>
    <s v="Lena Cacioppo"/>
    <x v="0"/>
    <x v="0"/>
    <x v="102"/>
    <x v="17"/>
    <n v="23223"/>
    <x v="0"/>
    <s v="OFF-PA-10002615"/>
    <x v="1"/>
    <x v="10"/>
    <s v="Ampad Gold Fibre Wirebound Steno Books, 6&quot; x 9&quot;, Gregg Ruled"/>
    <n v="17.64"/>
    <n v="4"/>
    <n v="0"/>
    <n v="8.1143999999999998"/>
  </r>
  <r>
    <n v="9760"/>
    <s v="CA-2013-146913"/>
    <x v="0"/>
    <x v="731"/>
    <d v="2013-11-06T00:00:00"/>
    <s v="Standard Class"/>
    <s v="SF-20965"/>
    <s v="Sylvia Foulston"/>
    <x v="1"/>
    <x v="0"/>
    <x v="8"/>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x v="0"/>
    <x v="528"/>
    <x v="36"/>
    <n v="72762"/>
    <x v="0"/>
    <s v="OFF-AR-10000657"/>
    <x v="1"/>
    <x v="6"/>
    <s v="Binney &amp; Smith inkTank Desk Highlighter, Chisel Tip, Yellow, 12/Box"/>
    <n v="4.3"/>
    <n v="2"/>
    <n v="0"/>
    <n v="1.4189999999999996"/>
  </r>
  <r>
    <n v="9762"/>
    <s v="CA-2011-121762"/>
    <x v="2"/>
    <x v="1047"/>
    <d v="2011-02-19T00:00:00"/>
    <s v="Standard Class"/>
    <s v="ML-17395"/>
    <s v="Marina Lichtenstein"/>
    <x v="1"/>
    <x v="0"/>
    <x v="4"/>
    <x v="4"/>
    <n v="98103"/>
    <x v="1"/>
    <s v="TEC-AC-10000736"/>
    <x v="2"/>
    <x v="11"/>
    <s v="Logitech G600 MMO Gaming Mouse"/>
    <n v="239.96999999999997"/>
    <n v="3"/>
    <n v="0"/>
    <n v="86.389199999999988"/>
  </r>
  <r>
    <n v="9763"/>
    <s v="CA-2011-121762"/>
    <x v="2"/>
    <x v="1047"/>
    <d v="2011-02-19T00:00:00"/>
    <s v="Standard Class"/>
    <s v="ML-17395"/>
    <s v="Marina Lichtenstein"/>
    <x v="1"/>
    <x v="0"/>
    <x v="4"/>
    <x v="4"/>
    <n v="98103"/>
    <x v="1"/>
    <s v="OFF-AP-10001293"/>
    <x v="1"/>
    <x v="9"/>
    <s v="Belkin 8 Outlet Surge Protector"/>
    <n v="81.96"/>
    <n v="2"/>
    <n v="0"/>
    <n v="22.948799999999999"/>
  </r>
  <r>
    <n v="9764"/>
    <s v="CA-2011-121762"/>
    <x v="2"/>
    <x v="1047"/>
    <d v="2011-02-19T00:00:00"/>
    <s v="Standard Class"/>
    <s v="ML-17395"/>
    <s v="Marina Lichtenstein"/>
    <x v="1"/>
    <x v="0"/>
    <x v="4"/>
    <x v="4"/>
    <n v="98103"/>
    <x v="1"/>
    <s v="OFF-SU-10000157"/>
    <x v="1"/>
    <x v="14"/>
    <s v="Compact Automatic Electric Letter Opener"/>
    <n v="238.62"/>
    <n v="2"/>
    <n v="0"/>
    <n v="4.7724000000000046"/>
  </r>
  <r>
    <n v="9765"/>
    <s v="CA-2011-123855"/>
    <x v="2"/>
    <x v="1229"/>
    <d v="2011-06-23T00:00:00"/>
    <s v="Standard Class"/>
    <s v="MC-18100"/>
    <s v="Mick Crebagga"/>
    <x v="0"/>
    <x v="0"/>
    <x v="1"/>
    <x v="1"/>
    <n v="90036"/>
    <x v="1"/>
    <s v="TEC-PH-10000215"/>
    <x v="2"/>
    <x v="7"/>
    <s v="Plantronics Cordless Phone Headset with In-line Volume - M214C"/>
    <n v="139.80000000000001"/>
    <n v="5"/>
    <n v="0.2"/>
    <n v="12.232500000000009"/>
  </r>
  <r>
    <n v="9766"/>
    <s v="CA-2014-101959"/>
    <x v="3"/>
    <x v="1230"/>
    <d v="2014-03-07T00:00:00"/>
    <s v="Standard Class"/>
    <s v="DB-13660"/>
    <s v="Duane Benoit"/>
    <x v="0"/>
    <x v="0"/>
    <x v="209"/>
    <x v="29"/>
    <n v="6457"/>
    <x v="3"/>
    <s v="OFF-BI-10001757"/>
    <x v="1"/>
    <x v="8"/>
    <s v="Pressboard Hanging Data Binders for Unburst Sheets"/>
    <n v="9.84"/>
    <n v="2"/>
    <n v="0"/>
    <n v="4.7231999999999994"/>
  </r>
  <r>
    <n v="9767"/>
    <s v="CA-2014-101959"/>
    <x v="3"/>
    <x v="1230"/>
    <d v="2014-03-07T00:00:00"/>
    <s v="Standard Class"/>
    <s v="DB-13660"/>
    <s v="Duane Benoit"/>
    <x v="0"/>
    <x v="0"/>
    <x v="209"/>
    <x v="29"/>
    <n v="6457"/>
    <x v="3"/>
    <s v="OFF-PA-10002137"/>
    <x v="1"/>
    <x v="10"/>
    <s v="Southworth 100% Résumé Paper, 24lb."/>
    <n v="7.78"/>
    <n v="1"/>
    <n v="0"/>
    <n v="3.5009999999999994"/>
  </r>
  <r>
    <n v="9768"/>
    <s v="CA-2014-102659"/>
    <x v="3"/>
    <x v="34"/>
    <d v="2014-12-16T00:00:00"/>
    <s v="Standard Class"/>
    <s v="LW-17215"/>
    <s v="Luke Weiss"/>
    <x v="0"/>
    <x v="0"/>
    <x v="354"/>
    <x v="12"/>
    <n v="49505"/>
    <x v="2"/>
    <s v="OFF-BI-10000088"/>
    <x v="1"/>
    <x v="8"/>
    <s v="GBC Imprintable Covers"/>
    <n v="54.900000000000006"/>
    <n v="5"/>
    <n v="0"/>
    <n v="26.901000000000003"/>
  </r>
  <r>
    <n v="9769"/>
    <s v="CA-2014-142328"/>
    <x v="3"/>
    <x v="226"/>
    <d v="2014-12-15T00:00:00"/>
    <s v="Standard Class"/>
    <s v="TC-21535"/>
    <s v="Tracy Collins"/>
    <x v="2"/>
    <x v="0"/>
    <x v="8"/>
    <x v="1"/>
    <n v="94122"/>
    <x v="1"/>
    <s v="OFF-PA-10000380"/>
    <x v="1"/>
    <x v="10"/>
    <s v="REDIFORM Incoming/Outgoing Call Register, 11&quot; X 8 1/2&quot;, 100 Messages"/>
    <n v="50.04"/>
    <n v="6"/>
    <n v="0"/>
    <n v="25.02"/>
  </r>
  <r>
    <n v="9770"/>
    <s v="CA-2013-123533"/>
    <x v="0"/>
    <x v="390"/>
    <d v="2013-12-01T00:00:00"/>
    <s v="Standard Class"/>
    <s v="SC-20050"/>
    <s v="Sample Company A"/>
    <x v="2"/>
    <x v="0"/>
    <x v="146"/>
    <x v="2"/>
    <n v="33012"/>
    <x v="0"/>
    <s v="FUR-BO-10001619"/>
    <x v="0"/>
    <x v="0"/>
    <s v="O'Sullivan Cherrywood Estates Traditional Bookcase"/>
    <n v="339.92000000000007"/>
    <n v="5"/>
    <n v="0.2"/>
    <n v="8.4979999999999762"/>
  </r>
  <r>
    <n v="9771"/>
    <s v="CA-2013-123533"/>
    <x v="0"/>
    <x v="390"/>
    <d v="2013-12-01T00:00:00"/>
    <s v="Standard Class"/>
    <s v="SC-20050"/>
    <s v="Sample Company A"/>
    <x v="2"/>
    <x v="0"/>
    <x v="146"/>
    <x v="2"/>
    <n v="33012"/>
    <x v="0"/>
    <s v="OFF-PA-10001609"/>
    <x v="1"/>
    <x v="10"/>
    <s v="Tops Wirebound Message Log Books"/>
    <n v="10.528"/>
    <n v="4"/>
    <n v="0.2"/>
    <n v="3.4215999999999993"/>
  </r>
  <r>
    <n v="9772"/>
    <s v="CA-2013-123533"/>
    <x v="0"/>
    <x v="390"/>
    <d v="2013-12-01T00:00:00"/>
    <s v="Standard Class"/>
    <s v="SC-20050"/>
    <s v="Sample Company A"/>
    <x v="2"/>
    <x v="0"/>
    <x v="146"/>
    <x v="2"/>
    <n v="33012"/>
    <x v="0"/>
    <s v="OFF-AP-10002765"/>
    <x v="1"/>
    <x v="9"/>
    <s v="Fellowes Advanced Computer Series Surge Protectors"/>
    <n v="42.384"/>
    <n v="2"/>
    <n v="0.2"/>
    <n v="4.2384000000000022"/>
  </r>
  <r>
    <n v="9773"/>
    <s v="CA-2013-104983"/>
    <x v="0"/>
    <x v="894"/>
    <d v="2013-07-04T00:00:00"/>
    <s v="Same Day"/>
    <s v="FM-14215"/>
    <s v="Filia McAdams"/>
    <x v="1"/>
    <x v="0"/>
    <x v="10"/>
    <x v="9"/>
    <n v="19143"/>
    <x v="3"/>
    <s v="OFF-PA-10000167"/>
    <x v="1"/>
    <x v="10"/>
    <s v="Xerox 1925"/>
    <n v="123.92000000000002"/>
    <n v="5"/>
    <n v="0.2"/>
    <n v="38.724999999999994"/>
  </r>
  <r>
    <n v="9774"/>
    <s v="CA-2013-160234"/>
    <x v="0"/>
    <x v="190"/>
    <d v="2013-07-04T00:00:00"/>
    <s v="Standard Class"/>
    <s v="PF-19225"/>
    <s v="Phillip Flathmann"/>
    <x v="0"/>
    <x v="0"/>
    <x v="118"/>
    <x v="32"/>
    <n v="30318"/>
    <x v="0"/>
    <s v="TEC-PH-10004434"/>
    <x v="2"/>
    <x v="7"/>
    <s v="Cisco IP Phone 7961G VoIP phone - Dark gray"/>
    <n v="135.94999999999999"/>
    <n v="1"/>
    <n v="0"/>
    <n v="39.425499999999985"/>
  </r>
  <r>
    <n v="9775"/>
    <s v="CA-2011-169019"/>
    <x v="2"/>
    <x v="711"/>
    <d v="2011-07-30T00:00:00"/>
    <s v="Standard Class"/>
    <s v="LF-17185"/>
    <s v="Luke Foster"/>
    <x v="0"/>
    <x v="0"/>
    <x v="52"/>
    <x v="5"/>
    <n v="78207"/>
    <x v="2"/>
    <s v="OFF-BI-10004995"/>
    <x v="1"/>
    <x v="8"/>
    <s v="GBC DocuBind P400 Electric Binding System"/>
    <n v="2177.5839999999994"/>
    <n v="8"/>
    <n v="0.8"/>
    <n v="-3701.8928000000014"/>
  </r>
  <r>
    <n v="9776"/>
    <s v="CA-2011-169019"/>
    <x v="2"/>
    <x v="711"/>
    <d v="2011-07-30T00:00:00"/>
    <s v="Standard Class"/>
    <s v="LF-17185"/>
    <s v="Luke Foster"/>
    <x v="0"/>
    <x v="0"/>
    <x v="52"/>
    <x v="5"/>
    <n v="78207"/>
    <x v="2"/>
    <s v="FUR-FU-10004666"/>
    <x v="0"/>
    <x v="5"/>
    <s v="DAX Clear Channel Poster Frame"/>
    <n v="17.496000000000002"/>
    <n v="3"/>
    <n v="0.6"/>
    <n v="-10.060199999999998"/>
  </r>
  <r>
    <n v="9777"/>
    <s v="CA-2011-169019"/>
    <x v="2"/>
    <x v="711"/>
    <d v="2011-07-30T00:00:00"/>
    <s v="Standard Class"/>
    <s v="LF-17185"/>
    <s v="Luke Foster"/>
    <x v="0"/>
    <x v="0"/>
    <x v="52"/>
    <x v="5"/>
    <n v="78207"/>
    <x v="2"/>
    <s v="OFF-BI-10001524"/>
    <x v="1"/>
    <x v="8"/>
    <s v="GBC Premium Transparent Covers with Diagonal Lined Pattern"/>
    <n v="16.783999999999995"/>
    <n v="4"/>
    <n v="0.8"/>
    <n v="-26.854400000000012"/>
  </r>
  <r>
    <n v="9778"/>
    <s v="CA-2011-169019"/>
    <x v="2"/>
    <x v="711"/>
    <d v="2011-07-30T00:00:00"/>
    <s v="Standard Class"/>
    <s v="LF-17185"/>
    <s v="Luke Foster"/>
    <x v="0"/>
    <x v="0"/>
    <x v="52"/>
    <x v="5"/>
    <n v="78207"/>
    <x v="2"/>
    <s v="TEC-AC-10002076"/>
    <x v="2"/>
    <x v="11"/>
    <s v="Microsoft Natural Keyboard Elite"/>
    <n v="431.13600000000002"/>
    <n v="9"/>
    <n v="0.2"/>
    <n v="-26.946000000000012"/>
  </r>
  <r>
    <n v="9779"/>
    <s v="CA-2011-169019"/>
    <x v="2"/>
    <x v="711"/>
    <d v="2011-07-30T00:00:00"/>
    <s v="Standard Class"/>
    <s v="LF-17185"/>
    <s v="Luke Foster"/>
    <x v="0"/>
    <x v="0"/>
    <x v="52"/>
    <x v="5"/>
    <n v="78207"/>
    <x v="2"/>
    <s v="OFF-BI-10001679"/>
    <x v="1"/>
    <x v="8"/>
    <s v="GBC Instant Index System for Binding Systems"/>
    <n v="8.879999999999999"/>
    <n v="5"/>
    <n v="0.8"/>
    <n v="-13.32"/>
  </r>
  <r>
    <n v="9780"/>
    <s v="CA-2011-169019"/>
    <x v="2"/>
    <x v="711"/>
    <d v="2011-07-30T00:00:00"/>
    <s v="Standard Class"/>
    <s v="LF-17185"/>
    <s v="Luke Foster"/>
    <x v="0"/>
    <x v="0"/>
    <x v="52"/>
    <x v="5"/>
    <n v="78207"/>
    <x v="2"/>
    <s v="OFF-AP-10003281"/>
    <x v="1"/>
    <x v="9"/>
    <s v="Acco 6 Outlet Guardian Standard Surge Suppressor"/>
    <n v="4.8359999999999985"/>
    <n v="2"/>
    <n v="0.8"/>
    <n v="-12.090000000000003"/>
  </r>
  <r>
    <n v="9781"/>
    <s v="CA-2013-153178"/>
    <x v="0"/>
    <x v="749"/>
    <d v="2013-09-19T00:00:00"/>
    <s v="Standard Class"/>
    <s v="CL-12565"/>
    <s v="Clay Ludtke"/>
    <x v="0"/>
    <x v="0"/>
    <x v="85"/>
    <x v="15"/>
    <n v="11561"/>
    <x v="3"/>
    <s v="TEC-PH-10001944"/>
    <x v="2"/>
    <x v="7"/>
    <s v="Wi-Ex zBoost YX540 Cellular Phone Signal Booster"/>
    <n v="437.84999999999997"/>
    <n v="3"/>
    <n v="0"/>
    <n v="131.35499999999996"/>
  </r>
  <r>
    <n v="9782"/>
    <s v="CA-2013-153178"/>
    <x v="0"/>
    <x v="749"/>
    <d v="2013-09-19T00:00:00"/>
    <s v="Standard Class"/>
    <s v="CL-12565"/>
    <s v="Clay Ludtke"/>
    <x v="0"/>
    <x v="0"/>
    <x v="85"/>
    <x v="15"/>
    <n v="11561"/>
    <x v="3"/>
    <s v="OFF-BI-10004390"/>
    <x v="1"/>
    <x v="8"/>
    <s v="GBC DocuBind 200 Manual Binding Machine"/>
    <n v="673.5680000000001"/>
    <n v="2"/>
    <n v="0.2"/>
    <n v="252.58799999999999"/>
  </r>
  <r>
    <n v="9783"/>
    <s v="CA-2012-149748"/>
    <x v="1"/>
    <x v="70"/>
    <d v="2012-06-02T00:00:00"/>
    <s v="Second Class"/>
    <s v="EM-13825"/>
    <s v="Elizabeth Moffitt"/>
    <x v="1"/>
    <x v="0"/>
    <x v="267"/>
    <x v="30"/>
    <n v="7501"/>
    <x v="3"/>
    <s v="OFF-PA-10002120"/>
    <x v="1"/>
    <x v="10"/>
    <s v="Xerox 1889"/>
    <n v="274.8"/>
    <n v="5"/>
    <n v="0"/>
    <n v="134.65199999999999"/>
  </r>
  <r>
    <n v="9784"/>
    <s v="CA-2012-149748"/>
    <x v="1"/>
    <x v="70"/>
    <d v="2012-06-02T00:00:00"/>
    <s v="Second Class"/>
    <s v="EM-13825"/>
    <s v="Elizabeth Moffitt"/>
    <x v="1"/>
    <x v="0"/>
    <x v="267"/>
    <x v="30"/>
    <n v="7501"/>
    <x v="3"/>
    <s v="OFF-ST-10004340"/>
    <x v="1"/>
    <x v="4"/>
    <s v="Fellowes Mobile File Cart, Black"/>
    <n v="62.18"/>
    <n v="1"/>
    <n v="0"/>
    <n v="16.788600000000002"/>
  </r>
  <r>
    <n v="9785"/>
    <s v="CA-2012-149748"/>
    <x v="1"/>
    <x v="70"/>
    <d v="2012-06-02T00:00:00"/>
    <s v="Second Class"/>
    <s v="EM-13825"/>
    <s v="Elizabeth Moffitt"/>
    <x v="1"/>
    <x v="0"/>
    <x v="267"/>
    <x v="30"/>
    <n v="7501"/>
    <x v="3"/>
    <s v="FUR-FU-10001847"/>
    <x v="0"/>
    <x v="5"/>
    <s v="Eldon Image Series Black Desk Accessories"/>
    <n v="8.2799999999999994"/>
    <n v="2"/>
    <n v="0"/>
    <n v="2.9807999999999995"/>
  </r>
  <r>
    <n v="9786"/>
    <s v="CA-2012-155635"/>
    <x v="1"/>
    <x v="1231"/>
    <d v="2012-05-13T00:00:00"/>
    <s v="Standard Class"/>
    <s v="ME-17725"/>
    <s v="Max Engle"/>
    <x v="0"/>
    <x v="0"/>
    <x v="103"/>
    <x v="0"/>
    <n v="40214"/>
    <x v="0"/>
    <s v="OFF-BI-10000962"/>
    <x v="1"/>
    <x v="8"/>
    <s v="Acco Flexible ACCOHIDE Square Ring Data Binder, Dark Blue, 11 1/2&quot; X 14&quot; 7/8&quot;"/>
    <n v="48.81"/>
    <n v="3"/>
    <n v="0"/>
    <n v="23.916899999999998"/>
  </r>
  <r>
    <n v="9787"/>
    <s v="US-2011-114377"/>
    <x v="2"/>
    <x v="1127"/>
    <d v="2011-11-05T00:00:00"/>
    <s v="Same Day"/>
    <s v="BG-11035"/>
    <s v="Barry Gonzalez"/>
    <x v="0"/>
    <x v="0"/>
    <x v="409"/>
    <x v="17"/>
    <n v="23666"/>
    <x v="0"/>
    <s v="FUR-CH-10004754"/>
    <x v="0"/>
    <x v="1"/>
    <s v="Global Stack Chair with Arms, Black"/>
    <n v="149.9"/>
    <n v="5"/>
    <n v="0"/>
    <n v="40.472999999999999"/>
  </r>
  <r>
    <n v="9788"/>
    <s v="CA-2014-144491"/>
    <x v="3"/>
    <x v="996"/>
    <d v="2014-04-02T00:00:00"/>
    <s v="Standard Class"/>
    <s v="CJ-12010"/>
    <s v="Caroline Jumper"/>
    <x v="0"/>
    <x v="0"/>
    <x v="12"/>
    <x v="5"/>
    <n v="77070"/>
    <x v="2"/>
    <s v="FUR-BO-10001811"/>
    <x v="0"/>
    <x v="0"/>
    <s v="Atlantic Metals Mobile 5-Shelf Bookcases, Custom Colors"/>
    <n v="1023.3319999999999"/>
    <n v="5"/>
    <n v="0.32"/>
    <n v="-30.098000000000127"/>
  </r>
  <r>
    <n v="9789"/>
    <s v="CA-2014-144491"/>
    <x v="3"/>
    <x v="996"/>
    <d v="2014-04-02T00:00:00"/>
    <s v="Standard Class"/>
    <s v="CJ-12010"/>
    <s v="Caroline Jumper"/>
    <x v="0"/>
    <x v="0"/>
    <x v="12"/>
    <x v="5"/>
    <n v="77070"/>
    <x v="2"/>
    <s v="FUR-CH-10004063"/>
    <x v="0"/>
    <x v="1"/>
    <s v="Global Deluxe High-Back Manager's Chair"/>
    <n v="600.55799999999999"/>
    <n v="3"/>
    <n v="0.3"/>
    <n v="-8.5794000000000779"/>
  </r>
  <r>
    <n v="9790"/>
    <s v="CA-2014-144491"/>
    <x v="3"/>
    <x v="996"/>
    <d v="2014-04-02T00:00:00"/>
    <s v="Standard Class"/>
    <s v="CJ-12010"/>
    <s v="Caroline Jumper"/>
    <x v="0"/>
    <x v="0"/>
    <x v="12"/>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x v="0"/>
    <x v="12"/>
    <x v="5"/>
    <n v="77070"/>
    <x v="2"/>
    <s v="FUR-CH-10001714"/>
    <x v="0"/>
    <x v="1"/>
    <s v="Global Leather &amp; Oak Executive Chair, Burgundy"/>
    <n v="211.24599999999998"/>
    <n v="2"/>
    <n v="0.3"/>
    <n v="-66.391599999999983"/>
  </r>
  <r>
    <n v="9792"/>
    <s v="CA-2011-127166"/>
    <x v="2"/>
    <x v="371"/>
    <d v="2011-05-23T00:00:00"/>
    <s v="Second Class"/>
    <s v="KH-16360"/>
    <s v="Katherine Hughes"/>
    <x v="0"/>
    <x v="0"/>
    <x v="12"/>
    <x v="5"/>
    <n v="77070"/>
    <x v="2"/>
    <s v="OFF-EN-10003134"/>
    <x v="1"/>
    <x v="12"/>
    <s v="Staples"/>
    <n v="56.063999999999993"/>
    <n v="6"/>
    <n v="0.2"/>
    <n v="21.024000000000001"/>
  </r>
  <r>
    <n v="9793"/>
    <s v="CA-2011-127166"/>
    <x v="2"/>
    <x v="371"/>
    <d v="2011-05-23T00:00:00"/>
    <s v="Second Class"/>
    <s v="KH-16360"/>
    <s v="Katherine Hughes"/>
    <x v="0"/>
    <x v="0"/>
    <x v="12"/>
    <x v="5"/>
    <n v="77070"/>
    <x v="2"/>
    <s v="FUR-CH-10003396"/>
    <x v="0"/>
    <x v="1"/>
    <s v="Global Deluxe Steno Chair"/>
    <n v="107.77200000000001"/>
    <n v="2"/>
    <n v="0.3"/>
    <n v="-29.252400000000009"/>
  </r>
  <r>
    <n v="9794"/>
    <s v="CA-2011-127166"/>
    <x v="2"/>
    <x v="371"/>
    <d v="2011-05-23T00:00:00"/>
    <s v="Second Class"/>
    <s v="KH-16360"/>
    <s v="Katherine Hughes"/>
    <x v="0"/>
    <x v="0"/>
    <x v="12"/>
    <x v="5"/>
    <n v="77070"/>
    <x v="2"/>
    <s v="OFF-PA-10001560"/>
    <x v="1"/>
    <x v="10"/>
    <s v="Adams Telephone Message Books, 5 1/4” x 11”"/>
    <n v="4.8320000000000007"/>
    <n v="1"/>
    <n v="0.2"/>
    <n v="1.6307999999999998"/>
  </r>
  <r>
    <n v="9795"/>
    <s v="CA-2011-127166"/>
    <x v="2"/>
    <x v="371"/>
    <d v="2011-05-23T00:00:00"/>
    <s v="Second Class"/>
    <s v="KH-16360"/>
    <s v="Katherine Hughes"/>
    <x v="0"/>
    <x v="0"/>
    <x v="12"/>
    <x v="5"/>
    <n v="77070"/>
    <x v="2"/>
    <s v="OFF-BI-10000977"/>
    <x v="1"/>
    <x v="8"/>
    <s v="Ibico Plastic Spiral Binding Combs"/>
    <n v="18.239999999999995"/>
    <n v="3"/>
    <n v="0.8"/>
    <n v="-31.00800000000001"/>
  </r>
  <r>
    <n v="9796"/>
    <s v="CA-2013-125920"/>
    <x v="0"/>
    <x v="206"/>
    <d v="2013-05-29T00:00:00"/>
    <s v="Standard Class"/>
    <s v="SH-19975"/>
    <s v="Sally Hughsby"/>
    <x v="1"/>
    <x v="0"/>
    <x v="22"/>
    <x v="10"/>
    <n v="60610"/>
    <x v="2"/>
    <s v="OFF-BI-10003429"/>
    <x v="1"/>
    <x v="8"/>
    <s v="Cardinal HOLDit! Binder Insert Strips,Extra Strips"/>
    <n v="3.7979999999999992"/>
    <n v="3"/>
    <n v="0.8"/>
    <n v="-5.8869000000000007"/>
  </r>
  <r>
    <n v="9797"/>
    <s v="CA-2012-128608"/>
    <x v="1"/>
    <x v="1026"/>
    <d v="2012-01-17T00:00:00"/>
    <s v="Standard Class"/>
    <s v="CS-12490"/>
    <s v="Cindy Schnelling"/>
    <x v="1"/>
    <x v="0"/>
    <x v="167"/>
    <x v="24"/>
    <n v="43615"/>
    <x v="3"/>
    <s v="OFF-AR-10001374"/>
    <x v="1"/>
    <x v="6"/>
    <s v="BIC Brite Liner Highlighters, Chisel Tip"/>
    <n v="10.368000000000002"/>
    <n v="2"/>
    <n v="0.2"/>
    <n v="1.5551999999999992"/>
  </r>
  <r>
    <n v="9798"/>
    <s v="CA-2012-128608"/>
    <x v="1"/>
    <x v="1026"/>
    <d v="2012-01-17T00:00:00"/>
    <s v="Standard Class"/>
    <s v="CS-12490"/>
    <s v="Cindy Schnelling"/>
    <x v="1"/>
    <x v="0"/>
    <x v="167"/>
    <x v="24"/>
    <n v="43615"/>
    <x v="3"/>
    <s v="TEC-PH-10004977"/>
    <x v="2"/>
    <x v="7"/>
    <s v="GE 30524EE4"/>
    <n v="235.18799999999999"/>
    <n v="2"/>
    <n v="0.4"/>
    <n v="-43.117800000000045"/>
  </r>
  <r>
    <n v="9799"/>
    <s v="CA-2012-128608"/>
    <x v="1"/>
    <x v="1026"/>
    <d v="2012-01-17T00:00:00"/>
    <s v="Standard Class"/>
    <s v="CS-12490"/>
    <s v="Cindy Schnelling"/>
    <x v="1"/>
    <x v="0"/>
    <x v="167"/>
    <x v="24"/>
    <n v="43615"/>
    <x v="3"/>
    <s v="TEC-PH-10000912"/>
    <x v="2"/>
    <x v="7"/>
    <s v="Anker 24W Portable Micro USB Car Charger"/>
    <n v="26.376000000000001"/>
    <n v="4"/>
    <n v="0.4"/>
    <n v="2.6375999999999991"/>
  </r>
  <r>
    <n v="9800"/>
    <s v="CA-2012-128608"/>
    <x v="1"/>
    <x v="1026"/>
    <d v="2012-01-17T00:00:00"/>
    <s v="Standard Class"/>
    <s v="CS-12490"/>
    <s v="Cindy Schnelling"/>
    <x v="1"/>
    <x v="0"/>
    <x v="167"/>
    <x v="24"/>
    <n v="43615"/>
    <x v="3"/>
    <s v="TEC-AC-10000487"/>
    <x v="2"/>
    <x v="11"/>
    <s v="SanDisk Cruzer 4 GB USB Flash Drive"/>
    <n v="10.384"/>
    <n v="2"/>
    <n v="0.2"/>
    <n v="2.2065999999999999"/>
  </r>
  <r>
    <n v="9801"/>
    <s v="CA-2012-128608"/>
    <x v="1"/>
    <x v="1026"/>
    <d v="2012-01-17T00:00:00"/>
    <s v="Standard Class"/>
    <s v="CS-12490"/>
    <s v="Cindy Schnelling"/>
    <x v="1"/>
    <x v="0"/>
    <x v="167"/>
    <x v="24"/>
    <n v="43615"/>
    <x v="3"/>
    <s v="TEC-PH-10002262"/>
    <x v="2"/>
    <x v="7"/>
    <s v="LG Electronics Tone+ HBS-730 Bluetooth Headset"/>
    <n v="107.11799999999999"/>
    <n v="3"/>
    <n v="0.4"/>
    <n v="-21.423599999999993"/>
  </r>
  <r>
    <n v="9802"/>
    <s v="CA-2014-137918"/>
    <x v="3"/>
    <x v="365"/>
    <d v="2014-10-07T00:00:00"/>
    <s v="Standard Class"/>
    <s v="JK-15730"/>
    <s v="Joe Kamberova"/>
    <x v="0"/>
    <x v="0"/>
    <x v="529"/>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x v="0"/>
    <x v="20"/>
    <x v="15"/>
    <n v="10024"/>
    <x v="3"/>
    <s v="OFF-BI-10004182"/>
    <x v="1"/>
    <x v="8"/>
    <s v="Economy Binders"/>
    <n v="3.3280000000000003"/>
    <n v="2"/>
    <n v="0.2"/>
    <n v="1.2064000000000001"/>
  </r>
  <r>
    <n v="9804"/>
    <s v="CA-2012-122973"/>
    <x v="1"/>
    <x v="1074"/>
    <d v="2012-07-20T00:00:00"/>
    <s v="Second Class"/>
    <s v="PJ-19015"/>
    <s v="Pauline Johnson"/>
    <x v="0"/>
    <x v="0"/>
    <x v="20"/>
    <x v="15"/>
    <n v="10024"/>
    <x v="3"/>
    <s v="TEC-PH-10002468"/>
    <x v="2"/>
    <x v="7"/>
    <s v="Plantronics CS 50-USB - headset - Convertible, Monaural"/>
    <n v="135.99"/>
    <n v="1"/>
    <n v="0"/>
    <n v="36.717300000000009"/>
  </r>
  <r>
    <n v="9805"/>
    <s v="CA-2012-122973"/>
    <x v="1"/>
    <x v="1074"/>
    <d v="2012-07-20T00:00:00"/>
    <s v="Second Class"/>
    <s v="PJ-19015"/>
    <s v="Pauline Johnson"/>
    <x v="0"/>
    <x v="0"/>
    <x v="20"/>
    <x v="15"/>
    <n v="10024"/>
    <x v="3"/>
    <s v="FUR-FU-10002364"/>
    <x v="0"/>
    <x v="5"/>
    <s v="Eldon Expressions Wood Desk Accessories, Oak"/>
    <n v="7.38"/>
    <n v="1"/>
    <n v="0"/>
    <n v="2.1401999999999992"/>
  </r>
  <r>
    <n v="9806"/>
    <s v="CA-2013-136322"/>
    <x v="0"/>
    <x v="147"/>
    <d v="2013-10-27T00:00:00"/>
    <s v="Standard Class"/>
    <s v="AP-10720"/>
    <s v="Anne Pryor"/>
    <x v="2"/>
    <x v="0"/>
    <x v="2"/>
    <x v="2"/>
    <n v="33311"/>
    <x v="0"/>
    <s v="FUR-FU-10002878"/>
    <x v="0"/>
    <x v="5"/>
    <s v="Seth Thomas 14&quot; Day/Date Wall Clock"/>
    <n v="45.568000000000005"/>
    <n v="2"/>
    <n v="0.2"/>
    <n v="9.6832000000000011"/>
  </r>
  <r>
    <n v="9807"/>
    <s v="CA-2013-136322"/>
    <x v="0"/>
    <x v="147"/>
    <d v="2013-10-27T00:00:00"/>
    <s v="Standard Class"/>
    <s v="AP-10720"/>
    <s v="Anne Pryor"/>
    <x v="2"/>
    <x v="0"/>
    <x v="2"/>
    <x v="2"/>
    <n v="33311"/>
    <x v="0"/>
    <s v="OFF-BI-10004817"/>
    <x v="1"/>
    <x v="8"/>
    <s v="GBC Personal VeloBind Strips"/>
    <n v="28.752000000000006"/>
    <n v="8"/>
    <n v="0.7"/>
    <n v="-21.084799999999994"/>
  </r>
  <r>
    <n v="9808"/>
    <s v="CA-2014-107209"/>
    <x v="3"/>
    <x v="944"/>
    <d v="2014-08-02T00:00:00"/>
    <s v="Second Class"/>
    <s v="JW-15955"/>
    <s v="Joni Wasserman"/>
    <x v="0"/>
    <x v="0"/>
    <x v="253"/>
    <x v="3"/>
    <n v="27604"/>
    <x v="0"/>
    <s v="FUR-CH-10001146"/>
    <x v="0"/>
    <x v="1"/>
    <s v="Global Value Mid-Back Manager's Chair, Gray"/>
    <n v="194.84800000000001"/>
    <n v="4"/>
    <n v="0.2"/>
    <n v="12.177999999999983"/>
  </r>
  <r>
    <n v="9809"/>
    <s v="CA-2014-145093"/>
    <x v="3"/>
    <x v="246"/>
    <d v="2014-07-27T00:00:00"/>
    <s v="Standard Class"/>
    <s v="PT-19090"/>
    <s v="Pete Takahito"/>
    <x v="0"/>
    <x v="0"/>
    <x v="22"/>
    <x v="10"/>
    <n v="60623"/>
    <x v="2"/>
    <s v="OFF-BI-10001116"/>
    <x v="1"/>
    <x v="8"/>
    <s v="Wilson Jones 1&quot; Hanging DublLock Ring Binders"/>
    <n v="2.1119999999999997"/>
    <n v="2"/>
    <n v="0.8"/>
    <n v="-3.3792"/>
  </r>
  <r>
    <n v="9810"/>
    <s v="US-2011-139640"/>
    <x v="2"/>
    <x v="845"/>
    <d v="2011-11-11T00:00:00"/>
    <s v="Second Class"/>
    <s v="TB-21595"/>
    <s v="Troy Blackwell"/>
    <x v="0"/>
    <x v="0"/>
    <x v="32"/>
    <x v="21"/>
    <n v="97206"/>
    <x v="1"/>
    <s v="OFF-PA-10000304"/>
    <x v="1"/>
    <x v="10"/>
    <s v="Xerox 1995"/>
    <n v="25.920000000000005"/>
    <n v="5"/>
    <n v="0.2"/>
    <n v="9.0719999999999992"/>
  </r>
  <r>
    <n v="9811"/>
    <s v="US-2011-139640"/>
    <x v="2"/>
    <x v="845"/>
    <d v="2011-11-11T00:00:00"/>
    <s v="Second Class"/>
    <s v="TB-21595"/>
    <s v="Troy Blackwell"/>
    <x v="0"/>
    <x v="0"/>
    <x v="32"/>
    <x v="21"/>
    <n v="97206"/>
    <x v="1"/>
    <s v="OFF-AR-10002240"/>
    <x v="1"/>
    <x v="6"/>
    <s v="Panasonic KP-150 Electric Pencil Sharpener"/>
    <n v="120.76800000000001"/>
    <n v="4"/>
    <n v="0.2"/>
    <n v="9.0575999999999972"/>
  </r>
  <r>
    <n v="9812"/>
    <s v="CA-2013-117583"/>
    <x v="0"/>
    <x v="581"/>
    <d v="2013-12-01T00:00:00"/>
    <s v="First Class"/>
    <s v="CB-12025"/>
    <s v="Cassandra Brandow"/>
    <x v="0"/>
    <x v="0"/>
    <x v="522"/>
    <x v="30"/>
    <n v="7017"/>
    <x v="3"/>
    <s v="OFF-PA-10001246"/>
    <x v="1"/>
    <x v="10"/>
    <s v="Xerox 215"/>
    <n v="25.92"/>
    <n v="4"/>
    <n v="0"/>
    <n v="12.441600000000001"/>
  </r>
  <r>
    <n v="9813"/>
    <s v="CA-2013-117583"/>
    <x v="0"/>
    <x v="581"/>
    <d v="2013-12-01T00:00:00"/>
    <s v="First Class"/>
    <s v="CB-12025"/>
    <s v="Cassandra Brandow"/>
    <x v="0"/>
    <x v="0"/>
    <x v="522"/>
    <x v="30"/>
    <n v="7017"/>
    <x v="3"/>
    <s v="OFF-AR-10000658"/>
    <x v="1"/>
    <x v="6"/>
    <s v="Newell 324"/>
    <n v="34.650000000000006"/>
    <n v="3"/>
    <n v="0"/>
    <n v="9.702"/>
  </r>
  <r>
    <n v="9814"/>
    <s v="CA-2013-117583"/>
    <x v="0"/>
    <x v="581"/>
    <d v="2013-12-01T00:00:00"/>
    <s v="First Class"/>
    <s v="CB-12025"/>
    <s v="Cassandra Brandow"/>
    <x v="0"/>
    <x v="0"/>
    <x v="522"/>
    <x v="30"/>
    <n v="7017"/>
    <x v="3"/>
    <s v="OFF-PA-10000100"/>
    <x v="1"/>
    <x v="10"/>
    <s v="Xerox 1945"/>
    <n v="204.95000000000002"/>
    <n v="5"/>
    <n v="0"/>
    <n v="100.4255"/>
  </r>
  <r>
    <n v="9815"/>
    <s v="CA-2013-117583"/>
    <x v="0"/>
    <x v="581"/>
    <d v="2013-12-01T00:00:00"/>
    <s v="First Class"/>
    <s v="CB-12025"/>
    <s v="Cassandra Brandow"/>
    <x v="0"/>
    <x v="0"/>
    <x v="522"/>
    <x v="30"/>
    <n v="7017"/>
    <x v="3"/>
    <s v="OFF-BI-10004233"/>
    <x v="1"/>
    <x v="8"/>
    <s v="GBC Pre-Punched Binding Paper, Plastic, White, 8-1/2&quot; x 11&quot;"/>
    <n v="79.95"/>
    <n v="5"/>
    <n v="0"/>
    <n v="38.376000000000005"/>
  </r>
  <r>
    <n v="9816"/>
    <s v="CA-2012-162201"/>
    <x v="1"/>
    <x v="1214"/>
    <d v="2012-06-12T00:00:00"/>
    <s v="Standard Class"/>
    <s v="AG-10495"/>
    <s v="Andrew Gjertsen"/>
    <x v="1"/>
    <x v="0"/>
    <x v="84"/>
    <x v="2"/>
    <n v="33710"/>
    <x v="0"/>
    <s v="OFF-PA-10002581"/>
    <x v="1"/>
    <x v="10"/>
    <s v="Xerox 1951"/>
    <n v="173.48800000000003"/>
    <n v="7"/>
    <n v="0.2"/>
    <n v="54.214999999999982"/>
  </r>
  <r>
    <n v="9817"/>
    <s v="CA-2012-162201"/>
    <x v="1"/>
    <x v="1214"/>
    <d v="2012-06-12T00:00:00"/>
    <s v="Standard Class"/>
    <s v="AG-10495"/>
    <s v="Andrew Gjertsen"/>
    <x v="1"/>
    <x v="0"/>
    <x v="84"/>
    <x v="2"/>
    <n v="33710"/>
    <x v="0"/>
    <s v="OFF-ST-10000046"/>
    <x v="1"/>
    <x v="4"/>
    <s v="Fellowes Super Stor/Drawer Files"/>
    <n v="516.96"/>
    <n v="4"/>
    <n v="0.2"/>
    <n v="-6.4619999999999891"/>
  </r>
  <r>
    <n v="9818"/>
    <s v="CA-2012-162201"/>
    <x v="1"/>
    <x v="1214"/>
    <d v="2012-06-12T00:00:00"/>
    <s v="Standard Class"/>
    <s v="AG-10495"/>
    <s v="Andrew Gjertsen"/>
    <x v="1"/>
    <x v="0"/>
    <x v="84"/>
    <x v="2"/>
    <n v="33710"/>
    <x v="0"/>
    <s v="FUR-FU-10001185"/>
    <x v="0"/>
    <x v="5"/>
    <s v="Advantus Employee of the Month Certificate Frame, 11 x 13-1/2"/>
    <n v="173.208"/>
    <n v="7"/>
    <n v="0.2"/>
    <n v="45.467100000000009"/>
  </r>
  <r>
    <n v="9819"/>
    <s v="CA-2012-162201"/>
    <x v="1"/>
    <x v="1214"/>
    <d v="2012-06-12T00:00:00"/>
    <s v="Standard Class"/>
    <s v="AG-10495"/>
    <s v="Andrew Gjertsen"/>
    <x v="1"/>
    <x v="0"/>
    <x v="84"/>
    <x v="2"/>
    <n v="33710"/>
    <x v="0"/>
    <s v="OFF-AR-10003856"/>
    <x v="1"/>
    <x v="6"/>
    <s v="Newell 344"/>
    <n v="4.4479999999999995"/>
    <n v="2"/>
    <n v="0.2"/>
    <n v="0.3335999999999999"/>
  </r>
  <r>
    <n v="9820"/>
    <s v="CA-2012-162201"/>
    <x v="1"/>
    <x v="1214"/>
    <d v="2012-06-12T00:00:00"/>
    <s v="Standard Class"/>
    <s v="AG-10495"/>
    <s v="Andrew Gjertsen"/>
    <x v="1"/>
    <x v="0"/>
    <x v="84"/>
    <x v="2"/>
    <n v="33710"/>
    <x v="0"/>
    <s v="OFF-LA-10001982"/>
    <x v="1"/>
    <x v="2"/>
    <s v="Smead Alpha-Z Color-Coded Name Labels First Letter Starter Set"/>
    <n v="9"/>
    <n v="3"/>
    <n v="0.2"/>
    <n v="3.1499999999999995"/>
  </r>
  <r>
    <n v="9821"/>
    <s v="CA-2012-162201"/>
    <x v="1"/>
    <x v="1214"/>
    <d v="2012-06-12T00:00:00"/>
    <s v="Standard Class"/>
    <s v="AG-10495"/>
    <s v="Andrew Gjertsen"/>
    <x v="1"/>
    <x v="0"/>
    <x v="84"/>
    <x v="2"/>
    <n v="33710"/>
    <x v="0"/>
    <s v="OFF-PA-10001215"/>
    <x v="1"/>
    <x v="10"/>
    <s v="Xerox 1963"/>
    <n v="42.24"/>
    <n v="10"/>
    <n v="0.2"/>
    <n v="13.199999999999998"/>
  </r>
  <r>
    <n v="9822"/>
    <s v="CA-2012-162201"/>
    <x v="1"/>
    <x v="1214"/>
    <d v="2012-06-12T00:00:00"/>
    <s v="Standard Class"/>
    <s v="AG-10495"/>
    <s v="Andrew Gjertsen"/>
    <x v="1"/>
    <x v="0"/>
    <x v="84"/>
    <x v="2"/>
    <n v="33710"/>
    <x v="0"/>
    <s v="OFF-BI-10002429"/>
    <x v="1"/>
    <x v="8"/>
    <s v="Premier Elliptical Ring Binder, Black"/>
    <n v="18.264000000000003"/>
    <n v="2"/>
    <n v="0.7"/>
    <n v="-13.393599999999999"/>
  </r>
  <r>
    <n v="9823"/>
    <s v="US-2011-164406"/>
    <x v="2"/>
    <x v="860"/>
    <d v="2011-08-19T00:00:00"/>
    <s v="Standard Class"/>
    <s v="BD-11605"/>
    <s v="Brian Dahlen"/>
    <x v="0"/>
    <x v="0"/>
    <x v="8"/>
    <x v="1"/>
    <n v="94122"/>
    <x v="1"/>
    <s v="OFF-AP-10003287"/>
    <x v="1"/>
    <x v="9"/>
    <s v="Tripp Lite TLP810NET Broadband Surge for Modem/Fax"/>
    <n v="152.91"/>
    <n v="3"/>
    <n v="0"/>
    <n v="42.814799999999998"/>
  </r>
  <r>
    <n v="9824"/>
    <s v="US-2011-164406"/>
    <x v="2"/>
    <x v="860"/>
    <d v="2011-08-19T00:00:00"/>
    <s v="Standard Class"/>
    <s v="BD-11605"/>
    <s v="Brian Dahlen"/>
    <x v="0"/>
    <x v="0"/>
    <x v="8"/>
    <x v="1"/>
    <n v="94122"/>
    <x v="1"/>
    <s v="OFF-PA-10000167"/>
    <x v="1"/>
    <x v="10"/>
    <s v="Xerox 1925"/>
    <n v="92.94"/>
    <n v="3"/>
    <n v="0"/>
    <n v="41.822999999999993"/>
  </r>
  <r>
    <n v="9825"/>
    <s v="US-2011-164406"/>
    <x v="2"/>
    <x v="860"/>
    <d v="2011-08-19T00:00:00"/>
    <s v="Standard Class"/>
    <s v="BD-11605"/>
    <s v="Brian Dahlen"/>
    <x v="0"/>
    <x v="0"/>
    <x v="8"/>
    <x v="1"/>
    <n v="94122"/>
    <x v="1"/>
    <s v="OFF-BI-10002309"/>
    <x v="1"/>
    <x v="8"/>
    <s v="Avery Heavy-Duty EZD  Binder With Locking Rings"/>
    <n v="17.856000000000002"/>
    <n v="4"/>
    <n v="0.2"/>
    <n v="6.2495999999999992"/>
  </r>
  <r>
    <n v="9826"/>
    <s v="US-2011-164406"/>
    <x v="2"/>
    <x v="860"/>
    <d v="2011-08-19T00:00:00"/>
    <s v="Standard Class"/>
    <s v="BD-11605"/>
    <s v="Brian Dahlen"/>
    <x v="0"/>
    <x v="0"/>
    <x v="8"/>
    <x v="1"/>
    <n v="94122"/>
    <x v="1"/>
    <s v="OFF-BI-10003638"/>
    <x v="1"/>
    <x v="8"/>
    <s v="GBC Durable Plastic Covers"/>
    <n v="46.440000000000005"/>
    <n v="3"/>
    <n v="0.2"/>
    <n v="15.092999999999998"/>
  </r>
  <r>
    <n v="9827"/>
    <s v="US-2011-164406"/>
    <x v="2"/>
    <x v="860"/>
    <d v="2011-08-19T00:00:00"/>
    <s v="Standard Class"/>
    <s v="BD-11605"/>
    <s v="Brian Dahlen"/>
    <x v="0"/>
    <x v="0"/>
    <x v="8"/>
    <x v="1"/>
    <n v="94122"/>
    <x v="1"/>
    <s v="FUR-CH-10003833"/>
    <x v="0"/>
    <x v="1"/>
    <s v="Novimex Fabric Task Chair"/>
    <n v="195.136"/>
    <n v="4"/>
    <n v="0.2"/>
    <n v="-12.196000000000005"/>
  </r>
  <r>
    <n v="9828"/>
    <s v="CA-2014-169999"/>
    <x v="3"/>
    <x v="249"/>
    <d v="2014-06-27T00:00:00"/>
    <s v="Standard Class"/>
    <s v="JS-15685"/>
    <s v="Jim Sink"/>
    <x v="1"/>
    <x v="0"/>
    <x v="20"/>
    <x v="15"/>
    <n v="10035"/>
    <x v="3"/>
    <s v="OFF-ST-10001511"/>
    <x v="1"/>
    <x v="4"/>
    <s v="Space Solutions Commercial Steel Shelving"/>
    <n v="129.30000000000001"/>
    <n v="2"/>
    <n v="0"/>
    <n v="6.4649999999999892"/>
  </r>
  <r>
    <n v="9829"/>
    <s v="CA-2014-169999"/>
    <x v="3"/>
    <x v="249"/>
    <d v="2014-06-27T00:00:00"/>
    <s v="Standard Class"/>
    <s v="JS-15685"/>
    <s v="Jim Sink"/>
    <x v="1"/>
    <x v="0"/>
    <x v="20"/>
    <x v="15"/>
    <n v="10035"/>
    <x v="3"/>
    <s v="OFF-BI-10004728"/>
    <x v="1"/>
    <x v="8"/>
    <s v="Wilson Jones Turn Tabs Binder Tool for Ring Binders"/>
    <n v="11.568000000000001"/>
    <n v="3"/>
    <n v="0.2"/>
    <n v="3.7595999999999998"/>
  </r>
  <r>
    <n v="9830"/>
    <s v="US-2014-152842"/>
    <x v="3"/>
    <x v="11"/>
    <d v="2014-07-24T00:00:00"/>
    <s v="Standard Class"/>
    <s v="NF-18385"/>
    <s v="Natalie Fritzler"/>
    <x v="0"/>
    <x v="0"/>
    <x v="35"/>
    <x v="3"/>
    <n v="28205"/>
    <x v="0"/>
    <s v="FUR-CH-10004218"/>
    <x v="0"/>
    <x v="1"/>
    <s v="Global Fabric Manager's Chair, Dark Gray"/>
    <n v="242.35200000000003"/>
    <n v="3"/>
    <n v="0.2"/>
    <n v="15.147000000000006"/>
  </r>
  <r>
    <n v="9831"/>
    <s v="CA-2011-113257"/>
    <x v="2"/>
    <x v="757"/>
    <d v="2011-12-18T00:00:00"/>
    <s v="Second Class"/>
    <s v="SC-20305"/>
    <s v="Sean Christensen"/>
    <x v="0"/>
    <x v="0"/>
    <x v="486"/>
    <x v="5"/>
    <n v="77705"/>
    <x v="2"/>
    <s v="TEC-AC-10004171"/>
    <x v="2"/>
    <x v="11"/>
    <s v="Razer Kraken 7.1 Surround Sound Over Ear USB Gaming Headset"/>
    <n v="319.96800000000002"/>
    <n v="4"/>
    <n v="0.2"/>
    <n v="95.990400000000008"/>
  </r>
  <r>
    <n v="9832"/>
    <s v="CA-2011-113257"/>
    <x v="2"/>
    <x v="757"/>
    <d v="2011-12-18T00:00:00"/>
    <s v="Second Class"/>
    <s v="SC-20305"/>
    <s v="Sean Christensen"/>
    <x v="0"/>
    <x v="0"/>
    <x v="486"/>
    <x v="5"/>
    <n v="77705"/>
    <x v="2"/>
    <s v="FUR-FU-10001706"/>
    <x v="0"/>
    <x v="5"/>
    <s v="Longer-Life Soft White Bulbs"/>
    <n v="8.6240000000000023"/>
    <n v="7"/>
    <n v="0.6"/>
    <n v="-2.5872000000000011"/>
  </r>
  <r>
    <n v="9833"/>
    <s v="CA-2011-133963"/>
    <x v="2"/>
    <x v="598"/>
    <d v="2011-05-22T00:00:00"/>
    <s v="Second Class"/>
    <s v="GA-14515"/>
    <s v="George Ashbrook"/>
    <x v="0"/>
    <x v="0"/>
    <x v="61"/>
    <x v="5"/>
    <n v="75220"/>
    <x v="2"/>
    <s v="OFF-PA-10001526"/>
    <x v="1"/>
    <x v="10"/>
    <s v="Xerox 1949"/>
    <n v="3.9840000000000004"/>
    <n v="1"/>
    <n v="0.2"/>
    <n v="1.4442000000000004"/>
  </r>
  <r>
    <n v="9834"/>
    <s v="CA-2014-130302"/>
    <x v="3"/>
    <x v="32"/>
    <d v="2014-09-20T00:00:00"/>
    <s v="Standard Class"/>
    <s v="CY-12745"/>
    <s v="Craig Yedwab"/>
    <x v="1"/>
    <x v="0"/>
    <x v="24"/>
    <x v="24"/>
    <n v="45503"/>
    <x v="3"/>
    <s v="TEC-AC-10002001"/>
    <x v="2"/>
    <x v="11"/>
    <s v="Logitech Wireless Gaming Headset G930"/>
    <n v="895.94400000000019"/>
    <n v="7"/>
    <n v="0.2"/>
    <n v="190.38810000000001"/>
  </r>
  <r>
    <n v="9835"/>
    <s v="CA-2013-126627"/>
    <x v="0"/>
    <x v="1155"/>
    <d v="2013-10-13T00:00:00"/>
    <s v="First Class"/>
    <s v="WB-21850"/>
    <s v="William Brown"/>
    <x v="0"/>
    <x v="0"/>
    <x v="189"/>
    <x v="5"/>
    <n v="77571"/>
    <x v="2"/>
    <s v="FUR-FU-10004963"/>
    <x v="0"/>
    <x v="5"/>
    <s v="Eldon 400 Class Desk Accessories, Black Carbon"/>
    <n v="14"/>
    <n v="4"/>
    <n v="0.6"/>
    <n v="-6.2999999999999972"/>
  </r>
  <r>
    <n v="9836"/>
    <s v="CA-2013-126627"/>
    <x v="0"/>
    <x v="1155"/>
    <d v="2013-10-13T00:00:00"/>
    <s v="First Class"/>
    <s v="WB-21850"/>
    <s v="William Brown"/>
    <x v="0"/>
    <x v="0"/>
    <x v="189"/>
    <x v="5"/>
    <n v="77571"/>
    <x v="2"/>
    <s v="OFF-BI-10001597"/>
    <x v="1"/>
    <x v="8"/>
    <s v="Wilson Jones Ledger-Size, Piano-Hinge Binder, 2&quot;, Blue"/>
    <n v="16.391999999999996"/>
    <n v="2"/>
    <n v="0.8"/>
    <n v="-26.227200000000003"/>
  </r>
  <r>
    <n v="9837"/>
    <s v="US-2013-125402"/>
    <x v="0"/>
    <x v="477"/>
    <d v="2013-10-02T00:00:00"/>
    <s v="Standard Class"/>
    <s v="DL-12865"/>
    <s v="Dan Lawera"/>
    <x v="0"/>
    <x v="0"/>
    <x v="85"/>
    <x v="1"/>
    <n v="90805"/>
    <x v="1"/>
    <s v="OFF-PA-10000141"/>
    <x v="1"/>
    <x v="10"/>
    <s v="Ampad Evidence Wirebond Steno Books, 6&quot; x 9&quot;"/>
    <n v="10.9"/>
    <n v="5"/>
    <n v="0"/>
    <n v="5.1229999999999993"/>
  </r>
  <r>
    <n v="9838"/>
    <s v="US-2013-125402"/>
    <x v="0"/>
    <x v="477"/>
    <d v="2013-10-02T00:00:00"/>
    <s v="Standard Class"/>
    <s v="DL-12865"/>
    <s v="Dan Lawera"/>
    <x v="0"/>
    <x v="0"/>
    <x v="85"/>
    <x v="1"/>
    <n v="90805"/>
    <x v="1"/>
    <s v="OFF-LA-10003923"/>
    <x v="1"/>
    <x v="2"/>
    <s v="Alphabetical Labels for Top Tab Filing"/>
    <n v="29.6"/>
    <n v="2"/>
    <n v="0"/>
    <n v="14.8"/>
  </r>
  <r>
    <n v="9839"/>
    <s v="US-2013-125402"/>
    <x v="0"/>
    <x v="477"/>
    <d v="2013-10-02T00:00:00"/>
    <s v="Standard Class"/>
    <s v="DL-12865"/>
    <s v="Dan Lawera"/>
    <x v="0"/>
    <x v="0"/>
    <x v="85"/>
    <x v="1"/>
    <n v="90805"/>
    <x v="1"/>
    <s v="OFF-LA-10001771"/>
    <x v="1"/>
    <x v="2"/>
    <s v="Avery 513"/>
    <n v="4.9800000000000004"/>
    <n v="1"/>
    <n v="0"/>
    <n v="2.2907999999999999"/>
  </r>
  <r>
    <n v="9840"/>
    <s v="US-2013-125402"/>
    <x v="0"/>
    <x v="477"/>
    <d v="2013-10-02T00:00:00"/>
    <s v="Standard Class"/>
    <s v="DL-12865"/>
    <s v="Dan Lawera"/>
    <x v="0"/>
    <x v="0"/>
    <x v="85"/>
    <x v="1"/>
    <n v="90805"/>
    <x v="1"/>
    <s v="TEC-CO-10001943"/>
    <x v="2"/>
    <x v="16"/>
    <s v="Canon PC-428 Personal Copier"/>
    <n v="479.97600000000006"/>
    <n v="3"/>
    <n v="0.2"/>
    <n v="161.99189999999999"/>
  </r>
  <r>
    <n v="9841"/>
    <s v="US-2013-125402"/>
    <x v="0"/>
    <x v="477"/>
    <d v="2013-10-02T00:00:00"/>
    <s v="Standard Class"/>
    <s v="DL-12865"/>
    <s v="Dan Lawera"/>
    <x v="0"/>
    <x v="0"/>
    <x v="85"/>
    <x v="1"/>
    <n v="90805"/>
    <x v="1"/>
    <s v="TEC-PH-10003356"/>
    <x v="2"/>
    <x v="7"/>
    <s v="SmartStand Mobile Device Holder, Assorted Colors"/>
    <n v="44.736000000000004"/>
    <n v="8"/>
    <n v="0.2"/>
    <n v="4.4736000000000011"/>
  </r>
  <r>
    <n v="9842"/>
    <s v="US-2013-125402"/>
    <x v="0"/>
    <x v="477"/>
    <d v="2013-10-02T00:00:00"/>
    <s v="Standard Class"/>
    <s v="DL-12865"/>
    <s v="Dan Lawera"/>
    <x v="0"/>
    <x v="0"/>
    <x v="85"/>
    <x v="1"/>
    <n v="90805"/>
    <x v="1"/>
    <s v="OFF-AR-10002255"/>
    <x v="1"/>
    <x v="6"/>
    <s v="Newell 346"/>
    <n v="5.76"/>
    <n v="2"/>
    <n v="0"/>
    <n v="1.6703999999999999"/>
  </r>
  <r>
    <n v="9843"/>
    <s v="US-2013-125402"/>
    <x v="0"/>
    <x v="477"/>
    <d v="2013-10-02T00:00:00"/>
    <s v="Standard Class"/>
    <s v="DL-12865"/>
    <s v="Dan Lawera"/>
    <x v="0"/>
    <x v="0"/>
    <x v="85"/>
    <x v="1"/>
    <n v="90805"/>
    <x v="1"/>
    <s v="FUR-CH-10000665"/>
    <x v="0"/>
    <x v="1"/>
    <s v="Global Airflow Leather Mesh Back Chair, Black"/>
    <n v="483.13599999999997"/>
    <n v="4"/>
    <n v="0.2"/>
    <n v="60.391999999999939"/>
  </r>
  <r>
    <n v="9844"/>
    <s v="CA-2011-163867"/>
    <x v="2"/>
    <x v="561"/>
    <d v="2011-06-06T00:00:00"/>
    <s v="First Class"/>
    <s v="RE-19450"/>
    <s v="Richard Eichhorn"/>
    <x v="0"/>
    <x v="0"/>
    <x v="27"/>
    <x v="10"/>
    <n v="62521"/>
    <x v="2"/>
    <s v="OFF-LA-10001771"/>
    <x v="1"/>
    <x v="2"/>
    <s v="Avery 513"/>
    <n v="15.936000000000002"/>
    <n v="4"/>
    <n v="0.2"/>
    <n v="5.1791999999999998"/>
  </r>
  <r>
    <n v="9845"/>
    <s v="CA-2011-163867"/>
    <x v="2"/>
    <x v="561"/>
    <d v="2011-06-06T00:00:00"/>
    <s v="First Class"/>
    <s v="RE-19450"/>
    <s v="Richard Eichhorn"/>
    <x v="0"/>
    <x v="0"/>
    <x v="27"/>
    <x v="10"/>
    <n v="62521"/>
    <x v="2"/>
    <s v="FUR-FU-10001475"/>
    <x v="0"/>
    <x v="5"/>
    <s v="Contract Clock, 14&quot;, Brown"/>
    <n v="61.543999999999997"/>
    <n v="7"/>
    <n v="0.6"/>
    <n v="-40.003599999999999"/>
  </r>
  <r>
    <n v="9846"/>
    <s v="CA-2011-163867"/>
    <x v="2"/>
    <x v="561"/>
    <d v="2011-06-06T00:00:00"/>
    <s v="First Class"/>
    <s v="RE-19450"/>
    <s v="Richard Eichhorn"/>
    <x v="0"/>
    <x v="0"/>
    <x v="27"/>
    <x v="10"/>
    <n v="62521"/>
    <x v="2"/>
    <s v="OFF-ST-10000877"/>
    <x v="1"/>
    <x v="4"/>
    <s v="Recycled Steel Personal File for Standard File Folders"/>
    <n v="132.696"/>
    <n v="3"/>
    <n v="0.2"/>
    <n v="9.9521999999999977"/>
  </r>
  <r>
    <n v="9847"/>
    <s v="CA-2014-169327"/>
    <x v="3"/>
    <x v="264"/>
    <d v="2014-09-05T00:00:00"/>
    <s v="Second Class"/>
    <s v="MH-17290"/>
    <s v="Marc Harrigan"/>
    <x v="2"/>
    <x v="0"/>
    <x v="1"/>
    <x v="1"/>
    <n v="90008"/>
    <x v="1"/>
    <s v="OFF-AP-10001492"/>
    <x v="1"/>
    <x v="9"/>
    <s v="Acco Six-Outlet Power Strip, 4' Cord Length"/>
    <n v="43.099999999999994"/>
    <n v="5"/>
    <n v="0"/>
    <n v="11.206"/>
  </r>
  <r>
    <n v="9848"/>
    <s v="CA-2014-169327"/>
    <x v="3"/>
    <x v="264"/>
    <d v="2014-09-05T00:00:00"/>
    <s v="Second Class"/>
    <s v="MH-17290"/>
    <s v="Marc Harrigan"/>
    <x v="2"/>
    <x v="0"/>
    <x v="1"/>
    <x v="1"/>
    <n v="90008"/>
    <x v="1"/>
    <s v="FUR-FU-10004188"/>
    <x v="0"/>
    <x v="5"/>
    <s v="Luxo Professional Combination Clamp-On Lamps"/>
    <n v="511.5"/>
    <n v="5"/>
    <n v="0"/>
    <n v="132.99"/>
  </r>
  <r>
    <n v="9849"/>
    <s v="CA-2014-169327"/>
    <x v="3"/>
    <x v="264"/>
    <d v="2014-09-05T00:00:00"/>
    <s v="Second Class"/>
    <s v="MH-17290"/>
    <s v="Marc Harrigan"/>
    <x v="2"/>
    <x v="0"/>
    <x v="1"/>
    <x v="1"/>
    <n v="90008"/>
    <x v="1"/>
    <s v="OFF-BI-10004330"/>
    <x v="1"/>
    <x v="8"/>
    <s v="GBC Velobind Prepunched Cover Sets, Regency Series"/>
    <n v="147.91999999999999"/>
    <n v="5"/>
    <n v="0.2"/>
    <n v="46.224999999999987"/>
  </r>
  <r>
    <n v="9850"/>
    <s v="CA-2011-142979"/>
    <x v="2"/>
    <x v="791"/>
    <d v="2011-04-18T00:00:00"/>
    <s v="Standard Class"/>
    <s v="EH-13765"/>
    <s v="Edward Hooks"/>
    <x v="1"/>
    <x v="0"/>
    <x v="529"/>
    <x v="1"/>
    <n v="95240"/>
    <x v="1"/>
    <s v="OFF-AR-10002987"/>
    <x v="1"/>
    <x v="6"/>
    <s v="Prismacolor Color Pencil Set"/>
    <n v="39.68"/>
    <n v="2"/>
    <n v="0"/>
    <n v="16.268800000000002"/>
  </r>
  <r>
    <n v="9851"/>
    <s v="CA-2013-158155"/>
    <x v="0"/>
    <x v="440"/>
    <d v="2013-05-07T00:00:00"/>
    <s v="Standard Class"/>
    <s v="EH-13765"/>
    <s v="Edward Hooks"/>
    <x v="1"/>
    <x v="0"/>
    <x v="20"/>
    <x v="15"/>
    <n v="10009"/>
    <x v="3"/>
    <s v="FUR-FU-10000732"/>
    <x v="0"/>
    <x v="5"/>
    <s v="Eldon 200 Class Desk Accessories"/>
    <n v="12.56"/>
    <n v="2"/>
    <n v="0"/>
    <n v="4.0191999999999997"/>
  </r>
  <r>
    <n v="9852"/>
    <s v="CA-2013-158155"/>
    <x v="0"/>
    <x v="440"/>
    <d v="2013-05-07T00:00:00"/>
    <s v="Standard Class"/>
    <s v="EH-13765"/>
    <s v="Edward Hooks"/>
    <x v="1"/>
    <x v="0"/>
    <x v="20"/>
    <x v="15"/>
    <n v="10009"/>
    <x v="3"/>
    <s v="OFF-BI-10001670"/>
    <x v="1"/>
    <x v="8"/>
    <s v="Vinyl Sectional Post Binders"/>
    <n v="90.480000000000018"/>
    <n v="3"/>
    <n v="0.2"/>
    <n v="33.93"/>
  </r>
  <r>
    <n v="9853"/>
    <s v="CA-2013-158155"/>
    <x v="0"/>
    <x v="440"/>
    <d v="2013-05-07T00:00:00"/>
    <s v="Standard Class"/>
    <s v="EH-13765"/>
    <s v="Edward Hooks"/>
    <x v="1"/>
    <x v="0"/>
    <x v="20"/>
    <x v="15"/>
    <n v="10009"/>
    <x v="3"/>
    <s v="OFF-PA-10000533"/>
    <x v="1"/>
    <x v="10"/>
    <s v="Southworth Parchment Paper &amp; Envelopes"/>
    <n v="13.08"/>
    <n v="2"/>
    <n v="0"/>
    <n v="6.0167999999999999"/>
  </r>
  <r>
    <n v="9854"/>
    <s v="CA-2013-158155"/>
    <x v="0"/>
    <x v="440"/>
    <d v="2013-05-07T00:00:00"/>
    <s v="Standard Class"/>
    <s v="EH-13765"/>
    <s v="Edward Hooks"/>
    <x v="1"/>
    <x v="0"/>
    <x v="20"/>
    <x v="15"/>
    <n v="10009"/>
    <x v="3"/>
    <s v="FUR-FU-10002253"/>
    <x v="0"/>
    <x v="5"/>
    <s v="Howard Miller 13&quot; Diameter Pewter Finish Round Wall Clock"/>
    <n v="214.7"/>
    <n v="5"/>
    <n v="0"/>
    <n v="83.733000000000004"/>
  </r>
  <r>
    <n v="9855"/>
    <s v="CA-2014-138870"/>
    <x v="3"/>
    <x v="249"/>
    <d v="2014-06-24T00:00:00"/>
    <s v="Standard Class"/>
    <s v="GA-14515"/>
    <s v="George Ashbrook"/>
    <x v="0"/>
    <x v="0"/>
    <x v="8"/>
    <x v="1"/>
    <n v="94109"/>
    <x v="1"/>
    <s v="FUR-FU-10002396"/>
    <x v="0"/>
    <x v="5"/>
    <s v="DAX Copper Panel Document Frame, 5 x 7 Size"/>
    <n v="50.32"/>
    <n v="4"/>
    <n v="0"/>
    <n v="21.134400000000003"/>
  </r>
  <r>
    <n v="9856"/>
    <s v="CA-2014-138870"/>
    <x v="3"/>
    <x v="249"/>
    <d v="2014-06-24T00:00:00"/>
    <s v="Standard Class"/>
    <s v="GA-14515"/>
    <s v="George Ashbrook"/>
    <x v="0"/>
    <x v="0"/>
    <x v="8"/>
    <x v="1"/>
    <n v="94109"/>
    <x v="1"/>
    <s v="OFF-PA-10004438"/>
    <x v="1"/>
    <x v="10"/>
    <s v="Xerox 1907"/>
    <n v="24.56"/>
    <n v="2"/>
    <n v="0"/>
    <n v="11.543199999999999"/>
  </r>
  <r>
    <n v="9857"/>
    <s v="CA-2011-120950"/>
    <x v="2"/>
    <x v="1232"/>
    <d v="2011-11-11T00:00:00"/>
    <s v="Standard Class"/>
    <s v="GA-14515"/>
    <s v="George Ashbrook"/>
    <x v="0"/>
    <x v="0"/>
    <x v="38"/>
    <x v="32"/>
    <n v="31907"/>
    <x v="0"/>
    <s v="OFF-PA-10000587"/>
    <x v="1"/>
    <x v="10"/>
    <s v="Array Parchment Paper, Assorted Colors"/>
    <n v="43.68"/>
    <n v="6"/>
    <n v="0"/>
    <n v="20.9664"/>
  </r>
  <r>
    <n v="9858"/>
    <s v="CA-2012-164301"/>
    <x v="1"/>
    <x v="514"/>
    <d v="2012-03-30T00:00:00"/>
    <s v="Standard Class"/>
    <s v="EB-13840"/>
    <s v="Ellis Ballard"/>
    <x v="1"/>
    <x v="0"/>
    <x v="4"/>
    <x v="4"/>
    <n v="98103"/>
    <x v="1"/>
    <s v="FUR-TA-10001889"/>
    <x v="0"/>
    <x v="3"/>
    <s v="Bush Advantage Collection Racetrack Conference Table"/>
    <n v="3393.68"/>
    <n v="8"/>
    <n v="0"/>
    <n v="610.86239999999998"/>
  </r>
  <r>
    <n v="9859"/>
    <s v="CA-2014-113278"/>
    <x v="3"/>
    <x v="424"/>
    <d v="2014-01-21T00:00:00"/>
    <s v="Standard Class"/>
    <s v="HR-14770"/>
    <s v="Hallie Redmond"/>
    <x v="2"/>
    <x v="0"/>
    <x v="102"/>
    <x v="14"/>
    <n v="47374"/>
    <x v="2"/>
    <s v="OFF-ST-10001590"/>
    <x v="1"/>
    <x v="4"/>
    <s v="Tenex Personal Project File with Scoop Front Design, Black"/>
    <n v="67.400000000000006"/>
    <n v="5"/>
    <n v="0"/>
    <n v="17.523999999999997"/>
  </r>
  <r>
    <n v="9860"/>
    <s v="CA-2014-113278"/>
    <x v="3"/>
    <x v="424"/>
    <d v="2014-01-21T00:00:00"/>
    <s v="Standard Class"/>
    <s v="HR-14770"/>
    <s v="Hallie Redmond"/>
    <x v="2"/>
    <x v="0"/>
    <x v="102"/>
    <x v="14"/>
    <n v="47374"/>
    <x v="2"/>
    <s v="OFF-FA-10003472"/>
    <x v="1"/>
    <x v="13"/>
    <s v="Bagged Rubber Bands"/>
    <n v="2.52"/>
    <n v="2"/>
    <n v="0"/>
    <n v="0.1008"/>
  </r>
  <r>
    <n v="9861"/>
    <s v="CA-2014-113278"/>
    <x v="3"/>
    <x v="424"/>
    <d v="2014-01-21T00:00:00"/>
    <s v="Standard Class"/>
    <s v="HR-14770"/>
    <s v="Hallie Redmond"/>
    <x v="2"/>
    <x v="0"/>
    <x v="102"/>
    <x v="14"/>
    <n v="47374"/>
    <x v="2"/>
    <s v="TEC-PH-10000169"/>
    <x v="2"/>
    <x v="7"/>
    <s v="ARKON Windshield Dashboard Air Vent Car Mount Holder"/>
    <n v="67.8"/>
    <n v="4"/>
    <n v="0"/>
    <n v="1.3559999999999945"/>
  </r>
  <r>
    <n v="9862"/>
    <s v="CA-2014-113278"/>
    <x v="3"/>
    <x v="424"/>
    <d v="2014-01-21T00:00:00"/>
    <s v="Standard Class"/>
    <s v="HR-14770"/>
    <s v="Hallie Redmond"/>
    <x v="2"/>
    <x v="0"/>
    <x v="102"/>
    <x v="14"/>
    <n v="47374"/>
    <x v="2"/>
    <s v="OFF-ST-10002562"/>
    <x v="1"/>
    <x v="4"/>
    <s v="Staples"/>
    <n v="18.760000000000002"/>
    <n v="2"/>
    <n v="0"/>
    <n v="5.2528000000000006"/>
  </r>
  <r>
    <n v="9863"/>
    <s v="CA-2014-113278"/>
    <x v="3"/>
    <x v="424"/>
    <d v="2014-01-21T00:00:00"/>
    <s v="Standard Class"/>
    <s v="HR-14770"/>
    <s v="Hallie Redmond"/>
    <x v="2"/>
    <x v="0"/>
    <x v="102"/>
    <x v="14"/>
    <n v="47374"/>
    <x v="2"/>
    <s v="TEC-AC-10001445"/>
    <x v="2"/>
    <x v="11"/>
    <s v="Imation USB 2.0 Swivel Flash Drive USB flash drive - 4 GB - Pink"/>
    <n v="12.12"/>
    <n v="4"/>
    <n v="0"/>
    <n v="2.5451999999999995"/>
  </r>
  <r>
    <n v="9864"/>
    <s v="CA-2014-113278"/>
    <x v="3"/>
    <x v="424"/>
    <d v="2014-01-21T00:00:00"/>
    <s v="Standard Class"/>
    <s v="HR-14770"/>
    <s v="Hallie Redmond"/>
    <x v="2"/>
    <x v="0"/>
    <x v="102"/>
    <x v="14"/>
    <n v="47374"/>
    <x v="2"/>
    <s v="OFF-PA-10004156"/>
    <x v="1"/>
    <x v="10"/>
    <s v="Xerox 188"/>
    <n v="11.34"/>
    <n v="1"/>
    <n v="0"/>
    <n v="5.5565999999999995"/>
  </r>
  <r>
    <n v="9865"/>
    <s v="CA-2014-113278"/>
    <x v="3"/>
    <x v="424"/>
    <d v="2014-01-21T00:00:00"/>
    <s v="Standard Class"/>
    <s v="HR-14770"/>
    <s v="Hallie Redmond"/>
    <x v="2"/>
    <x v="0"/>
    <x v="102"/>
    <x v="14"/>
    <n v="47374"/>
    <x v="2"/>
    <s v="TEC-AC-10004469"/>
    <x v="2"/>
    <x v="11"/>
    <s v="Microsoft Sculpt Comfort Mouse"/>
    <n v="159.80000000000001"/>
    <n v="4"/>
    <n v="0"/>
    <n v="70.312000000000012"/>
  </r>
  <r>
    <n v="9866"/>
    <s v="CA-2014-113278"/>
    <x v="3"/>
    <x v="424"/>
    <d v="2014-01-21T00:00:00"/>
    <s v="Standard Class"/>
    <s v="HR-14770"/>
    <s v="Hallie Redmond"/>
    <x v="2"/>
    <x v="0"/>
    <x v="102"/>
    <x v="14"/>
    <n v="47374"/>
    <x v="2"/>
    <s v="FUR-FU-10001037"/>
    <x v="0"/>
    <x v="5"/>
    <s v="DAX Charcoal/Nickel-Tone Document Frame, 5 x 7"/>
    <n v="18.96"/>
    <n v="2"/>
    <n v="0"/>
    <n v="8.532"/>
  </r>
  <r>
    <n v="9867"/>
    <s v="US-2012-116981"/>
    <x v="1"/>
    <x v="514"/>
    <d v="2012-03-28T00:00:00"/>
    <s v="Second Class"/>
    <s v="SM-20950"/>
    <s v="Suzanne McNair"/>
    <x v="1"/>
    <x v="0"/>
    <x v="20"/>
    <x v="15"/>
    <n v="10009"/>
    <x v="3"/>
    <s v="OFF-ST-10002615"/>
    <x v="1"/>
    <x v="4"/>
    <s v="Dual Level, Single-Width Filing Carts"/>
    <n v="1085.42"/>
    <n v="7"/>
    <n v="0"/>
    <n v="282.20920000000001"/>
  </r>
  <r>
    <n v="9868"/>
    <s v="US-2012-116981"/>
    <x v="1"/>
    <x v="514"/>
    <d v="2012-03-28T00:00:00"/>
    <s v="Second Class"/>
    <s v="SM-20950"/>
    <s v="Suzanne McNair"/>
    <x v="1"/>
    <x v="0"/>
    <x v="20"/>
    <x v="15"/>
    <n v="10009"/>
    <x v="3"/>
    <s v="OFF-AP-10000595"/>
    <x v="1"/>
    <x v="9"/>
    <s v="Disposable Triple-Filter Dust Bags"/>
    <n v="13.11"/>
    <n v="3"/>
    <n v="0"/>
    <n v="3.4086000000000003"/>
  </r>
  <r>
    <n v="9869"/>
    <s v="CA-2011-114195"/>
    <x v="2"/>
    <x v="301"/>
    <d v="2011-11-03T00:00:00"/>
    <s v="First Class"/>
    <s v="EA-14035"/>
    <s v="Erin Ashbrook"/>
    <x v="1"/>
    <x v="0"/>
    <x v="530"/>
    <x v="24"/>
    <n v="45040"/>
    <x v="3"/>
    <s v="FUR-FU-10002253"/>
    <x v="0"/>
    <x v="5"/>
    <s v="Howard Miller 13&quot; Diameter Pewter Finish Round Wall Clock"/>
    <n v="68.703999999999994"/>
    <n v="2"/>
    <n v="0.2"/>
    <n v="16.317200000000003"/>
  </r>
  <r>
    <n v="9870"/>
    <s v="CA-2011-114195"/>
    <x v="2"/>
    <x v="301"/>
    <d v="2011-11-03T00:00:00"/>
    <s v="First Class"/>
    <s v="EA-14035"/>
    <s v="Erin Ashbrook"/>
    <x v="1"/>
    <x v="0"/>
    <x v="530"/>
    <x v="24"/>
    <n v="45040"/>
    <x v="3"/>
    <s v="OFF-BI-10000494"/>
    <x v="1"/>
    <x v="8"/>
    <s v="Acco Economy Flexible Poly Round Ring Binder"/>
    <n v="3.1320000000000001"/>
    <n v="2"/>
    <n v="0.7"/>
    <n v="-2.6099999999999994"/>
  </r>
  <r>
    <n v="9871"/>
    <s v="CA-2011-114195"/>
    <x v="2"/>
    <x v="301"/>
    <d v="2011-11-03T00:00:00"/>
    <s v="First Class"/>
    <s v="EA-14035"/>
    <s v="Erin Ashbrook"/>
    <x v="1"/>
    <x v="0"/>
    <x v="530"/>
    <x v="24"/>
    <n v="45040"/>
    <x v="3"/>
    <s v="OFF-BI-10001658"/>
    <x v="1"/>
    <x v="8"/>
    <s v="GBC Standard Therm-A-Bind Covers"/>
    <n v="22.428000000000004"/>
    <n v="3"/>
    <n v="0.7"/>
    <n v="-17.942399999999992"/>
  </r>
  <r>
    <n v="9872"/>
    <s v="CA-2014-146269"/>
    <x v="3"/>
    <x v="833"/>
    <d v="2014-10-07T00:00:00"/>
    <s v="Same Day"/>
    <s v="MH-17455"/>
    <s v="Mark Hamilton"/>
    <x v="0"/>
    <x v="0"/>
    <x v="22"/>
    <x v="10"/>
    <n v="60623"/>
    <x v="2"/>
    <s v="OFF-ST-10003208"/>
    <x v="1"/>
    <x v="4"/>
    <s v="Adjustable Depth Letter/Legal Cart"/>
    <n v="290.33600000000001"/>
    <n v="2"/>
    <n v="0.2"/>
    <n v="32.662799999999947"/>
  </r>
  <r>
    <n v="9873"/>
    <s v="CA-2014-146269"/>
    <x v="3"/>
    <x v="833"/>
    <d v="2014-10-07T00:00:00"/>
    <s v="Same Day"/>
    <s v="MH-17455"/>
    <s v="Mark Hamilton"/>
    <x v="0"/>
    <x v="0"/>
    <x v="22"/>
    <x v="10"/>
    <n v="60623"/>
    <x v="2"/>
    <s v="OFF-AR-10004790"/>
    <x v="1"/>
    <x v="6"/>
    <s v="Staples"/>
    <n v="19.152000000000001"/>
    <n v="2"/>
    <n v="0.2"/>
    <n v="1.1969999999999992"/>
  </r>
  <r>
    <n v="9874"/>
    <s v="CA-2013-100587"/>
    <x v="0"/>
    <x v="107"/>
    <d v="2013-12-15T00:00:00"/>
    <s v="Standard Class"/>
    <s v="SL-20155"/>
    <s v="Sara Luxemburg"/>
    <x v="2"/>
    <x v="0"/>
    <x v="20"/>
    <x v="15"/>
    <n v="10024"/>
    <x v="3"/>
    <s v="OFF-PA-10004609"/>
    <x v="1"/>
    <x v="10"/>
    <s v="Xerox 221"/>
    <n v="6.48"/>
    <n v="1"/>
    <n v="0"/>
    <n v="3.1104000000000003"/>
  </r>
  <r>
    <n v="9875"/>
    <s v="CA-2013-166653"/>
    <x v="0"/>
    <x v="897"/>
    <d v="2013-09-25T00:00:00"/>
    <s v="Second Class"/>
    <s v="NP-18685"/>
    <s v="Nora Pelletier"/>
    <x v="2"/>
    <x v="0"/>
    <x v="215"/>
    <x v="24"/>
    <n v="44134"/>
    <x v="3"/>
    <s v="OFF-EN-10003055"/>
    <x v="1"/>
    <x v="12"/>
    <s v="Blue String-Tie &amp; Button Interoffice Envelopes, 10 x 13"/>
    <n v="63.967999999999996"/>
    <n v="2"/>
    <n v="0.2"/>
    <n v="19.989999999999995"/>
  </r>
  <r>
    <n v="9876"/>
    <s v="CA-2012-130855"/>
    <x v="1"/>
    <x v="1233"/>
    <d v="2013-01-05T00:00:00"/>
    <s v="Standard Class"/>
    <s v="RF-19840"/>
    <s v="Roy Französisch"/>
    <x v="0"/>
    <x v="0"/>
    <x v="20"/>
    <x v="15"/>
    <n v="10035"/>
    <x v="3"/>
    <s v="OFF-SU-10003936"/>
    <x v="1"/>
    <x v="14"/>
    <s v="Acme Serrated Blade Letter Opener"/>
    <n v="6.36"/>
    <n v="2"/>
    <n v="0"/>
    <n v="6.3600000000000101E-2"/>
  </r>
  <r>
    <n v="9877"/>
    <s v="US-2014-166324"/>
    <x v="3"/>
    <x v="693"/>
    <d v="2014-04-22T00:00:00"/>
    <s v="First Class"/>
    <s v="BE-11455"/>
    <s v="Brad Eason"/>
    <x v="2"/>
    <x v="0"/>
    <x v="138"/>
    <x v="24"/>
    <n v="44105"/>
    <x v="3"/>
    <s v="OFF-ST-10000078"/>
    <x v="1"/>
    <x v="4"/>
    <s v="Tennsco 6- and 18-Compartment Lockers"/>
    <n v="848.5440000000001"/>
    <n v="4"/>
    <n v="0.2"/>
    <n v="-21.213600000000099"/>
  </r>
  <r>
    <n v="9878"/>
    <s v="US-2014-166324"/>
    <x v="3"/>
    <x v="693"/>
    <d v="2014-04-22T00:00:00"/>
    <s v="First Class"/>
    <s v="BE-11455"/>
    <s v="Brad Eason"/>
    <x v="2"/>
    <x v="0"/>
    <x v="138"/>
    <x v="24"/>
    <n v="44105"/>
    <x v="3"/>
    <s v="OFF-BI-10000174"/>
    <x v="1"/>
    <x v="8"/>
    <s v="Wilson Jones Clip &amp; Carry Folder Binder Tool for Ring Binders, Clear"/>
    <n v="8.7000000000000011"/>
    <n v="5"/>
    <n v="0.7"/>
    <n v="-6.379999999999999"/>
  </r>
  <r>
    <n v="9879"/>
    <s v="US-2014-166324"/>
    <x v="3"/>
    <x v="693"/>
    <d v="2014-04-22T00:00:00"/>
    <s v="First Class"/>
    <s v="BE-11455"/>
    <s v="Brad Eason"/>
    <x v="2"/>
    <x v="0"/>
    <x v="138"/>
    <x v="24"/>
    <n v="44105"/>
    <x v="3"/>
    <s v="TEC-PH-10004080"/>
    <x v="2"/>
    <x v="7"/>
    <s v="Avaya 5410 Digital phone"/>
    <n v="122.38199999999999"/>
    <n v="3"/>
    <n v="0.4"/>
    <n v="-24.476399999999998"/>
  </r>
  <r>
    <n v="9880"/>
    <s v="CA-2013-122581"/>
    <x v="0"/>
    <x v="1036"/>
    <d v="2013-08-26T00:00:00"/>
    <s v="Standard Class"/>
    <s v="JK-15370"/>
    <s v="Jay Kimmel"/>
    <x v="0"/>
    <x v="0"/>
    <x v="20"/>
    <x v="15"/>
    <n v="10035"/>
    <x v="3"/>
    <s v="FUR-CH-10002961"/>
    <x v="0"/>
    <x v="1"/>
    <s v="Leather Task Chair, Black"/>
    <n v="573.17399999999998"/>
    <n v="7"/>
    <n v="0.1"/>
    <n v="63.685999999999979"/>
  </r>
  <r>
    <n v="9881"/>
    <s v="CA-2012-104297"/>
    <x v="1"/>
    <x v="352"/>
    <d v="2012-05-31T00:00:00"/>
    <s v="First Class"/>
    <s v="CC-12100"/>
    <s v="Chad Cunningham"/>
    <x v="2"/>
    <x v="0"/>
    <x v="138"/>
    <x v="24"/>
    <n v="44105"/>
    <x v="3"/>
    <s v="OFF-PA-10000474"/>
    <x v="1"/>
    <x v="10"/>
    <s v="Staples"/>
    <n v="85.055999999999997"/>
    <n v="3"/>
    <n v="0.2"/>
    <n v="28.706399999999991"/>
  </r>
  <r>
    <n v="9882"/>
    <s v="CA-2011-153927"/>
    <x v="2"/>
    <x v="1132"/>
    <d v="2011-08-13T00:00:00"/>
    <s v="First Class"/>
    <s v="LL-16840"/>
    <s v="Lauren Leatherbury"/>
    <x v="0"/>
    <x v="0"/>
    <x v="318"/>
    <x v="32"/>
    <n v="30188"/>
    <x v="0"/>
    <s v="OFF-BI-10000138"/>
    <x v="1"/>
    <x v="8"/>
    <s v="Acco Translucent Poly Ring Binders"/>
    <n v="14.04"/>
    <n v="3"/>
    <n v="0"/>
    <n v="6.7392000000000003"/>
  </r>
  <r>
    <n v="9883"/>
    <s v="CA-2011-153927"/>
    <x v="2"/>
    <x v="1132"/>
    <d v="2011-08-13T00:00:00"/>
    <s v="First Class"/>
    <s v="LL-16840"/>
    <s v="Lauren Leatherbury"/>
    <x v="0"/>
    <x v="0"/>
    <x v="318"/>
    <x v="32"/>
    <n v="30188"/>
    <x v="0"/>
    <s v="TEC-AC-10000023"/>
    <x v="2"/>
    <x v="11"/>
    <s v="Maxell 74 Minute CD-R Spindle, 50/Pack"/>
    <n v="272.61"/>
    <n v="13"/>
    <n v="0"/>
    <n v="98.139599999999987"/>
  </r>
  <r>
    <n v="9884"/>
    <s v="CA-2011-112291"/>
    <x v="2"/>
    <x v="1234"/>
    <d v="2011-04-08T00:00:00"/>
    <s v="Standard Class"/>
    <s v="KE-16420"/>
    <s v="Katrina Edelman"/>
    <x v="1"/>
    <x v="0"/>
    <x v="1"/>
    <x v="1"/>
    <n v="90008"/>
    <x v="1"/>
    <s v="OFF-EN-10001415"/>
    <x v="1"/>
    <x v="12"/>
    <s v="Staples"/>
    <n v="11.16"/>
    <n v="2"/>
    <n v="0"/>
    <n v="5.58"/>
  </r>
  <r>
    <n v="9885"/>
    <s v="CA-2011-112291"/>
    <x v="2"/>
    <x v="1234"/>
    <d v="2011-04-08T00:00:00"/>
    <s v="Standard Class"/>
    <s v="KE-16420"/>
    <s v="Katrina Edelman"/>
    <x v="1"/>
    <x v="0"/>
    <x v="1"/>
    <x v="1"/>
    <n v="90008"/>
    <x v="1"/>
    <s v="TEC-AC-10001284"/>
    <x v="2"/>
    <x v="11"/>
    <s v="Enermax Briskie RF Wireless Keyboard and Mouse Combo"/>
    <n v="62.31"/>
    <n v="3"/>
    <n v="0"/>
    <n v="22.4316"/>
  </r>
  <r>
    <n v="9886"/>
    <s v="CA-2011-112291"/>
    <x v="2"/>
    <x v="1234"/>
    <d v="2011-04-08T00:00:00"/>
    <s v="Standard Class"/>
    <s v="KE-16420"/>
    <s v="Katrina Edelman"/>
    <x v="1"/>
    <x v="0"/>
    <x v="1"/>
    <x v="1"/>
    <n v="90008"/>
    <x v="1"/>
    <s v="TEC-AC-10000736"/>
    <x v="2"/>
    <x v="11"/>
    <s v="Logitech G600 MMO Gaming Mouse"/>
    <n v="159.97999999999999"/>
    <n v="2"/>
    <n v="0"/>
    <n v="57.592799999999997"/>
  </r>
  <r>
    <n v="9887"/>
    <s v="CA-2011-146997"/>
    <x v="2"/>
    <x v="1213"/>
    <d v="2011-01-28T00:00:00"/>
    <s v="Standard Class"/>
    <s v="SG-20605"/>
    <s v="Speros Goranitis"/>
    <x v="0"/>
    <x v="0"/>
    <x v="240"/>
    <x v="14"/>
    <n v="47905"/>
    <x v="2"/>
    <s v="OFF-FA-10003467"/>
    <x v="1"/>
    <x v="13"/>
    <s v="Alliance Big Bands Rubber Bands, 12/Pack"/>
    <n v="5.9399999999999995"/>
    <n v="3"/>
    <n v="0"/>
    <n v="0"/>
  </r>
  <r>
    <n v="9888"/>
    <s v="CA-2014-169607"/>
    <x v="3"/>
    <x v="386"/>
    <d v="2014-10-16T00:00:00"/>
    <s v="First Class"/>
    <s v="CA-12265"/>
    <s v="Christina Anderson"/>
    <x v="0"/>
    <x v="0"/>
    <x v="20"/>
    <x v="15"/>
    <n v="10024"/>
    <x v="3"/>
    <s v="OFF-PA-10000477"/>
    <x v="1"/>
    <x v="10"/>
    <s v="Xerox 1952"/>
    <n v="9.9600000000000009"/>
    <n v="2"/>
    <n v="0"/>
    <n v="4.6812000000000005"/>
  </r>
  <r>
    <n v="9889"/>
    <s v="CA-2012-127544"/>
    <x v="1"/>
    <x v="816"/>
    <d v="2012-08-12T00:00:00"/>
    <s v="Standard Class"/>
    <s v="RD-19585"/>
    <s v="Rob Dowd"/>
    <x v="0"/>
    <x v="0"/>
    <x v="456"/>
    <x v="15"/>
    <n v="13501"/>
    <x v="3"/>
    <s v="TEC-AC-10000736"/>
    <x v="2"/>
    <x v="11"/>
    <s v="Logitech G600 MMO Gaming Mouse"/>
    <n v="79.989999999999995"/>
    <n v="1"/>
    <n v="0"/>
    <n v="28.796399999999998"/>
  </r>
  <r>
    <n v="9890"/>
    <s v="CA-2014-166499"/>
    <x v="3"/>
    <x v="498"/>
    <d v="2014-03-21T00:00:00"/>
    <s v="First Class"/>
    <s v="VG-21805"/>
    <s v="Vivek Grady"/>
    <x v="1"/>
    <x v="0"/>
    <x v="80"/>
    <x v="30"/>
    <n v="8701"/>
    <x v="3"/>
    <s v="OFF-AR-10002467"/>
    <x v="1"/>
    <x v="6"/>
    <s v="Dixon Ticonderoga Pencils"/>
    <n v="8.94"/>
    <n v="3"/>
    <n v="0"/>
    <n v="2.4138000000000006"/>
  </r>
  <r>
    <n v="9891"/>
    <s v="US-2013-115441"/>
    <x v="0"/>
    <x v="197"/>
    <d v="2013-07-29T00:00:00"/>
    <s v="Second Class"/>
    <s v="SH-19975"/>
    <s v="Sally Hughsby"/>
    <x v="1"/>
    <x v="0"/>
    <x v="158"/>
    <x v="6"/>
    <n v="53209"/>
    <x v="2"/>
    <s v="OFF-PA-10004996"/>
    <x v="1"/>
    <x v="10"/>
    <s v="Speediset Carbonless Redi-Letter 7&quot; x 8 1/2&quot;"/>
    <n v="20.62"/>
    <n v="2"/>
    <n v="0"/>
    <n v="9.6913999999999998"/>
  </r>
  <r>
    <n v="9892"/>
    <s v="US-2013-115441"/>
    <x v="0"/>
    <x v="197"/>
    <d v="2013-07-29T00:00:00"/>
    <s v="Second Class"/>
    <s v="SH-19975"/>
    <s v="Sally Hughsby"/>
    <x v="1"/>
    <x v="0"/>
    <x v="158"/>
    <x v="6"/>
    <n v="53209"/>
    <x v="2"/>
    <s v="TEC-AC-10003116"/>
    <x v="2"/>
    <x v="11"/>
    <s v="Memorex Froggy Flash Drive 8 GB"/>
    <n v="124.25"/>
    <n v="7"/>
    <n v="0"/>
    <n v="48.457499999999996"/>
  </r>
  <r>
    <n v="9893"/>
    <s v="US-2013-115441"/>
    <x v="0"/>
    <x v="197"/>
    <d v="2013-07-29T00:00:00"/>
    <s v="Second Class"/>
    <s v="SH-19975"/>
    <s v="Sally Hughsby"/>
    <x v="1"/>
    <x v="0"/>
    <x v="158"/>
    <x v="6"/>
    <n v="53209"/>
    <x v="2"/>
    <s v="TEC-PH-10002262"/>
    <x v="2"/>
    <x v="7"/>
    <s v="LG Electronics Tone+ HBS-730 Bluetooth Headset"/>
    <n v="297.55"/>
    <n v="5"/>
    <n v="0"/>
    <n v="83.314000000000021"/>
  </r>
  <r>
    <n v="9894"/>
    <s v="US-2013-115441"/>
    <x v="0"/>
    <x v="197"/>
    <d v="2013-07-29T00:00:00"/>
    <s v="Second Class"/>
    <s v="SH-19975"/>
    <s v="Sally Hughsby"/>
    <x v="1"/>
    <x v="0"/>
    <x v="158"/>
    <x v="6"/>
    <n v="53209"/>
    <x v="2"/>
    <s v="FUR-CH-10004626"/>
    <x v="0"/>
    <x v="1"/>
    <s v="Office Star Flex Back Scooter Chair with Aluminum Finish Frame"/>
    <n v="403.56"/>
    <n v="4"/>
    <n v="0"/>
    <n v="96.854399999999998"/>
  </r>
  <r>
    <n v="9895"/>
    <s v="US-2013-115441"/>
    <x v="0"/>
    <x v="197"/>
    <d v="2013-07-29T00:00:00"/>
    <s v="Second Class"/>
    <s v="SH-19975"/>
    <s v="Sally Hughsby"/>
    <x v="1"/>
    <x v="0"/>
    <x v="158"/>
    <x v="6"/>
    <n v="53209"/>
    <x v="2"/>
    <s v="FUR-FU-10001756"/>
    <x v="0"/>
    <x v="5"/>
    <s v="Eldon Expressions Desk Accessory, Wood Photo Frame, Mahogany"/>
    <n v="95.199999999999989"/>
    <n v="5"/>
    <n v="0"/>
    <n v="27.60799999999999"/>
  </r>
  <r>
    <n v="9896"/>
    <s v="CA-2011-115049"/>
    <x v="2"/>
    <x v="467"/>
    <d v="2011-10-01T00:00:00"/>
    <s v="Standard Class"/>
    <s v="MM-17920"/>
    <s v="Michael Moore"/>
    <x v="0"/>
    <x v="0"/>
    <x v="22"/>
    <x v="10"/>
    <n v="60623"/>
    <x v="2"/>
    <s v="TEC-AC-10004859"/>
    <x v="2"/>
    <x v="11"/>
    <s v="Maxell Pro 80 Minute CD-R, 10/Pack"/>
    <n v="153.82400000000001"/>
    <n v="11"/>
    <n v="0.2"/>
    <n v="38.456000000000003"/>
  </r>
  <r>
    <n v="9897"/>
    <s v="CA-2011-156342"/>
    <x v="2"/>
    <x v="1103"/>
    <d v="2011-06-20T00:00:00"/>
    <s v="Second Class"/>
    <s v="JF-15415"/>
    <s v="Jennifer Ferguson"/>
    <x v="0"/>
    <x v="0"/>
    <x v="22"/>
    <x v="10"/>
    <n v="60653"/>
    <x v="2"/>
    <s v="OFF-PA-10001725"/>
    <x v="1"/>
    <x v="10"/>
    <s v="Xerox 1892"/>
    <n v="62.015999999999998"/>
    <n v="2"/>
    <n v="0.2"/>
    <n v="22.480800000000002"/>
  </r>
  <r>
    <n v="9898"/>
    <s v="CA-2013-112830"/>
    <x v="0"/>
    <x v="112"/>
    <d v="2013-06-11T00:00:00"/>
    <s v="Standard Class"/>
    <s v="LP-17095"/>
    <s v="Liz Preis"/>
    <x v="0"/>
    <x v="0"/>
    <x v="54"/>
    <x v="24"/>
    <n v="45014"/>
    <x v="3"/>
    <s v="FUR-FU-10004306"/>
    <x v="0"/>
    <x v="5"/>
    <s v="Electrix Halogen Magnifier Lamp"/>
    <n v="466.32000000000005"/>
    <n v="3"/>
    <n v="0.2"/>
    <n v="34.97399999999999"/>
  </r>
  <r>
    <n v="9899"/>
    <s v="CA-2013-112830"/>
    <x v="0"/>
    <x v="112"/>
    <d v="2013-06-11T00:00:00"/>
    <s v="Standard Class"/>
    <s v="LP-17095"/>
    <s v="Liz Preis"/>
    <x v="0"/>
    <x v="0"/>
    <x v="54"/>
    <x v="24"/>
    <n v="45014"/>
    <x v="3"/>
    <s v="FUR-FU-10004845"/>
    <x v="0"/>
    <x v="5"/>
    <s v="Deflect-o EconoMat Nonstudded, No Bevel Mat"/>
    <n v="82.64"/>
    <n v="2"/>
    <n v="0.2"/>
    <n v="0"/>
  </r>
  <r>
    <n v="9900"/>
    <s v="US-2011-117380"/>
    <x v="2"/>
    <x v="1176"/>
    <d v="2011-04-03T00:00:00"/>
    <s v="Standard Class"/>
    <s v="MP-18175"/>
    <s v="Mike Pelletier"/>
    <x v="2"/>
    <x v="0"/>
    <x v="24"/>
    <x v="24"/>
    <n v="45503"/>
    <x v="3"/>
    <s v="FUR-TA-10000198"/>
    <x v="0"/>
    <x v="3"/>
    <s v="Chromcraft Bull-Nose Wood Oval Conference Tables &amp; Bases"/>
    <n v="330.58800000000002"/>
    <n v="1"/>
    <n v="0.4"/>
    <n v="-143.25480000000002"/>
  </r>
  <r>
    <n v="9901"/>
    <s v="CA-2014-117646"/>
    <x v="3"/>
    <x v="170"/>
    <d v="2014-08-26T00:00:00"/>
    <s v="Standard Class"/>
    <s v="SC-20845"/>
    <s v="Sung Chung"/>
    <x v="0"/>
    <x v="0"/>
    <x v="103"/>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x v="0"/>
    <x v="103"/>
    <x v="22"/>
    <n v="80027"/>
    <x v="1"/>
    <s v="FUR-FU-10001037"/>
    <x v="0"/>
    <x v="5"/>
    <s v="DAX Charcoal/Nickel-Tone Document Frame, 5 x 7"/>
    <n v="22.752000000000002"/>
    <n v="3"/>
    <n v="0.2"/>
    <n v="7.1099999999999994"/>
  </r>
  <r>
    <n v="9903"/>
    <s v="CA-2014-117646"/>
    <x v="3"/>
    <x v="170"/>
    <d v="2014-08-26T00:00:00"/>
    <s v="Standard Class"/>
    <s v="SC-20845"/>
    <s v="Sung Chung"/>
    <x v="0"/>
    <x v="0"/>
    <x v="103"/>
    <x v="22"/>
    <n v="80027"/>
    <x v="1"/>
    <s v="OFF-PA-10001950"/>
    <x v="1"/>
    <x v="10"/>
    <s v="Southworth 25% Cotton Antique Laid Paper &amp; Envelopes"/>
    <n v="6.6720000000000006"/>
    <n v="1"/>
    <n v="0.2"/>
    <n v="2.0849999999999991"/>
  </r>
  <r>
    <n v="9904"/>
    <s v="CA-2011-122609"/>
    <x v="2"/>
    <x v="607"/>
    <d v="2011-11-18T00:00:00"/>
    <s v="Standard Class"/>
    <s v="DP-13000"/>
    <s v="Darren Powers"/>
    <x v="0"/>
    <x v="0"/>
    <x v="238"/>
    <x v="5"/>
    <n v="75007"/>
    <x v="2"/>
    <s v="FUR-FU-10004587"/>
    <x v="0"/>
    <x v="5"/>
    <s v="GE General Use Halogen Bulbs, 100 Watts, 1 Bulb per Pack"/>
    <n v="25.128000000000004"/>
    <n v="3"/>
    <n v="0.6"/>
    <n v="-6.9101999999999997"/>
  </r>
  <r>
    <n v="9905"/>
    <s v="CA-2011-122609"/>
    <x v="2"/>
    <x v="607"/>
    <d v="2011-11-18T00:00:00"/>
    <s v="Standard Class"/>
    <s v="DP-13000"/>
    <s v="Darren Powers"/>
    <x v="0"/>
    <x v="0"/>
    <x v="238"/>
    <x v="5"/>
    <n v="75007"/>
    <x v="2"/>
    <s v="TEC-AC-10002567"/>
    <x v="2"/>
    <x v="11"/>
    <s v="Logitech G602 Wireless Gaming Mouse"/>
    <n v="127.98399999999999"/>
    <n v="2"/>
    <n v="0.2"/>
    <n v="25.596799999999998"/>
  </r>
  <r>
    <n v="9906"/>
    <s v="US-2012-129007"/>
    <x v="1"/>
    <x v="1023"/>
    <d v="2012-09-15T00:00:00"/>
    <s v="First Class"/>
    <s v="KD-16615"/>
    <s v="Ken Dana"/>
    <x v="1"/>
    <x v="0"/>
    <x v="125"/>
    <x v="1"/>
    <n v="92804"/>
    <x v="1"/>
    <s v="FUR-FU-10004973"/>
    <x v="0"/>
    <x v="5"/>
    <s v="Flat Face Poster Frame"/>
    <n v="131.88"/>
    <n v="7"/>
    <n v="0"/>
    <n v="55.389600000000002"/>
  </r>
  <r>
    <n v="9907"/>
    <s v="US-2012-129007"/>
    <x v="1"/>
    <x v="1023"/>
    <d v="2012-09-15T00:00:00"/>
    <s v="First Class"/>
    <s v="KD-16615"/>
    <s v="Ken Dana"/>
    <x v="1"/>
    <x v="0"/>
    <x v="125"/>
    <x v="1"/>
    <n v="92804"/>
    <x v="1"/>
    <s v="OFF-BI-10001628"/>
    <x v="1"/>
    <x v="8"/>
    <s v="Acco Data Flex Cable Posts For Top &amp; Bottom Load Binders, 6&quot; Capacity"/>
    <n v="25.031999999999996"/>
    <n v="3"/>
    <n v="0.2"/>
    <n v="7.822499999999998"/>
  </r>
  <r>
    <n v="9908"/>
    <s v="US-2012-129007"/>
    <x v="1"/>
    <x v="1023"/>
    <d v="2012-09-15T00:00:00"/>
    <s v="First Class"/>
    <s v="KD-16615"/>
    <s v="Ken Dana"/>
    <x v="1"/>
    <x v="0"/>
    <x v="125"/>
    <x v="1"/>
    <n v="92804"/>
    <x v="1"/>
    <s v="FUR-CH-10000155"/>
    <x v="0"/>
    <x v="1"/>
    <s v="Global Comet Stacking Armless Chair"/>
    <n v="717.72"/>
    <n v="3"/>
    <n v="0.2"/>
    <n v="71.77200000000002"/>
  </r>
  <r>
    <n v="9909"/>
    <s v="US-2012-129007"/>
    <x v="1"/>
    <x v="1023"/>
    <d v="2012-09-15T00:00:00"/>
    <s v="First Class"/>
    <s v="KD-16615"/>
    <s v="Ken Dana"/>
    <x v="1"/>
    <x v="0"/>
    <x v="125"/>
    <x v="1"/>
    <n v="92804"/>
    <x v="1"/>
    <s v="FUR-FU-10002379"/>
    <x v="0"/>
    <x v="5"/>
    <s v="Eldon Econocleat Chair Mats for Low Pile Carpets"/>
    <n v="207.35"/>
    <n v="5"/>
    <n v="0"/>
    <n v="24.881999999999991"/>
  </r>
  <r>
    <n v="9910"/>
    <s v="US-2012-129007"/>
    <x v="1"/>
    <x v="1023"/>
    <d v="2012-09-15T00:00:00"/>
    <s v="First Class"/>
    <s v="KD-16615"/>
    <s v="Ken Dana"/>
    <x v="1"/>
    <x v="0"/>
    <x v="125"/>
    <x v="1"/>
    <n v="92804"/>
    <x v="1"/>
    <s v="FUR-FU-10004018"/>
    <x v="0"/>
    <x v="5"/>
    <s v="Tensor Computer Mounted Lamp"/>
    <n v="44.67"/>
    <n v="3"/>
    <n v="0"/>
    <n v="12.060900000000002"/>
  </r>
  <r>
    <n v="9911"/>
    <s v="US-2012-129007"/>
    <x v="1"/>
    <x v="1023"/>
    <d v="2012-09-15T00:00:00"/>
    <s v="First Class"/>
    <s v="KD-16615"/>
    <s v="Ken Dana"/>
    <x v="1"/>
    <x v="0"/>
    <x v="125"/>
    <x v="1"/>
    <n v="92804"/>
    <x v="1"/>
    <s v="OFF-PA-10000994"/>
    <x v="1"/>
    <x v="10"/>
    <s v="Xerox 1915"/>
    <n v="209.7"/>
    <n v="2"/>
    <n v="0"/>
    <n v="100.65599999999999"/>
  </r>
  <r>
    <n v="9912"/>
    <s v="US-2011-157231"/>
    <x v="2"/>
    <x v="267"/>
    <d v="2011-04-09T00:00:00"/>
    <s v="Standard Class"/>
    <s v="RP-19855"/>
    <s v="Roy Phan"/>
    <x v="1"/>
    <x v="0"/>
    <x v="102"/>
    <x v="0"/>
    <n v="40475"/>
    <x v="0"/>
    <s v="OFF-BI-10002852"/>
    <x v="1"/>
    <x v="8"/>
    <s v="Ibico Standard Transparent Covers"/>
    <n v="115.36"/>
    <n v="7"/>
    <n v="0"/>
    <n v="56.526400000000002"/>
  </r>
  <r>
    <n v="9913"/>
    <s v="CA-2012-132388"/>
    <x v="1"/>
    <x v="998"/>
    <d v="2012-10-12T00:00:00"/>
    <s v="First Class"/>
    <s v="KN-16390"/>
    <s v="Katherine Nockton"/>
    <x v="1"/>
    <x v="0"/>
    <x v="443"/>
    <x v="1"/>
    <n v="93101"/>
    <x v="1"/>
    <s v="FUR-CH-10001714"/>
    <x v="0"/>
    <x v="1"/>
    <s v="Global Leather &amp; Oak Executive Chair, Burgundy"/>
    <n v="362.13599999999997"/>
    <n v="3"/>
    <n v="0.2"/>
    <n v="-54.320399999999978"/>
  </r>
  <r>
    <n v="9914"/>
    <s v="CA-2012-132388"/>
    <x v="1"/>
    <x v="998"/>
    <d v="2012-10-12T00:00:00"/>
    <s v="First Class"/>
    <s v="KN-16390"/>
    <s v="Katherine Nockton"/>
    <x v="1"/>
    <x v="0"/>
    <x v="443"/>
    <x v="1"/>
    <n v="93101"/>
    <x v="1"/>
    <s v="OFF-LA-10000414"/>
    <x v="1"/>
    <x v="2"/>
    <s v="Avery 503"/>
    <n v="31.049999999999997"/>
    <n v="3"/>
    <n v="0"/>
    <n v="14.904"/>
  </r>
  <r>
    <n v="9915"/>
    <s v="CA-2014-160927"/>
    <x v="3"/>
    <x v="926"/>
    <d v="2014-02-01T00:00:00"/>
    <s v="Second Class"/>
    <s v="TM-21010"/>
    <s v="Tamara Manning"/>
    <x v="0"/>
    <x v="0"/>
    <x v="292"/>
    <x v="23"/>
    <n v="52302"/>
    <x v="2"/>
    <s v="OFF-PA-10003848"/>
    <x v="1"/>
    <x v="10"/>
    <s v="Xerox 1997"/>
    <n v="12.96"/>
    <n v="2"/>
    <n v="0"/>
    <n v="6.2208000000000006"/>
  </r>
  <r>
    <n v="9916"/>
    <s v="CA-2014-160927"/>
    <x v="3"/>
    <x v="926"/>
    <d v="2014-02-01T00:00:00"/>
    <s v="Second Class"/>
    <s v="TM-21010"/>
    <s v="Tamara Manning"/>
    <x v="0"/>
    <x v="0"/>
    <x v="292"/>
    <x v="23"/>
    <n v="52302"/>
    <x v="2"/>
    <s v="OFF-PA-10000176"/>
    <x v="1"/>
    <x v="10"/>
    <s v="Xerox 1887"/>
    <n v="94.85"/>
    <n v="5"/>
    <n v="0"/>
    <n v="45.527999999999992"/>
  </r>
  <r>
    <n v="9917"/>
    <s v="CA-2014-160927"/>
    <x v="3"/>
    <x v="926"/>
    <d v="2014-02-01T00:00:00"/>
    <s v="Second Class"/>
    <s v="TM-21010"/>
    <s v="Tamara Manning"/>
    <x v="0"/>
    <x v="0"/>
    <x v="292"/>
    <x v="23"/>
    <n v="52302"/>
    <x v="2"/>
    <s v="OFF-ST-10001590"/>
    <x v="1"/>
    <x v="4"/>
    <s v="Tenex Personal Project File with Scoop Front Design, Black"/>
    <n v="13.48"/>
    <n v="1"/>
    <n v="0"/>
    <n v="3.5047999999999995"/>
  </r>
  <r>
    <n v="9918"/>
    <s v="CA-2014-160927"/>
    <x v="3"/>
    <x v="926"/>
    <d v="2014-02-01T00:00:00"/>
    <s v="Second Class"/>
    <s v="TM-21010"/>
    <s v="Tamara Manning"/>
    <x v="0"/>
    <x v="0"/>
    <x v="292"/>
    <x v="23"/>
    <n v="52302"/>
    <x v="2"/>
    <s v="FUR-FU-10000010"/>
    <x v="0"/>
    <x v="5"/>
    <s v="DAX Value U-Channel Document Frames, Easel Back"/>
    <n v="14.91"/>
    <n v="3"/>
    <n v="0"/>
    <n v="4.6220999999999997"/>
  </r>
  <r>
    <n v="9919"/>
    <s v="CA-2012-105508"/>
    <x v="1"/>
    <x v="496"/>
    <d v="2012-09-29T00:00:00"/>
    <s v="Standard Class"/>
    <s v="JF-15190"/>
    <s v="Jamie Frazer"/>
    <x v="0"/>
    <x v="0"/>
    <x v="20"/>
    <x v="15"/>
    <n v="10035"/>
    <x v="3"/>
    <s v="OFF-EN-10003055"/>
    <x v="1"/>
    <x v="12"/>
    <s v="Blue String-Tie &amp; Button Interoffice Envelopes, 10 x 13"/>
    <n v="39.979999999999997"/>
    <n v="1"/>
    <n v="0"/>
    <n v="17.990999999999996"/>
  </r>
  <r>
    <n v="9920"/>
    <s v="CA-2013-149272"/>
    <x v="0"/>
    <x v="543"/>
    <d v="2013-03-20T00:00:00"/>
    <s v="Standard Class"/>
    <s v="MY-18295"/>
    <s v="Muhammed Yedwab"/>
    <x v="1"/>
    <x v="0"/>
    <x v="518"/>
    <x v="5"/>
    <n v="77803"/>
    <x v="2"/>
    <s v="FUR-CH-10000863"/>
    <x v="0"/>
    <x v="1"/>
    <s v="Novimex Swivel Fabric Task Chair"/>
    <n v="528.42999999999995"/>
    <n v="5"/>
    <n v="0.3"/>
    <n v="-143.43099999999998"/>
  </r>
  <r>
    <n v="9921"/>
    <s v="CA-2013-149272"/>
    <x v="0"/>
    <x v="543"/>
    <d v="2013-03-20T00:00:00"/>
    <s v="Standard Class"/>
    <s v="MY-18295"/>
    <s v="Muhammed Yedwab"/>
    <x v="1"/>
    <x v="0"/>
    <x v="518"/>
    <x v="5"/>
    <n v="77803"/>
    <x v="2"/>
    <s v="OFF-BI-10004233"/>
    <x v="1"/>
    <x v="8"/>
    <s v="GBC Pre-Punched Binding Paper, Plastic, White, 8-1/2&quot; x 11&quot;"/>
    <n v="22.385999999999996"/>
    <n v="7"/>
    <n v="0.8"/>
    <n v="-35.817600000000013"/>
  </r>
  <r>
    <n v="9922"/>
    <s v="CA-2011-111360"/>
    <x v="2"/>
    <x v="156"/>
    <d v="2011-11-30T00:00:00"/>
    <s v="Standard Class"/>
    <s v="AT-10435"/>
    <s v="Alyssa Tate"/>
    <x v="2"/>
    <x v="0"/>
    <x v="59"/>
    <x v="24"/>
    <n v="44312"/>
    <x v="3"/>
    <s v="OFF-BI-10003350"/>
    <x v="1"/>
    <x v="8"/>
    <s v="Acco Expandable Hanging Binders"/>
    <n v="5.7420000000000009"/>
    <n v="3"/>
    <n v="0.7"/>
    <n v="-4.5935999999999986"/>
  </r>
  <r>
    <n v="9923"/>
    <s v="US-2014-162124"/>
    <x v="3"/>
    <x v="636"/>
    <d v="2014-05-11T00:00:00"/>
    <s v="Standard Class"/>
    <s v="JF-15490"/>
    <s v="Jeremy Farry"/>
    <x v="0"/>
    <x v="0"/>
    <x v="22"/>
    <x v="10"/>
    <n v="60653"/>
    <x v="2"/>
    <s v="TEC-AC-10001990"/>
    <x v="2"/>
    <x v="11"/>
    <s v="Kensington Orbit Wireless Mobile Trackball for PC and Mac"/>
    <n v="191.96800000000002"/>
    <n v="4"/>
    <n v="0.2"/>
    <n v="28.79519999999998"/>
  </r>
  <r>
    <n v="9924"/>
    <s v="CA-2012-159534"/>
    <x v="1"/>
    <x v="305"/>
    <d v="2012-03-23T00:00:00"/>
    <s v="First Class"/>
    <s v="DH-13075"/>
    <s v="Dave Hallsten"/>
    <x v="1"/>
    <x v="0"/>
    <x v="20"/>
    <x v="15"/>
    <n v="10035"/>
    <x v="3"/>
    <s v="OFF-BI-10003982"/>
    <x v="1"/>
    <x v="8"/>
    <s v="Wilson Jones Century Plastic Molded Ring Binders"/>
    <n v="49.847999999999999"/>
    <n v="3"/>
    <n v="0.2"/>
    <n v="16.823699999999999"/>
  </r>
  <r>
    <n v="9925"/>
    <s v="CA-2012-159534"/>
    <x v="1"/>
    <x v="305"/>
    <d v="2012-03-23T00:00:00"/>
    <s v="First Class"/>
    <s v="DH-13075"/>
    <s v="Dave Hallsten"/>
    <x v="1"/>
    <x v="0"/>
    <x v="20"/>
    <x v="15"/>
    <n v="10035"/>
    <x v="3"/>
    <s v="OFF-EN-10004386"/>
    <x v="1"/>
    <x v="12"/>
    <s v="Recycled Interoffice Envelopes with String and Button Closure, 10 x 13"/>
    <n v="23.99"/>
    <n v="1"/>
    <n v="0"/>
    <n v="11.994999999999999"/>
  </r>
  <r>
    <n v="9926"/>
    <s v="CA-2012-159534"/>
    <x v="1"/>
    <x v="305"/>
    <d v="2012-03-23T00:00:00"/>
    <s v="First Class"/>
    <s v="DH-13075"/>
    <s v="Dave Hallsten"/>
    <x v="1"/>
    <x v="0"/>
    <x v="20"/>
    <x v="15"/>
    <n v="10035"/>
    <x v="3"/>
    <s v="OFF-BI-10003656"/>
    <x v="1"/>
    <x v="8"/>
    <s v="Fellowes PB200 Plastic Comb Binding Machine"/>
    <n v="1087.9360000000001"/>
    <n v="8"/>
    <n v="0.2"/>
    <n v="353.5791999999999"/>
  </r>
  <r>
    <n v="9927"/>
    <s v="CA-2012-159534"/>
    <x v="1"/>
    <x v="305"/>
    <d v="2012-03-23T00:00:00"/>
    <s v="First Class"/>
    <s v="DH-13075"/>
    <s v="Dave Hallsten"/>
    <x v="1"/>
    <x v="0"/>
    <x v="20"/>
    <x v="15"/>
    <n v="10035"/>
    <x v="3"/>
    <s v="TEC-PH-10002310"/>
    <x v="2"/>
    <x v="7"/>
    <s v="Panasonic KX T7731-B Digital phone"/>
    <n v="199.98"/>
    <n v="2"/>
    <n v="0"/>
    <n v="53.994599999999991"/>
  </r>
  <r>
    <n v="9928"/>
    <s v="CA-2012-159534"/>
    <x v="1"/>
    <x v="305"/>
    <d v="2012-03-23T00:00:00"/>
    <s v="First Class"/>
    <s v="DH-13075"/>
    <s v="Dave Hallsten"/>
    <x v="1"/>
    <x v="0"/>
    <x v="20"/>
    <x v="15"/>
    <n v="10035"/>
    <x v="3"/>
    <s v="OFF-ST-10001172"/>
    <x v="1"/>
    <x v="4"/>
    <s v="Tennsco Lockers, Sand"/>
    <n v="83.92"/>
    <n v="4"/>
    <n v="0"/>
    <n v="20.140799999999999"/>
  </r>
  <r>
    <n v="9929"/>
    <s v="CA-2013-129630"/>
    <x v="0"/>
    <x v="913"/>
    <d v="2013-09-05T00:00:00"/>
    <s v="Same Day"/>
    <s v="IM-15055"/>
    <s v="Ionia McGrath"/>
    <x v="0"/>
    <x v="0"/>
    <x v="8"/>
    <x v="1"/>
    <n v="94122"/>
    <x v="1"/>
    <s v="FUR-FU-10000260"/>
    <x v="0"/>
    <x v="5"/>
    <s v="6&quot; Cubicle Wall Clock, Black"/>
    <n v="24.27"/>
    <n v="3"/>
    <n v="0"/>
    <n v="8.7371999999999996"/>
  </r>
  <r>
    <n v="9930"/>
    <s v="CA-2013-129630"/>
    <x v="0"/>
    <x v="913"/>
    <d v="2013-09-05T00:00:00"/>
    <s v="Same Day"/>
    <s v="IM-15055"/>
    <s v="Ionia McGrath"/>
    <x v="0"/>
    <x v="0"/>
    <x v="8"/>
    <x v="1"/>
    <n v="94122"/>
    <x v="1"/>
    <s v="TEC-CO-10003763"/>
    <x v="2"/>
    <x v="16"/>
    <s v="Canon PC1060 Personal Laser Copier"/>
    <n v="2799.9600000000005"/>
    <n v="5"/>
    <n v="0.2"/>
    <n v="944.98649999999986"/>
  </r>
  <r>
    <n v="9931"/>
    <s v="CA-2012-104948"/>
    <x v="1"/>
    <x v="50"/>
    <d v="2012-11-17T00:00:00"/>
    <s v="Standard Class"/>
    <s v="KH-16510"/>
    <s v="Keith Herrera"/>
    <x v="0"/>
    <x v="0"/>
    <x v="272"/>
    <x v="1"/>
    <n v="92404"/>
    <x v="1"/>
    <s v="OFF-BI-10001267"/>
    <x v="1"/>
    <x v="8"/>
    <s v="Universal Recycled Hanging Pressboard Report Binders, Letter Size"/>
    <n v="9.8719999999999999"/>
    <n v="2"/>
    <n v="0.2"/>
    <n v="3.4551999999999996"/>
  </r>
  <r>
    <n v="9932"/>
    <s v="CA-2012-104948"/>
    <x v="1"/>
    <x v="50"/>
    <d v="2012-11-17T00:00:00"/>
    <s v="Standard Class"/>
    <s v="KH-16510"/>
    <s v="Keith Herrera"/>
    <x v="0"/>
    <x v="0"/>
    <x v="272"/>
    <x v="1"/>
    <n v="92404"/>
    <x v="1"/>
    <s v="FUR-BO-10004357"/>
    <x v="0"/>
    <x v="0"/>
    <s v="O'Sullivan Living Dimensions 3-Shelf Bookcases"/>
    <n v="683.33199999999999"/>
    <n v="4"/>
    <n v="0.15"/>
    <n v="-40.196000000000055"/>
  </r>
  <r>
    <n v="9933"/>
    <s v="CA-2012-104948"/>
    <x v="1"/>
    <x v="50"/>
    <d v="2012-11-17T00:00:00"/>
    <s v="Standard Class"/>
    <s v="KH-16510"/>
    <s v="Keith Herrera"/>
    <x v="0"/>
    <x v="0"/>
    <x v="272"/>
    <x v="1"/>
    <n v="92404"/>
    <x v="1"/>
    <s v="OFF-PA-10004610"/>
    <x v="1"/>
    <x v="10"/>
    <s v="Xerox 1900"/>
    <n v="29.96"/>
    <n v="7"/>
    <n v="0"/>
    <n v="13.481999999999998"/>
  </r>
  <r>
    <n v="9934"/>
    <s v="CA-2011-166555"/>
    <x v="2"/>
    <x v="384"/>
    <d v="2011-07-14T00:00:00"/>
    <s v="First Class"/>
    <s v="JK-15205"/>
    <s v="Jamie Kunitz"/>
    <x v="0"/>
    <x v="0"/>
    <x v="221"/>
    <x v="15"/>
    <n v="14304"/>
    <x v="3"/>
    <s v="TEC-PH-10004912"/>
    <x v="2"/>
    <x v="7"/>
    <s v="Cisco SPA112 2 Port Phone Adapter"/>
    <n v="164.85000000000002"/>
    <n v="3"/>
    <n v="0"/>
    <n v="47.806499999999993"/>
  </r>
  <r>
    <n v="9935"/>
    <s v="CA-2013-114405"/>
    <x v="0"/>
    <x v="281"/>
    <d v="2013-04-13T00:00:00"/>
    <s v="Standard Class"/>
    <s v="AS-10240"/>
    <s v="Alan Shonely"/>
    <x v="0"/>
    <x v="0"/>
    <x v="10"/>
    <x v="9"/>
    <n v="19120"/>
    <x v="3"/>
    <s v="OFF-AP-10003278"/>
    <x v="1"/>
    <x v="9"/>
    <s v="Belkin 7-Outlet SurgeMaster Home Series"/>
    <n v="33.528000000000006"/>
    <n v="3"/>
    <n v="0.2"/>
    <n v="2.5146000000000015"/>
  </r>
  <r>
    <n v="9936"/>
    <s v="CA-2013-114405"/>
    <x v="0"/>
    <x v="281"/>
    <d v="2013-04-13T00:00:00"/>
    <s v="Standard Class"/>
    <s v="AS-10240"/>
    <s v="Alan Shonely"/>
    <x v="0"/>
    <x v="0"/>
    <x v="10"/>
    <x v="9"/>
    <n v="19120"/>
    <x v="3"/>
    <s v="OFF-ST-10001627"/>
    <x v="1"/>
    <x v="4"/>
    <s v="Eldon Jumbo ProFile Portable File Boxes Graphite/Black"/>
    <n v="36.744"/>
    <n v="3"/>
    <n v="0.2"/>
    <n v="3.6744000000000039"/>
  </r>
  <r>
    <n v="9937"/>
    <s v="CA-2014-132955"/>
    <x v="3"/>
    <x v="92"/>
    <d v="2014-06-29T00:00:00"/>
    <s v="Standard Class"/>
    <s v="SC-20575"/>
    <s v="Sonia Cooley"/>
    <x v="0"/>
    <x v="0"/>
    <x v="395"/>
    <x v="34"/>
    <n v="2920"/>
    <x v="3"/>
    <s v="OFF-BI-10002735"/>
    <x v="1"/>
    <x v="8"/>
    <s v="GBC Prestige Therm-A-Bind Covers"/>
    <n v="102.93"/>
    <n v="3"/>
    <n v="0"/>
    <n v="48.377100000000006"/>
  </r>
  <r>
    <n v="9938"/>
    <s v="CA-2013-164889"/>
    <x v="0"/>
    <x v="1235"/>
    <d v="2013-06-07T00:00:00"/>
    <s v="Second Class"/>
    <s v="CP-12340"/>
    <s v="Christine Phan"/>
    <x v="1"/>
    <x v="0"/>
    <x v="1"/>
    <x v="1"/>
    <n v="90049"/>
    <x v="1"/>
    <s v="FUR-TA-10001676"/>
    <x v="0"/>
    <x v="3"/>
    <s v="Hon 61000 Series Interactive Training Tables"/>
    <n v="71.088000000000008"/>
    <n v="2"/>
    <n v="0.2"/>
    <n v="-1.7772000000000041"/>
  </r>
  <r>
    <n v="9939"/>
    <s v="CA-2013-169824"/>
    <x v="0"/>
    <x v="939"/>
    <d v="2013-12-18T00:00:00"/>
    <s v="Standard Class"/>
    <s v="NS-18640"/>
    <s v="Noel Staavos"/>
    <x v="1"/>
    <x v="0"/>
    <x v="20"/>
    <x v="15"/>
    <n v="10009"/>
    <x v="3"/>
    <s v="FUR-FU-10004864"/>
    <x v="0"/>
    <x v="5"/>
    <s v="Eldon 500 Class Desk Accessories"/>
    <n v="60.35"/>
    <n v="5"/>
    <n v="0"/>
    <n v="19.915500000000002"/>
  </r>
  <r>
    <n v="9940"/>
    <s v="CA-2013-169824"/>
    <x v="0"/>
    <x v="939"/>
    <d v="2013-12-18T00:00:00"/>
    <s v="Standard Class"/>
    <s v="NS-18640"/>
    <s v="Noel Staavos"/>
    <x v="1"/>
    <x v="0"/>
    <x v="20"/>
    <x v="15"/>
    <n v="10009"/>
    <x v="3"/>
    <s v="OFF-SU-10000952"/>
    <x v="1"/>
    <x v="14"/>
    <s v="Fiskars Home &amp; Office Scissors"/>
    <n v="35.520000000000003"/>
    <n v="4"/>
    <n v="0"/>
    <n v="9.9456000000000024"/>
  </r>
  <r>
    <n v="9941"/>
    <s v="CA-2013-169824"/>
    <x v="0"/>
    <x v="939"/>
    <d v="2013-12-18T00:00:00"/>
    <s v="Standard Class"/>
    <s v="NS-18640"/>
    <s v="Noel Staavos"/>
    <x v="1"/>
    <x v="0"/>
    <x v="20"/>
    <x v="15"/>
    <n v="10009"/>
    <x v="3"/>
    <s v="OFF-AR-10000462"/>
    <x v="1"/>
    <x v="6"/>
    <s v="Sanford Pocket Accent Highlighters"/>
    <n v="11.200000000000001"/>
    <n v="7"/>
    <n v="0"/>
    <n v="4.8160000000000007"/>
  </r>
  <r>
    <n v="9942"/>
    <s v="CA-2014-164028"/>
    <x v="3"/>
    <x v="221"/>
    <d v="2014-12-01T00:00:00"/>
    <s v="Standard Class"/>
    <s v="JL-15835"/>
    <s v="John Lee"/>
    <x v="0"/>
    <x v="0"/>
    <x v="8"/>
    <x v="1"/>
    <n v="94122"/>
    <x v="1"/>
    <s v="TEC-AC-10001772"/>
    <x v="2"/>
    <x v="11"/>
    <s v="Memorex Mini Travel Drive 16 GB USB 2.0 Flash Drive"/>
    <n v="223.58"/>
    <n v="14"/>
    <n v="0"/>
    <n v="87.196200000000005"/>
  </r>
  <r>
    <n v="9943"/>
    <s v="CA-2011-143371"/>
    <x v="2"/>
    <x v="129"/>
    <d v="2012-01-03T00:00:00"/>
    <s v="Standard Class"/>
    <s v="MD-17350"/>
    <s v="Maribeth Dona"/>
    <x v="0"/>
    <x v="0"/>
    <x v="125"/>
    <x v="1"/>
    <n v="92804"/>
    <x v="1"/>
    <s v="OFF-ST-10001128"/>
    <x v="1"/>
    <x v="4"/>
    <s v="Carina Mini System Audio Rack, Model AR050B"/>
    <n v="998.82"/>
    <n v="9"/>
    <n v="0"/>
    <n v="29.964600000000061"/>
  </r>
  <r>
    <n v="9944"/>
    <s v="CA-2011-143371"/>
    <x v="2"/>
    <x v="129"/>
    <d v="2012-01-03T00:00:00"/>
    <s v="Standard Class"/>
    <s v="MD-17350"/>
    <s v="Maribeth Dona"/>
    <x v="0"/>
    <x v="0"/>
    <x v="125"/>
    <x v="1"/>
    <n v="92804"/>
    <x v="1"/>
    <s v="OFF-SU-10002537"/>
    <x v="1"/>
    <x v="14"/>
    <s v="Acme Box Cutter Scissors"/>
    <n v="51.150000000000006"/>
    <n v="5"/>
    <n v="0"/>
    <n v="13.299000000000003"/>
  </r>
  <r>
    <n v="9945"/>
    <s v="CA-2012-145415"/>
    <x v="1"/>
    <x v="1236"/>
    <d v="2012-04-17T00:00:00"/>
    <s v="Second Class"/>
    <s v="RD-19660"/>
    <s v="Robert Dilbeck"/>
    <x v="2"/>
    <x v="0"/>
    <x v="4"/>
    <x v="4"/>
    <n v="98103"/>
    <x v="1"/>
    <s v="OFF-ST-10000419"/>
    <x v="1"/>
    <x v="4"/>
    <s v="Rogers Jumbo File, Granite"/>
    <n v="40.74"/>
    <n v="3"/>
    <n v="0"/>
    <n v="0.4073999999999991"/>
  </r>
  <r>
    <n v="9946"/>
    <s v="CA-2011-111157"/>
    <x v="2"/>
    <x v="1086"/>
    <d v="2011-03-06T00:00:00"/>
    <s v="Standard Class"/>
    <s v="NH-18610"/>
    <s v="Nicole Hansen"/>
    <x v="1"/>
    <x v="0"/>
    <x v="10"/>
    <x v="9"/>
    <n v="19120"/>
    <x v="3"/>
    <s v="OFF-PA-10000327"/>
    <x v="1"/>
    <x v="10"/>
    <s v="Xerox 1971"/>
    <n v="3.4240000000000004"/>
    <n v="1"/>
    <n v="0.2"/>
    <n v="1.0699999999999996"/>
  </r>
  <r>
    <n v="9947"/>
    <s v="CA-2011-111157"/>
    <x v="2"/>
    <x v="1086"/>
    <d v="2011-03-06T00:00:00"/>
    <s v="Standard Class"/>
    <s v="NH-18610"/>
    <s v="Nicole Hansen"/>
    <x v="1"/>
    <x v="0"/>
    <x v="10"/>
    <x v="9"/>
    <n v="19120"/>
    <x v="3"/>
    <s v="TEC-AC-10004353"/>
    <x v="2"/>
    <x v="11"/>
    <s v="Hypercom P1300 Pinpad"/>
    <n v="151.20000000000002"/>
    <n v="3"/>
    <n v="0.2"/>
    <n v="32.130000000000003"/>
  </r>
  <r>
    <n v="9948"/>
    <s v="CA-2014-121559"/>
    <x v="3"/>
    <x v="702"/>
    <d v="2014-06-04T00:00:00"/>
    <s v="Second Class"/>
    <s v="HW-14935"/>
    <s v="Helen Wasserman"/>
    <x v="1"/>
    <x v="0"/>
    <x v="245"/>
    <x v="14"/>
    <n v="46203"/>
    <x v="2"/>
    <s v="FUR-CH-10003746"/>
    <x v="0"/>
    <x v="1"/>
    <s v="Hon 4070 Series Pagoda Round Back Stacking Chairs"/>
    <n v="1925.88"/>
    <n v="6"/>
    <n v="0"/>
    <n v="539.24639999999999"/>
  </r>
  <r>
    <n v="9949"/>
    <s v="CA-2014-121559"/>
    <x v="3"/>
    <x v="702"/>
    <d v="2014-06-04T00:00:00"/>
    <s v="Second Class"/>
    <s v="HW-14935"/>
    <s v="Helen Wasserman"/>
    <x v="1"/>
    <x v="0"/>
    <x v="245"/>
    <x v="14"/>
    <n v="46203"/>
    <x v="2"/>
    <s v="OFF-AP-10002945"/>
    <x v="1"/>
    <x v="9"/>
    <s v="Honeywell Enviracaire Portable HEPA Air Cleaner for 17' x 22' Room"/>
    <n v="2405.1999999999998"/>
    <n v="8"/>
    <n v="0"/>
    <n v="793.71599999999989"/>
  </r>
  <r>
    <n v="9950"/>
    <s v="CA-2014-121559"/>
    <x v="3"/>
    <x v="702"/>
    <d v="2014-06-04T00:00:00"/>
    <s v="Second Class"/>
    <s v="HW-14935"/>
    <s v="Helen Wasserman"/>
    <x v="1"/>
    <x v="0"/>
    <x v="245"/>
    <x v="14"/>
    <n v="46203"/>
    <x v="2"/>
    <s v="TEC-AC-10004568"/>
    <x v="2"/>
    <x v="11"/>
    <s v="Maxell LTO Ultrium - 800 GB"/>
    <n v="83.97"/>
    <n v="3"/>
    <n v="0"/>
    <n v="15.954299999999993"/>
  </r>
  <r>
    <n v="9951"/>
    <s v="CA-2014-121559"/>
    <x v="3"/>
    <x v="702"/>
    <d v="2014-06-04T00:00:00"/>
    <s v="Second Class"/>
    <s v="HW-14935"/>
    <s v="Helen Wasserman"/>
    <x v="1"/>
    <x v="0"/>
    <x v="245"/>
    <x v="14"/>
    <n v="46203"/>
    <x v="2"/>
    <s v="TEC-AC-10001714"/>
    <x v="2"/>
    <x v="11"/>
    <s v="Logitech MX Performance Wireless Mouse"/>
    <n v="39.89"/>
    <n v="1"/>
    <n v="0"/>
    <n v="14.7593"/>
  </r>
  <r>
    <n v="9952"/>
    <s v="CA-2014-121559"/>
    <x v="3"/>
    <x v="702"/>
    <d v="2014-06-04T00:00:00"/>
    <s v="Second Class"/>
    <s v="HW-14935"/>
    <s v="Helen Wasserman"/>
    <x v="1"/>
    <x v="0"/>
    <x v="245"/>
    <x v="14"/>
    <n v="46203"/>
    <x v="2"/>
    <s v="OFF-BI-10002072"/>
    <x v="1"/>
    <x v="8"/>
    <s v="Cardinal Slant-D Ring Binders"/>
    <n v="17.38"/>
    <n v="2"/>
    <n v="0"/>
    <n v="8.69"/>
  </r>
  <r>
    <n v="9953"/>
    <s v="CA-2012-141593"/>
    <x v="1"/>
    <x v="639"/>
    <d v="2012-12-16T00:00:00"/>
    <s v="Second Class"/>
    <s v="DB-12970"/>
    <s v="Darren Budd"/>
    <x v="1"/>
    <x v="0"/>
    <x v="1"/>
    <x v="1"/>
    <n v="90045"/>
    <x v="1"/>
    <s v="OFF-BI-10001153"/>
    <x v="1"/>
    <x v="8"/>
    <s v="Ibico Recycled Grain-Textured Covers"/>
    <n v="55.264000000000003"/>
    <n v="2"/>
    <n v="0.2"/>
    <n v="20.723999999999997"/>
  </r>
  <r>
    <n v="9954"/>
    <s v="CA-2012-141593"/>
    <x v="1"/>
    <x v="639"/>
    <d v="2012-12-16T00:00:00"/>
    <s v="Second Class"/>
    <s v="DB-12970"/>
    <s v="Darren Budd"/>
    <x v="1"/>
    <x v="0"/>
    <x v="1"/>
    <x v="1"/>
    <n v="90045"/>
    <x v="1"/>
    <s v="OFF-PA-10004983"/>
    <x v="1"/>
    <x v="10"/>
    <s v="Xerox 23"/>
    <n v="6.48"/>
    <n v="1"/>
    <n v="0"/>
    <n v="3.1104000000000003"/>
  </r>
  <r>
    <n v="9955"/>
    <s v="CA-2012-141593"/>
    <x v="1"/>
    <x v="639"/>
    <d v="2012-12-16T00:00:00"/>
    <s v="Second Class"/>
    <s v="DB-12970"/>
    <s v="Darren Budd"/>
    <x v="1"/>
    <x v="0"/>
    <x v="1"/>
    <x v="1"/>
    <n v="90045"/>
    <x v="1"/>
    <s v="OFF-BI-10000948"/>
    <x v="1"/>
    <x v="8"/>
    <s v="GBC Laser Imprintable Binding System Covers, Desert Sand"/>
    <n v="34.248000000000005"/>
    <n v="3"/>
    <n v="0.2"/>
    <n v="11.558699999999998"/>
  </r>
  <r>
    <n v="9956"/>
    <s v="CA-2012-141593"/>
    <x v="1"/>
    <x v="639"/>
    <d v="2012-12-16T00:00:00"/>
    <s v="Second Class"/>
    <s v="DB-12970"/>
    <s v="Darren Budd"/>
    <x v="1"/>
    <x v="0"/>
    <x v="1"/>
    <x v="1"/>
    <n v="90045"/>
    <x v="1"/>
    <s v="FUR-TA-10002622"/>
    <x v="0"/>
    <x v="3"/>
    <s v="Bush Andora Conference Table, Maple/Graphite Gray Finish"/>
    <n v="273.56799999999998"/>
    <n v="2"/>
    <n v="0.2"/>
    <n v="10.258800000000008"/>
  </r>
  <r>
    <n v="9957"/>
    <s v="US-2011-143287"/>
    <x v="2"/>
    <x v="7"/>
    <d v="2011-11-17T00:00:00"/>
    <s v="Standard Class"/>
    <s v="KN-16705"/>
    <s v="Kristina Nunn"/>
    <x v="2"/>
    <x v="0"/>
    <x v="106"/>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x v="0"/>
    <x v="106"/>
    <x v="15"/>
    <n v="10801"/>
    <x v="3"/>
    <s v="OFF-PA-10004039"/>
    <x v="1"/>
    <x v="10"/>
    <s v="Xerox 1882"/>
    <n v="223.92"/>
    <n v="4"/>
    <n v="0"/>
    <n v="109.7208"/>
  </r>
  <r>
    <n v="9959"/>
    <s v="US-2011-143287"/>
    <x v="2"/>
    <x v="7"/>
    <d v="2011-11-17T00:00:00"/>
    <s v="Standard Class"/>
    <s v="KN-16705"/>
    <s v="Kristina Nunn"/>
    <x v="2"/>
    <x v="0"/>
    <x v="106"/>
    <x v="15"/>
    <n v="10801"/>
    <x v="3"/>
    <s v="OFF-SU-10001574"/>
    <x v="1"/>
    <x v="14"/>
    <s v="Acme Value Line Scissors"/>
    <n v="7.3"/>
    <n v="2"/>
    <n v="0"/>
    <n v="2.1899999999999995"/>
  </r>
  <r>
    <n v="9960"/>
    <s v="CA-2014-137421"/>
    <x v="3"/>
    <x v="833"/>
    <d v="2014-10-12T00:00:00"/>
    <s v="Standard Class"/>
    <s v="AJ-10945"/>
    <s v="Ashley Jarboe"/>
    <x v="0"/>
    <x v="0"/>
    <x v="432"/>
    <x v="16"/>
    <n v="85224"/>
    <x v="1"/>
    <s v="OFF-AR-10001761"/>
    <x v="1"/>
    <x v="6"/>
    <s v="Avery Hi-Liter Smear-Safe Highlighters"/>
    <n v="9.3439999999999994"/>
    <n v="2"/>
    <n v="0.2"/>
    <n v="1.8687999999999998"/>
  </r>
  <r>
    <n v="9961"/>
    <s v="CA-2014-141446"/>
    <x v="3"/>
    <x v="118"/>
    <d v="2014-09-19T00:00:00"/>
    <s v="Second Class"/>
    <s v="CL-12700"/>
    <s v="Craig Leslie"/>
    <x v="2"/>
    <x v="0"/>
    <x v="159"/>
    <x v="0"/>
    <n v="41042"/>
    <x v="0"/>
    <s v="TEC-AC-10002305"/>
    <x v="2"/>
    <x v="11"/>
    <s v="KeyTronic E03601U1 - Keyboard - Beige"/>
    <n v="18"/>
    <n v="1"/>
    <n v="0"/>
    <n v="3.2399999999999984"/>
  </r>
  <r>
    <n v="9962"/>
    <s v="CA-2012-168088"/>
    <x v="1"/>
    <x v="531"/>
    <d v="2012-03-22T00:00:00"/>
    <s v="First Class"/>
    <s v="CM-12655"/>
    <s v="Corinna Mitchell"/>
    <x v="2"/>
    <x v="0"/>
    <x v="12"/>
    <x v="5"/>
    <n v="77041"/>
    <x v="2"/>
    <s v="OFF-PA-10000675"/>
    <x v="1"/>
    <x v="10"/>
    <s v="Xerox 1919"/>
    <n v="65.584000000000003"/>
    <n v="2"/>
    <n v="0.2"/>
    <n v="23.7742"/>
  </r>
  <r>
    <n v="9963"/>
    <s v="CA-2012-168088"/>
    <x v="1"/>
    <x v="531"/>
    <d v="2012-03-22T00:00:00"/>
    <s v="First Class"/>
    <s v="CM-12655"/>
    <s v="Corinna Mitchell"/>
    <x v="2"/>
    <x v="0"/>
    <x v="12"/>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x v="0"/>
    <x v="10"/>
    <x v="9"/>
    <n v="19140"/>
    <x v="3"/>
    <s v="OFF-PA-10003072"/>
    <x v="1"/>
    <x v="10"/>
    <s v="Eureka Recycled Copy Paper 8 1/2&quot; x 11&quot;, Ream"/>
    <n v="10.368000000000002"/>
    <n v="2"/>
    <n v="0.2"/>
    <n v="3.6288"/>
  </r>
  <r>
    <n v="9965"/>
    <s v="CA-2013-146374"/>
    <x v="0"/>
    <x v="5"/>
    <d v="2013-12-11T00:00:00"/>
    <s v="Second Class"/>
    <s v="HE-14800"/>
    <s v="Harold Engle"/>
    <x v="1"/>
    <x v="0"/>
    <x v="46"/>
    <x v="13"/>
    <n v="19711"/>
    <x v="3"/>
    <s v="FUR-FU-10002671"/>
    <x v="0"/>
    <x v="5"/>
    <s v="Electrix 20W Halogen Replacement Bulb for Zoom-In Desk Lamp"/>
    <n v="13.4"/>
    <n v="1"/>
    <n v="0"/>
    <n v="6.4319999999999995"/>
  </r>
  <r>
    <n v="9966"/>
    <s v="CA-2013-146374"/>
    <x v="0"/>
    <x v="5"/>
    <d v="2013-12-11T00:00:00"/>
    <s v="Second Class"/>
    <s v="HE-14800"/>
    <s v="Harold Engle"/>
    <x v="1"/>
    <x v="0"/>
    <x v="46"/>
    <x v="13"/>
    <n v="19711"/>
    <x v="3"/>
    <s v="OFF-PA-10000349"/>
    <x v="1"/>
    <x v="10"/>
    <s v="Staples"/>
    <n v="4.9800000000000004"/>
    <n v="1"/>
    <n v="0"/>
    <n v="2.3406000000000002"/>
  </r>
  <r>
    <n v="9967"/>
    <s v="CA-2013-146374"/>
    <x v="0"/>
    <x v="5"/>
    <d v="2013-12-11T00:00:00"/>
    <s v="Second Class"/>
    <s v="HE-14800"/>
    <s v="Harold Engle"/>
    <x v="1"/>
    <x v="0"/>
    <x v="46"/>
    <x v="13"/>
    <n v="19711"/>
    <x v="3"/>
    <s v="OFF-EN-10004483"/>
    <x v="1"/>
    <x v="12"/>
    <s v="#10 White Business Envelopes,4 1/8 x 9 1/2"/>
    <n v="109.69"/>
    <n v="7"/>
    <n v="0"/>
    <n v="51.554299999999991"/>
  </r>
  <r>
    <n v="9968"/>
    <s v="CA-2014-153871"/>
    <x v="3"/>
    <x v="157"/>
    <d v="2014-12-18T00:00:00"/>
    <s v="Standard Class"/>
    <s v="RB-19435"/>
    <s v="Richard Bierner"/>
    <x v="0"/>
    <x v="0"/>
    <x v="135"/>
    <x v="30"/>
    <n v="7060"/>
    <x v="3"/>
    <s v="OFF-BI-10004209"/>
    <x v="1"/>
    <x v="8"/>
    <s v="Fellowes Twister Kit, Gray/Clear, 3/pkg"/>
    <n v="40.199999999999996"/>
    <n v="5"/>
    <n v="0"/>
    <n v="18.089999999999996"/>
  </r>
  <r>
    <n v="9969"/>
    <s v="CA-2014-153871"/>
    <x v="3"/>
    <x v="157"/>
    <d v="2014-12-18T00:00:00"/>
    <s v="Standard Class"/>
    <s v="RB-19435"/>
    <s v="Richard Bierner"/>
    <x v="0"/>
    <x v="0"/>
    <x v="135"/>
    <x v="30"/>
    <n v="7060"/>
    <x v="3"/>
    <s v="OFF-BI-10004600"/>
    <x v="1"/>
    <x v="8"/>
    <s v="Ibico Ibimaster 300 Manual Binding System"/>
    <n v="735.98"/>
    <n v="2"/>
    <n v="0"/>
    <n v="331.19099999999997"/>
  </r>
  <r>
    <n v="9970"/>
    <s v="CA-2014-153871"/>
    <x v="3"/>
    <x v="157"/>
    <d v="2014-12-18T00:00:00"/>
    <s v="Standard Class"/>
    <s v="RB-19435"/>
    <s v="Richard Bierner"/>
    <x v="0"/>
    <x v="0"/>
    <x v="135"/>
    <x v="30"/>
    <n v="7060"/>
    <x v="3"/>
    <s v="OFF-AP-10003622"/>
    <x v="1"/>
    <x v="9"/>
    <s v="Bravo II Megaboss 12-Amp Hard Body Upright, Replacement Belts, 2 Belts per Pack"/>
    <n v="22.75"/>
    <n v="7"/>
    <n v="0"/>
    <n v="6.5974999999999993"/>
  </r>
  <r>
    <n v="9971"/>
    <s v="CA-2012-103772"/>
    <x v="1"/>
    <x v="1141"/>
    <d v="2012-07-02T00:00:00"/>
    <s v="Standard Class"/>
    <s v="MP-17470"/>
    <s v="Mark Packer"/>
    <x v="2"/>
    <x v="0"/>
    <x v="214"/>
    <x v="32"/>
    <n v="30080"/>
    <x v="0"/>
    <s v="OFF-BI-10002867"/>
    <x v="1"/>
    <x v="8"/>
    <s v="GBC Recycled Regency Composition Covers"/>
    <n v="119.56"/>
    <n v="2"/>
    <n v="0"/>
    <n v="54.997599999999991"/>
  </r>
  <r>
    <n v="9972"/>
    <s v="CA-2012-103772"/>
    <x v="1"/>
    <x v="1141"/>
    <d v="2012-07-02T00:00:00"/>
    <s v="Standard Class"/>
    <s v="MP-17470"/>
    <s v="Mark Packer"/>
    <x v="2"/>
    <x v="0"/>
    <x v="214"/>
    <x v="32"/>
    <n v="30080"/>
    <x v="0"/>
    <s v="OFF-AR-10000538"/>
    <x v="1"/>
    <x v="6"/>
    <s v="Boston Model 1800 Electric Pencil Sharpener, Gray"/>
    <n v="140.75"/>
    <n v="5"/>
    <n v="0"/>
    <n v="42.22499999999998"/>
  </r>
  <r>
    <n v="9973"/>
    <s v="CA-2013-130225"/>
    <x v="0"/>
    <x v="108"/>
    <d v="2013-09-18T00:00:00"/>
    <s v="Standard Class"/>
    <s v="RC-19960"/>
    <s v="Ryan Crowe"/>
    <x v="0"/>
    <x v="0"/>
    <x v="12"/>
    <x v="5"/>
    <n v="77041"/>
    <x v="2"/>
    <s v="OFF-EN-10000056"/>
    <x v="1"/>
    <x v="12"/>
    <s v="Cameo Buff Policy Envelopes"/>
    <n v="99.567999999999998"/>
    <n v="2"/>
    <n v="0.2"/>
    <n v="33.604199999999992"/>
  </r>
  <r>
    <n v="9974"/>
    <s v="US-2013-103674"/>
    <x v="0"/>
    <x v="409"/>
    <d v="2013-12-11T00:00:00"/>
    <s v="Standard Class"/>
    <s v="AP-10720"/>
    <s v="Anne Pryor"/>
    <x v="2"/>
    <x v="0"/>
    <x v="1"/>
    <x v="1"/>
    <n v="90032"/>
    <x v="1"/>
    <s v="TEC-PH-10004080"/>
    <x v="2"/>
    <x v="7"/>
    <s v="Avaya 5410 Digital phone"/>
    <n v="271.95999999999998"/>
    <n v="5"/>
    <n v="0.2"/>
    <n v="27.195999999999998"/>
  </r>
  <r>
    <n v="9975"/>
    <s v="US-2013-103674"/>
    <x v="0"/>
    <x v="409"/>
    <d v="2013-12-11T00:00:00"/>
    <s v="Standard Class"/>
    <s v="AP-10720"/>
    <s v="Anne Pryor"/>
    <x v="2"/>
    <x v="0"/>
    <x v="1"/>
    <x v="1"/>
    <n v="90032"/>
    <x v="1"/>
    <s v="OFF-AR-10004752"/>
    <x v="1"/>
    <x v="6"/>
    <s v="Blackstonian Pencils"/>
    <n v="18.689999999999998"/>
    <n v="7"/>
    <n v="0"/>
    <n v="5.2332000000000001"/>
  </r>
  <r>
    <n v="9976"/>
    <s v="US-2013-103674"/>
    <x v="0"/>
    <x v="409"/>
    <d v="2013-12-11T00:00:00"/>
    <s v="Standard Class"/>
    <s v="AP-10720"/>
    <s v="Anne Pryor"/>
    <x v="2"/>
    <x v="0"/>
    <x v="1"/>
    <x v="1"/>
    <n v="90032"/>
    <x v="1"/>
    <s v="OFF-PA-10000743"/>
    <x v="1"/>
    <x v="10"/>
    <s v="Xerox 1977"/>
    <n v="13.36"/>
    <n v="2"/>
    <n v="0"/>
    <n v="6.4127999999999998"/>
  </r>
  <r>
    <n v="9977"/>
    <s v="US-2013-103674"/>
    <x v="0"/>
    <x v="409"/>
    <d v="2013-12-11T00:00:00"/>
    <s v="Standard Class"/>
    <s v="AP-10720"/>
    <s v="Anne Pryor"/>
    <x v="2"/>
    <x v="0"/>
    <x v="1"/>
    <x v="1"/>
    <n v="90032"/>
    <x v="1"/>
    <s v="TEC-PH-10002496"/>
    <x v="2"/>
    <x v="7"/>
    <s v="Cisco SPA301"/>
    <n v="249.58400000000003"/>
    <n v="2"/>
    <n v="0.2"/>
    <n v="31.197999999999986"/>
  </r>
  <r>
    <n v="9978"/>
    <s v="US-2013-103674"/>
    <x v="0"/>
    <x v="409"/>
    <d v="2013-12-11T00:00:00"/>
    <s v="Standard Class"/>
    <s v="AP-10720"/>
    <s v="Anne Pryor"/>
    <x v="2"/>
    <x v="0"/>
    <x v="1"/>
    <x v="1"/>
    <n v="90032"/>
    <x v="1"/>
    <s v="OFF-FA-10003467"/>
    <x v="1"/>
    <x v="13"/>
    <s v="Alliance Big Bands Rubber Bands, 12/Pack"/>
    <n v="13.86"/>
    <n v="7"/>
    <n v="0"/>
    <n v="0"/>
  </r>
  <r>
    <n v="9979"/>
    <s v="US-2013-103674"/>
    <x v="0"/>
    <x v="409"/>
    <d v="2013-12-11T00:00:00"/>
    <s v="Standard Class"/>
    <s v="AP-10720"/>
    <s v="Anne Pryor"/>
    <x v="2"/>
    <x v="0"/>
    <x v="1"/>
    <x v="1"/>
    <n v="90032"/>
    <x v="1"/>
    <s v="OFF-BI-10003727"/>
    <x v="1"/>
    <x v="8"/>
    <s v="Avery Durable Slant Ring Binders With Label Holder"/>
    <n v="13.375999999999999"/>
    <n v="4"/>
    <n v="0.2"/>
    <n v="4.6815999999999995"/>
  </r>
  <r>
    <n v="9980"/>
    <s v="US-2013-103674"/>
    <x v="0"/>
    <x v="409"/>
    <d v="2013-12-11T00:00:00"/>
    <s v="Standard Class"/>
    <s v="AP-10720"/>
    <s v="Anne Pryor"/>
    <x v="2"/>
    <x v="0"/>
    <x v="1"/>
    <x v="1"/>
    <n v="90032"/>
    <x v="1"/>
    <s v="OFF-BI-10002026"/>
    <x v="1"/>
    <x v="8"/>
    <s v="Ibico Recycled Linen-Style Covers"/>
    <n v="437.47200000000009"/>
    <n v="14"/>
    <n v="0.2"/>
    <n v="153.11519999999999"/>
  </r>
  <r>
    <n v="9981"/>
    <s v="US-2012-151435"/>
    <x v="1"/>
    <x v="684"/>
    <d v="2012-09-09T00:00:00"/>
    <s v="Second Class"/>
    <s v="SW-20455"/>
    <s v="Shaun Weien"/>
    <x v="0"/>
    <x v="0"/>
    <x v="240"/>
    <x v="28"/>
    <n v="70506"/>
    <x v="0"/>
    <s v="FUR-TA-10001039"/>
    <x v="0"/>
    <x v="3"/>
    <s v="KI Adjustable-Height Table"/>
    <n v="85.98"/>
    <n v="1"/>
    <n v="0"/>
    <n v="22.354800000000004"/>
  </r>
  <r>
    <n v="9982"/>
    <s v="CA-2014-163566"/>
    <x v="3"/>
    <x v="646"/>
    <d v="2014-08-07T00:00:00"/>
    <s v="First Class"/>
    <s v="TB-21055"/>
    <s v="Ted Butterfield"/>
    <x v="0"/>
    <x v="0"/>
    <x v="54"/>
    <x v="24"/>
    <n v="45014"/>
    <x v="3"/>
    <s v="OFF-LA-10004484"/>
    <x v="1"/>
    <x v="2"/>
    <s v="Avery 476"/>
    <n v="16.520000000000003"/>
    <n v="5"/>
    <n v="0.2"/>
    <n v="5.368999999999998"/>
  </r>
  <r>
    <n v="9983"/>
    <s v="US-2013-157728"/>
    <x v="0"/>
    <x v="897"/>
    <d v="2013-09-29T00:00:00"/>
    <s v="Standard Class"/>
    <s v="RC-19960"/>
    <s v="Ryan Crowe"/>
    <x v="0"/>
    <x v="0"/>
    <x v="354"/>
    <x v="12"/>
    <n v="49505"/>
    <x v="2"/>
    <s v="OFF-PA-10002195"/>
    <x v="1"/>
    <x v="10"/>
    <s v="RSVP Cards &amp; Envelopes, Blank White, 8-1/2&quot; X 11&quot;, 24 Cards/25 Envelopes/Set"/>
    <n v="35.56"/>
    <n v="7"/>
    <n v="0"/>
    <n v="16.713200000000001"/>
  </r>
  <r>
    <n v="9984"/>
    <s v="US-2013-157728"/>
    <x v="0"/>
    <x v="897"/>
    <d v="2013-09-29T00:00:00"/>
    <s v="Standard Class"/>
    <s v="RC-19960"/>
    <s v="Ryan Crowe"/>
    <x v="0"/>
    <x v="0"/>
    <x v="354"/>
    <x v="12"/>
    <n v="49505"/>
    <x v="2"/>
    <s v="TEC-PH-10001305"/>
    <x v="2"/>
    <x v="7"/>
    <s v="Panasonic KX TS208W Corded phone"/>
    <n v="97.98"/>
    <n v="2"/>
    <n v="0"/>
    <n v="27.434400000000011"/>
  </r>
  <r>
    <n v="9985"/>
    <s v="CA-2012-100251"/>
    <x v="1"/>
    <x v="961"/>
    <d v="2012-05-23T00:00:00"/>
    <s v="Standard Class"/>
    <s v="DV-13465"/>
    <s v="Dianna Vittorini"/>
    <x v="0"/>
    <x v="0"/>
    <x v="85"/>
    <x v="15"/>
    <n v="11561"/>
    <x v="3"/>
    <s v="OFF-LA-10003766"/>
    <x v="1"/>
    <x v="2"/>
    <s v="Self-Adhesive Removable Labels"/>
    <n v="31.5"/>
    <n v="10"/>
    <n v="0"/>
    <n v="15.120000000000001"/>
  </r>
  <r>
    <n v="9986"/>
    <s v="CA-2012-100251"/>
    <x v="1"/>
    <x v="961"/>
    <d v="2012-05-23T00:00:00"/>
    <s v="Standard Class"/>
    <s v="DV-13465"/>
    <s v="Dianna Vittorini"/>
    <x v="0"/>
    <x v="0"/>
    <x v="85"/>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x v="0"/>
    <x v="1"/>
    <x v="1"/>
    <n v="90008"/>
    <x v="1"/>
    <s v="TEC-AC-10003399"/>
    <x v="2"/>
    <x v="11"/>
    <s v="Memorex Mini Travel Drive 64 GB USB 2.0 Flash Drive"/>
    <n v="36.24"/>
    <n v="1"/>
    <n v="0"/>
    <n v="15.220800000000001"/>
  </r>
  <r>
    <n v="9988"/>
    <s v="CA-2014-163629"/>
    <x v="3"/>
    <x v="701"/>
    <d v="2014-11-22T00:00:00"/>
    <s v="Standard Class"/>
    <s v="RA-19885"/>
    <s v="Ruben Ausman"/>
    <x v="1"/>
    <x v="0"/>
    <x v="417"/>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x v="0"/>
    <x v="417"/>
    <x v="32"/>
    <n v="30605"/>
    <x v="0"/>
    <s v="TEC-PH-10004006"/>
    <x v="2"/>
    <x v="7"/>
    <s v="Panasonic KX - TS880B Telephone"/>
    <n v="206.1"/>
    <n v="5"/>
    <n v="0"/>
    <n v="55.647000000000006"/>
  </r>
  <r>
    <n v="9990"/>
    <s v="CA-2011-110422"/>
    <x v="2"/>
    <x v="1237"/>
    <d v="2011-01-24T00:00:00"/>
    <s v="Second Class"/>
    <s v="TB-21400"/>
    <s v="Tom Boeckenhauer"/>
    <x v="0"/>
    <x v="0"/>
    <x v="100"/>
    <x v="2"/>
    <n v="33180"/>
    <x v="0"/>
    <s v="FUR-FU-10001889"/>
    <x v="0"/>
    <x v="5"/>
    <s v="Ultra Door Pull Handle"/>
    <n v="25.248000000000001"/>
    <n v="3"/>
    <n v="0.2"/>
    <n v="4.1027999999999993"/>
  </r>
  <r>
    <n v="9991"/>
    <s v="CA-2014-121258"/>
    <x v="3"/>
    <x v="425"/>
    <d v="2014-03-04T00:00:00"/>
    <s v="Standard Class"/>
    <s v="DB-13060"/>
    <s v="Dave Brooks"/>
    <x v="0"/>
    <x v="0"/>
    <x v="116"/>
    <x v="1"/>
    <n v="92627"/>
    <x v="1"/>
    <s v="FUR-FU-10000747"/>
    <x v="0"/>
    <x v="5"/>
    <s v="Tenex B1-RE Series Chair Mats for Low Pile Carpets"/>
    <n v="91.96"/>
    <n v="2"/>
    <n v="0"/>
    <n v="15.633199999999988"/>
  </r>
  <r>
    <n v="9992"/>
    <s v="CA-2014-121258"/>
    <x v="3"/>
    <x v="425"/>
    <d v="2014-03-04T00:00:00"/>
    <s v="Standard Class"/>
    <s v="DB-13060"/>
    <s v="Dave Brooks"/>
    <x v="0"/>
    <x v="0"/>
    <x v="116"/>
    <x v="1"/>
    <n v="92627"/>
    <x v="1"/>
    <s v="TEC-PH-10003645"/>
    <x v="2"/>
    <x v="7"/>
    <s v="Aastra 57i VoIP phone"/>
    <n v="258.57600000000002"/>
    <n v="2"/>
    <n v="0.2"/>
    <n v="19.393200000000007"/>
  </r>
  <r>
    <n v="9993"/>
    <s v="CA-2014-121258"/>
    <x v="3"/>
    <x v="425"/>
    <d v="2014-03-04T00:00:00"/>
    <s v="Standard Class"/>
    <s v="DB-13060"/>
    <s v="Dave Brooks"/>
    <x v="0"/>
    <x v="0"/>
    <x v="116"/>
    <x v="1"/>
    <n v="92627"/>
    <x v="1"/>
    <s v="OFF-PA-10004041"/>
    <x v="1"/>
    <x v="10"/>
    <s v="It's Hot Message Books with Stickers, 2 3/4&quot; x 5&quot;"/>
    <n v="29.6"/>
    <n v="4"/>
    <n v="0"/>
    <n v="13.32"/>
  </r>
  <r>
    <n v="9994"/>
    <s v="CA-2014-119914"/>
    <x v="3"/>
    <x v="464"/>
    <d v="2014-05-10T00:00:00"/>
    <s v="Second Class"/>
    <s v="CC-12220"/>
    <s v="Chris Cortes"/>
    <x v="0"/>
    <x v="0"/>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7B2420-3AA1-4FEB-9022-9CB33462B86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8" firstHeaderRow="1" firstDataRow="1" firstDataCol="1"/>
  <pivotFields count="25">
    <pivotField showAll="0"/>
    <pivotField dataField="1" showAll="0"/>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2"/>
  </rowFields>
  <rowItems count="5">
    <i>
      <x/>
    </i>
    <i>
      <x v="1"/>
    </i>
    <i>
      <x v="2"/>
    </i>
    <i>
      <x v="3"/>
    </i>
    <i t="grand">
      <x/>
    </i>
  </rowItems>
  <colItems count="1">
    <i/>
  </colItems>
  <dataFields count="1">
    <dataField name="Count of Order ID" fld="1" subtotal="count" baseField="2"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C730AB-0FF7-4FD4-84DD-2F030485562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1"/>
          </reference>
        </references>
      </pivotArea>
    </chartFormat>
    <chartFormat chart="7" format="9"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EAA990-0D63-4AB7-B141-6B5626FE19D2}"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
    <format dxfId="22">
      <pivotArea collapsedLevelsAreSubtotals="1" fieldPosition="0">
        <references count="1">
          <reference field="15" count="0"/>
        </references>
      </pivotArea>
    </format>
    <format dxfId="21">
      <pivotArea grandRow="1" outline="0" collapsedLevelsAreSubtotals="1"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9A2889-CBB6-4DA1-B955-F915438D2CCF}"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3">
    <format dxfId="20">
      <pivotArea outline="0" collapsedLevelsAreSubtotals="1" fieldPosition="0"/>
    </format>
    <format dxfId="19">
      <pivotArea outline="0" fieldPosition="0">
        <references count="1">
          <reference field="4294967294" count="1">
            <x v="0"/>
          </reference>
        </references>
      </pivotArea>
    </format>
    <format dxfId="18">
      <pivotArea collapsedLevelsAreSubtotals="1" fieldPosition="0">
        <references count="1">
          <reference field="15" count="0"/>
        </references>
      </pivotArea>
    </format>
  </formats>
  <chartFormats count="1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5D5C11-EE98-49A2-BC3E-27822199F7E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
  </dataFields>
  <formats count="1">
    <format dxfId="17">
      <pivotArea outline="0" collapsedLevelsAreSubtotals="1"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1D7855-C219-418C-AD47-422FC1EFB6C4}"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numFmtId="1"/>
  </dataFields>
  <formats count="1">
    <format dxfId="1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E21CCB-DFC2-4796-AD14-9B312F293010}"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7">
  <location ref="H37:J41" firstHeaderRow="0"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8"/>
  </rowFields>
  <rowItems count="4">
    <i>
      <x/>
    </i>
    <i>
      <x v="1"/>
    </i>
    <i>
      <x v="2"/>
    </i>
    <i t="grand">
      <x/>
    </i>
  </rowItems>
  <colFields count="1">
    <field x="-2"/>
  </colFields>
  <colItems count="2">
    <i>
      <x/>
    </i>
    <i i="1">
      <x v="1"/>
    </i>
  </colItems>
  <dataFields count="2">
    <dataField name="Sum of Profit" fld="21" baseField="0" baseItem="0" numFmtId="1"/>
    <dataField name="Sum of Sales" fld="18" baseField="0" baseItem="0"/>
  </dataFields>
  <formats count="5">
    <format dxfId="6">
      <pivotArea outline="0" collapsedLevelsAreSubtotals="1" fieldPosition="0"/>
    </format>
    <format dxfId="5">
      <pivotArea collapsedLevelsAreSubtotals="1" fieldPosition="0">
        <references count="1">
          <reference field="8" count="0"/>
        </references>
      </pivotArea>
    </format>
    <format dxfId="4">
      <pivotArea field="8" type="button" dataOnly="0" labelOnly="1" outline="0" axis="axisRow" fieldPosition="0"/>
    </format>
    <format dxfId="3">
      <pivotArea dataOnly="0" labelOnly="1" fieldPosition="0">
        <references count="1">
          <reference field="8" count="0"/>
        </references>
      </pivotArea>
    </format>
    <format dxfId="2">
      <pivotArea dataOnly="0" labelOnly="1" outline="0" fieldPosition="0">
        <references count="1">
          <reference field="4294967294" count="2">
            <x v="0"/>
            <x v="1"/>
          </reference>
        </references>
      </pivotArea>
    </format>
  </formats>
  <chartFormats count="11">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6" format="4"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2E8CF9-7662-4832-9CCB-C0EAFCC2B9A5}"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7">
      <pivotArea collapsedLevelsAreSubtotals="1" fieldPosition="0">
        <references count="1">
          <reference field="3" count="12">
            <x v="1"/>
            <x v="2"/>
            <x v="3"/>
            <x v="4"/>
            <x v="5"/>
            <x v="6"/>
            <x v="7"/>
            <x v="8"/>
            <x v="9"/>
            <x v="10"/>
            <x v="11"/>
            <x v="12"/>
          </reference>
        </references>
      </pivotArea>
    </format>
  </format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AB314C-F5D8-4C9C-BDAC-F913E260CDC1}"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4">
  <location ref="E37:F42"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3"/>
  </rowFields>
  <rowItems count="5">
    <i>
      <x/>
    </i>
    <i>
      <x v="1"/>
    </i>
    <i>
      <x v="2"/>
    </i>
    <i>
      <x v="3"/>
    </i>
    <i t="grand">
      <x/>
    </i>
  </rowItems>
  <colItems count="1">
    <i/>
  </colItems>
  <dataFields count="1">
    <dataField name="Sum of Profit" fld="21" baseField="0" baseItem="0" numFmtId="1"/>
  </dataFields>
  <formats count="1">
    <format dxfId="8">
      <pivotArea outline="0" collapsedLevelsAreSubtotals="1" fieldPosition="0"/>
    </format>
  </formats>
  <chartFormats count="7">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6E0B84-BB53-45AB-BA75-17B633310F22}"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9">
      <pivotArea collapsedLevelsAreSubtotals="1" fieldPosition="0">
        <references count="1">
          <reference field="3" count="12">
            <x v="1"/>
            <x v="2"/>
            <x v="3"/>
            <x v="4"/>
            <x v="5"/>
            <x v="6"/>
            <x v="7"/>
            <x v="8"/>
            <x v="9"/>
            <x v="10"/>
            <x v="11"/>
            <x v="12"/>
          </reference>
        </references>
      </pivotArea>
    </format>
  </formats>
  <chartFormats count="5">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142D41-A6C7-4A05-A7AE-C700D4B64659}"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10">
      <pivotArea collapsedLevelsAreSubtotals="1" fieldPosition="0">
        <references count="1">
          <reference field="3" count="12">
            <x v="1"/>
            <x v="2"/>
            <x v="3"/>
            <x v="4"/>
            <x v="5"/>
            <x v="6"/>
            <x v="7"/>
            <x v="8"/>
            <x v="9"/>
            <x v="10"/>
            <x v="11"/>
            <x v="12"/>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FBAE2B-E5AE-4066-BBD0-53E61A3E63A0}"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C25:H30" firstHeaderRow="0" firstDataRow="1" firstDataCol="1"/>
  <pivotFields count="25">
    <pivotField showAll="0"/>
    <pivotField dataField="1"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Sum of Profit Margin" fld="24" baseField="0" baseItem="0"/>
    <dataField name="Count of Order ID" fld="1" subtotal="count" baseField="0" baseItem="0"/>
  </dataFields>
  <formats count="1">
    <format dxfId="1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A6A193B-638B-4F00-96CB-734F888CA9F6}"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65"/>
  </dataFields>
  <formats count="1">
    <format dxfId="12">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C803B49-451C-4655-9766-5F2644B71BD4}"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13">
      <pivotArea collapsedLevelsAreSubtotals="1" fieldPosition="0">
        <references count="1">
          <reference field="3" count="12">
            <x v="1"/>
            <x v="2"/>
            <x v="3"/>
            <x v="4"/>
            <x v="5"/>
            <x v="6"/>
            <x v="7"/>
            <x v="8"/>
            <x v="9"/>
            <x v="10"/>
            <x v="11"/>
            <x v="12"/>
          </reference>
        </references>
      </pivotArea>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B1898FA-126C-4491-AB80-FCB28ECE0203}"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0">
  <location ref="E44:F65"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6">
        <item sd="0" x="0"/>
        <item x="1"/>
        <item x="2"/>
        <item x="3"/>
        <item x="4"/>
        <item sd="0" x="5"/>
      </items>
    </pivotField>
    <pivotField axis="axisRow" showAll="0" defaultSubtotal="0">
      <items count="7">
        <item sd="0" x="0"/>
        <item sd="0" x="1"/>
        <item sd="0" x="2"/>
        <item sd="0" x="3"/>
        <item sd="0" x="4"/>
        <item sd="0" x="5"/>
        <item sd="0" x="6"/>
      </items>
    </pivotField>
    <pivotField dragToRow="0" dragToCol="0" dragToPage="0" showAll="0" defaultSubtotal="0"/>
  </pivotFields>
  <rowFields count="2">
    <field x="22"/>
    <field x="23"/>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Profit" fld="21" baseField="0" baseItem="0"/>
  </dataFields>
  <formats count="2">
    <format dxfId="15">
      <pivotArea outline="0" collapsedLevelsAreSubtotals="1" fieldPosition="0"/>
    </format>
    <format dxfId="14">
      <pivotArea field="8" type="button" dataOnly="0" labelOnly="1" outline="0"/>
    </format>
  </formats>
  <chartFormats count="3">
    <chartFormat chart="47" format="0" series="1">
      <pivotArea type="data" outline="0" fieldPosition="0">
        <references count="1">
          <reference field="4294967294" count="1" selected="0">
            <x v="0"/>
          </reference>
        </references>
      </pivotArea>
    </chartFormat>
    <chartFormat chart="48" format="1"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487F7B-0CE8-41EF-AE36-86F6A845B70B}" sourceName="Year">
  <pivotTables>
    <pivotTable tabId="4" name="PivotTable1"/>
    <pivotTable tabId="9" name="PivotTable4"/>
    <pivotTable tabId="10" name="PivotTable5"/>
    <pivotTable tabId="11" name="PivotTable6"/>
    <pivotTable tabId="7" name="PivotTable2"/>
    <pivotTable tabId="12" name="PivotTable7"/>
    <pivotTable tabId="14" name="PivotTable10"/>
    <pivotTable tabId="14" name="PivotTable11"/>
    <pivotTable tabId="14" name="PivotTable13"/>
    <pivotTable tabId="14" name="PivotTable14"/>
    <pivotTable tabId="14" name="PivotTable8"/>
    <pivotTable tabId="14" name="PivotTable9"/>
    <pivotTable tabId="14" name="PivotTable15"/>
    <pivotTable tabId="14" name="PivotTable16"/>
    <pivotTable tabId="14" name="PivotTable17"/>
  </pivotTables>
  <data>
    <tabular pivotCacheId="213331207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C721197-7093-4A82-B2FB-17DB5E4E348A}" sourceName="Segment">
  <pivotTables>
    <pivotTable tabId="4" name="PivotTable1"/>
    <pivotTable tabId="9" name="PivotTable4"/>
    <pivotTable tabId="10" name="PivotTable5"/>
    <pivotTable tabId="11" name="PivotTable6"/>
    <pivotTable tabId="7" name="PivotTable2"/>
    <pivotTable tabId="12" name="PivotTable7"/>
    <pivotTable tabId="14" name="PivotTable10"/>
    <pivotTable tabId="14" name="PivotTable11"/>
    <pivotTable tabId="14" name="PivotTable13"/>
    <pivotTable tabId="14" name="PivotTable14"/>
    <pivotTable tabId="14" name="PivotTable8"/>
    <pivotTable tabId="14" name="PivotTable9"/>
    <pivotTable tabId="14" name="PivotTable15"/>
    <pivotTable tabId="14" name="PivotTable16"/>
    <pivotTable tabId="14" name="PivotTable17"/>
  </pivotTables>
  <data>
    <tabular pivotCacheId="213331207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01A23D-0300-4983-A2B0-FE235EE70631}" sourceName="Region">
  <pivotTables>
    <pivotTable tabId="4" name="PivotTable1"/>
    <pivotTable tabId="9" name="PivotTable4"/>
    <pivotTable tabId="10" name="PivotTable5"/>
    <pivotTable tabId="11" name="PivotTable6"/>
    <pivotTable tabId="7" name="PivotTable2"/>
    <pivotTable tabId="12" name="PivotTable7"/>
    <pivotTable tabId="14" name="PivotTable10"/>
    <pivotTable tabId="14" name="PivotTable11"/>
    <pivotTable tabId="14" name="PivotTable13"/>
    <pivotTable tabId="14" name="PivotTable14"/>
    <pivotTable tabId="14" name="PivotTable8"/>
    <pivotTable tabId="14" name="PivotTable9"/>
    <pivotTable tabId="14" name="PivotTable15"/>
    <pivotTable tabId="14" name="PivotTable16"/>
    <pivotTable tabId="14" name="PivotTable17"/>
  </pivotTables>
  <data>
    <tabular pivotCacheId="213331207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FC536497-F63E-47F9-96F7-77E456F9399E}" cache="Slicer_Year" caption="Year" rowHeight="234950"/>
  <slicer name="Segment 2" xr10:uid="{EC41CDF2-6D26-4E0B-99E3-88082DFC86D6}" cache="Slicer_Segment" caption="Segment" rowHeight="234950"/>
  <slicer name="Region 2" xr10:uid="{CCE664D6-C37F-4C02-9500-0A534C3D7F7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7203437-87CC-4D10-839B-29F41BA01E50}" cache="Slicer_Year" caption="Year" startItem="1" rowHeight="234950"/>
  <slicer name="Segment 1" xr10:uid="{C101C550-6E0D-44B9-8F7E-748720FED120}" cache="Slicer_Segment" caption="Segment" rowHeight="234950"/>
  <slicer name="Region 1" xr10:uid="{7D2086F4-403A-4E2B-A58A-1A555757289E}"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4E75548-C9AF-4827-A2E2-4D8F3DEA831B}" cache="Slicer_Year" caption="Year" rowHeight="234950"/>
  <slicer name="Segment" xr10:uid="{F79EC8D4-DF1C-4BCC-AA24-4CE92B89DD79}" cache="Slicer_Segment" caption="Segment" rowHeight="234950"/>
  <slicer name="Region" xr10:uid="{04351C3C-F7E6-4ACB-9776-0381CC802D75}"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1">
  <autoFilter ref="A1:V9995" xr:uid="{8655EF7B-E19C-4E36-ABD8-6925100AB89F}"/>
  <tableColumns count="22">
    <tableColumn id="1" xr3:uid="{00000000-0010-0000-0000-000001000000}" name="Row ID"/>
    <tableColumn id="2" xr3:uid="{00000000-0010-0000-0000-000002000000}" name="Order ID"/>
    <tableColumn id="3" xr3:uid="{00000000-0010-0000-0000-000003000000}" name="Year" dataDxfId="0"/>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drawing" Target="../drawings/drawing9.xml"/><Relationship Id="rId5" Type="http://schemas.openxmlformats.org/officeDocument/2006/relationships/pivotTable" Target="../pivotTables/pivotTable11.xml"/><Relationship Id="rId10" Type="http://schemas.openxmlformats.org/officeDocument/2006/relationships/printerSettings" Target="../printerSettings/printerSettings4.bin"/><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2C7DC-A86B-4B49-B9BE-BF9637746F8E}">
  <dimension ref="E16:O17"/>
  <sheetViews>
    <sheetView showGridLines="0" showRowColHeaders="0" workbookViewId="0">
      <selection activeCell="W11" sqref="W11"/>
    </sheetView>
  </sheetViews>
  <sheetFormatPr defaultRowHeight="14.4"/>
  <sheetData>
    <row r="16" spans="15:15">
      <c r="O16" s="34" t="s">
        <v>10962</v>
      </c>
    </row>
    <row r="17" spans="5:5">
      <c r="E17" s="50" t="e">
        <f>GETPIVOTDATA("Sum of Sales",$C$25,"Years",2014)/GETPIVOTDATA("Sum of Sales",$C$25,"Years",2013)-1</f>
        <v>#REF!</v>
      </c>
    </row>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67023-2B38-47E8-9C12-290BBD9B4C1B}">
  <dimension ref="A1:W150"/>
  <sheetViews>
    <sheetView showGridLines="0" topLeftCell="A31" zoomScale="90" zoomScaleNormal="90" workbookViewId="0">
      <selection activeCell="I56" sqref="I56"/>
    </sheetView>
  </sheetViews>
  <sheetFormatPr defaultRowHeight="14.4"/>
  <sheetData>
    <row r="1" spans="1:23">
      <c r="A1" s="59" t="s">
        <v>10936</v>
      </c>
      <c r="B1" s="60"/>
      <c r="C1" s="60"/>
      <c r="D1" s="60"/>
      <c r="E1" s="60"/>
      <c r="F1" s="60"/>
      <c r="G1" s="60"/>
      <c r="H1" s="60"/>
      <c r="I1" s="60"/>
      <c r="J1" s="60"/>
      <c r="K1" s="60"/>
      <c r="L1" s="60"/>
      <c r="M1" s="60"/>
      <c r="N1" s="60"/>
      <c r="O1" s="60"/>
      <c r="P1" s="60"/>
      <c r="Q1" s="60"/>
      <c r="R1" s="60"/>
      <c r="S1" s="60"/>
      <c r="T1" s="60"/>
      <c r="U1" s="61"/>
      <c r="V1" s="18"/>
      <c r="W1" s="18"/>
    </row>
    <row r="2" spans="1:23">
      <c r="A2" s="62"/>
      <c r="B2" s="63"/>
      <c r="C2" s="63"/>
      <c r="D2" s="63"/>
      <c r="E2" s="63"/>
      <c r="F2" s="63"/>
      <c r="G2" s="63"/>
      <c r="H2" s="63"/>
      <c r="I2" s="63"/>
      <c r="J2" s="63"/>
      <c r="K2" s="63"/>
      <c r="L2" s="63"/>
      <c r="M2" s="63"/>
      <c r="N2" s="63"/>
      <c r="O2" s="63"/>
      <c r="P2" s="63"/>
      <c r="Q2" s="63"/>
      <c r="R2" s="63"/>
      <c r="S2" s="63"/>
      <c r="T2" s="63"/>
      <c r="U2" s="64"/>
      <c r="V2" s="18"/>
      <c r="W2" s="18"/>
    </row>
    <row r="3" spans="1:23">
      <c r="A3" s="65"/>
      <c r="B3" s="66"/>
      <c r="C3" s="66"/>
      <c r="D3" s="66"/>
      <c r="E3" s="66"/>
      <c r="F3" s="66"/>
      <c r="G3" s="66"/>
      <c r="H3" s="66"/>
      <c r="I3" s="66"/>
      <c r="J3" s="66"/>
      <c r="K3" s="66"/>
      <c r="L3" s="66"/>
      <c r="M3" s="66"/>
      <c r="N3" s="66"/>
      <c r="O3" s="66"/>
      <c r="P3" s="66"/>
      <c r="Q3" s="66"/>
      <c r="R3" s="66"/>
      <c r="S3" s="66"/>
      <c r="T3" s="66"/>
      <c r="U3" s="67"/>
      <c r="V3" s="18"/>
      <c r="W3" s="18"/>
    </row>
    <row r="4" spans="1:23">
      <c r="A4" s="30"/>
      <c r="B4" s="30"/>
      <c r="C4" s="30"/>
      <c r="D4" s="30"/>
      <c r="E4" s="30"/>
      <c r="F4" s="30"/>
      <c r="G4" s="30"/>
      <c r="H4" s="30"/>
      <c r="I4" s="30"/>
      <c r="J4" s="30"/>
      <c r="K4" s="30"/>
      <c r="L4" s="30"/>
      <c r="M4" s="30"/>
      <c r="N4" s="30"/>
      <c r="O4" s="30"/>
      <c r="P4" s="30"/>
      <c r="Q4" s="30"/>
      <c r="R4" s="30"/>
      <c r="S4" s="30"/>
      <c r="T4" s="30"/>
      <c r="U4" s="30"/>
      <c r="V4" s="18"/>
      <c r="W4" s="18"/>
    </row>
    <row r="5" spans="1:23">
      <c r="A5" s="30"/>
      <c r="B5" s="30"/>
      <c r="C5" s="30"/>
      <c r="D5" s="30"/>
      <c r="E5" s="30"/>
      <c r="F5" s="30"/>
      <c r="G5" s="30"/>
      <c r="H5" s="30"/>
      <c r="I5" s="30"/>
      <c r="J5" s="30"/>
      <c r="K5" s="30"/>
      <c r="L5" s="30"/>
      <c r="M5" s="30"/>
      <c r="N5" s="30"/>
      <c r="O5" s="30"/>
      <c r="P5" s="30"/>
      <c r="Q5" s="30"/>
      <c r="R5" s="30"/>
      <c r="S5" s="30"/>
      <c r="T5" s="30"/>
      <c r="U5" s="30"/>
      <c r="V5" s="18"/>
      <c r="W5" s="18"/>
    </row>
    <row r="6" spans="1:23">
      <c r="A6" s="30"/>
      <c r="B6" s="30"/>
      <c r="C6" s="30"/>
      <c r="D6" s="30"/>
      <c r="E6" s="30"/>
      <c r="F6" s="30"/>
      <c r="G6" s="30"/>
      <c r="H6" s="30"/>
      <c r="I6" s="30"/>
      <c r="J6" s="30"/>
      <c r="K6" s="30"/>
      <c r="L6" s="30"/>
      <c r="M6" s="30"/>
      <c r="N6" s="30"/>
      <c r="O6" s="30"/>
      <c r="P6" s="30"/>
      <c r="Q6" s="30"/>
      <c r="R6" s="30"/>
      <c r="S6" s="30"/>
      <c r="T6" s="30"/>
      <c r="U6" s="30"/>
      <c r="V6" s="18"/>
      <c r="W6" s="18"/>
    </row>
    <row r="7" spans="1:23">
      <c r="A7" s="30"/>
      <c r="B7" s="30"/>
      <c r="C7" s="30"/>
      <c r="D7" s="30"/>
      <c r="E7" s="30"/>
      <c r="F7" s="30"/>
      <c r="G7" s="30"/>
      <c r="H7" s="30"/>
      <c r="I7" s="30"/>
      <c r="J7" s="30"/>
      <c r="K7" s="30"/>
      <c r="L7" s="30"/>
      <c r="M7" s="30"/>
      <c r="N7" s="30"/>
      <c r="O7" s="30"/>
      <c r="P7" s="30"/>
      <c r="Q7" s="30"/>
      <c r="R7" s="30"/>
      <c r="S7" s="30"/>
      <c r="T7" s="30"/>
      <c r="U7" s="30"/>
      <c r="V7" s="18"/>
      <c r="W7" s="18"/>
    </row>
    <row r="8" spans="1:23">
      <c r="A8" s="30"/>
      <c r="B8" s="30"/>
      <c r="C8" s="30"/>
      <c r="D8" s="30"/>
      <c r="E8" s="30"/>
      <c r="F8" s="30"/>
      <c r="G8" s="30"/>
      <c r="H8" s="30"/>
      <c r="I8" s="30"/>
      <c r="J8" s="30"/>
      <c r="K8" s="30"/>
      <c r="L8" s="30"/>
      <c r="M8" s="30"/>
      <c r="N8" s="30"/>
      <c r="O8" s="30"/>
      <c r="P8" s="30"/>
      <c r="Q8" s="30"/>
      <c r="R8" s="30"/>
      <c r="S8" s="30"/>
      <c r="T8" s="30"/>
      <c r="U8" s="30"/>
      <c r="V8" s="18"/>
      <c r="W8" s="18"/>
    </row>
    <row r="9" spans="1:23">
      <c r="A9" s="30"/>
      <c r="B9" s="30"/>
      <c r="C9" s="30"/>
      <c r="D9" s="30"/>
      <c r="E9" s="30"/>
      <c r="F9" s="30"/>
      <c r="G9" s="30"/>
      <c r="H9" s="30"/>
      <c r="I9" s="30"/>
      <c r="J9" s="30"/>
      <c r="K9" s="30"/>
      <c r="L9" s="30"/>
      <c r="M9" s="30"/>
      <c r="N9" s="30"/>
      <c r="O9" s="30"/>
      <c r="P9" s="30"/>
      <c r="Q9" s="30"/>
      <c r="R9" s="30"/>
      <c r="S9" s="30"/>
      <c r="T9" s="30"/>
      <c r="U9" s="30"/>
      <c r="V9" s="18"/>
      <c r="W9" s="18"/>
    </row>
    <row r="10" spans="1:23">
      <c r="A10" s="30"/>
      <c r="B10" s="30"/>
      <c r="C10" s="30"/>
      <c r="D10" s="30"/>
      <c r="E10" s="30"/>
      <c r="F10" s="30"/>
      <c r="G10" s="30"/>
      <c r="H10" s="30"/>
      <c r="I10" s="30"/>
      <c r="J10" s="30"/>
      <c r="K10" s="30"/>
      <c r="L10" s="30"/>
      <c r="M10" s="30"/>
      <c r="N10" s="30"/>
      <c r="O10" s="30"/>
      <c r="P10" s="30"/>
      <c r="Q10" s="30"/>
      <c r="R10" s="30"/>
      <c r="S10" s="30"/>
      <c r="T10" s="30"/>
      <c r="U10" s="30"/>
      <c r="V10" s="18"/>
      <c r="W10" s="18"/>
    </row>
    <row r="11" spans="1:23">
      <c r="A11" s="30"/>
      <c r="B11" s="30"/>
      <c r="C11" s="30"/>
      <c r="D11" s="30"/>
      <c r="E11" s="30"/>
      <c r="F11" s="30"/>
      <c r="G11" s="30"/>
      <c r="H11" s="30"/>
      <c r="I11" s="30"/>
      <c r="J11" s="30"/>
      <c r="K11" s="30"/>
      <c r="L11" s="30"/>
      <c r="M11" s="30"/>
      <c r="N11" s="30"/>
      <c r="O11" s="30"/>
      <c r="P11" s="30"/>
      <c r="Q11" s="30"/>
      <c r="R11" s="30"/>
      <c r="S11" s="30"/>
      <c r="T11" s="30"/>
      <c r="U11" s="30"/>
      <c r="V11" s="18"/>
      <c r="W11" s="18"/>
    </row>
    <row r="12" spans="1:23">
      <c r="A12" s="30"/>
      <c r="B12" s="30"/>
      <c r="C12" s="30"/>
      <c r="D12" s="30"/>
      <c r="E12" s="30"/>
      <c r="F12" s="30"/>
      <c r="G12" s="30"/>
      <c r="H12" s="30"/>
      <c r="I12" s="30"/>
      <c r="J12" s="30"/>
      <c r="K12" s="30"/>
      <c r="L12" s="30"/>
      <c r="M12" s="30"/>
      <c r="N12" s="30"/>
      <c r="O12" s="30"/>
      <c r="P12" s="30"/>
      <c r="Q12" s="30"/>
      <c r="R12" s="30"/>
      <c r="S12" s="30"/>
      <c r="T12" s="30"/>
      <c r="U12" s="30"/>
      <c r="V12" s="18"/>
      <c r="W12" s="18"/>
    </row>
    <row r="13" spans="1:23">
      <c r="A13" s="30"/>
      <c r="B13" s="30"/>
      <c r="C13" s="30"/>
      <c r="D13" s="30"/>
      <c r="E13" s="30"/>
      <c r="F13" s="30"/>
      <c r="G13" s="30"/>
      <c r="H13" s="30"/>
      <c r="I13" s="30"/>
      <c r="J13" s="30"/>
      <c r="K13" s="30"/>
      <c r="L13" s="30"/>
      <c r="M13" s="30"/>
      <c r="N13" s="30"/>
      <c r="O13" s="30"/>
      <c r="P13" s="30"/>
      <c r="Q13" s="30"/>
      <c r="R13" s="30"/>
      <c r="S13" s="30"/>
      <c r="T13" s="30"/>
      <c r="U13" s="30"/>
      <c r="V13" s="18"/>
      <c r="W13" s="18"/>
    </row>
    <row r="14" spans="1:23">
      <c r="A14" s="30"/>
      <c r="B14" s="30"/>
      <c r="C14" s="30"/>
      <c r="D14" s="30"/>
      <c r="E14" s="30"/>
      <c r="F14" s="30"/>
      <c r="G14" s="30"/>
      <c r="H14" s="30"/>
      <c r="I14" s="30"/>
      <c r="J14" s="30"/>
      <c r="K14" s="30"/>
      <c r="L14" s="30"/>
      <c r="M14" s="30"/>
      <c r="N14" s="30"/>
      <c r="O14" s="30"/>
      <c r="P14" s="30"/>
      <c r="Q14" s="30"/>
      <c r="R14" s="30"/>
      <c r="S14" s="30"/>
      <c r="T14" s="30"/>
      <c r="U14" s="30"/>
      <c r="V14" s="18"/>
      <c r="W14" s="18"/>
    </row>
    <row r="15" spans="1:23">
      <c r="A15" s="30"/>
      <c r="B15" s="30"/>
      <c r="C15" s="30"/>
      <c r="D15" s="30"/>
      <c r="E15" s="30"/>
      <c r="F15" s="30"/>
      <c r="G15" s="30"/>
      <c r="H15" s="30"/>
      <c r="I15" s="30"/>
      <c r="J15" s="30"/>
      <c r="K15" s="30"/>
      <c r="L15" s="30"/>
      <c r="M15" s="30"/>
      <c r="N15" s="30"/>
      <c r="O15" s="30"/>
      <c r="P15" s="30"/>
      <c r="Q15" s="30"/>
      <c r="R15" s="30"/>
      <c r="S15" s="30"/>
      <c r="T15" s="30"/>
      <c r="U15" s="30"/>
      <c r="V15" s="18"/>
      <c r="W15" s="18"/>
    </row>
    <row r="16" spans="1:23">
      <c r="A16" s="30"/>
      <c r="B16" s="30"/>
      <c r="C16" s="30"/>
      <c r="D16" s="30"/>
      <c r="E16" s="30"/>
      <c r="F16" s="30"/>
      <c r="G16" s="30"/>
      <c r="H16" s="30"/>
      <c r="I16" s="30"/>
      <c r="J16" s="30"/>
      <c r="K16" s="30"/>
      <c r="L16" s="30"/>
      <c r="M16" s="30"/>
      <c r="N16" s="30"/>
      <c r="O16" s="30"/>
      <c r="P16" s="30"/>
      <c r="Q16" s="30"/>
      <c r="R16" s="30"/>
      <c r="S16" s="30"/>
      <c r="T16" s="30"/>
      <c r="U16" s="30"/>
      <c r="V16" s="18"/>
      <c r="W16" s="18"/>
    </row>
    <row r="17" spans="1:23">
      <c r="A17" s="30"/>
      <c r="B17" s="30"/>
      <c r="C17" s="30"/>
      <c r="D17" s="30"/>
      <c r="E17" s="30"/>
      <c r="F17" s="30"/>
      <c r="G17" s="30"/>
      <c r="H17" s="30"/>
      <c r="I17" s="30"/>
      <c r="J17" s="30"/>
      <c r="K17" s="30"/>
      <c r="L17" s="30"/>
      <c r="M17" s="30"/>
      <c r="N17" s="30"/>
      <c r="O17" s="30"/>
      <c r="P17" s="30"/>
      <c r="Q17" s="30"/>
      <c r="R17" s="30"/>
      <c r="S17" s="30"/>
      <c r="T17" s="30"/>
      <c r="U17" s="30"/>
      <c r="V17" s="18"/>
      <c r="W17" s="18"/>
    </row>
    <row r="18" spans="1:23">
      <c r="A18" s="30"/>
      <c r="B18" s="30"/>
      <c r="C18" s="30"/>
      <c r="D18" s="30"/>
      <c r="E18" s="30"/>
      <c r="F18" s="30"/>
      <c r="G18" s="30"/>
      <c r="H18" s="30"/>
      <c r="I18" s="30"/>
      <c r="J18" s="30"/>
      <c r="K18" s="30"/>
      <c r="L18" s="30"/>
      <c r="M18" s="30"/>
      <c r="N18" s="30"/>
      <c r="O18" s="30"/>
      <c r="P18" s="30"/>
      <c r="Q18" s="30"/>
      <c r="R18" s="30"/>
      <c r="S18" s="30"/>
      <c r="T18" s="30"/>
      <c r="U18" s="30"/>
      <c r="V18" s="18"/>
      <c r="W18" s="18"/>
    </row>
    <row r="19" spans="1:23">
      <c r="A19" s="18"/>
      <c r="B19" s="18"/>
      <c r="C19" s="18"/>
      <c r="D19" s="18"/>
      <c r="E19" s="18"/>
      <c r="F19" s="18"/>
      <c r="G19" s="18"/>
      <c r="H19" s="18"/>
      <c r="I19" s="18"/>
      <c r="J19" s="18"/>
      <c r="K19" s="18"/>
      <c r="L19" s="18"/>
      <c r="M19" s="18"/>
      <c r="N19" s="18"/>
      <c r="O19" s="18"/>
      <c r="P19" s="18"/>
      <c r="Q19" s="18"/>
      <c r="R19" s="18"/>
      <c r="S19" s="18"/>
      <c r="T19" s="18"/>
      <c r="U19" s="18"/>
      <c r="V19" s="18"/>
      <c r="W19" s="18"/>
    </row>
    <row r="20" spans="1:23">
      <c r="A20" s="18"/>
      <c r="B20" s="18"/>
      <c r="C20" s="18"/>
      <c r="D20" s="18"/>
      <c r="E20" s="18"/>
      <c r="F20" s="18"/>
      <c r="G20" s="18"/>
      <c r="H20" s="18"/>
      <c r="I20" s="18"/>
      <c r="J20" s="18"/>
      <c r="K20" s="18"/>
      <c r="L20" s="18"/>
      <c r="M20" s="18"/>
      <c r="N20" s="18"/>
      <c r="O20" s="18"/>
      <c r="P20" s="18"/>
      <c r="Q20" s="18"/>
      <c r="R20" s="18"/>
      <c r="S20" s="18"/>
      <c r="T20" s="18"/>
      <c r="U20" s="18"/>
      <c r="V20" s="18"/>
      <c r="W20" s="18"/>
    </row>
    <row r="21" spans="1:23">
      <c r="A21" s="18"/>
      <c r="B21" s="18"/>
      <c r="C21" s="18"/>
      <c r="D21" s="18"/>
      <c r="E21" s="18"/>
      <c r="F21" s="18"/>
      <c r="G21" s="18"/>
      <c r="H21" s="18"/>
      <c r="I21" s="18"/>
      <c r="J21" s="18"/>
      <c r="K21" s="18"/>
      <c r="L21" s="18"/>
      <c r="M21" s="18"/>
      <c r="N21" s="18"/>
      <c r="O21" s="18"/>
      <c r="P21" s="18"/>
      <c r="Q21" s="18"/>
      <c r="R21" s="18"/>
      <c r="S21" s="18"/>
      <c r="T21" s="18"/>
      <c r="U21" s="18"/>
      <c r="V21" s="18"/>
      <c r="W21" s="18"/>
    </row>
    <row r="22" spans="1:23">
      <c r="A22" s="18"/>
      <c r="B22" s="18"/>
      <c r="C22" s="18"/>
      <c r="D22" s="18"/>
      <c r="E22" s="18"/>
      <c r="F22" s="18"/>
      <c r="G22" s="18"/>
      <c r="H22" s="18"/>
      <c r="I22" s="18"/>
      <c r="J22" s="18"/>
      <c r="K22" s="18"/>
      <c r="L22" s="18"/>
      <c r="M22" s="18"/>
      <c r="N22" s="18"/>
      <c r="O22" s="18"/>
      <c r="P22" s="18"/>
      <c r="Q22" s="18"/>
      <c r="R22" s="18"/>
      <c r="S22" s="18"/>
      <c r="T22" s="18"/>
      <c r="U22" s="18"/>
      <c r="V22" s="18"/>
      <c r="W22" s="18"/>
    </row>
    <row r="23" spans="1:23">
      <c r="A23" s="18"/>
      <c r="B23" s="18"/>
      <c r="C23" s="18"/>
      <c r="D23" s="18"/>
      <c r="E23" s="18"/>
      <c r="F23" s="18"/>
      <c r="G23" s="18"/>
      <c r="H23" s="18"/>
      <c r="I23" s="18"/>
      <c r="J23" s="18"/>
      <c r="K23" s="18"/>
      <c r="L23" s="18"/>
      <c r="M23" s="18"/>
      <c r="N23" s="18"/>
      <c r="O23" s="18"/>
      <c r="P23" s="18"/>
      <c r="Q23" s="18"/>
      <c r="R23" s="18"/>
      <c r="S23" s="18"/>
      <c r="T23" s="18"/>
      <c r="U23" s="18"/>
      <c r="V23" s="18"/>
      <c r="W23" s="18"/>
    </row>
    <row r="24" spans="1:23">
      <c r="A24" s="18"/>
      <c r="B24" s="18"/>
      <c r="C24" s="18"/>
      <c r="D24" s="18"/>
      <c r="E24" s="18"/>
      <c r="F24" s="18"/>
      <c r="G24" s="18"/>
      <c r="H24" s="18"/>
      <c r="I24" s="18"/>
      <c r="J24" s="18"/>
      <c r="K24" s="18"/>
      <c r="L24" s="18"/>
      <c r="M24" s="18"/>
      <c r="N24" s="18"/>
      <c r="O24" s="18"/>
      <c r="P24" s="18"/>
      <c r="Q24" s="18"/>
      <c r="R24" s="18"/>
      <c r="S24" s="18"/>
      <c r="T24" s="18"/>
      <c r="U24" s="18"/>
      <c r="V24" s="18"/>
      <c r="W24" s="18"/>
    </row>
    <row r="25" spans="1:23">
      <c r="A25" s="18"/>
      <c r="B25" s="18"/>
      <c r="C25" s="18"/>
      <c r="D25" s="18"/>
      <c r="E25" s="18"/>
      <c r="F25" s="18"/>
      <c r="G25" s="18"/>
      <c r="H25" s="18"/>
      <c r="I25" s="18"/>
      <c r="J25" s="18"/>
      <c r="K25" s="18"/>
      <c r="L25" s="18"/>
      <c r="M25" s="18"/>
      <c r="N25" s="18"/>
      <c r="O25" s="18"/>
      <c r="P25" s="18"/>
      <c r="Q25" s="18"/>
      <c r="R25" s="18"/>
      <c r="S25" s="18"/>
      <c r="T25" s="18"/>
      <c r="U25" s="18"/>
      <c r="V25" s="18"/>
      <c r="W25" s="18"/>
    </row>
    <row r="26" spans="1:23">
      <c r="A26" s="18"/>
      <c r="B26" s="18"/>
      <c r="C26" s="18"/>
      <c r="D26" s="18"/>
      <c r="E26" s="18"/>
      <c r="F26" s="18"/>
      <c r="G26" s="18"/>
      <c r="H26" s="18"/>
      <c r="I26" s="18"/>
      <c r="J26" s="18"/>
      <c r="K26" s="18"/>
      <c r="L26" s="18"/>
      <c r="M26" s="18"/>
      <c r="N26" s="18"/>
      <c r="O26" s="18"/>
      <c r="P26" s="18"/>
      <c r="Q26" s="18"/>
      <c r="R26" s="18"/>
      <c r="S26" s="18"/>
      <c r="T26" s="18"/>
      <c r="U26" s="18"/>
      <c r="V26" s="18"/>
      <c r="W26" s="18"/>
    </row>
    <row r="27" spans="1:23">
      <c r="A27" s="18"/>
      <c r="B27" s="18"/>
      <c r="C27" s="18"/>
      <c r="D27" s="18"/>
      <c r="E27" s="18"/>
      <c r="F27" s="18"/>
      <c r="G27" s="18"/>
      <c r="H27" s="18"/>
      <c r="I27" s="18"/>
      <c r="J27" s="18"/>
      <c r="K27" s="18"/>
      <c r="L27" s="18"/>
      <c r="M27" s="18"/>
      <c r="N27" s="18"/>
      <c r="O27" s="18"/>
      <c r="P27" s="18"/>
      <c r="Q27" s="18"/>
      <c r="R27" s="18"/>
      <c r="S27" s="18"/>
      <c r="T27" s="18"/>
      <c r="U27" s="18"/>
      <c r="V27" s="18"/>
      <c r="W27" s="18"/>
    </row>
    <row r="28" spans="1:23">
      <c r="A28" s="18"/>
      <c r="B28" s="18"/>
      <c r="C28" s="18"/>
      <c r="D28" s="18"/>
      <c r="E28" s="18"/>
      <c r="F28" s="18"/>
      <c r="G28" s="18"/>
      <c r="H28" s="18"/>
      <c r="I28" s="18"/>
      <c r="J28" s="18"/>
      <c r="K28" s="18"/>
      <c r="L28" s="18"/>
      <c r="M28" s="18"/>
      <c r="N28" s="18"/>
      <c r="O28" s="18"/>
      <c r="P28" s="18"/>
      <c r="Q28" s="18"/>
      <c r="R28" s="18"/>
      <c r="S28" s="18"/>
      <c r="T28" s="18"/>
      <c r="U28" s="18"/>
      <c r="V28" s="18"/>
      <c r="W28" s="18"/>
    </row>
    <row r="29" spans="1:23">
      <c r="A29" s="18"/>
      <c r="B29" s="18"/>
      <c r="C29" s="18"/>
      <c r="D29" s="18"/>
      <c r="E29" s="18"/>
      <c r="F29" s="18"/>
      <c r="G29" s="18"/>
      <c r="H29" s="18"/>
      <c r="I29" s="18"/>
      <c r="J29" s="18"/>
      <c r="K29" s="18"/>
      <c r="L29" s="18"/>
      <c r="M29" s="18"/>
      <c r="N29" s="18"/>
      <c r="O29" s="18"/>
      <c r="P29" s="18"/>
      <c r="Q29" s="18"/>
      <c r="R29" s="18"/>
      <c r="S29" s="18"/>
      <c r="T29" s="18"/>
      <c r="U29" s="18"/>
      <c r="V29" s="18"/>
      <c r="W29" s="18"/>
    </row>
    <row r="30" spans="1:23">
      <c r="A30" s="18"/>
      <c r="B30" s="18"/>
      <c r="C30" s="18"/>
      <c r="D30" s="18"/>
      <c r="E30" s="18"/>
      <c r="F30" s="18"/>
      <c r="G30" s="18"/>
      <c r="H30" s="18"/>
      <c r="I30" s="18"/>
      <c r="J30" s="18"/>
      <c r="K30" s="18"/>
      <c r="L30" s="18"/>
      <c r="M30" s="18"/>
      <c r="N30" s="18"/>
      <c r="O30" s="18"/>
      <c r="P30" s="18"/>
      <c r="Q30" s="18"/>
      <c r="R30" s="18"/>
      <c r="S30" s="18"/>
      <c r="T30" s="18"/>
      <c r="U30" s="18"/>
      <c r="V30" s="18"/>
      <c r="W30" s="18"/>
    </row>
    <row r="31" spans="1:23">
      <c r="A31" s="18"/>
      <c r="B31" s="18"/>
      <c r="C31" s="18"/>
      <c r="D31" s="18"/>
      <c r="E31" s="18"/>
      <c r="F31" s="18"/>
      <c r="G31" s="18"/>
      <c r="H31" s="18"/>
      <c r="I31" s="18"/>
      <c r="J31" s="18"/>
      <c r="K31" s="18"/>
      <c r="L31" s="18"/>
      <c r="M31" s="18"/>
      <c r="N31" s="18"/>
      <c r="O31" s="18"/>
      <c r="P31" s="18"/>
      <c r="Q31" s="18"/>
      <c r="R31" s="18"/>
      <c r="S31" s="18"/>
      <c r="T31" s="18"/>
      <c r="U31" s="18"/>
      <c r="V31" s="18"/>
      <c r="W31" s="18"/>
    </row>
    <row r="32" spans="1:23">
      <c r="A32" s="18"/>
      <c r="B32" s="18"/>
      <c r="C32" s="18"/>
      <c r="D32" s="18"/>
      <c r="E32" s="18"/>
      <c r="F32" s="18"/>
      <c r="G32" s="18"/>
      <c r="H32" s="18"/>
      <c r="I32" s="18"/>
      <c r="J32" s="18"/>
      <c r="K32" s="18"/>
      <c r="L32" s="18"/>
      <c r="M32" s="18"/>
      <c r="N32" s="18"/>
      <c r="O32" s="18"/>
      <c r="P32" s="18"/>
      <c r="Q32" s="18"/>
      <c r="R32" s="18"/>
      <c r="S32" s="18"/>
      <c r="T32" s="18"/>
      <c r="U32" s="18"/>
      <c r="V32" s="18"/>
      <c r="W32" s="18"/>
    </row>
    <row r="33" spans="1:23">
      <c r="A33" s="18"/>
      <c r="B33" s="18"/>
      <c r="C33" s="18"/>
      <c r="D33" s="18"/>
      <c r="E33" s="18"/>
      <c r="F33" s="18"/>
      <c r="G33" s="18"/>
      <c r="H33" s="18"/>
      <c r="I33" s="18"/>
      <c r="J33" s="18"/>
      <c r="K33" s="18"/>
      <c r="L33" s="18"/>
      <c r="M33" s="18"/>
      <c r="N33" s="18"/>
      <c r="O33" s="18"/>
      <c r="P33" s="18"/>
      <c r="Q33" s="18"/>
      <c r="R33" s="18"/>
      <c r="S33" s="18"/>
      <c r="T33" s="18"/>
      <c r="U33" s="18"/>
      <c r="V33" s="18"/>
      <c r="W33" s="18"/>
    </row>
    <row r="34" spans="1:23">
      <c r="A34" s="18"/>
      <c r="B34" s="18"/>
      <c r="C34" s="18"/>
      <c r="D34" s="18"/>
      <c r="E34" s="18"/>
      <c r="F34" s="18"/>
      <c r="G34" s="18"/>
      <c r="H34" s="18"/>
      <c r="I34" s="18"/>
      <c r="J34" s="18"/>
      <c r="K34" s="18"/>
      <c r="L34" s="18"/>
      <c r="M34" s="18"/>
      <c r="N34" s="18"/>
      <c r="O34" s="18"/>
      <c r="P34" s="18"/>
      <c r="Q34" s="18"/>
      <c r="R34" s="18"/>
      <c r="S34" s="18"/>
      <c r="T34" s="18"/>
      <c r="U34" s="18"/>
      <c r="V34" s="18"/>
      <c r="W34" s="18"/>
    </row>
    <row r="35" spans="1:23">
      <c r="A35" s="18"/>
      <c r="B35" s="18"/>
      <c r="C35" s="18"/>
      <c r="D35" s="18"/>
      <c r="E35" s="18"/>
      <c r="F35" s="18"/>
      <c r="G35" s="18"/>
      <c r="H35" s="18"/>
      <c r="I35" s="18"/>
      <c r="J35" s="18"/>
      <c r="K35" s="18"/>
      <c r="L35" s="18"/>
      <c r="M35" s="18"/>
      <c r="N35" s="18"/>
      <c r="O35" s="18"/>
      <c r="P35" s="18"/>
      <c r="Q35" s="18"/>
      <c r="R35" s="18"/>
      <c r="S35" s="18"/>
      <c r="T35" s="18"/>
      <c r="U35" s="18"/>
      <c r="V35" s="18"/>
      <c r="W35" s="18"/>
    </row>
    <row r="36" spans="1:23">
      <c r="A36" s="18"/>
      <c r="B36" s="18"/>
      <c r="C36" s="18"/>
      <c r="D36" s="18"/>
      <c r="E36" s="18"/>
      <c r="F36" s="18"/>
      <c r="G36" s="18"/>
      <c r="H36" s="18"/>
      <c r="I36" s="18"/>
      <c r="J36" s="18"/>
      <c r="K36" s="18"/>
      <c r="L36" s="18"/>
      <c r="M36" s="18"/>
      <c r="N36" s="18"/>
      <c r="O36" s="18"/>
      <c r="P36" s="18"/>
      <c r="Q36" s="18"/>
      <c r="R36" s="18"/>
      <c r="S36" s="18"/>
      <c r="T36" s="18"/>
      <c r="U36" s="18"/>
      <c r="V36" s="18"/>
      <c r="W36" s="18"/>
    </row>
    <row r="37" spans="1:23">
      <c r="A37" s="18"/>
      <c r="B37" s="18"/>
      <c r="C37" s="18"/>
      <c r="D37" s="18"/>
      <c r="E37" s="18"/>
      <c r="F37" s="18"/>
      <c r="G37" s="18"/>
      <c r="H37" s="18"/>
      <c r="I37" s="18"/>
      <c r="J37" s="18"/>
      <c r="K37" s="18"/>
      <c r="L37" s="18"/>
      <c r="M37" s="18"/>
      <c r="N37" s="18"/>
      <c r="O37" s="18"/>
      <c r="P37" s="18"/>
      <c r="Q37" s="18"/>
      <c r="R37" s="18"/>
      <c r="S37" s="18"/>
      <c r="T37" s="18"/>
      <c r="U37" s="18"/>
      <c r="V37" s="18"/>
      <c r="W37" s="18"/>
    </row>
    <row r="38" spans="1:23">
      <c r="A38" s="18"/>
      <c r="B38" s="18"/>
      <c r="C38" s="18"/>
      <c r="D38" s="18"/>
      <c r="E38" s="18"/>
      <c r="F38" s="18"/>
      <c r="G38" s="18"/>
      <c r="H38" s="18"/>
      <c r="I38" s="18"/>
      <c r="J38" s="18"/>
      <c r="K38" s="18"/>
      <c r="L38" s="18"/>
      <c r="M38" s="18"/>
      <c r="N38" s="18"/>
      <c r="O38" s="18"/>
      <c r="P38" s="18"/>
      <c r="Q38" s="18"/>
      <c r="R38" s="18"/>
      <c r="S38" s="18"/>
      <c r="T38" s="18"/>
      <c r="U38" s="18"/>
      <c r="V38" s="18"/>
      <c r="W38" s="18"/>
    </row>
    <row r="39" spans="1:23">
      <c r="A39" s="18"/>
      <c r="B39" s="18"/>
      <c r="C39" s="18"/>
      <c r="D39" s="18"/>
      <c r="E39" s="18"/>
      <c r="F39" s="18"/>
      <c r="G39" s="18"/>
      <c r="H39" s="18"/>
      <c r="I39" s="18"/>
      <c r="J39" s="18"/>
      <c r="K39" s="18"/>
      <c r="L39" s="18"/>
      <c r="M39" s="18"/>
      <c r="N39" s="18"/>
      <c r="O39" s="18"/>
      <c r="P39" s="18"/>
      <c r="Q39" s="18"/>
      <c r="R39" s="18"/>
      <c r="S39" s="18"/>
      <c r="T39" s="18"/>
      <c r="U39" s="18"/>
      <c r="V39" s="18"/>
      <c r="W39" s="18"/>
    </row>
    <row r="40" spans="1:23">
      <c r="A40" s="18"/>
      <c r="B40" s="18"/>
      <c r="C40" s="18"/>
      <c r="D40" s="18"/>
      <c r="E40" s="18"/>
      <c r="F40" s="18"/>
      <c r="G40" s="18"/>
      <c r="H40" s="18"/>
      <c r="I40" s="18"/>
      <c r="J40" s="18"/>
      <c r="K40" s="18"/>
      <c r="L40" s="18"/>
      <c r="M40" s="18"/>
      <c r="N40" s="18"/>
      <c r="O40" s="18"/>
      <c r="P40" s="18"/>
      <c r="Q40" s="18"/>
      <c r="R40" s="18"/>
      <c r="S40" s="18"/>
      <c r="T40" s="18"/>
      <c r="U40" s="18"/>
      <c r="V40" s="18"/>
      <c r="W40" s="18"/>
    </row>
    <row r="41" spans="1:23">
      <c r="A41" s="18"/>
      <c r="B41" s="18"/>
      <c r="C41" s="18"/>
      <c r="D41" s="18"/>
      <c r="E41" s="18"/>
      <c r="F41" s="18"/>
      <c r="G41" s="18"/>
      <c r="H41" s="18"/>
      <c r="I41" s="18"/>
      <c r="J41" s="18"/>
      <c r="K41" s="18"/>
      <c r="L41" s="18"/>
      <c r="M41" s="18"/>
      <c r="N41" s="18"/>
      <c r="O41" s="18"/>
      <c r="P41" s="18"/>
      <c r="Q41" s="18"/>
      <c r="R41" s="18"/>
      <c r="S41" s="18"/>
      <c r="T41" s="18"/>
      <c r="U41" s="18"/>
      <c r="V41" s="18"/>
      <c r="W41" s="18"/>
    </row>
    <row r="42" spans="1:23">
      <c r="A42" s="18"/>
      <c r="B42" s="18"/>
      <c r="C42" s="18"/>
      <c r="D42" s="18"/>
      <c r="E42" s="18"/>
      <c r="F42" s="18"/>
      <c r="G42" s="18"/>
      <c r="H42" s="18"/>
      <c r="I42" s="18"/>
      <c r="J42" s="18"/>
      <c r="K42" s="18"/>
      <c r="L42" s="18"/>
      <c r="M42" s="18"/>
      <c r="N42" s="18"/>
      <c r="O42" s="18"/>
      <c r="P42" s="18"/>
      <c r="Q42" s="18"/>
      <c r="R42" s="18"/>
      <c r="S42" s="18"/>
      <c r="T42" s="18"/>
      <c r="U42" s="18"/>
      <c r="V42" s="18"/>
      <c r="W42" s="18"/>
    </row>
    <row r="43" spans="1:23">
      <c r="A43" s="18"/>
      <c r="B43" s="18"/>
      <c r="C43" s="18"/>
      <c r="D43" s="18"/>
      <c r="E43" s="18"/>
      <c r="F43" s="18"/>
      <c r="G43" s="18"/>
      <c r="H43" s="18"/>
      <c r="I43" s="18"/>
      <c r="J43" s="18"/>
      <c r="K43" s="18"/>
      <c r="L43" s="18"/>
      <c r="M43" s="18"/>
      <c r="N43" s="18"/>
      <c r="O43" s="18"/>
      <c r="P43" s="18"/>
      <c r="Q43" s="18"/>
      <c r="R43" s="18"/>
      <c r="S43" s="18"/>
      <c r="T43" s="18"/>
      <c r="U43" s="18"/>
      <c r="V43" s="18"/>
      <c r="W43" s="18"/>
    </row>
    <row r="44" spans="1:23">
      <c r="A44" s="18"/>
      <c r="B44" s="18"/>
      <c r="C44" s="18"/>
      <c r="D44" s="18"/>
      <c r="E44" s="18"/>
      <c r="F44" s="18"/>
      <c r="G44" s="18"/>
      <c r="H44" s="18"/>
      <c r="I44" s="18"/>
      <c r="J44" s="18"/>
      <c r="K44" s="18"/>
      <c r="L44" s="18"/>
      <c r="M44" s="18"/>
      <c r="N44" s="18"/>
      <c r="O44" s="18"/>
      <c r="P44" s="18"/>
      <c r="Q44" s="18"/>
      <c r="R44" s="18"/>
      <c r="S44" s="18"/>
      <c r="T44" s="18"/>
      <c r="U44" s="18"/>
      <c r="V44" s="18"/>
      <c r="W44" s="18"/>
    </row>
    <row r="45" spans="1:23">
      <c r="A45" s="18"/>
      <c r="B45" s="18"/>
      <c r="C45" s="18"/>
      <c r="D45" s="18"/>
      <c r="E45" s="18"/>
      <c r="F45" s="18"/>
      <c r="G45" s="18"/>
      <c r="H45" s="18"/>
      <c r="I45" s="18"/>
      <c r="J45" s="18"/>
      <c r="K45" s="18"/>
      <c r="L45" s="18"/>
      <c r="M45" s="18"/>
      <c r="N45" s="18"/>
      <c r="O45" s="18"/>
      <c r="P45" s="18"/>
      <c r="Q45" s="18"/>
      <c r="R45" s="18"/>
      <c r="S45" s="18"/>
      <c r="T45" s="18"/>
      <c r="U45" s="18"/>
      <c r="V45" s="18"/>
      <c r="W45" s="18"/>
    </row>
    <row r="46" spans="1:23">
      <c r="A46" s="18"/>
      <c r="B46" s="18"/>
      <c r="C46" s="18"/>
      <c r="D46" s="18"/>
      <c r="E46" s="18"/>
      <c r="F46" s="18"/>
      <c r="G46" s="18"/>
      <c r="H46" s="18"/>
      <c r="I46" s="18"/>
      <c r="J46" s="18"/>
      <c r="K46" s="18"/>
      <c r="L46" s="18"/>
      <c r="M46" s="18"/>
      <c r="N46" s="18"/>
      <c r="O46" s="18"/>
      <c r="P46" s="18"/>
      <c r="Q46" s="18"/>
      <c r="R46" s="18"/>
      <c r="S46" s="18"/>
      <c r="T46" s="18"/>
      <c r="U46" s="18"/>
      <c r="V46" s="18"/>
      <c r="W46" s="18"/>
    </row>
    <row r="47" spans="1:23">
      <c r="A47" s="18"/>
      <c r="B47" s="18"/>
      <c r="C47" s="18"/>
      <c r="D47" s="18"/>
      <c r="E47" s="18"/>
      <c r="F47" s="18"/>
      <c r="G47" s="18"/>
      <c r="H47" s="18"/>
      <c r="I47" s="18"/>
      <c r="J47" s="18"/>
      <c r="K47" s="18"/>
      <c r="L47" s="18"/>
      <c r="M47" s="18"/>
      <c r="N47" s="18"/>
      <c r="O47" s="18"/>
      <c r="P47" s="18"/>
      <c r="Q47" s="18"/>
      <c r="R47" s="18"/>
      <c r="S47" s="18"/>
      <c r="T47" s="18"/>
      <c r="U47" s="18"/>
      <c r="V47" s="18"/>
      <c r="W47" s="18"/>
    </row>
    <row r="48" spans="1:23">
      <c r="A48" s="18"/>
      <c r="B48" s="18"/>
      <c r="C48" s="18"/>
      <c r="D48" s="18"/>
      <c r="E48" s="18"/>
      <c r="F48" s="18"/>
      <c r="G48" s="18"/>
      <c r="H48" s="18"/>
      <c r="I48" s="18"/>
      <c r="J48" s="18"/>
      <c r="K48" s="18"/>
      <c r="L48" s="18"/>
      <c r="M48" s="18"/>
      <c r="N48" s="18"/>
      <c r="O48" s="18"/>
      <c r="P48" s="18"/>
      <c r="Q48" s="18"/>
      <c r="R48" s="18"/>
      <c r="S48" s="18"/>
      <c r="T48" s="18"/>
      <c r="U48" s="18"/>
      <c r="V48" s="18"/>
      <c r="W48" s="18"/>
    </row>
    <row r="49" spans="1:23">
      <c r="A49" s="18"/>
      <c r="B49" s="18"/>
      <c r="C49" s="18"/>
      <c r="D49" s="18"/>
      <c r="E49" s="18"/>
      <c r="F49" s="18"/>
      <c r="G49" s="18"/>
      <c r="H49" s="18"/>
      <c r="I49" s="18"/>
      <c r="J49" s="18"/>
      <c r="K49" s="18"/>
      <c r="L49" s="18"/>
      <c r="M49" s="18"/>
      <c r="N49" s="18"/>
      <c r="O49" s="18"/>
      <c r="P49" s="18"/>
      <c r="Q49" s="18"/>
      <c r="R49" s="18"/>
      <c r="S49" s="18"/>
      <c r="T49" s="18"/>
      <c r="U49" s="18"/>
      <c r="V49" s="18"/>
      <c r="W49" s="18"/>
    </row>
    <row r="50" spans="1:23">
      <c r="A50" s="18"/>
      <c r="B50" s="18"/>
      <c r="C50" s="18"/>
      <c r="D50" s="18"/>
      <c r="E50" s="18"/>
      <c r="F50" s="18"/>
      <c r="G50" s="18"/>
      <c r="H50" s="18"/>
      <c r="I50" s="18"/>
      <c r="J50" s="18"/>
      <c r="K50" s="18"/>
      <c r="L50" s="18"/>
      <c r="M50" s="18"/>
      <c r="N50" s="18"/>
      <c r="O50" s="18"/>
      <c r="P50" s="18"/>
      <c r="Q50" s="18"/>
      <c r="R50" s="18"/>
      <c r="S50" s="18"/>
      <c r="T50" s="18"/>
      <c r="U50" s="18"/>
      <c r="V50" s="18"/>
      <c r="W50" s="18"/>
    </row>
    <row r="51" spans="1:23">
      <c r="A51" s="18"/>
      <c r="B51" s="18"/>
      <c r="C51" s="18"/>
      <c r="D51" s="18"/>
      <c r="E51" s="18"/>
      <c r="F51" s="18"/>
      <c r="G51" s="18"/>
      <c r="H51" s="18"/>
      <c r="I51" s="18"/>
      <c r="J51" s="18"/>
      <c r="K51" s="18"/>
      <c r="L51" s="18"/>
      <c r="M51" s="18"/>
      <c r="N51" s="18"/>
      <c r="O51" s="18"/>
      <c r="P51" s="18"/>
      <c r="Q51" s="18"/>
      <c r="R51" s="18"/>
      <c r="S51" s="18"/>
      <c r="T51" s="18"/>
      <c r="U51" s="18"/>
      <c r="V51" s="18"/>
      <c r="W51" s="18"/>
    </row>
    <row r="52" spans="1:23">
      <c r="A52" s="18"/>
      <c r="B52" s="18"/>
      <c r="C52" s="18"/>
      <c r="D52" s="18"/>
      <c r="E52" s="18"/>
      <c r="F52" s="18"/>
      <c r="G52" s="18"/>
      <c r="H52" s="18"/>
      <c r="I52" s="18"/>
      <c r="J52" s="18"/>
      <c r="K52" s="18"/>
      <c r="L52" s="18"/>
      <c r="M52" s="18"/>
      <c r="N52" s="18"/>
      <c r="O52" s="18"/>
      <c r="P52" s="18"/>
      <c r="Q52" s="18"/>
      <c r="R52" s="18"/>
      <c r="S52" s="18"/>
      <c r="T52" s="18"/>
      <c r="U52" s="18"/>
      <c r="V52" s="18"/>
      <c r="W52" s="18"/>
    </row>
    <row r="53" spans="1:23">
      <c r="A53" s="18"/>
      <c r="B53" s="18"/>
      <c r="C53" s="18"/>
      <c r="D53" s="18"/>
      <c r="E53" s="18"/>
      <c r="F53" s="18"/>
      <c r="G53" s="18"/>
      <c r="H53" s="18"/>
      <c r="I53" s="18"/>
      <c r="J53" s="18"/>
      <c r="K53" s="18"/>
      <c r="L53" s="18"/>
      <c r="M53" s="18"/>
      <c r="N53" s="18"/>
      <c r="O53" s="18"/>
      <c r="P53" s="18"/>
      <c r="Q53" s="18"/>
      <c r="R53" s="18"/>
      <c r="S53" s="18"/>
      <c r="T53" s="18"/>
      <c r="U53" s="18"/>
      <c r="V53" s="18"/>
      <c r="W53" s="18"/>
    </row>
    <row r="54" spans="1:23">
      <c r="A54" s="18"/>
      <c r="B54" s="18"/>
      <c r="C54" s="18"/>
      <c r="D54" s="18"/>
      <c r="E54" s="18"/>
      <c r="F54" s="18"/>
      <c r="G54" s="18"/>
      <c r="H54" s="18"/>
      <c r="I54" s="18"/>
      <c r="J54" s="18"/>
      <c r="K54" s="18"/>
      <c r="L54" s="18"/>
      <c r="M54" s="18"/>
      <c r="N54" s="18"/>
      <c r="O54" s="18"/>
      <c r="P54" s="18"/>
      <c r="Q54" s="18"/>
      <c r="R54" s="18"/>
      <c r="S54" s="18"/>
      <c r="T54" s="18"/>
      <c r="U54" s="18"/>
      <c r="V54" s="18"/>
      <c r="W54" s="18"/>
    </row>
    <row r="55" spans="1:23">
      <c r="A55" s="18"/>
      <c r="B55" s="18"/>
      <c r="C55" s="18"/>
      <c r="D55" s="18"/>
      <c r="E55" s="18"/>
      <c r="F55" s="18"/>
      <c r="G55" s="18"/>
      <c r="H55" s="18"/>
      <c r="I55" s="18"/>
      <c r="J55" s="18"/>
      <c r="K55" s="18"/>
      <c r="L55" s="18"/>
      <c r="M55" s="18"/>
      <c r="N55" s="18"/>
      <c r="O55" s="18"/>
      <c r="P55" s="18"/>
      <c r="Q55" s="18"/>
      <c r="R55" s="18"/>
      <c r="S55" s="18"/>
      <c r="T55" s="18"/>
      <c r="U55" s="18"/>
      <c r="V55" s="18"/>
      <c r="W55" s="18"/>
    </row>
    <row r="56" spans="1:23">
      <c r="A56" s="18"/>
      <c r="B56" s="18"/>
      <c r="C56" s="18"/>
      <c r="D56" s="18"/>
      <c r="E56" s="18"/>
      <c r="F56" s="18"/>
      <c r="G56" s="18"/>
      <c r="H56" s="18"/>
      <c r="I56" s="18"/>
      <c r="J56" s="18"/>
      <c r="K56" s="18"/>
      <c r="L56" s="18"/>
      <c r="M56" s="18"/>
      <c r="N56" s="18"/>
      <c r="O56" s="18"/>
      <c r="P56" s="18"/>
      <c r="Q56" s="18"/>
      <c r="R56" s="18"/>
      <c r="S56" s="18"/>
      <c r="T56" s="18"/>
      <c r="U56" s="18"/>
      <c r="V56" s="18"/>
      <c r="W56" s="18"/>
    </row>
    <row r="57" spans="1:23">
      <c r="A57" s="18"/>
      <c r="B57" s="18"/>
      <c r="C57" s="18"/>
      <c r="D57" s="18"/>
      <c r="E57" s="18"/>
      <c r="F57" s="18"/>
      <c r="G57" s="18"/>
      <c r="H57" s="18"/>
      <c r="I57" s="18"/>
      <c r="J57" s="18"/>
      <c r="K57" s="18"/>
      <c r="L57" s="18"/>
      <c r="M57" s="18"/>
      <c r="N57" s="18"/>
      <c r="O57" s="18"/>
      <c r="P57" s="18"/>
      <c r="Q57" s="18"/>
      <c r="R57" s="18"/>
      <c r="S57" s="18"/>
      <c r="T57" s="18"/>
      <c r="U57" s="18"/>
      <c r="V57" s="18"/>
      <c r="W57" s="18"/>
    </row>
    <row r="58" spans="1:23">
      <c r="A58" s="18"/>
      <c r="B58" s="18"/>
      <c r="C58" s="18"/>
      <c r="D58" s="18"/>
      <c r="E58" s="18"/>
      <c r="F58" s="18"/>
      <c r="G58" s="18"/>
      <c r="H58" s="18"/>
      <c r="I58" s="18"/>
      <c r="J58" s="18"/>
      <c r="K58" s="18"/>
      <c r="L58" s="18"/>
      <c r="M58" s="18"/>
      <c r="N58" s="18"/>
      <c r="O58" s="18"/>
      <c r="P58" s="18"/>
      <c r="Q58" s="18"/>
      <c r="R58" s="18"/>
      <c r="S58" s="18"/>
      <c r="T58" s="18"/>
      <c r="U58" s="18"/>
      <c r="V58" s="18"/>
      <c r="W58" s="18"/>
    </row>
    <row r="59" spans="1:23">
      <c r="A59" s="18"/>
      <c r="B59" s="18"/>
      <c r="C59" s="18"/>
      <c r="D59" s="18"/>
      <c r="E59" s="18"/>
      <c r="F59" s="18"/>
      <c r="G59" s="18"/>
      <c r="H59" s="18"/>
      <c r="I59" s="18"/>
      <c r="J59" s="18"/>
      <c r="K59" s="18"/>
      <c r="L59" s="18"/>
      <c r="M59" s="18"/>
      <c r="N59" s="18"/>
      <c r="O59" s="18"/>
      <c r="P59" s="18"/>
      <c r="Q59" s="18"/>
      <c r="R59" s="18"/>
      <c r="S59" s="18"/>
      <c r="T59" s="18"/>
      <c r="U59" s="18"/>
      <c r="V59" s="18"/>
      <c r="W59" s="18"/>
    </row>
    <row r="60" spans="1:23">
      <c r="A60" s="18"/>
      <c r="B60" s="18"/>
      <c r="C60" s="18"/>
      <c r="D60" s="18"/>
      <c r="E60" s="18"/>
      <c r="F60" s="18"/>
      <c r="G60" s="18"/>
      <c r="H60" s="18"/>
      <c r="I60" s="18"/>
      <c r="J60" s="18"/>
      <c r="K60" s="18"/>
      <c r="L60" s="18"/>
      <c r="M60" s="18"/>
      <c r="N60" s="18"/>
      <c r="O60" s="18"/>
      <c r="P60" s="18"/>
      <c r="Q60" s="18"/>
      <c r="R60" s="18"/>
      <c r="S60" s="18"/>
      <c r="T60" s="18"/>
      <c r="U60" s="18"/>
      <c r="V60" s="18"/>
      <c r="W60" s="18"/>
    </row>
    <row r="61" spans="1:23">
      <c r="A61" s="18"/>
      <c r="B61" s="18"/>
      <c r="C61" s="18"/>
      <c r="D61" s="18"/>
      <c r="E61" s="18"/>
      <c r="F61" s="18"/>
      <c r="G61" s="18"/>
      <c r="H61" s="18"/>
      <c r="I61" s="18"/>
      <c r="J61" s="18"/>
      <c r="K61" s="18"/>
      <c r="L61" s="18"/>
      <c r="M61" s="18"/>
      <c r="N61" s="18"/>
      <c r="O61" s="18"/>
      <c r="P61" s="18"/>
      <c r="Q61" s="18"/>
      <c r="R61" s="18"/>
      <c r="S61" s="18"/>
      <c r="T61" s="18"/>
      <c r="U61" s="18"/>
      <c r="V61" s="18"/>
      <c r="W61" s="18"/>
    </row>
    <row r="62" spans="1:23">
      <c r="A62" s="18"/>
      <c r="B62" s="18"/>
      <c r="C62" s="18"/>
      <c r="D62" s="18"/>
      <c r="E62" s="18"/>
      <c r="F62" s="18"/>
      <c r="G62" s="18"/>
      <c r="H62" s="18"/>
      <c r="I62" s="18"/>
      <c r="J62" s="18"/>
      <c r="K62" s="18"/>
      <c r="L62" s="18"/>
      <c r="M62" s="18"/>
      <c r="N62" s="18"/>
      <c r="O62" s="18"/>
      <c r="P62" s="18"/>
      <c r="Q62" s="18"/>
      <c r="R62" s="18"/>
      <c r="S62" s="18"/>
      <c r="T62" s="18"/>
      <c r="U62" s="18"/>
      <c r="V62" s="18"/>
      <c r="W62" s="18"/>
    </row>
    <row r="63" spans="1:23">
      <c r="A63" s="18"/>
      <c r="B63" s="18"/>
      <c r="C63" s="18"/>
      <c r="D63" s="18"/>
      <c r="E63" s="18"/>
      <c r="F63" s="18"/>
      <c r="G63" s="18"/>
      <c r="H63" s="18"/>
      <c r="I63" s="18"/>
      <c r="J63" s="18"/>
      <c r="K63" s="18"/>
      <c r="L63" s="18"/>
      <c r="M63" s="18"/>
      <c r="N63" s="18"/>
      <c r="O63" s="18"/>
      <c r="P63" s="18"/>
      <c r="Q63" s="18"/>
      <c r="R63" s="18"/>
      <c r="S63" s="18"/>
      <c r="T63" s="18"/>
      <c r="U63" s="18"/>
      <c r="V63" s="18"/>
      <c r="W63" s="18"/>
    </row>
    <row r="64" spans="1:23">
      <c r="A64" s="18"/>
      <c r="B64" s="18"/>
      <c r="C64" s="18"/>
      <c r="D64" s="18"/>
      <c r="E64" s="18"/>
      <c r="F64" s="18"/>
      <c r="G64" s="18"/>
      <c r="H64" s="18"/>
      <c r="I64" s="18"/>
      <c r="J64" s="18"/>
      <c r="K64" s="18"/>
      <c r="L64" s="18"/>
      <c r="M64" s="18"/>
      <c r="N64" s="18"/>
      <c r="O64" s="18"/>
      <c r="P64" s="18"/>
      <c r="Q64" s="18"/>
      <c r="R64" s="18"/>
      <c r="S64" s="18"/>
      <c r="T64" s="18"/>
      <c r="U64" s="18"/>
      <c r="V64" s="18"/>
      <c r="W64" s="18"/>
    </row>
    <row r="65" spans="1:23">
      <c r="A65" s="18"/>
      <c r="B65" s="18"/>
      <c r="C65" s="18"/>
      <c r="D65" s="18"/>
      <c r="E65" s="18"/>
      <c r="F65" s="18"/>
      <c r="G65" s="18"/>
      <c r="H65" s="18"/>
      <c r="I65" s="18"/>
      <c r="J65" s="18"/>
      <c r="K65" s="18"/>
      <c r="L65" s="18"/>
      <c r="M65" s="18"/>
      <c r="N65" s="18"/>
      <c r="O65" s="18"/>
      <c r="P65" s="18"/>
      <c r="Q65" s="18"/>
      <c r="R65" s="18"/>
      <c r="S65" s="18"/>
      <c r="T65" s="18"/>
      <c r="U65" s="18"/>
      <c r="V65" s="18"/>
      <c r="W65" s="18"/>
    </row>
    <row r="66" spans="1:23">
      <c r="A66" s="18"/>
      <c r="B66" s="18"/>
      <c r="C66" s="18"/>
      <c r="D66" s="18"/>
      <c r="E66" s="18"/>
      <c r="F66" s="18"/>
      <c r="G66" s="18"/>
      <c r="H66" s="18"/>
      <c r="I66" s="18"/>
      <c r="J66" s="18"/>
      <c r="K66" s="18"/>
      <c r="L66" s="18"/>
      <c r="M66" s="18"/>
      <c r="N66" s="18"/>
      <c r="O66" s="18"/>
      <c r="P66" s="18"/>
      <c r="Q66" s="18"/>
      <c r="R66" s="18"/>
      <c r="S66" s="18"/>
      <c r="T66" s="18"/>
      <c r="U66" s="18"/>
      <c r="V66" s="18"/>
      <c r="W66" s="18"/>
    </row>
    <row r="67" spans="1:23">
      <c r="A67" s="18"/>
      <c r="B67" s="18"/>
      <c r="C67" s="18"/>
      <c r="D67" s="18"/>
      <c r="E67" s="18"/>
      <c r="F67" s="18"/>
      <c r="G67" s="18"/>
      <c r="H67" s="18"/>
      <c r="I67" s="18"/>
      <c r="J67" s="18"/>
      <c r="K67" s="18"/>
      <c r="L67" s="18"/>
      <c r="M67" s="18"/>
      <c r="N67" s="18"/>
      <c r="O67" s="18"/>
      <c r="P67" s="18"/>
      <c r="Q67" s="18"/>
      <c r="R67" s="18"/>
      <c r="S67" s="18"/>
      <c r="T67" s="18"/>
      <c r="U67" s="18"/>
      <c r="V67" s="18"/>
      <c r="W67" s="18"/>
    </row>
    <row r="68" spans="1:23">
      <c r="A68" s="18"/>
      <c r="B68" s="18"/>
      <c r="C68" s="18"/>
      <c r="D68" s="18"/>
      <c r="E68" s="18"/>
      <c r="F68" s="18"/>
      <c r="G68" s="18"/>
      <c r="H68" s="18"/>
      <c r="I68" s="18"/>
      <c r="J68" s="18"/>
      <c r="K68" s="18"/>
      <c r="L68" s="18"/>
      <c r="M68" s="18"/>
      <c r="N68" s="18"/>
      <c r="O68" s="18"/>
      <c r="P68" s="18"/>
      <c r="Q68" s="18"/>
      <c r="R68" s="18"/>
      <c r="S68" s="18"/>
      <c r="T68" s="18"/>
      <c r="U68" s="18"/>
      <c r="V68" s="18"/>
      <c r="W68" s="18"/>
    </row>
    <row r="69" spans="1:23">
      <c r="A69" s="18"/>
      <c r="B69" s="18"/>
      <c r="C69" s="18"/>
      <c r="D69" s="18"/>
      <c r="E69" s="18"/>
      <c r="F69" s="18"/>
      <c r="G69" s="18"/>
      <c r="H69" s="18"/>
      <c r="I69" s="18"/>
      <c r="J69" s="18"/>
      <c r="K69" s="18"/>
      <c r="L69" s="18"/>
      <c r="M69" s="18"/>
      <c r="N69" s="18"/>
      <c r="O69" s="18"/>
      <c r="P69" s="18"/>
      <c r="Q69" s="18"/>
      <c r="R69" s="18"/>
      <c r="S69" s="18"/>
      <c r="T69" s="18"/>
      <c r="U69" s="18"/>
      <c r="V69" s="18"/>
      <c r="W69" s="18"/>
    </row>
    <row r="70" spans="1:23">
      <c r="A70" s="18"/>
      <c r="B70" s="18"/>
      <c r="C70" s="18"/>
      <c r="D70" s="18"/>
      <c r="E70" s="18"/>
      <c r="F70" s="18"/>
      <c r="G70" s="18"/>
      <c r="H70" s="18"/>
      <c r="I70" s="18"/>
      <c r="J70" s="18"/>
      <c r="K70" s="18"/>
      <c r="L70" s="18"/>
      <c r="M70" s="18"/>
      <c r="N70" s="18"/>
      <c r="O70" s="18"/>
      <c r="P70" s="18"/>
      <c r="Q70" s="18"/>
      <c r="R70" s="18"/>
      <c r="S70" s="18"/>
      <c r="T70" s="18"/>
      <c r="U70" s="18"/>
      <c r="V70" s="18"/>
      <c r="W70" s="18"/>
    </row>
    <row r="71" spans="1:23">
      <c r="A71" s="18"/>
      <c r="B71" s="18"/>
      <c r="C71" s="18"/>
      <c r="D71" s="18"/>
      <c r="E71" s="18"/>
      <c r="F71" s="18"/>
      <c r="G71" s="18"/>
      <c r="H71" s="18"/>
      <c r="I71" s="18"/>
      <c r="J71" s="18"/>
      <c r="K71" s="18"/>
      <c r="L71" s="18"/>
      <c r="M71" s="18"/>
      <c r="N71" s="18"/>
      <c r="O71" s="18"/>
      <c r="P71" s="18"/>
      <c r="Q71" s="18"/>
      <c r="R71" s="18"/>
      <c r="S71" s="18"/>
      <c r="T71" s="18"/>
      <c r="U71" s="18"/>
      <c r="V71" s="18"/>
      <c r="W71" s="18"/>
    </row>
    <row r="72" spans="1:23">
      <c r="A72" s="18"/>
      <c r="B72" s="18"/>
      <c r="C72" s="18"/>
      <c r="D72" s="18"/>
      <c r="E72" s="18"/>
      <c r="F72" s="18"/>
      <c r="G72" s="18"/>
      <c r="H72" s="18"/>
      <c r="I72" s="18"/>
      <c r="J72" s="18"/>
      <c r="K72" s="18"/>
      <c r="L72" s="18"/>
      <c r="M72" s="18"/>
      <c r="N72" s="18"/>
      <c r="O72" s="18"/>
      <c r="P72" s="18"/>
      <c r="Q72" s="18"/>
      <c r="R72" s="18"/>
      <c r="S72" s="18"/>
      <c r="T72" s="18"/>
      <c r="U72" s="18"/>
      <c r="V72" s="18"/>
      <c r="W72" s="18"/>
    </row>
    <row r="73" spans="1:23">
      <c r="A73" s="18"/>
      <c r="B73" s="18"/>
      <c r="C73" s="18"/>
      <c r="D73" s="18"/>
      <c r="E73" s="18"/>
      <c r="F73" s="18"/>
      <c r="G73" s="18"/>
      <c r="H73" s="18"/>
      <c r="I73" s="18"/>
      <c r="J73" s="18"/>
      <c r="K73" s="18"/>
      <c r="L73" s="18"/>
      <c r="M73" s="18"/>
      <c r="N73" s="18"/>
      <c r="O73" s="18"/>
      <c r="P73" s="18"/>
      <c r="Q73" s="18"/>
      <c r="R73" s="18"/>
      <c r="S73" s="18"/>
      <c r="T73" s="18"/>
      <c r="U73" s="18"/>
      <c r="V73" s="18"/>
      <c r="W73" s="18"/>
    </row>
    <row r="74" spans="1:23">
      <c r="A74" s="18"/>
      <c r="B74" s="18"/>
      <c r="C74" s="18"/>
      <c r="D74" s="18"/>
      <c r="E74" s="18"/>
      <c r="F74" s="18"/>
      <c r="G74" s="18"/>
      <c r="H74" s="18"/>
      <c r="I74" s="18"/>
      <c r="J74" s="18"/>
      <c r="K74" s="18"/>
      <c r="L74" s="18"/>
      <c r="M74" s="18"/>
      <c r="N74" s="18"/>
      <c r="O74" s="18"/>
      <c r="P74" s="18"/>
      <c r="Q74" s="18"/>
      <c r="R74" s="18"/>
      <c r="S74" s="18"/>
      <c r="T74" s="18"/>
      <c r="U74" s="18"/>
      <c r="V74" s="18"/>
      <c r="W74" s="18"/>
    </row>
    <row r="75" spans="1:23">
      <c r="A75" s="18"/>
      <c r="B75" s="18"/>
      <c r="C75" s="18"/>
      <c r="D75" s="18"/>
      <c r="E75" s="18"/>
      <c r="F75" s="18"/>
      <c r="G75" s="18"/>
      <c r="H75" s="18"/>
      <c r="I75" s="18"/>
      <c r="J75" s="18"/>
      <c r="K75" s="18"/>
      <c r="L75" s="18"/>
      <c r="M75" s="18"/>
      <c r="N75" s="18"/>
      <c r="O75" s="18"/>
      <c r="P75" s="18"/>
      <c r="Q75" s="18"/>
      <c r="R75" s="18"/>
      <c r="S75" s="18"/>
      <c r="T75" s="18"/>
      <c r="U75" s="18"/>
      <c r="V75" s="18"/>
      <c r="W75" s="18"/>
    </row>
    <row r="76" spans="1:23">
      <c r="A76" s="18"/>
      <c r="B76" s="18"/>
      <c r="C76" s="18"/>
      <c r="D76" s="18"/>
      <c r="E76" s="18"/>
      <c r="F76" s="18"/>
      <c r="G76" s="18"/>
      <c r="H76" s="18"/>
      <c r="I76" s="18"/>
      <c r="J76" s="18"/>
      <c r="K76" s="18"/>
      <c r="L76" s="18"/>
      <c r="M76" s="18"/>
      <c r="N76" s="18"/>
      <c r="O76" s="18"/>
      <c r="P76" s="18"/>
      <c r="Q76" s="18"/>
      <c r="R76" s="18"/>
      <c r="S76" s="18"/>
      <c r="T76" s="18"/>
      <c r="U76" s="18"/>
      <c r="V76" s="18"/>
      <c r="W76" s="18"/>
    </row>
    <row r="77" spans="1:23">
      <c r="A77" s="18"/>
      <c r="B77" s="18"/>
      <c r="C77" s="18"/>
      <c r="D77" s="18"/>
      <c r="E77" s="18"/>
      <c r="F77" s="18"/>
      <c r="G77" s="18"/>
      <c r="H77" s="18"/>
      <c r="I77" s="18"/>
      <c r="J77" s="18"/>
      <c r="K77" s="18"/>
      <c r="L77" s="18"/>
      <c r="M77" s="18"/>
      <c r="N77" s="18"/>
      <c r="O77" s="18"/>
      <c r="P77" s="18"/>
      <c r="Q77" s="18"/>
      <c r="R77" s="18"/>
      <c r="S77" s="18"/>
      <c r="T77" s="18"/>
      <c r="U77" s="18"/>
      <c r="V77" s="18"/>
      <c r="W77" s="18"/>
    </row>
    <row r="78" spans="1:23">
      <c r="A78" s="18"/>
      <c r="B78" s="18"/>
      <c r="C78" s="18"/>
      <c r="D78" s="18"/>
      <c r="E78" s="18"/>
      <c r="F78" s="18"/>
      <c r="G78" s="18"/>
      <c r="H78" s="18"/>
      <c r="I78" s="18"/>
      <c r="J78" s="18"/>
      <c r="K78" s="18"/>
      <c r="L78" s="18"/>
      <c r="M78" s="18"/>
      <c r="N78" s="18"/>
      <c r="O78" s="18"/>
      <c r="P78" s="18"/>
      <c r="Q78" s="18"/>
      <c r="R78" s="18"/>
      <c r="S78" s="18"/>
      <c r="T78" s="18"/>
      <c r="U78" s="18"/>
      <c r="V78" s="18"/>
      <c r="W78" s="18"/>
    </row>
    <row r="79" spans="1:23">
      <c r="A79" s="18"/>
      <c r="B79" s="18"/>
      <c r="C79" s="18"/>
      <c r="D79" s="18"/>
      <c r="E79" s="18"/>
      <c r="F79" s="18"/>
      <c r="G79" s="18"/>
      <c r="H79" s="18"/>
      <c r="I79" s="18"/>
      <c r="J79" s="18"/>
      <c r="K79" s="18"/>
      <c r="L79" s="18"/>
      <c r="M79" s="18"/>
      <c r="N79" s="18"/>
      <c r="O79" s="18"/>
      <c r="P79" s="18"/>
      <c r="Q79" s="18"/>
      <c r="R79" s="18"/>
      <c r="S79" s="18"/>
      <c r="T79" s="18"/>
      <c r="U79" s="18"/>
      <c r="V79" s="18"/>
      <c r="W79" s="18"/>
    </row>
    <row r="80" spans="1:23">
      <c r="A80" s="18"/>
      <c r="B80" s="18"/>
      <c r="C80" s="18"/>
      <c r="D80" s="18"/>
      <c r="E80" s="18"/>
      <c r="F80" s="18"/>
      <c r="G80" s="18"/>
      <c r="H80" s="18"/>
      <c r="I80" s="18"/>
      <c r="J80" s="18"/>
      <c r="K80" s="18"/>
      <c r="L80" s="18"/>
      <c r="M80" s="18"/>
      <c r="N80" s="18"/>
      <c r="O80" s="18"/>
      <c r="P80" s="18"/>
      <c r="Q80" s="18"/>
      <c r="R80" s="18"/>
      <c r="S80" s="18"/>
      <c r="T80" s="18"/>
      <c r="U80" s="18"/>
      <c r="V80" s="18"/>
      <c r="W80" s="18"/>
    </row>
    <row r="81" spans="1:23">
      <c r="A81" s="18"/>
      <c r="B81" s="18"/>
      <c r="C81" s="18"/>
      <c r="D81" s="18"/>
      <c r="E81" s="18"/>
      <c r="F81" s="18"/>
      <c r="G81" s="18"/>
      <c r="H81" s="18"/>
      <c r="I81" s="18"/>
      <c r="J81" s="18"/>
      <c r="K81" s="18"/>
      <c r="L81" s="18"/>
      <c r="M81" s="18"/>
      <c r="N81" s="18"/>
      <c r="O81" s="18"/>
      <c r="P81" s="18"/>
      <c r="Q81" s="18"/>
      <c r="R81" s="18"/>
      <c r="S81" s="18"/>
      <c r="T81" s="18"/>
      <c r="U81" s="18"/>
      <c r="V81" s="18"/>
      <c r="W81" s="18"/>
    </row>
    <row r="82" spans="1:23">
      <c r="A82" s="18"/>
      <c r="B82" s="18"/>
      <c r="C82" s="18"/>
      <c r="D82" s="18"/>
      <c r="E82" s="18"/>
      <c r="F82" s="18"/>
      <c r="G82" s="18"/>
      <c r="H82" s="18"/>
      <c r="I82" s="18"/>
      <c r="J82" s="18"/>
      <c r="K82" s="18"/>
      <c r="L82" s="18"/>
      <c r="M82" s="18"/>
      <c r="N82" s="18"/>
      <c r="O82" s="18"/>
      <c r="P82" s="18"/>
      <c r="Q82" s="18"/>
      <c r="R82" s="18"/>
      <c r="S82" s="18"/>
      <c r="T82" s="18"/>
      <c r="U82" s="18"/>
      <c r="V82" s="18"/>
      <c r="W82" s="18"/>
    </row>
    <row r="83" spans="1:23">
      <c r="A83" s="18"/>
      <c r="B83" s="18"/>
      <c r="C83" s="18"/>
      <c r="D83" s="18"/>
      <c r="E83" s="18"/>
      <c r="F83" s="18"/>
      <c r="G83" s="18"/>
      <c r="H83" s="18"/>
      <c r="I83" s="18"/>
      <c r="J83" s="18"/>
      <c r="K83" s="18"/>
      <c r="L83" s="18"/>
      <c r="M83" s="18"/>
      <c r="N83" s="18"/>
      <c r="O83" s="18"/>
      <c r="P83" s="18"/>
      <c r="Q83" s="18"/>
      <c r="R83" s="18"/>
      <c r="S83" s="18"/>
      <c r="T83" s="18"/>
      <c r="U83" s="18"/>
      <c r="V83" s="18"/>
      <c r="W83" s="18"/>
    </row>
    <row r="84" spans="1:23">
      <c r="A84" s="18"/>
      <c r="B84" s="18"/>
      <c r="C84" s="18"/>
      <c r="D84" s="18"/>
      <c r="E84" s="18"/>
      <c r="F84" s="18"/>
      <c r="G84" s="18"/>
      <c r="H84" s="18"/>
      <c r="I84" s="18"/>
      <c r="J84" s="18"/>
      <c r="K84" s="18"/>
      <c r="L84" s="18"/>
      <c r="M84" s="18"/>
      <c r="N84" s="18"/>
      <c r="O84" s="18"/>
      <c r="P84" s="18"/>
      <c r="Q84" s="18"/>
      <c r="R84" s="18"/>
      <c r="S84" s="18"/>
      <c r="T84" s="18"/>
      <c r="U84" s="18"/>
      <c r="V84" s="18"/>
      <c r="W84" s="18"/>
    </row>
    <row r="85" spans="1:23">
      <c r="A85" s="18"/>
      <c r="B85" s="18"/>
      <c r="C85" s="18"/>
      <c r="D85" s="18"/>
      <c r="E85" s="18"/>
      <c r="F85" s="18"/>
      <c r="G85" s="18"/>
      <c r="H85" s="18"/>
      <c r="I85" s="18"/>
      <c r="J85" s="18"/>
      <c r="K85" s="18"/>
      <c r="L85" s="18"/>
      <c r="M85" s="18"/>
      <c r="N85" s="18"/>
      <c r="O85" s="18"/>
      <c r="P85" s="18"/>
      <c r="Q85" s="18"/>
      <c r="R85" s="18"/>
      <c r="S85" s="18"/>
      <c r="T85" s="18"/>
      <c r="U85" s="18"/>
      <c r="V85" s="18"/>
      <c r="W85" s="18"/>
    </row>
    <row r="86" spans="1:23">
      <c r="A86" s="18"/>
      <c r="B86" s="18"/>
      <c r="C86" s="18"/>
      <c r="D86" s="18"/>
      <c r="E86" s="18"/>
      <c r="F86" s="18"/>
      <c r="G86" s="18"/>
      <c r="H86" s="18"/>
      <c r="I86" s="18"/>
      <c r="J86" s="18"/>
      <c r="K86" s="18"/>
      <c r="L86" s="18"/>
      <c r="M86" s="18"/>
      <c r="N86" s="18"/>
      <c r="O86" s="18"/>
      <c r="P86" s="18"/>
      <c r="Q86" s="18"/>
      <c r="R86" s="18"/>
      <c r="S86" s="18"/>
      <c r="T86" s="18"/>
      <c r="U86" s="18"/>
      <c r="V86" s="18"/>
      <c r="W86" s="18"/>
    </row>
    <row r="87" spans="1:23">
      <c r="A87" s="18"/>
      <c r="B87" s="18"/>
      <c r="C87" s="18"/>
      <c r="D87" s="18"/>
      <c r="E87" s="18"/>
      <c r="F87" s="18"/>
      <c r="G87" s="18"/>
      <c r="H87" s="18"/>
      <c r="I87" s="18"/>
      <c r="J87" s="18"/>
      <c r="K87" s="18"/>
      <c r="L87" s="18"/>
      <c r="M87" s="18"/>
      <c r="N87" s="18"/>
      <c r="O87" s="18"/>
      <c r="P87" s="18"/>
      <c r="Q87" s="18"/>
      <c r="R87" s="18"/>
      <c r="S87" s="18"/>
      <c r="T87" s="18"/>
      <c r="U87" s="18"/>
      <c r="V87" s="18"/>
      <c r="W87" s="18"/>
    </row>
    <row r="88" spans="1:23">
      <c r="A88" s="18"/>
      <c r="B88" s="18"/>
      <c r="C88" s="18"/>
      <c r="D88" s="18"/>
      <c r="E88" s="18"/>
      <c r="F88" s="18"/>
      <c r="G88" s="18"/>
      <c r="H88" s="18"/>
      <c r="I88" s="18"/>
      <c r="J88" s="18"/>
      <c r="K88" s="18"/>
      <c r="L88" s="18"/>
      <c r="M88" s="18"/>
      <c r="N88" s="18"/>
      <c r="O88" s="18"/>
      <c r="P88" s="18"/>
      <c r="Q88" s="18"/>
      <c r="R88" s="18"/>
      <c r="S88" s="18"/>
      <c r="T88" s="18"/>
      <c r="U88" s="18"/>
      <c r="V88" s="18"/>
      <c r="W88" s="18"/>
    </row>
    <row r="89" spans="1:23">
      <c r="A89" s="18"/>
      <c r="B89" s="18"/>
      <c r="C89" s="18"/>
      <c r="D89" s="18"/>
      <c r="E89" s="18"/>
      <c r="F89" s="18"/>
      <c r="G89" s="18"/>
      <c r="H89" s="18"/>
      <c r="I89" s="18"/>
      <c r="J89" s="18"/>
      <c r="K89" s="18"/>
      <c r="L89" s="18"/>
      <c r="M89" s="18"/>
      <c r="N89" s="18"/>
      <c r="O89" s="18"/>
      <c r="P89" s="18"/>
      <c r="Q89" s="18"/>
      <c r="R89" s="18"/>
      <c r="S89" s="18"/>
      <c r="T89" s="18"/>
      <c r="U89" s="18"/>
      <c r="V89" s="18"/>
      <c r="W89" s="18"/>
    </row>
    <row r="90" spans="1:23">
      <c r="A90" s="18"/>
      <c r="B90" s="18"/>
      <c r="C90" s="18"/>
      <c r="D90" s="18"/>
      <c r="E90" s="18"/>
      <c r="F90" s="18"/>
      <c r="G90" s="18"/>
      <c r="H90" s="18"/>
      <c r="I90" s="18"/>
      <c r="J90" s="18"/>
      <c r="K90" s="18"/>
      <c r="L90" s="18"/>
      <c r="M90" s="18"/>
      <c r="N90" s="18"/>
      <c r="O90" s="18"/>
      <c r="P90" s="18"/>
      <c r="Q90" s="18"/>
      <c r="R90" s="18"/>
      <c r="S90" s="18"/>
      <c r="T90" s="18"/>
      <c r="U90" s="18"/>
      <c r="V90" s="18"/>
      <c r="W90" s="18"/>
    </row>
    <row r="91" spans="1:23">
      <c r="A91" s="18"/>
      <c r="B91" s="18"/>
      <c r="C91" s="18"/>
      <c r="D91" s="18"/>
      <c r="E91" s="18"/>
      <c r="F91" s="18"/>
      <c r="G91" s="18"/>
      <c r="H91" s="18"/>
      <c r="I91" s="18"/>
      <c r="J91" s="18"/>
      <c r="K91" s="18"/>
      <c r="L91" s="18"/>
      <c r="M91" s="18"/>
      <c r="N91" s="18"/>
      <c r="O91" s="18"/>
      <c r="P91" s="18"/>
      <c r="Q91" s="18"/>
      <c r="R91" s="18"/>
      <c r="S91" s="18"/>
      <c r="T91" s="18"/>
      <c r="U91" s="18"/>
      <c r="V91" s="18"/>
      <c r="W91" s="18"/>
    </row>
    <row r="92" spans="1:23">
      <c r="A92" s="18"/>
      <c r="B92" s="18"/>
      <c r="C92" s="18"/>
      <c r="D92" s="18"/>
      <c r="E92" s="18"/>
      <c r="F92" s="18"/>
      <c r="G92" s="18"/>
      <c r="H92" s="18"/>
      <c r="I92" s="18"/>
      <c r="J92" s="18"/>
      <c r="K92" s="18"/>
      <c r="L92" s="18"/>
      <c r="M92" s="18"/>
      <c r="N92" s="18"/>
      <c r="O92" s="18"/>
      <c r="P92" s="18"/>
      <c r="Q92" s="18"/>
      <c r="R92" s="18"/>
      <c r="S92" s="18"/>
      <c r="T92" s="18"/>
      <c r="U92" s="18"/>
      <c r="V92" s="18"/>
      <c r="W92" s="18"/>
    </row>
    <row r="93" spans="1:23">
      <c r="A93" s="18"/>
      <c r="B93" s="18"/>
      <c r="C93" s="18"/>
      <c r="D93" s="18"/>
      <c r="E93" s="18"/>
      <c r="F93" s="18"/>
      <c r="G93" s="18"/>
      <c r="H93" s="18"/>
      <c r="I93" s="18"/>
      <c r="J93" s="18"/>
      <c r="K93" s="18"/>
      <c r="L93" s="18"/>
      <c r="M93" s="18"/>
      <c r="N93" s="18"/>
      <c r="O93" s="18"/>
      <c r="P93" s="18"/>
      <c r="Q93" s="18"/>
      <c r="R93" s="18"/>
      <c r="S93" s="18"/>
      <c r="T93" s="18"/>
      <c r="U93" s="18"/>
      <c r="V93" s="18"/>
      <c r="W93" s="18"/>
    </row>
    <row r="94" spans="1:23">
      <c r="A94" s="18"/>
      <c r="B94" s="18"/>
      <c r="C94" s="18"/>
      <c r="D94" s="18"/>
      <c r="E94" s="18"/>
      <c r="F94" s="18"/>
      <c r="G94" s="18"/>
      <c r="H94" s="18"/>
      <c r="I94" s="18"/>
      <c r="J94" s="18"/>
      <c r="K94" s="18"/>
      <c r="L94" s="18"/>
      <c r="M94" s="18"/>
      <c r="N94" s="18"/>
      <c r="O94" s="18"/>
      <c r="P94" s="18"/>
      <c r="Q94" s="18"/>
      <c r="R94" s="18"/>
      <c r="S94" s="18"/>
      <c r="T94" s="18"/>
      <c r="U94" s="18"/>
      <c r="V94" s="18"/>
      <c r="W94" s="18"/>
    </row>
    <row r="95" spans="1:23">
      <c r="A95" s="18"/>
      <c r="B95" s="18"/>
      <c r="C95" s="18"/>
      <c r="D95" s="18"/>
      <c r="E95" s="18"/>
      <c r="F95" s="18"/>
      <c r="G95" s="18"/>
      <c r="H95" s="18"/>
      <c r="I95" s="18"/>
      <c r="J95" s="18"/>
      <c r="K95" s="18"/>
      <c r="L95" s="18"/>
      <c r="M95" s="18"/>
      <c r="N95" s="18"/>
      <c r="O95" s="18"/>
      <c r="P95" s="18"/>
      <c r="Q95" s="18"/>
      <c r="R95" s="18"/>
      <c r="S95" s="18"/>
      <c r="T95" s="18"/>
      <c r="U95" s="18"/>
      <c r="V95" s="18"/>
      <c r="W95" s="18"/>
    </row>
    <row r="96" spans="1:23">
      <c r="A96" s="18"/>
      <c r="B96" s="18"/>
      <c r="C96" s="18"/>
      <c r="D96" s="18"/>
      <c r="E96" s="18"/>
      <c r="F96" s="18"/>
      <c r="G96" s="18"/>
      <c r="H96" s="18"/>
      <c r="I96" s="18"/>
      <c r="J96" s="18"/>
      <c r="K96" s="18"/>
      <c r="L96" s="18"/>
      <c r="M96" s="18"/>
      <c r="N96" s="18"/>
      <c r="O96" s="18"/>
      <c r="P96" s="18"/>
      <c r="Q96" s="18"/>
      <c r="R96" s="18"/>
      <c r="S96" s="18"/>
      <c r="T96" s="18"/>
      <c r="U96" s="18"/>
      <c r="V96" s="18"/>
      <c r="W96" s="18"/>
    </row>
    <row r="97" spans="1:23">
      <c r="A97" s="18"/>
      <c r="B97" s="18"/>
      <c r="C97" s="18"/>
      <c r="D97" s="18"/>
      <c r="E97" s="18"/>
      <c r="F97" s="18"/>
      <c r="G97" s="18"/>
      <c r="H97" s="18"/>
      <c r="I97" s="18"/>
      <c r="J97" s="18"/>
      <c r="K97" s="18"/>
      <c r="L97" s="18"/>
      <c r="M97" s="18"/>
      <c r="N97" s="18"/>
      <c r="O97" s="18"/>
      <c r="P97" s="18"/>
      <c r="Q97" s="18"/>
      <c r="R97" s="18"/>
      <c r="S97" s="18"/>
      <c r="T97" s="18"/>
      <c r="U97" s="18"/>
      <c r="V97" s="18"/>
      <c r="W97" s="18"/>
    </row>
    <row r="98" spans="1:23">
      <c r="A98" s="18"/>
      <c r="B98" s="18"/>
      <c r="C98" s="18"/>
      <c r="D98" s="18"/>
      <c r="E98" s="18"/>
      <c r="F98" s="18"/>
      <c r="G98" s="18"/>
      <c r="H98" s="18"/>
      <c r="I98" s="18"/>
      <c r="J98" s="18"/>
      <c r="K98" s="18"/>
      <c r="L98" s="18"/>
      <c r="M98" s="18"/>
      <c r="N98" s="18"/>
      <c r="O98" s="18"/>
      <c r="P98" s="18"/>
      <c r="Q98" s="18"/>
      <c r="R98" s="18"/>
      <c r="S98" s="18"/>
      <c r="T98" s="18"/>
      <c r="U98" s="18"/>
      <c r="V98" s="18"/>
      <c r="W98" s="18"/>
    </row>
    <row r="99" spans="1:23">
      <c r="A99" s="18"/>
      <c r="B99" s="18"/>
      <c r="C99" s="18"/>
      <c r="D99" s="18"/>
      <c r="E99" s="18"/>
      <c r="F99" s="18"/>
      <c r="G99" s="18"/>
      <c r="H99" s="18"/>
      <c r="I99" s="18"/>
      <c r="J99" s="18"/>
      <c r="K99" s="18"/>
      <c r="L99" s="18"/>
      <c r="M99" s="18"/>
      <c r="N99" s="18"/>
      <c r="O99" s="18"/>
      <c r="P99" s="18"/>
      <c r="Q99" s="18"/>
      <c r="R99" s="18"/>
      <c r="S99" s="18"/>
      <c r="T99" s="18"/>
      <c r="U99" s="18"/>
      <c r="V99" s="18"/>
      <c r="W99" s="18"/>
    </row>
    <row r="100" spans="1:23">
      <c r="A100" s="18"/>
      <c r="B100" s="18"/>
      <c r="C100" s="18"/>
      <c r="D100" s="18"/>
      <c r="E100" s="18"/>
      <c r="F100" s="18"/>
      <c r="G100" s="18"/>
      <c r="H100" s="18"/>
      <c r="I100" s="18"/>
      <c r="J100" s="18"/>
      <c r="K100" s="18"/>
      <c r="L100" s="18"/>
      <c r="M100" s="18"/>
      <c r="N100" s="18"/>
      <c r="O100" s="18"/>
      <c r="P100" s="18"/>
      <c r="Q100" s="18"/>
      <c r="R100" s="18"/>
      <c r="S100" s="18"/>
      <c r="T100" s="18"/>
      <c r="U100" s="18"/>
      <c r="V100" s="18"/>
      <c r="W100" s="18"/>
    </row>
    <row r="101" spans="1:23">
      <c r="A101" s="18"/>
      <c r="B101" s="18"/>
      <c r="C101" s="18"/>
      <c r="D101" s="18"/>
      <c r="E101" s="18"/>
      <c r="F101" s="18"/>
      <c r="G101" s="18"/>
      <c r="H101" s="18"/>
      <c r="I101" s="18"/>
      <c r="J101" s="18"/>
      <c r="K101" s="18"/>
      <c r="L101" s="18"/>
      <c r="M101" s="18"/>
      <c r="N101" s="18"/>
      <c r="O101" s="18"/>
      <c r="P101" s="18"/>
      <c r="Q101" s="18"/>
      <c r="R101" s="18"/>
      <c r="S101" s="18"/>
      <c r="T101" s="18"/>
      <c r="U101" s="18"/>
      <c r="V101" s="18"/>
      <c r="W101" s="18"/>
    </row>
    <row r="102" spans="1:23">
      <c r="A102" s="18"/>
      <c r="B102" s="18"/>
      <c r="C102" s="18"/>
      <c r="D102" s="18"/>
      <c r="E102" s="18"/>
      <c r="F102" s="18"/>
      <c r="G102" s="18"/>
      <c r="H102" s="18"/>
      <c r="I102" s="18"/>
      <c r="J102" s="18"/>
      <c r="K102" s="18"/>
      <c r="L102" s="18"/>
      <c r="M102" s="18"/>
      <c r="N102" s="18"/>
      <c r="O102" s="18"/>
      <c r="P102" s="18"/>
      <c r="Q102" s="18"/>
      <c r="R102" s="18"/>
      <c r="S102" s="18"/>
      <c r="T102" s="18"/>
      <c r="U102" s="18"/>
      <c r="V102" s="18"/>
      <c r="W102" s="18"/>
    </row>
    <row r="103" spans="1:23">
      <c r="A103" s="18"/>
      <c r="B103" s="18"/>
      <c r="C103" s="18"/>
      <c r="D103" s="18"/>
      <c r="E103" s="18"/>
      <c r="F103" s="18"/>
      <c r="G103" s="18"/>
      <c r="H103" s="18"/>
      <c r="I103" s="18"/>
      <c r="J103" s="18"/>
      <c r="K103" s="18"/>
      <c r="L103" s="18"/>
      <c r="M103" s="18"/>
      <c r="N103" s="18"/>
      <c r="O103" s="18"/>
      <c r="P103" s="18"/>
      <c r="Q103" s="18"/>
      <c r="R103" s="18"/>
      <c r="S103" s="18"/>
      <c r="T103" s="18"/>
      <c r="U103" s="18"/>
      <c r="V103" s="18"/>
      <c r="W103" s="18"/>
    </row>
    <row r="104" spans="1:23">
      <c r="A104" s="18"/>
      <c r="B104" s="18"/>
      <c r="C104" s="18"/>
      <c r="D104" s="18"/>
      <c r="E104" s="18"/>
      <c r="F104" s="18"/>
      <c r="G104" s="18"/>
      <c r="H104" s="18"/>
      <c r="I104" s="18"/>
      <c r="J104" s="18"/>
      <c r="K104" s="18"/>
      <c r="L104" s="18"/>
      <c r="M104" s="18"/>
      <c r="N104" s="18"/>
      <c r="O104" s="18"/>
      <c r="P104" s="18"/>
      <c r="Q104" s="18"/>
      <c r="R104" s="18"/>
      <c r="S104" s="18"/>
      <c r="T104" s="18"/>
      <c r="U104" s="18"/>
      <c r="V104" s="18"/>
      <c r="W104" s="18"/>
    </row>
    <row r="105" spans="1:23">
      <c r="A105" s="18"/>
      <c r="B105" s="18"/>
      <c r="C105" s="18"/>
      <c r="D105" s="18"/>
      <c r="E105" s="18"/>
      <c r="F105" s="18"/>
      <c r="G105" s="18"/>
      <c r="H105" s="18"/>
      <c r="I105" s="18"/>
      <c r="J105" s="18"/>
      <c r="K105" s="18"/>
      <c r="L105" s="18"/>
      <c r="M105" s="18"/>
      <c r="N105" s="18"/>
      <c r="O105" s="18"/>
      <c r="P105" s="18"/>
      <c r="Q105" s="18"/>
      <c r="R105" s="18"/>
      <c r="S105" s="18"/>
      <c r="T105" s="18"/>
      <c r="U105" s="18"/>
      <c r="V105" s="18"/>
      <c r="W105" s="18"/>
    </row>
    <row r="106" spans="1:23">
      <c r="A106" s="18"/>
      <c r="B106" s="18"/>
      <c r="C106" s="18"/>
      <c r="D106" s="18"/>
      <c r="E106" s="18"/>
      <c r="F106" s="18"/>
      <c r="G106" s="18"/>
      <c r="H106" s="18"/>
      <c r="I106" s="18"/>
      <c r="J106" s="18"/>
      <c r="K106" s="18"/>
      <c r="L106" s="18"/>
      <c r="M106" s="18"/>
      <c r="N106" s="18"/>
      <c r="O106" s="18"/>
      <c r="P106" s="18"/>
      <c r="Q106" s="18"/>
      <c r="R106" s="18"/>
      <c r="S106" s="18"/>
      <c r="T106" s="18"/>
      <c r="U106" s="18"/>
      <c r="V106" s="18"/>
      <c r="W106" s="18"/>
    </row>
    <row r="107" spans="1:23">
      <c r="A107" s="18"/>
      <c r="B107" s="18"/>
      <c r="C107" s="18"/>
      <c r="D107" s="18"/>
      <c r="E107" s="18"/>
      <c r="F107" s="18"/>
      <c r="G107" s="18"/>
      <c r="H107" s="18"/>
      <c r="I107" s="18"/>
      <c r="J107" s="18"/>
      <c r="K107" s="18"/>
      <c r="L107" s="18"/>
      <c r="M107" s="18"/>
      <c r="N107" s="18"/>
      <c r="O107" s="18"/>
      <c r="P107" s="18"/>
      <c r="Q107" s="18"/>
      <c r="R107" s="18"/>
      <c r="S107" s="18"/>
      <c r="T107" s="18"/>
      <c r="U107" s="18"/>
      <c r="V107" s="18"/>
      <c r="W107" s="18"/>
    </row>
    <row r="108" spans="1:23">
      <c r="A108" s="18"/>
      <c r="B108" s="18"/>
      <c r="C108" s="18"/>
      <c r="D108" s="18"/>
      <c r="E108" s="18"/>
      <c r="F108" s="18"/>
      <c r="G108" s="18"/>
      <c r="H108" s="18"/>
      <c r="I108" s="18"/>
      <c r="J108" s="18"/>
      <c r="K108" s="18"/>
      <c r="L108" s="18"/>
      <c r="M108" s="18"/>
      <c r="N108" s="18"/>
      <c r="O108" s="18"/>
      <c r="P108" s="18"/>
      <c r="Q108" s="18"/>
      <c r="R108" s="18"/>
      <c r="S108" s="18"/>
      <c r="T108" s="18"/>
      <c r="U108" s="18"/>
      <c r="V108" s="18"/>
      <c r="W108" s="18"/>
    </row>
    <row r="109" spans="1:23">
      <c r="A109" s="18"/>
      <c r="B109" s="18"/>
      <c r="C109" s="18"/>
      <c r="D109" s="18"/>
      <c r="E109" s="18"/>
      <c r="F109" s="18"/>
      <c r="G109" s="18"/>
      <c r="H109" s="18"/>
      <c r="I109" s="18"/>
      <c r="J109" s="18"/>
      <c r="K109" s="18"/>
      <c r="L109" s="18"/>
      <c r="M109" s="18"/>
      <c r="N109" s="18"/>
      <c r="O109" s="18"/>
      <c r="P109" s="18"/>
      <c r="Q109" s="18"/>
      <c r="R109" s="18"/>
      <c r="S109" s="18"/>
      <c r="T109" s="18"/>
      <c r="U109" s="18"/>
      <c r="V109" s="18"/>
      <c r="W109" s="18"/>
    </row>
    <row r="110" spans="1:23">
      <c r="A110" s="18"/>
      <c r="B110" s="18"/>
      <c r="C110" s="18"/>
      <c r="D110" s="18"/>
      <c r="E110" s="18"/>
      <c r="F110" s="18"/>
      <c r="G110" s="18"/>
      <c r="H110" s="18"/>
      <c r="I110" s="18"/>
      <c r="J110" s="18"/>
      <c r="K110" s="18"/>
      <c r="L110" s="18"/>
      <c r="M110" s="18"/>
      <c r="N110" s="18"/>
      <c r="O110" s="18"/>
      <c r="P110" s="18"/>
      <c r="Q110" s="18"/>
      <c r="R110" s="18"/>
      <c r="S110" s="18"/>
      <c r="T110" s="18"/>
      <c r="U110" s="18"/>
      <c r="V110" s="18"/>
      <c r="W110" s="18"/>
    </row>
    <row r="111" spans="1:23">
      <c r="A111" s="18"/>
      <c r="B111" s="18"/>
      <c r="C111" s="18"/>
      <c r="D111" s="18"/>
      <c r="E111" s="18"/>
      <c r="F111" s="18"/>
      <c r="G111" s="18"/>
      <c r="H111" s="18"/>
      <c r="I111" s="18"/>
      <c r="J111" s="18"/>
      <c r="K111" s="18"/>
      <c r="L111" s="18"/>
      <c r="M111" s="18"/>
      <c r="N111" s="18"/>
      <c r="O111" s="18"/>
      <c r="P111" s="18"/>
      <c r="Q111" s="18"/>
      <c r="R111" s="18"/>
      <c r="S111" s="18"/>
      <c r="T111" s="18"/>
      <c r="U111" s="18"/>
      <c r="V111" s="18"/>
      <c r="W111" s="18"/>
    </row>
    <row r="112" spans="1:23">
      <c r="A112" s="18"/>
      <c r="B112" s="18"/>
      <c r="C112" s="18"/>
      <c r="D112" s="18"/>
      <c r="E112" s="18"/>
      <c r="F112" s="18"/>
      <c r="G112" s="18"/>
      <c r="H112" s="18"/>
      <c r="I112" s="18"/>
      <c r="J112" s="18"/>
      <c r="K112" s="18"/>
      <c r="L112" s="18"/>
      <c r="M112" s="18"/>
      <c r="N112" s="18"/>
      <c r="O112" s="18"/>
      <c r="P112" s="18"/>
      <c r="Q112" s="18"/>
      <c r="R112" s="18"/>
      <c r="S112" s="18"/>
      <c r="T112" s="18"/>
      <c r="U112" s="18"/>
      <c r="V112" s="18"/>
      <c r="W112" s="18"/>
    </row>
    <row r="113" spans="1:23">
      <c r="A113" s="18"/>
      <c r="B113" s="18"/>
      <c r="C113" s="18"/>
      <c r="D113" s="18"/>
      <c r="E113" s="18"/>
      <c r="F113" s="18"/>
      <c r="G113" s="18"/>
      <c r="H113" s="18"/>
      <c r="I113" s="18"/>
      <c r="J113" s="18"/>
      <c r="K113" s="18"/>
      <c r="L113" s="18"/>
      <c r="M113" s="18"/>
      <c r="N113" s="18"/>
      <c r="O113" s="18"/>
      <c r="P113" s="18"/>
      <c r="Q113" s="18"/>
      <c r="R113" s="18"/>
      <c r="S113" s="18"/>
      <c r="T113" s="18"/>
      <c r="U113" s="18"/>
      <c r="V113" s="18"/>
      <c r="W113" s="18"/>
    </row>
    <row r="114" spans="1:23">
      <c r="A114" s="18"/>
      <c r="B114" s="18"/>
      <c r="C114" s="18"/>
      <c r="D114" s="18"/>
      <c r="E114" s="18"/>
      <c r="F114" s="18"/>
      <c r="G114" s="18"/>
      <c r="H114" s="18"/>
      <c r="I114" s="18"/>
      <c r="J114" s="18"/>
      <c r="K114" s="18"/>
      <c r="L114" s="18"/>
      <c r="M114" s="18"/>
      <c r="N114" s="18"/>
      <c r="O114" s="18"/>
      <c r="P114" s="18"/>
      <c r="Q114" s="18"/>
      <c r="R114" s="18"/>
      <c r="S114" s="18"/>
      <c r="T114" s="18"/>
      <c r="U114" s="18"/>
      <c r="V114" s="18"/>
      <c r="W114" s="18"/>
    </row>
    <row r="115" spans="1:23">
      <c r="A115" s="18"/>
      <c r="B115" s="18"/>
      <c r="C115" s="18"/>
      <c r="D115" s="18"/>
      <c r="E115" s="18"/>
      <c r="F115" s="18"/>
      <c r="G115" s="18"/>
      <c r="H115" s="18"/>
      <c r="I115" s="18"/>
      <c r="J115" s="18"/>
      <c r="K115" s="18"/>
      <c r="L115" s="18"/>
      <c r="M115" s="18"/>
      <c r="N115" s="18"/>
      <c r="O115" s="18"/>
      <c r="P115" s="18"/>
      <c r="Q115" s="18"/>
      <c r="R115" s="18"/>
      <c r="S115" s="18"/>
      <c r="T115" s="18"/>
      <c r="U115" s="18"/>
      <c r="V115" s="18"/>
      <c r="W115" s="18"/>
    </row>
    <row r="116" spans="1:23">
      <c r="A116" s="18"/>
      <c r="B116" s="18"/>
      <c r="C116" s="18"/>
      <c r="D116" s="18"/>
      <c r="E116" s="18"/>
      <c r="F116" s="18"/>
      <c r="G116" s="18"/>
      <c r="H116" s="18"/>
      <c r="I116" s="18"/>
      <c r="J116" s="18"/>
      <c r="K116" s="18"/>
      <c r="L116" s="18"/>
      <c r="M116" s="18"/>
      <c r="N116" s="18"/>
      <c r="O116" s="18"/>
      <c r="P116" s="18"/>
      <c r="Q116" s="18"/>
      <c r="R116" s="18"/>
      <c r="S116" s="18"/>
      <c r="T116" s="18"/>
      <c r="U116" s="18"/>
      <c r="V116" s="18"/>
      <c r="W116" s="18"/>
    </row>
    <row r="117" spans="1:23">
      <c r="A117" s="18"/>
      <c r="B117" s="18"/>
      <c r="C117" s="18"/>
      <c r="D117" s="18"/>
      <c r="E117" s="18"/>
      <c r="F117" s="18"/>
      <c r="G117" s="18"/>
      <c r="H117" s="18"/>
      <c r="I117" s="18"/>
      <c r="J117" s="18"/>
      <c r="K117" s="18"/>
      <c r="L117" s="18"/>
      <c r="M117" s="18"/>
      <c r="N117" s="18"/>
      <c r="O117" s="18"/>
      <c r="P117" s="18"/>
      <c r="Q117" s="18"/>
      <c r="R117" s="18"/>
      <c r="S117" s="18"/>
      <c r="T117" s="18"/>
      <c r="U117" s="18"/>
      <c r="V117" s="18"/>
      <c r="W117" s="18"/>
    </row>
    <row r="118" spans="1:23">
      <c r="A118" s="18"/>
      <c r="B118" s="18"/>
      <c r="C118" s="18"/>
      <c r="D118" s="18"/>
      <c r="E118" s="18"/>
      <c r="F118" s="18"/>
      <c r="G118" s="18"/>
      <c r="H118" s="18"/>
      <c r="I118" s="18"/>
      <c r="J118" s="18"/>
      <c r="K118" s="18"/>
      <c r="L118" s="18"/>
      <c r="M118" s="18"/>
      <c r="N118" s="18"/>
      <c r="O118" s="18"/>
      <c r="P118" s="18"/>
      <c r="Q118" s="18"/>
      <c r="R118" s="18"/>
      <c r="S118" s="18"/>
      <c r="T118" s="18"/>
      <c r="U118" s="18"/>
      <c r="V118" s="18"/>
      <c r="W118" s="18"/>
    </row>
    <row r="119" spans="1:23">
      <c r="A119" s="18"/>
      <c r="B119" s="18"/>
      <c r="C119" s="18"/>
      <c r="D119" s="18"/>
      <c r="E119" s="18"/>
      <c r="F119" s="18"/>
      <c r="G119" s="18"/>
      <c r="H119" s="18"/>
      <c r="I119" s="18"/>
      <c r="J119" s="18"/>
      <c r="K119" s="18"/>
      <c r="L119" s="18"/>
      <c r="M119" s="18"/>
      <c r="N119" s="18"/>
      <c r="O119" s="18"/>
      <c r="P119" s="18"/>
      <c r="Q119" s="18"/>
      <c r="R119" s="18"/>
      <c r="S119" s="18"/>
      <c r="T119" s="18"/>
      <c r="U119" s="18"/>
      <c r="V119" s="18"/>
      <c r="W119" s="18"/>
    </row>
    <row r="120" spans="1:23">
      <c r="A120" s="18"/>
      <c r="B120" s="18"/>
      <c r="C120" s="18"/>
      <c r="D120" s="18"/>
      <c r="E120" s="18"/>
      <c r="F120" s="18"/>
      <c r="G120" s="18"/>
      <c r="H120" s="18"/>
      <c r="I120" s="18"/>
      <c r="J120" s="18"/>
      <c r="K120" s="18"/>
      <c r="L120" s="18"/>
      <c r="M120" s="18"/>
      <c r="N120" s="18"/>
      <c r="O120" s="18"/>
      <c r="P120" s="18"/>
      <c r="Q120" s="18"/>
      <c r="R120" s="18"/>
      <c r="S120" s="18"/>
      <c r="T120" s="18"/>
      <c r="U120" s="18"/>
      <c r="V120" s="18"/>
      <c r="W120" s="18"/>
    </row>
    <row r="121" spans="1:23">
      <c r="A121" s="18"/>
      <c r="B121" s="18"/>
      <c r="C121" s="18"/>
      <c r="D121" s="18"/>
      <c r="E121" s="18"/>
      <c r="F121" s="18"/>
      <c r="G121" s="18"/>
      <c r="H121" s="18"/>
      <c r="I121" s="18"/>
      <c r="J121" s="18"/>
      <c r="K121" s="18"/>
      <c r="L121" s="18"/>
      <c r="M121" s="18"/>
      <c r="N121" s="18"/>
      <c r="O121" s="18"/>
      <c r="P121" s="18"/>
      <c r="Q121" s="18"/>
      <c r="R121" s="18"/>
      <c r="S121" s="18"/>
      <c r="T121" s="18"/>
      <c r="U121" s="18"/>
      <c r="V121" s="18"/>
      <c r="W121" s="18"/>
    </row>
    <row r="122" spans="1:23">
      <c r="A122" s="18"/>
      <c r="B122" s="18"/>
      <c r="C122" s="18"/>
      <c r="D122" s="18"/>
      <c r="E122" s="18"/>
      <c r="F122" s="18"/>
      <c r="G122" s="18"/>
      <c r="H122" s="18"/>
      <c r="I122" s="18"/>
      <c r="J122" s="18"/>
      <c r="K122" s="18"/>
      <c r="L122" s="18"/>
      <c r="M122" s="18"/>
      <c r="N122" s="18"/>
      <c r="O122" s="18"/>
      <c r="P122" s="18"/>
      <c r="Q122" s="18"/>
      <c r="R122" s="18"/>
      <c r="S122" s="18"/>
      <c r="T122" s="18"/>
      <c r="U122" s="18"/>
      <c r="V122" s="18"/>
      <c r="W122" s="18"/>
    </row>
    <row r="123" spans="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row>
    <row r="124" spans="1:23">
      <c r="A124" s="18"/>
      <c r="B124" s="18"/>
      <c r="C124" s="18"/>
      <c r="D124" s="18"/>
      <c r="E124" s="18"/>
      <c r="F124" s="18"/>
      <c r="G124" s="18"/>
      <c r="H124" s="18"/>
      <c r="I124" s="18"/>
      <c r="J124" s="18"/>
      <c r="K124" s="18"/>
      <c r="L124" s="18"/>
      <c r="M124" s="18"/>
      <c r="N124" s="18"/>
      <c r="O124" s="18"/>
      <c r="P124" s="18"/>
      <c r="Q124" s="18"/>
      <c r="R124" s="18"/>
      <c r="S124" s="18"/>
      <c r="T124" s="18"/>
      <c r="U124" s="18"/>
      <c r="V124" s="18"/>
      <c r="W124" s="18"/>
    </row>
    <row r="125" spans="1:23">
      <c r="A125" s="18"/>
      <c r="B125" s="18"/>
      <c r="C125" s="18"/>
      <c r="D125" s="18"/>
      <c r="E125" s="18"/>
      <c r="F125" s="18"/>
      <c r="G125" s="18"/>
      <c r="H125" s="18"/>
      <c r="I125" s="18"/>
      <c r="J125" s="18"/>
      <c r="K125" s="18"/>
      <c r="L125" s="18"/>
      <c r="M125" s="18"/>
      <c r="N125" s="18"/>
      <c r="O125" s="18"/>
      <c r="P125" s="18"/>
      <c r="Q125" s="18"/>
      <c r="R125" s="18"/>
      <c r="S125" s="18"/>
      <c r="T125" s="18"/>
      <c r="U125" s="18"/>
      <c r="V125" s="18"/>
      <c r="W125" s="18"/>
    </row>
    <row r="126" spans="1:23">
      <c r="A126" s="18"/>
      <c r="B126" s="18"/>
      <c r="C126" s="18"/>
      <c r="D126" s="18"/>
      <c r="E126" s="18"/>
      <c r="F126" s="18"/>
      <c r="G126" s="18"/>
      <c r="H126" s="18"/>
      <c r="I126" s="18"/>
      <c r="J126" s="18"/>
      <c r="K126" s="18"/>
      <c r="L126" s="18"/>
      <c r="M126" s="18"/>
      <c r="N126" s="18"/>
      <c r="O126" s="18"/>
      <c r="P126" s="18"/>
      <c r="Q126" s="18"/>
      <c r="R126" s="18"/>
      <c r="S126" s="18"/>
      <c r="T126" s="18"/>
      <c r="U126" s="18"/>
      <c r="V126" s="18"/>
      <c r="W126" s="18"/>
    </row>
    <row r="127" spans="1:23">
      <c r="A127" s="18"/>
      <c r="B127" s="18"/>
      <c r="C127" s="18"/>
      <c r="D127" s="18"/>
      <c r="E127" s="18"/>
      <c r="F127" s="18"/>
      <c r="G127" s="18"/>
      <c r="H127" s="18"/>
      <c r="I127" s="18"/>
      <c r="J127" s="18"/>
      <c r="K127" s="18"/>
      <c r="L127" s="18"/>
      <c r="M127" s="18"/>
      <c r="N127" s="18"/>
      <c r="O127" s="18"/>
      <c r="P127" s="18"/>
      <c r="Q127" s="18"/>
      <c r="R127" s="18"/>
      <c r="S127" s="18"/>
      <c r="T127" s="18"/>
      <c r="U127" s="18"/>
      <c r="V127" s="18"/>
      <c r="W127" s="18"/>
    </row>
    <row r="128" spans="1:23">
      <c r="A128" s="18"/>
      <c r="B128" s="18"/>
      <c r="C128" s="18"/>
      <c r="D128" s="18"/>
      <c r="E128" s="18"/>
      <c r="F128" s="18"/>
      <c r="G128" s="18"/>
      <c r="H128" s="18"/>
      <c r="I128" s="18"/>
      <c r="J128" s="18"/>
      <c r="K128" s="18"/>
      <c r="L128" s="18"/>
      <c r="M128" s="18"/>
      <c r="N128" s="18"/>
      <c r="O128" s="18"/>
      <c r="P128" s="18"/>
      <c r="Q128" s="18"/>
      <c r="R128" s="18"/>
      <c r="S128" s="18"/>
      <c r="T128" s="18"/>
      <c r="U128" s="18"/>
      <c r="V128" s="18"/>
      <c r="W128" s="18"/>
    </row>
    <row r="129" spans="1:23">
      <c r="A129" s="18"/>
      <c r="B129" s="18"/>
      <c r="C129" s="18"/>
      <c r="D129" s="18"/>
      <c r="E129" s="18"/>
      <c r="F129" s="18"/>
      <c r="G129" s="18"/>
      <c r="H129" s="18"/>
      <c r="I129" s="18"/>
      <c r="J129" s="18"/>
      <c r="K129" s="18"/>
      <c r="L129" s="18"/>
      <c r="M129" s="18"/>
      <c r="N129" s="18"/>
      <c r="O129" s="18"/>
      <c r="P129" s="18"/>
      <c r="Q129" s="18"/>
      <c r="R129" s="18"/>
      <c r="S129" s="18"/>
      <c r="T129" s="18"/>
      <c r="U129" s="18"/>
      <c r="V129" s="18"/>
      <c r="W129" s="18"/>
    </row>
    <row r="130" spans="1:23">
      <c r="A130" s="18"/>
      <c r="B130" s="18"/>
      <c r="C130" s="18"/>
      <c r="D130" s="18"/>
      <c r="E130" s="18"/>
      <c r="F130" s="18"/>
      <c r="G130" s="18"/>
      <c r="H130" s="18"/>
      <c r="I130" s="18"/>
      <c r="J130" s="18"/>
      <c r="K130" s="18"/>
      <c r="L130" s="18"/>
      <c r="M130" s="18"/>
      <c r="N130" s="18"/>
      <c r="O130" s="18"/>
      <c r="P130" s="18"/>
      <c r="Q130" s="18"/>
      <c r="R130" s="18"/>
      <c r="S130" s="18"/>
      <c r="T130" s="18"/>
      <c r="U130" s="18"/>
      <c r="V130" s="18"/>
      <c r="W130" s="18"/>
    </row>
    <row r="131" spans="1:23">
      <c r="A131" s="18"/>
      <c r="B131" s="18"/>
      <c r="C131" s="18"/>
      <c r="D131" s="18"/>
      <c r="E131" s="18"/>
      <c r="F131" s="18"/>
      <c r="G131" s="18"/>
      <c r="H131" s="18"/>
      <c r="I131" s="18"/>
      <c r="J131" s="18"/>
      <c r="K131" s="18"/>
      <c r="L131" s="18"/>
      <c r="M131" s="18"/>
      <c r="N131" s="18"/>
      <c r="O131" s="18"/>
      <c r="P131" s="18"/>
      <c r="Q131" s="18"/>
      <c r="R131" s="18"/>
      <c r="S131" s="18"/>
      <c r="T131" s="18"/>
      <c r="U131" s="18"/>
      <c r="V131" s="18"/>
      <c r="W131" s="18"/>
    </row>
    <row r="132" spans="1:23">
      <c r="A132" s="18"/>
      <c r="B132" s="18"/>
      <c r="C132" s="18"/>
      <c r="D132" s="18"/>
      <c r="E132" s="18"/>
      <c r="F132" s="18"/>
      <c r="G132" s="18"/>
      <c r="H132" s="18"/>
      <c r="I132" s="18"/>
      <c r="J132" s="18"/>
      <c r="K132" s="18"/>
      <c r="L132" s="18"/>
      <c r="M132" s="18"/>
      <c r="N132" s="18"/>
      <c r="O132" s="18"/>
      <c r="P132" s="18"/>
      <c r="Q132" s="18"/>
      <c r="R132" s="18"/>
      <c r="S132" s="18"/>
      <c r="T132" s="18"/>
      <c r="U132" s="18"/>
      <c r="V132" s="18"/>
      <c r="W132" s="18"/>
    </row>
    <row r="133" spans="1:23">
      <c r="A133" s="18"/>
      <c r="B133" s="18"/>
      <c r="C133" s="18"/>
      <c r="D133" s="18"/>
      <c r="E133" s="18"/>
      <c r="F133" s="18"/>
      <c r="G133" s="18"/>
      <c r="H133" s="18"/>
      <c r="I133" s="18"/>
      <c r="J133" s="18"/>
      <c r="K133" s="18"/>
      <c r="L133" s="18"/>
      <c r="M133" s="18"/>
      <c r="N133" s="18"/>
      <c r="O133" s="18"/>
      <c r="P133" s="18"/>
      <c r="Q133" s="18"/>
      <c r="R133" s="18"/>
      <c r="S133" s="18"/>
      <c r="T133" s="18"/>
      <c r="U133" s="18"/>
      <c r="V133" s="18"/>
      <c r="W133" s="18"/>
    </row>
    <row r="134" spans="1:23">
      <c r="A134" s="18"/>
      <c r="B134" s="18"/>
      <c r="C134" s="18"/>
      <c r="D134" s="18"/>
      <c r="E134" s="18"/>
      <c r="F134" s="18"/>
      <c r="G134" s="18"/>
      <c r="H134" s="18"/>
      <c r="I134" s="18"/>
      <c r="J134" s="18"/>
      <c r="K134" s="18"/>
      <c r="L134" s="18"/>
      <c r="M134" s="18"/>
      <c r="N134" s="18"/>
      <c r="O134" s="18"/>
      <c r="P134" s="18"/>
      <c r="Q134" s="18"/>
      <c r="R134" s="18"/>
      <c r="S134" s="18"/>
      <c r="T134" s="18"/>
      <c r="U134" s="18"/>
      <c r="V134" s="18"/>
      <c r="W134" s="18"/>
    </row>
    <row r="135" spans="1:23">
      <c r="A135" s="18"/>
      <c r="B135" s="18"/>
      <c r="C135" s="18"/>
      <c r="D135" s="18"/>
      <c r="E135" s="18"/>
      <c r="F135" s="18"/>
      <c r="G135" s="18"/>
      <c r="H135" s="18"/>
      <c r="I135" s="18"/>
      <c r="J135" s="18"/>
      <c r="K135" s="18"/>
      <c r="L135" s="18"/>
      <c r="M135" s="18"/>
      <c r="N135" s="18"/>
      <c r="O135" s="18"/>
      <c r="P135" s="18"/>
      <c r="Q135" s="18"/>
      <c r="R135" s="18"/>
      <c r="S135" s="18"/>
      <c r="T135" s="18"/>
      <c r="U135" s="18"/>
      <c r="V135" s="18"/>
      <c r="W135" s="18"/>
    </row>
    <row r="136" spans="1:23">
      <c r="A136" s="18"/>
      <c r="B136" s="18"/>
      <c r="C136" s="18"/>
      <c r="D136" s="18"/>
      <c r="E136" s="18"/>
      <c r="F136" s="18"/>
      <c r="G136" s="18"/>
      <c r="H136" s="18"/>
      <c r="I136" s="18"/>
      <c r="J136" s="18"/>
      <c r="K136" s="18"/>
      <c r="L136" s="18"/>
      <c r="M136" s="18"/>
      <c r="N136" s="18"/>
      <c r="O136" s="18"/>
      <c r="P136" s="18"/>
      <c r="Q136" s="18"/>
      <c r="R136" s="18"/>
      <c r="S136" s="18"/>
      <c r="T136" s="18"/>
      <c r="U136" s="18"/>
      <c r="V136" s="18"/>
      <c r="W136" s="18"/>
    </row>
    <row r="137" spans="1:23">
      <c r="A137" s="18"/>
      <c r="B137" s="18"/>
      <c r="C137" s="18"/>
      <c r="D137" s="18"/>
      <c r="E137" s="18"/>
      <c r="F137" s="18"/>
      <c r="G137" s="18"/>
      <c r="H137" s="18"/>
      <c r="I137" s="18"/>
      <c r="J137" s="18"/>
      <c r="K137" s="18"/>
      <c r="L137" s="18"/>
      <c r="M137" s="18"/>
      <c r="N137" s="18"/>
      <c r="O137" s="18"/>
      <c r="P137" s="18"/>
      <c r="Q137" s="18"/>
      <c r="R137" s="18"/>
      <c r="S137" s="18"/>
      <c r="T137" s="18"/>
      <c r="U137" s="18"/>
      <c r="V137" s="18"/>
      <c r="W137" s="18"/>
    </row>
    <row r="138" spans="1:23">
      <c r="A138" s="18"/>
      <c r="B138" s="18"/>
      <c r="C138" s="18"/>
      <c r="D138" s="18"/>
      <c r="E138" s="18"/>
      <c r="F138" s="18"/>
      <c r="G138" s="18"/>
      <c r="H138" s="18"/>
      <c r="I138" s="18"/>
      <c r="J138" s="18"/>
      <c r="K138" s="18"/>
      <c r="L138" s="18"/>
      <c r="M138" s="18"/>
      <c r="N138" s="18"/>
      <c r="O138" s="18"/>
      <c r="P138" s="18"/>
      <c r="Q138" s="18"/>
      <c r="R138" s="18"/>
      <c r="S138" s="18"/>
      <c r="T138" s="18"/>
      <c r="U138" s="18"/>
      <c r="V138" s="18"/>
      <c r="W138" s="18"/>
    </row>
    <row r="139" spans="1:23">
      <c r="A139" s="18"/>
      <c r="B139" s="18"/>
      <c r="C139" s="18"/>
      <c r="D139" s="18"/>
      <c r="E139" s="18"/>
      <c r="F139" s="18"/>
      <c r="G139" s="18"/>
      <c r="H139" s="18"/>
      <c r="I139" s="18"/>
      <c r="J139" s="18"/>
      <c r="K139" s="18"/>
      <c r="L139" s="18"/>
      <c r="M139" s="18"/>
      <c r="N139" s="18"/>
      <c r="O139" s="18"/>
      <c r="P139" s="18"/>
      <c r="Q139" s="18"/>
      <c r="R139" s="18"/>
      <c r="S139" s="18"/>
      <c r="T139" s="18"/>
      <c r="U139" s="18"/>
      <c r="V139" s="18"/>
      <c r="W139" s="18"/>
    </row>
    <row r="140" spans="1:23">
      <c r="A140" s="18"/>
      <c r="B140" s="18"/>
      <c r="C140" s="18"/>
      <c r="D140" s="18"/>
      <c r="E140" s="18"/>
      <c r="F140" s="18"/>
      <c r="G140" s="18"/>
      <c r="H140" s="18"/>
      <c r="I140" s="18"/>
      <c r="J140" s="18"/>
      <c r="K140" s="18"/>
      <c r="L140" s="18"/>
      <c r="M140" s="18"/>
      <c r="N140" s="18"/>
      <c r="O140" s="18"/>
      <c r="P140" s="18"/>
      <c r="Q140" s="18"/>
      <c r="R140" s="18"/>
      <c r="S140" s="18"/>
      <c r="T140" s="18"/>
      <c r="U140" s="18"/>
      <c r="V140" s="18"/>
      <c r="W140" s="18"/>
    </row>
    <row r="141" spans="1:23">
      <c r="A141" s="18"/>
      <c r="B141" s="18"/>
      <c r="C141" s="18"/>
      <c r="D141" s="18"/>
      <c r="E141" s="18"/>
      <c r="F141" s="18"/>
      <c r="G141" s="18"/>
      <c r="H141" s="18"/>
      <c r="I141" s="18"/>
      <c r="J141" s="18"/>
      <c r="K141" s="18"/>
      <c r="L141" s="18"/>
      <c r="M141" s="18"/>
      <c r="N141" s="18"/>
      <c r="O141" s="18"/>
      <c r="P141" s="18"/>
      <c r="Q141" s="18"/>
      <c r="R141" s="18"/>
      <c r="S141" s="18"/>
      <c r="T141" s="18"/>
      <c r="U141" s="18"/>
      <c r="V141" s="18"/>
      <c r="W141" s="18"/>
    </row>
    <row r="142" spans="1:23">
      <c r="A142" s="18"/>
      <c r="B142" s="18"/>
      <c r="C142" s="18"/>
      <c r="D142" s="18"/>
      <c r="E142" s="18"/>
      <c r="F142" s="18"/>
      <c r="G142" s="18"/>
      <c r="H142" s="18"/>
      <c r="I142" s="18"/>
      <c r="J142" s="18"/>
      <c r="K142" s="18"/>
      <c r="L142" s="18"/>
      <c r="M142" s="18"/>
      <c r="N142" s="18"/>
      <c r="O142" s="18"/>
      <c r="P142" s="18"/>
      <c r="Q142" s="18"/>
      <c r="R142" s="18"/>
      <c r="S142" s="18"/>
      <c r="T142" s="18"/>
      <c r="U142" s="18"/>
      <c r="V142" s="18"/>
      <c r="W142" s="18"/>
    </row>
    <row r="143" spans="1:23">
      <c r="A143" s="18"/>
      <c r="B143" s="18"/>
      <c r="C143" s="18"/>
      <c r="D143" s="18"/>
      <c r="E143" s="18"/>
      <c r="F143" s="18"/>
      <c r="G143" s="18"/>
      <c r="H143" s="18"/>
      <c r="I143" s="18"/>
      <c r="J143" s="18"/>
      <c r="K143" s="18"/>
      <c r="L143" s="18"/>
      <c r="M143" s="18"/>
      <c r="N143" s="18"/>
      <c r="O143" s="18"/>
      <c r="P143" s="18"/>
      <c r="Q143" s="18"/>
      <c r="R143" s="18"/>
      <c r="S143" s="18"/>
      <c r="T143" s="18"/>
      <c r="U143" s="18"/>
      <c r="V143" s="18"/>
      <c r="W143" s="18"/>
    </row>
    <row r="144" spans="1:23">
      <c r="A144" s="18"/>
      <c r="B144" s="18"/>
      <c r="C144" s="18"/>
      <c r="D144" s="18"/>
      <c r="E144" s="18"/>
      <c r="F144" s="18"/>
      <c r="G144" s="18"/>
      <c r="H144" s="18"/>
      <c r="I144" s="18"/>
      <c r="J144" s="18"/>
      <c r="K144" s="18"/>
      <c r="L144" s="18"/>
      <c r="M144" s="18"/>
      <c r="N144" s="18"/>
      <c r="O144" s="18"/>
      <c r="P144" s="18"/>
      <c r="Q144" s="18"/>
      <c r="R144" s="18"/>
      <c r="S144" s="18"/>
      <c r="T144" s="18"/>
      <c r="U144" s="18"/>
      <c r="V144" s="18"/>
      <c r="W144" s="18"/>
    </row>
    <row r="145" spans="1:23">
      <c r="A145" s="18"/>
      <c r="B145" s="18"/>
      <c r="C145" s="18"/>
      <c r="D145" s="18"/>
      <c r="E145" s="18"/>
      <c r="F145" s="18"/>
      <c r="G145" s="18"/>
      <c r="H145" s="18"/>
      <c r="I145" s="18"/>
      <c r="J145" s="18"/>
      <c r="K145" s="18"/>
      <c r="L145" s="18"/>
      <c r="M145" s="18"/>
      <c r="N145" s="18"/>
      <c r="O145" s="18"/>
      <c r="P145" s="18"/>
      <c r="Q145" s="18"/>
      <c r="R145" s="18"/>
      <c r="S145" s="18"/>
      <c r="T145" s="18"/>
      <c r="U145" s="18"/>
      <c r="V145" s="18"/>
      <c r="W145" s="18"/>
    </row>
    <row r="146" spans="1:23">
      <c r="A146" s="18"/>
      <c r="B146" s="18"/>
      <c r="C146" s="18"/>
      <c r="D146" s="18"/>
      <c r="E146" s="18"/>
      <c r="F146" s="18"/>
      <c r="G146" s="18"/>
      <c r="H146" s="18"/>
      <c r="I146" s="18"/>
      <c r="J146" s="18"/>
      <c r="K146" s="18"/>
      <c r="L146" s="18"/>
      <c r="M146" s="18"/>
      <c r="N146" s="18"/>
      <c r="O146" s="18"/>
      <c r="P146" s="18"/>
      <c r="Q146" s="18"/>
      <c r="R146" s="18"/>
      <c r="S146" s="18"/>
      <c r="T146" s="18"/>
      <c r="U146" s="18"/>
      <c r="V146" s="18"/>
      <c r="W146" s="18"/>
    </row>
    <row r="147" spans="1:23">
      <c r="A147" s="18"/>
      <c r="B147" s="18"/>
      <c r="C147" s="18"/>
      <c r="D147" s="18"/>
      <c r="E147" s="18"/>
      <c r="F147" s="18"/>
      <c r="G147" s="18"/>
      <c r="H147" s="18"/>
      <c r="I147" s="18"/>
      <c r="J147" s="18"/>
      <c r="K147" s="18"/>
      <c r="L147" s="18"/>
      <c r="M147" s="18"/>
      <c r="N147" s="18"/>
      <c r="O147" s="18"/>
      <c r="P147" s="18"/>
      <c r="Q147" s="18"/>
      <c r="R147" s="18"/>
      <c r="S147" s="18"/>
      <c r="T147" s="18"/>
      <c r="U147" s="18"/>
      <c r="V147" s="18"/>
      <c r="W147" s="18"/>
    </row>
    <row r="148" spans="1:23">
      <c r="A148" s="18"/>
      <c r="B148" s="18"/>
      <c r="C148" s="18"/>
      <c r="D148" s="18"/>
      <c r="E148" s="18"/>
      <c r="F148" s="18"/>
      <c r="G148" s="18"/>
      <c r="H148" s="18"/>
      <c r="I148" s="18"/>
      <c r="J148" s="18"/>
      <c r="K148" s="18"/>
      <c r="L148" s="18"/>
      <c r="M148" s="18"/>
      <c r="N148" s="18"/>
      <c r="O148" s="18"/>
      <c r="P148" s="18"/>
      <c r="Q148" s="18"/>
      <c r="R148" s="18"/>
      <c r="S148" s="18"/>
      <c r="T148" s="18"/>
      <c r="U148" s="18"/>
      <c r="V148" s="18"/>
      <c r="W148" s="18"/>
    </row>
    <row r="149" spans="1:23">
      <c r="A149" s="18"/>
      <c r="B149" s="18"/>
      <c r="C149" s="18"/>
      <c r="D149" s="18"/>
      <c r="E149" s="18"/>
      <c r="F149" s="18"/>
      <c r="G149" s="18"/>
      <c r="H149" s="18"/>
      <c r="I149" s="18"/>
      <c r="J149" s="18"/>
      <c r="K149" s="18"/>
      <c r="L149" s="18"/>
      <c r="M149" s="18"/>
      <c r="N149" s="18"/>
      <c r="O149" s="18"/>
      <c r="P149" s="18"/>
      <c r="Q149" s="18"/>
      <c r="R149" s="18"/>
      <c r="S149" s="18"/>
      <c r="T149" s="18"/>
      <c r="U149" s="18"/>
      <c r="V149" s="18"/>
      <c r="W149" s="18"/>
    </row>
    <row r="150" spans="1:23">
      <c r="A150" s="18"/>
      <c r="B150" s="18"/>
      <c r="C150" s="18"/>
      <c r="D150" s="18"/>
      <c r="E150" s="18"/>
      <c r="F150" s="18"/>
      <c r="G150" s="18"/>
      <c r="H150" s="18"/>
      <c r="I150" s="18"/>
      <c r="J150" s="18"/>
      <c r="K150" s="18"/>
      <c r="L150" s="18"/>
      <c r="M150" s="18"/>
      <c r="N150" s="18"/>
      <c r="O150" s="18"/>
      <c r="P150" s="18"/>
      <c r="Q150" s="18"/>
      <c r="R150" s="18"/>
      <c r="S150" s="18"/>
      <c r="T150" s="18"/>
      <c r="U150" s="18"/>
      <c r="V150" s="18"/>
      <c r="W150" s="18"/>
    </row>
  </sheetData>
  <mergeCells count="1">
    <mergeCell ref="A1:U3"/>
  </mergeCells>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topLeftCell="B1" workbookViewId="0">
      <selection activeCell="D10" sqref="D10"/>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5" t="s">
        <v>0</v>
      </c>
      <c r="B1" s="5" t="s">
        <v>1</v>
      </c>
      <c r="C1" s="6"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row>
    <row r="2" spans="1:22" ht="14.25" customHeight="1">
      <c r="A2" s="1">
        <v>1</v>
      </c>
      <c r="B2" s="1" t="s">
        <v>22</v>
      </c>
      <c r="C2" s="7">
        <f>YEAR('Main 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c r="A3" s="1">
        <v>2</v>
      </c>
      <c r="B3" s="1" t="s">
        <v>22</v>
      </c>
      <c r="C3" s="7">
        <f>YEAR('Main 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c r="A4" s="1">
        <v>3</v>
      </c>
      <c r="B4" s="1" t="s">
        <v>38</v>
      </c>
      <c r="C4" s="7">
        <f>YEAR('Main 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c r="A5" s="1">
        <v>4</v>
      </c>
      <c r="B5" s="1" t="s">
        <v>49</v>
      </c>
      <c r="C5" s="7">
        <f>YEAR('Main 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c r="A6" s="1">
        <v>5</v>
      </c>
      <c r="B6" s="1" t="s">
        <v>49</v>
      </c>
      <c r="C6" s="7">
        <f>YEAR('Main 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c r="A7" s="1">
        <v>6</v>
      </c>
      <c r="B7" s="1" t="s">
        <v>61</v>
      </c>
      <c r="C7" s="7">
        <f>YEAR('Main 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c r="A8" s="1">
        <v>7</v>
      </c>
      <c r="B8" s="1" t="s">
        <v>61</v>
      </c>
      <c r="C8" s="7">
        <f>YEAR('Main 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c r="A9" s="1">
        <v>8</v>
      </c>
      <c r="B9" s="1" t="s">
        <v>61</v>
      </c>
      <c r="C9" s="7">
        <f>YEAR('Main 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c r="A10" s="1">
        <v>9</v>
      </c>
      <c r="B10" s="1" t="s">
        <v>61</v>
      </c>
      <c r="C10" s="7">
        <f>YEAR('Main 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c r="A11" s="1">
        <v>10</v>
      </c>
      <c r="B11" s="1" t="s">
        <v>61</v>
      </c>
      <c r="C11" s="7">
        <f>YEAR('Main 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c r="A12" s="1">
        <v>11</v>
      </c>
      <c r="B12" s="1" t="s">
        <v>61</v>
      </c>
      <c r="C12" s="7">
        <f>YEAR('Main 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c r="A13" s="1">
        <v>12</v>
      </c>
      <c r="B13" s="1" t="s">
        <v>61</v>
      </c>
      <c r="C13" s="7">
        <f>YEAR('Main 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c r="A14" s="1">
        <v>13</v>
      </c>
      <c r="B14" s="1" t="s">
        <v>84</v>
      </c>
      <c r="C14" s="7">
        <f>YEAR('Main 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c r="A15" s="1">
        <v>14</v>
      </c>
      <c r="B15" s="1" t="s">
        <v>92</v>
      </c>
      <c r="C15" s="7">
        <f>YEAR('Main 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c r="A16" s="1">
        <v>15</v>
      </c>
      <c r="B16" s="1" t="s">
        <v>99</v>
      </c>
      <c r="C16" s="7">
        <f>YEAR('Main 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c r="A17" s="1">
        <v>16</v>
      </c>
      <c r="B17" s="1" t="s">
        <v>99</v>
      </c>
      <c r="C17" s="7">
        <f>YEAR('Main 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c r="A18" s="1">
        <v>17</v>
      </c>
      <c r="B18" s="1" t="s">
        <v>110</v>
      </c>
      <c r="C18" s="7">
        <f>YEAR('Main 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c r="A19" s="1">
        <v>18</v>
      </c>
      <c r="B19" s="1" t="s">
        <v>117</v>
      </c>
      <c r="C19" s="7">
        <f>YEAR('Main 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c r="A20" s="1">
        <v>19</v>
      </c>
      <c r="B20" s="1" t="s">
        <v>124</v>
      </c>
      <c r="C20" s="7">
        <f>YEAR('Main 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c r="A21" s="1">
        <v>20</v>
      </c>
      <c r="B21" s="1" t="s">
        <v>124</v>
      </c>
      <c r="C21" s="7">
        <f>YEAR('Main 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c r="A22" s="1">
        <v>21</v>
      </c>
      <c r="B22" s="1" t="s">
        <v>124</v>
      </c>
      <c r="C22" s="7">
        <f>YEAR('Main 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c r="A23" s="1">
        <v>22</v>
      </c>
      <c r="B23" s="1" t="s">
        <v>134</v>
      </c>
      <c r="C23" s="7">
        <f>YEAR('Main 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c r="A24" s="1">
        <v>23</v>
      </c>
      <c r="B24" s="1" t="s">
        <v>134</v>
      </c>
      <c r="C24" s="7">
        <f>YEAR('Main 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c r="A25" s="1">
        <v>24</v>
      </c>
      <c r="B25" s="1" t="s">
        <v>143</v>
      </c>
      <c r="C25" s="7">
        <f>YEAR('Main 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c r="A26" s="1">
        <v>25</v>
      </c>
      <c r="B26" s="1" t="s">
        <v>151</v>
      </c>
      <c r="C26" s="7">
        <f>YEAR('Main 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c r="A27" s="1">
        <v>26</v>
      </c>
      <c r="B27" s="1" t="s">
        <v>155</v>
      </c>
      <c r="C27" s="7">
        <f>YEAR('Main 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c r="A28" s="1">
        <v>27</v>
      </c>
      <c r="B28" s="1" t="s">
        <v>155</v>
      </c>
      <c r="C28" s="7">
        <f>YEAR('Main 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c r="A29" s="1">
        <v>28</v>
      </c>
      <c r="B29" s="1" t="s">
        <v>163</v>
      </c>
      <c r="C29" s="7">
        <f>YEAR('Main 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c r="A30" s="1">
        <v>29</v>
      </c>
      <c r="B30" s="1" t="s">
        <v>163</v>
      </c>
      <c r="C30" s="7">
        <f>YEAR('Main 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c r="A31" s="1">
        <v>30</v>
      </c>
      <c r="B31" s="1" t="s">
        <v>163</v>
      </c>
      <c r="C31" s="7">
        <f>YEAR('Main 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c r="A32" s="1">
        <v>31</v>
      </c>
      <c r="B32" s="1" t="s">
        <v>163</v>
      </c>
      <c r="C32" s="7">
        <f>YEAR('Main 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c r="A33" s="1">
        <v>32</v>
      </c>
      <c r="B33" s="1" t="s">
        <v>163</v>
      </c>
      <c r="C33" s="7">
        <f>YEAR('Main 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c r="A34" s="1">
        <v>33</v>
      </c>
      <c r="B34" s="1" t="s">
        <v>163</v>
      </c>
      <c r="C34" s="7">
        <f>YEAR('Main 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c r="A35" s="1">
        <v>34</v>
      </c>
      <c r="B35" s="1" t="s">
        <v>163</v>
      </c>
      <c r="C35" s="7">
        <f>YEAR('Main 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c r="A36" s="1">
        <v>35</v>
      </c>
      <c r="B36" s="1" t="s">
        <v>181</v>
      </c>
      <c r="C36" s="7">
        <f>YEAR('Main 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c r="A37" s="1">
        <v>36</v>
      </c>
      <c r="B37" s="1" t="s">
        <v>187</v>
      </c>
      <c r="C37" s="7">
        <f>YEAR('Main 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c r="A38" s="1">
        <v>37</v>
      </c>
      <c r="B38" s="1" t="s">
        <v>187</v>
      </c>
      <c r="C38" s="7">
        <f>YEAR('Main 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c r="A39" s="1">
        <v>38</v>
      </c>
      <c r="B39" s="1" t="s">
        <v>196</v>
      </c>
      <c r="C39" s="7">
        <f>YEAR('Main 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c r="A40" s="1">
        <v>39</v>
      </c>
      <c r="B40" s="1" t="s">
        <v>196</v>
      </c>
      <c r="C40" s="7">
        <f>YEAR('Main 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c r="A41" s="1">
        <v>40</v>
      </c>
      <c r="B41" s="1" t="s">
        <v>196</v>
      </c>
      <c r="C41" s="7">
        <f>YEAR('Main 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c r="A42" s="1">
        <v>41</v>
      </c>
      <c r="B42" s="1" t="s">
        <v>196</v>
      </c>
      <c r="C42" s="7">
        <f>YEAR('Main 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c r="A43" s="1">
        <v>42</v>
      </c>
      <c r="B43" s="1" t="s">
        <v>207</v>
      </c>
      <c r="C43" s="7">
        <f>YEAR('Main 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c r="A44" s="1">
        <v>43</v>
      </c>
      <c r="B44" s="1" t="s">
        <v>214</v>
      </c>
      <c r="C44" s="7">
        <f>YEAR('Main 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c r="A45" s="1">
        <v>44</v>
      </c>
      <c r="B45" s="1" t="s">
        <v>219</v>
      </c>
      <c r="C45" s="7">
        <f>YEAR('Main 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c r="A46" s="1">
        <v>45</v>
      </c>
      <c r="B46" s="1" t="s">
        <v>225</v>
      </c>
      <c r="C46" s="7">
        <f>YEAR('Main 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c r="A47" s="1">
        <v>46</v>
      </c>
      <c r="B47" s="1" t="s">
        <v>225</v>
      </c>
      <c r="C47" s="7">
        <f>YEAR('Main 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c r="A48" s="1">
        <v>47</v>
      </c>
      <c r="B48" s="1" t="s">
        <v>234</v>
      </c>
      <c r="C48" s="7">
        <f>YEAR('Main 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c r="A49" s="1">
        <v>48</v>
      </c>
      <c r="B49" s="1" t="s">
        <v>241</v>
      </c>
      <c r="C49" s="7">
        <f>YEAR('Main 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c r="A50" s="1">
        <v>49</v>
      </c>
      <c r="B50" s="1" t="s">
        <v>241</v>
      </c>
      <c r="C50" s="7">
        <f>YEAR('Main 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c r="A51" s="1">
        <v>50</v>
      </c>
      <c r="B51" s="1" t="s">
        <v>250</v>
      </c>
      <c r="C51" s="7">
        <f>YEAR('Main 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c r="A52" s="1">
        <v>51</v>
      </c>
      <c r="B52" s="1" t="s">
        <v>250</v>
      </c>
      <c r="C52" s="7">
        <f>YEAR('Main 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c r="A53" s="1">
        <v>52</v>
      </c>
      <c r="B53" s="1" t="s">
        <v>250</v>
      </c>
      <c r="C53" s="7">
        <f>YEAR('Main 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c r="A54" s="1">
        <v>53</v>
      </c>
      <c r="B54" s="1" t="s">
        <v>250</v>
      </c>
      <c r="C54" s="7">
        <f>YEAR('Main 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c r="A55" s="1">
        <v>54</v>
      </c>
      <c r="B55" s="1" t="s">
        <v>263</v>
      </c>
      <c r="C55" s="7">
        <f>YEAR('Main 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c r="A56" s="1">
        <v>55</v>
      </c>
      <c r="B56" s="1" t="s">
        <v>263</v>
      </c>
      <c r="C56" s="7">
        <f>YEAR('Main 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c r="A57" s="1">
        <v>56</v>
      </c>
      <c r="B57" s="1" t="s">
        <v>273</v>
      </c>
      <c r="C57" s="7">
        <f>YEAR('Main 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c r="A58" s="1">
        <v>57</v>
      </c>
      <c r="B58" s="1" t="s">
        <v>273</v>
      </c>
      <c r="C58" s="7">
        <f>YEAR('Main 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c r="A59" s="1">
        <v>58</v>
      </c>
      <c r="B59" s="1" t="s">
        <v>273</v>
      </c>
      <c r="C59" s="7">
        <f>YEAR('Main 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c r="A60" s="1">
        <v>59</v>
      </c>
      <c r="B60" s="1" t="s">
        <v>273</v>
      </c>
      <c r="C60" s="7">
        <f>YEAR('Main 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c r="A61" s="1">
        <v>60</v>
      </c>
      <c r="B61" s="1" t="s">
        <v>273</v>
      </c>
      <c r="C61" s="7">
        <f>YEAR('Main 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c r="A62" s="1">
        <v>61</v>
      </c>
      <c r="B62" s="1" t="s">
        <v>273</v>
      </c>
      <c r="C62" s="7">
        <f>YEAR('Main 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c r="A63" s="1">
        <v>62</v>
      </c>
      <c r="B63" s="1" t="s">
        <v>273</v>
      </c>
      <c r="C63" s="7">
        <f>YEAR('Main 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c r="A64" s="1">
        <v>63</v>
      </c>
      <c r="B64" s="1" t="s">
        <v>289</v>
      </c>
      <c r="C64" s="7">
        <f>YEAR('Main 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c r="A65" s="1">
        <v>64</v>
      </c>
      <c r="B65" s="1" t="s">
        <v>289</v>
      </c>
      <c r="C65" s="7">
        <f>YEAR('Main 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c r="A66" s="1">
        <v>65</v>
      </c>
      <c r="B66" s="1" t="s">
        <v>289</v>
      </c>
      <c r="C66" s="7">
        <f>YEAR('Main 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c r="A67" s="1">
        <v>66</v>
      </c>
      <c r="B67" s="1" t="s">
        <v>289</v>
      </c>
      <c r="C67" s="7">
        <f>YEAR('Main 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c r="A68" s="1">
        <v>67</v>
      </c>
      <c r="B68" s="1" t="s">
        <v>300</v>
      </c>
      <c r="C68" s="7">
        <f>YEAR('Main 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c r="A69" s="1">
        <v>68</v>
      </c>
      <c r="B69" s="1" t="s">
        <v>306</v>
      </c>
      <c r="C69" s="7">
        <f>YEAR('Main 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c r="A70" s="1">
        <v>69</v>
      </c>
      <c r="B70" s="1" t="s">
        <v>306</v>
      </c>
      <c r="C70" s="7">
        <f>YEAR('Main 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c r="A71" s="1">
        <v>70</v>
      </c>
      <c r="B71" s="1" t="s">
        <v>315</v>
      </c>
      <c r="C71" s="7">
        <f>YEAR('Main 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c r="A72" s="1">
        <v>71</v>
      </c>
      <c r="B72" s="1" t="s">
        <v>322</v>
      </c>
      <c r="C72" s="7">
        <f>YEAR('Main 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c r="A73" s="1">
        <v>72</v>
      </c>
      <c r="B73" s="1" t="s">
        <v>327</v>
      </c>
      <c r="C73" s="7">
        <f>YEAR('Main 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c r="A74" s="1">
        <v>73</v>
      </c>
      <c r="B74" s="1" t="s">
        <v>331</v>
      </c>
      <c r="C74" s="7">
        <f>YEAR('Main 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c r="A75" s="1">
        <v>74</v>
      </c>
      <c r="B75" s="1" t="s">
        <v>331</v>
      </c>
      <c r="C75" s="7">
        <f>YEAR('Main 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c r="A76" s="1">
        <v>75</v>
      </c>
      <c r="B76" s="1" t="s">
        <v>331</v>
      </c>
      <c r="C76" s="7">
        <f>YEAR('Main 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c r="A77" s="1">
        <v>76</v>
      </c>
      <c r="B77" s="1" t="s">
        <v>342</v>
      </c>
      <c r="C77" s="7">
        <f>YEAR('Main 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c r="A78" s="1">
        <v>77</v>
      </c>
      <c r="B78" s="1" t="s">
        <v>342</v>
      </c>
      <c r="C78" s="7">
        <f>YEAR('Main 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c r="A79" s="1">
        <v>78</v>
      </c>
      <c r="B79" s="1" t="s">
        <v>342</v>
      </c>
      <c r="C79" s="7">
        <f>YEAR('Main 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c r="A80" s="1">
        <v>79</v>
      </c>
      <c r="B80" s="1" t="s">
        <v>351</v>
      </c>
      <c r="C80" s="7">
        <f>YEAR('Main 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c r="A81" s="1">
        <v>80</v>
      </c>
      <c r="B81" s="1" t="s">
        <v>354</v>
      </c>
      <c r="C81" s="7">
        <f>YEAR('Main 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c r="A82" s="1">
        <v>81</v>
      </c>
      <c r="B82" s="1" t="s">
        <v>354</v>
      </c>
      <c r="C82" s="7">
        <f>YEAR('Main 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c r="A83" s="1">
        <v>82</v>
      </c>
      <c r="B83" s="1" t="s">
        <v>363</v>
      </c>
      <c r="C83" s="7">
        <f>YEAR('Main 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c r="A84" s="1">
        <v>83</v>
      </c>
      <c r="B84" s="1" t="s">
        <v>363</v>
      </c>
      <c r="C84" s="7">
        <f>YEAR('Main 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c r="A85" s="1">
        <v>84</v>
      </c>
      <c r="B85" s="1" t="s">
        <v>370</v>
      </c>
      <c r="C85" s="7">
        <f>YEAR('Main 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c r="A86" s="1">
        <v>85</v>
      </c>
      <c r="B86" s="1" t="s">
        <v>376</v>
      </c>
      <c r="C86" s="7">
        <f>YEAR('Main 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c r="A87" s="1">
        <v>86</v>
      </c>
      <c r="B87" s="1" t="s">
        <v>381</v>
      </c>
      <c r="C87" s="7">
        <f>YEAR('Main 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c r="A88" s="1">
        <v>87</v>
      </c>
      <c r="B88" s="1" t="s">
        <v>386</v>
      </c>
      <c r="C88" s="7">
        <f>YEAR('Main 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c r="A89" s="1">
        <v>88</v>
      </c>
      <c r="B89" s="1" t="s">
        <v>386</v>
      </c>
      <c r="C89" s="7">
        <f>YEAR('Main 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c r="A90" s="1">
        <v>89</v>
      </c>
      <c r="B90" s="1" t="s">
        <v>394</v>
      </c>
      <c r="C90" s="7">
        <f>YEAR('Main 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c r="A91" s="1">
        <v>90</v>
      </c>
      <c r="B91" s="1" t="s">
        <v>399</v>
      </c>
      <c r="C91" s="7">
        <f>YEAR('Main 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c r="A92" s="1">
        <v>91</v>
      </c>
      <c r="B92" s="1" t="s">
        <v>399</v>
      </c>
      <c r="C92" s="7">
        <f>YEAR('Main 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c r="A93" s="1">
        <v>92</v>
      </c>
      <c r="B93" s="1" t="s">
        <v>399</v>
      </c>
      <c r="C93" s="7">
        <f>YEAR('Main 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c r="A94" s="1">
        <v>93</v>
      </c>
      <c r="B94" s="1" t="s">
        <v>406</v>
      </c>
      <c r="C94" s="7">
        <f>YEAR('Main 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c r="A95" s="1">
        <v>94</v>
      </c>
      <c r="B95" s="1" t="s">
        <v>406</v>
      </c>
      <c r="C95" s="7">
        <f>YEAR('Main 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c r="A96" s="1">
        <v>95</v>
      </c>
      <c r="B96" s="1" t="s">
        <v>406</v>
      </c>
      <c r="C96" s="7">
        <f>YEAR('Main 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c r="A97" s="1">
        <v>96</v>
      </c>
      <c r="B97" s="1" t="s">
        <v>416</v>
      </c>
      <c r="C97" s="7">
        <f>YEAR('Main 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c r="A98" s="1">
        <v>97</v>
      </c>
      <c r="B98" s="1" t="s">
        <v>423</v>
      </c>
      <c r="C98" s="7">
        <f>YEAR('Main 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c r="A99" s="1">
        <v>98</v>
      </c>
      <c r="B99" s="1" t="s">
        <v>428</v>
      </c>
      <c r="C99" s="7">
        <f>YEAR('Main 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c r="A100" s="1">
        <v>99</v>
      </c>
      <c r="B100" s="1" t="s">
        <v>433</v>
      </c>
      <c r="C100" s="7">
        <f>YEAR('Main 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c r="A101" s="1">
        <v>100</v>
      </c>
      <c r="B101" s="1" t="s">
        <v>439</v>
      </c>
      <c r="C101" s="7">
        <f>YEAR('Main 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c r="A102" s="1">
        <v>101</v>
      </c>
      <c r="B102" s="1" t="s">
        <v>439</v>
      </c>
      <c r="C102" s="7">
        <f>YEAR('Main 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c r="A103" s="1">
        <v>102</v>
      </c>
      <c r="B103" s="1" t="s">
        <v>439</v>
      </c>
      <c r="C103" s="7">
        <f>YEAR('Main 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c r="A104" s="1">
        <v>103</v>
      </c>
      <c r="B104" s="1" t="s">
        <v>448</v>
      </c>
      <c r="C104" s="7">
        <f>YEAR('Main 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c r="A105" s="1">
        <v>104</v>
      </c>
      <c r="B105" s="1" t="s">
        <v>453</v>
      </c>
      <c r="C105" s="7">
        <f>YEAR('Main 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c r="A106" s="1">
        <v>105</v>
      </c>
      <c r="B106" s="1" t="s">
        <v>453</v>
      </c>
      <c r="C106" s="7">
        <f>YEAR('Main 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c r="A107" s="1">
        <v>106</v>
      </c>
      <c r="B107" s="1" t="s">
        <v>453</v>
      </c>
      <c r="C107" s="7">
        <f>YEAR('Main 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c r="A108" s="1">
        <v>107</v>
      </c>
      <c r="B108" s="1" t="s">
        <v>464</v>
      </c>
      <c r="C108" s="7">
        <f>YEAR('Main 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c r="A109" s="1">
        <v>108</v>
      </c>
      <c r="B109" s="1" t="s">
        <v>464</v>
      </c>
      <c r="C109" s="7">
        <f>YEAR('Main 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c r="A110" s="1">
        <v>109</v>
      </c>
      <c r="B110" s="1" t="s">
        <v>464</v>
      </c>
      <c r="C110" s="7">
        <f>YEAR('Main 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c r="A111" s="1">
        <v>110</v>
      </c>
      <c r="B111" s="1" t="s">
        <v>474</v>
      </c>
      <c r="C111" s="7">
        <f>YEAR('Main 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c r="A112" s="1">
        <v>111</v>
      </c>
      <c r="B112" s="1" t="s">
        <v>480</v>
      </c>
      <c r="C112" s="7">
        <f>YEAR('Main 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c r="A113" s="1">
        <v>112</v>
      </c>
      <c r="B113" s="1" t="s">
        <v>485</v>
      </c>
      <c r="C113" s="7">
        <f>YEAR('Main 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c r="A114" s="1">
        <v>113</v>
      </c>
      <c r="B114" s="1" t="s">
        <v>485</v>
      </c>
      <c r="C114" s="7">
        <f>YEAR('Main 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c r="A115" s="1">
        <v>114</v>
      </c>
      <c r="B115" s="1" t="s">
        <v>494</v>
      </c>
      <c r="C115" s="7">
        <f>YEAR('Main 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c r="A116" s="1">
        <v>115</v>
      </c>
      <c r="B116" s="1" t="s">
        <v>494</v>
      </c>
      <c r="C116" s="7">
        <f>YEAR('Main 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c r="A117" s="1">
        <v>116</v>
      </c>
      <c r="B117" s="1" t="s">
        <v>494</v>
      </c>
      <c r="C117" s="7">
        <f>YEAR('Main 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c r="A118" s="1">
        <v>117</v>
      </c>
      <c r="B118" s="1" t="s">
        <v>494</v>
      </c>
      <c r="C118" s="7">
        <f>YEAR('Main 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c r="A119" s="1">
        <v>118</v>
      </c>
      <c r="B119" s="1" t="s">
        <v>507</v>
      </c>
      <c r="C119" s="7">
        <f>YEAR('Main 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c r="A120" s="1">
        <v>119</v>
      </c>
      <c r="B120" s="1" t="s">
        <v>512</v>
      </c>
      <c r="C120" s="7">
        <f>YEAR('Main 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c r="A121" s="1">
        <v>120</v>
      </c>
      <c r="B121" s="1" t="s">
        <v>518</v>
      </c>
      <c r="C121" s="7">
        <f>YEAR('Main 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c r="A122" s="1">
        <v>121</v>
      </c>
      <c r="B122" s="1" t="s">
        <v>518</v>
      </c>
      <c r="C122" s="7">
        <f>YEAR('Main 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c r="A123" s="1">
        <v>122</v>
      </c>
      <c r="B123" s="1" t="s">
        <v>518</v>
      </c>
      <c r="C123" s="7">
        <f>YEAR('Main 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c r="A124" s="1">
        <v>123</v>
      </c>
      <c r="B124" s="1" t="s">
        <v>518</v>
      </c>
      <c r="C124" s="7">
        <f>YEAR('Main 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c r="A125" s="1">
        <v>124</v>
      </c>
      <c r="B125" s="1" t="s">
        <v>518</v>
      </c>
      <c r="C125" s="7">
        <f>YEAR('Main 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c r="A126" s="1">
        <v>125</v>
      </c>
      <c r="B126" s="1" t="s">
        <v>530</v>
      </c>
      <c r="C126" s="7">
        <f>YEAR('Main 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c r="A127" s="1">
        <v>126</v>
      </c>
      <c r="B127" s="1" t="s">
        <v>535</v>
      </c>
      <c r="C127" s="7">
        <f>YEAR('Main 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c r="A128" s="1">
        <v>127</v>
      </c>
      <c r="B128" s="1" t="s">
        <v>541</v>
      </c>
      <c r="C128" s="7">
        <f>YEAR('Main 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c r="A129" s="1">
        <v>128</v>
      </c>
      <c r="B129" s="1" t="s">
        <v>541</v>
      </c>
      <c r="C129" s="7">
        <f>YEAR('Main 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c r="A130" s="1">
        <v>129</v>
      </c>
      <c r="B130" s="1" t="s">
        <v>549</v>
      </c>
      <c r="C130" s="7">
        <f>YEAR('Main 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c r="A131" s="1">
        <v>130</v>
      </c>
      <c r="B131" s="1" t="s">
        <v>549</v>
      </c>
      <c r="C131" s="7">
        <f>YEAR('Main 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c r="A132" s="1">
        <v>131</v>
      </c>
      <c r="B132" s="1" t="s">
        <v>555</v>
      </c>
      <c r="C132" s="7">
        <f>YEAR('Main 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c r="A133" s="1">
        <v>132</v>
      </c>
      <c r="B133" s="1" t="s">
        <v>555</v>
      </c>
      <c r="C133" s="7">
        <f>YEAR('Main 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c r="A134" s="1">
        <v>133</v>
      </c>
      <c r="B134" s="1" t="s">
        <v>555</v>
      </c>
      <c r="C134" s="7">
        <f>YEAR('Main 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c r="A135" s="1">
        <v>134</v>
      </c>
      <c r="B135" s="1" t="s">
        <v>563</v>
      </c>
      <c r="C135" s="7">
        <f>YEAR('Main 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c r="A136" s="1">
        <v>135</v>
      </c>
      <c r="B136" s="1" t="s">
        <v>563</v>
      </c>
      <c r="C136" s="7">
        <f>YEAR('Main 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c r="A137" s="1">
        <v>136</v>
      </c>
      <c r="B137" s="1" t="s">
        <v>563</v>
      </c>
      <c r="C137" s="7">
        <f>YEAR('Main 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c r="A138" s="1">
        <v>137</v>
      </c>
      <c r="B138" s="1" t="s">
        <v>563</v>
      </c>
      <c r="C138" s="7">
        <f>YEAR('Main 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c r="A139" s="1">
        <v>138</v>
      </c>
      <c r="B139" s="1" t="s">
        <v>563</v>
      </c>
      <c r="C139" s="7">
        <f>YEAR('Main 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c r="A140" s="1">
        <v>139</v>
      </c>
      <c r="B140" s="1" t="s">
        <v>563</v>
      </c>
      <c r="C140" s="7">
        <f>YEAR('Main 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c r="A141" s="1">
        <v>140</v>
      </c>
      <c r="B141" s="1" t="s">
        <v>563</v>
      </c>
      <c r="C141" s="7">
        <f>YEAR('Main 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c r="A142" s="1">
        <v>141</v>
      </c>
      <c r="B142" s="1" t="s">
        <v>580</v>
      </c>
      <c r="C142" s="7">
        <f>YEAR('Main 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c r="A143" s="1">
        <v>142</v>
      </c>
      <c r="B143" s="1" t="s">
        <v>583</v>
      </c>
      <c r="C143" s="7">
        <f>YEAR('Main 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c r="A144" s="1">
        <v>143</v>
      </c>
      <c r="B144" s="1" t="s">
        <v>583</v>
      </c>
      <c r="C144" s="7">
        <f>YEAR('Main 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c r="A145" s="1">
        <v>144</v>
      </c>
      <c r="B145" s="1" t="s">
        <v>583</v>
      </c>
      <c r="C145" s="7">
        <f>YEAR('Main 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c r="A146" s="1">
        <v>145</v>
      </c>
      <c r="B146" s="1" t="s">
        <v>592</v>
      </c>
      <c r="C146" s="7">
        <f>YEAR('Main 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c r="A147" s="1">
        <v>146</v>
      </c>
      <c r="B147" s="1" t="s">
        <v>599</v>
      </c>
      <c r="C147" s="7">
        <f>YEAR('Main 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c r="A148" s="1">
        <v>147</v>
      </c>
      <c r="B148" s="1" t="s">
        <v>603</v>
      </c>
      <c r="C148" s="7">
        <f>YEAR('Main 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c r="A149" s="1">
        <v>148</v>
      </c>
      <c r="B149" s="1" t="s">
        <v>609</v>
      </c>
      <c r="C149" s="7">
        <f>YEAR('Main 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c r="A150" s="1">
        <v>149</v>
      </c>
      <c r="B150" s="1" t="s">
        <v>609</v>
      </c>
      <c r="C150" s="7">
        <f>YEAR('Main 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c r="A151" s="1">
        <v>150</v>
      </c>
      <c r="B151" s="1" t="s">
        <v>609</v>
      </c>
      <c r="C151" s="7">
        <f>YEAR('Main 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c r="A152" s="1">
        <v>151</v>
      </c>
      <c r="B152" s="1" t="s">
        <v>609</v>
      </c>
      <c r="C152" s="7">
        <f>YEAR('Main 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c r="A153" s="1">
        <v>152</v>
      </c>
      <c r="B153" s="1" t="s">
        <v>619</v>
      </c>
      <c r="C153" s="7">
        <f>YEAR('Main 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c r="A154" s="1">
        <v>153</v>
      </c>
      <c r="B154" s="1" t="s">
        <v>619</v>
      </c>
      <c r="C154" s="7">
        <f>YEAR('Main 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c r="A155" s="1">
        <v>154</v>
      </c>
      <c r="B155" s="1" t="s">
        <v>627</v>
      </c>
      <c r="C155" s="7">
        <f>YEAR('Main 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c r="A156" s="1">
        <v>155</v>
      </c>
      <c r="B156" s="1" t="s">
        <v>627</v>
      </c>
      <c r="C156" s="7">
        <f>YEAR('Main 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c r="A157" s="1">
        <v>156</v>
      </c>
      <c r="B157" s="1" t="s">
        <v>627</v>
      </c>
      <c r="C157" s="7">
        <f>YEAR('Main 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c r="A158" s="1">
        <v>157</v>
      </c>
      <c r="B158" s="1" t="s">
        <v>637</v>
      </c>
      <c r="C158" s="7">
        <f>YEAR('Main 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c r="A159" s="1">
        <v>158</v>
      </c>
      <c r="B159" s="1" t="s">
        <v>642</v>
      </c>
      <c r="C159" s="7">
        <f>YEAR('Main 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c r="A160" s="1">
        <v>159</v>
      </c>
      <c r="B160" s="1" t="s">
        <v>645</v>
      </c>
      <c r="C160" s="7">
        <f>YEAR('Main 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c r="A161" s="1">
        <v>160</v>
      </c>
      <c r="B161" s="1" t="s">
        <v>645</v>
      </c>
      <c r="C161" s="7">
        <f>YEAR('Main 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c r="A162" s="1">
        <v>161</v>
      </c>
      <c r="B162" s="1" t="s">
        <v>654</v>
      </c>
      <c r="C162" s="7">
        <f>YEAR('Main 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c r="A163" s="1">
        <v>162</v>
      </c>
      <c r="B163" s="1" t="s">
        <v>659</v>
      </c>
      <c r="C163" s="7">
        <f>YEAR('Main 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c r="A164" s="1">
        <v>163</v>
      </c>
      <c r="B164" s="1" t="s">
        <v>664</v>
      </c>
      <c r="C164" s="7">
        <f>YEAR('Main 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c r="A165" s="1">
        <v>164</v>
      </c>
      <c r="B165" s="1" t="s">
        <v>670</v>
      </c>
      <c r="C165" s="7">
        <f>YEAR('Main 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c r="A166" s="1">
        <v>165</v>
      </c>
      <c r="B166" s="1" t="s">
        <v>675</v>
      </c>
      <c r="C166" s="7">
        <f>YEAR('Main 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c r="A167" s="1">
        <v>166</v>
      </c>
      <c r="B167" s="1" t="s">
        <v>675</v>
      </c>
      <c r="C167" s="7">
        <f>YEAR('Main 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c r="A168" s="1">
        <v>167</v>
      </c>
      <c r="B168" s="1" t="s">
        <v>675</v>
      </c>
      <c r="C168" s="7">
        <f>YEAR('Main 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c r="A169" s="1">
        <v>168</v>
      </c>
      <c r="B169" s="1" t="s">
        <v>675</v>
      </c>
      <c r="C169" s="7">
        <f>YEAR('Main 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c r="A170" s="1">
        <v>169</v>
      </c>
      <c r="B170" s="1" t="s">
        <v>675</v>
      </c>
      <c r="C170" s="7">
        <f>YEAR('Main 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c r="A171" s="1">
        <v>170</v>
      </c>
      <c r="B171" s="1" t="s">
        <v>675</v>
      </c>
      <c r="C171" s="7">
        <f>YEAR('Main 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c r="A172" s="1">
        <v>171</v>
      </c>
      <c r="B172" s="1" t="s">
        <v>675</v>
      </c>
      <c r="C172" s="7">
        <f>YEAR('Main 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c r="A173" s="1">
        <v>172</v>
      </c>
      <c r="B173" s="1" t="s">
        <v>694</v>
      </c>
      <c r="C173" s="7">
        <f>YEAR('Main 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c r="A174" s="1">
        <v>173</v>
      </c>
      <c r="B174" s="1" t="s">
        <v>694</v>
      </c>
      <c r="C174" s="7">
        <f>YEAR('Main 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c r="A175" s="1">
        <v>174</v>
      </c>
      <c r="B175" s="1" t="s">
        <v>694</v>
      </c>
      <c r="C175" s="7">
        <f>YEAR('Main 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c r="A176" s="1">
        <v>175</v>
      </c>
      <c r="B176" s="1" t="s">
        <v>703</v>
      </c>
      <c r="C176" s="7">
        <f>YEAR('Main 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c r="A177" s="1">
        <v>176</v>
      </c>
      <c r="B177" s="1" t="s">
        <v>703</v>
      </c>
      <c r="C177" s="7">
        <f>YEAR('Main 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c r="A178" s="1">
        <v>177</v>
      </c>
      <c r="B178" s="1" t="s">
        <v>710</v>
      </c>
      <c r="C178" s="7">
        <f>YEAR('Main 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c r="A179" s="1">
        <v>178</v>
      </c>
      <c r="B179" s="1" t="s">
        <v>715</v>
      </c>
      <c r="C179" s="7">
        <f>YEAR('Main 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c r="A180" s="1">
        <v>179</v>
      </c>
      <c r="B180" s="1" t="s">
        <v>715</v>
      </c>
      <c r="C180" s="7">
        <f>YEAR('Main 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c r="A181" s="1">
        <v>180</v>
      </c>
      <c r="B181" s="1" t="s">
        <v>720</v>
      </c>
      <c r="C181" s="7">
        <f>YEAR('Main 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c r="A182" s="1">
        <v>181</v>
      </c>
      <c r="B182" s="1" t="s">
        <v>725</v>
      </c>
      <c r="C182" s="7">
        <f>YEAR('Main 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c r="A183" s="1">
        <v>182</v>
      </c>
      <c r="B183" s="1" t="s">
        <v>725</v>
      </c>
      <c r="C183" s="7">
        <f>YEAR('Main 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c r="A184" s="1">
        <v>183</v>
      </c>
      <c r="B184" s="1" t="s">
        <v>732</v>
      </c>
      <c r="C184" s="7">
        <f>YEAR('Main 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c r="A185" s="1">
        <v>184</v>
      </c>
      <c r="B185" s="1" t="s">
        <v>732</v>
      </c>
      <c r="C185" s="7">
        <f>YEAR('Main 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c r="A186" s="1">
        <v>185</v>
      </c>
      <c r="B186" s="1" t="s">
        <v>732</v>
      </c>
      <c r="C186" s="7">
        <f>YEAR('Main 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c r="A187" s="1">
        <v>186</v>
      </c>
      <c r="B187" s="1" t="s">
        <v>743</v>
      </c>
      <c r="C187" s="7">
        <f>YEAR('Main 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c r="A188" s="1">
        <v>187</v>
      </c>
      <c r="B188" s="1" t="s">
        <v>750</v>
      </c>
      <c r="C188" s="7">
        <f>YEAR('Main 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c r="A189" s="1">
        <v>188</v>
      </c>
      <c r="B189" s="1" t="s">
        <v>755</v>
      </c>
      <c r="C189" s="7">
        <f>YEAR('Main 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c r="A190" s="1">
        <v>189</v>
      </c>
      <c r="B190" s="1" t="s">
        <v>755</v>
      </c>
      <c r="C190" s="7">
        <f>YEAR('Main 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c r="A191" s="1">
        <v>190</v>
      </c>
      <c r="B191" s="1" t="s">
        <v>761</v>
      </c>
      <c r="C191" s="7">
        <f>YEAR('Main 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c r="A192" s="1">
        <v>191</v>
      </c>
      <c r="B192" s="1" t="s">
        <v>761</v>
      </c>
      <c r="C192" s="7">
        <f>YEAR('Main 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c r="A193" s="1">
        <v>192</v>
      </c>
      <c r="B193" s="1" t="s">
        <v>761</v>
      </c>
      <c r="C193" s="7">
        <f>YEAR('Main 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c r="A194" s="1">
        <v>193</v>
      </c>
      <c r="B194" s="1" t="s">
        <v>761</v>
      </c>
      <c r="C194" s="7">
        <f>YEAR('Main 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c r="A195" s="1">
        <v>194</v>
      </c>
      <c r="B195" s="1" t="s">
        <v>761</v>
      </c>
      <c r="C195" s="7">
        <f>YEAR('Main 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c r="A196" s="1">
        <v>195</v>
      </c>
      <c r="B196" s="1" t="s">
        <v>772</v>
      </c>
      <c r="C196" s="7">
        <f>YEAR('Main 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c r="A197" s="1">
        <v>196</v>
      </c>
      <c r="B197" s="1" t="s">
        <v>776</v>
      </c>
      <c r="C197" s="7">
        <f>YEAR('Main 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c r="A198" s="1">
        <v>197</v>
      </c>
      <c r="B198" s="1" t="s">
        <v>776</v>
      </c>
      <c r="C198" s="7">
        <f>YEAR('Main 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c r="A199" s="1">
        <v>198</v>
      </c>
      <c r="B199" s="1" t="s">
        <v>784</v>
      </c>
      <c r="C199" s="7">
        <f>YEAR('Main 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c r="A200" s="1">
        <v>199</v>
      </c>
      <c r="B200" s="1" t="s">
        <v>791</v>
      </c>
      <c r="C200" s="7">
        <f>YEAR('Main 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c r="A201" s="1">
        <v>200</v>
      </c>
      <c r="B201" s="1" t="s">
        <v>791</v>
      </c>
      <c r="C201" s="7">
        <f>YEAR('Main 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c r="A202" s="1">
        <v>201</v>
      </c>
      <c r="B202" s="1" t="s">
        <v>798</v>
      </c>
      <c r="C202" s="7">
        <f>YEAR('Main 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c r="A203" s="1">
        <v>202</v>
      </c>
      <c r="B203" s="1" t="s">
        <v>804</v>
      </c>
      <c r="C203" s="7">
        <f>YEAR('Main 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c r="A204" s="1">
        <v>203</v>
      </c>
      <c r="B204" s="1" t="s">
        <v>804</v>
      </c>
      <c r="C204" s="7">
        <f>YEAR('Main 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c r="A205" s="1">
        <v>204</v>
      </c>
      <c r="B205" s="1" t="s">
        <v>812</v>
      </c>
      <c r="C205" s="7">
        <f>YEAR('Main 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c r="A206" s="1">
        <v>205</v>
      </c>
      <c r="B206" s="1" t="s">
        <v>818</v>
      </c>
      <c r="C206" s="7">
        <f>YEAR('Main 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c r="A207" s="1">
        <v>206</v>
      </c>
      <c r="B207" s="1" t="s">
        <v>823</v>
      </c>
      <c r="C207" s="7">
        <f>YEAR('Main 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c r="A208" s="1">
        <v>207</v>
      </c>
      <c r="B208" s="1" t="s">
        <v>829</v>
      </c>
      <c r="C208" s="7">
        <f>YEAR('Main 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c r="A209" s="1">
        <v>208</v>
      </c>
      <c r="B209" s="1" t="s">
        <v>829</v>
      </c>
      <c r="C209" s="7">
        <f>YEAR('Main 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c r="A210" s="1">
        <v>209</v>
      </c>
      <c r="B210" s="1" t="s">
        <v>829</v>
      </c>
      <c r="C210" s="7">
        <f>YEAR('Main 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c r="A211" s="1">
        <v>210</v>
      </c>
      <c r="B211" s="1" t="s">
        <v>829</v>
      </c>
      <c r="C211" s="7">
        <f>YEAR('Main 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c r="A212" s="1">
        <v>211</v>
      </c>
      <c r="B212" s="1" t="s">
        <v>829</v>
      </c>
      <c r="C212" s="7">
        <f>YEAR('Main 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c r="A213" s="1">
        <v>212</v>
      </c>
      <c r="B213" s="1" t="s">
        <v>841</v>
      </c>
      <c r="C213" s="7">
        <f>YEAR('Main 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c r="A214" s="1">
        <v>213</v>
      </c>
      <c r="B214" s="1" t="s">
        <v>846</v>
      </c>
      <c r="C214" s="7">
        <f>YEAR('Main 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c r="A215" s="1">
        <v>214</v>
      </c>
      <c r="B215" s="1" t="s">
        <v>846</v>
      </c>
      <c r="C215" s="7">
        <f>YEAR('Main 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c r="A216" s="1">
        <v>215</v>
      </c>
      <c r="B216" s="1" t="s">
        <v>846</v>
      </c>
      <c r="C216" s="7">
        <f>YEAR('Main 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c r="A217" s="1">
        <v>216</v>
      </c>
      <c r="B217" s="1" t="s">
        <v>846</v>
      </c>
      <c r="C217" s="7">
        <f>YEAR('Main 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c r="A218" s="1">
        <v>217</v>
      </c>
      <c r="B218" s="1" t="s">
        <v>846</v>
      </c>
      <c r="C218" s="7">
        <f>YEAR('Main 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c r="A219" s="1">
        <v>218</v>
      </c>
      <c r="B219" s="1" t="s">
        <v>858</v>
      </c>
      <c r="C219" s="7">
        <f>YEAR('Main 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c r="A220" s="1">
        <v>219</v>
      </c>
      <c r="B220" s="1" t="s">
        <v>858</v>
      </c>
      <c r="C220" s="7">
        <f>YEAR('Main 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c r="A221" s="1">
        <v>220</v>
      </c>
      <c r="B221" s="1" t="s">
        <v>863</v>
      </c>
      <c r="C221" s="7">
        <f>YEAR('Main 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c r="A222" s="1">
        <v>221</v>
      </c>
      <c r="B222" s="1" t="s">
        <v>863</v>
      </c>
      <c r="C222" s="7">
        <f>YEAR('Main 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c r="A223" s="1">
        <v>222</v>
      </c>
      <c r="B223" s="1" t="s">
        <v>863</v>
      </c>
      <c r="C223" s="7">
        <f>YEAR('Main 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c r="A224" s="1">
        <v>223</v>
      </c>
      <c r="B224" s="1" t="s">
        <v>863</v>
      </c>
      <c r="C224" s="7">
        <f>YEAR('Main 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c r="A225" s="1">
        <v>224</v>
      </c>
      <c r="B225" s="1" t="s">
        <v>863</v>
      </c>
      <c r="C225" s="7">
        <f>YEAR('Main 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c r="A226" s="1">
        <v>225</v>
      </c>
      <c r="B226" s="1" t="s">
        <v>863</v>
      </c>
      <c r="C226" s="7">
        <f>YEAR('Main 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c r="A227" s="1">
        <v>226</v>
      </c>
      <c r="B227" s="1" t="s">
        <v>877</v>
      </c>
      <c r="C227" s="7">
        <f>YEAR('Main 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c r="A228" s="1">
        <v>227</v>
      </c>
      <c r="B228" s="1" t="s">
        <v>877</v>
      </c>
      <c r="C228" s="7">
        <f>YEAR('Main 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c r="A229" s="1">
        <v>228</v>
      </c>
      <c r="B229" s="1" t="s">
        <v>877</v>
      </c>
      <c r="C229" s="7">
        <f>YEAR('Main 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c r="A230" s="1">
        <v>229</v>
      </c>
      <c r="B230" s="1" t="s">
        <v>887</v>
      </c>
      <c r="C230" s="7">
        <f>YEAR('Main 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c r="A231" s="1">
        <v>230</v>
      </c>
      <c r="B231" s="1" t="s">
        <v>887</v>
      </c>
      <c r="C231" s="7">
        <f>YEAR('Main 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c r="A232" s="1">
        <v>231</v>
      </c>
      <c r="B232" s="1" t="s">
        <v>894</v>
      </c>
      <c r="C232" s="7">
        <f>YEAR('Main 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c r="A233" s="1">
        <v>232</v>
      </c>
      <c r="B233" s="1" t="s">
        <v>899</v>
      </c>
      <c r="C233" s="7">
        <f>YEAR('Main 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c r="A234" s="1">
        <v>233</v>
      </c>
      <c r="B234" s="1" t="s">
        <v>899</v>
      </c>
      <c r="C234" s="7">
        <f>YEAR('Main 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c r="A235" s="1">
        <v>234</v>
      </c>
      <c r="B235" s="1" t="s">
        <v>899</v>
      </c>
      <c r="C235" s="7">
        <f>YEAR('Main 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c r="A236" s="1">
        <v>235</v>
      </c>
      <c r="B236" s="1" t="s">
        <v>899</v>
      </c>
      <c r="C236" s="7">
        <f>YEAR('Main 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c r="A237" s="1">
        <v>236</v>
      </c>
      <c r="B237" s="1" t="s">
        <v>899</v>
      </c>
      <c r="C237" s="7">
        <f>YEAR('Main 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c r="A238" s="1">
        <v>237</v>
      </c>
      <c r="B238" s="1" t="s">
        <v>909</v>
      </c>
      <c r="C238" s="7">
        <f>YEAR('Main 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c r="A239" s="1">
        <v>238</v>
      </c>
      <c r="B239" s="1" t="s">
        <v>915</v>
      </c>
      <c r="C239" s="7">
        <f>YEAR('Main 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c r="A240" s="1">
        <v>239</v>
      </c>
      <c r="B240" s="1" t="s">
        <v>915</v>
      </c>
      <c r="C240" s="7">
        <f>YEAR('Main 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c r="A241" s="1">
        <v>240</v>
      </c>
      <c r="B241" s="1" t="s">
        <v>915</v>
      </c>
      <c r="C241" s="7">
        <f>YEAR('Main 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c r="A242" s="1">
        <v>241</v>
      </c>
      <c r="B242" s="1" t="s">
        <v>915</v>
      </c>
      <c r="C242" s="7">
        <f>YEAR('Main 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c r="A243" s="1">
        <v>242</v>
      </c>
      <c r="B243" s="1" t="s">
        <v>915</v>
      </c>
      <c r="C243" s="7">
        <f>YEAR('Main 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c r="A244" s="1">
        <v>243</v>
      </c>
      <c r="B244" s="1" t="s">
        <v>915</v>
      </c>
      <c r="C244" s="7">
        <f>YEAR('Main 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c r="A245" s="1">
        <v>244</v>
      </c>
      <c r="B245" s="1" t="s">
        <v>915</v>
      </c>
      <c r="C245" s="7">
        <f>YEAR('Main 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c r="A246" s="1">
        <v>245</v>
      </c>
      <c r="B246" s="1" t="s">
        <v>929</v>
      </c>
      <c r="C246" s="7">
        <f>YEAR('Main 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c r="A247" s="1">
        <v>246</v>
      </c>
      <c r="B247" s="1" t="s">
        <v>929</v>
      </c>
      <c r="C247" s="7">
        <f>YEAR('Main 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c r="A248" s="1">
        <v>247</v>
      </c>
      <c r="B248" s="1" t="s">
        <v>929</v>
      </c>
      <c r="C248" s="7">
        <f>YEAR('Main 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c r="A249" s="1">
        <v>248</v>
      </c>
      <c r="B249" s="1" t="s">
        <v>929</v>
      </c>
      <c r="C249" s="7">
        <f>YEAR('Main 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c r="A250" s="1">
        <v>249</v>
      </c>
      <c r="B250" s="1" t="s">
        <v>929</v>
      </c>
      <c r="C250" s="7">
        <f>YEAR('Main 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c r="A251" s="1">
        <v>250</v>
      </c>
      <c r="B251" s="1" t="s">
        <v>939</v>
      </c>
      <c r="C251" s="7">
        <f>YEAR('Main 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c r="A252" s="1">
        <v>251</v>
      </c>
      <c r="B252" s="1" t="s">
        <v>944</v>
      </c>
      <c r="C252" s="7">
        <f>YEAR('Main 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c r="A253" s="1">
        <v>252</v>
      </c>
      <c r="B253" s="1" t="s">
        <v>944</v>
      </c>
      <c r="C253" s="7">
        <f>YEAR('Main 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c r="A254" s="1">
        <v>253</v>
      </c>
      <c r="B254" s="1" t="s">
        <v>950</v>
      </c>
      <c r="C254" s="7">
        <f>YEAR('Main 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c r="A255" s="1">
        <v>254</v>
      </c>
      <c r="B255" s="1" t="s">
        <v>950</v>
      </c>
      <c r="C255" s="7">
        <f>YEAR('Main 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c r="A256" s="1">
        <v>255</v>
      </c>
      <c r="B256" s="1" t="s">
        <v>957</v>
      </c>
      <c r="C256" s="7">
        <f>YEAR('Main 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c r="A257" s="1">
        <v>256</v>
      </c>
      <c r="B257" s="1" t="s">
        <v>957</v>
      </c>
      <c r="C257" s="7">
        <f>YEAR('Main 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c r="A258" s="1">
        <v>257</v>
      </c>
      <c r="B258" s="1" t="s">
        <v>957</v>
      </c>
      <c r="C258" s="7">
        <f>YEAR('Main 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c r="A259" s="1">
        <v>258</v>
      </c>
      <c r="B259" s="1" t="s">
        <v>957</v>
      </c>
      <c r="C259" s="7">
        <f>YEAR('Main 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c r="A260" s="1">
        <v>259</v>
      </c>
      <c r="B260" s="1" t="s">
        <v>964</v>
      </c>
      <c r="C260" s="7">
        <f>YEAR('Main 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c r="A261" s="1">
        <v>260</v>
      </c>
      <c r="B261" s="1" t="s">
        <v>964</v>
      </c>
      <c r="C261" s="7">
        <f>YEAR('Main 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c r="A262" s="1">
        <v>261</v>
      </c>
      <c r="B262" s="1" t="s">
        <v>964</v>
      </c>
      <c r="C262" s="7">
        <f>YEAR('Main 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c r="A263" s="1">
        <v>262</v>
      </c>
      <c r="B263" s="1" t="s">
        <v>973</v>
      </c>
      <c r="C263" s="7">
        <f>YEAR('Main 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c r="A264" s="1">
        <v>263</v>
      </c>
      <c r="B264" s="1" t="s">
        <v>978</v>
      </c>
      <c r="C264" s="7">
        <f>YEAR('Main 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c r="A265" s="1">
        <v>264</v>
      </c>
      <c r="B265" s="1" t="s">
        <v>978</v>
      </c>
      <c r="C265" s="7">
        <f>YEAR('Main 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c r="A266" s="1">
        <v>265</v>
      </c>
      <c r="B266" s="1" t="s">
        <v>983</v>
      </c>
      <c r="C266" s="7">
        <f>YEAR('Main 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c r="A267" s="1">
        <v>266</v>
      </c>
      <c r="B267" s="1" t="s">
        <v>988</v>
      </c>
      <c r="C267" s="7">
        <f>YEAR('Main 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c r="A268" s="1">
        <v>267</v>
      </c>
      <c r="B268" s="1" t="s">
        <v>994</v>
      </c>
      <c r="C268" s="7">
        <f>YEAR('Main 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c r="A269" s="1">
        <v>268</v>
      </c>
      <c r="B269" s="1" t="s">
        <v>1000</v>
      </c>
      <c r="C269" s="7">
        <f>YEAR('Main 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c r="A270" s="1">
        <v>269</v>
      </c>
      <c r="B270" s="1" t="s">
        <v>1004</v>
      </c>
      <c r="C270" s="7">
        <f>YEAR('Main 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c r="A271" s="1">
        <v>270</v>
      </c>
      <c r="B271" s="1" t="s">
        <v>1004</v>
      </c>
      <c r="C271" s="7">
        <f>YEAR('Main 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c r="A272" s="1">
        <v>271</v>
      </c>
      <c r="B272" s="1" t="s">
        <v>1012</v>
      </c>
      <c r="C272" s="7">
        <f>YEAR('Main 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c r="A273" s="1">
        <v>272</v>
      </c>
      <c r="B273" s="1" t="s">
        <v>1017</v>
      </c>
      <c r="C273" s="7">
        <f>YEAR('Main 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c r="A274" s="1">
        <v>273</v>
      </c>
      <c r="B274" s="1" t="s">
        <v>1017</v>
      </c>
      <c r="C274" s="7">
        <f>YEAR('Main 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c r="A275" s="1">
        <v>274</v>
      </c>
      <c r="B275" s="1" t="s">
        <v>1017</v>
      </c>
      <c r="C275" s="7">
        <f>YEAR('Main 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c r="A276" s="1">
        <v>275</v>
      </c>
      <c r="B276" s="1" t="s">
        <v>1024</v>
      </c>
      <c r="C276" s="7">
        <f>YEAR('Main 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c r="A277" s="1">
        <v>276</v>
      </c>
      <c r="B277" s="1" t="s">
        <v>1024</v>
      </c>
      <c r="C277" s="7">
        <f>YEAR('Main 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c r="A278" s="1">
        <v>277</v>
      </c>
      <c r="B278" s="1" t="s">
        <v>1032</v>
      </c>
      <c r="C278" s="7">
        <f>YEAR('Main 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c r="A279" s="1">
        <v>278</v>
      </c>
      <c r="B279" s="1" t="s">
        <v>1032</v>
      </c>
      <c r="C279" s="7">
        <f>YEAR('Main 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c r="A280" s="1">
        <v>279</v>
      </c>
      <c r="B280" s="1" t="s">
        <v>1032</v>
      </c>
      <c r="C280" s="7">
        <f>YEAR('Main 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c r="A281" s="1">
        <v>280</v>
      </c>
      <c r="B281" s="1" t="s">
        <v>1032</v>
      </c>
      <c r="C281" s="7">
        <f>YEAR('Main 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c r="A282" s="1">
        <v>281</v>
      </c>
      <c r="B282" s="1" t="s">
        <v>1043</v>
      </c>
      <c r="C282" s="7">
        <f>YEAR('Main 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c r="A283" s="1">
        <v>282</v>
      </c>
      <c r="B283" s="1" t="s">
        <v>1043</v>
      </c>
      <c r="C283" s="7">
        <f>YEAR('Main 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c r="A284" s="1">
        <v>283</v>
      </c>
      <c r="B284" s="1" t="s">
        <v>1048</v>
      </c>
      <c r="C284" s="7">
        <f>YEAR('Main 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c r="A285" s="1">
        <v>284</v>
      </c>
      <c r="B285" s="1" t="s">
        <v>1053</v>
      </c>
      <c r="C285" s="7">
        <f>YEAR('Main 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c r="A286" s="1">
        <v>285</v>
      </c>
      <c r="B286" s="1" t="s">
        <v>1053</v>
      </c>
      <c r="C286" s="7">
        <f>YEAR('Main 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c r="A287" s="1">
        <v>286</v>
      </c>
      <c r="B287" s="1" t="s">
        <v>1053</v>
      </c>
      <c r="C287" s="7">
        <f>YEAR('Main 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c r="A288" s="1">
        <v>287</v>
      </c>
      <c r="B288" s="1" t="s">
        <v>1059</v>
      </c>
      <c r="C288" s="7">
        <f>YEAR('Main 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c r="A289" s="1">
        <v>288</v>
      </c>
      <c r="B289" s="1" t="s">
        <v>1059</v>
      </c>
      <c r="C289" s="7">
        <f>YEAR('Main 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c r="A290" s="1">
        <v>289</v>
      </c>
      <c r="B290" s="1" t="s">
        <v>1059</v>
      </c>
      <c r="C290" s="7">
        <f>YEAR('Main 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c r="A291" s="1">
        <v>290</v>
      </c>
      <c r="B291" s="1" t="s">
        <v>1067</v>
      </c>
      <c r="C291" s="7">
        <f>YEAR('Main 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c r="A292" s="1">
        <v>291</v>
      </c>
      <c r="B292" s="1" t="s">
        <v>1067</v>
      </c>
      <c r="C292" s="7">
        <f>YEAR('Main 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c r="A293" s="1">
        <v>292</v>
      </c>
      <c r="B293" s="1" t="s">
        <v>1067</v>
      </c>
      <c r="C293" s="7">
        <f>YEAR('Main 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c r="A294" s="1">
        <v>293</v>
      </c>
      <c r="B294" s="1" t="s">
        <v>1067</v>
      </c>
      <c r="C294" s="7">
        <f>YEAR('Main 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c r="A295" s="1">
        <v>294</v>
      </c>
      <c r="B295" s="1" t="s">
        <v>1078</v>
      </c>
      <c r="C295" s="7">
        <f>YEAR('Main 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c r="A296" s="1">
        <v>295</v>
      </c>
      <c r="B296" s="1" t="s">
        <v>1078</v>
      </c>
      <c r="C296" s="7">
        <f>YEAR('Main 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c r="A297" s="1">
        <v>296</v>
      </c>
      <c r="B297" s="1" t="s">
        <v>1078</v>
      </c>
      <c r="C297" s="7">
        <f>YEAR('Main 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c r="A298" s="1">
        <v>297</v>
      </c>
      <c r="B298" s="1" t="s">
        <v>1078</v>
      </c>
      <c r="C298" s="7">
        <f>YEAR('Main 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c r="A299" s="1">
        <v>298</v>
      </c>
      <c r="B299" s="1" t="s">
        <v>1078</v>
      </c>
      <c r="C299" s="7">
        <f>YEAR('Main 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c r="A300" s="1">
        <v>299</v>
      </c>
      <c r="B300" s="1" t="s">
        <v>1092</v>
      </c>
      <c r="C300" s="7">
        <f>YEAR('Main 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c r="A301" s="1">
        <v>300</v>
      </c>
      <c r="B301" s="1" t="s">
        <v>1092</v>
      </c>
      <c r="C301" s="7">
        <f>YEAR('Main 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c r="A302" s="1">
        <v>301</v>
      </c>
      <c r="B302" s="1" t="s">
        <v>1092</v>
      </c>
      <c r="C302" s="7">
        <f>YEAR('Main 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c r="A303" s="1">
        <v>302</v>
      </c>
      <c r="B303" s="1" t="s">
        <v>1092</v>
      </c>
      <c r="C303" s="7">
        <f>YEAR('Main 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c r="A304" s="1">
        <v>303</v>
      </c>
      <c r="B304" s="1" t="s">
        <v>1092</v>
      </c>
      <c r="C304" s="7">
        <f>YEAR('Main 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c r="A305" s="1">
        <v>304</v>
      </c>
      <c r="B305" s="1" t="s">
        <v>1104</v>
      </c>
      <c r="C305" s="7">
        <f>YEAR('Main 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c r="A306" s="1">
        <v>305</v>
      </c>
      <c r="B306" s="1" t="s">
        <v>1107</v>
      </c>
      <c r="C306" s="7">
        <f>YEAR('Main 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c r="A307" s="1">
        <v>306</v>
      </c>
      <c r="B307" s="1" t="s">
        <v>1112</v>
      </c>
      <c r="C307" s="7">
        <f>YEAR('Main 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c r="A308" s="1">
        <v>307</v>
      </c>
      <c r="B308" s="1" t="s">
        <v>1116</v>
      </c>
      <c r="C308" s="7">
        <f>YEAR('Main 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c r="A309" s="1">
        <v>308</v>
      </c>
      <c r="B309" s="1" t="s">
        <v>1116</v>
      </c>
      <c r="C309" s="7">
        <f>YEAR('Main 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c r="A310" s="1">
        <v>309</v>
      </c>
      <c r="B310" s="1" t="s">
        <v>1124</v>
      </c>
      <c r="C310" s="7">
        <f>YEAR('Main 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c r="A311" s="1">
        <v>310</v>
      </c>
      <c r="B311" s="1" t="s">
        <v>1130</v>
      </c>
      <c r="C311" s="7">
        <f>YEAR('Main 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c r="A312" s="1">
        <v>311</v>
      </c>
      <c r="B312" s="1" t="s">
        <v>1130</v>
      </c>
      <c r="C312" s="7">
        <f>YEAR('Main 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c r="A313" s="1">
        <v>312</v>
      </c>
      <c r="B313" s="1" t="s">
        <v>1130</v>
      </c>
      <c r="C313" s="7">
        <f>YEAR('Main 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c r="A314" s="1">
        <v>313</v>
      </c>
      <c r="B314" s="1" t="s">
        <v>1130</v>
      </c>
      <c r="C314" s="7">
        <f>YEAR('Main 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c r="A315" s="1">
        <v>314</v>
      </c>
      <c r="B315" s="1" t="s">
        <v>1142</v>
      </c>
      <c r="C315" s="7">
        <f>YEAR('Main 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c r="A316" s="1">
        <v>315</v>
      </c>
      <c r="B316" s="1" t="s">
        <v>1148</v>
      </c>
      <c r="C316" s="7">
        <f>YEAR('Main 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c r="A317" s="1">
        <v>316</v>
      </c>
      <c r="B317" s="1" t="s">
        <v>1148</v>
      </c>
      <c r="C317" s="7">
        <f>YEAR('Main 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c r="A318" s="1">
        <v>317</v>
      </c>
      <c r="B318" s="1" t="s">
        <v>1156</v>
      </c>
      <c r="C318" s="7">
        <f>YEAR('Main 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c r="A319" s="1">
        <v>318</v>
      </c>
      <c r="B319" s="1" t="s">
        <v>1161</v>
      </c>
      <c r="C319" s="7">
        <f>YEAR('Main 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c r="A320" s="1">
        <v>319</v>
      </c>
      <c r="B320" s="1" t="s">
        <v>1161</v>
      </c>
      <c r="C320" s="7">
        <f>YEAR('Main 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c r="A321" s="1">
        <v>320</v>
      </c>
      <c r="B321" s="1" t="s">
        <v>1161</v>
      </c>
      <c r="C321" s="7">
        <f>YEAR('Main 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c r="A322" s="1">
        <v>321</v>
      </c>
      <c r="B322" s="1" t="s">
        <v>1161</v>
      </c>
      <c r="C322" s="7">
        <f>YEAR('Main 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c r="A323" s="1">
        <v>322</v>
      </c>
      <c r="B323" s="1" t="s">
        <v>1161</v>
      </c>
      <c r="C323" s="7">
        <f>YEAR('Main 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c r="A324" s="1">
        <v>323</v>
      </c>
      <c r="B324" s="1" t="s">
        <v>1170</v>
      </c>
      <c r="C324" s="7">
        <f>YEAR('Main 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c r="A325" s="1">
        <v>324</v>
      </c>
      <c r="B325" s="1" t="s">
        <v>1176</v>
      </c>
      <c r="C325" s="7">
        <f>YEAR('Main 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c r="A326" s="1">
        <v>325</v>
      </c>
      <c r="B326" s="1" t="s">
        <v>1176</v>
      </c>
      <c r="C326" s="7">
        <f>YEAR('Main 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c r="A327" s="1">
        <v>326</v>
      </c>
      <c r="B327" s="1" t="s">
        <v>1182</v>
      </c>
      <c r="C327" s="7">
        <f>YEAR('Main 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c r="A328" s="1">
        <v>327</v>
      </c>
      <c r="B328" s="1" t="s">
        <v>1188</v>
      </c>
      <c r="C328" s="7">
        <f>YEAR('Main 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c r="A329" s="1">
        <v>328</v>
      </c>
      <c r="B329" s="1" t="s">
        <v>1188</v>
      </c>
      <c r="C329" s="7">
        <f>YEAR('Main 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c r="A330" s="1">
        <v>329</v>
      </c>
      <c r="B330" s="1" t="s">
        <v>1188</v>
      </c>
      <c r="C330" s="7">
        <f>YEAR('Main 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c r="A331" s="1">
        <v>330</v>
      </c>
      <c r="B331" s="1" t="s">
        <v>1188</v>
      </c>
      <c r="C331" s="7">
        <f>YEAR('Main 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c r="A332" s="1">
        <v>331</v>
      </c>
      <c r="B332" s="1" t="s">
        <v>1188</v>
      </c>
      <c r="C332" s="7">
        <f>YEAR('Main 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c r="A333" s="1">
        <v>332</v>
      </c>
      <c r="B333" s="1" t="s">
        <v>1201</v>
      </c>
      <c r="C333" s="7">
        <f>YEAR('Main 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c r="A334" s="1">
        <v>333</v>
      </c>
      <c r="B334" s="1" t="s">
        <v>1201</v>
      </c>
      <c r="C334" s="7">
        <f>YEAR('Main 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c r="A335" s="1">
        <v>334</v>
      </c>
      <c r="B335" s="1" t="s">
        <v>1201</v>
      </c>
      <c r="C335" s="7">
        <f>YEAR('Main 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c r="A336" s="1">
        <v>335</v>
      </c>
      <c r="B336" s="1" t="s">
        <v>1210</v>
      </c>
      <c r="C336" s="7">
        <f>YEAR('Main 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c r="A337" s="1">
        <v>336</v>
      </c>
      <c r="B337" s="1" t="s">
        <v>1210</v>
      </c>
      <c r="C337" s="7">
        <f>YEAR('Main 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c r="A338" s="1">
        <v>337</v>
      </c>
      <c r="B338" s="1" t="s">
        <v>1210</v>
      </c>
      <c r="C338" s="7">
        <f>YEAR('Main 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c r="A339" s="1">
        <v>338</v>
      </c>
      <c r="B339" s="1" t="s">
        <v>1220</v>
      </c>
      <c r="C339" s="7">
        <f>YEAR('Main 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c r="A340" s="1">
        <v>339</v>
      </c>
      <c r="B340" s="1" t="s">
        <v>1220</v>
      </c>
      <c r="C340" s="7">
        <f>YEAR('Main 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c r="A341" s="1">
        <v>340</v>
      </c>
      <c r="B341" s="1" t="s">
        <v>1227</v>
      </c>
      <c r="C341" s="7">
        <f>YEAR('Main 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c r="A342" s="1">
        <v>341</v>
      </c>
      <c r="B342" s="1" t="s">
        <v>1231</v>
      </c>
      <c r="C342" s="7">
        <f>YEAR('Main 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c r="A343" s="1">
        <v>342</v>
      </c>
      <c r="B343" s="1" t="s">
        <v>1231</v>
      </c>
      <c r="C343" s="7">
        <f>YEAR('Main 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c r="A344" s="1">
        <v>343</v>
      </c>
      <c r="B344" s="1" t="s">
        <v>1231</v>
      </c>
      <c r="C344" s="7">
        <f>YEAR('Main 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c r="A345" s="1">
        <v>344</v>
      </c>
      <c r="B345" s="1" t="s">
        <v>1231</v>
      </c>
      <c r="C345" s="7">
        <f>YEAR('Main 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c r="A346" s="1">
        <v>345</v>
      </c>
      <c r="B346" s="1" t="s">
        <v>1236</v>
      </c>
      <c r="C346" s="7">
        <f>YEAR('Main 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c r="A347" s="1">
        <v>346</v>
      </c>
      <c r="B347" s="1" t="s">
        <v>1238</v>
      </c>
      <c r="C347" s="7">
        <f>YEAR('Main 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c r="A348" s="1">
        <v>347</v>
      </c>
      <c r="B348" s="1" t="s">
        <v>1241</v>
      </c>
      <c r="C348" s="7">
        <f>YEAR('Main 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c r="A349" s="1">
        <v>348</v>
      </c>
      <c r="B349" s="1" t="s">
        <v>1241</v>
      </c>
      <c r="C349" s="7">
        <f>YEAR('Main 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c r="A350" s="1">
        <v>349</v>
      </c>
      <c r="B350" s="1" t="s">
        <v>1241</v>
      </c>
      <c r="C350" s="7">
        <f>YEAR('Main 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c r="A351" s="1">
        <v>350</v>
      </c>
      <c r="B351" s="1" t="s">
        <v>1248</v>
      </c>
      <c r="C351" s="7">
        <f>YEAR('Main 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c r="A352" s="1">
        <v>351</v>
      </c>
      <c r="B352" s="1" t="s">
        <v>1248</v>
      </c>
      <c r="C352" s="7">
        <f>YEAR('Main 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c r="A353" s="1">
        <v>352</v>
      </c>
      <c r="B353" s="1" t="s">
        <v>1248</v>
      </c>
      <c r="C353" s="7">
        <f>YEAR('Main 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c r="A354" s="1">
        <v>353</v>
      </c>
      <c r="B354" s="1" t="s">
        <v>1248</v>
      </c>
      <c r="C354" s="7">
        <f>YEAR('Main 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c r="A355" s="1">
        <v>354</v>
      </c>
      <c r="B355" s="1" t="s">
        <v>1248</v>
      </c>
      <c r="C355" s="7">
        <f>YEAR('Main 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c r="A356" s="1">
        <v>355</v>
      </c>
      <c r="B356" s="1" t="s">
        <v>1257</v>
      </c>
      <c r="C356" s="7">
        <f>YEAR('Main 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c r="A357" s="1">
        <v>356</v>
      </c>
      <c r="B357" s="1" t="s">
        <v>1257</v>
      </c>
      <c r="C357" s="7">
        <f>YEAR('Main 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c r="A358" s="1">
        <v>357</v>
      </c>
      <c r="B358" s="1" t="s">
        <v>1257</v>
      </c>
      <c r="C358" s="7">
        <f>YEAR('Main 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c r="A359" s="1">
        <v>358</v>
      </c>
      <c r="B359" s="1" t="s">
        <v>1257</v>
      </c>
      <c r="C359" s="7">
        <f>YEAR('Main 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c r="A360" s="1">
        <v>359</v>
      </c>
      <c r="B360" s="1" t="s">
        <v>1268</v>
      </c>
      <c r="C360" s="7">
        <f>YEAR('Main 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c r="A361" s="1">
        <v>360</v>
      </c>
      <c r="B361" s="1" t="s">
        <v>1269</v>
      </c>
      <c r="C361" s="7">
        <f>YEAR('Main 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c r="A362" s="1">
        <v>361</v>
      </c>
      <c r="B362" s="1" t="s">
        <v>1269</v>
      </c>
      <c r="C362" s="7">
        <f>YEAR('Main 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c r="A363" s="1">
        <v>362</v>
      </c>
      <c r="B363" s="1" t="s">
        <v>1277</v>
      </c>
      <c r="C363" s="7">
        <f>YEAR('Main 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c r="A364" s="1">
        <v>363</v>
      </c>
      <c r="B364" s="1" t="s">
        <v>1277</v>
      </c>
      <c r="C364" s="7">
        <f>YEAR('Main 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c r="A365" s="1">
        <v>364</v>
      </c>
      <c r="B365" s="1" t="s">
        <v>1277</v>
      </c>
      <c r="C365" s="7">
        <f>YEAR('Main 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c r="A366" s="1">
        <v>365</v>
      </c>
      <c r="B366" s="1" t="s">
        <v>1277</v>
      </c>
      <c r="C366" s="7">
        <f>YEAR('Main 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c r="A367" s="1">
        <v>366</v>
      </c>
      <c r="B367" s="1" t="s">
        <v>1286</v>
      </c>
      <c r="C367" s="7">
        <f>YEAR('Main 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c r="A368" s="1">
        <v>367</v>
      </c>
      <c r="B368" s="1" t="s">
        <v>1289</v>
      </c>
      <c r="C368" s="7">
        <f>YEAR('Main 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c r="A369" s="1">
        <v>368</v>
      </c>
      <c r="B369" s="1" t="s">
        <v>1289</v>
      </c>
      <c r="C369" s="7">
        <f>YEAR('Main 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c r="A370" s="1">
        <v>369</v>
      </c>
      <c r="B370" s="1" t="s">
        <v>1289</v>
      </c>
      <c r="C370" s="7">
        <f>YEAR('Main 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c r="A371" s="1">
        <v>370</v>
      </c>
      <c r="B371" s="1" t="s">
        <v>1289</v>
      </c>
      <c r="C371" s="7">
        <f>YEAR('Main 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c r="A372" s="1">
        <v>371</v>
      </c>
      <c r="B372" s="1" t="s">
        <v>1299</v>
      </c>
      <c r="C372" s="7">
        <f>YEAR('Main 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c r="A373" s="1">
        <v>372</v>
      </c>
      <c r="B373" s="1" t="s">
        <v>1299</v>
      </c>
      <c r="C373" s="7">
        <f>YEAR('Main 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c r="A374" s="1">
        <v>373</v>
      </c>
      <c r="B374" s="1" t="s">
        <v>1307</v>
      </c>
      <c r="C374" s="7">
        <f>YEAR('Main 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c r="A375" s="1">
        <v>374</v>
      </c>
      <c r="B375" s="1" t="s">
        <v>1307</v>
      </c>
      <c r="C375" s="7">
        <f>YEAR('Main 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c r="A376" s="1">
        <v>375</v>
      </c>
      <c r="B376" s="1" t="s">
        <v>1307</v>
      </c>
      <c r="C376" s="7">
        <f>YEAR('Main 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c r="A377" s="1">
        <v>376</v>
      </c>
      <c r="B377" s="1" t="s">
        <v>1307</v>
      </c>
      <c r="C377" s="7">
        <f>YEAR('Main 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c r="A378" s="1">
        <v>377</v>
      </c>
      <c r="B378" s="1" t="s">
        <v>1317</v>
      </c>
      <c r="C378" s="7">
        <f>YEAR('Main 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c r="A379" s="1">
        <v>378</v>
      </c>
      <c r="B379" s="1" t="s">
        <v>1323</v>
      </c>
      <c r="C379" s="7">
        <f>YEAR('Main 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c r="A380" s="1">
        <v>379</v>
      </c>
      <c r="B380" s="1" t="s">
        <v>1328</v>
      </c>
      <c r="C380" s="7">
        <f>YEAR('Main 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c r="A381" s="1">
        <v>380</v>
      </c>
      <c r="B381" s="1" t="s">
        <v>1328</v>
      </c>
      <c r="C381" s="7">
        <f>YEAR('Main 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c r="A382" s="1">
        <v>381</v>
      </c>
      <c r="B382" s="1" t="s">
        <v>1328</v>
      </c>
      <c r="C382" s="7">
        <f>YEAR('Main 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c r="A383" s="1">
        <v>382</v>
      </c>
      <c r="B383" s="1" t="s">
        <v>1337</v>
      </c>
      <c r="C383" s="7">
        <f>YEAR('Main 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c r="A384" s="1">
        <v>383</v>
      </c>
      <c r="B384" s="1" t="s">
        <v>1337</v>
      </c>
      <c r="C384" s="7">
        <f>YEAR('Main 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c r="A385" s="1">
        <v>384</v>
      </c>
      <c r="B385" s="1" t="s">
        <v>1344</v>
      </c>
      <c r="C385" s="7">
        <f>YEAR('Main 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c r="A386" s="1">
        <v>385</v>
      </c>
      <c r="B386" s="1" t="s">
        <v>1349</v>
      </c>
      <c r="C386" s="7">
        <f>YEAR('Main 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c r="A387" s="1">
        <v>386</v>
      </c>
      <c r="B387" s="1" t="s">
        <v>1349</v>
      </c>
      <c r="C387" s="7">
        <f>YEAR('Main 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c r="A388" s="1">
        <v>387</v>
      </c>
      <c r="B388" s="1" t="s">
        <v>1357</v>
      </c>
      <c r="C388" s="7">
        <f>YEAR('Main 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c r="A389" s="1">
        <v>388</v>
      </c>
      <c r="B389" s="1" t="s">
        <v>1357</v>
      </c>
      <c r="C389" s="7">
        <f>YEAR('Main 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c r="A390" s="1">
        <v>389</v>
      </c>
      <c r="B390" s="1" t="s">
        <v>1364</v>
      </c>
      <c r="C390" s="7">
        <f>YEAR('Main 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c r="A391" s="1">
        <v>390</v>
      </c>
      <c r="B391" s="1" t="s">
        <v>1369</v>
      </c>
      <c r="C391" s="7">
        <f>YEAR('Main 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c r="A392" s="1">
        <v>391</v>
      </c>
      <c r="B392" s="1" t="s">
        <v>1369</v>
      </c>
      <c r="C392" s="7">
        <f>YEAR('Main 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c r="A393" s="1">
        <v>392</v>
      </c>
      <c r="B393" s="1" t="s">
        <v>1374</v>
      </c>
      <c r="C393" s="7">
        <f>YEAR('Main 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c r="A394" s="1">
        <v>393</v>
      </c>
      <c r="B394" s="1" t="s">
        <v>1374</v>
      </c>
      <c r="C394" s="7">
        <f>YEAR('Main 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c r="A395" s="1">
        <v>394</v>
      </c>
      <c r="B395" s="1" t="s">
        <v>1382</v>
      </c>
      <c r="C395" s="7">
        <f>YEAR('Main 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c r="A396" s="1">
        <v>395</v>
      </c>
      <c r="B396" s="1" t="s">
        <v>1388</v>
      </c>
      <c r="C396" s="7">
        <f>YEAR('Main 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c r="A397" s="1">
        <v>396</v>
      </c>
      <c r="B397" s="1" t="s">
        <v>1395</v>
      </c>
      <c r="C397" s="7">
        <f>YEAR('Main 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c r="A398" s="1">
        <v>397</v>
      </c>
      <c r="B398" s="1" t="s">
        <v>1395</v>
      </c>
      <c r="C398" s="7">
        <f>YEAR('Main 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c r="A399" s="1">
        <v>398</v>
      </c>
      <c r="B399" s="1" t="s">
        <v>1404</v>
      </c>
      <c r="C399" s="7">
        <f>YEAR('Main 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c r="A400" s="1">
        <v>399</v>
      </c>
      <c r="B400" s="1" t="s">
        <v>1407</v>
      </c>
      <c r="C400" s="7">
        <f>YEAR('Main 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c r="A401" s="1">
        <v>400</v>
      </c>
      <c r="B401" s="1" t="s">
        <v>1407</v>
      </c>
      <c r="C401" s="7">
        <f>YEAR('Main 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c r="A402" s="1">
        <v>401</v>
      </c>
      <c r="B402" s="1" t="s">
        <v>1407</v>
      </c>
      <c r="C402" s="7">
        <f>YEAR('Main 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c r="A403" s="1">
        <v>402</v>
      </c>
      <c r="B403" s="1" t="s">
        <v>1407</v>
      </c>
      <c r="C403" s="7">
        <f>YEAR('Main 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c r="A404" s="1">
        <v>403</v>
      </c>
      <c r="B404" s="1" t="s">
        <v>1416</v>
      </c>
      <c r="C404" s="7">
        <f>YEAR('Main 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c r="A405" s="1">
        <v>404</v>
      </c>
      <c r="B405" s="1" t="s">
        <v>1422</v>
      </c>
      <c r="C405" s="7">
        <f>YEAR('Main 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c r="A406" s="1">
        <v>405</v>
      </c>
      <c r="B406" s="1" t="s">
        <v>1425</v>
      </c>
      <c r="C406" s="7">
        <f>YEAR('Main 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c r="A407" s="1">
        <v>406</v>
      </c>
      <c r="B407" s="1" t="s">
        <v>1429</v>
      </c>
      <c r="C407" s="7">
        <f>YEAR('Main 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c r="A408" s="1">
        <v>407</v>
      </c>
      <c r="B408" s="1" t="s">
        <v>1429</v>
      </c>
      <c r="C408" s="7">
        <f>YEAR('Main 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c r="A409" s="1">
        <v>408</v>
      </c>
      <c r="B409" s="1" t="s">
        <v>1429</v>
      </c>
      <c r="C409" s="7">
        <f>YEAR('Main 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c r="A410" s="1">
        <v>409</v>
      </c>
      <c r="B410" s="1" t="s">
        <v>1429</v>
      </c>
      <c r="C410" s="7">
        <f>YEAR('Main 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c r="A411" s="1">
        <v>410</v>
      </c>
      <c r="B411" s="1" t="s">
        <v>1429</v>
      </c>
      <c r="C411" s="7">
        <f>YEAR('Main 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c r="A412" s="1">
        <v>411</v>
      </c>
      <c r="B412" s="1" t="s">
        <v>1429</v>
      </c>
      <c r="C412" s="7">
        <f>YEAR('Main 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c r="A413" s="1">
        <v>412</v>
      </c>
      <c r="B413" s="1" t="s">
        <v>1429</v>
      </c>
      <c r="C413" s="7">
        <f>YEAR('Main 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c r="A414" s="1">
        <v>413</v>
      </c>
      <c r="B414" s="1" t="s">
        <v>1429</v>
      </c>
      <c r="C414" s="7">
        <f>YEAR('Main 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c r="A415" s="1">
        <v>414</v>
      </c>
      <c r="B415" s="1" t="s">
        <v>1429</v>
      </c>
      <c r="C415" s="7">
        <f>YEAR('Main 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c r="A416" s="1">
        <v>415</v>
      </c>
      <c r="B416" s="1" t="s">
        <v>1447</v>
      </c>
      <c r="C416" s="7">
        <f>YEAR('Main 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c r="A417" s="1">
        <v>416</v>
      </c>
      <c r="B417" s="1" t="s">
        <v>1447</v>
      </c>
      <c r="C417" s="7">
        <f>YEAR('Main 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c r="A418" s="1">
        <v>417</v>
      </c>
      <c r="B418" s="1" t="s">
        <v>1452</v>
      </c>
      <c r="C418" s="7">
        <f>YEAR('Main 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c r="A419" s="1">
        <v>418</v>
      </c>
      <c r="B419" s="1" t="s">
        <v>1458</v>
      </c>
      <c r="C419" s="7">
        <f>YEAR('Main 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c r="A420" s="1">
        <v>419</v>
      </c>
      <c r="B420" s="1" t="s">
        <v>1463</v>
      </c>
      <c r="C420" s="7">
        <f>YEAR('Main 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c r="A421" s="1">
        <v>420</v>
      </c>
      <c r="B421" s="1" t="s">
        <v>1467</v>
      </c>
      <c r="C421" s="7">
        <f>YEAR('Main 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c r="A422" s="1">
        <v>421</v>
      </c>
      <c r="B422" s="1" t="s">
        <v>1467</v>
      </c>
      <c r="C422" s="7">
        <f>YEAR('Main 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c r="A423" s="1">
        <v>422</v>
      </c>
      <c r="B423" s="1" t="s">
        <v>1472</v>
      </c>
      <c r="C423" s="7">
        <f>YEAR('Main 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c r="A424" s="1">
        <v>423</v>
      </c>
      <c r="B424" s="1" t="s">
        <v>1476</v>
      </c>
      <c r="C424" s="7">
        <f>YEAR('Main 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c r="A425" s="1">
        <v>424</v>
      </c>
      <c r="B425" s="1" t="s">
        <v>1476</v>
      </c>
      <c r="C425" s="7">
        <f>YEAR('Main 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c r="A426" s="1">
        <v>425</v>
      </c>
      <c r="B426" s="1" t="s">
        <v>1484</v>
      </c>
      <c r="C426" s="7">
        <f>YEAR('Main 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c r="A427" s="1">
        <v>426</v>
      </c>
      <c r="B427" s="1" t="s">
        <v>1490</v>
      </c>
      <c r="C427" s="7">
        <f>YEAR('Main 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c r="A428" s="1">
        <v>427</v>
      </c>
      <c r="B428" s="1" t="s">
        <v>1490</v>
      </c>
      <c r="C428" s="7">
        <f>YEAR('Main 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c r="A429" s="1">
        <v>428</v>
      </c>
      <c r="B429" s="1" t="s">
        <v>1496</v>
      </c>
      <c r="C429" s="7">
        <f>YEAR('Main 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c r="A430" s="1">
        <v>429</v>
      </c>
      <c r="B430" s="1" t="s">
        <v>1502</v>
      </c>
      <c r="C430" s="7">
        <f>YEAR('Main 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c r="A431" s="1">
        <v>430</v>
      </c>
      <c r="B431" s="1" t="s">
        <v>1507</v>
      </c>
      <c r="C431" s="7">
        <f>YEAR('Main 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c r="A432" s="1">
        <v>431</v>
      </c>
      <c r="B432" s="1" t="s">
        <v>1507</v>
      </c>
      <c r="C432" s="7">
        <f>YEAR('Main 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c r="A433" s="1">
        <v>432</v>
      </c>
      <c r="B433" s="1" t="s">
        <v>1507</v>
      </c>
      <c r="C433" s="7">
        <f>YEAR('Main 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c r="A434" s="1">
        <v>433</v>
      </c>
      <c r="B434" s="1" t="s">
        <v>1507</v>
      </c>
      <c r="C434" s="7">
        <f>YEAR('Main 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c r="A435" s="1">
        <v>434</v>
      </c>
      <c r="B435" s="1" t="s">
        <v>1515</v>
      </c>
      <c r="C435" s="7">
        <f>YEAR('Main 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c r="A436" s="1">
        <v>435</v>
      </c>
      <c r="B436" s="1" t="s">
        <v>1518</v>
      </c>
      <c r="C436" s="7">
        <f>YEAR('Main 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c r="A437" s="1">
        <v>436</v>
      </c>
      <c r="B437" s="1" t="s">
        <v>1518</v>
      </c>
      <c r="C437" s="7">
        <f>YEAR('Main 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c r="A438" s="1">
        <v>437</v>
      </c>
      <c r="B438" s="1" t="s">
        <v>1526</v>
      </c>
      <c r="C438" s="7">
        <f>YEAR('Main 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c r="A439" s="1">
        <v>438</v>
      </c>
      <c r="B439" s="1" t="s">
        <v>1526</v>
      </c>
      <c r="C439" s="7">
        <f>YEAR('Main 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c r="A440" s="1">
        <v>439</v>
      </c>
      <c r="B440" s="1" t="s">
        <v>1531</v>
      </c>
      <c r="C440" s="7">
        <f>YEAR('Main 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c r="A441" s="1">
        <v>440</v>
      </c>
      <c r="B441" s="1" t="s">
        <v>1536</v>
      </c>
      <c r="C441" s="7">
        <f>YEAR('Main 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c r="A442" s="1">
        <v>441</v>
      </c>
      <c r="B442" s="1" t="s">
        <v>1539</v>
      </c>
      <c r="C442" s="7">
        <f>YEAR('Main 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c r="A443" s="1">
        <v>442</v>
      </c>
      <c r="B443" s="1" t="s">
        <v>1539</v>
      </c>
      <c r="C443" s="7">
        <f>YEAR('Main 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c r="A444" s="1">
        <v>443</v>
      </c>
      <c r="B444" s="1" t="s">
        <v>1539</v>
      </c>
      <c r="C444" s="7">
        <f>YEAR('Main 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c r="A445" s="1">
        <v>444</v>
      </c>
      <c r="B445" s="1" t="s">
        <v>1539</v>
      </c>
      <c r="C445" s="7">
        <f>YEAR('Main 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c r="A446" s="1">
        <v>445</v>
      </c>
      <c r="B446" s="1" t="s">
        <v>1539</v>
      </c>
      <c r="C446" s="7">
        <f>YEAR('Main 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c r="A447" s="1">
        <v>446</v>
      </c>
      <c r="B447" s="1" t="s">
        <v>1539</v>
      </c>
      <c r="C447" s="7">
        <f>YEAR('Main 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c r="A448" s="1">
        <v>447</v>
      </c>
      <c r="B448" s="1" t="s">
        <v>1552</v>
      </c>
      <c r="C448" s="7">
        <f>YEAR('Main 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c r="A449" s="1">
        <v>448</v>
      </c>
      <c r="B449" s="1" t="s">
        <v>1557</v>
      </c>
      <c r="C449" s="7">
        <f>YEAR('Main 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c r="A450" s="1">
        <v>449</v>
      </c>
      <c r="B450" s="1" t="s">
        <v>1557</v>
      </c>
      <c r="C450" s="7">
        <f>YEAR('Main 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c r="A451" s="1">
        <v>450</v>
      </c>
      <c r="B451" s="1" t="s">
        <v>1557</v>
      </c>
      <c r="C451" s="7">
        <f>YEAR('Main 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c r="A452" s="1">
        <v>451</v>
      </c>
      <c r="B452" s="1" t="s">
        <v>1557</v>
      </c>
      <c r="C452" s="7">
        <f>YEAR('Main 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c r="A453" s="1">
        <v>452</v>
      </c>
      <c r="B453" s="1" t="s">
        <v>1557</v>
      </c>
      <c r="C453" s="7">
        <f>YEAR('Main 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c r="A454" s="1">
        <v>453</v>
      </c>
      <c r="B454" s="1" t="s">
        <v>1557</v>
      </c>
      <c r="C454" s="7">
        <f>YEAR('Main 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c r="A455" s="1">
        <v>454</v>
      </c>
      <c r="B455" s="1" t="s">
        <v>1573</v>
      </c>
      <c r="C455" s="7">
        <f>YEAR('Main 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c r="A456" s="1">
        <v>455</v>
      </c>
      <c r="B456" s="1" t="s">
        <v>1573</v>
      </c>
      <c r="C456" s="7">
        <f>YEAR('Main 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c r="A457" s="1">
        <v>456</v>
      </c>
      <c r="B457" s="1" t="s">
        <v>1578</v>
      </c>
      <c r="C457" s="7">
        <f>YEAR('Main 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c r="A458" s="1">
        <v>457</v>
      </c>
      <c r="B458" s="1" t="s">
        <v>1582</v>
      </c>
      <c r="C458" s="7">
        <f>YEAR('Main 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c r="A459" s="1">
        <v>458</v>
      </c>
      <c r="B459" s="1" t="s">
        <v>1587</v>
      </c>
      <c r="C459" s="7">
        <f>YEAR('Main 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c r="A460" s="1">
        <v>459</v>
      </c>
      <c r="B460" s="1" t="s">
        <v>1587</v>
      </c>
      <c r="C460" s="7">
        <f>YEAR('Main 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c r="A461" s="1">
        <v>460</v>
      </c>
      <c r="B461" s="1" t="s">
        <v>1591</v>
      </c>
      <c r="C461" s="7">
        <f>YEAR('Main 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c r="A462" s="1">
        <v>461</v>
      </c>
      <c r="B462" s="1" t="s">
        <v>1591</v>
      </c>
      <c r="C462" s="7">
        <f>YEAR('Main 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c r="A463" s="1">
        <v>462</v>
      </c>
      <c r="B463" s="1" t="s">
        <v>1591</v>
      </c>
      <c r="C463" s="7">
        <f>YEAR('Main 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c r="A464" s="1">
        <v>463</v>
      </c>
      <c r="B464" s="1" t="s">
        <v>1598</v>
      </c>
      <c r="C464" s="7">
        <f>YEAR('Main 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c r="A465" s="1">
        <v>464</v>
      </c>
      <c r="B465" s="1" t="s">
        <v>1598</v>
      </c>
      <c r="C465" s="7">
        <f>YEAR('Main 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c r="A466" s="1">
        <v>465</v>
      </c>
      <c r="B466" s="1" t="s">
        <v>1598</v>
      </c>
      <c r="C466" s="7">
        <f>YEAR('Main 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c r="A467" s="1">
        <v>466</v>
      </c>
      <c r="B467" s="1" t="s">
        <v>1598</v>
      </c>
      <c r="C467" s="7">
        <f>YEAR('Main 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c r="A468" s="1">
        <v>467</v>
      </c>
      <c r="B468" s="1" t="s">
        <v>1598</v>
      </c>
      <c r="C468" s="7">
        <f>YEAR('Main 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c r="A469" s="1">
        <v>468</v>
      </c>
      <c r="B469" s="1" t="s">
        <v>1609</v>
      </c>
      <c r="C469" s="7">
        <f>YEAR('Main 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c r="A470" s="1">
        <v>469</v>
      </c>
      <c r="B470" s="1" t="s">
        <v>1613</v>
      </c>
      <c r="C470" s="7">
        <f>YEAR('Main 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c r="A471" s="1">
        <v>470</v>
      </c>
      <c r="B471" s="1" t="s">
        <v>1617</v>
      </c>
      <c r="C471" s="7">
        <f>YEAR('Main 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c r="A472" s="1">
        <v>471</v>
      </c>
      <c r="B472" s="1" t="s">
        <v>1620</v>
      </c>
      <c r="C472" s="7">
        <f>YEAR('Main 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c r="A473" s="1">
        <v>472</v>
      </c>
      <c r="B473" s="1" t="s">
        <v>1626</v>
      </c>
      <c r="C473" s="7">
        <f>YEAR('Main 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c r="A474" s="1">
        <v>473</v>
      </c>
      <c r="B474" s="1" t="s">
        <v>1626</v>
      </c>
      <c r="C474" s="7">
        <f>YEAR('Main 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c r="A475" s="1">
        <v>474</v>
      </c>
      <c r="B475" s="1" t="s">
        <v>1626</v>
      </c>
      <c r="C475" s="7">
        <f>YEAR('Main 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c r="A476" s="1">
        <v>475</v>
      </c>
      <c r="B476" s="1" t="s">
        <v>1626</v>
      </c>
      <c r="C476" s="7">
        <f>YEAR('Main 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c r="A477" s="1">
        <v>476</v>
      </c>
      <c r="B477" s="1" t="s">
        <v>1626</v>
      </c>
      <c r="C477" s="7">
        <f>YEAR('Main 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c r="A478" s="1">
        <v>477</v>
      </c>
      <c r="B478" s="1" t="s">
        <v>1626</v>
      </c>
      <c r="C478" s="7">
        <f>YEAR('Main 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c r="A479" s="1">
        <v>478</v>
      </c>
      <c r="B479" s="1" t="s">
        <v>1641</v>
      </c>
      <c r="C479" s="7">
        <f>YEAR('Main 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c r="A480" s="1">
        <v>479</v>
      </c>
      <c r="B480" s="1" t="s">
        <v>1644</v>
      </c>
      <c r="C480" s="7">
        <f>YEAR('Main 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c r="A481" s="1">
        <v>480</v>
      </c>
      <c r="B481" s="1" t="s">
        <v>1647</v>
      </c>
      <c r="C481" s="7">
        <f>YEAR('Main 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c r="A482" s="1">
        <v>481</v>
      </c>
      <c r="B482" s="1" t="s">
        <v>1647</v>
      </c>
      <c r="C482" s="7">
        <f>YEAR('Main 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c r="A483" s="1">
        <v>482</v>
      </c>
      <c r="B483" s="1" t="s">
        <v>1654</v>
      </c>
      <c r="C483" s="7">
        <f>YEAR('Main 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c r="A484" s="1">
        <v>483</v>
      </c>
      <c r="B484" s="1" t="s">
        <v>1659</v>
      </c>
      <c r="C484" s="7">
        <f>YEAR('Main 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c r="A485" s="1">
        <v>484</v>
      </c>
      <c r="B485" s="1" t="s">
        <v>1659</v>
      </c>
      <c r="C485" s="7">
        <f>YEAR('Main 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c r="A486" s="1">
        <v>485</v>
      </c>
      <c r="B486" s="1" t="s">
        <v>1664</v>
      </c>
      <c r="C486" s="7">
        <f>YEAR('Main 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c r="A487" s="1">
        <v>486</v>
      </c>
      <c r="B487" s="1" t="s">
        <v>1664</v>
      </c>
      <c r="C487" s="7">
        <f>YEAR('Main 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c r="A488" s="1">
        <v>487</v>
      </c>
      <c r="B488" s="1" t="s">
        <v>1664</v>
      </c>
      <c r="C488" s="7">
        <f>YEAR('Main 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c r="A489" s="1">
        <v>488</v>
      </c>
      <c r="B489" s="1" t="s">
        <v>1673</v>
      </c>
      <c r="C489" s="7">
        <f>YEAR('Main 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c r="A490" s="1">
        <v>489</v>
      </c>
      <c r="B490" s="1" t="s">
        <v>1678</v>
      </c>
      <c r="C490" s="7">
        <f>YEAR('Main 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c r="A491" s="1">
        <v>490</v>
      </c>
      <c r="B491" s="1" t="s">
        <v>1678</v>
      </c>
      <c r="C491" s="7">
        <f>YEAR('Main 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c r="A492" s="1">
        <v>491</v>
      </c>
      <c r="B492" s="1" t="s">
        <v>1678</v>
      </c>
      <c r="C492" s="7">
        <f>YEAR('Main 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c r="A493" s="1">
        <v>492</v>
      </c>
      <c r="B493" s="1" t="s">
        <v>1686</v>
      </c>
      <c r="C493" s="7">
        <f>YEAR('Main 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c r="A494" s="1">
        <v>493</v>
      </c>
      <c r="B494" s="1" t="s">
        <v>1686</v>
      </c>
      <c r="C494" s="7">
        <f>YEAR('Main 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c r="A495" s="1">
        <v>494</v>
      </c>
      <c r="B495" s="1" t="s">
        <v>1693</v>
      </c>
      <c r="C495" s="7">
        <f>YEAR('Main 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c r="A496" s="1">
        <v>495</v>
      </c>
      <c r="B496" s="1" t="s">
        <v>1698</v>
      </c>
      <c r="C496" s="7">
        <f>YEAR('Main 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c r="A497" s="1">
        <v>496</v>
      </c>
      <c r="B497" s="1" t="s">
        <v>1703</v>
      </c>
      <c r="C497" s="7">
        <f>YEAR('Main 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c r="A498" s="1">
        <v>497</v>
      </c>
      <c r="B498" s="1" t="s">
        <v>1710</v>
      </c>
      <c r="C498" s="7">
        <f>YEAR('Main 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c r="A499" s="1">
        <v>498</v>
      </c>
      <c r="B499" s="1" t="s">
        <v>1710</v>
      </c>
      <c r="C499" s="7">
        <f>YEAR('Main 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c r="A500" s="1">
        <v>499</v>
      </c>
      <c r="B500" s="1" t="s">
        <v>1710</v>
      </c>
      <c r="C500" s="7">
        <f>YEAR('Main 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c r="A501" s="1">
        <v>500</v>
      </c>
      <c r="B501" s="1" t="s">
        <v>1710</v>
      </c>
      <c r="C501" s="7">
        <f>YEAR('Main 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c r="A502" s="1">
        <v>501</v>
      </c>
      <c r="B502" s="1" t="s">
        <v>1718</v>
      </c>
      <c r="C502" s="7">
        <f>YEAR('Main 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c r="A503" s="1">
        <v>502</v>
      </c>
      <c r="B503" s="1" t="s">
        <v>1718</v>
      </c>
      <c r="C503" s="7">
        <f>YEAR('Main 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c r="A504" s="1">
        <v>503</v>
      </c>
      <c r="B504" s="1" t="s">
        <v>1718</v>
      </c>
      <c r="C504" s="7">
        <f>YEAR('Main 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c r="A505" s="1">
        <v>504</v>
      </c>
      <c r="B505" s="1" t="s">
        <v>1718</v>
      </c>
      <c r="C505" s="7">
        <f>YEAR('Main 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c r="A506" s="1">
        <v>505</v>
      </c>
      <c r="B506" s="1" t="s">
        <v>1718</v>
      </c>
      <c r="C506" s="7">
        <f>YEAR('Main 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c r="A507" s="1">
        <v>506</v>
      </c>
      <c r="B507" s="1" t="s">
        <v>1732</v>
      </c>
      <c r="C507" s="7">
        <f>YEAR('Main 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c r="A508" s="1">
        <v>507</v>
      </c>
      <c r="B508" s="1" t="s">
        <v>1733</v>
      </c>
      <c r="C508" s="7">
        <f>YEAR('Main 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c r="A509" s="1">
        <v>508</v>
      </c>
      <c r="B509" s="1" t="s">
        <v>1733</v>
      </c>
      <c r="C509" s="7">
        <f>YEAR('Main 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c r="A510" s="1">
        <v>509</v>
      </c>
      <c r="B510" s="1" t="s">
        <v>1733</v>
      </c>
      <c r="C510" s="7">
        <f>YEAR('Main 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c r="A511" s="1">
        <v>510</v>
      </c>
      <c r="B511" s="1" t="s">
        <v>1733</v>
      </c>
      <c r="C511" s="7">
        <f>YEAR('Main 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c r="A512" s="1">
        <v>511</v>
      </c>
      <c r="B512" s="1" t="s">
        <v>1744</v>
      </c>
      <c r="C512" s="7">
        <f>YEAR('Main 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c r="A513" s="1">
        <v>512</v>
      </c>
      <c r="B513" s="1" t="s">
        <v>1744</v>
      </c>
      <c r="C513" s="7">
        <f>YEAR('Main 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c r="A514" s="1">
        <v>513</v>
      </c>
      <c r="B514" s="1" t="s">
        <v>1752</v>
      </c>
      <c r="C514" s="7">
        <f>YEAR('Main 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c r="A515" s="1">
        <v>514</v>
      </c>
      <c r="B515" s="1" t="s">
        <v>1753</v>
      </c>
      <c r="C515" s="7">
        <f>YEAR('Main 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c r="A516" s="1">
        <v>515</v>
      </c>
      <c r="B516" s="1" t="s">
        <v>1753</v>
      </c>
      <c r="C516" s="7">
        <f>YEAR('Main 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c r="A517" s="1">
        <v>516</v>
      </c>
      <c r="B517" s="1" t="s">
        <v>1760</v>
      </c>
      <c r="C517" s="7">
        <f>YEAR('Main 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c r="A518" s="1">
        <v>517</v>
      </c>
      <c r="B518" s="1" t="s">
        <v>1760</v>
      </c>
      <c r="C518" s="7">
        <f>YEAR('Main 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c r="A519" s="1">
        <v>518</v>
      </c>
      <c r="B519" s="1" t="s">
        <v>1760</v>
      </c>
      <c r="C519" s="7">
        <f>YEAR('Main 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c r="A520" s="1">
        <v>519</v>
      </c>
      <c r="B520" s="1" t="s">
        <v>1760</v>
      </c>
      <c r="C520" s="7">
        <f>YEAR('Main 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c r="A521" s="1">
        <v>520</v>
      </c>
      <c r="B521" s="1" t="s">
        <v>1771</v>
      </c>
      <c r="C521" s="7">
        <f>YEAR('Main 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c r="A522" s="1">
        <v>521</v>
      </c>
      <c r="B522" s="1" t="s">
        <v>1771</v>
      </c>
      <c r="C522" s="7">
        <f>YEAR('Main 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c r="A523" s="1">
        <v>522</v>
      </c>
      <c r="B523" s="1" t="s">
        <v>1771</v>
      </c>
      <c r="C523" s="7">
        <f>YEAR('Main 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c r="A524" s="1">
        <v>523</v>
      </c>
      <c r="B524" s="1" t="s">
        <v>1778</v>
      </c>
      <c r="C524" s="7">
        <f>YEAR('Main 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c r="A525" s="1">
        <v>524</v>
      </c>
      <c r="B525" s="1" t="s">
        <v>1781</v>
      </c>
      <c r="C525" s="7">
        <f>YEAR('Main 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c r="A526" s="1">
        <v>525</v>
      </c>
      <c r="B526" s="1" t="s">
        <v>1781</v>
      </c>
      <c r="C526" s="7">
        <f>YEAR('Main 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c r="A527" s="1">
        <v>526</v>
      </c>
      <c r="B527" s="1" t="s">
        <v>1785</v>
      </c>
      <c r="C527" s="7">
        <f>YEAR('Main 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c r="A528" s="1">
        <v>527</v>
      </c>
      <c r="B528" s="1" t="s">
        <v>1789</v>
      </c>
      <c r="C528" s="7">
        <f>YEAR('Main 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c r="A529" s="1">
        <v>528</v>
      </c>
      <c r="B529" s="1" t="s">
        <v>1789</v>
      </c>
      <c r="C529" s="7">
        <f>YEAR('Main 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c r="A530" s="1">
        <v>529</v>
      </c>
      <c r="B530" s="1" t="s">
        <v>1795</v>
      </c>
      <c r="C530" s="7">
        <f>YEAR('Main 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c r="A531" s="1">
        <v>530</v>
      </c>
      <c r="B531" s="1" t="s">
        <v>1795</v>
      </c>
      <c r="C531" s="7">
        <f>YEAR('Main 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c r="A532" s="1">
        <v>531</v>
      </c>
      <c r="B532" s="1" t="s">
        <v>1795</v>
      </c>
      <c r="C532" s="7">
        <f>YEAR('Main 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c r="A533" s="1">
        <v>532</v>
      </c>
      <c r="B533" s="1" t="s">
        <v>1804</v>
      </c>
      <c r="C533" s="7">
        <f>YEAR('Main 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c r="A534" s="1">
        <v>533</v>
      </c>
      <c r="B534" s="1" t="s">
        <v>1809</v>
      </c>
      <c r="C534" s="7">
        <f>YEAR('Main 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c r="A535" s="1">
        <v>534</v>
      </c>
      <c r="B535" s="1" t="s">
        <v>1814</v>
      </c>
      <c r="C535" s="7">
        <f>YEAR('Main 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c r="A536" s="1">
        <v>535</v>
      </c>
      <c r="B536" s="1" t="s">
        <v>1814</v>
      </c>
      <c r="C536" s="7">
        <f>YEAR('Main 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c r="A537" s="1">
        <v>536</v>
      </c>
      <c r="B537" s="1" t="s">
        <v>1820</v>
      </c>
      <c r="C537" s="7">
        <f>YEAR('Main 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c r="A538" s="1">
        <v>537</v>
      </c>
      <c r="B538" s="1" t="s">
        <v>1826</v>
      </c>
      <c r="C538" s="7">
        <f>YEAR('Main 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c r="A539" s="1">
        <v>538</v>
      </c>
      <c r="B539" s="1" t="s">
        <v>1831</v>
      </c>
      <c r="C539" s="7">
        <f>YEAR('Main 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c r="A540" s="1">
        <v>539</v>
      </c>
      <c r="B540" s="1" t="s">
        <v>1834</v>
      </c>
      <c r="C540" s="7">
        <f>YEAR('Main 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c r="A541" s="1">
        <v>540</v>
      </c>
      <c r="B541" s="1" t="s">
        <v>1834</v>
      </c>
      <c r="C541" s="7">
        <f>YEAR('Main 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c r="A542" s="1">
        <v>541</v>
      </c>
      <c r="B542" s="1" t="s">
        <v>1841</v>
      </c>
      <c r="C542" s="7">
        <f>YEAR('Main 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c r="A543" s="1">
        <v>542</v>
      </c>
      <c r="B543" s="1" t="s">
        <v>1847</v>
      </c>
      <c r="C543" s="7">
        <f>YEAR('Main 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c r="A544" s="1">
        <v>543</v>
      </c>
      <c r="B544" s="1" t="s">
        <v>1850</v>
      </c>
      <c r="C544" s="7">
        <f>YEAR('Main 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c r="A545" s="1">
        <v>544</v>
      </c>
      <c r="B545" s="1" t="s">
        <v>1853</v>
      </c>
      <c r="C545" s="7">
        <f>YEAR('Main 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c r="A546" s="1">
        <v>545</v>
      </c>
      <c r="B546" s="1" t="s">
        <v>1853</v>
      </c>
      <c r="C546" s="7">
        <f>YEAR('Main 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c r="A547" s="1">
        <v>546</v>
      </c>
      <c r="B547" s="1" t="s">
        <v>1853</v>
      </c>
      <c r="C547" s="7">
        <f>YEAR('Main 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c r="A548" s="1">
        <v>547</v>
      </c>
      <c r="B548" s="1" t="s">
        <v>1860</v>
      </c>
      <c r="C548" s="7">
        <f>YEAR('Main 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c r="A549" s="1">
        <v>548</v>
      </c>
      <c r="B549" s="1" t="s">
        <v>1860</v>
      </c>
      <c r="C549" s="7">
        <f>YEAR('Main 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c r="A550" s="1">
        <v>549</v>
      </c>
      <c r="B550" s="1" t="s">
        <v>1867</v>
      </c>
      <c r="C550" s="7">
        <f>YEAR('Main 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c r="A551" s="1">
        <v>550</v>
      </c>
      <c r="B551" s="1" t="s">
        <v>1867</v>
      </c>
      <c r="C551" s="7">
        <f>YEAR('Main 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c r="A552" s="1">
        <v>551</v>
      </c>
      <c r="B552" s="1" t="s">
        <v>1867</v>
      </c>
      <c r="C552" s="7">
        <f>YEAR('Main 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c r="A553" s="1">
        <v>552</v>
      </c>
      <c r="B553" s="1" t="s">
        <v>1869</v>
      </c>
      <c r="C553" s="7">
        <f>YEAR('Main 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c r="A554" s="1">
        <v>553</v>
      </c>
      <c r="B554" s="1" t="s">
        <v>1874</v>
      </c>
      <c r="C554" s="7">
        <f>YEAR('Main 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c r="A555" s="1">
        <v>554</v>
      </c>
      <c r="B555" s="1" t="s">
        <v>1877</v>
      </c>
      <c r="C555" s="7">
        <f>YEAR('Main 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c r="A556" s="1">
        <v>555</v>
      </c>
      <c r="B556" s="1" t="s">
        <v>1882</v>
      </c>
      <c r="C556" s="7">
        <f>YEAR('Main 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c r="A557" s="1">
        <v>556</v>
      </c>
      <c r="B557" s="1" t="s">
        <v>1886</v>
      </c>
      <c r="C557" s="7">
        <f>YEAR('Main 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c r="A558" s="1">
        <v>557</v>
      </c>
      <c r="B558" s="1" t="s">
        <v>1891</v>
      </c>
      <c r="C558" s="7">
        <f>YEAR('Main 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c r="A559" s="1">
        <v>558</v>
      </c>
      <c r="B559" s="1" t="s">
        <v>1891</v>
      </c>
      <c r="C559" s="7">
        <f>YEAR('Main 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c r="A560" s="1">
        <v>559</v>
      </c>
      <c r="B560" s="1" t="s">
        <v>1891</v>
      </c>
      <c r="C560" s="7">
        <f>YEAR('Main 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c r="A561" s="1">
        <v>560</v>
      </c>
      <c r="B561" s="1" t="s">
        <v>1900</v>
      </c>
      <c r="C561" s="7">
        <f>YEAR('Main 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c r="A562" s="1">
        <v>561</v>
      </c>
      <c r="B562" s="1" t="s">
        <v>1900</v>
      </c>
      <c r="C562" s="7">
        <f>YEAR('Main 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c r="A563" s="1">
        <v>562</v>
      </c>
      <c r="B563" s="1" t="s">
        <v>1905</v>
      </c>
      <c r="C563" s="7">
        <f>YEAR('Main 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c r="A564" s="1">
        <v>563</v>
      </c>
      <c r="B564" s="1" t="s">
        <v>1905</v>
      </c>
      <c r="C564" s="7">
        <f>YEAR('Main 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c r="A565" s="1">
        <v>564</v>
      </c>
      <c r="B565" s="1" t="s">
        <v>1912</v>
      </c>
      <c r="C565" s="7">
        <f>YEAR('Main 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c r="A566" s="1">
        <v>565</v>
      </c>
      <c r="B566" s="1" t="s">
        <v>1912</v>
      </c>
      <c r="C566" s="7">
        <f>YEAR('Main 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c r="A567" s="1">
        <v>566</v>
      </c>
      <c r="B567" s="1" t="s">
        <v>1917</v>
      </c>
      <c r="C567" s="7">
        <f>YEAR('Main 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c r="A568" s="1">
        <v>567</v>
      </c>
      <c r="B568" s="1" t="s">
        <v>1922</v>
      </c>
      <c r="C568" s="7">
        <f>YEAR('Main 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c r="A569" s="1">
        <v>568</v>
      </c>
      <c r="B569" s="1" t="s">
        <v>1922</v>
      </c>
      <c r="C569" s="7">
        <f>YEAR('Main 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c r="A570" s="1">
        <v>569</v>
      </c>
      <c r="B570" s="1" t="s">
        <v>1922</v>
      </c>
      <c r="C570" s="7">
        <f>YEAR('Main 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c r="A571" s="1">
        <v>570</v>
      </c>
      <c r="B571" s="1" t="s">
        <v>1922</v>
      </c>
      <c r="C571" s="7">
        <f>YEAR('Main 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c r="A572" s="1">
        <v>571</v>
      </c>
      <c r="B572" s="1" t="s">
        <v>1933</v>
      </c>
      <c r="C572" s="7">
        <f>YEAR('Main 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c r="A573" s="1">
        <v>572</v>
      </c>
      <c r="B573" s="1" t="s">
        <v>1933</v>
      </c>
      <c r="C573" s="7">
        <f>YEAR('Main 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c r="A574" s="1">
        <v>573</v>
      </c>
      <c r="B574" s="1" t="s">
        <v>1933</v>
      </c>
      <c r="C574" s="7">
        <f>YEAR('Main 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c r="A575" s="1">
        <v>574</v>
      </c>
      <c r="B575" s="1" t="s">
        <v>1933</v>
      </c>
      <c r="C575" s="7">
        <f>YEAR('Main 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c r="A576" s="1">
        <v>575</v>
      </c>
      <c r="B576" s="1" t="s">
        <v>1938</v>
      </c>
      <c r="C576" s="7">
        <f>YEAR('Main 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c r="A577" s="1">
        <v>576</v>
      </c>
      <c r="B577" s="1" t="s">
        <v>1944</v>
      </c>
      <c r="C577" s="7">
        <f>YEAR('Main 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c r="A578" s="1">
        <v>577</v>
      </c>
      <c r="B578" s="1" t="s">
        <v>1944</v>
      </c>
      <c r="C578" s="7">
        <f>YEAR('Main 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c r="A579" s="1">
        <v>578</v>
      </c>
      <c r="B579" s="1" t="s">
        <v>1944</v>
      </c>
      <c r="C579" s="7">
        <f>YEAR('Main 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c r="A580" s="1">
        <v>579</v>
      </c>
      <c r="B580" s="1" t="s">
        <v>1951</v>
      </c>
      <c r="C580" s="7">
        <f>YEAR('Main 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c r="A581" s="1">
        <v>580</v>
      </c>
      <c r="B581" s="1" t="s">
        <v>1951</v>
      </c>
      <c r="C581" s="7">
        <f>YEAR('Main 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c r="A582" s="1">
        <v>581</v>
      </c>
      <c r="B582" s="1" t="s">
        <v>1956</v>
      </c>
      <c r="C582" s="7">
        <f>YEAR('Main 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c r="A583" s="1">
        <v>582</v>
      </c>
      <c r="B583" s="1" t="s">
        <v>1961</v>
      </c>
      <c r="C583" s="7">
        <f>YEAR('Main 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c r="A584" s="1">
        <v>583</v>
      </c>
      <c r="B584" s="1" t="s">
        <v>1961</v>
      </c>
      <c r="C584" s="7">
        <f>YEAR('Main 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c r="A585" s="1">
        <v>584</v>
      </c>
      <c r="B585" s="1" t="s">
        <v>1961</v>
      </c>
      <c r="C585" s="7">
        <f>YEAR('Main 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c r="A586" s="1">
        <v>585</v>
      </c>
      <c r="B586" s="1" t="s">
        <v>1961</v>
      </c>
      <c r="C586" s="7">
        <f>YEAR('Main 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c r="A587" s="1">
        <v>586</v>
      </c>
      <c r="B587" s="1" t="s">
        <v>1961</v>
      </c>
      <c r="C587" s="7">
        <f>YEAR('Main 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c r="A588" s="1">
        <v>587</v>
      </c>
      <c r="B588" s="1" t="s">
        <v>1968</v>
      </c>
      <c r="C588" s="7">
        <f>YEAR('Main 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c r="A589" s="1">
        <v>588</v>
      </c>
      <c r="B589" s="1" t="s">
        <v>1968</v>
      </c>
      <c r="C589" s="7">
        <f>YEAR('Main 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c r="A590" s="1">
        <v>589</v>
      </c>
      <c r="B590" s="1" t="s">
        <v>1973</v>
      </c>
      <c r="C590" s="7">
        <f>YEAR('Main 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c r="A591" s="1">
        <v>590</v>
      </c>
      <c r="B591" s="1" t="s">
        <v>1973</v>
      </c>
      <c r="C591" s="7">
        <f>YEAR('Main 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c r="A592" s="1">
        <v>591</v>
      </c>
      <c r="B592" s="1" t="s">
        <v>1973</v>
      </c>
      <c r="C592" s="7">
        <f>YEAR('Main 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c r="A593" s="1">
        <v>592</v>
      </c>
      <c r="B593" s="1" t="s">
        <v>1973</v>
      </c>
      <c r="C593" s="7">
        <f>YEAR('Main 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c r="A594" s="1">
        <v>593</v>
      </c>
      <c r="B594" s="1" t="s">
        <v>1983</v>
      </c>
      <c r="C594" s="7">
        <f>YEAR('Main 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c r="A595" s="1">
        <v>594</v>
      </c>
      <c r="B595" s="1" t="s">
        <v>1983</v>
      </c>
      <c r="C595" s="7">
        <f>YEAR('Main 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c r="A596" s="1">
        <v>595</v>
      </c>
      <c r="B596" s="1" t="s">
        <v>1989</v>
      </c>
      <c r="C596" s="7">
        <f>YEAR('Main 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c r="A597" s="1">
        <v>596</v>
      </c>
      <c r="B597" s="1" t="s">
        <v>1989</v>
      </c>
      <c r="C597" s="7">
        <f>YEAR('Main 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c r="A598" s="1">
        <v>597</v>
      </c>
      <c r="B598" s="1" t="s">
        <v>1989</v>
      </c>
      <c r="C598" s="7">
        <f>YEAR('Main 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c r="A599" s="1">
        <v>598</v>
      </c>
      <c r="B599" s="1" t="s">
        <v>1989</v>
      </c>
      <c r="C599" s="7">
        <f>YEAR('Main 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c r="A600" s="1">
        <v>599</v>
      </c>
      <c r="B600" s="1" t="s">
        <v>1996</v>
      </c>
      <c r="C600" s="7">
        <f>YEAR('Main 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c r="A601" s="1">
        <v>600</v>
      </c>
      <c r="B601" s="1" t="s">
        <v>2001</v>
      </c>
      <c r="C601" s="7">
        <f>YEAR('Main 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c r="A602" s="1">
        <v>601</v>
      </c>
      <c r="B602" s="1" t="s">
        <v>2001</v>
      </c>
      <c r="C602" s="7">
        <f>YEAR('Main 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c r="A603" s="1">
        <v>602</v>
      </c>
      <c r="B603" s="1" t="s">
        <v>2001</v>
      </c>
      <c r="C603" s="7">
        <f>YEAR('Main 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c r="A604" s="1">
        <v>603</v>
      </c>
      <c r="B604" s="1" t="s">
        <v>2008</v>
      </c>
      <c r="C604" s="7">
        <f>YEAR('Main 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c r="A605" s="1">
        <v>604</v>
      </c>
      <c r="B605" s="1" t="s">
        <v>2008</v>
      </c>
      <c r="C605" s="7">
        <f>YEAR('Main 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c r="A606" s="1">
        <v>605</v>
      </c>
      <c r="B606" s="1" t="s">
        <v>2008</v>
      </c>
      <c r="C606" s="7">
        <f>YEAR('Main 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c r="A607" s="1">
        <v>606</v>
      </c>
      <c r="B607" s="1" t="s">
        <v>2008</v>
      </c>
      <c r="C607" s="7">
        <f>YEAR('Main 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c r="A608" s="1">
        <v>607</v>
      </c>
      <c r="B608" s="1" t="s">
        <v>2008</v>
      </c>
      <c r="C608" s="7">
        <f>YEAR('Main 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c r="A609" s="1">
        <v>608</v>
      </c>
      <c r="B609" s="1" t="s">
        <v>2015</v>
      </c>
      <c r="C609" s="7">
        <f>YEAR('Main 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c r="A610" s="1">
        <v>609</v>
      </c>
      <c r="B610" s="1" t="s">
        <v>2015</v>
      </c>
      <c r="C610" s="7">
        <f>YEAR('Main 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c r="A611" s="1">
        <v>610</v>
      </c>
      <c r="B611" s="1" t="s">
        <v>2015</v>
      </c>
      <c r="C611" s="7">
        <f>YEAR('Main 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c r="A612" s="1">
        <v>611</v>
      </c>
      <c r="B612" s="1" t="s">
        <v>2022</v>
      </c>
      <c r="C612" s="7">
        <f>YEAR('Main 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c r="A613" s="1">
        <v>612</v>
      </c>
      <c r="B613" s="1" t="s">
        <v>2022</v>
      </c>
      <c r="C613" s="7">
        <f>YEAR('Main 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c r="A614" s="1">
        <v>613</v>
      </c>
      <c r="B614" s="1" t="s">
        <v>2027</v>
      </c>
      <c r="C614" s="7">
        <f>YEAR('Main 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c r="A615" s="1">
        <v>614</v>
      </c>
      <c r="B615" s="1" t="s">
        <v>2027</v>
      </c>
      <c r="C615" s="7">
        <f>YEAR('Main 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c r="A616" s="1">
        <v>615</v>
      </c>
      <c r="B616" s="1" t="s">
        <v>2034</v>
      </c>
      <c r="C616" s="7">
        <f>YEAR('Main 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c r="A617" s="1">
        <v>616</v>
      </c>
      <c r="B617" s="1" t="s">
        <v>2034</v>
      </c>
      <c r="C617" s="7">
        <f>YEAR('Main 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c r="A618" s="1">
        <v>617</v>
      </c>
      <c r="B618" s="1" t="s">
        <v>2040</v>
      </c>
      <c r="C618" s="7">
        <f>YEAR('Main 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c r="A619" s="1">
        <v>618</v>
      </c>
      <c r="B619" s="1" t="s">
        <v>2040</v>
      </c>
      <c r="C619" s="7">
        <f>YEAR('Main 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c r="A620" s="1">
        <v>619</v>
      </c>
      <c r="B620" s="1" t="s">
        <v>2040</v>
      </c>
      <c r="C620" s="7">
        <f>YEAR('Main 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c r="A621" s="1">
        <v>620</v>
      </c>
      <c r="B621" s="1" t="s">
        <v>2040</v>
      </c>
      <c r="C621" s="7">
        <f>YEAR('Main 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c r="A622" s="1">
        <v>621</v>
      </c>
      <c r="B622" s="1" t="s">
        <v>2040</v>
      </c>
      <c r="C622" s="7">
        <f>YEAR('Main 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c r="A623" s="1">
        <v>622</v>
      </c>
      <c r="B623" s="1" t="s">
        <v>2051</v>
      </c>
      <c r="C623" s="7">
        <f>YEAR('Main 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c r="A624" s="1">
        <v>623</v>
      </c>
      <c r="B624" s="1" t="s">
        <v>2056</v>
      </c>
      <c r="C624" s="7">
        <f>YEAR('Main 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c r="A625" s="1">
        <v>624</v>
      </c>
      <c r="B625" s="1" t="s">
        <v>2056</v>
      </c>
      <c r="C625" s="7">
        <f>YEAR('Main 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c r="A626" s="1">
        <v>625</v>
      </c>
      <c r="B626" s="1" t="s">
        <v>2056</v>
      </c>
      <c r="C626" s="7">
        <f>YEAR('Main 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c r="A627" s="1">
        <v>626</v>
      </c>
      <c r="B627" s="1" t="s">
        <v>2056</v>
      </c>
      <c r="C627" s="7">
        <f>YEAR('Main 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c r="A628" s="1">
        <v>627</v>
      </c>
      <c r="B628" s="1" t="s">
        <v>2066</v>
      </c>
      <c r="C628" s="7">
        <f>YEAR('Main 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c r="A629" s="1">
        <v>628</v>
      </c>
      <c r="B629" s="1" t="s">
        <v>2071</v>
      </c>
      <c r="C629" s="7">
        <f>YEAR('Main 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c r="A630" s="1">
        <v>629</v>
      </c>
      <c r="B630" s="1" t="s">
        <v>2076</v>
      </c>
      <c r="C630" s="7">
        <f>YEAR('Main 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c r="A631" s="1">
        <v>630</v>
      </c>
      <c r="B631" s="1" t="s">
        <v>2076</v>
      </c>
      <c r="C631" s="7">
        <f>YEAR('Main 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c r="A632" s="1">
        <v>631</v>
      </c>
      <c r="B632" s="1" t="s">
        <v>2079</v>
      </c>
      <c r="C632" s="7">
        <f>YEAR('Main 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c r="A633" s="1">
        <v>632</v>
      </c>
      <c r="B633" s="1" t="s">
        <v>2079</v>
      </c>
      <c r="C633" s="7">
        <f>YEAR('Main 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c r="A634" s="1">
        <v>633</v>
      </c>
      <c r="B634" s="1" t="s">
        <v>2079</v>
      </c>
      <c r="C634" s="7">
        <f>YEAR('Main 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c r="A635" s="1">
        <v>634</v>
      </c>
      <c r="B635" s="1" t="s">
        <v>2088</v>
      </c>
      <c r="C635" s="7">
        <f>YEAR('Main 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c r="A636" s="1">
        <v>635</v>
      </c>
      <c r="B636" s="1" t="s">
        <v>2088</v>
      </c>
      <c r="C636" s="7">
        <f>YEAR('Main 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c r="A637" s="1">
        <v>636</v>
      </c>
      <c r="B637" s="1" t="s">
        <v>2091</v>
      </c>
      <c r="C637" s="7">
        <f>YEAR('Main 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c r="A638" s="1">
        <v>637</v>
      </c>
      <c r="B638" s="1" t="s">
        <v>2097</v>
      </c>
      <c r="C638" s="7">
        <f>YEAR('Main 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c r="A639" s="1">
        <v>638</v>
      </c>
      <c r="B639" s="1" t="s">
        <v>2097</v>
      </c>
      <c r="C639" s="7">
        <f>YEAR('Main 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c r="A640" s="1">
        <v>639</v>
      </c>
      <c r="B640" s="1" t="s">
        <v>2104</v>
      </c>
      <c r="C640" s="7">
        <f>YEAR('Main 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c r="A641" s="1">
        <v>640</v>
      </c>
      <c r="B641" s="1" t="s">
        <v>2104</v>
      </c>
      <c r="C641" s="7">
        <f>YEAR('Main 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c r="A642" s="1">
        <v>641</v>
      </c>
      <c r="B642" s="1" t="s">
        <v>2108</v>
      </c>
      <c r="C642" s="7">
        <f>YEAR('Main 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c r="A643" s="1">
        <v>642</v>
      </c>
      <c r="B643" s="1" t="s">
        <v>2113</v>
      </c>
      <c r="C643" s="7">
        <f>YEAR('Main 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c r="A644" s="1">
        <v>643</v>
      </c>
      <c r="B644" s="1" t="s">
        <v>2113</v>
      </c>
      <c r="C644" s="7">
        <f>YEAR('Main 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c r="A645" s="1">
        <v>644</v>
      </c>
      <c r="B645" s="1" t="s">
        <v>2121</v>
      </c>
      <c r="C645" s="7">
        <f>YEAR('Main 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c r="A646" s="1">
        <v>645</v>
      </c>
      <c r="B646" s="1" t="s">
        <v>2125</v>
      </c>
      <c r="C646" s="7">
        <f>YEAR('Main 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c r="A647" s="1">
        <v>646</v>
      </c>
      <c r="B647" s="1" t="s">
        <v>2129</v>
      </c>
      <c r="C647" s="7">
        <f>YEAR('Main 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c r="A648" s="1">
        <v>647</v>
      </c>
      <c r="B648" s="1" t="s">
        <v>2134</v>
      </c>
      <c r="C648" s="7">
        <f>YEAR('Main 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c r="A649" s="1">
        <v>648</v>
      </c>
      <c r="B649" s="1" t="s">
        <v>2134</v>
      </c>
      <c r="C649" s="7">
        <f>YEAR('Main 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c r="A650" s="1">
        <v>649</v>
      </c>
      <c r="B650" s="1" t="s">
        <v>2139</v>
      </c>
      <c r="C650" s="7">
        <f>YEAR('Main 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c r="A651" s="1">
        <v>650</v>
      </c>
      <c r="B651" s="1" t="s">
        <v>2139</v>
      </c>
      <c r="C651" s="7">
        <f>YEAR('Main 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c r="A652" s="1">
        <v>651</v>
      </c>
      <c r="B652" s="1" t="s">
        <v>2139</v>
      </c>
      <c r="C652" s="7">
        <f>YEAR('Main 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c r="A653" s="1">
        <v>652</v>
      </c>
      <c r="B653" s="1" t="s">
        <v>2145</v>
      </c>
      <c r="C653" s="7">
        <f>YEAR('Main 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c r="A654" s="1">
        <v>653</v>
      </c>
      <c r="B654" s="1" t="s">
        <v>2148</v>
      </c>
      <c r="C654" s="7">
        <f>YEAR('Main 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c r="A655" s="1">
        <v>654</v>
      </c>
      <c r="B655" s="1" t="s">
        <v>2148</v>
      </c>
      <c r="C655" s="7">
        <f>YEAR('Main 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c r="A656" s="1">
        <v>655</v>
      </c>
      <c r="B656" s="1" t="s">
        <v>2151</v>
      </c>
      <c r="C656" s="7">
        <f>YEAR('Main 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c r="A657" s="1">
        <v>656</v>
      </c>
      <c r="B657" s="1" t="s">
        <v>2151</v>
      </c>
      <c r="C657" s="7">
        <f>YEAR('Main 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c r="A658" s="1">
        <v>657</v>
      </c>
      <c r="B658" s="1" t="s">
        <v>2151</v>
      </c>
      <c r="C658" s="7">
        <f>YEAR('Main 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c r="A659" s="1">
        <v>658</v>
      </c>
      <c r="B659" s="1" t="s">
        <v>2160</v>
      </c>
      <c r="C659" s="7">
        <f>YEAR('Main 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c r="A660" s="1">
        <v>659</v>
      </c>
      <c r="B660" s="1" t="s">
        <v>2160</v>
      </c>
      <c r="C660" s="7">
        <f>YEAR('Main 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c r="A661" s="1">
        <v>660</v>
      </c>
      <c r="B661" s="1" t="s">
        <v>2163</v>
      </c>
      <c r="C661" s="7">
        <f>YEAR('Main 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c r="A662" s="1">
        <v>661</v>
      </c>
      <c r="B662" s="1" t="s">
        <v>2163</v>
      </c>
      <c r="C662" s="7">
        <f>YEAR('Main 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c r="A663" s="1">
        <v>662</v>
      </c>
      <c r="B663" s="1" t="s">
        <v>2163</v>
      </c>
      <c r="C663" s="7">
        <f>YEAR('Main 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c r="A664" s="1">
        <v>663</v>
      </c>
      <c r="B664" s="1" t="s">
        <v>2163</v>
      </c>
      <c r="C664" s="7">
        <f>YEAR('Main 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c r="A665" s="1">
        <v>664</v>
      </c>
      <c r="B665" s="1" t="s">
        <v>2166</v>
      </c>
      <c r="C665" s="7">
        <f>YEAR('Main 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c r="A666" s="1">
        <v>665</v>
      </c>
      <c r="B666" s="1" t="s">
        <v>2169</v>
      </c>
      <c r="C666" s="7">
        <f>YEAR('Main 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c r="A667" s="1">
        <v>666</v>
      </c>
      <c r="B667" s="1" t="s">
        <v>2170</v>
      </c>
      <c r="C667" s="7">
        <f>YEAR('Main 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c r="A668" s="1">
        <v>667</v>
      </c>
      <c r="B668" s="1" t="s">
        <v>2170</v>
      </c>
      <c r="C668" s="7">
        <f>YEAR('Main 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c r="A669" s="1">
        <v>668</v>
      </c>
      <c r="B669" s="1" t="s">
        <v>2170</v>
      </c>
      <c r="C669" s="7">
        <f>YEAR('Main 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c r="A670" s="1">
        <v>669</v>
      </c>
      <c r="B670" s="1" t="s">
        <v>2177</v>
      </c>
      <c r="C670" s="7">
        <f>YEAR('Main 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c r="A671" s="1">
        <v>670</v>
      </c>
      <c r="B671" s="1" t="s">
        <v>2183</v>
      </c>
      <c r="C671" s="7">
        <f>YEAR('Main 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c r="A672" s="1">
        <v>671</v>
      </c>
      <c r="B672" s="1" t="s">
        <v>2183</v>
      </c>
      <c r="C672" s="7">
        <f>YEAR('Main 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c r="A673" s="1">
        <v>672</v>
      </c>
      <c r="B673" s="1" t="s">
        <v>2183</v>
      </c>
      <c r="C673" s="7">
        <f>YEAR('Main 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c r="A674" s="1">
        <v>673</v>
      </c>
      <c r="B674" s="1" t="s">
        <v>2189</v>
      </c>
      <c r="C674" s="7">
        <f>YEAR('Main 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c r="A675" s="1">
        <v>674</v>
      </c>
      <c r="B675" s="1" t="s">
        <v>2192</v>
      </c>
      <c r="C675" s="7">
        <f>YEAR('Main 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c r="A676" s="1">
        <v>675</v>
      </c>
      <c r="B676" s="1" t="s">
        <v>2192</v>
      </c>
      <c r="C676" s="7">
        <f>YEAR('Main 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c r="A677" s="1">
        <v>676</v>
      </c>
      <c r="B677" s="1" t="s">
        <v>2192</v>
      </c>
      <c r="C677" s="7">
        <f>YEAR('Main 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c r="A678" s="1">
        <v>677</v>
      </c>
      <c r="B678" s="1" t="s">
        <v>2199</v>
      </c>
      <c r="C678" s="7">
        <f>YEAR('Main 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c r="A679" s="1">
        <v>678</v>
      </c>
      <c r="B679" s="1" t="s">
        <v>2199</v>
      </c>
      <c r="C679" s="7">
        <f>YEAR('Main 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c r="A680" s="1">
        <v>679</v>
      </c>
      <c r="B680" s="1" t="s">
        <v>2199</v>
      </c>
      <c r="C680" s="7">
        <f>YEAR('Main 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c r="A681" s="1">
        <v>680</v>
      </c>
      <c r="B681" s="1" t="s">
        <v>2199</v>
      </c>
      <c r="C681" s="7">
        <f>YEAR('Main 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c r="A682" s="1">
        <v>681</v>
      </c>
      <c r="B682" s="1" t="s">
        <v>2211</v>
      </c>
      <c r="C682" s="7">
        <f>YEAR('Main 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c r="A683" s="1">
        <v>682</v>
      </c>
      <c r="B683" s="1" t="s">
        <v>2211</v>
      </c>
      <c r="C683" s="7">
        <f>YEAR('Main 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c r="A684" s="1">
        <v>683</v>
      </c>
      <c r="B684" s="1" t="s">
        <v>2211</v>
      </c>
      <c r="C684" s="7">
        <f>YEAR('Main 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c r="A685" s="1">
        <v>684</v>
      </c>
      <c r="B685" s="1" t="s">
        <v>2218</v>
      </c>
      <c r="C685" s="7">
        <f>YEAR('Main 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c r="A686" s="1">
        <v>685</v>
      </c>
      <c r="B686" s="1" t="s">
        <v>2218</v>
      </c>
      <c r="C686" s="7">
        <f>YEAR('Main 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c r="A687" s="1">
        <v>686</v>
      </c>
      <c r="B687" s="1" t="s">
        <v>2224</v>
      </c>
      <c r="C687" s="7">
        <f>YEAR('Main 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c r="A688" s="1">
        <v>687</v>
      </c>
      <c r="B688" s="1" t="s">
        <v>2224</v>
      </c>
      <c r="C688" s="7">
        <f>YEAR('Main 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c r="A689" s="1">
        <v>688</v>
      </c>
      <c r="B689" s="1" t="s">
        <v>2224</v>
      </c>
      <c r="C689" s="7">
        <f>YEAR('Main 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c r="A690" s="1">
        <v>689</v>
      </c>
      <c r="B690" s="1" t="s">
        <v>2229</v>
      </c>
      <c r="C690" s="7">
        <f>YEAR('Main 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c r="A691" s="1">
        <v>690</v>
      </c>
      <c r="B691" s="1" t="s">
        <v>2234</v>
      </c>
      <c r="C691" s="7">
        <f>YEAR('Main 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c r="A692" s="1">
        <v>691</v>
      </c>
      <c r="B692" s="1" t="s">
        <v>2234</v>
      </c>
      <c r="C692" s="7">
        <f>YEAR('Main 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c r="A693" s="1">
        <v>692</v>
      </c>
      <c r="B693" s="1" t="s">
        <v>2234</v>
      </c>
      <c r="C693" s="7">
        <f>YEAR('Main 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c r="A694" s="1">
        <v>693</v>
      </c>
      <c r="B694" s="1" t="s">
        <v>2242</v>
      </c>
      <c r="C694" s="7">
        <f>YEAR('Main 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c r="A695" s="1">
        <v>694</v>
      </c>
      <c r="B695" s="1" t="s">
        <v>2242</v>
      </c>
      <c r="C695" s="7">
        <f>YEAR('Main 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c r="A696" s="1">
        <v>695</v>
      </c>
      <c r="B696" s="1" t="s">
        <v>2249</v>
      </c>
      <c r="C696" s="7">
        <f>YEAR('Main 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c r="A697" s="1">
        <v>696</v>
      </c>
      <c r="B697" s="1" t="s">
        <v>2249</v>
      </c>
      <c r="C697" s="7">
        <f>YEAR('Main 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c r="A698" s="1">
        <v>697</v>
      </c>
      <c r="B698" s="1" t="s">
        <v>2249</v>
      </c>
      <c r="C698" s="7">
        <f>YEAR('Main 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c r="A699" s="1">
        <v>698</v>
      </c>
      <c r="B699" s="1" t="s">
        <v>2249</v>
      </c>
      <c r="C699" s="7">
        <f>YEAR('Main 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c r="A700" s="1">
        <v>699</v>
      </c>
      <c r="B700" s="1" t="s">
        <v>2249</v>
      </c>
      <c r="C700" s="7">
        <f>YEAR('Main 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c r="A701" s="1">
        <v>700</v>
      </c>
      <c r="B701" s="1" t="s">
        <v>2249</v>
      </c>
      <c r="C701" s="7">
        <f>YEAR('Main 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c r="A702" s="1">
        <v>701</v>
      </c>
      <c r="B702" s="1" t="s">
        <v>2249</v>
      </c>
      <c r="C702" s="7">
        <f>YEAR('Main 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c r="A703" s="1">
        <v>702</v>
      </c>
      <c r="B703" s="1" t="s">
        <v>2261</v>
      </c>
      <c r="C703" s="7">
        <f>YEAR('Main 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c r="A704" s="1">
        <v>703</v>
      </c>
      <c r="B704" s="1" t="s">
        <v>2262</v>
      </c>
      <c r="C704" s="7">
        <f>YEAR('Main 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c r="A705" s="1">
        <v>704</v>
      </c>
      <c r="B705" s="1" t="s">
        <v>2265</v>
      </c>
      <c r="C705" s="7">
        <f>YEAR('Main 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c r="A706" s="1">
        <v>705</v>
      </c>
      <c r="B706" s="1" t="s">
        <v>2270</v>
      </c>
      <c r="C706" s="7">
        <f>YEAR('Main 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c r="A707" s="1">
        <v>706</v>
      </c>
      <c r="B707" s="1" t="s">
        <v>2270</v>
      </c>
      <c r="C707" s="7">
        <f>YEAR('Main 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c r="A708" s="1">
        <v>707</v>
      </c>
      <c r="B708" s="1" t="s">
        <v>2270</v>
      </c>
      <c r="C708" s="7">
        <f>YEAR('Main 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c r="A709" s="1">
        <v>708</v>
      </c>
      <c r="B709" s="1" t="s">
        <v>2278</v>
      </c>
      <c r="C709" s="7">
        <f>YEAR('Main 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c r="A710" s="1">
        <v>709</v>
      </c>
      <c r="B710" s="1" t="s">
        <v>2278</v>
      </c>
      <c r="C710" s="7">
        <f>YEAR('Main 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c r="A711" s="1">
        <v>710</v>
      </c>
      <c r="B711" s="1" t="s">
        <v>2278</v>
      </c>
      <c r="C711" s="7">
        <f>YEAR('Main 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c r="A712" s="1">
        <v>711</v>
      </c>
      <c r="B712" s="1" t="s">
        <v>2283</v>
      </c>
      <c r="C712" s="7">
        <f>YEAR('Main 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c r="A713" s="1">
        <v>712</v>
      </c>
      <c r="B713" s="1" t="s">
        <v>2286</v>
      </c>
      <c r="C713" s="7">
        <f>YEAR('Main 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c r="A714" s="1">
        <v>713</v>
      </c>
      <c r="B714" s="1" t="s">
        <v>2292</v>
      </c>
      <c r="C714" s="7">
        <f>YEAR('Main 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c r="A715" s="1">
        <v>714</v>
      </c>
      <c r="B715" s="1" t="s">
        <v>2292</v>
      </c>
      <c r="C715" s="7">
        <f>YEAR('Main 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c r="A716" s="1">
        <v>715</v>
      </c>
      <c r="B716" s="1" t="s">
        <v>2292</v>
      </c>
      <c r="C716" s="7">
        <f>YEAR('Main 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c r="A717" s="1">
        <v>716</v>
      </c>
      <c r="B717" s="1" t="s">
        <v>2300</v>
      </c>
      <c r="C717" s="7">
        <f>YEAR('Main 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c r="A718" s="1">
        <v>717</v>
      </c>
      <c r="B718" s="1" t="s">
        <v>2303</v>
      </c>
      <c r="C718" s="7">
        <f>YEAR('Main 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c r="A719" s="1">
        <v>718</v>
      </c>
      <c r="B719" s="1" t="s">
        <v>2306</v>
      </c>
      <c r="C719" s="7">
        <f>YEAR('Main 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c r="A720" s="1">
        <v>719</v>
      </c>
      <c r="B720" s="1" t="s">
        <v>2309</v>
      </c>
      <c r="C720" s="7">
        <f>YEAR('Main 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c r="A721" s="1">
        <v>720</v>
      </c>
      <c r="B721" s="1" t="s">
        <v>2309</v>
      </c>
      <c r="C721" s="7">
        <f>YEAR('Main 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c r="A722" s="1">
        <v>721</v>
      </c>
      <c r="B722" s="1" t="s">
        <v>2312</v>
      </c>
      <c r="C722" s="7">
        <f>YEAR('Main 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c r="A723" s="1">
        <v>722</v>
      </c>
      <c r="B723" s="1" t="s">
        <v>2317</v>
      </c>
      <c r="C723" s="7">
        <f>YEAR('Main 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c r="A724" s="1">
        <v>723</v>
      </c>
      <c r="B724" s="1" t="s">
        <v>2317</v>
      </c>
      <c r="C724" s="7">
        <f>YEAR('Main 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c r="A725" s="1">
        <v>724</v>
      </c>
      <c r="B725" s="1" t="s">
        <v>2322</v>
      </c>
      <c r="C725" s="7">
        <f>YEAR('Main 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c r="A726" s="1">
        <v>725</v>
      </c>
      <c r="B726" s="1" t="s">
        <v>2327</v>
      </c>
      <c r="C726" s="7">
        <f>YEAR('Main 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c r="A727" s="1">
        <v>726</v>
      </c>
      <c r="B727" s="1" t="s">
        <v>2333</v>
      </c>
      <c r="C727" s="7">
        <f>YEAR('Main 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c r="A728" s="1">
        <v>727</v>
      </c>
      <c r="B728" s="1" t="s">
        <v>2333</v>
      </c>
      <c r="C728" s="7">
        <f>YEAR('Main 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c r="A729" s="1">
        <v>728</v>
      </c>
      <c r="B729" s="1" t="s">
        <v>2340</v>
      </c>
      <c r="C729" s="7">
        <f>YEAR('Main 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c r="A730" s="1">
        <v>729</v>
      </c>
      <c r="B730" s="1" t="s">
        <v>2340</v>
      </c>
      <c r="C730" s="7">
        <f>YEAR('Main 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c r="A731" s="1">
        <v>730</v>
      </c>
      <c r="B731" s="1" t="s">
        <v>2340</v>
      </c>
      <c r="C731" s="7">
        <f>YEAR('Main 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c r="A732" s="1">
        <v>731</v>
      </c>
      <c r="B732" s="1" t="s">
        <v>2340</v>
      </c>
      <c r="C732" s="7">
        <f>YEAR('Main 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c r="A733" s="1">
        <v>732</v>
      </c>
      <c r="B733" s="1" t="s">
        <v>2340</v>
      </c>
      <c r="C733" s="7">
        <f>YEAR('Main 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c r="A734" s="1">
        <v>733</v>
      </c>
      <c r="B734" s="1" t="s">
        <v>2350</v>
      </c>
      <c r="C734" s="7">
        <f>YEAR('Main 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c r="A735" s="1">
        <v>734</v>
      </c>
      <c r="B735" s="1" t="s">
        <v>2350</v>
      </c>
      <c r="C735" s="7">
        <f>YEAR('Main 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c r="A736" s="1">
        <v>735</v>
      </c>
      <c r="B736" s="1" t="s">
        <v>2350</v>
      </c>
      <c r="C736" s="7">
        <f>YEAR('Main 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c r="A737" s="1">
        <v>736</v>
      </c>
      <c r="B737" s="1" t="s">
        <v>2350</v>
      </c>
      <c r="C737" s="7">
        <f>YEAR('Main 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c r="A738" s="1">
        <v>737</v>
      </c>
      <c r="B738" s="1" t="s">
        <v>2350</v>
      </c>
      <c r="C738" s="7">
        <f>YEAR('Main 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c r="A739" s="1">
        <v>738</v>
      </c>
      <c r="B739" s="1" t="s">
        <v>2350</v>
      </c>
      <c r="C739" s="7">
        <f>YEAR('Main 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c r="A740" s="1">
        <v>739</v>
      </c>
      <c r="B740" s="1" t="s">
        <v>2359</v>
      </c>
      <c r="C740" s="7">
        <f>YEAR('Main 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c r="A741" s="1">
        <v>740</v>
      </c>
      <c r="B741" s="1" t="s">
        <v>2362</v>
      </c>
      <c r="C741" s="7">
        <f>YEAR('Main 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c r="A742" s="1">
        <v>741</v>
      </c>
      <c r="B742" s="1" t="s">
        <v>2362</v>
      </c>
      <c r="C742" s="7">
        <f>YEAR('Main 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c r="A743" s="1">
        <v>742</v>
      </c>
      <c r="B743" s="1" t="s">
        <v>2362</v>
      </c>
      <c r="C743" s="7">
        <f>YEAR('Main 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c r="A744" s="1">
        <v>743</v>
      </c>
      <c r="B744" s="1" t="s">
        <v>2369</v>
      </c>
      <c r="C744" s="7">
        <f>YEAR('Main 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c r="A745" s="1">
        <v>744</v>
      </c>
      <c r="B745" s="1" t="s">
        <v>2369</v>
      </c>
      <c r="C745" s="7">
        <f>YEAR('Main 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c r="A746" s="1">
        <v>745</v>
      </c>
      <c r="B746" s="1" t="s">
        <v>2369</v>
      </c>
      <c r="C746" s="7">
        <f>YEAR('Main 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c r="A747" s="1">
        <v>746</v>
      </c>
      <c r="B747" s="1" t="s">
        <v>2369</v>
      </c>
      <c r="C747" s="7">
        <f>YEAR('Main 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c r="A748" s="1">
        <v>747</v>
      </c>
      <c r="B748" s="1" t="s">
        <v>2376</v>
      </c>
      <c r="C748" s="7">
        <f>YEAR('Main 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c r="A749" s="1">
        <v>748</v>
      </c>
      <c r="B749" s="1" t="s">
        <v>2376</v>
      </c>
      <c r="C749" s="7">
        <f>YEAR('Main 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c r="A750" s="1">
        <v>749</v>
      </c>
      <c r="B750" s="1" t="s">
        <v>2377</v>
      </c>
      <c r="C750" s="7">
        <f>YEAR('Main 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c r="A751" s="1">
        <v>750</v>
      </c>
      <c r="B751" s="1" t="s">
        <v>2383</v>
      </c>
      <c r="C751" s="7">
        <f>YEAR('Main 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c r="A752" s="1">
        <v>751</v>
      </c>
      <c r="B752" s="1" t="s">
        <v>2383</v>
      </c>
      <c r="C752" s="7">
        <f>YEAR('Main 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c r="A753" s="1">
        <v>752</v>
      </c>
      <c r="B753" s="1" t="s">
        <v>2383</v>
      </c>
      <c r="C753" s="7">
        <f>YEAR('Main 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c r="A754" s="1">
        <v>753</v>
      </c>
      <c r="B754" s="1" t="s">
        <v>2383</v>
      </c>
      <c r="C754" s="7">
        <f>YEAR('Main 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c r="A755" s="1">
        <v>754</v>
      </c>
      <c r="B755" s="1" t="s">
        <v>2393</v>
      </c>
      <c r="C755" s="7">
        <f>YEAR('Main 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c r="A756" s="1">
        <v>755</v>
      </c>
      <c r="B756" s="1" t="s">
        <v>2398</v>
      </c>
      <c r="C756" s="7">
        <f>YEAR('Main 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c r="A757" s="1">
        <v>756</v>
      </c>
      <c r="B757" s="1" t="s">
        <v>2399</v>
      </c>
      <c r="C757" s="7">
        <f>YEAR('Main 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c r="A758" s="1">
        <v>757</v>
      </c>
      <c r="B758" s="1" t="s">
        <v>2402</v>
      </c>
      <c r="C758" s="7">
        <f>YEAR('Main 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c r="A759" s="1">
        <v>758</v>
      </c>
      <c r="B759" s="1" t="s">
        <v>2402</v>
      </c>
      <c r="C759" s="7">
        <f>YEAR('Main 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c r="A760" s="1">
        <v>759</v>
      </c>
      <c r="B760" s="1" t="s">
        <v>2406</v>
      </c>
      <c r="C760" s="7">
        <f>YEAR('Main 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c r="A761" s="1">
        <v>760</v>
      </c>
      <c r="B761" s="1" t="s">
        <v>2409</v>
      </c>
      <c r="C761" s="7">
        <f>YEAR('Main 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c r="A762" s="1">
        <v>761</v>
      </c>
      <c r="B762" s="1" t="s">
        <v>2412</v>
      </c>
      <c r="C762" s="7">
        <f>YEAR('Main 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c r="A763" s="1">
        <v>762</v>
      </c>
      <c r="B763" s="1" t="s">
        <v>2413</v>
      </c>
      <c r="C763" s="7">
        <f>YEAR('Main 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c r="A764" s="1">
        <v>763</v>
      </c>
      <c r="B764" s="1" t="s">
        <v>2416</v>
      </c>
      <c r="C764" s="7">
        <f>YEAR('Main 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c r="A765" s="1">
        <v>764</v>
      </c>
      <c r="B765" s="1" t="s">
        <v>2419</v>
      </c>
      <c r="C765" s="7">
        <f>YEAR('Main 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c r="A766" s="1">
        <v>765</v>
      </c>
      <c r="B766" s="1" t="s">
        <v>2419</v>
      </c>
      <c r="C766" s="7">
        <f>YEAR('Main 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c r="A767" s="1">
        <v>766</v>
      </c>
      <c r="B767" s="1" t="s">
        <v>2419</v>
      </c>
      <c r="C767" s="7">
        <f>YEAR('Main 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c r="A768" s="1">
        <v>767</v>
      </c>
      <c r="B768" s="1" t="s">
        <v>2419</v>
      </c>
      <c r="C768" s="7">
        <f>YEAR('Main 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c r="A769" s="1">
        <v>768</v>
      </c>
      <c r="B769" s="1" t="s">
        <v>2419</v>
      </c>
      <c r="C769" s="7">
        <f>YEAR('Main 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c r="A770" s="1">
        <v>769</v>
      </c>
      <c r="B770" s="1" t="s">
        <v>2430</v>
      </c>
      <c r="C770" s="7">
        <f>YEAR('Main 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c r="A771" s="1">
        <v>770</v>
      </c>
      <c r="B771" s="1" t="s">
        <v>2435</v>
      </c>
      <c r="C771" s="7">
        <f>YEAR('Main 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c r="A772" s="1">
        <v>771</v>
      </c>
      <c r="B772" s="1" t="s">
        <v>2438</v>
      </c>
      <c r="C772" s="7">
        <f>YEAR('Main 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c r="A773" s="1">
        <v>772</v>
      </c>
      <c r="B773" s="1" t="s">
        <v>2438</v>
      </c>
      <c r="C773" s="7">
        <f>YEAR('Main 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c r="A774" s="1">
        <v>773</v>
      </c>
      <c r="B774" s="1" t="s">
        <v>2438</v>
      </c>
      <c r="C774" s="7">
        <f>YEAR('Main 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c r="A775" s="1">
        <v>774</v>
      </c>
      <c r="B775" s="1" t="s">
        <v>2438</v>
      </c>
      <c r="C775" s="7">
        <f>YEAR('Main 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c r="A776" s="1">
        <v>775</v>
      </c>
      <c r="B776" s="1" t="s">
        <v>2438</v>
      </c>
      <c r="C776" s="7">
        <f>YEAR('Main 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c r="A777" s="1">
        <v>776</v>
      </c>
      <c r="B777" s="1" t="s">
        <v>2438</v>
      </c>
      <c r="C777" s="7">
        <f>YEAR('Main 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c r="A778" s="1">
        <v>777</v>
      </c>
      <c r="B778" s="1" t="s">
        <v>2449</v>
      </c>
      <c r="C778" s="7">
        <f>YEAR('Main 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c r="A779" s="1">
        <v>778</v>
      </c>
      <c r="B779" s="1" t="s">
        <v>2454</v>
      </c>
      <c r="C779" s="7">
        <f>YEAR('Main 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c r="A780" s="1">
        <v>779</v>
      </c>
      <c r="B780" s="1" t="s">
        <v>2454</v>
      </c>
      <c r="C780" s="7">
        <f>YEAR('Main 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c r="A781" s="1">
        <v>780</v>
      </c>
      <c r="B781" s="1" t="s">
        <v>2454</v>
      </c>
      <c r="C781" s="7">
        <f>YEAR('Main 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c r="A782" s="1">
        <v>781</v>
      </c>
      <c r="B782" s="1" t="s">
        <v>2454</v>
      </c>
      <c r="C782" s="7">
        <f>YEAR('Main 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c r="A783" s="1">
        <v>782</v>
      </c>
      <c r="B783" s="1" t="s">
        <v>2459</v>
      </c>
      <c r="C783" s="7">
        <f>YEAR('Main 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c r="A784" s="1">
        <v>783</v>
      </c>
      <c r="B784" s="1" t="s">
        <v>2459</v>
      </c>
      <c r="C784" s="7">
        <f>YEAR('Main 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c r="A785" s="1">
        <v>784</v>
      </c>
      <c r="B785" s="1" t="s">
        <v>2459</v>
      </c>
      <c r="C785" s="7">
        <f>YEAR('Main 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c r="A786" s="1">
        <v>785</v>
      </c>
      <c r="B786" s="1" t="s">
        <v>2459</v>
      </c>
      <c r="C786" s="7">
        <f>YEAR('Main 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c r="A787" s="1">
        <v>786</v>
      </c>
      <c r="B787" s="1" t="s">
        <v>2466</v>
      </c>
      <c r="C787" s="7">
        <f>YEAR('Main 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c r="A788" s="1">
        <v>787</v>
      </c>
      <c r="B788" s="1" t="s">
        <v>2469</v>
      </c>
      <c r="C788" s="7">
        <f>YEAR('Main 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c r="A789" s="1">
        <v>788</v>
      </c>
      <c r="B789" s="1" t="s">
        <v>2473</v>
      </c>
      <c r="C789" s="7">
        <f>YEAR('Main 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c r="A790" s="1">
        <v>789</v>
      </c>
      <c r="B790" s="1" t="s">
        <v>2478</v>
      </c>
      <c r="C790" s="7">
        <f>YEAR('Main 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c r="A791" s="1">
        <v>790</v>
      </c>
      <c r="B791" s="1" t="s">
        <v>2478</v>
      </c>
      <c r="C791" s="7">
        <f>YEAR('Main 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c r="A792" s="1">
        <v>791</v>
      </c>
      <c r="B792" s="1" t="s">
        <v>2478</v>
      </c>
      <c r="C792" s="7">
        <f>YEAR('Main 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c r="A793" s="1">
        <v>792</v>
      </c>
      <c r="B793" s="1" t="s">
        <v>2478</v>
      </c>
      <c r="C793" s="7">
        <f>YEAR('Main 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c r="A794" s="1">
        <v>793</v>
      </c>
      <c r="B794" s="1" t="s">
        <v>2483</v>
      </c>
      <c r="C794" s="7">
        <f>YEAR('Main 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c r="A795" s="1">
        <v>794</v>
      </c>
      <c r="B795" s="1" t="s">
        <v>2489</v>
      </c>
      <c r="C795" s="7">
        <f>YEAR('Main 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c r="A796" s="1">
        <v>795</v>
      </c>
      <c r="B796" s="1" t="s">
        <v>2489</v>
      </c>
      <c r="C796" s="7">
        <f>YEAR('Main 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c r="A797" s="1">
        <v>796</v>
      </c>
      <c r="B797" s="1" t="s">
        <v>2494</v>
      </c>
      <c r="C797" s="7">
        <f>YEAR('Main 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c r="A798" s="1">
        <v>797</v>
      </c>
      <c r="B798" s="1" t="s">
        <v>2497</v>
      </c>
      <c r="C798" s="7">
        <f>YEAR('Main 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c r="A799" s="1">
        <v>798</v>
      </c>
      <c r="B799" s="1" t="s">
        <v>2497</v>
      </c>
      <c r="C799" s="7">
        <f>YEAR('Main 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c r="A800" s="1">
        <v>799</v>
      </c>
      <c r="B800" s="1" t="s">
        <v>2497</v>
      </c>
      <c r="C800" s="7">
        <f>YEAR('Main 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c r="A801" s="1">
        <v>800</v>
      </c>
      <c r="B801" s="1" t="s">
        <v>2502</v>
      </c>
      <c r="C801" s="7">
        <f>YEAR('Main 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c r="A802" s="1">
        <v>801</v>
      </c>
      <c r="B802" s="1" t="s">
        <v>2506</v>
      </c>
      <c r="C802" s="7">
        <f>YEAR('Main 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c r="A803" s="1">
        <v>802</v>
      </c>
      <c r="B803" s="1" t="s">
        <v>2506</v>
      </c>
      <c r="C803" s="7">
        <f>YEAR('Main 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c r="A804" s="1">
        <v>803</v>
      </c>
      <c r="B804" s="1" t="s">
        <v>2511</v>
      </c>
      <c r="C804" s="7">
        <f>YEAR('Main 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c r="A805" s="1">
        <v>804</v>
      </c>
      <c r="B805" s="1" t="s">
        <v>2514</v>
      </c>
      <c r="C805" s="7">
        <f>YEAR('Main 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c r="A806" s="1">
        <v>805</v>
      </c>
      <c r="B806" s="1" t="s">
        <v>2519</v>
      </c>
      <c r="C806" s="7">
        <f>YEAR('Main 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c r="A807" s="1">
        <v>806</v>
      </c>
      <c r="B807" s="1" t="s">
        <v>2524</v>
      </c>
      <c r="C807" s="7">
        <f>YEAR('Main 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c r="A808" s="1">
        <v>807</v>
      </c>
      <c r="B808" s="1" t="s">
        <v>2524</v>
      </c>
      <c r="C808" s="7">
        <f>YEAR('Main 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c r="A809" s="1">
        <v>808</v>
      </c>
      <c r="B809" s="1" t="s">
        <v>2529</v>
      </c>
      <c r="C809" s="7">
        <f>YEAR('Main 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c r="A810" s="1">
        <v>809</v>
      </c>
      <c r="B810" s="1" t="s">
        <v>2529</v>
      </c>
      <c r="C810" s="7">
        <f>YEAR('Main 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c r="A811" s="1">
        <v>810</v>
      </c>
      <c r="B811" s="1" t="s">
        <v>2533</v>
      </c>
      <c r="C811" s="7">
        <f>YEAR('Main 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c r="A812" s="1">
        <v>811</v>
      </c>
      <c r="B812" s="1" t="s">
        <v>2533</v>
      </c>
      <c r="C812" s="7">
        <f>YEAR('Main 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c r="A813" s="1">
        <v>812</v>
      </c>
      <c r="B813" s="1" t="s">
        <v>2533</v>
      </c>
      <c r="C813" s="7">
        <f>YEAR('Main 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c r="A814" s="1">
        <v>813</v>
      </c>
      <c r="B814" s="1" t="s">
        <v>2533</v>
      </c>
      <c r="C814" s="7">
        <f>YEAR('Main 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c r="A815" s="1">
        <v>814</v>
      </c>
      <c r="B815" s="1" t="s">
        <v>2539</v>
      </c>
      <c r="C815" s="7">
        <f>YEAR('Main 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c r="A816" s="1">
        <v>815</v>
      </c>
      <c r="B816" s="1" t="s">
        <v>2539</v>
      </c>
      <c r="C816" s="7">
        <f>YEAR('Main 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c r="A817" s="1">
        <v>816</v>
      </c>
      <c r="B817" s="1" t="s">
        <v>2545</v>
      </c>
      <c r="C817" s="7">
        <f>YEAR('Main 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c r="A818" s="1">
        <v>817</v>
      </c>
      <c r="B818" s="1" t="s">
        <v>2549</v>
      </c>
      <c r="C818" s="7">
        <f>YEAR('Main 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c r="A819" s="1">
        <v>818</v>
      </c>
      <c r="B819" s="1" t="s">
        <v>2552</v>
      </c>
      <c r="C819" s="7">
        <f>YEAR('Main 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c r="A820" s="1">
        <v>819</v>
      </c>
      <c r="B820" s="1" t="s">
        <v>2552</v>
      </c>
      <c r="C820" s="7">
        <f>YEAR('Main 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c r="A821" s="1">
        <v>820</v>
      </c>
      <c r="B821" s="1" t="s">
        <v>2552</v>
      </c>
      <c r="C821" s="7">
        <f>YEAR('Main 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c r="A822" s="1">
        <v>821</v>
      </c>
      <c r="B822" s="1" t="s">
        <v>2552</v>
      </c>
      <c r="C822" s="7">
        <f>YEAR('Main 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c r="A823" s="1">
        <v>822</v>
      </c>
      <c r="B823" s="1" t="s">
        <v>2552</v>
      </c>
      <c r="C823" s="7">
        <f>YEAR('Main 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c r="A824" s="1">
        <v>823</v>
      </c>
      <c r="B824" s="1" t="s">
        <v>2561</v>
      </c>
      <c r="C824" s="7">
        <f>YEAR('Main 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c r="A825" s="1">
        <v>824</v>
      </c>
      <c r="B825" s="1" t="s">
        <v>2561</v>
      </c>
      <c r="C825" s="7">
        <f>YEAR('Main 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c r="A826" s="1">
        <v>825</v>
      </c>
      <c r="B826" s="1" t="s">
        <v>2566</v>
      </c>
      <c r="C826" s="7">
        <f>YEAR('Main 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c r="A827" s="1">
        <v>826</v>
      </c>
      <c r="B827" s="1" t="s">
        <v>2566</v>
      </c>
      <c r="C827" s="7">
        <f>YEAR('Main 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c r="A828" s="1">
        <v>827</v>
      </c>
      <c r="B828" s="1" t="s">
        <v>2571</v>
      </c>
      <c r="C828" s="7">
        <f>YEAR('Main 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c r="A829" s="1">
        <v>828</v>
      </c>
      <c r="B829" s="1" t="s">
        <v>2571</v>
      </c>
      <c r="C829" s="7">
        <f>YEAR('Main 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c r="A830" s="1">
        <v>829</v>
      </c>
      <c r="B830" s="1" t="s">
        <v>2571</v>
      </c>
      <c r="C830" s="7">
        <f>YEAR('Main 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c r="A831" s="1">
        <v>830</v>
      </c>
      <c r="B831" s="1" t="s">
        <v>2578</v>
      </c>
      <c r="C831" s="7">
        <f>YEAR('Main 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c r="A832" s="1">
        <v>831</v>
      </c>
      <c r="B832" s="1" t="s">
        <v>2578</v>
      </c>
      <c r="C832" s="7">
        <f>YEAR('Main 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c r="A833" s="1">
        <v>832</v>
      </c>
      <c r="B833" s="1" t="s">
        <v>2578</v>
      </c>
      <c r="C833" s="7">
        <f>YEAR('Main 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c r="A834" s="1">
        <v>833</v>
      </c>
      <c r="B834" s="1" t="s">
        <v>2578</v>
      </c>
      <c r="C834" s="7">
        <f>YEAR('Main 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c r="A835" s="1">
        <v>834</v>
      </c>
      <c r="B835" s="1" t="s">
        <v>2588</v>
      </c>
      <c r="C835" s="7">
        <f>YEAR('Main 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c r="A836" s="1">
        <v>835</v>
      </c>
      <c r="B836" s="1" t="s">
        <v>2588</v>
      </c>
      <c r="C836" s="7">
        <f>YEAR('Main 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c r="A837" s="1">
        <v>836</v>
      </c>
      <c r="B837" s="1" t="s">
        <v>2588</v>
      </c>
      <c r="C837" s="7">
        <f>YEAR('Main 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c r="A838" s="1">
        <v>837</v>
      </c>
      <c r="B838" s="1" t="s">
        <v>2595</v>
      </c>
      <c r="C838" s="7">
        <f>YEAR('Main 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c r="A839" s="1">
        <v>838</v>
      </c>
      <c r="B839" s="1" t="s">
        <v>2598</v>
      </c>
      <c r="C839" s="7">
        <f>YEAR('Main 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c r="A840" s="1">
        <v>839</v>
      </c>
      <c r="B840" s="1" t="s">
        <v>2603</v>
      </c>
      <c r="C840" s="7">
        <f>YEAR('Main 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c r="A841" s="1">
        <v>840</v>
      </c>
      <c r="B841" s="1" t="s">
        <v>2604</v>
      </c>
      <c r="C841" s="7">
        <f>YEAR('Main 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c r="A842" s="1">
        <v>841</v>
      </c>
      <c r="B842" s="1" t="s">
        <v>2604</v>
      </c>
      <c r="C842" s="7">
        <f>YEAR('Main 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c r="A843" s="1">
        <v>842</v>
      </c>
      <c r="B843" s="1" t="s">
        <v>2604</v>
      </c>
      <c r="C843" s="7">
        <f>YEAR('Main 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c r="A844" s="1">
        <v>843</v>
      </c>
      <c r="B844" s="1" t="s">
        <v>2611</v>
      </c>
      <c r="C844" s="7">
        <f>YEAR('Main 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c r="A845" s="1">
        <v>844</v>
      </c>
      <c r="B845" s="1" t="s">
        <v>2611</v>
      </c>
      <c r="C845" s="7">
        <f>YEAR('Main 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c r="A846" s="1">
        <v>845</v>
      </c>
      <c r="B846" s="1" t="s">
        <v>2611</v>
      </c>
      <c r="C846" s="7">
        <f>YEAR('Main 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c r="A847" s="1">
        <v>846</v>
      </c>
      <c r="B847" s="1" t="s">
        <v>2611</v>
      </c>
      <c r="C847" s="7">
        <f>YEAR('Main 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c r="A848" s="1">
        <v>847</v>
      </c>
      <c r="B848" s="1" t="s">
        <v>2622</v>
      </c>
      <c r="C848" s="7">
        <f>YEAR('Main 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c r="A849" s="1">
        <v>848</v>
      </c>
      <c r="B849" s="1" t="s">
        <v>2622</v>
      </c>
      <c r="C849" s="7">
        <f>YEAR('Main 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c r="A850" s="1">
        <v>849</v>
      </c>
      <c r="B850" s="1" t="s">
        <v>2625</v>
      </c>
      <c r="C850" s="7">
        <f>YEAR('Main 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c r="A851" s="1">
        <v>850</v>
      </c>
      <c r="B851" s="1" t="s">
        <v>2631</v>
      </c>
      <c r="C851" s="7">
        <f>YEAR('Main 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c r="A852" s="1">
        <v>851</v>
      </c>
      <c r="B852" s="1" t="s">
        <v>2637</v>
      </c>
      <c r="C852" s="7">
        <f>YEAR('Main 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c r="A853" s="1">
        <v>852</v>
      </c>
      <c r="B853" s="1" t="s">
        <v>2637</v>
      </c>
      <c r="C853" s="7">
        <f>YEAR('Main 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c r="A854" s="1">
        <v>853</v>
      </c>
      <c r="B854" s="1" t="s">
        <v>2645</v>
      </c>
      <c r="C854" s="7">
        <f>YEAR('Main 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c r="A855" s="1">
        <v>854</v>
      </c>
      <c r="B855" s="1" t="s">
        <v>2646</v>
      </c>
      <c r="C855" s="7">
        <f>YEAR('Main 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c r="A856" s="1">
        <v>855</v>
      </c>
      <c r="B856" s="1" t="s">
        <v>2646</v>
      </c>
      <c r="C856" s="7">
        <f>YEAR('Main 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c r="A857" s="1">
        <v>856</v>
      </c>
      <c r="B857" s="1" t="s">
        <v>2647</v>
      </c>
      <c r="C857" s="7">
        <f>YEAR('Main 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c r="A858" s="1">
        <v>857</v>
      </c>
      <c r="B858" s="1" t="s">
        <v>2647</v>
      </c>
      <c r="C858" s="7">
        <f>YEAR('Main 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c r="A859" s="1">
        <v>858</v>
      </c>
      <c r="B859" s="1" t="s">
        <v>2647</v>
      </c>
      <c r="C859" s="7">
        <f>YEAR('Main 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c r="A860" s="1">
        <v>859</v>
      </c>
      <c r="B860" s="1" t="s">
        <v>2655</v>
      </c>
      <c r="C860" s="7">
        <f>YEAR('Main 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c r="A861" s="1">
        <v>860</v>
      </c>
      <c r="B861" s="1" t="s">
        <v>2655</v>
      </c>
      <c r="C861" s="7">
        <f>YEAR('Main 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c r="A862" s="1">
        <v>861</v>
      </c>
      <c r="B862" s="1" t="s">
        <v>2659</v>
      </c>
      <c r="C862" s="7">
        <f>YEAR('Main 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c r="A863" s="1">
        <v>862</v>
      </c>
      <c r="B863" s="1" t="s">
        <v>2659</v>
      </c>
      <c r="C863" s="7">
        <f>YEAR('Main 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c r="A864" s="1">
        <v>863</v>
      </c>
      <c r="B864" s="1" t="s">
        <v>2664</v>
      </c>
      <c r="C864" s="7">
        <f>YEAR('Main 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c r="A865" s="1">
        <v>864</v>
      </c>
      <c r="B865" s="1" t="s">
        <v>2664</v>
      </c>
      <c r="C865" s="7">
        <f>YEAR('Main 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c r="A866" s="1">
        <v>865</v>
      </c>
      <c r="B866" s="1" t="s">
        <v>2664</v>
      </c>
      <c r="C866" s="7">
        <f>YEAR('Main 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c r="A867" s="1">
        <v>866</v>
      </c>
      <c r="B867" s="1" t="s">
        <v>2671</v>
      </c>
      <c r="C867" s="7">
        <f>YEAR('Main 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c r="A868" s="1">
        <v>867</v>
      </c>
      <c r="B868" s="1" t="s">
        <v>2671</v>
      </c>
      <c r="C868" s="7">
        <f>YEAR('Main 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c r="A869" s="1">
        <v>868</v>
      </c>
      <c r="B869" s="1" t="s">
        <v>2678</v>
      </c>
      <c r="C869" s="7">
        <f>YEAR('Main 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c r="A870" s="1">
        <v>869</v>
      </c>
      <c r="B870" s="1" t="s">
        <v>2683</v>
      </c>
      <c r="C870" s="7">
        <f>YEAR('Main 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c r="A871" s="1">
        <v>870</v>
      </c>
      <c r="B871" s="1" t="s">
        <v>2688</v>
      </c>
      <c r="C871" s="7">
        <f>YEAR('Main 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c r="A872" s="1">
        <v>871</v>
      </c>
      <c r="B872" s="1" t="s">
        <v>2688</v>
      </c>
      <c r="C872" s="7">
        <f>YEAR('Main 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c r="A873" s="1">
        <v>872</v>
      </c>
      <c r="B873" s="1" t="s">
        <v>2693</v>
      </c>
      <c r="C873" s="7">
        <f>YEAR('Main 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c r="A874" s="1">
        <v>873</v>
      </c>
      <c r="B874" s="1" t="s">
        <v>2697</v>
      </c>
      <c r="C874" s="7">
        <f>YEAR('Main 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c r="A875" s="1">
        <v>874</v>
      </c>
      <c r="B875" s="1" t="s">
        <v>2697</v>
      </c>
      <c r="C875" s="7">
        <f>YEAR('Main 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c r="A876" s="1">
        <v>875</v>
      </c>
      <c r="B876" s="1" t="s">
        <v>2700</v>
      </c>
      <c r="C876" s="7">
        <f>YEAR('Main 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c r="A877" s="1">
        <v>876</v>
      </c>
      <c r="B877" s="1" t="s">
        <v>2703</v>
      </c>
      <c r="C877" s="7">
        <f>YEAR('Main 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c r="A878" s="1">
        <v>877</v>
      </c>
      <c r="B878" s="1" t="s">
        <v>2703</v>
      </c>
      <c r="C878" s="7">
        <f>YEAR('Main 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c r="A879" s="1">
        <v>878</v>
      </c>
      <c r="B879" s="1" t="s">
        <v>2703</v>
      </c>
      <c r="C879" s="7">
        <f>YEAR('Main 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c r="A880" s="1">
        <v>879</v>
      </c>
      <c r="B880" s="1" t="s">
        <v>2706</v>
      </c>
      <c r="C880" s="7">
        <f>YEAR('Main 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c r="A881" s="1">
        <v>880</v>
      </c>
      <c r="B881" s="1" t="s">
        <v>2711</v>
      </c>
      <c r="C881" s="7">
        <f>YEAR('Main 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c r="A882" s="1">
        <v>881</v>
      </c>
      <c r="B882" s="1" t="s">
        <v>2711</v>
      </c>
      <c r="C882" s="7">
        <f>YEAR('Main 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c r="A883" s="1">
        <v>882</v>
      </c>
      <c r="B883" s="1" t="s">
        <v>2714</v>
      </c>
      <c r="C883" s="7">
        <f>YEAR('Main 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c r="A884" s="1">
        <v>883</v>
      </c>
      <c r="B884" s="1" t="s">
        <v>2715</v>
      </c>
      <c r="C884" s="7">
        <f>YEAR('Main 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c r="A885" s="1">
        <v>884</v>
      </c>
      <c r="B885" s="1" t="s">
        <v>2716</v>
      </c>
      <c r="C885" s="7">
        <f>YEAR('Main 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c r="A886" s="1">
        <v>885</v>
      </c>
      <c r="B886" s="1" t="s">
        <v>2719</v>
      </c>
      <c r="C886" s="7">
        <f>YEAR('Main 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c r="A887" s="1">
        <v>886</v>
      </c>
      <c r="B887" s="1" t="s">
        <v>2724</v>
      </c>
      <c r="C887" s="7">
        <f>YEAR('Main 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c r="A888" s="1">
        <v>887</v>
      </c>
      <c r="B888" s="1" t="s">
        <v>2729</v>
      </c>
      <c r="C888" s="7">
        <f>YEAR('Main 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c r="A889" s="1">
        <v>888</v>
      </c>
      <c r="B889" s="1" t="s">
        <v>2732</v>
      </c>
      <c r="C889" s="7">
        <f>YEAR('Main 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c r="A890" s="1">
        <v>889</v>
      </c>
      <c r="B890" s="1" t="s">
        <v>2736</v>
      </c>
      <c r="C890" s="7">
        <f>YEAR('Main 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c r="A891" s="1">
        <v>890</v>
      </c>
      <c r="B891" s="1" t="s">
        <v>2737</v>
      </c>
      <c r="C891" s="7">
        <f>YEAR('Main 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c r="A892" s="1">
        <v>891</v>
      </c>
      <c r="B892" s="1" t="s">
        <v>2737</v>
      </c>
      <c r="C892" s="7">
        <f>YEAR('Main 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c r="A893" s="1">
        <v>892</v>
      </c>
      <c r="B893" s="1" t="s">
        <v>2740</v>
      </c>
      <c r="C893" s="7">
        <f>YEAR('Main 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c r="A894" s="1">
        <v>893</v>
      </c>
      <c r="B894" s="1" t="s">
        <v>2740</v>
      </c>
      <c r="C894" s="7">
        <f>YEAR('Main 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c r="A895" s="1">
        <v>894</v>
      </c>
      <c r="B895" s="1" t="s">
        <v>2740</v>
      </c>
      <c r="C895" s="7">
        <f>YEAR('Main 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c r="A896" s="1">
        <v>895</v>
      </c>
      <c r="B896" s="1" t="s">
        <v>2747</v>
      </c>
      <c r="C896" s="7">
        <f>YEAR('Main 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c r="A897" s="1">
        <v>896</v>
      </c>
      <c r="B897" s="1" t="s">
        <v>2747</v>
      </c>
      <c r="C897" s="7">
        <f>YEAR('Main 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c r="A898" s="1">
        <v>897</v>
      </c>
      <c r="B898" s="1" t="s">
        <v>2752</v>
      </c>
      <c r="C898" s="7">
        <f>YEAR('Main 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c r="A899" s="1">
        <v>898</v>
      </c>
      <c r="B899" s="1" t="s">
        <v>2756</v>
      </c>
      <c r="C899" s="7">
        <f>YEAR('Main 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c r="A900" s="1">
        <v>899</v>
      </c>
      <c r="B900" s="1" t="s">
        <v>2759</v>
      </c>
      <c r="C900" s="7">
        <f>YEAR('Main 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c r="A901" s="1">
        <v>900</v>
      </c>
      <c r="B901" s="1" t="s">
        <v>2764</v>
      </c>
      <c r="C901" s="7">
        <f>YEAR('Main 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c r="A902" s="1">
        <v>901</v>
      </c>
      <c r="B902" s="1" t="s">
        <v>2769</v>
      </c>
      <c r="C902" s="7">
        <f>YEAR('Main 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c r="A903" s="1">
        <v>902</v>
      </c>
      <c r="B903" s="1" t="s">
        <v>2769</v>
      </c>
      <c r="C903" s="7">
        <f>YEAR('Main 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c r="A904" s="1">
        <v>903</v>
      </c>
      <c r="B904" s="1" t="s">
        <v>2775</v>
      </c>
      <c r="C904" s="7">
        <f>YEAR('Main 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c r="A905" s="1">
        <v>904</v>
      </c>
      <c r="B905" s="1" t="s">
        <v>2776</v>
      </c>
      <c r="C905" s="7">
        <f>YEAR('Main 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c r="A906" s="1">
        <v>905</v>
      </c>
      <c r="B906" s="1" t="s">
        <v>2776</v>
      </c>
      <c r="C906" s="7">
        <f>YEAR('Main 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c r="A907" s="1">
        <v>906</v>
      </c>
      <c r="B907" s="1" t="s">
        <v>2776</v>
      </c>
      <c r="C907" s="7">
        <f>YEAR('Main 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c r="A908" s="1">
        <v>907</v>
      </c>
      <c r="B908" s="1" t="s">
        <v>2781</v>
      </c>
      <c r="C908" s="7">
        <f>YEAR('Main 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c r="A909" s="1">
        <v>908</v>
      </c>
      <c r="B909" s="1" t="s">
        <v>2781</v>
      </c>
      <c r="C909" s="7">
        <f>YEAR('Main 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c r="A910" s="1">
        <v>909</v>
      </c>
      <c r="B910" s="1" t="s">
        <v>2781</v>
      </c>
      <c r="C910" s="7">
        <f>YEAR('Main 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c r="A911" s="1">
        <v>910</v>
      </c>
      <c r="B911" s="1" t="s">
        <v>2788</v>
      </c>
      <c r="C911" s="7">
        <f>YEAR('Main 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c r="A912" s="1">
        <v>911</v>
      </c>
      <c r="B912" s="1" t="s">
        <v>2788</v>
      </c>
      <c r="C912" s="7">
        <f>YEAR('Main 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c r="A913" s="1">
        <v>912</v>
      </c>
      <c r="B913" s="1" t="s">
        <v>2788</v>
      </c>
      <c r="C913" s="7">
        <f>YEAR('Main 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c r="A914" s="1">
        <v>913</v>
      </c>
      <c r="B914" s="1" t="s">
        <v>2797</v>
      </c>
      <c r="C914" s="7">
        <f>YEAR('Main 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c r="A915" s="1">
        <v>914</v>
      </c>
      <c r="B915" s="1" t="s">
        <v>2801</v>
      </c>
      <c r="C915" s="7">
        <f>YEAR('Main 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c r="A916" s="1">
        <v>915</v>
      </c>
      <c r="B916" s="1" t="s">
        <v>2801</v>
      </c>
      <c r="C916" s="7">
        <f>YEAR('Main 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c r="A917" s="1">
        <v>916</v>
      </c>
      <c r="B917" s="1" t="s">
        <v>2802</v>
      </c>
      <c r="C917" s="7">
        <f>YEAR('Main 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c r="A918" s="1">
        <v>917</v>
      </c>
      <c r="B918" s="1" t="s">
        <v>2802</v>
      </c>
      <c r="C918" s="7">
        <f>YEAR('Main 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c r="A919" s="1">
        <v>918</v>
      </c>
      <c r="B919" s="1" t="s">
        <v>2802</v>
      </c>
      <c r="C919" s="7">
        <f>YEAR('Main 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c r="A920" s="1">
        <v>919</v>
      </c>
      <c r="B920" s="1" t="s">
        <v>2805</v>
      </c>
      <c r="C920" s="7">
        <f>YEAR('Main 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c r="A921" s="1">
        <v>920</v>
      </c>
      <c r="B921" s="1" t="s">
        <v>2805</v>
      </c>
      <c r="C921" s="7">
        <f>YEAR('Main 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c r="A922" s="1">
        <v>921</v>
      </c>
      <c r="B922" s="1" t="s">
        <v>2810</v>
      </c>
      <c r="C922" s="7">
        <f>YEAR('Main 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c r="A923" s="1">
        <v>922</v>
      </c>
      <c r="B923" s="1" t="s">
        <v>2812</v>
      </c>
      <c r="C923" s="7">
        <f>YEAR('Main 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c r="A924" s="1">
        <v>923</v>
      </c>
      <c r="B924" s="1" t="s">
        <v>2812</v>
      </c>
      <c r="C924" s="7">
        <f>YEAR('Main 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c r="A925" s="1">
        <v>924</v>
      </c>
      <c r="B925" s="1" t="s">
        <v>2812</v>
      </c>
      <c r="C925" s="7">
        <f>YEAR('Main 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c r="A926" s="1">
        <v>925</v>
      </c>
      <c r="B926" s="1" t="s">
        <v>2821</v>
      </c>
      <c r="C926" s="7">
        <f>YEAR('Main 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c r="A927" s="1">
        <v>926</v>
      </c>
      <c r="B927" s="1" t="s">
        <v>2824</v>
      </c>
      <c r="C927" s="7">
        <f>YEAR('Main 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c r="A928" s="1">
        <v>927</v>
      </c>
      <c r="B928" s="1" t="s">
        <v>2824</v>
      </c>
      <c r="C928" s="7">
        <f>YEAR('Main 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c r="A929" s="1">
        <v>928</v>
      </c>
      <c r="B929" s="1" t="s">
        <v>2831</v>
      </c>
      <c r="C929" s="7">
        <f>YEAR('Main 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c r="A930" s="1">
        <v>929</v>
      </c>
      <c r="B930" s="1" t="s">
        <v>2831</v>
      </c>
      <c r="C930" s="7">
        <f>YEAR('Main 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c r="A931" s="1">
        <v>930</v>
      </c>
      <c r="B931" s="1" t="s">
        <v>2834</v>
      </c>
      <c r="C931" s="7">
        <f>YEAR('Main 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c r="A932" s="1">
        <v>931</v>
      </c>
      <c r="B932" s="1" t="s">
        <v>2834</v>
      </c>
      <c r="C932" s="7">
        <f>YEAR('Main 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c r="A933" s="1">
        <v>932</v>
      </c>
      <c r="B933" s="1" t="s">
        <v>2834</v>
      </c>
      <c r="C933" s="7">
        <f>YEAR('Main 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c r="A934" s="1">
        <v>933</v>
      </c>
      <c r="B934" s="1" t="s">
        <v>2838</v>
      </c>
      <c r="C934" s="7">
        <f>YEAR('Main 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c r="A935" s="1">
        <v>934</v>
      </c>
      <c r="B935" s="1" t="s">
        <v>2843</v>
      </c>
      <c r="C935" s="7">
        <f>YEAR('Main 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c r="A936" s="1">
        <v>935</v>
      </c>
      <c r="B936" s="1" t="s">
        <v>2843</v>
      </c>
      <c r="C936" s="7">
        <f>YEAR('Main 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c r="A937" s="1">
        <v>936</v>
      </c>
      <c r="B937" s="1" t="s">
        <v>2843</v>
      </c>
      <c r="C937" s="7">
        <f>YEAR('Main 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c r="A938" s="1">
        <v>937</v>
      </c>
      <c r="B938" s="1" t="s">
        <v>2843</v>
      </c>
      <c r="C938" s="7">
        <f>YEAR('Main 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c r="A939" s="1">
        <v>938</v>
      </c>
      <c r="B939" s="1" t="s">
        <v>2850</v>
      </c>
      <c r="C939" s="7">
        <f>YEAR('Main 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c r="A940" s="1">
        <v>939</v>
      </c>
      <c r="B940" s="1" t="s">
        <v>2852</v>
      </c>
      <c r="C940" s="7">
        <f>YEAR('Main 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c r="A941" s="1">
        <v>940</v>
      </c>
      <c r="B941" s="1" t="s">
        <v>2852</v>
      </c>
      <c r="C941" s="7">
        <f>YEAR('Main 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c r="A942" s="1">
        <v>941</v>
      </c>
      <c r="B942" s="1" t="s">
        <v>2860</v>
      </c>
      <c r="C942" s="7">
        <f>YEAR('Main 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c r="A943" s="1">
        <v>942</v>
      </c>
      <c r="B943" s="1" t="s">
        <v>2865</v>
      </c>
      <c r="C943" s="7">
        <f>YEAR('Main 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c r="A944" s="1">
        <v>943</v>
      </c>
      <c r="B944" s="1" t="s">
        <v>2865</v>
      </c>
      <c r="C944" s="7">
        <f>YEAR('Main 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c r="A945" s="1">
        <v>944</v>
      </c>
      <c r="B945" s="1" t="s">
        <v>2869</v>
      </c>
      <c r="C945" s="7">
        <f>YEAR('Main 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c r="A946" s="1">
        <v>945</v>
      </c>
      <c r="B946" s="1" t="s">
        <v>2869</v>
      </c>
      <c r="C946" s="7">
        <f>YEAR('Main 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c r="A947" s="1">
        <v>946</v>
      </c>
      <c r="B947" s="1" t="s">
        <v>2869</v>
      </c>
      <c r="C947" s="7">
        <f>YEAR('Main 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c r="A948" s="1">
        <v>947</v>
      </c>
      <c r="B948" s="1" t="s">
        <v>2874</v>
      </c>
      <c r="C948" s="7">
        <f>YEAR('Main 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c r="A949" s="1">
        <v>948</v>
      </c>
      <c r="B949" s="1" t="s">
        <v>2877</v>
      </c>
      <c r="C949" s="7">
        <f>YEAR('Main 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c r="A950" s="1">
        <v>949</v>
      </c>
      <c r="B950" s="1" t="s">
        <v>2877</v>
      </c>
      <c r="C950" s="7">
        <f>YEAR('Main 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c r="A951" s="1">
        <v>950</v>
      </c>
      <c r="B951" s="1" t="s">
        <v>2877</v>
      </c>
      <c r="C951" s="7">
        <f>YEAR('Main 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c r="A952" s="1">
        <v>951</v>
      </c>
      <c r="B952" s="1" t="s">
        <v>2877</v>
      </c>
      <c r="C952" s="7">
        <f>YEAR('Main 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c r="A953" s="1">
        <v>952</v>
      </c>
      <c r="B953" s="1" t="s">
        <v>2877</v>
      </c>
      <c r="C953" s="7">
        <f>YEAR('Main 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c r="A954" s="1">
        <v>953</v>
      </c>
      <c r="B954" s="1" t="s">
        <v>2884</v>
      </c>
      <c r="C954" s="7">
        <f>YEAR('Main 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c r="A955" s="1">
        <v>954</v>
      </c>
      <c r="B955" s="1" t="s">
        <v>2888</v>
      </c>
      <c r="C955" s="7">
        <f>YEAR('Main 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c r="A956" s="1">
        <v>955</v>
      </c>
      <c r="B956" s="1" t="s">
        <v>2888</v>
      </c>
      <c r="C956" s="7">
        <f>YEAR('Main 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c r="A957" s="1">
        <v>956</v>
      </c>
      <c r="B957" s="1" t="s">
        <v>2892</v>
      </c>
      <c r="C957" s="7">
        <f>YEAR('Main 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c r="A958" s="1">
        <v>957</v>
      </c>
      <c r="B958" s="1" t="s">
        <v>2895</v>
      </c>
      <c r="C958" s="7">
        <f>YEAR('Main 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c r="A959" s="1">
        <v>958</v>
      </c>
      <c r="B959" s="1" t="s">
        <v>2895</v>
      </c>
      <c r="C959" s="7">
        <f>YEAR('Main 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c r="A960" s="1">
        <v>959</v>
      </c>
      <c r="B960" s="1" t="s">
        <v>2895</v>
      </c>
      <c r="C960" s="7">
        <f>YEAR('Main 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c r="A961" s="1">
        <v>960</v>
      </c>
      <c r="B961" s="1" t="s">
        <v>2902</v>
      </c>
      <c r="C961" s="7">
        <f>YEAR('Main 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c r="A962" s="1">
        <v>961</v>
      </c>
      <c r="B962" s="1" t="s">
        <v>2907</v>
      </c>
      <c r="C962" s="7">
        <f>YEAR('Main 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c r="A963" s="1">
        <v>962</v>
      </c>
      <c r="B963" s="1" t="s">
        <v>2910</v>
      </c>
      <c r="C963" s="7">
        <f>YEAR('Main 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c r="A964" s="1">
        <v>963</v>
      </c>
      <c r="B964" s="1" t="s">
        <v>2915</v>
      </c>
      <c r="C964" s="7">
        <f>YEAR('Main 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c r="A965" s="1">
        <v>964</v>
      </c>
      <c r="B965" s="1" t="s">
        <v>2916</v>
      </c>
      <c r="C965" s="7">
        <f>YEAR('Main 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c r="A966" s="1">
        <v>965</v>
      </c>
      <c r="B966" s="1" t="s">
        <v>2920</v>
      </c>
      <c r="C966" s="7">
        <f>YEAR('Main 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c r="A967" s="1">
        <v>966</v>
      </c>
      <c r="B967" s="1" t="s">
        <v>2920</v>
      </c>
      <c r="C967" s="7">
        <f>YEAR('Main 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c r="A968" s="1">
        <v>967</v>
      </c>
      <c r="B968" s="1" t="s">
        <v>2920</v>
      </c>
      <c r="C968" s="7">
        <f>YEAR('Main 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c r="A969" s="1">
        <v>968</v>
      </c>
      <c r="B969" s="1" t="s">
        <v>2920</v>
      </c>
      <c r="C969" s="7">
        <f>YEAR('Main 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c r="A970" s="1">
        <v>969</v>
      </c>
      <c r="B970" s="1" t="s">
        <v>2920</v>
      </c>
      <c r="C970" s="7">
        <f>YEAR('Main 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c r="A971" s="1">
        <v>970</v>
      </c>
      <c r="B971" s="1" t="s">
        <v>2920</v>
      </c>
      <c r="C971" s="7">
        <f>YEAR('Main 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c r="A972" s="1">
        <v>971</v>
      </c>
      <c r="B972" s="1" t="s">
        <v>2931</v>
      </c>
      <c r="C972" s="7">
        <f>YEAR('Main 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c r="A973" s="1">
        <v>972</v>
      </c>
      <c r="B973" s="1" t="s">
        <v>2931</v>
      </c>
      <c r="C973" s="7">
        <f>YEAR('Main 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c r="A974" s="1">
        <v>973</v>
      </c>
      <c r="B974" s="1" t="s">
        <v>2931</v>
      </c>
      <c r="C974" s="7">
        <f>YEAR('Main 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c r="A975" s="1">
        <v>974</v>
      </c>
      <c r="B975" s="1" t="s">
        <v>2931</v>
      </c>
      <c r="C975" s="7">
        <f>YEAR('Main 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c r="A976" s="1">
        <v>975</v>
      </c>
      <c r="B976" s="1" t="s">
        <v>2934</v>
      </c>
      <c r="C976" s="7">
        <f>YEAR('Main 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c r="A977" s="1">
        <v>976</v>
      </c>
      <c r="B977" s="1" t="s">
        <v>2934</v>
      </c>
      <c r="C977" s="7">
        <f>YEAR('Main 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c r="A978" s="1">
        <v>977</v>
      </c>
      <c r="B978" s="1" t="s">
        <v>2935</v>
      </c>
      <c r="C978" s="7">
        <f>YEAR('Main 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c r="A979" s="1">
        <v>978</v>
      </c>
      <c r="B979" s="1" t="s">
        <v>2938</v>
      </c>
      <c r="C979" s="7">
        <f>YEAR('Main 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c r="A980" s="1">
        <v>979</v>
      </c>
      <c r="B980" s="1" t="s">
        <v>2939</v>
      </c>
      <c r="C980" s="7">
        <f>YEAR('Main 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c r="A981" s="1">
        <v>980</v>
      </c>
      <c r="B981" s="1" t="s">
        <v>2942</v>
      </c>
      <c r="C981" s="7">
        <f>YEAR('Main 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c r="A982" s="1">
        <v>981</v>
      </c>
      <c r="B982" s="1" t="s">
        <v>2945</v>
      </c>
      <c r="C982" s="7">
        <f>YEAR('Main 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c r="A983" s="1">
        <v>982</v>
      </c>
      <c r="B983" s="1" t="s">
        <v>2946</v>
      </c>
      <c r="C983" s="7">
        <f>YEAR('Main 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c r="A984" s="1">
        <v>983</v>
      </c>
      <c r="B984" s="1" t="s">
        <v>2946</v>
      </c>
      <c r="C984" s="7">
        <f>YEAR('Main 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c r="A985" s="1">
        <v>984</v>
      </c>
      <c r="B985" s="1" t="s">
        <v>2946</v>
      </c>
      <c r="C985" s="7">
        <f>YEAR('Main 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c r="A986" s="1">
        <v>985</v>
      </c>
      <c r="B986" s="1" t="s">
        <v>2953</v>
      </c>
      <c r="C986" s="7">
        <f>YEAR('Main 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c r="A987" s="1">
        <v>986</v>
      </c>
      <c r="B987" s="1" t="s">
        <v>2953</v>
      </c>
      <c r="C987" s="7">
        <f>YEAR('Main 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c r="A988" s="1">
        <v>987</v>
      </c>
      <c r="B988" s="1" t="s">
        <v>2953</v>
      </c>
      <c r="C988" s="7">
        <f>YEAR('Main 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c r="A989" s="1">
        <v>988</v>
      </c>
      <c r="B989" s="1" t="s">
        <v>2960</v>
      </c>
      <c r="C989" s="7">
        <f>YEAR('Main 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c r="A990" s="1">
        <v>989</v>
      </c>
      <c r="B990" s="1" t="s">
        <v>2965</v>
      </c>
      <c r="C990" s="7">
        <f>YEAR('Main 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c r="A991" s="1">
        <v>990</v>
      </c>
      <c r="B991" s="1" t="s">
        <v>2965</v>
      </c>
      <c r="C991" s="7">
        <f>YEAR('Main 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c r="A992" s="1">
        <v>991</v>
      </c>
      <c r="B992" s="1" t="s">
        <v>2968</v>
      </c>
      <c r="C992" s="7">
        <f>YEAR('Main 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c r="A993" s="1">
        <v>992</v>
      </c>
      <c r="B993" s="1" t="s">
        <v>2971</v>
      </c>
      <c r="C993" s="7">
        <f>YEAR('Main 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c r="A994" s="1">
        <v>993</v>
      </c>
      <c r="B994" s="1" t="s">
        <v>2972</v>
      </c>
      <c r="C994" s="7">
        <f>YEAR('Main 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c r="A995" s="1">
        <v>994</v>
      </c>
      <c r="B995" s="1" t="s">
        <v>2972</v>
      </c>
      <c r="C995" s="7">
        <f>YEAR('Main 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c r="A996" s="1">
        <v>995</v>
      </c>
      <c r="B996" s="1" t="s">
        <v>2975</v>
      </c>
      <c r="C996" s="7">
        <f>YEAR('Main 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c r="A997" s="1">
        <v>996</v>
      </c>
      <c r="B997" s="1" t="s">
        <v>2975</v>
      </c>
      <c r="C997" s="7">
        <f>YEAR('Main 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c r="A998" s="1">
        <v>997</v>
      </c>
      <c r="B998" s="1" t="s">
        <v>2982</v>
      </c>
      <c r="C998" s="7">
        <f>YEAR('Main 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c r="A999" s="1">
        <v>998</v>
      </c>
      <c r="B999" s="1" t="s">
        <v>2982</v>
      </c>
      <c r="C999" s="7">
        <f>YEAR('Main 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c r="A1000" s="1">
        <v>999</v>
      </c>
      <c r="B1000" s="1" t="s">
        <v>2982</v>
      </c>
      <c r="C1000" s="7">
        <f>YEAR('Main 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c r="A1001" s="1">
        <v>1000</v>
      </c>
      <c r="B1001" s="1" t="s">
        <v>2982</v>
      </c>
      <c r="C1001" s="7">
        <f>YEAR('Main 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c r="A1002" s="1">
        <v>1001</v>
      </c>
      <c r="B1002" s="1" t="s">
        <v>2991</v>
      </c>
      <c r="C1002" s="7">
        <f>YEAR('Main 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c r="A1003" s="1">
        <v>1002</v>
      </c>
      <c r="B1003" s="1" t="s">
        <v>2992</v>
      </c>
      <c r="C1003" s="7">
        <f>YEAR('Main 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c r="A1004" s="1">
        <v>1003</v>
      </c>
      <c r="B1004" s="1" t="s">
        <v>2992</v>
      </c>
      <c r="C1004" s="7">
        <f>YEAR('Main 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c r="A1005" s="1">
        <v>1004</v>
      </c>
      <c r="B1005" s="1" t="s">
        <v>2992</v>
      </c>
      <c r="C1005" s="7">
        <f>YEAR('Main 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c r="A1006" s="1">
        <v>1005</v>
      </c>
      <c r="B1006" s="1" t="s">
        <v>2995</v>
      </c>
      <c r="C1006" s="7">
        <f>YEAR('Main 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c r="A1007" s="1">
        <v>1006</v>
      </c>
      <c r="B1007" s="1" t="s">
        <v>3001</v>
      </c>
      <c r="C1007" s="7">
        <f>YEAR('Main 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c r="A1008" s="1">
        <v>1007</v>
      </c>
      <c r="B1008" s="1" t="s">
        <v>3002</v>
      </c>
      <c r="C1008" s="7">
        <f>YEAR('Main 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c r="A1009" s="1">
        <v>1008</v>
      </c>
      <c r="B1009" s="1" t="s">
        <v>3002</v>
      </c>
      <c r="C1009" s="7">
        <f>YEAR('Main 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c r="A1010" s="1">
        <v>1009</v>
      </c>
      <c r="B1010" s="1" t="s">
        <v>3007</v>
      </c>
      <c r="C1010" s="7">
        <f>YEAR('Main 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c r="A1011" s="1">
        <v>1010</v>
      </c>
      <c r="B1011" s="1" t="s">
        <v>3008</v>
      </c>
      <c r="C1011" s="7">
        <f>YEAR('Main 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c r="A1012" s="1">
        <v>1011</v>
      </c>
      <c r="B1012" s="1" t="s">
        <v>3009</v>
      </c>
      <c r="C1012" s="7">
        <f>YEAR('Main 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c r="A1013" s="1">
        <v>1012</v>
      </c>
      <c r="B1013" s="1" t="s">
        <v>3014</v>
      </c>
      <c r="C1013" s="7">
        <f>YEAR('Main 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c r="A1014" s="1">
        <v>1013</v>
      </c>
      <c r="B1014" s="1" t="s">
        <v>3014</v>
      </c>
      <c r="C1014" s="7">
        <f>YEAR('Main 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c r="A1015" s="1">
        <v>1014</v>
      </c>
      <c r="B1015" s="1" t="s">
        <v>3018</v>
      </c>
      <c r="C1015" s="7">
        <f>YEAR('Main 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c r="A1016" s="1">
        <v>1015</v>
      </c>
      <c r="B1016" s="1" t="s">
        <v>3018</v>
      </c>
      <c r="C1016" s="7">
        <f>YEAR('Main 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c r="A1017" s="1">
        <v>1016</v>
      </c>
      <c r="B1017" s="1" t="s">
        <v>3023</v>
      </c>
      <c r="C1017" s="7">
        <f>YEAR('Main 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c r="A1018" s="1">
        <v>1017</v>
      </c>
      <c r="B1018" s="1" t="s">
        <v>3024</v>
      </c>
      <c r="C1018" s="7">
        <f>YEAR('Main 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c r="A1019" s="1">
        <v>1018</v>
      </c>
      <c r="B1019" s="1" t="s">
        <v>3024</v>
      </c>
      <c r="C1019" s="7">
        <f>YEAR('Main 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c r="A1020" s="1">
        <v>1019</v>
      </c>
      <c r="B1020" s="1" t="s">
        <v>3024</v>
      </c>
      <c r="C1020" s="7">
        <f>YEAR('Main 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c r="A1021" s="1">
        <v>1020</v>
      </c>
      <c r="B1021" s="1" t="s">
        <v>3024</v>
      </c>
      <c r="C1021" s="7">
        <f>YEAR('Main 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c r="A1022" s="1">
        <v>1021</v>
      </c>
      <c r="B1022" s="1" t="s">
        <v>3033</v>
      </c>
      <c r="C1022" s="7">
        <f>YEAR('Main 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c r="A1023" s="1">
        <v>1022</v>
      </c>
      <c r="B1023" s="1" t="s">
        <v>3033</v>
      </c>
      <c r="C1023" s="7">
        <f>YEAR('Main 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c r="A1024" s="1">
        <v>1023</v>
      </c>
      <c r="B1024" s="1" t="s">
        <v>3033</v>
      </c>
      <c r="C1024" s="7">
        <f>YEAR('Main 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c r="A1025" s="1">
        <v>1024</v>
      </c>
      <c r="B1025" s="1" t="s">
        <v>3040</v>
      </c>
      <c r="C1025" s="7">
        <f>YEAR('Main 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c r="A1026" s="1">
        <v>1025</v>
      </c>
      <c r="B1026" s="1" t="s">
        <v>3043</v>
      </c>
      <c r="C1026" s="7">
        <f>YEAR('Main 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c r="A1027" s="1">
        <v>1026</v>
      </c>
      <c r="B1027" s="1" t="s">
        <v>3048</v>
      </c>
      <c r="C1027" s="7">
        <f>YEAR('Main 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c r="A1028" s="1">
        <v>1027</v>
      </c>
      <c r="B1028" s="1" t="s">
        <v>3048</v>
      </c>
      <c r="C1028" s="7">
        <f>YEAR('Main 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c r="A1029" s="1">
        <v>1028</v>
      </c>
      <c r="B1029" s="1" t="s">
        <v>3048</v>
      </c>
      <c r="C1029" s="7">
        <f>YEAR('Main 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c r="A1030" s="1">
        <v>1029</v>
      </c>
      <c r="B1030" s="1" t="s">
        <v>3057</v>
      </c>
      <c r="C1030" s="7">
        <f>YEAR('Main 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c r="A1031" s="1">
        <v>1030</v>
      </c>
      <c r="B1031" s="1" t="s">
        <v>3057</v>
      </c>
      <c r="C1031" s="7">
        <f>YEAR('Main 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c r="A1032" s="1">
        <v>1031</v>
      </c>
      <c r="B1032" s="1" t="s">
        <v>3057</v>
      </c>
      <c r="C1032" s="7">
        <f>YEAR('Main 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c r="A1033" s="1">
        <v>1032</v>
      </c>
      <c r="B1033" s="1" t="s">
        <v>3057</v>
      </c>
      <c r="C1033" s="7">
        <f>YEAR('Main 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c r="A1034" s="1">
        <v>1033</v>
      </c>
      <c r="B1034" s="1" t="s">
        <v>3057</v>
      </c>
      <c r="C1034" s="7">
        <f>YEAR('Main 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c r="A1035" s="1">
        <v>1034</v>
      </c>
      <c r="B1035" s="1" t="s">
        <v>3062</v>
      </c>
      <c r="C1035" s="7">
        <f>YEAR('Main 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c r="A1036" s="1">
        <v>1035</v>
      </c>
      <c r="B1036" s="1" t="s">
        <v>3062</v>
      </c>
      <c r="C1036" s="7">
        <f>YEAR('Main 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c r="A1037" s="1">
        <v>1036</v>
      </c>
      <c r="B1037" s="1" t="s">
        <v>3062</v>
      </c>
      <c r="C1037" s="7">
        <f>YEAR('Main 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c r="A1038" s="1">
        <v>1037</v>
      </c>
      <c r="B1038" s="1" t="s">
        <v>3067</v>
      </c>
      <c r="C1038" s="7">
        <f>YEAR('Main 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c r="A1039" s="1">
        <v>1038</v>
      </c>
      <c r="B1039" s="1" t="s">
        <v>3071</v>
      </c>
      <c r="C1039" s="7">
        <f>YEAR('Main 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c r="A1040" s="1">
        <v>1039</v>
      </c>
      <c r="B1040" s="1" t="s">
        <v>3076</v>
      </c>
      <c r="C1040" s="7">
        <f>YEAR('Main 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c r="A1041" s="1">
        <v>1040</v>
      </c>
      <c r="B1041" s="1" t="s">
        <v>3076</v>
      </c>
      <c r="C1041" s="7">
        <f>YEAR('Main 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c r="A1042" s="1">
        <v>1041</v>
      </c>
      <c r="B1042" s="1" t="s">
        <v>3082</v>
      </c>
      <c r="C1042" s="7">
        <f>YEAR('Main 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c r="A1043" s="1">
        <v>1042</v>
      </c>
      <c r="B1043" s="1" t="s">
        <v>3086</v>
      </c>
      <c r="C1043" s="7">
        <f>YEAR('Main 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c r="A1044" s="1">
        <v>1043</v>
      </c>
      <c r="B1044" s="1" t="s">
        <v>3086</v>
      </c>
      <c r="C1044" s="7">
        <f>YEAR('Main 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c r="A1045" s="1">
        <v>1044</v>
      </c>
      <c r="B1045" s="1" t="s">
        <v>3093</v>
      </c>
      <c r="C1045" s="7">
        <f>YEAR('Main 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c r="A1046" s="1">
        <v>1045</v>
      </c>
      <c r="B1046" s="1" t="s">
        <v>3093</v>
      </c>
      <c r="C1046" s="7">
        <f>YEAR('Main 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c r="A1047" s="1">
        <v>1046</v>
      </c>
      <c r="B1047" s="1" t="s">
        <v>3100</v>
      </c>
      <c r="C1047" s="7">
        <f>YEAR('Main 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c r="A1048" s="1">
        <v>1047</v>
      </c>
      <c r="B1048" s="1" t="s">
        <v>3104</v>
      </c>
      <c r="C1048" s="7">
        <f>YEAR('Main 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c r="A1049" s="1">
        <v>1048</v>
      </c>
      <c r="B1049" s="1" t="s">
        <v>3104</v>
      </c>
      <c r="C1049" s="7">
        <f>YEAR('Main 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c r="A1050" s="1">
        <v>1049</v>
      </c>
      <c r="B1050" s="1" t="s">
        <v>3105</v>
      </c>
      <c r="C1050" s="7">
        <f>YEAR('Main 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c r="A1051" s="1">
        <v>1050</v>
      </c>
      <c r="B1051" s="1" t="s">
        <v>3105</v>
      </c>
      <c r="C1051" s="7">
        <f>YEAR('Main 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c r="A1052" s="1">
        <v>1051</v>
      </c>
      <c r="B1052" s="1" t="s">
        <v>3106</v>
      </c>
      <c r="C1052" s="7">
        <f>YEAR('Main 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c r="A1053" s="1">
        <v>1052</v>
      </c>
      <c r="B1053" s="1" t="s">
        <v>3106</v>
      </c>
      <c r="C1053" s="7">
        <f>YEAR('Main 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c r="A1054" s="1">
        <v>1053</v>
      </c>
      <c r="B1054" s="1" t="s">
        <v>3106</v>
      </c>
      <c r="C1054" s="7">
        <f>YEAR('Main 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c r="A1055" s="1">
        <v>1054</v>
      </c>
      <c r="B1055" s="1" t="s">
        <v>3115</v>
      </c>
      <c r="C1055" s="7">
        <f>YEAR('Main 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c r="A1056" s="1">
        <v>1055</v>
      </c>
      <c r="B1056" s="1" t="s">
        <v>3115</v>
      </c>
      <c r="C1056" s="7">
        <f>YEAR('Main 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c r="A1057" s="1">
        <v>1056</v>
      </c>
      <c r="B1057" s="1" t="s">
        <v>3115</v>
      </c>
      <c r="C1057" s="7">
        <f>YEAR('Main 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c r="A1058" s="1">
        <v>1057</v>
      </c>
      <c r="B1058" s="1" t="s">
        <v>3115</v>
      </c>
      <c r="C1058" s="7">
        <f>YEAR('Main 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c r="A1059" s="1">
        <v>1058</v>
      </c>
      <c r="B1059" s="1" t="s">
        <v>3124</v>
      </c>
      <c r="C1059" s="7">
        <f>YEAR('Main 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c r="A1060" s="1">
        <v>1059</v>
      </c>
      <c r="B1060" s="1" t="s">
        <v>3124</v>
      </c>
      <c r="C1060" s="7">
        <f>YEAR('Main 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c r="A1061" s="1">
        <v>1060</v>
      </c>
      <c r="B1061" s="1" t="s">
        <v>3129</v>
      </c>
      <c r="C1061" s="7">
        <f>YEAR('Main 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c r="A1062" s="1">
        <v>1061</v>
      </c>
      <c r="B1062" s="1" t="s">
        <v>3134</v>
      </c>
      <c r="C1062" s="7">
        <f>YEAR('Main 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c r="A1063" s="1">
        <v>1062</v>
      </c>
      <c r="B1063" s="1" t="s">
        <v>3135</v>
      </c>
      <c r="C1063" s="7">
        <f>YEAR('Main 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c r="A1064" s="1">
        <v>1063</v>
      </c>
      <c r="B1064" s="1" t="s">
        <v>3135</v>
      </c>
      <c r="C1064" s="7">
        <f>YEAR('Main 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c r="A1065" s="1">
        <v>1064</v>
      </c>
      <c r="B1065" s="1" t="s">
        <v>3135</v>
      </c>
      <c r="C1065" s="7">
        <f>YEAR('Main 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c r="A1066" s="1">
        <v>1065</v>
      </c>
      <c r="B1066" s="1" t="s">
        <v>3135</v>
      </c>
      <c r="C1066" s="7">
        <f>YEAR('Main 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c r="A1067" s="1">
        <v>1066</v>
      </c>
      <c r="B1067" s="1" t="s">
        <v>3135</v>
      </c>
      <c r="C1067" s="7">
        <f>YEAR('Main 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c r="A1068" s="1">
        <v>1067</v>
      </c>
      <c r="B1068" s="1" t="s">
        <v>3135</v>
      </c>
      <c r="C1068" s="7">
        <f>YEAR('Main 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c r="A1069" s="1">
        <v>1068</v>
      </c>
      <c r="B1069" s="1" t="s">
        <v>3146</v>
      </c>
      <c r="C1069" s="7">
        <f>YEAR('Main 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c r="A1070" s="1">
        <v>1069</v>
      </c>
      <c r="B1070" s="1" t="s">
        <v>3149</v>
      </c>
      <c r="C1070" s="7">
        <f>YEAR('Main 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c r="A1071" s="1">
        <v>1070</v>
      </c>
      <c r="B1071" s="1" t="s">
        <v>3153</v>
      </c>
      <c r="C1071" s="7">
        <f>YEAR('Main 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c r="A1072" s="1">
        <v>1071</v>
      </c>
      <c r="B1072" s="1" t="s">
        <v>3154</v>
      </c>
      <c r="C1072" s="7">
        <f>YEAR('Main 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c r="A1073" s="1">
        <v>1072</v>
      </c>
      <c r="B1073" s="1" t="s">
        <v>3157</v>
      </c>
      <c r="C1073" s="7">
        <f>YEAR('Main 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c r="A1074" s="1">
        <v>1073</v>
      </c>
      <c r="B1074" s="1" t="s">
        <v>3160</v>
      </c>
      <c r="C1074" s="7">
        <f>YEAR('Main 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c r="A1075" s="1">
        <v>1074</v>
      </c>
      <c r="B1075" s="1" t="s">
        <v>3165</v>
      </c>
      <c r="C1075" s="7">
        <f>YEAR('Main 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c r="A1076" s="1">
        <v>1075</v>
      </c>
      <c r="B1076" s="1" t="s">
        <v>3165</v>
      </c>
      <c r="C1076" s="7">
        <f>YEAR('Main 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c r="A1077" s="1">
        <v>1076</v>
      </c>
      <c r="B1077" s="1" t="s">
        <v>3165</v>
      </c>
      <c r="C1077" s="7">
        <f>YEAR('Main 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c r="A1078" s="1">
        <v>1077</v>
      </c>
      <c r="B1078" s="1" t="s">
        <v>3172</v>
      </c>
      <c r="C1078" s="7">
        <f>YEAR('Main 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c r="A1079" s="1">
        <v>1078</v>
      </c>
      <c r="B1079" s="1" t="s">
        <v>3177</v>
      </c>
      <c r="C1079" s="7">
        <f>YEAR('Main 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c r="A1080" s="1">
        <v>1079</v>
      </c>
      <c r="B1080" s="1" t="s">
        <v>3177</v>
      </c>
      <c r="C1080" s="7">
        <f>YEAR('Main 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c r="A1081" s="1">
        <v>1080</v>
      </c>
      <c r="B1081" s="1" t="s">
        <v>3177</v>
      </c>
      <c r="C1081" s="7">
        <f>YEAR('Main 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c r="A1082" s="1">
        <v>1081</v>
      </c>
      <c r="B1082" s="1" t="s">
        <v>3182</v>
      </c>
      <c r="C1082" s="7">
        <f>YEAR('Main 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c r="A1083" s="1">
        <v>1082</v>
      </c>
      <c r="B1083" s="1" t="s">
        <v>3182</v>
      </c>
      <c r="C1083" s="7">
        <f>YEAR('Main 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c r="A1084" s="1">
        <v>1083</v>
      </c>
      <c r="B1084" s="1" t="s">
        <v>3188</v>
      </c>
      <c r="C1084" s="7">
        <f>YEAR('Main 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c r="A1085" s="1">
        <v>1084</v>
      </c>
      <c r="B1085" s="1" t="s">
        <v>3188</v>
      </c>
      <c r="C1085" s="7">
        <f>YEAR('Main 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c r="A1086" s="1">
        <v>1085</v>
      </c>
      <c r="B1086" s="1" t="s">
        <v>3188</v>
      </c>
      <c r="C1086" s="7">
        <f>YEAR('Main 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c r="A1087" s="1">
        <v>1086</v>
      </c>
      <c r="B1087" s="1" t="s">
        <v>3188</v>
      </c>
      <c r="C1087" s="7">
        <f>YEAR('Main 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c r="A1088" s="1">
        <v>1087</v>
      </c>
      <c r="B1088" s="1" t="s">
        <v>3193</v>
      </c>
      <c r="C1088" s="7">
        <f>YEAR('Main 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c r="A1089" s="1">
        <v>1088</v>
      </c>
      <c r="B1089" s="1" t="s">
        <v>3196</v>
      </c>
      <c r="C1089" s="7">
        <f>YEAR('Main 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c r="A1090" s="1">
        <v>1089</v>
      </c>
      <c r="B1090" s="1" t="s">
        <v>3196</v>
      </c>
      <c r="C1090" s="7">
        <f>YEAR('Main 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c r="A1091" s="1">
        <v>1090</v>
      </c>
      <c r="B1091" s="1" t="s">
        <v>3202</v>
      </c>
      <c r="C1091" s="7">
        <f>YEAR('Main 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c r="A1092" s="1">
        <v>1091</v>
      </c>
      <c r="B1092" s="1" t="s">
        <v>3202</v>
      </c>
      <c r="C1092" s="7">
        <f>YEAR('Main 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c r="A1093" s="1">
        <v>1092</v>
      </c>
      <c r="B1093" s="1" t="s">
        <v>3205</v>
      </c>
      <c r="C1093" s="7">
        <f>YEAR('Main 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c r="A1094" s="1">
        <v>1093</v>
      </c>
      <c r="B1094" s="1" t="s">
        <v>3205</v>
      </c>
      <c r="C1094" s="7">
        <f>YEAR('Main 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c r="A1095" s="1">
        <v>1094</v>
      </c>
      <c r="B1095" s="1" t="s">
        <v>3210</v>
      </c>
      <c r="C1095" s="7">
        <f>YEAR('Main 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c r="A1096" s="1">
        <v>1095</v>
      </c>
      <c r="B1096" s="1" t="s">
        <v>3210</v>
      </c>
      <c r="C1096" s="7">
        <f>YEAR('Main 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c r="A1097" s="1">
        <v>1096</v>
      </c>
      <c r="B1097" s="1" t="s">
        <v>3216</v>
      </c>
      <c r="C1097" s="7">
        <f>YEAR('Main 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c r="A1098" s="1">
        <v>1097</v>
      </c>
      <c r="B1098" s="1" t="s">
        <v>3216</v>
      </c>
      <c r="C1098" s="7">
        <f>YEAR('Main 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c r="A1099" s="1">
        <v>1098</v>
      </c>
      <c r="B1099" s="1" t="s">
        <v>3223</v>
      </c>
      <c r="C1099" s="7">
        <f>YEAR('Main 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c r="A1100" s="1">
        <v>1099</v>
      </c>
      <c r="B1100" s="1" t="s">
        <v>3226</v>
      </c>
      <c r="C1100" s="7">
        <f>YEAR('Main 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c r="A1101" s="1">
        <v>1100</v>
      </c>
      <c r="B1101" s="1" t="s">
        <v>3226</v>
      </c>
      <c r="C1101" s="7">
        <f>YEAR('Main 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c r="A1102" s="1">
        <v>1101</v>
      </c>
      <c r="B1102" s="1" t="s">
        <v>3226</v>
      </c>
      <c r="C1102" s="7">
        <f>YEAR('Main 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c r="A1103" s="1">
        <v>1102</v>
      </c>
      <c r="B1103" s="1" t="s">
        <v>3226</v>
      </c>
      <c r="C1103" s="7">
        <f>YEAR('Main 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c r="A1104" s="1">
        <v>1103</v>
      </c>
      <c r="B1104" s="1" t="s">
        <v>3235</v>
      </c>
      <c r="C1104" s="7">
        <f>YEAR('Main 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c r="A1105" s="1">
        <v>1104</v>
      </c>
      <c r="B1105" s="1" t="s">
        <v>3235</v>
      </c>
      <c r="C1105" s="7">
        <f>YEAR('Main 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c r="A1106" s="1">
        <v>1105</v>
      </c>
      <c r="B1106" s="1" t="s">
        <v>3236</v>
      </c>
      <c r="C1106" s="7">
        <f>YEAR('Main 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c r="A1107" s="1">
        <v>1106</v>
      </c>
      <c r="B1107" s="1" t="s">
        <v>3241</v>
      </c>
      <c r="C1107" s="7">
        <f>YEAR('Main 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c r="A1108" s="1">
        <v>1107</v>
      </c>
      <c r="B1108" s="1" t="s">
        <v>3241</v>
      </c>
      <c r="C1108" s="7">
        <f>YEAR('Main 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c r="A1109" s="1">
        <v>1108</v>
      </c>
      <c r="B1109" s="1" t="s">
        <v>3241</v>
      </c>
      <c r="C1109" s="7">
        <f>YEAR('Main 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c r="A1110" s="1">
        <v>1109</v>
      </c>
      <c r="B1110" s="1" t="s">
        <v>3241</v>
      </c>
      <c r="C1110" s="7">
        <f>YEAR('Main 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c r="A1111" s="1">
        <v>1110</v>
      </c>
      <c r="B1111" s="1" t="s">
        <v>3241</v>
      </c>
      <c r="C1111" s="7">
        <f>YEAR('Main 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c r="A1112" s="1">
        <v>1111</v>
      </c>
      <c r="B1112" s="1" t="s">
        <v>3241</v>
      </c>
      <c r="C1112" s="7">
        <f>YEAR('Main 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c r="A1113" s="1">
        <v>1112</v>
      </c>
      <c r="B1113" s="1" t="s">
        <v>3241</v>
      </c>
      <c r="C1113" s="7">
        <f>YEAR('Main 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c r="A1114" s="1">
        <v>1113</v>
      </c>
      <c r="B1114" s="1" t="s">
        <v>3241</v>
      </c>
      <c r="C1114" s="7">
        <f>YEAR('Main 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c r="A1115" s="1">
        <v>1114</v>
      </c>
      <c r="B1115" s="1" t="s">
        <v>3251</v>
      </c>
      <c r="C1115" s="7">
        <f>YEAR('Main 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c r="A1116" s="1">
        <v>1115</v>
      </c>
      <c r="B1116" s="1" t="s">
        <v>3251</v>
      </c>
      <c r="C1116" s="7">
        <f>YEAR('Main 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c r="A1117" s="1">
        <v>1116</v>
      </c>
      <c r="B1117" s="1" t="s">
        <v>3251</v>
      </c>
      <c r="C1117" s="7">
        <f>YEAR('Main 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c r="A1118" s="1">
        <v>1117</v>
      </c>
      <c r="B1118" s="1" t="s">
        <v>3255</v>
      </c>
      <c r="C1118" s="7">
        <f>YEAR('Main 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c r="A1119" s="1">
        <v>1118</v>
      </c>
      <c r="B1119" s="1" t="s">
        <v>3258</v>
      </c>
      <c r="C1119" s="7">
        <f>YEAR('Main 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c r="A1120" s="1">
        <v>1119</v>
      </c>
      <c r="B1120" s="1" t="s">
        <v>3258</v>
      </c>
      <c r="C1120" s="7">
        <f>YEAR('Main 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c r="A1121" s="1">
        <v>1120</v>
      </c>
      <c r="B1121" s="1" t="s">
        <v>3258</v>
      </c>
      <c r="C1121" s="7">
        <f>YEAR('Main 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c r="A1122" s="1">
        <v>1121</v>
      </c>
      <c r="B1122" s="1" t="s">
        <v>3258</v>
      </c>
      <c r="C1122" s="7">
        <f>YEAR('Main 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c r="A1123" s="1">
        <v>1122</v>
      </c>
      <c r="B1123" s="1" t="s">
        <v>3264</v>
      </c>
      <c r="C1123" s="7">
        <f>YEAR('Main 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c r="A1124" s="1">
        <v>1123</v>
      </c>
      <c r="B1124" s="1" t="s">
        <v>3264</v>
      </c>
      <c r="C1124" s="7">
        <f>YEAR('Main 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c r="A1125" s="1">
        <v>1124</v>
      </c>
      <c r="B1125" s="1" t="s">
        <v>3264</v>
      </c>
      <c r="C1125" s="7">
        <f>YEAR('Main 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c r="A1126" s="1">
        <v>1125</v>
      </c>
      <c r="B1126" s="1" t="s">
        <v>3264</v>
      </c>
      <c r="C1126" s="7">
        <f>YEAR('Main 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c r="A1127" s="1">
        <v>1126</v>
      </c>
      <c r="B1127" s="1" t="s">
        <v>3264</v>
      </c>
      <c r="C1127" s="7">
        <f>YEAR('Main 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c r="A1128" s="1">
        <v>1127</v>
      </c>
      <c r="B1128" s="1" t="s">
        <v>3264</v>
      </c>
      <c r="C1128" s="7">
        <f>YEAR('Main 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c r="A1129" s="1">
        <v>1128</v>
      </c>
      <c r="B1129" s="1" t="s">
        <v>3271</v>
      </c>
      <c r="C1129" s="7">
        <f>YEAR('Main 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c r="A1130" s="1">
        <v>1129</v>
      </c>
      <c r="B1130" s="1" t="s">
        <v>3271</v>
      </c>
      <c r="C1130" s="7">
        <f>YEAR('Main 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c r="A1131" s="1">
        <v>1130</v>
      </c>
      <c r="B1131" s="1" t="s">
        <v>3272</v>
      </c>
      <c r="C1131" s="7">
        <f>YEAR('Main 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c r="A1132" s="1">
        <v>1131</v>
      </c>
      <c r="B1132" s="1" t="s">
        <v>3272</v>
      </c>
      <c r="C1132" s="7">
        <f>YEAR('Main 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c r="A1133" s="1">
        <v>1132</v>
      </c>
      <c r="B1133" s="1" t="s">
        <v>3272</v>
      </c>
      <c r="C1133" s="7">
        <f>YEAR('Main 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c r="A1134" s="1">
        <v>1133</v>
      </c>
      <c r="B1134" s="1" t="s">
        <v>3277</v>
      </c>
      <c r="C1134" s="7">
        <f>YEAR('Main 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c r="A1135" s="1">
        <v>1134</v>
      </c>
      <c r="B1135" s="1" t="s">
        <v>3279</v>
      </c>
      <c r="C1135" s="7">
        <f>YEAR('Main 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c r="A1136" s="1">
        <v>1135</v>
      </c>
      <c r="B1136" s="1" t="s">
        <v>3279</v>
      </c>
      <c r="C1136" s="7">
        <f>YEAR('Main 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c r="A1137" s="1">
        <v>1136</v>
      </c>
      <c r="B1137" s="1" t="s">
        <v>3282</v>
      </c>
      <c r="C1137" s="7">
        <f>YEAR('Main 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c r="A1138" s="1">
        <v>1137</v>
      </c>
      <c r="B1138" s="1" t="s">
        <v>3286</v>
      </c>
      <c r="C1138" s="7">
        <f>YEAR('Main 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c r="A1139" s="1">
        <v>1138</v>
      </c>
      <c r="B1139" s="1" t="s">
        <v>3286</v>
      </c>
      <c r="C1139" s="7">
        <f>YEAR('Main 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c r="A1140" s="1">
        <v>1139</v>
      </c>
      <c r="B1140" s="1" t="s">
        <v>3286</v>
      </c>
      <c r="C1140" s="7">
        <f>YEAR('Main 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c r="A1141" s="1">
        <v>1140</v>
      </c>
      <c r="B1141" s="1" t="s">
        <v>3286</v>
      </c>
      <c r="C1141" s="7">
        <f>YEAR('Main 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c r="A1142" s="1">
        <v>1141</v>
      </c>
      <c r="B1142" s="1" t="s">
        <v>3286</v>
      </c>
      <c r="C1142" s="7">
        <f>YEAR('Main 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c r="A1143" s="1">
        <v>1142</v>
      </c>
      <c r="B1143" s="1" t="s">
        <v>3296</v>
      </c>
      <c r="C1143" s="7">
        <f>YEAR('Main 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c r="A1144" s="1">
        <v>1143</v>
      </c>
      <c r="B1144" s="1" t="s">
        <v>3296</v>
      </c>
      <c r="C1144" s="7">
        <f>YEAR('Main 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c r="A1145" s="1">
        <v>1144</v>
      </c>
      <c r="B1145" s="1" t="s">
        <v>3296</v>
      </c>
      <c r="C1145" s="7">
        <f>YEAR('Main 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c r="A1146" s="1">
        <v>1145</v>
      </c>
      <c r="B1146" s="1" t="s">
        <v>3296</v>
      </c>
      <c r="C1146" s="7">
        <f>YEAR('Main 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c r="A1147" s="1">
        <v>1146</v>
      </c>
      <c r="B1147" s="1" t="s">
        <v>3296</v>
      </c>
      <c r="C1147" s="7">
        <f>YEAR('Main 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c r="A1148" s="1">
        <v>1147</v>
      </c>
      <c r="B1148" s="1" t="s">
        <v>3301</v>
      </c>
      <c r="C1148" s="7">
        <f>YEAR('Main 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c r="A1149" s="1">
        <v>1148</v>
      </c>
      <c r="B1149" s="1" t="s">
        <v>3301</v>
      </c>
      <c r="C1149" s="7">
        <f>YEAR('Main 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c r="A1150" s="1">
        <v>1149</v>
      </c>
      <c r="B1150" s="1" t="s">
        <v>3301</v>
      </c>
      <c r="C1150" s="7">
        <f>YEAR('Main 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c r="A1151" s="1">
        <v>1150</v>
      </c>
      <c r="B1151" s="1" t="s">
        <v>3301</v>
      </c>
      <c r="C1151" s="7">
        <f>YEAR('Main 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c r="A1152" s="1">
        <v>1151</v>
      </c>
      <c r="B1152" s="1" t="s">
        <v>3301</v>
      </c>
      <c r="C1152" s="7">
        <f>YEAR('Main 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c r="A1153" s="1">
        <v>1152</v>
      </c>
      <c r="B1153" s="1" t="s">
        <v>3314</v>
      </c>
      <c r="C1153" s="7">
        <f>YEAR('Main 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c r="A1154" s="1">
        <v>1153</v>
      </c>
      <c r="B1154" s="1" t="s">
        <v>3318</v>
      </c>
      <c r="C1154" s="7">
        <f>YEAR('Main 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c r="A1155" s="1">
        <v>1154</v>
      </c>
      <c r="B1155" s="1" t="s">
        <v>3318</v>
      </c>
      <c r="C1155" s="7">
        <f>YEAR('Main 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c r="A1156" s="1">
        <v>1155</v>
      </c>
      <c r="B1156" s="1" t="s">
        <v>3322</v>
      </c>
      <c r="C1156" s="7">
        <f>YEAR('Main 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c r="A1157" s="1">
        <v>1156</v>
      </c>
      <c r="B1157" s="1" t="s">
        <v>3322</v>
      </c>
      <c r="C1157" s="7">
        <f>YEAR('Main 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c r="A1158" s="1">
        <v>1157</v>
      </c>
      <c r="B1158" s="1" t="s">
        <v>3322</v>
      </c>
      <c r="C1158" s="7">
        <f>YEAR('Main 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c r="A1159" s="1">
        <v>1158</v>
      </c>
      <c r="B1159" s="1" t="s">
        <v>3322</v>
      </c>
      <c r="C1159" s="7">
        <f>YEAR('Main 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c r="A1160" s="1">
        <v>1159</v>
      </c>
      <c r="B1160" s="1" t="s">
        <v>3328</v>
      </c>
      <c r="C1160" s="7">
        <f>YEAR('Main 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c r="A1161" s="1">
        <v>1160</v>
      </c>
      <c r="B1161" s="1" t="s">
        <v>3331</v>
      </c>
      <c r="C1161" s="7">
        <f>YEAR('Main 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c r="A1162" s="1">
        <v>1161</v>
      </c>
      <c r="B1162" s="1" t="s">
        <v>3331</v>
      </c>
      <c r="C1162" s="7">
        <f>YEAR('Main 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c r="A1163" s="1">
        <v>1162</v>
      </c>
      <c r="B1163" s="1" t="s">
        <v>3335</v>
      </c>
      <c r="C1163" s="7">
        <f>YEAR('Main 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c r="A1164" s="1">
        <v>1163</v>
      </c>
      <c r="B1164" s="1" t="s">
        <v>3339</v>
      </c>
      <c r="C1164" s="7">
        <f>YEAR('Main 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c r="A1165" s="1">
        <v>1164</v>
      </c>
      <c r="B1165" s="1" t="s">
        <v>3339</v>
      </c>
      <c r="C1165" s="7">
        <f>YEAR('Main 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c r="A1166" s="1">
        <v>1165</v>
      </c>
      <c r="B1166" s="1" t="s">
        <v>3339</v>
      </c>
      <c r="C1166" s="7">
        <f>YEAR('Main 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c r="A1167" s="1">
        <v>1166</v>
      </c>
      <c r="B1167" s="1" t="s">
        <v>3346</v>
      </c>
      <c r="C1167" s="7">
        <f>YEAR('Main 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c r="A1168" s="1">
        <v>1167</v>
      </c>
      <c r="B1168" s="1" t="s">
        <v>3349</v>
      </c>
      <c r="C1168" s="7">
        <f>YEAR('Main 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c r="A1169" s="1">
        <v>1168</v>
      </c>
      <c r="B1169" s="1" t="s">
        <v>3350</v>
      </c>
      <c r="C1169" s="7">
        <f>YEAR('Main 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c r="A1170" s="1">
        <v>1169</v>
      </c>
      <c r="B1170" s="1" t="s">
        <v>3350</v>
      </c>
      <c r="C1170" s="7">
        <f>YEAR('Main 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c r="A1171" s="1">
        <v>1170</v>
      </c>
      <c r="B1171" s="1" t="s">
        <v>3350</v>
      </c>
      <c r="C1171" s="7">
        <f>YEAR('Main 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c r="A1172" s="1">
        <v>1171</v>
      </c>
      <c r="B1172" s="1" t="s">
        <v>3350</v>
      </c>
      <c r="C1172" s="7">
        <f>YEAR('Main 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c r="A1173" s="1">
        <v>1172</v>
      </c>
      <c r="B1173" s="1" t="s">
        <v>3357</v>
      </c>
      <c r="C1173" s="7">
        <f>YEAR('Main 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c r="A1174" s="1">
        <v>1173</v>
      </c>
      <c r="B1174" s="1" t="s">
        <v>3361</v>
      </c>
      <c r="C1174" s="7">
        <f>YEAR('Main 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c r="A1175" s="1">
        <v>1174</v>
      </c>
      <c r="B1175" s="1" t="s">
        <v>3364</v>
      </c>
      <c r="C1175" s="7">
        <f>YEAR('Main 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c r="A1176" s="1">
        <v>1175</v>
      </c>
      <c r="B1176" s="1" t="s">
        <v>3365</v>
      </c>
      <c r="C1176" s="7">
        <f>YEAR('Main 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c r="A1177" s="1">
        <v>1176</v>
      </c>
      <c r="B1177" s="1" t="s">
        <v>3368</v>
      </c>
      <c r="C1177" s="7">
        <f>YEAR('Main 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c r="A1178" s="1">
        <v>1177</v>
      </c>
      <c r="B1178" s="1" t="s">
        <v>3369</v>
      </c>
      <c r="C1178" s="7">
        <f>YEAR('Main 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c r="A1179" s="1">
        <v>1178</v>
      </c>
      <c r="B1179" s="1" t="s">
        <v>3373</v>
      </c>
      <c r="C1179" s="7">
        <f>YEAR('Main 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c r="A1180" s="1">
        <v>1179</v>
      </c>
      <c r="B1180" s="1" t="s">
        <v>3373</v>
      </c>
      <c r="C1180" s="7">
        <f>YEAR('Main 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c r="A1181" s="1">
        <v>1180</v>
      </c>
      <c r="B1181" s="1" t="s">
        <v>3377</v>
      </c>
      <c r="C1181" s="7">
        <f>YEAR('Main 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c r="A1182" s="1">
        <v>1181</v>
      </c>
      <c r="B1182" s="1" t="s">
        <v>3380</v>
      </c>
      <c r="C1182" s="7">
        <f>YEAR('Main 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c r="A1183" s="1">
        <v>1182</v>
      </c>
      <c r="B1183" s="1" t="s">
        <v>3380</v>
      </c>
      <c r="C1183" s="7">
        <f>YEAR('Main 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c r="A1184" s="1">
        <v>1183</v>
      </c>
      <c r="B1184" s="1" t="s">
        <v>3385</v>
      </c>
      <c r="C1184" s="7">
        <f>YEAR('Main 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c r="A1185" s="1">
        <v>1184</v>
      </c>
      <c r="B1185" s="1" t="s">
        <v>3385</v>
      </c>
      <c r="C1185" s="7">
        <f>YEAR('Main 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c r="A1186" s="1">
        <v>1185</v>
      </c>
      <c r="B1186" s="1" t="s">
        <v>3388</v>
      </c>
      <c r="C1186" s="7">
        <f>YEAR('Main 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c r="A1187" s="1">
        <v>1186</v>
      </c>
      <c r="B1187" s="1" t="s">
        <v>3388</v>
      </c>
      <c r="C1187" s="7">
        <f>YEAR('Main 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c r="A1188" s="1">
        <v>1187</v>
      </c>
      <c r="B1188" s="1" t="s">
        <v>3388</v>
      </c>
      <c r="C1188" s="7">
        <f>YEAR('Main 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c r="A1189" s="1">
        <v>1188</v>
      </c>
      <c r="B1189" s="1" t="s">
        <v>3388</v>
      </c>
      <c r="C1189" s="7">
        <f>YEAR('Main 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c r="A1190" s="1">
        <v>1189</v>
      </c>
      <c r="B1190" s="1" t="s">
        <v>3395</v>
      </c>
      <c r="C1190" s="7">
        <f>YEAR('Main 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c r="A1191" s="1">
        <v>1190</v>
      </c>
      <c r="B1191" s="1" t="s">
        <v>3395</v>
      </c>
      <c r="C1191" s="7">
        <f>YEAR('Main 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c r="A1192" s="1">
        <v>1191</v>
      </c>
      <c r="B1192" s="1" t="s">
        <v>3395</v>
      </c>
      <c r="C1192" s="7">
        <f>YEAR('Main 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c r="A1193" s="1">
        <v>1192</v>
      </c>
      <c r="B1193" s="1" t="s">
        <v>3395</v>
      </c>
      <c r="C1193" s="7">
        <f>YEAR('Main 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c r="A1194" s="1">
        <v>1193</v>
      </c>
      <c r="B1194" s="1" t="s">
        <v>3395</v>
      </c>
      <c r="C1194" s="7">
        <f>YEAR('Main 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c r="A1195" s="1">
        <v>1194</v>
      </c>
      <c r="B1195" s="1" t="s">
        <v>3404</v>
      </c>
      <c r="C1195" s="7">
        <f>YEAR('Main 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c r="A1196" s="1">
        <v>1195</v>
      </c>
      <c r="B1196" s="1" t="s">
        <v>3404</v>
      </c>
      <c r="C1196" s="7">
        <f>YEAR('Main 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c r="A1197" s="1">
        <v>1196</v>
      </c>
      <c r="B1197" s="1" t="s">
        <v>3404</v>
      </c>
      <c r="C1197" s="7">
        <f>YEAR('Main 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c r="A1198" s="1">
        <v>1197</v>
      </c>
      <c r="B1198" s="1" t="s">
        <v>3404</v>
      </c>
      <c r="C1198" s="7">
        <f>YEAR('Main 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c r="A1199" s="1">
        <v>1198</v>
      </c>
      <c r="B1199" s="1" t="s">
        <v>3408</v>
      </c>
      <c r="C1199" s="7">
        <f>YEAR('Main 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c r="A1200" s="1">
        <v>1199</v>
      </c>
      <c r="B1200" s="1" t="s">
        <v>3408</v>
      </c>
      <c r="C1200" s="7">
        <f>YEAR('Main 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c r="A1201" s="1">
        <v>1200</v>
      </c>
      <c r="B1201" s="1" t="s">
        <v>3408</v>
      </c>
      <c r="C1201" s="7">
        <f>YEAR('Main 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c r="A1202" s="1">
        <v>1201</v>
      </c>
      <c r="B1202" s="1" t="s">
        <v>3413</v>
      </c>
      <c r="C1202" s="7">
        <f>YEAR('Main 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c r="A1203" s="1">
        <v>1202</v>
      </c>
      <c r="B1203" s="1" t="s">
        <v>3413</v>
      </c>
      <c r="C1203" s="7">
        <f>YEAR('Main 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c r="A1204" s="1">
        <v>1203</v>
      </c>
      <c r="B1204" s="1" t="s">
        <v>3413</v>
      </c>
      <c r="C1204" s="7">
        <f>YEAR('Main 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c r="A1205" s="1">
        <v>1204</v>
      </c>
      <c r="B1205" s="1" t="s">
        <v>3413</v>
      </c>
      <c r="C1205" s="7">
        <f>YEAR('Main 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c r="A1206" s="1">
        <v>1205</v>
      </c>
      <c r="B1206" s="1" t="s">
        <v>3413</v>
      </c>
      <c r="C1206" s="7">
        <f>YEAR('Main 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c r="A1207" s="1">
        <v>1206</v>
      </c>
      <c r="B1207" s="1" t="s">
        <v>3416</v>
      </c>
      <c r="C1207" s="7">
        <f>YEAR('Main 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c r="A1208" s="1">
        <v>1207</v>
      </c>
      <c r="B1208" s="1" t="s">
        <v>3419</v>
      </c>
      <c r="C1208" s="7">
        <f>YEAR('Main 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c r="A1209" s="1">
        <v>1208</v>
      </c>
      <c r="B1209" s="1" t="s">
        <v>3419</v>
      </c>
      <c r="C1209" s="7">
        <f>YEAR('Main 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c r="A1210" s="1">
        <v>1209</v>
      </c>
      <c r="B1210" s="1" t="s">
        <v>3419</v>
      </c>
      <c r="C1210" s="7">
        <f>YEAR('Main 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c r="A1211" s="1">
        <v>1210</v>
      </c>
      <c r="B1211" s="1" t="s">
        <v>3419</v>
      </c>
      <c r="C1211" s="7">
        <f>YEAR('Main 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c r="A1212" s="1">
        <v>1211</v>
      </c>
      <c r="B1212" s="1" t="s">
        <v>3419</v>
      </c>
      <c r="C1212" s="7">
        <f>YEAR('Main 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c r="A1213" s="1">
        <v>1212</v>
      </c>
      <c r="B1213" s="1" t="s">
        <v>3419</v>
      </c>
      <c r="C1213" s="7">
        <f>YEAR('Main 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c r="A1214" s="1">
        <v>1213</v>
      </c>
      <c r="B1214" s="1" t="s">
        <v>3426</v>
      </c>
      <c r="C1214" s="7">
        <f>YEAR('Main 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c r="A1215" s="1">
        <v>1214</v>
      </c>
      <c r="B1215" s="1" t="s">
        <v>3426</v>
      </c>
      <c r="C1215" s="7">
        <f>YEAR('Main 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c r="A1216" s="1">
        <v>1215</v>
      </c>
      <c r="B1216" s="1" t="s">
        <v>3426</v>
      </c>
      <c r="C1216" s="7">
        <f>YEAR('Main 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c r="A1217" s="1">
        <v>1216</v>
      </c>
      <c r="B1217" s="1" t="s">
        <v>3426</v>
      </c>
      <c r="C1217" s="7">
        <f>YEAR('Main 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c r="A1218" s="1">
        <v>1217</v>
      </c>
      <c r="B1218" s="1" t="s">
        <v>3426</v>
      </c>
      <c r="C1218" s="7">
        <f>YEAR('Main 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c r="A1219" s="1">
        <v>1218</v>
      </c>
      <c r="B1219" s="1" t="s">
        <v>3426</v>
      </c>
      <c r="C1219" s="7">
        <f>YEAR('Main 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c r="A1220" s="1">
        <v>1219</v>
      </c>
      <c r="B1220" s="1" t="s">
        <v>3426</v>
      </c>
      <c r="C1220" s="7">
        <f>YEAR('Main 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c r="A1221" s="1">
        <v>1220</v>
      </c>
      <c r="B1221" s="1" t="s">
        <v>3426</v>
      </c>
      <c r="C1221" s="7">
        <f>YEAR('Main 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c r="A1222" s="1">
        <v>1221</v>
      </c>
      <c r="B1222" s="1" t="s">
        <v>3435</v>
      </c>
      <c r="C1222" s="7">
        <f>YEAR('Main 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c r="A1223" s="1">
        <v>1222</v>
      </c>
      <c r="B1223" s="1" t="s">
        <v>3435</v>
      </c>
      <c r="C1223" s="7">
        <f>YEAR('Main 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c r="A1224" s="1">
        <v>1223</v>
      </c>
      <c r="B1224" s="1" t="s">
        <v>3440</v>
      </c>
      <c r="C1224" s="7">
        <f>YEAR('Main 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c r="A1225" s="1">
        <v>1224</v>
      </c>
      <c r="B1225" s="1" t="s">
        <v>3440</v>
      </c>
      <c r="C1225" s="7">
        <f>YEAR('Main 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c r="A1226" s="1">
        <v>1225</v>
      </c>
      <c r="B1226" s="1" t="s">
        <v>3440</v>
      </c>
      <c r="C1226" s="7">
        <f>YEAR('Main 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c r="A1227" s="1">
        <v>1226</v>
      </c>
      <c r="B1227" s="1" t="s">
        <v>3440</v>
      </c>
      <c r="C1227" s="7">
        <f>YEAR('Main 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c r="A1228" s="1">
        <v>1227</v>
      </c>
      <c r="B1228" s="1" t="s">
        <v>3440</v>
      </c>
      <c r="C1228" s="7">
        <f>YEAR('Main 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c r="A1229" s="1">
        <v>1228</v>
      </c>
      <c r="B1229" s="1" t="s">
        <v>3440</v>
      </c>
      <c r="C1229" s="7">
        <f>YEAR('Main 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c r="A1230" s="1">
        <v>1229</v>
      </c>
      <c r="B1230" s="1" t="s">
        <v>3446</v>
      </c>
      <c r="C1230" s="7">
        <f>YEAR('Main 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c r="A1231" s="1">
        <v>1230</v>
      </c>
      <c r="B1231" s="1" t="s">
        <v>3446</v>
      </c>
      <c r="C1231" s="7">
        <f>YEAR('Main 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c r="A1232" s="1">
        <v>1231</v>
      </c>
      <c r="B1232" s="1" t="s">
        <v>3446</v>
      </c>
      <c r="C1232" s="7">
        <f>YEAR('Main 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c r="A1233" s="1">
        <v>1232</v>
      </c>
      <c r="B1233" s="1" t="s">
        <v>3449</v>
      </c>
      <c r="C1233" s="7">
        <f>YEAR('Main 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c r="A1234" s="1">
        <v>1233</v>
      </c>
      <c r="B1234" s="1" t="s">
        <v>3449</v>
      </c>
      <c r="C1234" s="7">
        <f>YEAR('Main 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c r="A1235" s="1">
        <v>1234</v>
      </c>
      <c r="B1235" s="1" t="s">
        <v>3455</v>
      </c>
      <c r="C1235" s="7">
        <f>YEAR('Main 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c r="A1236" s="1">
        <v>1235</v>
      </c>
      <c r="B1236" s="1" t="s">
        <v>3460</v>
      </c>
      <c r="C1236" s="7">
        <f>YEAR('Main 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c r="A1237" s="1">
        <v>1236</v>
      </c>
      <c r="B1237" s="1" t="s">
        <v>3460</v>
      </c>
      <c r="C1237" s="7">
        <f>YEAR('Main 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c r="A1238" s="1">
        <v>1237</v>
      </c>
      <c r="B1238" s="1" t="s">
        <v>3460</v>
      </c>
      <c r="C1238" s="7">
        <f>YEAR('Main 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c r="A1239" s="1">
        <v>1238</v>
      </c>
      <c r="B1239" s="1" t="s">
        <v>3460</v>
      </c>
      <c r="C1239" s="7">
        <f>YEAR('Main 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c r="A1240" s="1">
        <v>1239</v>
      </c>
      <c r="B1240" s="1" t="s">
        <v>3466</v>
      </c>
      <c r="C1240" s="7">
        <f>YEAR('Main 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c r="A1241" s="1">
        <v>1240</v>
      </c>
      <c r="B1241" s="1" t="s">
        <v>3466</v>
      </c>
      <c r="C1241" s="7">
        <f>YEAR('Main 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c r="A1242" s="1">
        <v>1241</v>
      </c>
      <c r="B1242" s="1" t="s">
        <v>3466</v>
      </c>
      <c r="C1242" s="7">
        <f>YEAR('Main 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c r="A1243" s="1">
        <v>1242</v>
      </c>
      <c r="B1243" s="1" t="s">
        <v>3473</v>
      </c>
      <c r="C1243" s="7">
        <f>YEAR('Main 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c r="A1244" s="1">
        <v>1243</v>
      </c>
      <c r="B1244" s="1" t="s">
        <v>3476</v>
      </c>
      <c r="C1244" s="7">
        <f>YEAR('Main 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c r="A1245" s="1">
        <v>1244</v>
      </c>
      <c r="B1245" s="1" t="s">
        <v>3476</v>
      </c>
      <c r="C1245" s="7">
        <f>YEAR('Main 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c r="A1246" s="1">
        <v>1245</v>
      </c>
      <c r="B1246" s="1" t="s">
        <v>3479</v>
      </c>
      <c r="C1246" s="7">
        <f>YEAR('Main 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c r="A1247" s="1">
        <v>1246</v>
      </c>
      <c r="B1247" s="1" t="s">
        <v>3485</v>
      </c>
      <c r="C1247" s="7">
        <f>YEAR('Main 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c r="A1248" s="1">
        <v>1247</v>
      </c>
      <c r="B1248" s="1" t="s">
        <v>3485</v>
      </c>
      <c r="C1248" s="7">
        <f>YEAR('Main 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c r="A1249" s="1">
        <v>1248</v>
      </c>
      <c r="B1249" s="1" t="s">
        <v>3485</v>
      </c>
      <c r="C1249" s="7">
        <f>YEAR('Main 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c r="A1250" s="1">
        <v>1249</v>
      </c>
      <c r="B1250" s="1" t="s">
        <v>3493</v>
      </c>
      <c r="C1250" s="7">
        <f>YEAR('Main 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c r="A1251" s="1">
        <v>1250</v>
      </c>
      <c r="B1251" s="1" t="s">
        <v>3493</v>
      </c>
      <c r="C1251" s="7">
        <f>YEAR('Main 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c r="A1252" s="1">
        <v>1251</v>
      </c>
      <c r="B1252" s="1" t="s">
        <v>3493</v>
      </c>
      <c r="C1252" s="7">
        <f>YEAR('Main 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c r="A1253" s="1">
        <v>1252</v>
      </c>
      <c r="B1253" s="1" t="s">
        <v>3493</v>
      </c>
      <c r="C1253" s="7">
        <f>YEAR('Main 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c r="A1254" s="1">
        <v>1253</v>
      </c>
      <c r="B1254" s="1" t="s">
        <v>3499</v>
      </c>
      <c r="C1254" s="7">
        <f>YEAR('Main 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c r="A1255" s="1">
        <v>1254</v>
      </c>
      <c r="B1255" s="1" t="s">
        <v>3502</v>
      </c>
      <c r="C1255" s="7">
        <f>YEAR('Main 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c r="A1256" s="1">
        <v>1255</v>
      </c>
      <c r="B1256" s="1" t="s">
        <v>3502</v>
      </c>
      <c r="C1256" s="7">
        <f>YEAR('Main 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c r="A1257" s="1">
        <v>1256</v>
      </c>
      <c r="B1257" s="1" t="s">
        <v>3502</v>
      </c>
      <c r="C1257" s="7">
        <f>YEAR('Main 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c r="A1258" s="1">
        <v>1257</v>
      </c>
      <c r="B1258" s="1" t="s">
        <v>3502</v>
      </c>
      <c r="C1258" s="7">
        <f>YEAR('Main 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c r="A1259" s="1">
        <v>1258</v>
      </c>
      <c r="B1259" s="1" t="s">
        <v>3509</v>
      </c>
      <c r="C1259" s="7">
        <f>YEAR('Main 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c r="A1260" s="1">
        <v>1259</v>
      </c>
      <c r="B1260" s="1" t="s">
        <v>3509</v>
      </c>
      <c r="C1260" s="7">
        <f>YEAR('Main 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c r="A1261" s="1">
        <v>1260</v>
      </c>
      <c r="B1261" s="1" t="s">
        <v>3509</v>
      </c>
      <c r="C1261" s="7">
        <f>YEAR('Main 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c r="A1262" s="1">
        <v>1261</v>
      </c>
      <c r="B1262" s="1" t="s">
        <v>3512</v>
      </c>
      <c r="C1262" s="7">
        <f>YEAR('Main 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c r="A1263" s="1">
        <v>1262</v>
      </c>
      <c r="B1263" s="1" t="s">
        <v>3517</v>
      </c>
      <c r="C1263" s="7">
        <f>YEAR('Main 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c r="A1264" s="1">
        <v>1263</v>
      </c>
      <c r="B1264" s="1" t="s">
        <v>3523</v>
      </c>
      <c r="C1264" s="7">
        <f>YEAR('Main 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c r="A1265" s="1">
        <v>1264</v>
      </c>
      <c r="B1265" s="1" t="s">
        <v>3524</v>
      </c>
      <c r="C1265" s="7">
        <f>YEAR('Main 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c r="A1266" s="1">
        <v>1265</v>
      </c>
      <c r="B1266" s="1" t="s">
        <v>3524</v>
      </c>
      <c r="C1266" s="7">
        <f>YEAR('Main 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c r="A1267" s="1">
        <v>1266</v>
      </c>
      <c r="B1267" s="1" t="s">
        <v>3527</v>
      </c>
      <c r="C1267" s="7">
        <f>YEAR('Main 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c r="A1268" s="1">
        <v>1267</v>
      </c>
      <c r="B1268" s="1" t="s">
        <v>3532</v>
      </c>
      <c r="C1268" s="7">
        <f>YEAR('Main 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c r="A1269" s="1">
        <v>1268</v>
      </c>
      <c r="B1269" s="1" t="s">
        <v>3532</v>
      </c>
      <c r="C1269" s="7">
        <f>YEAR('Main 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c r="A1270" s="1">
        <v>1269</v>
      </c>
      <c r="B1270" s="1" t="s">
        <v>3533</v>
      </c>
      <c r="C1270" s="7">
        <f>YEAR('Main 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c r="A1271" s="1">
        <v>1270</v>
      </c>
      <c r="B1271" s="1" t="s">
        <v>3534</v>
      </c>
      <c r="C1271" s="7">
        <f>YEAR('Main 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c r="A1272" s="1">
        <v>1271</v>
      </c>
      <c r="B1272" s="1" t="s">
        <v>3539</v>
      </c>
      <c r="C1272" s="7">
        <f>YEAR('Main 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c r="A1273" s="1">
        <v>1272</v>
      </c>
      <c r="B1273" s="1" t="s">
        <v>3539</v>
      </c>
      <c r="C1273" s="7">
        <f>YEAR('Main 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c r="A1274" s="1">
        <v>1273</v>
      </c>
      <c r="B1274" s="1" t="s">
        <v>3539</v>
      </c>
      <c r="C1274" s="7">
        <f>YEAR('Main 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c r="A1275" s="1">
        <v>1274</v>
      </c>
      <c r="B1275" s="1" t="s">
        <v>3544</v>
      </c>
      <c r="C1275" s="7">
        <f>YEAR('Main 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c r="A1276" s="1">
        <v>1275</v>
      </c>
      <c r="B1276" s="1" t="s">
        <v>3544</v>
      </c>
      <c r="C1276" s="7">
        <f>YEAR('Main 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c r="A1277" s="1">
        <v>1276</v>
      </c>
      <c r="B1277" s="1" t="s">
        <v>3544</v>
      </c>
      <c r="C1277" s="7">
        <f>YEAR('Main 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c r="A1278" s="1">
        <v>1277</v>
      </c>
      <c r="B1278" s="1" t="s">
        <v>3544</v>
      </c>
      <c r="C1278" s="7">
        <f>YEAR('Main 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c r="A1279" s="1">
        <v>1278</v>
      </c>
      <c r="B1279" s="1" t="s">
        <v>3549</v>
      </c>
      <c r="C1279" s="7">
        <f>YEAR('Main 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c r="A1280" s="1">
        <v>1279</v>
      </c>
      <c r="B1280" s="1" t="s">
        <v>3554</v>
      </c>
      <c r="C1280" s="7">
        <f>YEAR('Main 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c r="A1281" s="1">
        <v>1280</v>
      </c>
      <c r="B1281" s="1" t="s">
        <v>3554</v>
      </c>
      <c r="C1281" s="7">
        <f>YEAR('Main 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c r="A1282" s="1">
        <v>1281</v>
      </c>
      <c r="B1282" s="1" t="s">
        <v>3560</v>
      </c>
      <c r="C1282" s="7">
        <f>YEAR('Main 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c r="A1283" s="1">
        <v>1282</v>
      </c>
      <c r="B1283" s="1" t="s">
        <v>3564</v>
      </c>
      <c r="C1283" s="7">
        <f>YEAR('Main 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c r="A1284" s="1">
        <v>1283</v>
      </c>
      <c r="B1284" s="1" t="s">
        <v>3564</v>
      </c>
      <c r="C1284" s="7">
        <f>YEAR('Main 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c r="A1285" s="1">
        <v>1284</v>
      </c>
      <c r="B1285" s="1" t="s">
        <v>3564</v>
      </c>
      <c r="C1285" s="7">
        <f>YEAR('Main 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c r="A1286" s="1">
        <v>1285</v>
      </c>
      <c r="B1286" s="1" t="s">
        <v>3571</v>
      </c>
      <c r="C1286" s="7">
        <f>YEAR('Main 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c r="A1287" s="1">
        <v>1286</v>
      </c>
      <c r="B1287" s="1" t="s">
        <v>3574</v>
      </c>
      <c r="C1287" s="7">
        <f>YEAR('Main 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c r="A1288" s="1">
        <v>1287</v>
      </c>
      <c r="B1288" s="1" t="s">
        <v>3578</v>
      </c>
      <c r="C1288" s="7">
        <f>YEAR('Main 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c r="A1289" s="1">
        <v>1288</v>
      </c>
      <c r="B1289" s="1" t="s">
        <v>3581</v>
      </c>
      <c r="C1289" s="7">
        <f>YEAR('Main 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c r="A1290" s="1">
        <v>1289</v>
      </c>
      <c r="B1290" s="1" t="s">
        <v>3581</v>
      </c>
      <c r="C1290" s="7">
        <f>YEAR('Main 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c r="A1291" s="1">
        <v>1290</v>
      </c>
      <c r="B1291" s="1" t="s">
        <v>3581</v>
      </c>
      <c r="C1291" s="7">
        <f>YEAR('Main 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c r="A1292" s="1">
        <v>1291</v>
      </c>
      <c r="B1292" s="1" t="s">
        <v>3586</v>
      </c>
      <c r="C1292" s="7">
        <f>YEAR('Main 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c r="A1293" s="1">
        <v>1292</v>
      </c>
      <c r="B1293" s="1" t="s">
        <v>3586</v>
      </c>
      <c r="C1293" s="7">
        <f>YEAR('Main 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c r="A1294" s="1">
        <v>1293</v>
      </c>
      <c r="B1294" s="1" t="s">
        <v>3589</v>
      </c>
      <c r="C1294" s="7">
        <f>YEAR('Main 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c r="A1295" s="1">
        <v>1294</v>
      </c>
      <c r="B1295" s="1" t="s">
        <v>3589</v>
      </c>
      <c r="C1295" s="7">
        <f>YEAR('Main 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c r="A1296" s="1">
        <v>1295</v>
      </c>
      <c r="B1296" s="1" t="s">
        <v>3589</v>
      </c>
      <c r="C1296" s="7">
        <f>YEAR('Main 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c r="A1297" s="1">
        <v>1296</v>
      </c>
      <c r="B1297" s="1" t="s">
        <v>3592</v>
      </c>
      <c r="C1297" s="7">
        <f>YEAR('Main 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c r="A1298" s="1">
        <v>1297</v>
      </c>
      <c r="B1298" s="1" t="s">
        <v>3596</v>
      </c>
      <c r="C1298" s="7">
        <f>YEAR('Main 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c r="A1299" s="1">
        <v>1298</v>
      </c>
      <c r="B1299" s="1" t="s">
        <v>3596</v>
      </c>
      <c r="C1299" s="7">
        <f>YEAR('Main 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c r="A1300" s="1">
        <v>1299</v>
      </c>
      <c r="B1300" s="1" t="s">
        <v>3600</v>
      </c>
      <c r="C1300" s="7">
        <f>YEAR('Main 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c r="A1301" s="1">
        <v>1300</v>
      </c>
      <c r="B1301" s="1" t="s">
        <v>3603</v>
      </c>
      <c r="C1301" s="7">
        <f>YEAR('Main 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c r="A1302" s="1">
        <v>1301</v>
      </c>
      <c r="B1302" s="1" t="s">
        <v>3604</v>
      </c>
      <c r="C1302" s="7">
        <f>YEAR('Main 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c r="A1303" s="1">
        <v>1302</v>
      </c>
      <c r="B1303" s="1" t="s">
        <v>3604</v>
      </c>
      <c r="C1303" s="7">
        <f>YEAR('Main 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c r="A1304" s="1">
        <v>1303</v>
      </c>
      <c r="B1304" s="1" t="s">
        <v>3605</v>
      </c>
      <c r="C1304" s="7">
        <f>YEAR('Main 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c r="A1305" s="1">
        <v>1304</v>
      </c>
      <c r="B1305" s="1" t="s">
        <v>3610</v>
      </c>
      <c r="C1305" s="7">
        <f>YEAR('Main 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c r="A1306" s="1">
        <v>1305</v>
      </c>
      <c r="B1306" s="1" t="s">
        <v>3610</v>
      </c>
      <c r="C1306" s="7">
        <f>YEAR('Main 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c r="A1307" s="1">
        <v>1306</v>
      </c>
      <c r="B1307" s="1" t="s">
        <v>3615</v>
      </c>
      <c r="C1307" s="7">
        <f>YEAR('Main 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c r="A1308" s="1">
        <v>1307</v>
      </c>
      <c r="B1308" s="1" t="s">
        <v>3618</v>
      </c>
      <c r="C1308" s="7">
        <f>YEAR('Main 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c r="A1309" s="1">
        <v>1308</v>
      </c>
      <c r="B1309" s="1" t="s">
        <v>3618</v>
      </c>
      <c r="C1309" s="7">
        <f>YEAR('Main 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c r="A1310" s="1">
        <v>1309</v>
      </c>
      <c r="B1310" s="1" t="s">
        <v>3618</v>
      </c>
      <c r="C1310" s="7">
        <f>YEAR('Main 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c r="A1311" s="1">
        <v>1310</v>
      </c>
      <c r="B1311" s="1" t="s">
        <v>3618</v>
      </c>
      <c r="C1311" s="7">
        <f>YEAR('Main 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c r="A1312" s="1">
        <v>1311</v>
      </c>
      <c r="B1312" s="1" t="s">
        <v>3618</v>
      </c>
      <c r="C1312" s="7">
        <f>YEAR('Main 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c r="A1313" s="1">
        <v>1312</v>
      </c>
      <c r="B1313" s="1" t="s">
        <v>3623</v>
      </c>
      <c r="C1313" s="7">
        <f>YEAR('Main 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c r="A1314" s="1">
        <v>1313</v>
      </c>
      <c r="B1314" s="1" t="s">
        <v>3623</v>
      </c>
      <c r="C1314" s="7">
        <f>YEAR('Main 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c r="A1315" s="1">
        <v>1314</v>
      </c>
      <c r="B1315" s="1" t="s">
        <v>3628</v>
      </c>
      <c r="C1315" s="7">
        <f>YEAR('Main 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c r="A1316" s="1">
        <v>1315</v>
      </c>
      <c r="B1316" s="1" t="s">
        <v>3629</v>
      </c>
      <c r="C1316" s="7">
        <f>YEAR('Main 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c r="A1317" s="1">
        <v>1316</v>
      </c>
      <c r="B1317" s="1" t="s">
        <v>3629</v>
      </c>
      <c r="C1317" s="7">
        <f>YEAR('Main 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c r="A1318" s="1">
        <v>1317</v>
      </c>
      <c r="B1318" s="1" t="s">
        <v>3629</v>
      </c>
      <c r="C1318" s="7">
        <f>YEAR('Main 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c r="A1319" s="1">
        <v>1318</v>
      </c>
      <c r="B1319" s="1" t="s">
        <v>3636</v>
      </c>
      <c r="C1319" s="7">
        <f>YEAR('Main 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c r="A1320" s="1">
        <v>1319</v>
      </c>
      <c r="B1320" s="1" t="s">
        <v>3639</v>
      </c>
      <c r="C1320" s="7">
        <f>YEAR('Main 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c r="A1321" s="1">
        <v>1320</v>
      </c>
      <c r="B1321" s="1" t="s">
        <v>3639</v>
      </c>
      <c r="C1321" s="7">
        <f>YEAR('Main 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c r="A1322" s="1">
        <v>1321</v>
      </c>
      <c r="B1322" s="1" t="s">
        <v>3643</v>
      </c>
      <c r="C1322" s="7">
        <f>YEAR('Main 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c r="A1323" s="1">
        <v>1322</v>
      </c>
      <c r="B1323" s="1" t="s">
        <v>3643</v>
      </c>
      <c r="C1323" s="7">
        <f>YEAR('Main 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c r="A1324" s="1">
        <v>1323</v>
      </c>
      <c r="B1324" s="1" t="s">
        <v>3646</v>
      </c>
      <c r="C1324" s="7">
        <f>YEAR('Main 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c r="A1325" s="1">
        <v>1324</v>
      </c>
      <c r="B1325" s="1" t="s">
        <v>3652</v>
      </c>
      <c r="C1325" s="7">
        <f>YEAR('Main 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c r="A1326" s="1">
        <v>1325</v>
      </c>
      <c r="B1326" s="1" t="s">
        <v>3657</v>
      </c>
      <c r="C1326" s="7">
        <f>YEAR('Main 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c r="A1327" s="1">
        <v>1326</v>
      </c>
      <c r="B1327" s="1" t="s">
        <v>3660</v>
      </c>
      <c r="C1327" s="7">
        <f>YEAR('Main 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c r="A1328" s="1">
        <v>1327</v>
      </c>
      <c r="B1328" s="1" t="s">
        <v>3663</v>
      </c>
      <c r="C1328" s="7">
        <f>YEAR('Main 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c r="A1329" s="1">
        <v>1328</v>
      </c>
      <c r="B1329" s="1" t="s">
        <v>3664</v>
      </c>
      <c r="C1329" s="7">
        <f>YEAR('Main 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c r="A1330" s="1">
        <v>1329</v>
      </c>
      <c r="B1330" s="1" t="s">
        <v>3667</v>
      </c>
      <c r="C1330" s="7">
        <f>YEAR('Main 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c r="A1331" s="1">
        <v>1330</v>
      </c>
      <c r="B1331" s="1" t="s">
        <v>3672</v>
      </c>
      <c r="C1331" s="7">
        <f>YEAR('Main 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c r="A1332" s="1">
        <v>1331</v>
      </c>
      <c r="B1332" s="1" t="s">
        <v>3675</v>
      </c>
      <c r="C1332" s="7">
        <f>YEAR('Main 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c r="A1333" s="1">
        <v>1332</v>
      </c>
      <c r="B1333" s="1" t="s">
        <v>3675</v>
      </c>
      <c r="C1333" s="7">
        <f>YEAR('Main 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c r="A1334" s="1">
        <v>1333</v>
      </c>
      <c r="B1334" s="1" t="s">
        <v>3678</v>
      </c>
      <c r="C1334" s="7">
        <f>YEAR('Main 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c r="A1335" s="1">
        <v>1334</v>
      </c>
      <c r="B1335" s="1" t="s">
        <v>3678</v>
      </c>
      <c r="C1335" s="7">
        <f>YEAR('Main 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c r="A1336" s="1">
        <v>1335</v>
      </c>
      <c r="B1336" s="1" t="s">
        <v>3683</v>
      </c>
      <c r="C1336" s="7">
        <f>YEAR('Main 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c r="A1337" s="1">
        <v>1336</v>
      </c>
      <c r="B1337" s="1" t="s">
        <v>3684</v>
      </c>
      <c r="C1337" s="7">
        <f>YEAR('Main 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c r="A1338" s="1">
        <v>1337</v>
      </c>
      <c r="B1338" s="1" t="s">
        <v>3690</v>
      </c>
      <c r="C1338" s="7">
        <f>YEAR('Main 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c r="A1339" s="1">
        <v>1338</v>
      </c>
      <c r="B1339" s="1" t="s">
        <v>3693</v>
      </c>
      <c r="C1339" s="7">
        <f>YEAR('Main 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c r="A1340" s="1">
        <v>1339</v>
      </c>
      <c r="B1340" s="1" t="s">
        <v>3693</v>
      </c>
      <c r="C1340" s="7">
        <f>YEAR('Main 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c r="A1341" s="1">
        <v>1340</v>
      </c>
      <c r="B1341" s="1" t="s">
        <v>3693</v>
      </c>
      <c r="C1341" s="7">
        <f>YEAR('Main 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c r="A1342" s="1">
        <v>1341</v>
      </c>
      <c r="B1342" s="1" t="s">
        <v>3702</v>
      </c>
      <c r="C1342" s="7">
        <f>YEAR('Main 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c r="A1343" s="1">
        <v>1342</v>
      </c>
      <c r="B1343" s="1" t="s">
        <v>3702</v>
      </c>
      <c r="C1343" s="7">
        <f>YEAR('Main 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c r="A1344" s="1">
        <v>1343</v>
      </c>
      <c r="B1344" s="1" t="s">
        <v>3702</v>
      </c>
      <c r="C1344" s="7">
        <f>YEAR('Main 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c r="A1345" s="1">
        <v>1344</v>
      </c>
      <c r="B1345" s="1" t="s">
        <v>3707</v>
      </c>
      <c r="C1345" s="7">
        <f>YEAR('Main 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c r="A1346" s="1">
        <v>1345</v>
      </c>
      <c r="B1346" s="1" t="s">
        <v>3707</v>
      </c>
      <c r="C1346" s="7">
        <f>YEAR('Main 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c r="A1347" s="1">
        <v>1346</v>
      </c>
      <c r="B1347" s="1" t="s">
        <v>3713</v>
      </c>
      <c r="C1347" s="7">
        <f>YEAR('Main 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c r="A1348" s="1">
        <v>1347</v>
      </c>
      <c r="B1348" s="1" t="s">
        <v>3713</v>
      </c>
      <c r="C1348" s="7">
        <f>YEAR('Main 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c r="A1349" s="1">
        <v>1348</v>
      </c>
      <c r="B1349" s="1" t="s">
        <v>3713</v>
      </c>
      <c r="C1349" s="7">
        <f>YEAR('Main 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c r="A1350" s="1">
        <v>1349</v>
      </c>
      <c r="B1350" s="1" t="s">
        <v>3713</v>
      </c>
      <c r="C1350" s="7">
        <f>YEAR('Main 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c r="A1351" s="1">
        <v>1350</v>
      </c>
      <c r="B1351" s="1" t="s">
        <v>3713</v>
      </c>
      <c r="C1351" s="7">
        <f>YEAR('Main 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c r="A1352" s="1">
        <v>1351</v>
      </c>
      <c r="B1352" s="1" t="s">
        <v>3722</v>
      </c>
      <c r="C1352" s="7">
        <f>YEAR('Main 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c r="A1353" s="1">
        <v>1352</v>
      </c>
      <c r="B1353" s="1" t="s">
        <v>3725</v>
      </c>
      <c r="C1353" s="7">
        <f>YEAR('Main 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c r="A1354" s="1">
        <v>1353</v>
      </c>
      <c r="B1354" s="1" t="s">
        <v>3728</v>
      </c>
      <c r="C1354" s="7">
        <f>YEAR('Main 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c r="A1355" s="1">
        <v>1354</v>
      </c>
      <c r="B1355" s="1" t="s">
        <v>3728</v>
      </c>
      <c r="C1355" s="7">
        <f>YEAR('Main 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c r="A1356" s="1">
        <v>1355</v>
      </c>
      <c r="B1356" s="1" t="s">
        <v>3728</v>
      </c>
      <c r="C1356" s="7">
        <f>YEAR('Main 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c r="A1357" s="1">
        <v>1356</v>
      </c>
      <c r="B1357" s="1" t="s">
        <v>3729</v>
      </c>
      <c r="C1357" s="7">
        <f>YEAR('Main 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c r="A1358" s="1">
        <v>1357</v>
      </c>
      <c r="B1358" s="1" t="s">
        <v>3729</v>
      </c>
      <c r="C1358" s="7">
        <f>YEAR('Main 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c r="A1359" s="1">
        <v>1358</v>
      </c>
      <c r="B1359" s="1" t="s">
        <v>3730</v>
      </c>
      <c r="C1359" s="7">
        <f>YEAR('Main 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c r="A1360" s="1">
        <v>1359</v>
      </c>
      <c r="B1360" s="1" t="s">
        <v>3735</v>
      </c>
      <c r="C1360" s="7">
        <f>YEAR('Main 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c r="A1361" s="1">
        <v>1360</v>
      </c>
      <c r="B1361" s="1" t="s">
        <v>3738</v>
      </c>
      <c r="C1361" s="7">
        <f>YEAR('Main 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c r="A1362" s="1">
        <v>1361</v>
      </c>
      <c r="B1362" s="1" t="s">
        <v>3743</v>
      </c>
      <c r="C1362" s="7">
        <f>YEAR('Main 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c r="A1363" s="1">
        <v>1362</v>
      </c>
      <c r="B1363" s="1" t="s">
        <v>3743</v>
      </c>
      <c r="C1363" s="7">
        <f>YEAR('Main 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c r="A1364" s="1">
        <v>1363</v>
      </c>
      <c r="B1364" s="1" t="s">
        <v>3743</v>
      </c>
      <c r="C1364" s="7">
        <f>YEAR('Main 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c r="A1365" s="1">
        <v>1364</v>
      </c>
      <c r="B1365" s="1" t="s">
        <v>3750</v>
      </c>
      <c r="C1365" s="7">
        <f>YEAR('Main 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c r="A1366" s="1">
        <v>1365</v>
      </c>
      <c r="B1366" s="1" t="s">
        <v>3750</v>
      </c>
      <c r="C1366" s="7">
        <f>YEAR('Main 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c r="A1367" s="1">
        <v>1366</v>
      </c>
      <c r="B1367" s="1" t="s">
        <v>3750</v>
      </c>
      <c r="C1367" s="7">
        <f>YEAR('Main 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c r="A1368" s="1">
        <v>1367</v>
      </c>
      <c r="B1368" s="1" t="s">
        <v>3750</v>
      </c>
      <c r="C1368" s="7">
        <f>YEAR('Main 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c r="A1369" s="1">
        <v>1368</v>
      </c>
      <c r="B1369" s="1" t="s">
        <v>3750</v>
      </c>
      <c r="C1369" s="7">
        <f>YEAR('Main 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c r="A1370" s="1">
        <v>1369</v>
      </c>
      <c r="B1370" s="1" t="s">
        <v>3757</v>
      </c>
      <c r="C1370" s="7">
        <f>YEAR('Main 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c r="A1371" s="1">
        <v>1370</v>
      </c>
      <c r="B1371" s="1" t="s">
        <v>3761</v>
      </c>
      <c r="C1371" s="7">
        <f>YEAR('Main 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c r="A1372" s="1">
        <v>1371</v>
      </c>
      <c r="B1372" s="1" t="s">
        <v>3761</v>
      </c>
      <c r="C1372" s="7">
        <f>YEAR('Main 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c r="A1373" s="1">
        <v>1372</v>
      </c>
      <c r="B1373" s="1" t="s">
        <v>3762</v>
      </c>
      <c r="C1373" s="7">
        <f>YEAR('Main 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c r="A1374" s="1">
        <v>1373</v>
      </c>
      <c r="B1374" s="1" t="s">
        <v>3767</v>
      </c>
      <c r="C1374" s="7">
        <f>YEAR('Main 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c r="A1375" s="1">
        <v>1374</v>
      </c>
      <c r="B1375" s="1" t="s">
        <v>3767</v>
      </c>
      <c r="C1375" s="7">
        <f>YEAR('Main 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c r="A1376" s="1">
        <v>1375</v>
      </c>
      <c r="B1376" s="1" t="s">
        <v>3770</v>
      </c>
      <c r="C1376" s="7">
        <f>YEAR('Main 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c r="A1377" s="1">
        <v>1376</v>
      </c>
      <c r="B1377" s="1" t="s">
        <v>3774</v>
      </c>
      <c r="C1377" s="7">
        <f>YEAR('Main 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c r="A1378" s="1">
        <v>1377</v>
      </c>
      <c r="B1378" s="1" t="s">
        <v>3774</v>
      </c>
      <c r="C1378" s="7">
        <f>YEAR('Main 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c r="A1379" s="1">
        <v>1378</v>
      </c>
      <c r="B1379" s="1" t="s">
        <v>3774</v>
      </c>
      <c r="C1379" s="7">
        <f>YEAR('Main 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c r="A1380" s="1">
        <v>1379</v>
      </c>
      <c r="B1380" s="1" t="s">
        <v>3774</v>
      </c>
      <c r="C1380" s="7">
        <f>YEAR('Main 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c r="A1381" s="1">
        <v>1380</v>
      </c>
      <c r="B1381" s="1" t="s">
        <v>3774</v>
      </c>
      <c r="C1381" s="7">
        <f>YEAR('Main 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c r="A1382" s="1">
        <v>1381</v>
      </c>
      <c r="B1382" s="1" t="s">
        <v>3774</v>
      </c>
      <c r="C1382" s="7">
        <f>YEAR('Main 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c r="A1383" s="1">
        <v>1382</v>
      </c>
      <c r="B1383" s="1" t="s">
        <v>3786</v>
      </c>
      <c r="C1383" s="7">
        <f>YEAR('Main 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c r="A1384" s="1">
        <v>1383</v>
      </c>
      <c r="B1384" s="1" t="s">
        <v>3789</v>
      </c>
      <c r="C1384" s="7">
        <f>YEAR('Main 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c r="A1385" s="1">
        <v>1384</v>
      </c>
      <c r="B1385" s="1" t="s">
        <v>3789</v>
      </c>
      <c r="C1385" s="7">
        <f>YEAR('Main 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c r="A1386" s="1">
        <v>1385</v>
      </c>
      <c r="B1386" s="1" t="s">
        <v>3789</v>
      </c>
      <c r="C1386" s="7">
        <f>YEAR('Main 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c r="A1387" s="1">
        <v>1386</v>
      </c>
      <c r="B1387" s="1" t="s">
        <v>3789</v>
      </c>
      <c r="C1387" s="7">
        <f>YEAR('Main 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c r="A1388" s="1">
        <v>1387</v>
      </c>
      <c r="B1388" s="1" t="s">
        <v>3789</v>
      </c>
      <c r="C1388" s="7">
        <f>YEAR('Main 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c r="A1389" s="1">
        <v>1388</v>
      </c>
      <c r="B1389" s="1" t="s">
        <v>3789</v>
      </c>
      <c r="C1389" s="7">
        <f>YEAR('Main 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c r="A1390" s="1">
        <v>1389</v>
      </c>
      <c r="B1390" s="1" t="s">
        <v>3789</v>
      </c>
      <c r="C1390" s="7">
        <f>YEAR('Main 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c r="A1391" s="1">
        <v>1390</v>
      </c>
      <c r="B1391" s="1" t="s">
        <v>3789</v>
      </c>
      <c r="C1391" s="7">
        <f>YEAR('Main 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c r="A1392" s="1">
        <v>1391</v>
      </c>
      <c r="B1392" s="1" t="s">
        <v>3789</v>
      </c>
      <c r="C1392" s="7">
        <f>YEAR('Main 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c r="A1393" s="1">
        <v>1392</v>
      </c>
      <c r="B1393" s="1" t="s">
        <v>3789</v>
      </c>
      <c r="C1393" s="7">
        <f>YEAR('Main 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c r="A1394" s="1">
        <v>1393</v>
      </c>
      <c r="B1394" s="1" t="s">
        <v>3789</v>
      </c>
      <c r="C1394" s="7">
        <f>YEAR('Main 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c r="A1395" s="1">
        <v>1394</v>
      </c>
      <c r="B1395" s="1" t="s">
        <v>3800</v>
      </c>
      <c r="C1395" s="7">
        <f>YEAR('Main 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c r="A1396" s="1">
        <v>1395</v>
      </c>
      <c r="B1396" s="1" t="s">
        <v>3803</v>
      </c>
      <c r="C1396" s="7">
        <f>YEAR('Main 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c r="A1397" s="1">
        <v>1396</v>
      </c>
      <c r="B1397" s="1" t="s">
        <v>3803</v>
      </c>
      <c r="C1397" s="7">
        <f>YEAR('Main 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c r="A1398" s="1">
        <v>1397</v>
      </c>
      <c r="B1398" s="1" t="s">
        <v>3808</v>
      </c>
      <c r="C1398" s="7">
        <f>YEAR('Main 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c r="A1399" s="1">
        <v>1398</v>
      </c>
      <c r="B1399" s="1" t="s">
        <v>3808</v>
      </c>
      <c r="C1399" s="7">
        <f>YEAR('Main 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c r="A1400" s="1">
        <v>1399</v>
      </c>
      <c r="B1400" s="1" t="s">
        <v>3808</v>
      </c>
      <c r="C1400" s="7">
        <f>YEAR('Main 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c r="A1401" s="1">
        <v>1400</v>
      </c>
      <c r="B1401" s="1" t="s">
        <v>3808</v>
      </c>
      <c r="C1401" s="7">
        <f>YEAR('Main 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c r="A1402" s="1">
        <v>1401</v>
      </c>
      <c r="B1402" s="1" t="s">
        <v>3813</v>
      </c>
      <c r="C1402" s="7">
        <f>YEAR('Main 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c r="A1403" s="1">
        <v>1402</v>
      </c>
      <c r="B1403" s="1" t="s">
        <v>3813</v>
      </c>
      <c r="C1403" s="7">
        <f>YEAR('Main 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c r="A1404" s="1">
        <v>1403</v>
      </c>
      <c r="B1404" s="1" t="s">
        <v>3816</v>
      </c>
      <c r="C1404" s="7">
        <f>YEAR('Main 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c r="A1405" s="1">
        <v>1404</v>
      </c>
      <c r="B1405" s="1" t="s">
        <v>3816</v>
      </c>
      <c r="C1405" s="7">
        <f>YEAR('Main 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c r="A1406" s="1">
        <v>1405</v>
      </c>
      <c r="B1406" s="1" t="s">
        <v>3821</v>
      </c>
      <c r="C1406" s="7">
        <f>YEAR('Main 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c r="A1407" s="1">
        <v>1406</v>
      </c>
      <c r="B1407" s="1" t="s">
        <v>3821</v>
      </c>
      <c r="C1407" s="7">
        <f>YEAR('Main 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c r="A1408" s="1">
        <v>1407</v>
      </c>
      <c r="B1408" s="1" t="s">
        <v>3821</v>
      </c>
      <c r="C1408" s="7">
        <f>YEAR('Main 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c r="A1409" s="1">
        <v>1408</v>
      </c>
      <c r="B1409" s="1" t="s">
        <v>3823</v>
      </c>
      <c r="C1409" s="7">
        <f>YEAR('Main 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c r="A1410" s="1">
        <v>1409</v>
      </c>
      <c r="B1410" s="1" t="s">
        <v>3823</v>
      </c>
      <c r="C1410" s="7">
        <f>YEAR('Main 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c r="A1411" s="1">
        <v>1410</v>
      </c>
      <c r="B1411" s="1" t="s">
        <v>3826</v>
      </c>
      <c r="C1411" s="7">
        <f>YEAR('Main 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c r="A1412" s="1">
        <v>1411</v>
      </c>
      <c r="B1412" s="1" t="s">
        <v>3829</v>
      </c>
      <c r="C1412" s="7">
        <f>YEAR('Main 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c r="A1413" s="1">
        <v>1412</v>
      </c>
      <c r="B1413" s="1" t="s">
        <v>3830</v>
      </c>
      <c r="C1413" s="7">
        <f>YEAR('Main 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c r="A1414" s="1">
        <v>1413</v>
      </c>
      <c r="B1414" s="1" t="s">
        <v>3830</v>
      </c>
      <c r="C1414" s="7">
        <f>YEAR('Main 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c r="A1415" s="1">
        <v>1414</v>
      </c>
      <c r="B1415" s="1" t="s">
        <v>3831</v>
      </c>
      <c r="C1415" s="7">
        <f>YEAR('Main 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c r="A1416" s="1">
        <v>1415</v>
      </c>
      <c r="B1416" s="1" t="s">
        <v>3836</v>
      </c>
      <c r="C1416" s="7">
        <f>YEAR('Main 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c r="A1417" s="1">
        <v>1416</v>
      </c>
      <c r="B1417" s="1" t="s">
        <v>3836</v>
      </c>
      <c r="C1417" s="7">
        <f>YEAR('Main 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c r="A1418" s="1">
        <v>1417</v>
      </c>
      <c r="B1418" s="1" t="s">
        <v>3841</v>
      </c>
      <c r="C1418" s="7">
        <f>YEAR('Main 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c r="A1419" s="1">
        <v>1418</v>
      </c>
      <c r="B1419" s="1" t="s">
        <v>3841</v>
      </c>
      <c r="C1419" s="7">
        <f>YEAR('Main 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c r="A1420" s="1">
        <v>1419</v>
      </c>
      <c r="B1420" s="1" t="s">
        <v>3841</v>
      </c>
      <c r="C1420" s="7">
        <f>YEAR('Main 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c r="A1421" s="1">
        <v>1420</v>
      </c>
      <c r="B1421" s="1" t="s">
        <v>3846</v>
      </c>
      <c r="C1421" s="7">
        <f>YEAR('Main 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c r="A1422" s="1">
        <v>1421</v>
      </c>
      <c r="B1422" s="1" t="s">
        <v>3846</v>
      </c>
      <c r="C1422" s="7">
        <f>YEAR('Main 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c r="A1423" s="1">
        <v>1422</v>
      </c>
      <c r="B1423" s="1" t="s">
        <v>3846</v>
      </c>
      <c r="C1423" s="7">
        <f>YEAR('Main 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c r="A1424" s="1">
        <v>1423</v>
      </c>
      <c r="B1424" s="1" t="s">
        <v>3846</v>
      </c>
      <c r="C1424" s="7">
        <f>YEAR('Main 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c r="A1425" s="1">
        <v>1424</v>
      </c>
      <c r="B1425" s="1" t="s">
        <v>3846</v>
      </c>
      <c r="C1425" s="7">
        <f>YEAR('Main 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c r="A1426" s="1">
        <v>1425</v>
      </c>
      <c r="B1426" s="1" t="s">
        <v>3846</v>
      </c>
      <c r="C1426" s="7">
        <f>YEAR('Main 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c r="A1427" s="1">
        <v>1426</v>
      </c>
      <c r="B1427" s="1" t="s">
        <v>3846</v>
      </c>
      <c r="C1427" s="7">
        <f>YEAR('Main 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c r="A1428" s="1">
        <v>1427</v>
      </c>
      <c r="B1428" s="1" t="s">
        <v>3855</v>
      </c>
      <c r="C1428" s="7">
        <f>YEAR('Main 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c r="A1429" s="1">
        <v>1428</v>
      </c>
      <c r="B1429" s="1" t="s">
        <v>3855</v>
      </c>
      <c r="C1429" s="7">
        <f>YEAR('Main 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c r="A1430" s="1">
        <v>1429</v>
      </c>
      <c r="B1430" s="1" t="s">
        <v>3855</v>
      </c>
      <c r="C1430" s="7">
        <f>YEAR('Main 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c r="A1431" s="1">
        <v>1430</v>
      </c>
      <c r="B1431" s="1" t="s">
        <v>3855</v>
      </c>
      <c r="C1431" s="7">
        <f>YEAR('Main 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c r="A1432" s="1">
        <v>1431</v>
      </c>
      <c r="B1432" s="1" t="s">
        <v>3860</v>
      </c>
      <c r="C1432" s="7">
        <f>YEAR('Main 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c r="A1433" s="1">
        <v>1432</v>
      </c>
      <c r="B1433" s="1" t="s">
        <v>3861</v>
      </c>
      <c r="C1433" s="7">
        <f>YEAR('Main 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c r="A1434" s="1">
        <v>1433</v>
      </c>
      <c r="B1434" s="1" t="s">
        <v>3861</v>
      </c>
      <c r="C1434" s="7">
        <f>YEAR('Main 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c r="A1435" s="1">
        <v>1434</v>
      </c>
      <c r="B1435" s="1" t="s">
        <v>3861</v>
      </c>
      <c r="C1435" s="7">
        <f>YEAR('Main 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c r="A1436" s="1">
        <v>1435</v>
      </c>
      <c r="B1436" s="1" t="s">
        <v>3864</v>
      </c>
      <c r="C1436" s="7">
        <f>YEAR('Main 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c r="A1437" s="1">
        <v>1436</v>
      </c>
      <c r="B1437" s="1" t="s">
        <v>3867</v>
      </c>
      <c r="C1437" s="7">
        <f>YEAR('Main 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c r="A1438" s="1">
        <v>1437</v>
      </c>
      <c r="B1438" s="1" t="s">
        <v>3867</v>
      </c>
      <c r="C1438" s="7">
        <f>YEAR('Main 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c r="A1439" s="1">
        <v>1438</v>
      </c>
      <c r="B1439" s="1" t="s">
        <v>3873</v>
      </c>
      <c r="C1439" s="7">
        <f>YEAR('Main 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c r="A1440" s="1">
        <v>1439</v>
      </c>
      <c r="B1440" s="1" t="s">
        <v>3873</v>
      </c>
      <c r="C1440" s="7">
        <f>YEAR('Main 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c r="A1441" s="1">
        <v>1440</v>
      </c>
      <c r="B1441" s="1" t="s">
        <v>3876</v>
      </c>
      <c r="C1441" s="7">
        <f>YEAR('Main 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c r="A1442" s="1">
        <v>1441</v>
      </c>
      <c r="B1442" s="1" t="s">
        <v>3876</v>
      </c>
      <c r="C1442" s="7">
        <f>YEAR('Main 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c r="A1443" s="1">
        <v>1442</v>
      </c>
      <c r="B1443" s="1" t="s">
        <v>3880</v>
      </c>
      <c r="C1443" s="7">
        <f>YEAR('Main 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c r="A1444" s="1">
        <v>1443</v>
      </c>
      <c r="B1444" s="1" t="s">
        <v>3883</v>
      </c>
      <c r="C1444" s="7">
        <f>YEAR('Main 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c r="A1445" s="1">
        <v>1444</v>
      </c>
      <c r="B1445" s="1" t="s">
        <v>3886</v>
      </c>
      <c r="C1445" s="7">
        <f>YEAR('Main 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c r="A1446" s="1">
        <v>1445</v>
      </c>
      <c r="B1446" s="1" t="s">
        <v>3889</v>
      </c>
      <c r="C1446" s="7">
        <f>YEAR('Main 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c r="A1447" s="1">
        <v>1446</v>
      </c>
      <c r="B1447" s="1" t="s">
        <v>3890</v>
      </c>
      <c r="C1447" s="7">
        <f>YEAR('Main 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c r="A1448" s="1">
        <v>1447</v>
      </c>
      <c r="B1448" s="1" t="s">
        <v>3890</v>
      </c>
      <c r="C1448" s="7">
        <f>YEAR('Main 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c r="A1449" s="1">
        <v>1448</v>
      </c>
      <c r="B1449" s="1" t="s">
        <v>3890</v>
      </c>
      <c r="C1449" s="7">
        <f>YEAR('Main 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c r="A1450" s="1">
        <v>1449</v>
      </c>
      <c r="B1450" s="1" t="s">
        <v>3895</v>
      </c>
      <c r="C1450" s="7">
        <f>YEAR('Main 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c r="A1451" s="1">
        <v>1450</v>
      </c>
      <c r="B1451" s="1" t="s">
        <v>3898</v>
      </c>
      <c r="C1451" s="7">
        <f>YEAR('Main 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c r="A1452" s="1">
        <v>1451</v>
      </c>
      <c r="B1452" s="1" t="s">
        <v>3901</v>
      </c>
      <c r="C1452" s="7">
        <f>YEAR('Main 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c r="A1453" s="1">
        <v>1452</v>
      </c>
      <c r="B1453" s="1" t="s">
        <v>3906</v>
      </c>
      <c r="C1453" s="7">
        <f>YEAR('Main 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c r="A1454" s="1">
        <v>1453</v>
      </c>
      <c r="B1454" s="1" t="s">
        <v>3906</v>
      </c>
      <c r="C1454" s="7">
        <f>YEAR('Main 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c r="A1455" s="1">
        <v>1454</v>
      </c>
      <c r="B1455" s="1" t="s">
        <v>3906</v>
      </c>
      <c r="C1455" s="7">
        <f>YEAR('Main 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c r="A1456" s="1">
        <v>1455</v>
      </c>
      <c r="B1456" s="1" t="s">
        <v>3906</v>
      </c>
      <c r="C1456" s="7">
        <f>YEAR('Main 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c r="A1457" s="1">
        <v>1456</v>
      </c>
      <c r="B1457" s="1" t="s">
        <v>3914</v>
      </c>
      <c r="C1457" s="7">
        <f>YEAR('Main 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c r="A1458" s="1">
        <v>1457</v>
      </c>
      <c r="B1458" s="1" t="s">
        <v>3914</v>
      </c>
      <c r="C1458" s="7">
        <f>YEAR('Main 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c r="A1459" s="1">
        <v>1458</v>
      </c>
      <c r="B1459" s="1" t="s">
        <v>3921</v>
      </c>
      <c r="C1459" s="7">
        <f>YEAR('Main 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c r="A1460" s="1">
        <v>1459</v>
      </c>
      <c r="B1460" s="1" t="s">
        <v>3923</v>
      </c>
      <c r="C1460" s="7">
        <f>YEAR('Main 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c r="A1461" s="1">
        <v>1460</v>
      </c>
      <c r="B1461" s="1" t="s">
        <v>3927</v>
      </c>
      <c r="C1461" s="7">
        <f>YEAR('Main 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c r="A1462" s="1">
        <v>1461</v>
      </c>
      <c r="B1462" s="1" t="s">
        <v>3930</v>
      </c>
      <c r="C1462" s="7">
        <f>YEAR('Main 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c r="A1463" s="1">
        <v>1462</v>
      </c>
      <c r="B1463" s="1" t="s">
        <v>3933</v>
      </c>
      <c r="C1463" s="7">
        <f>YEAR('Main 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c r="A1464" s="1">
        <v>1463</v>
      </c>
      <c r="B1464" s="1" t="s">
        <v>3937</v>
      </c>
      <c r="C1464" s="7">
        <f>YEAR('Main 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c r="A1465" s="1">
        <v>1464</v>
      </c>
      <c r="B1465" s="1" t="s">
        <v>3937</v>
      </c>
      <c r="C1465" s="7">
        <f>YEAR('Main 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c r="A1466" s="1">
        <v>1465</v>
      </c>
      <c r="B1466" s="1" t="s">
        <v>3938</v>
      </c>
      <c r="C1466" s="7">
        <f>YEAR('Main 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c r="A1467" s="1">
        <v>1466</v>
      </c>
      <c r="B1467" s="1" t="s">
        <v>3941</v>
      </c>
      <c r="C1467" s="7">
        <f>YEAR('Main 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c r="A1468" s="1">
        <v>1467</v>
      </c>
      <c r="B1468" s="1" t="s">
        <v>3941</v>
      </c>
      <c r="C1468" s="7">
        <f>YEAR('Main 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c r="A1469" s="1">
        <v>1468</v>
      </c>
      <c r="B1469" s="1" t="s">
        <v>3943</v>
      </c>
      <c r="C1469" s="7">
        <f>YEAR('Main 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c r="A1470" s="1">
        <v>1469</v>
      </c>
      <c r="B1470" s="1" t="s">
        <v>3944</v>
      </c>
      <c r="C1470" s="7">
        <f>YEAR('Main 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c r="A1471" s="1">
        <v>1470</v>
      </c>
      <c r="B1471" s="1" t="s">
        <v>3944</v>
      </c>
      <c r="C1471" s="7">
        <f>YEAR('Main 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c r="A1472" s="1">
        <v>1471</v>
      </c>
      <c r="B1472" s="1" t="s">
        <v>3944</v>
      </c>
      <c r="C1472" s="7">
        <f>YEAR('Main 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c r="A1473" s="1">
        <v>1472</v>
      </c>
      <c r="B1473" s="1" t="s">
        <v>3949</v>
      </c>
      <c r="C1473" s="7">
        <f>YEAR('Main 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c r="A1474" s="1">
        <v>1473</v>
      </c>
      <c r="B1474" s="1" t="s">
        <v>3952</v>
      </c>
      <c r="C1474" s="7">
        <f>YEAR('Main 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c r="A1475" s="1">
        <v>1474</v>
      </c>
      <c r="B1475" s="1" t="s">
        <v>3955</v>
      </c>
      <c r="C1475" s="7">
        <f>YEAR('Main 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c r="A1476" s="1">
        <v>1475</v>
      </c>
      <c r="B1476" s="1" t="s">
        <v>3958</v>
      </c>
      <c r="C1476" s="7">
        <f>YEAR('Main 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c r="A1477" s="1">
        <v>1476</v>
      </c>
      <c r="B1477" s="1" t="s">
        <v>3958</v>
      </c>
      <c r="C1477" s="7">
        <f>YEAR('Main 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c r="A1478" s="1">
        <v>1477</v>
      </c>
      <c r="B1478" s="1" t="s">
        <v>3964</v>
      </c>
      <c r="C1478" s="7">
        <f>YEAR('Main 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c r="A1479" s="1">
        <v>1478</v>
      </c>
      <c r="B1479" s="1" t="s">
        <v>3967</v>
      </c>
      <c r="C1479" s="7">
        <f>YEAR('Main 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c r="A1480" s="1">
        <v>1479</v>
      </c>
      <c r="B1480" s="1" t="s">
        <v>3971</v>
      </c>
      <c r="C1480" s="7">
        <f>YEAR('Main 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c r="A1481" s="1">
        <v>1480</v>
      </c>
      <c r="B1481" s="1" t="s">
        <v>3973</v>
      </c>
      <c r="C1481" s="7">
        <f>YEAR('Main 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c r="A1482" s="1">
        <v>1481</v>
      </c>
      <c r="B1482" s="1" t="s">
        <v>3973</v>
      </c>
      <c r="C1482" s="7">
        <f>YEAR('Main 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c r="A1483" s="1">
        <v>1482</v>
      </c>
      <c r="B1483" s="1" t="s">
        <v>3973</v>
      </c>
      <c r="C1483" s="7">
        <f>YEAR('Main 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c r="A1484" s="1">
        <v>1483</v>
      </c>
      <c r="B1484" s="1" t="s">
        <v>3980</v>
      </c>
      <c r="C1484" s="7">
        <f>YEAR('Main 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c r="A1485" s="1">
        <v>1484</v>
      </c>
      <c r="B1485" s="1" t="s">
        <v>3980</v>
      </c>
      <c r="C1485" s="7">
        <f>YEAR('Main 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c r="A1486" s="1">
        <v>1485</v>
      </c>
      <c r="B1486" s="1" t="s">
        <v>3983</v>
      </c>
      <c r="C1486" s="7">
        <f>YEAR('Main 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c r="A1487" s="1">
        <v>1486</v>
      </c>
      <c r="B1487" s="1" t="s">
        <v>3986</v>
      </c>
      <c r="C1487" s="7">
        <f>YEAR('Main 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c r="A1488" s="1">
        <v>1487</v>
      </c>
      <c r="B1488" s="1" t="s">
        <v>3990</v>
      </c>
      <c r="C1488" s="7">
        <f>YEAR('Main 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c r="A1489" s="1">
        <v>1488</v>
      </c>
      <c r="B1489" s="1" t="s">
        <v>3990</v>
      </c>
      <c r="C1489" s="7">
        <f>YEAR('Main 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c r="A1490" s="1">
        <v>1489</v>
      </c>
      <c r="B1490" s="1" t="s">
        <v>3990</v>
      </c>
      <c r="C1490" s="7">
        <f>YEAR('Main 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c r="A1491" s="1">
        <v>1490</v>
      </c>
      <c r="B1491" s="1" t="s">
        <v>3997</v>
      </c>
      <c r="C1491" s="7">
        <f>YEAR('Main 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c r="A1492" s="1">
        <v>1491</v>
      </c>
      <c r="B1492" s="1" t="s">
        <v>4000</v>
      </c>
      <c r="C1492" s="7">
        <f>YEAR('Main 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c r="A1493" s="1">
        <v>1492</v>
      </c>
      <c r="B1493" s="1" t="s">
        <v>4001</v>
      </c>
      <c r="C1493" s="7">
        <f>YEAR('Main 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c r="A1494" s="1">
        <v>1493</v>
      </c>
      <c r="B1494" s="1" t="s">
        <v>4001</v>
      </c>
      <c r="C1494" s="7">
        <f>YEAR('Main 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c r="A1495" s="1">
        <v>1494</v>
      </c>
      <c r="B1495" s="1" t="s">
        <v>4006</v>
      </c>
      <c r="C1495" s="7">
        <f>YEAR('Main 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c r="A1496" s="1">
        <v>1495</v>
      </c>
      <c r="B1496" s="1" t="s">
        <v>4009</v>
      </c>
      <c r="C1496" s="7">
        <f>YEAR('Main 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c r="A1497" s="1">
        <v>1496</v>
      </c>
      <c r="B1497" s="1" t="s">
        <v>4010</v>
      </c>
      <c r="C1497" s="7">
        <f>YEAR('Main 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c r="A1498" s="1">
        <v>1497</v>
      </c>
      <c r="B1498" s="1" t="s">
        <v>4010</v>
      </c>
      <c r="C1498" s="7">
        <f>YEAR('Main 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c r="A1499" s="1">
        <v>1498</v>
      </c>
      <c r="B1499" s="1" t="s">
        <v>4010</v>
      </c>
      <c r="C1499" s="7">
        <f>YEAR('Main 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c r="A1500" s="1">
        <v>1499</v>
      </c>
      <c r="B1500" s="1" t="s">
        <v>4016</v>
      </c>
      <c r="C1500" s="7">
        <f>YEAR('Main 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c r="A1501" s="1">
        <v>1500</v>
      </c>
      <c r="B1501" s="1" t="s">
        <v>4017</v>
      </c>
      <c r="C1501" s="7">
        <f>YEAR('Main 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c r="A1502" s="1">
        <v>1501</v>
      </c>
      <c r="B1502" s="1" t="s">
        <v>4017</v>
      </c>
      <c r="C1502" s="7">
        <f>YEAR('Main 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c r="A1503" s="1">
        <v>1502</v>
      </c>
      <c r="B1503" s="1" t="s">
        <v>4017</v>
      </c>
      <c r="C1503" s="7">
        <f>YEAR('Main 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c r="A1504" s="1">
        <v>1503</v>
      </c>
      <c r="B1504" s="1" t="s">
        <v>4020</v>
      </c>
      <c r="C1504" s="7">
        <f>YEAR('Main 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c r="A1505" s="1">
        <v>1504</v>
      </c>
      <c r="B1505" s="1" t="s">
        <v>4020</v>
      </c>
      <c r="C1505" s="7">
        <f>YEAR('Main 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c r="A1506" s="1">
        <v>1505</v>
      </c>
      <c r="B1506" s="1" t="s">
        <v>4023</v>
      </c>
      <c r="C1506" s="7">
        <f>YEAR('Main 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c r="A1507" s="1">
        <v>1506</v>
      </c>
      <c r="B1507" s="1" t="s">
        <v>4023</v>
      </c>
      <c r="C1507" s="7">
        <f>YEAR('Main 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c r="A1508" s="1">
        <v>1507</v>
      </c>
      <c r="B1508" s="1" t="s">
        <v>4028</v>
      </c>
      <c r="C1508" s="7">
        <f>YEAR('Main 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c r="A1509" s="1">
        <v>1508</v>
      </c>
      <c r="B1509" s="1" t="s">
        <v>4031</v>
      </c>
      <c r="C1509" s="7">
        <f>YEAR('Main 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c r="A1510" s="1">
        <v>1509</v>
      </c>
      <c r="B1510" s="1" t="s">
        <v>4034</v>
      </c>
      <c r="C1510" s="7">
        <f>YEAR('Main 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c r="A1511" s="1">
        <v>1510</v>
      </c>
      <c r="B1511" s="1" t="s">
        <v>4037</v>
      </c>
      <c r="C1511" s="7">
        <f>YEAR('Main 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c r="A1512" s="1">
        <v>1511</v>
      </c>
      <c r="B1512" s="1" t="s">
        <v>4038</v>
      </c>
      <c r="C1512" s="7">
        <f>YEAR('Main 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c r="A1513" s="1">
        <v>1512</v>
      </c>
      <c r="B1513" s="1" t="s">
        <v>4038</v>
      </c>
      <c r="C1513" s="7">
        <f>YEAR('Main 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c r="A1514" s="1">
        <v>1513</v>
      </c>
      <c r="B1514" s="1" t="s">
        <v>4040</v>
      </c>
      <c r="C1514" s="7">
        <f>YEAR('Main 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c r="A1515" s="1">
        <v>1514</v>
      </c>
      <c r="B1515" s="1" t="s">
        <v>4040</v>
      </c>
      <c r="C1515" s="7">
        <f>YEAR('Main 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c r="A1516" s="1">
        <v>1515</v>
      </c>
      <c r="B1516" s="1" t="s">
        <v>4040</v>
      </c>
      <c r="C1516" s="7">
        <f>YEAR('Main 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c r="A1517" s="1">
        <v>1516</v>
      </c>
      <c r="B1517" s="1" t="s">
        <v>4041</v>
      </c>
      <c r="C1517" s="7">
        <f>YEAR('Main 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c r="A1518" s="1">
        <v>1517</v>
      </c>
      <c r="B1518" s="1" t="s">
        <v>4044</v>
      </c>
      <c r="C1518" s="7">
        <f>YEAR('Main 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c r="A1519" s="1">
        <v>1518</v>
      </c>
      <c r="B1519" s="1" t="s">
        <v>4046</v>
      </c>
      <c r="C1519" s="7">
        <f>YEAR('Main 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c r="A1520" s="1">
        <v>1519</v>
      </c>
      <c r="B1520" s="1" t="s">
        <v>4046</v>
      </c>
      <c r="C1520" s="7">
        <f>YEAR('Main 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c r="A1521" s="1">
        <v>1520</v>
      </c>
      <c r="B1521" s="1" t="s">
        <v>4049</v>
      </c>
      <c r="C1521" s="7">
        <f>YEAR('Main 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c r="A1522" s="1">
        <v>1521</v>
      </c>
      <c r="B1522" s="1" t="s">
        <v>4050</v>
      </c>
      <c r="C1522" s="7">
        <f>YEAR('Main 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c r="A1523" s="1">
        <v>1522</v>
      </c>
      <c r="B1523" s="1" t="s">
        <v>4055</v>
      </c>
      <c r="C1523" s="7">
        <f>YEAR('Main 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c r="A1524" s="1">
        <v>1523</v>
      </c>
      <c r="B1524" s="1" t="s">
        <v>4055</v>
      </c>
      <c r="C1524" s="7">
        <f>YEAR('Main 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c r="A1525" s="1">
        <v>1524</v>
      </c>
      <c r="B1525" s="1" t="s">
        <v>4055</v>
      </c>
      <c r="C1525" s="7">
        <f>YEAR('Main 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c r="A1526" s="1">
        <v>1525</v>
      </c>
      <c r="B1526" s="1" t="s">
        <v>4055</v>
      </c>
      <c r="C1526" s="7">
        <f>YEAR('Main 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c r="A1527" s="1">
        <v>1526</v>
      </c>
      <c r="B1527" s="1" t="s">
        <v>4055</v>
      </c>
      <c r="C1527" s="7">
        <f>YEAR('Main 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c r="A1528" s="1">
        <v>1527</v>
      </c>
      <c r="B1528" s="1" t="s">
        <v>4060</v>
      </c>
      <c r="C1528" s="7">
        <f>YEAR('Main 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c r="A1529" s="1">
        <v>1528</v>
      </c>
      <c r="B1529" s="1" t="s">
        <v>4060</v>
      </c>
      <c r="C1529" s="7">
        <f>YEAR('Main 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c r="A1530" s="1">
        <v>1529</v>
      </c>
      <c r="B1530" s="1" t="s">
        <v>4066</v>
      </c>
      <c r="C1530" s="7">
        <f>YEAR('Main 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c r="A1531" s="1">
        <v>1530</v>
      </c>
      <c r="B1531" s="1" t="s">
        <v>4066</v>
      </c>
      <c r="C1531" s="7">
        <f>YEAR('Main 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c r="A1532" s="1">
        <v>1531</v>
      </c>
      <c r="B1532" s="1" t="s">
        <v>4071</v>
      </c>
      <c r="C1532" s="7">
        <f>YEAR('Main 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c r="A1533" s="1">
        <v>1532</v>
      </c>
      <c r="B1533" s="1" t="s">
        <v>4074</v>
      </c>
      <c r="C1533" s="7">
        <f>YEAR('Main 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c r="A1534" s="1">
        <v>1533</v>
      </c>
      <c r="B1534" s="1" t="s">
        <v>4074</v>
      </c>
      <c r="C1534" s="7">
        <f>YEAR('Main 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c r="A1535" s="1">
        <v>1534</v>
      </c>
      <c r="B1535" s="1" t="s">
        <v>4078</v>
      </c>
      <c r="C1535" s="7">
        <f>YEAR('Main 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c r="A1536" s="1">
        <v>1535</v>
      </c>
      <c r="B1536" s="1" t="s">
        <v>4081</v>
      </c>
      <c r="C1536" s="7">
        <f>YEAR('Main 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c r="A1537" s="1">
        <v>1536</v>
      </c>
      <c r="B1537" s="1" t="s">
        <v>4085</v>
      </c>
      <c r="C1537" s="7">
        <f>YEAR('Main 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c r="A1538" s="1">
        <v>1537</v>
      </c>
      <c r="B1538" s="1" t="s">
        <v>4085</v>
      </c>
      <c r="C1538" s="7">
        <f>YEAR('Main 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c r="A1539" s="1">
        <v>1538</v>
      </c>
      <c r="B1539" s="1" t="s">
        <v>4093</v>
      </c>
      <c r="C1539" s="7">
        <f>YEAR('Main 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c r="A1540" s="1">
        <v>1539</v>
      </c>
      <c r="B1540" s="1" t="s">
        <v>4093</v>
      </c>
      <c r="C1540" s="7">
        <f>YEAR('Main 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c r="A1541" s="1">
        <v>1540</v>
      </c>
      <c r="B1541" s="1" t="s">
        <v>4093</v>
      </c>
      <c r="C1541" s="7">
        <f>YEAR('Main 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c r="A1542" s="1">
        <v>1541</v>
      </c>
      <c r="B1542" s="1" t="s">
        <v>4093</v>
      </c>
      <c r="C1542" s="7">
        <f>YEAR('Main 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c r="A1543" s="1">
        <v>1542</v>
      </c>
      <c r="B1543" s="1" t="s">
        <v>4097</v>
      </c>
      <c r="C1543" s="7">
        <f>YEAR('Main 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c r="A1544" s="1">
        <v>1543</v>
      </c>
      <c r="B1544" s="1" t="s">
        <v>4097</v>
      </c>
      <c r="C1544" s="7">
        <f>YEAR('Main 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c r="A1545" s="1">
        <v>1544</v>
      </c>
      <c r="B1545" s="1" t="s">
        <v>4099</v>
      </c>
      <c r="C1545" s="7">
        <f>YEAR('Main 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c r="A1546" s="1">
        <v>1545</v>
      </c>
      <c r="B1546" s="1" t="s">
        <v>4099</v>
      </c>
      <c r="C1546" s="7">
        <f>YEAR('Main 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c r="A1547" s="1">
        <v>1546</v>
      </c>
      <c r="B1547" s="1" t="s">
        <v>4102</v>
      </c>
      <c r="C1547" s="7">
        <f>YEAR('Main 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c r="A1548" s="1">
        <v>1547</v>
      </c>
      <c r="B1548" s="1" t="s">
        <v>4104</v>
      </c>
      <c r="C1548" s="7">
        <f>YEAR('Main 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c r="A1549" s="1">
        <v>1548</v>
      </c>
      <c r="B1549" s="1" t="s">
        <v>4104</v>
      </c>
      <c r="C1549" s="7">
        <f>YEAR('Main 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c r="A1550" s="1">
        <v>1549</v>
      </c>
      <c r="B1550" s="1" t="s">
        <v>4104</v>
      </c>
      <c r="C1550" s="7">
        <f>YEAR('Main 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c r="A1551" s="1">
        <v>1550</v>
      </c>
      <c r="B1551" s="1" t="s">
        <v>4107</v>
      </c>
      <c r="C1551" s="7">
        <f>YEAR('Main 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c r="A1552" s="1">
        <v>1551</v>
      </c>
      <c r="B1552" s="1" t="s">
        <v>4108</v>
      </c>
      <c r="C1552" s="7">
        <f>YEAR('Main 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c r="A1553" s="1">
        <v>1552</v>
      </c>
      <c r="B1553" s="1" t="s">
        <v>4111</v>
      </c>
      <c r="C1553" s="7">
        <f>YEAR('Main 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c r="A1554" s="1">
        <v>1553</v>
      </c>
      <c r="B1554" s="1" t="s">
        <v>4114</v>
      </c>
      <c r="C1554" s="7">
        <f>YEAR('Main 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c r="A1555" s="1">
        <v>1554</v>
      </c>
      <c r="B1555" s="1" t="s">
        <v>4118</v>
      </c>
      <c r="C1555" s="7">
        <f>YEAR('Main 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c r="A1556" s="1">
        <v>1555</v>
      </c>
      <c r="B1556" s="1" t="s">
        <v>4121</v>
      </c>
      <c r="C1556" s="7">
        <f>YEAR('Main 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c r="A1557" s="1">
        <v>1556</v>
      </c>
      <c r="B1557" s="1" t="s">
        <v>4125</v>
      </c>
      <c r="C1557" s="7">
        <f>YEAR('Main 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c r="A1558" s="1">
        <v>1557</v>
      </c>
      <c r="B1558" s="1" t="s">
        <v>4128</v>
      </c>
      <c r="C1558" s="7">
        <f>YEAR('Main 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c r="A1559" s="1">
        <v>1558</v>
      </c>
      <c r="B1559" s="1" t="s">
        <v>4128</v>
      </c>
      <c r="C1559" s="7">
        <f>YEAR('Main 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c r="A1560" s="1">
        <v>1559</v>
      </c>
      <c r="B1560" s="1" t="s">
        <v>4134</v>
      </c>
      <c r="C1560" s="7">
        <f>YEAR('Main 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c r="A1561" s="1">
        <v>1560</v>
      </c>
      <c r="B1561" s="1" t="s">
        <v>4135</v>
      </c>
      <c r="C1561" s="7">
        <f>YEAR('Main 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c r="A1562" s="1">
        <v>1561</v>
      </c>
      <c r="B1562" s="1" t="s">
        <v>4138</v>
      </c>
      <c r="C1562" s="7">
        <f>YEAR('Main 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c r="A1563" s="1">
        <v>1562</v>
      </c>
      <c r="B1563" s="1" t="s">
        <v>4141</v>
      </c>
      <c r="C1563" s="7">
        <f>YEAR('Main 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c r="A1564" s="1">
        <v>1563</v>
      </c>
      <c r="B1564" s="1" t="s">
        <v>4142</v>
      </c>
      <c r="C1564" s="7">
        <f>YEAR('Main 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c r="A1565" s="1">
        <v>1564</v>
      </c>
      <c r="B1565" s="1" t="s">
        <v>4145</v>
      </c>
      <c r="C1565" s="7">
        <f>YEAR('Main 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c r="A1566" s="1">
        <v>1565</v>
      </c>
      <c r="B1566" s="1" t="s">
        <v>4148</v>
      </c>
      <c r="C1566" s="7">
        <f>YEAR('Main 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c r="A1567" s="1">
        <v>1566</v>
      </c>
      <c r="B1567" s="1" t="s">
        <v>4151</v>
      </c>
      <c r="C1567" s="7">
        <f>YEAR('Main 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c r="A1568" s="1">
        <v>1567</v>
      </c>
      <c r="B1568" s="1" t="s">
        <v>4152</v>
      </c>
      <c r="C1568" s="7">
        <f>YEAR('Main 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c r="A1569" s="1">
        <v>1568</v>
      </c>
      <c r="B1569" s="1" t="s">
        <v>4152</v>
      </c>
      <c r="C1569" s="7">
        <f>YEAR('Main 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c r="A1570" s="1">
        <v>1569</v>
      </c>
      <c r="B1570" s="1" t="s">
        <v>4160</v>
      </c>
      <c r="C1570" s="7">
        <f>YEAR('Main 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c r="A1571" s="1">
        <v>1570</v>
      </c>
      <c r="B1571" s="1" t="s">
        <v>4161</v>
      </c>
      <c r="C1571" s="7">
        <f>YEAR('Main 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c r="A1572" s="1">
        <v>1571</v>
      </c>
      <c r="B1572" s="1" t="s">
        <v>4164</v>
      </c>
      <c r="C1572" s="7">
        <f>YEAR('Main 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c r="A1573" s="1">
        <v>1572</v>
      </c>
      <c r="B1573" s="1" t="s">
        <v>4164</v>
      </c>
      <c r="C1573" s="7">
        <f>YEAR('Main 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c r="A1574" s="1">
        <v>1573</v>
      </c>
      <c r="B1574" s="1" t="s">
        <v>4164</v>
      </c>
      <c r="C1574" s="7">
        <f>YEAR('Main 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c r="A1575" s="1">
        <v>1574</v>
      </c>
      <c r="B1575" s="1" t="s">
        <v>4164</v>
      </c>
      <c r="C1575" s="7">
        <f>YEAR('Main 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c r="A1576" s="1">
        <v>1575</v>
      </c>
      <c r="B1576" s="1" t="s">
        <v>4169</v>
      </c>
      <c r="C1576" s="7">
        <f>YEAR('Main 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c r="A1577" s="1">
        <v>1576</v>
      </c>
      <c r="B1577" s="1" t="s">
        <v>4169</v>
      </c>
      <c r="C1577" s="7">
        <f>YEAR('Main 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c r="A1578" s="1">
        <v>1577</v>
      </c>
      <c r="B1578" s="1" t="s">
        <v>4175</v>
      </c>
      <c r="C1578" s="7">
        <f>YEAR('Main 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c r="A1579" s="1">
        <v>1578</v>
      </c>
      <c r="B1579" s="1" t="s">
        <v>4178</v>
      </c>
      <c r="C1579" s="7">
        <f>YEAR('Main 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c r="A1580" s="1">
        <v>1579</v>
      </c>
      <c r="B1580" s="1" t="s">
        <v>4181</v>
      </c>
      <c r="C1580" s="7">
        <f>YEAR('Main 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c r="A1581" s="1">
        <v>1580</v>
      </c>
      <c r="B1581" s="1" t="s">
        <v>4184</v>
      </c>
      <c r="C1581" s="7">
        <f>YEAR('Main 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c r="A1582" s="1">
        <v>1581</v>
      </c>
      <c r="B1582" s="1" t="s">
        <v>4184</v>
      </c>
      <c r="C1582" s="7">
        <f>YEAR('Main 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c r="A1583" s="1">
        <v>1582</v>
      </c>
      <c r="B1583" s="1" t="s">
        <v>4184</v>
      </c>
      <c r="C1583" s="7">
        <f>YEAR('Main 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c r="A1584" s="1">
        <v>1583</v>
      </c>
      <c r="B1584" s="1" t="s">
        <v>4184</v>
      </c>
      <c r="C1584" s="7">
        <f>YEAR('Main 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c r="A1585" s="1">
        <v>1584</v>
      </c>
      <c r="B1585" s="1" t="s">
        <v>4184</v>
      </c>
      <c r="C1585" s="7">
        <f>YEAR('Main 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c r="A1586" s="1">
        <v>1585</v>
      </c>
      <c r="B1586" s="1" t="s">
        <v>4184</v>
      </c>
      <c r="C1586" s="7">
        <f>YEAR('Main 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c r="A1587" s="1">
        <v>1586</v>
      </c>
      <c r="B1587" s="1" t="s">
        <v>4184</v>
      </c>
      <c r="C1587" s="7">
        <f>YEAR('Main 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c r="A1588" s="1">
        <v>1587</v>
      </c>
      <c r="B1588" s="1" t="s">
        <v>4184</v>
      </c>
      <c r="C1588" s="7">
        <f>YEAR('Main 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c r="A1589" s="1">
        <v>1588</v>
      </c>
      <c r="B1589" s="1" t="s">
        <v>4184</v>
      </c>
      <c r="C1589" s="7">
        <f>YEAR('Main 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c r="A1590" s="1">
        <v>1589</v>
      </c>
      <c r="B1590" s="1" t="s">
        <v>4184</v>
      </c>
      <c r="C1590" s="7">
        <f>YEAR('Main 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c r="A1591" s="1">
        <v>1590</v>
      </c>
      <c r="B1591" s="1" t="s">
        <v>4189</v>
      </c>
      <c r="C1591" s="7">
        <f>YEAR('Main 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c r="A1592" s="1">
        <v>1591</v>
      </c>
      <c r="B1592" s="1" t="s">
        <v>4192</v>
      </c>
      <c r="C1592" s="7">
        <f>YEAR('Main 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c r="A1593" s="1">
        <v>1592</v>
      </c>
      <c r="B1593" s="1" t="s">
        <v>4192</v>
      </c>
      <c r="C1593" s="7">
        <f>YEAR('Main 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c r="A1594" s="1">
        <v>1593</v>
      </c>
      <c r="B1594" s="1" t="s">
        <v>4198</v>
      </c>
      <c r="C1594" s="7">
        <f>YEAR('Main 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c r="A1595" s="1">
        <v>1594</v>
      </c>
      <c r="B1595" s="1" t="s">
        <v>4203</v>
      </c>
      <c r="C1595" s="7">
        <f>YEAR('Main 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c r="A1596" s="1">
        <v>1595</v>
      </c>
      <c r="B1596" s="1" t="s">
        <v>4206</v>
      </c>
      <c r="C1596" s="7">
        <f>YEAR('Main 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c r="A1597" s="1">
        <v>1596</v>
      </c>
      <c r="B1597" s="1" t="s">
        <v>4211</v>
      </c>
      <c r="C1597" s="7">
        <f>YEAR('Main 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c r="A1598" s="1">
        <v>1597</v>
      </c>
      <c r="B1598" s="1" t="s">
        <v>4212</v>
      </c>
      <c r="C1598" s="7">
        <f>YEAR('Main 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c r="A1599" s="1">
        <v>1598</v>
      </c>
      <c r="B1599" s="1" t="s">
        <v>4213</v>
      </c>
      <c r="C1599" s="7">
        <f>YEAR('Main 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c r="A1600" s="1">
        <v>1599</v>
      </c>
      <c r="B1600" s="1" t="s">
        <v>4213</v>
      </c>
      <c r="C1600" s="7">
        <f>YEAR('Main 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c r="A1601" s="1">
        <v>1600</v>
      </c>
      <c r="B1601" s="1" t="s">
        <v>4213</v>
      </c>
      <c r="C1601" s="7">
        <f>YEAR('Main 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c r="A1602" s="1">
        <v>1601</v>
      </c>
      <c r="B1602" s="1" t="s">
        <v>4213</v>
      </c>
      <c r="C1602" s="7">
        <f>YEAR('Main 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c r="A1603" s="1">
        <v>1602</v>
      </c>
      <c r="B1603" s="1" t="s">
        <v>4219</v>
      </c>
      <c r="C1603" s="7">
        <f>YEAR('Main 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c r="A1604" s="1">
        <v>1603</v>
      </c>
      <c r="B1604" s="1" t="s">
        <v>4222</v>
      </c>
      <c r="C1604" s="7">
        <f>YEAR('Main 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c r="A1605" s="1">
        <v>1604</v>
      </c>
      <c r="B1605" s="1" t="s">
        <v>4225</v>
      </c>
      <c r="C1605" s="7">
        <f>YEAR('Main 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c r="A1606" s="1">
        <v>1605</v>
      </c>
      <c r="B1606" s="1" t="s">
        <v>4228</v>
      </c>
      <c r="C1606" s="7">
        <f>YEAR('Main 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c r="A1607" s="1">
        <v>1606</v>
      </c>
      <c r="B1607" s="1" t="s">
        <v>4228</v>
      </c>
      <c r="C1607" s="7">
        <f>YEAR('Main 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c r="A1608" s="1">
        <v>1607</v>
      </c>
      <c r="B1608" s="1" t="s">
        <v>4228</v>
      </c>
      <c r="C1608" s="7">
        <f>YEAR('Main 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c r="A1609" s="1">
        <v>1608</v>
      </c>
      <c r="B1609" s="1" t="s">
        <v>4228</v>
      </c>
      <c r="C1609" s="7">
        <f>YEAR('Main 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c r="A1610" s="1">
        <v>1609</v>
      </c>
      <c r="B1610" s="1" t="s">
        <v>4228</v>
      </c>
      <c r="C1610" s="7">
        <f>YEAR('Main 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c r="A1611" s="1">
        <v>1610</v>
      </c>
      <c r="B1611" s="1" t="s">
        <v>4228</v>
      </c>
      <c r="C1611" s="7">
        <f>YEAR('Main 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c r="A1612" s="1">
        <v>1611</v>
      </c>
      <c r="B1612" s="1" t="s">
        <v>4235</v>
      </c>
      <c r="C1612" s="7">
        <f>YEAR('Main 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c r="A1613" s="1">
        <v>1612</v>
      </c>
      <c r="B1613" s="1" t="s">
        <v>4235</v>
      </c>
      <c r="C1613" s="7">
        <f>YEAR('Main 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c r="A1614" s="1">
        <v>1613</v>
      </c>
      <c r="B1614" s="1" t="s">
        <v>4235</v>
      </c>
      <c r="C1614" s="7">
        <f>YEAR('Main 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c r="A1615" s="1">
        <v>1614</v>
      </c>
      <c r="B1615" s="1" t="s">
        <v>4240</v>
      </c>
      <c r="C1615" s="7">
        <f>YEAR('Main 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c r="A1616" s="1">
        <v>1615</v>
      </c>
      <c r="B1616" s="1" t="s">
        <v>4241</v>
      </c>
      <c r="C1616" s="7">
        <f>YEAR('Main 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c r="A1617" s="1">
        <v>1616</v>
      </c>
      <c r="B1617" s="1" t="s">
        <v>4244</v>
      </c>
      <c r="C1617" s="7">
        <f>YEAR('Main 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c r="A1618" s="1">
        <v>1617</v>
      </c>
      <c r="B1618" s="1" t="s">
        <v>4244</v>
      </c>
      <c r="C1618" s="7">
        <f>YEAR('Main 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c r="A1619" s="1">
        <v>1618</v>
      </c>
      <c r="B1619" s="1" t="s">
        <v>4244</v>
      </c>
      <c r="C1619" s="7">
        <f>YEAR('Main 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c r="A1620" s="1">
        <v>1619</v>
      </c>
      <c r="B1620" s="1" t="s">
        <v>4247</v>
      </c>
      <c r="C1620" s="7">
        <f>YEAR('Main 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c r="A1621" s="1">
        <v>1620</v>
      </c>
      <c r="B1621" s="1" t="s">
        <v>4247</v>
      </c>
      <c r="C1621" s="7">
        <f>YEAR('Main 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c r="A1622" s="1">
        <v>1621</v>
      </c>
      <c r="B1622" s="1" t="s">
        <v>4252</v>
      </c>
      <c r="C1622" s="7">
        <f>YEAR('Main 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c r="A1623" s="1">
        <v>1622</v>
      </c>
      <c r="B1623" s="1" t="s">
        <v>4252</v>
      </c>
      <c r="C1623" s="7">
        <f>YEAR('Main 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c r="A1624" s="1">
        <v>1623</v>
      </c>
      <c r="B1624" s="1" t="s">
        <v>4252</v>
      </c>
      <c r="C1624" s="7">
        <f>YEAR('Main 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c r="A1625" s="1">
        <v>1624</v>
      </c>
      <c r="B1625" s="1" t="s">
        <v>4252</v>
      </c>
      <c r="C1625" s="7">
        <f>YEAR('Main 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c r="A1626" s="1">
        <v>1625</v>
      </c>
      <c r="B1626" s="1" t="s">
        <v>4260</v>
      </c>
      <c r="C1626" s="7">
        <f>YEAR('Main 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c r="A1627" s="1">
        <v>1626</v>
      </c>
      <c r="B1627" s="1" t="s">
        <v>4260</v>
      </c>
      <c r="C1627" s="7">
        <f>YEAR('Main 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c r="A1628" s="1">
        <v>1627</v>
      </c>
      <c r="B1628" s="1" t="s">
        <v>4264</v>
      </c>
      <c r="C1628" s="7">
        <f>YEAR('Main 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c r="A1629" s="1">
        <v>1628</v>
      </c>
      <c r="B1629" s="1" t="s">
        <v>4265</v>
      </c>
      <c r="C1629" s="7">
        <f>YEAR('Main 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c r="A1630" s="1">
        <v>1629</v>
      </c>
      <c r="B1630" s="1" t="s">
        <v>4269</v>
      </c>
      <c r="C1630" s="7">
        <f>YEAR('Main 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c r="A1631" s="1">
        <v>1630</v>
      </c>
      <c r="B1631" s="1" t="s">
        <v>4269</v>
      </c>
      <c r="C1631" s="7">
        <f>YEAR('Main 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c r="A1632" s="1">
        <v>1631</v>
      </c>
      <c r="B1632" s="1" t="s">
        <v>4272</v>
      </c>
      <c r="C1632" s="7">
        <f>YEAR('Main 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c r="A1633" s="1">
        <v>1632</v>
      </c>
      <c r="B1633" s="1" t="s">
        <v>4272</v>
      </c>
      <c r="C1633" s="7">
        <f>YEAR('Main 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c r="A1634" s="1">
        <v>1633</v>
      </c>
      <c r="B1634" s="1" t="s">
        <v>4272</v>
      </c>
      <c r="C1634" s="7">
        <f>YEAR('Main 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c r="A1635" s="1">
        <v>1634</v>
      </c>
      <c r="B1635" s="1" t="s">
        <v>4272</v>
      </c>
      <c r="C1635" s="7">
        <f>YEAR('Main 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c r="A1636" s="1">
        <v>1635</v>
      </c>
      <c r="B1636" s="1" t="s">
        <v>4272</v>
      </c>
      <c r="C1636" s="7">
        <f>YEAR('Main 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c r="A1637" s="1">
        <v>1636</v>
      </c>
      <c r="B1637" s="1" t="s">
        <v>4275</v>
      </c>
      <c r="C1637" s="7">
        <f>YEAR('Main 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c r="A1638" s="1">
        <v>1637</v>
      </c>
      <c r="B1638" s="1" t="s">
        <v>4275</v>
      </c>
      <c r="C1638" s="7">
        <f>YEAR('Main 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c r="A1639" s="1">
        <v>1638</v>
      </c>
      <c r="B1639" s="1" t="s">
        <v>4275</v>
      </c>
      <c r="C1639" s="7">
        <f>YEAR('Main 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c r="A1640" s="1">
        <v>1639</v>
      </c>
      <c r="B1640" s="1" t="s">
        <v>4281</v>
      </c>
      <c r="C1640" s="7">
        <f>YEAR('Main 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c r="A1641" s="1">
        <v>1640</v>
      </c>
      <c r="B1641" s="1" t="s">
        <v>4281</v>
      </c>
      <c r="C1641" s="7">
        <f>YEAR('Main 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c r="A1642" s="1">
        <v>1641</v>
      </c>
      <c r="B1642" s="1" t="s">
        <v>4281</v>
      </c>
      <c r="C1642" s="7">
        <f>YEAR('Main 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c r="A1643" s="1">
        <v>1642</v>
      </c>
      <c r="B1643" s="1" t="s">
        <v>4281</v>
      </c>
      <c r="C1643" s="7">
        <f>YEAR('Main 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c r="A1644" s="1">
        <v>1643</v>
      </c>
      <c r="B1644" s="1" t="s">
        <v>4286</v>
      </c>
      <c r="C1644" s="7">
        <f>YEAR('Main 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c r="A1645" s="1">
        <v>1644</v>
      </c>
      <c r="B1645" s="1" t="s">
        <v>4290</v>
      </c>
      <c r="C1645" s="7">
        <f>YEAR('Main 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c r="A1646" s="1">
        <v>1645</v>
      </c>
      <c r="B1646" s="1" t="s">
        <v>4290</v>
      </c>
      <c r="C1646" s="7">
        <f>YEAR('Main 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c r="A1647" s="1">
        <v>1646</v>
      </c>
      <c r="B1647" s="1" t="s">
        <v>4290</v>
      </c>
      <c r="C1647" s="7">
        <f>YEAR('Main 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c r="A1648" s="1">
        <v>1647</v>
      </c>
      <c r="B1648" s="1" t="s">
        <v>4295</v>
      </c>
      <c r="C1648" s="7">
        <f>YEAR('Main 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c r="A1649" s="1">
        <v>1648</v>
      </c>
      <c r="B1649" s="1" t="s">
        <v>4295</v>
      </c>
      <c r="C1649" s="7">
        <f>YEAR('Main 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c r="A1650" s="1">
        <v>1649</v>
      </c>
      <c r="B1650" s="1" t="s">
        <v>4298</v>
      </c>
      <c r="C1650" s="7">
        <f>YEAR('Main 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c r="A1651" s="1">
        <v>1650</v>
      </c>
      <c r="B1651" s="1" t="s">
        <v>4298</v>
      </c>
      <c r="C1651" s="7">
        <f>YEAR('Main 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c r="A1652" s="1">
        <v>1651</v>
      </c>
      <c r="B1652" s="1" t="s">
        <v>4303</v>
      </c>
      <c r="C1652" s="7">
        <f>YEAR('Main 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c r="A1653" s="1">
        <v>1652</v>
      </c>
      <c r="B1653" s="1" t="s">
        <v>4303</v>
      </c>
      <c r="C1653" s="7">
        <f>YEAR('Main 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c r="A1654" s="1">
        <v>1653</v>
      </c>
      <c r="B1654" s="1" t="s">
        <v>4310</v>
      </c>
      <c r="C1654" s="7">
        <f>YEAR('Main 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c r="A1655" s="1">
        <v>1654</v>
      </c>
      <c r="B1655" s="1" t="s">
        <v>4310</v>
      </c>
      <c r="C1655" s="7">
        <f>YEAR('Main 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c r="A1656" s="1">
        <v>1655</v>
      </c>
      <c r="B1656" s="1" t="s">
        <v>4310</v>
      </c>
      <c r="C1656" s="7">
        <f>YEAR('Main 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c r="A1657" s="1">
        <v>1656</v>
      </c>
      <c r="B1657" s="1" t="s">
        <v>4310</v>
      </c>
      <c r="C1657" s="7">
        <f>YEAR('Main 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c r="A1658" s="1">
        <v>1657</v>
      </c>
      <c r="B1658" s="1" t="s">
        <v>4310</v>
      </c>
      <c r="C1658" s="7">
        <f>YEAR('Main 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c r="A1659" s="1">
        <v>1658</v>
      </c>
      <c r="B1659" s="1" t="s">
        <v>4317</v>
      </c>
      <c r="C1659" s="7">
        <f>YEAR('Main 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c r="A1660" s="1">
        <v>1659</v>
      </c>
      <c r="B1660" s="1" t="s">
        <v>4318</v>
      </c>
      <c r="C1660" s="7">
        <f>YEAR('Main 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c r="A1661" s="1">
        <v>1660</v>
      </c>
      <c r="B1661" s="1" t="s">
        <v>4323</v>
      </c>
      <c r="C1661" s="7">
        <f>YEAR('Main 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c r="A1662" s="1">
        <v>1661</v>
      </c>
      <c r="B1662" s="1" t="s">
        <v>4323</v>
      </c>
      <c r="C1662" s="7">
        <f>YEAR('Main 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c r="A1663" s="1">
        <v>1662</v>
      </c>
      <c r="B1663" s="1" t="s">
        <v>4326</v>
      </c>
      <c r="C1663" s="7">
        <f>YEAR('Main 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c r="A1664" s="1">
        <v>1663</v>
      </c>
      <c r="B1664" s="1" t="s">
        <v>4326</v>
      </c>
      <c r="C1664" s="7">
        <f>YEAR('Main 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c r="A1665" s="1">
        <v>1664</v>
      </c>
      <c r="B1665" s="1" t="s">
        <v>4329</v>
      </c>
      <c r="C1665" s="7">
        <f>YEAR('Main 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c r="A1666" s="1">
        <v>1665</v>
      </c>
      <c r="B1666" s="1" t="s">
        <v>4329</v>
      </c>
      <c r="C1666" s="7">
        <f>YEAR('Main 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c r="A1667" s="1">
        <v>1666</v>
      </c>
      <c r="B1667" s="1" t="s">
        <v>4329</v>
      </c>
      <c r="C1667" s="7">
        <f>YEAR('Main 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c r="A1668" s="1">
        <v>1667</v>
      </c>
      <c r="B1668" s="1" t="s">
        <v>4329</v>
      </c>
      <c r="C1668" s="7">
        <f>YEAR('Main 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c r="A1669" s="1">
        <v>1668</v>
      </c>
      <c r="B1669" s="1" t="s">
        <v>4329</v>
      </c>
      <c r="C1669" s="7">
        <f>YEAR('Main 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c r="A1670" s="1">
        <v>1669</v>
      </c>
      <c r="B1670" s="1" t="s">
        <v>4329</v>
      </c>
      <c r="C1670" s="7">
        <f>YEAR('Main 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c r="A1671" s="1">
        <v>1670</v>
      </c>
      <c r="B1671" s="1" t="s">
        <v>4338</v>
      </c>
      <c r="C1671" s="7">
        <f>YEAR('Main 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c r="A1672" s="1">
        <v>1671</v>
      </c>
      <c r="B1672" s="1" t="s">
        <v>4339</v>
      </c>
      <c r="C1672" s="7">
        <f>YEAR('Main 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c r="A1673" s="1">
        <v>1672</v>
      </c>
      <c r="B1673" s="1" t="s">
        <v>4342</v>
      </c>
      <c r="C1673" s="7">
        <f>YEAR('Main 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c r="A1674" s="1">
        <v>1673</v>
      </c>
      <c r="B1674" s="1" t="s">
        <v>4345</v>
      </c>
      <c r="C1674" s="7">
        <f>YEAR('Main 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c r="A1675" s="1">
        <v>1674</v>
      </c>
      <c r="B1675" s="1" t="s">
        <v>4347</v>
      </c>
      <c r="C1675" s="7">
        <f>YEAR('Main 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c r="A1676" s="1">
        <v>1675</v>
      </c>
      <c r="B1676" s="1" t="s">
        <v>4351</v>
      </c>
      <c r="C1676" s="7">
        <f>YEAR('Main 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c r="A1677" s="1">
        <v>1676</v>
      </c>
      <c r="B1677" s="1" t="s">
        <v>4351</v>
      </c>
      <c r="C1677" s="7">
        <f>YEAR('Main 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c r="A1678" s="1">
        <v>1677</v>
      </c>
      <c r="B1678" s="1" t="s">
        <v>4352</v>
      </c>
      <c r="C1678" s="7">
        <f>YEAR('Main 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c r="A1679" s="1">
        <v>1678</v>
      </c>
      <c r="B1679" s="1" t="s">
        <v>4352</v>
      </c>
      <c r="C1679" s="7">
        <f>YEAR('Main 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c r="A1680" s="1">
        <v>1679</v>
      </c>
      <c r="B1680" s="1" t="s">
        <v>4355</v>
      </c>
      <c r="C1680" s="7">
        <f>YEAR('Main 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c r="A1681" s="1">
        <v>1680</v>
      </c>
      <c r="B1681" s="1" t="s">
        <v>4355</v>
      </c>
      <c r="C1681" s="7">
        <f>YEAR('Main 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c r="A1682" s="1">
        <v>1681</v>
      </c>
      <c r="B1682" s="1" t="s">
        <v>4355</v>
      </c>
      <c r="C1682" s="7">
        <f>YEAR('Main 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c r="A1683" s="1">
        <v>1682</v>
      </c>
      <c r="B1683" s="1" t="s">
        <v>4355</v>
      </c>
      <c r="C1683" s="7">
        <f>YEAR('Main 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c r="A1684" s="1">
        <v>1683</v>
      </c>
      <c r="B1684" s="1" t="s">
        <v>4360</v>
      </c>
      <c r="C1684" s="7">
        <f>YEAR('Main 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c r="A1685" s="1">
        <v>1684</v>
      </c>
      <c r="B1685" s="1" t="s">
        <v>4363</v>
      </c>
      <c r="C1685" s="7">
        <f>YEAR('Main 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c r="A1686" s="1">
        <v>1685</v>
      </c>
      <c r="B1686" s="1" t="s">
        <v>4364</v>
      </c>
      <c r="C1686" s="7">
        <f>YEAR('Main 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c r="A1687" s="1">
        <v>1686</v>
      </c>
      <c r="B1687" s="1" t="s">
        <v>4364</v>
      </c>
      <c r="C1687" s="7">
        <f>YEAR('Main 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c r="A1688" s="1">
        <v>1687</v>
      </c>
      <c r="B1688" s="1" t="s">
        <v>4364</v>
      </c>
      <c r="C1688" s="7">
        <f>YEAR('Main 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c r="A1689" s="1">
        <v>1688</v>
      </c>
      <c r="B1689" s="1" t="s">
        <v>4369</v>
      </c>
      <c r="C1689" s="7">
        <f>YEAR('Main 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c r="A1690" s="1">
        <v>1689</v>
      </c>
      <c r="B1690" s="1" t="s">
        <v>4369</v>
      </c>
      <c r="C1690" s="7">
        <f>YEAR('Main 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c r="A1691" s="1">
        <v>1690</v>
      </c>
      <c r="B1691" s="1" t="s">
        <v>4370</v>
      </c>
      <c r="C1691" s="7">
        <f>YEAR('Main 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c r="A1692" s="1">
        <v>1691</v>
      </c>
      <c r="B1692" s="1" t="s">
        <v>4371</v>
      </c>
      <c r="C1692" s="7">
        <f>YEAR('Main 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c r="A1693" s="1">
        <v>1692</v>
      </c>
      <c r="B1693" s="1" t="s">
        <v>4371</v>
      </c>
      <c r="C1693" s="7">
        <f>YEAR('Main 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c r="A1694" s="1">
        <v>1693</v>
      </c>
      <c r="B1694" s="1" t="s">
        <v>4375</v>
      </c>
      <c r="C1694" s="7">
        <f>YEAR('Main 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c r="A1695" s="1">
        <v>1694</v>
      </c>
      <c r="B1695" s="1" t="s">
        <v>4378</v>
      </c>
      <c r="C1695" s="7">
        <f>YEAR('Main 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c r="A1696" s="1">
        <v>1695</v>
      </c>
      <c r="B1696" s="1" t="s">
        <v>4381</v>
      </c>
      <c r="C1696" s="7">
        <f>YEAR('Main 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c r="A1697" s="1">
        <v>1696</v>
      </c>
      <c r="B1697" s="1" t="s">
        <v>4381</v>
      </c>
      <c r="C1697" s="7">
        <f>YEAR('Main 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c r="A1698" s="1">
        <v>1697</v>
      </c>
      <c r="B1698" s="1" t="s">
        <v>4381</v>
      </c>
      <c r="C1698" s="7">
        <f>YEAR('Main 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c r="A1699" s="1">
        <v>1698</v>
      </c>
      <c r="B1699" s="1" t="s">
        <v>4385</v>
      </c>
      <c r="C1699" s="7">
        <f>YEAR('Main 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c r="A1700" s="1">
        <v>1699</v>
      </c>
      <c r="B1700" s="1" t="s">
        <v>4385</v>
      </c>
      <c r="C1700" s="7">
        <f>YEAR('Main 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c r="A1701" s="1">
        <v>1700</v>
      </c>
      <c r="B1701" s="1" t="s">
        <v>4388</v>
      </c>
      <c r="C1701" s="7">
        <f>YEAR('Main 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c r="A1702" s="1">
        <v>1701</v>
      </c>
      <c r="B1702" s="1" t="s">
        <v>4389</v>
      </c>
      <c r="C1702" s="7">
        <f>YEAR('Main 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c r="A1703" s="1">
        <v>1702</v>
      </c>
      <c r="B1703" s="1" t="s">
        <v>4389</v>
      </c>
      <c r="C1703" s="7">
        <f>YEAR('Main 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c r="A1704" s="1">
        <v>1703</v>
      </c>
      <c r="B1704" s="1" t="s">
        <v>4389</v>
      </c>
      <c r="C1704" s="7">
        <f>YEAR('Main 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c r="A1705" s="1">
        <v>1704</v>
      </c>
      <c r="B1705" s="1" t="s">
        <v>4390</v>
      </c>
      <c r="C1705" s="7">
        <f>YEAR('Main 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c r="A1706" s="1">
        <v>1705</v>
      </c>
      <c r="B1706" s="1" t="s">
        <v>4394</v>
      </c>
      <c r="C1706" s="7">
        <f>YEAR('Main 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c r="A1707" s="1">
        <v>1706</v>
      </c>
      <c r="B1707" s="1" t="s">
        <v>4395</v>
      </c>
      <c r="C1707" s="7">
        <f>YEAR('Main 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c r="A1708" s="1">
        <v>1707</v>
      </c>
      <c r="B1708" s="1" t="s">
        <v>4396</v>
      </c>
      <c r="C1708" s="7">
        <f>YEAR('Main 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c r="A1709" s="1">
        <v>1708</v>
      </c>
      <c r="B1709" s="1" t="s">
        <v>4396</v>
      </c>
      <c r="C1709" s="7">
        <f>YEAR('Main 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c r="A1710" s="1">
        <v>1709</v>
      </c>
      <c r="B1710" s="1" t="s">
        <v>4396</v>
      </c>
      <c r="C1710" s="7">
        <f>YEAR('Main 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c r="A1711" s="1">
        <v>1710</v>
      </c>
      <c r="B1711" s="1" t="s">
        <v>4396</v>
      </c>
      <c r="C1711" s="7">
        <f>YEAR('Main 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c r="A1712" s="1">
        <v>1711</v>
      </c>
      <c r="B1712" s="1" t="s">
        <v>4396</v>
      </c>
      <c r="C1712" s="7">
        <f>YEAR('Main 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c r="A1713" s="1">
        <v>1712</v>
      </c>
      <c r="B1713" s="1" t="s">
        <v>4396</v>
      </c>
      <c r="C1713" s="7">
        <f>YEAR('Main 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c r="A1714" s="1">
        <v>1713</v>
      </c>
      <c r="B1714" s="1" t="s">
        <v>4403</v>
      </c>
      <c r="C1714" s="7">
        <f>YEAR('Main 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c r="A1715" s="1">
        <v>1714</v>
      </c>
      <c r="B1715" s="1" t="s">
        <v>4406</v>
      </c>
      <c r="C1715" s="7">
        <f>YEAR('Main 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c r="A1716" s="1">
        <v>1715</v>
      </c>
      <c r="B1716" s="1" t="s">
        <v>4407</v>
      </c>
      <c r="C1716" s="7">
        <f>YEAR('Main 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c r="A1717" s="1">
        <v>1716</v>
      </c>
      <c r="B1717" s="1" t="s">
        <v>4410</v>
      </c>
      <c r="C1717" s="7">
        <f>YEAR('Main 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c r="A1718" s="1">
        <v>1717</v>
      </c>
      <c r="B1718" s="1" t="s">
        <v>4411</v>
      </c>
      <c r="C1718" s="7">
        <f>YEAR('Main 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c r="A1719" s="1">
        <v>1718</v>
      </c>
      <c r="B1719" s="1" t="s">
        <v>4411</v>
      </c>
      <c r="C1719" s="7">
        <f>YEAR('Main 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c r="A1720" s="1">
        <v>1719</v>
      </c>
      <c r="B1720" s="1" t="s">
        <v>4411</v>
      </c>
      <c r="C1720" s="7">
        <f>YEAR('Main 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c r="A1721" s="1">
        <v>1720</v>
      </c>
      <c r="B1721" s="1" t="s">
        <v>4411</v>
      </c>
      <c r="C1721" s="7">
        <f>YEAR('Main 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c r="A1722" s="1">
        <v>1721</v>
      </c>
      <c r="B1722" s="1" t="s">
        <v>4411</v>
      </c>
      <c r="C1722" s="7">
        <f>YEAR('Main 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c r="A1723" s="1">
        <v>1722</v>
      </c>
      <c r="B1723" s="1" t="s">
        <v>4414</v>
      </c>
      <c r="C1723" s="7">
        <f>YEAR('Main 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c r="A1724" s="1">
        <v>1723</v>
      </c>
      <c r="B1724" s="1" t="s">
        <v>4414</v>
      </c>
      <c r="C1724" s="7">
        <f>YEAR('Main 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c r="A1725" s="1">
        <v>1724</v>
      </c>
      <c r="B1725" s="1" t="s">
        <v>4414</v>
      </c>
      <c r="C1725" s="7">
        <f>YEAR('Main 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c r="A1726" s="1">
        <v>1725</v>
      </c>
      <c r="B1726" s="1" t="s">
        <v>4419</v>
      </c>
      <c r="C1726" s="7">
        <f>YEAR('Main 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c r="A1727" s="1">
        <v>1726</v>
      </c>
      <c r="B1727" s="1" t="s">
        <v>4419</v>
      </c>
      <c r="C1727" s="7">
        <f>YEAR('Main 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c r="A1728" s="1">
        <v>1727</v>
      </c>
      <c r="B1728" s="1" t="s">
        <v>4419</v>
      </c>
      <c r="C1728" s="7">
        <f>YEAR('Main 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c r="A1729" s="1">
        <v>1728</v>
      </c>
      <c r="B1729" s="1" t="s">
        <v>4426</v>
      </c>
      <c r="C1729" s="7">
        <f>YEAR('Main 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c r="A1730" s="1">
        <v>1729</v>
      </c>
      <c r="B1730" s="1" t="s">
        <v>4431</v>
      </c>
      <c r="C1730" s="7">
        <f>YEAR('Main 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c r="A1731" s="1">
        <v>1730</v>
      </c>
      <c r="B1731" s="1" t="s">
        <v>4431</v>
      </c>
      <c r="C1731" s="7">
        <f>YEAR('Main 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c r="A1732" s="1">
        <v>1731</v>
      </c>
      <c r="B1732" s="1" t="s">
        <v>4432</v>
      </c>
      <c r="C1732" s="7">
        <f>YEAR('Main 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c r="A1733" s="1">
        <v>1732</v>
      </c>
      <c r="B1733" s="1" t="s">
        <v>4432</v>
      </c>
      <c r="C1733" s="7">
        <f>YEAR('Main 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c r="A1734" s="1">
        <v>1733</v>
      </c>
      <c r="B1734" s="1" t="s">
        <v>4435</v>
      </c>
      <c r="C1734" s="7">
        <f>YEAR('Main 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c r="A1735" s="1">
        <v>1734</v>
      </c>
      <c r="B1735" s="1" t="s">
        <v>4435</v>
      </c>
      <c r="C1735" s="7">
        <f>YEAR('Main 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c r="A1736" s="1">
        <v>1735</v>
      </c>
      <c r="B1736" s="1" t="s">
        <v>4436</v>
      </c>
      <c r="C1736" s="7">
        <f>YEAR('Main 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c r="A1737" s="1">
        <v>1736</v>
      </c>
      <c r="B1737" s="1" t="s">
        <v>4436</v>
      </c>
      <c r="C1737" s="7">
        <f>YEAR('Main 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c r="A1738" s="1">
        <v>1737</v>
      </c>
      <c r="B1738" s="1" t="s">
        <v>4436</v>
      </c>
      <c r="C1738" s="7">
        <f>YEAR('Main 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c r="A1739" s="1">
        <v>1738</v>
      </c>
      <c r="B1739" s="1" t="s">
        <v>4439</v>
      </c>
      <c r="C1739" s="7">
        <f>YEAR('Main 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c r="A1740" s="1">
        <v>1739</v>
      </c>
      <c r="B1740" s="1" t="s">
        <v>4439</v>
      </c>
      <c r="C1740" s="7">
        <f>YEAR('Main 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c r="A1741" s="1">
        <v>1740</v>
      </c>
      <c r="B1741" s="1" t="s">
        <v>4439</v>
      </c>
      <c r="C1741" s="7">
        <f>YEAR('Main 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c r="A1742" s="1">
        <v>1741</v>
      </c>
      <c r="B1742" s="1" t="s">
        <v>4442</v>
      </c>
      <c r="C1742" s="7">
        <f>YEAR('Main 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c r="A1743" s="1">
        <v>1742</v>
      </c>
      <c r="B1743" s="1" t="s">
        <v>4445</v>
      </c>
      <c r="C1743" s="7">
        <f>YEAR('Main 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c r="A1744" s="1">
        <v>1743</v>
      </c>
      <c r="B1744" s="1" t="s">
        <v>4445</v>
      </c>
      <c r="C1744" s="7">
        <f>YEAR('Main 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c r="A1745" s="1">
        <v>1744</v>
      </c>
      <c r="B1745" s="1" t="s">
        <v>4445</v>
      </c>
      <c r="C1745" s="7">
        <f>YEAR('Main 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c r="A1746" s="1">
        <v>1745</v>
      </c>
      <c r="B1746" s="1" t="s">
        <v>4445</v>
      </c>
      <c r="C1746" s="7">
        <f>YEAR('Main 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c r="A1747" s="1">
        <v>1746</v>
      </c>
      <c r="B1747" s="1" t="s">
        <v>4448</v>
      </c>
      <c r="C1747" s="7">
        <f>YEAR('Main 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c r="A1748" s="1">
        <v>1747</v>
      </c>
      <c r="B1748" s="1" t="s">
        <v>4449</v>
      </c>
      <c r="C1748" s="7">
        <f>YEAR('Main 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c r="A1749" s="1">
        <v>1748</v>
      </c>
      <c r="B1749" s="1" t="s">
        <v>4449</v>
      </c>
      <c r="C1749" s="7">
        <f>YEAR('Main 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c r="A1750" s="1">
        <v>1749</v>
      </c>
      <c r="B1750" s="1" t="s">
        <v>4451</v>
      </c>
      <c r="C1750" s="7">
        <f>YEAR('Main 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c r="A1751" s="1">
        <v>1750</v>
      </c>
      <c r="B1751" s="1" t="s">
        <v>4451</v>
      </c>
      <c r="C1751" s="7">
        <f>YEAR('Main 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c r="A1752" s="1">
        <v>1751</v>
      </c>
      <c r="B1752" s="1" t="s">
        <v>4454</v>
      </c>
      <c r="C1752" s="7">
        <f>YEAR('Main 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c r="A1753" s="1">
        <v>1752</v>
      </c>
      <c r="B1753" s="1" t="s">
        <v>4457</v>
      </c>
      <c r="C1753" s="7">
        <f>YEAR('Main 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c r="A1754" s="1">
        <v>1753</v>
      </c>
      <c r="B1754" s="1" t="s">
        <v>4460</v>
      </c>
      <c r="C1754" s="7">
        <f>YEAR('Main 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c r="A1755" s="1">
        <v>1754</v>
      </c>
      <c r="B1755" s="1" t="s">
        <v>4460</v>
      </c>
      <c r="C1755" s="7">
        <f>YEAR('Main 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c r="A1756" s="1">
        <v>1755</v>
      </c>
      <c r="B1756" s="1" t="s">
        <v>4460</v>
      </c>
      <c r="C1756" s="7">
        <f>YEAR('Main 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c r="A1757" s="1">
        <v>1756</v>
      </c>
      <c r="B1757" s="1" t="s">
        <v>4463</v>
      </c>
      <c r="C1757" s="7">
        <f>YEAR('Main 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c r="A1758" s="1">
        <v>1757</v>
      </c>
      <c r="B1758" s="1" t="s">
        <v>4463</v>
      </c>
      <c r="C1758" s="7">
        <f>YEAR('Main 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c r="A1759" s="1">
        <v>1758</v>
      </c>
      <c r="B1759" s="1" t="s">
        <v>4466</v>
      </c>
      <c r="C1759" s="7">
        <f>YEAR('Main 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c r="A1760" s="1">
        <v>1759</v>
      </c>
      <c r="B1760" s="1" t="s">
        <v>4467</v>
      </c>
      <c r="C1760" s="7">
        <f>YEAR('Main 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c r="A1761" s="1">
        <v>1760</v>
      </c>
      <c r="B1761" s="1" t="s">
        <v>4470</v>
      </c>
      <c r="C1761" s="7">
        <f>YEAR('Main 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c r="A1762" s="1">
        <v>1761</v>
      </c>
      <c r="B1762" s="1" t="s">
        <v>4471</v>
      </c>
      <c r="C1762" s="7">
        <f>YEAR('Main 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c r="A1763" s="1">
        <v>1762</v>
      </c>
      <c r="B1763" s="1" t="s">
        <v>4471</v>
      </c>
      <c r="C1763" s="7">
        <f>YEAR('Main 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c r="A1764" s="1">
        <v>1763</v>
      </c>
      <c r="B1764" s="1" t="s">
        <v>4471</v>
      </c>
      <c r="C1764" s="7">
        <f>YEAR('Main 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c r="A1765" s="1">
        <v>1764</v>
      </c>
      <c r="B1765" s="1" t="s">
        <v>4478</v>
      </c>
      <c r="C1765" s="7">
        <f>YEAR('Main 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c r="A1766" s="1">
        <v>1765</v>
      </c>
      <c r="B1766" s="1" t="s">
        <v>4478</v>
      </c>
      <c r="C1766" s="7">
        <f>YEAR('Main 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c r="A1767" s="1">
        <v>1766</v>
      </c>
      <c r="B1767" s="1" t="s">
        <v>4478</v>
      </c>
      <c r="C1767" s="7">
        <f>YEAR('Main 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c r="A1768" s="1">
        <v>1767</v>
      </c>
      <c r="B1768" s="1" t="s">
        <v>4478</v>
      </c>
      <c r="C1768" s="7">
        <f>YEAR('Main 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c r="A1769" s="1">
        <v>1768</v>
      </c>
      <c r="B1769" s="1" t="s">
        <v>4485</v>
      </c>
      <c r="C1769" s="7">
        <f>YEAR('Main 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c r="A1770" s="1">
        <v>1769</v>
      </c>
      <c r="B1770" s="1" t="s">
        <v>4485</v>
      </c>
      <c r="C1770" s="7">
        <f>YEAR('Main 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c r="A1771" s="1">
        <v>1770</v>
      </c>
      <c r="B1771" s="1" t="s">
        <v>4489</v>
      </c>
      <c r="C1771" s="7">
        <f>YEAR('Main 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c r="A1772" s="1">
        <v>1771</v>
      </c>
      <c r="B1772" s="1" t="s">
        <v>4489</v>
      </c>
      <c r="C1772" s="7">
        <f>YEAR('Main 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c r="A1773" s="1">
        <v>1772</v>
      </c>
      <c r="B1773" s="1" t="s">
        <v>4490</v>
      </c>
      <c r="C1773" s="7">
        <f>YEAR('Main 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c r="A1774" s="1">
        <v>1773</v>
      </c>
      <c r="B1774" s="1" t="s">
        <v>4490</v>
      </c>
      <c r="C1774" s="7">
        <f>YEAR('Main 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c r="A1775" s="1">
        <v>1774</v>
      </c>
      <c r="B1775" s="1" t="s">
        <v>4491</v>
      </c>
      <c r="C1775" s="7">
        <f>YEAR('Main 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c r="A1776" s="1">
        <v>1775</v>
      </c>
      <c r="B1776" s="1" t="s">
        <v>4491</v>
      </c>
      <c r="C1776" s="7">
        <f>YEAR('Main 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c r="A1777" s="1">
        <v>1776</v>
      </c>
      <c r="B1777" s="1" t="s">
        <v>4491</v>
      </c>
      <c r="C1777" s="7">
        <f>YEAR('Main 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c r="A1778" s="1">
        <v>1777</v>
      </c>
      <c r="B1778" s="1" t="s">
        <v>4491</v>
      </c>
      <c r="C1778" s="7">
        <f>YEAR('Main 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c r="A1779" s="1">
        <v>1778</v>
      </c>
      <c r="B1779" s="1" t="s">
        <v>4499</v>
      </c>
      <c r="C1779" s="7">
        <f>YEAR('Main 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c r="A1780" s="1">
        <v>1779</v>
      </c>
      <c r="B1780" s="1" t="s">
        <v>4499</v>
      </c>
      <c r="C1780" s="7">
        <f>YEAR('Main 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c r="A1781" s="1">
        <v>1780</v>
      </c>
      <c r="B1781" s="1" t="s">
        <v>4502</v>
      </c>
      <c r="C1781" s="7">
        <f>YEAR('Main 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c r="A1782" s="1">
        <v>1781</v>
      </c>
      <c r="B1782" s="1" t="s">
        <v>4502</v>
      </c>
      <c r="C1782" s="7">
        <f>YEAR('Main 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c r="A1783" s="1">
        <v>1782</v>
      </c>
      <c r="B1783" s="1" t="s">
        <v>4503</v>
      </c>
      <c r="C1783" s="7">
        <f>YEAR('Main 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c r="A1784" s="1">
        <v>1783</v>
      </c>
      <c r="B1784" s="1" t="s">
        <v>4503</v>
      </c>
      <c r="C1784" s="7">
        <f>YEAR('Main 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c r="A1785" s="1">
        <v>1784</v>
      </c>
      <c r="B1785" s="1" t="s">
        <v>4506</v>
      </c>
      <c r="C1785" s="7">
        <f>YEAR('Main 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c r="A1786" s="1">
        <v>1785</v>
      </c>
      <c r="B1786" s="1" t="s">
        <v>4506</v>
      </c>
      <c r="C1786" s="7">
        <f>YEAR('Main 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c r="A1787" s="1">
        <v>1786</v>
      </c>
      <c r="B1787" s="1" t="s">
        <v>4506</v>
      </c>
      <c r="C1787" s="7">
        <f>YEAR('Main 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c r="A1788" s="1">
        <v>1787</v>
      </c>
      <c r="B1788" s="1" t="s">
        <v>4506</v>
      </c>
      <c r="C1788" s="7">
        <f>YEAR('Main 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c r="A1789" s="1">
        <v>1788</v>
      </c>
      <c r="B1789" s="1" t="s">
        <v>4511</v>
      </c>
      <c r="C1789" s="7">
        <f>YEAR('Main 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c r="A1790" s="1">
        <v>1789</v>
      </c>
      <c r="B1790" s="1" t="s">
        <v>4511</v>
      </c>
      <c r="C1790" s="7">
        <f>YEAR('Main 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c r="A1791" s="1">
        <v>1790</v>
      </c>
      <c r="B1791" s="1" t="s">
        <v>4511</v>
      </c>
      <c r="C1791" s="7">
        <f>YEAR('Main 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c r="A1792" s="1">
        <v>1791</v>
      </c>
      <c r="B1792" s="1" t="s">
        <v>4517</v>
      </c>
      <c r="C1792" s="7">
        <f>YEAR('Main 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c r="A1793" s="1">
        <v>1792</v>
      </c>
      <c r="B1793" s="1" t="s">
        <v>4518</v>
      </c>
      <c r="C1793" s="7">
        <f>YEAR('Main 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c r="A1794" s="1">
        <v>1793</v>
      </c>
      <c r="B1794" s="1" t="s">
        <v>4518</v>
      </c>
      <c r="C1794" s="7">
        <f>YEAR('Main 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c r="A1795" s="1">
        <v>1794</v>
      </c>
      <c r="B1795" s="1" t="s">
        <v>4523</v>
      </c>
      <c r="C1795" s="7">
        <f>YEAR('Main 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c r="A1796" s="1">
        <v>1795</v>
      </c>
      <c r="B1796" s="1" t="s">
        <v>4526</v>
      </c>
      <c r="C1796" s="7">
        <f>YEAR('Main 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c r="A1797" s="1">
        <v>1796</v>
      </c>
      <c r="B1797" s="1" t="s">
        <v>4531</v>
      </c>
      <c r="C1797" s="7">
        <f>YEAR('Main 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c r="A1798" s="1">
        <v>1797</v>
      </c>
      <c r="B1798" s="1" t="s">
        <v>4531</v>
      </c>
      <c r="C1798" s="7">
        <f>YEAR('Main 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c r="A1799" s="1">
        <v>1798</v>
      </c>
      <c r="B1799" s="1" t="s">
        <v>4531</v>
      </c>
      <c r="C1799" s="7">
        <f>YEAR('Main 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c r="A1800" s="1">
        <v>1799</v>
      </c>
      <c r="B1800" s="1" t="s">
        <v>4534</v>
      </c>
      <c r="C1800" s="7">
        <f>YEAR('Main 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c r="A1801" s="1">
        <v>1800</v>
      </c>
      <c r="B1801" s="1" t="s">
        <v>4535</v>
      </c>
      <c r="C1801" s="7">
        <f>YEAR('Main 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c r="A1802" s="1">
        <v>1801</v>
      </c>
      <c r="B1802" s="1" t="s">
        <v>4535</v>
      </c>
      <c r="C1802" s="7">
        <f>YEAR('Main 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c r="A1803" s="1">
        <v>1802</v>
      </c>
      <c r="B1803" s="1" t="s">
        <v>4540</v>
      </c>
      <c r="C1803" s="7">
        <f>YEAR('Main 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c r="A1804" s="1">
        <v>1803</v>
      </c>
      <c r="B1804" s="1" t="s">
        <v>4541</v>
      </c>
      <c r="C1804" s="7">
        <f>YEAR('Main 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c r="A1805" s="1">
        <v>1804</v>
      </c>
      <c r="B1805" s="1" t="s">
        <v>4541</v>
      </c>
      <c r="C1805" s="7">
        <f>YEAR('Main 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c r="A1806" s="1">
        <v>1805</v>
      </c>
      <c r="B1806" s="1" t="s">
        <v>4541</v>
      </c>
      <c r="C1806" s="7">
        <f>YEAR('Main 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c r="A1807" s="1">
        <v>1806</v>
      </c>
      <c r="B1807" s="1" t="s">
        <v>4544</v>
      </c>
      <c r="C1807" s="7">
        <f>YEAR('Main 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c r="A1808" s="1">
        <v>1807</v>
      </c>
      <c r="B1808" s="1" t="s">
        <v>4544</v>
      </c>
      <c r="C1808" s="7">
        <f>YEAR('Main 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c r="A1809" s="1">
        <v>1808</v>
      </c>
      <c r="B1809" s="1" t="s">
        <v>4544</v>
      </c>
      <c r="C1809" s="7">
        <f>YEAR('Main 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c r="A1810" s="1">
        <v>1809</v>
      </c>
      <c r="B1810" s="1" t="s">
        <v>4545</v>
      </c>
      <c r="C1810" s="7">
        <f>YEAR('Main 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c r="A1811" s="1">
        <v>1810</v>
      </c>
      <c r="B1811" s="1" t="s">
        <v>4551</v>
      </c>
      <c r="C1811" s="7">
        <f>YEAR('Main 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c r="A1812" s="1">
        <v>1811</v>
      </c>
      <c r="B1812" s="1" t="s">
        <v>4551</v>
      </c>
      <c r="C1812" s="7">
        <f>YEAR('Main 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c r="A1813" s="1">
        <v>1812</v>
      </c>
      <c r="B1813" s="1" t="s">
        <v>4556</v>
      </c>
      <c r="C1813" s="7">
        <f>YEAR('Main 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c r="A1814" s="1">
        <v>1813</v>
      </c>
      <c r="B1814" s="1" t="s">
        <v>4557</v>
      </c>
      <c r="C1814" s="7">
        <f>YEAR('Main 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c r="A1815" s="1">
        <v>1814</v>
      </c>
      <c r="B1815" s="1" t="s">
        <v>4557</v>
      </c>
      <c r="C1815" s="7">
        <f>YEAR('Main 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c r="A1816" s="1">
        <v>1815</v>
      </c>
      <c r="B1816" s="1" t="s">
        <v>4560</v>
      </c>
      <c r="C1816" s="7">
        <f>YEAR('Main 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c r="A1817" s="1">
        <v>1816</v>
      </c>
      <c r="B1817" s="1" t="s">
        <v>4561</v>
      </c>
      <c r="C1817" s="7">
        <f>YEAR('Main 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c r="A1818" s="1">
        <v>1817</v>
      </c>
      <c r="B1818" s="1" t="s">
        <v>4561</v>
      </c>
      <c r="C1818" s="7">
        <f>YEAR('Main 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c r="A1819" s="1">
        <v>1818</v>
      </c>
      <c r="B1819" s="1" t="s">
        <v>4564</v>
      </c>
      <c r="C1819" s="7">
        <f>YEAR('Main 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c r="A1820" s="1">
        <v>1819</v>
      </c>
      <c r="B1820" s="1" t="s">
        <v>4567</v>
      </c>
      <c r="C1820" s="7">
        <f>YEAR('Main 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c r="A1821" s="1">
        <v>1820</v>
      </c>
      <c r="B1821" s="1" t="s">
        <v>4567</v>
      </c>
      <c r="C1821" s="7">
        <f>YEAR('Main 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c r="A1822" s="1">
        <v>1821</v>
      </c>
      <c r="B1822" s="1" t="s">
        <v>4574</v>
      </c>
      <c r="C1822" s="7">
        <f>YEAR('Main 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c r="A1823" s="1">
        <v>1822</v>
      </c>
      <c r="B1823" s="1" t="s">
        <v>4574</v>
      </c>
      <c r="C1823" s="7">
        <f>YEAR('Main 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c r="A1824" s="1">
        <v>1823</v>
      </c>
      <c r="B1824" s="1" t="s">
        <v>4574</v>
      </c>
      <c r="C1824" s="7">
        <f>YEAR('Main 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c r="A1825" s="1">
        <v>1824</v>
      </c>
      <c r="B1825" s="1" t="s">
        <v>4574</v>
      </c>
      <c r="C1825" s="7">
        <f>YEAR('Main 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c r="A1826" s="1">
        <v>1825</v>
      </c>
      <c r="B1826" s="1" t="s">
        <v>4581</v>
      </c>
      <c r="C1826" s="7">
        <f>YEAR('Main 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c r="A1827" s="1">
        <v>1826</v>
      </c>
      <c r="B1827" s="1" t="s">
        <v>4581</v>
      </c>
      <c r="C1827" s="7">
        <f>YEAR('Main 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c r="A1828" s="1">
        <v>1827</v>
      </c>
      <c r="B1828" s="1" t="s">
        <v>4581</v>
      </c>
      <c r="C1828" s="7">
        <f>YEAR('Main 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c r="A1829" s="1">
        <v>1828</v>
      </c>
      <c r="B1829" s="1" t="s">
        <v>4585</v>
      </c>
      <c r="C1829" s="7">
        <f>YEAR('Main 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c r="A1830" s="1">
        <v>1829</v>
      </c>
      <c r="B1830" s="1" t="s">
        <v>4591</v>
      </c>
      <c r="C1830" s="7">
        <f>YEAR('Main 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c r="A1831" s="1">
        <v>1830</v>
      </c>
      <c r="B1831" s="1" t="s">
        <v>4594</v>
      </c>
      <c r="C1831" s="7">
        <f>YEAR('Main 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c r="A1832" s="1">
        <v>1831</v>
      </c>
      <c r="B1832" s="1" t="s">
        <v>4597</v>
      </c>
      <c r="C1832" s="7">
        <f>YEAR('Main 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c r="A1833" s="1">
        <v>1832</v>
      </c>
      <c r="B1833" s="1" t="s">
        <v>4597</v>
      </c>
      <c r="C1833" s="7">
        <f>YEAR('Main 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c r="A1834" s="1">
        <v>1833</v>
      </c>
      <c r="B1834" s="1" t="s">
        <v>4601</v>
      </c>
      <c r="C1834" s="7">
        <f>YEAR('Main 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c r="A1835" s="1">
        <v>1834</v>
      </c>
      <c r="B1835" s="1" t="s">
        <v>4602</v>
      </c>
      <c r="C1835" s="7">
        <f>YEAR('Main 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c r="A1836" s="1">
        <v>1835</v>
      </c>
      <c r="B1836" s="1" t="s">
        <v>4602</v>
      </c>
      <c r="C1836" s="7">
        <f>YEAR('Main 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c r="A1837" s="1">
        <v>1836</v>
      </c>
      <c r="B1837" s="1" t="s">
        <v>4607</v>
      </c>
      <c r="C1837" s="7">
        <f>YEAR('Main 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c r="A1838" s="1">
        <v>1837</v>
      </c>
      <c r="B1838" s="1" t="s">
        <v>4609</v>
      </c>
      <c r="C1838" s="7">
        <f>YEAR('Main 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c r="A1839" s="1">
        <v>1838</v>
      </c>
      <c r="B1839" s="1" t="s">
        <v>4610</v>
      </c>
      <c r="C1839" s="7">
        <f>YEAR('Main 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c r="A1840" s="1">
        <v>1839</v>
      </c>
      <c r="B1840" s="1" t="s">
        <v>4610</v>
      </c>
      <c r="C1840" s="7">
        <f>YEAR('Main 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c r="A1841" s="1">
        <v>1840</v>
      </c>
      <c r="B1841" s="1" t="s">
        <v>4610</v>
      </c>
      <c r="C1841" s="7">
        <f>YEAR('Main 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c r="A1842" s="1">
        <v>1841</v>
      </c>
      <c r="B1842" s="1" t="s">
        <v>4610</v>
      </c>
      <c r="C1842" s="7">
        <f>YEAR('Main 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c r="A1843" s="1">
        <v>1842</v>
      </c>
      <c r="B1843" s="1" t="s">
        <v>4615</v>
      </c>
      <c r="C1843" s="7">
        <f>YEAR('Main 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c r="A1844" s="1">
        <v>1843</v>
      </c>
      <c r="B1844" s="1" t="s">
        <v>4621</v>
      </c>
      <c r="C1844" s="7">
        <f>YEAR('Main 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c r="A1845" s="1">
        <v>1844</v>
      </c>
      <c r="B1845" s="1" t="s">
        <v>4621</v>
      </c>
      <c r="C1845" s="7">
        <f>YEAR('Main 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c r="A1846" s="1">
        <v>1845</v>
      </c>
      <c r="B1846" s="1" t="s">
        <v>4624</v>
      </c>
      <c r="C1846" s="7">
        <f>YEAR('Main 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c r="A1847" s="1">
        <v>1846</v>
      </c>
      <c r="B1847" s="1" t="s">
        <v>4627</v>
      </c>
      <c r="C1847" s="7">
        <f>YEAR('Main 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c r="A1848" s="1">
        <v>1847</v>
      </c>
      <c r="B1848" s="1" t="s">
        <v>4627</v>
      </c>
      <c r="C1848" s="7">
        <f>YEAR('Main 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c r="A1849" s="1">
        <v>1848</v>
      </c>
      <c r="B1849" s="1" t="s">
        <v>4630</v>
      </c>
      <c r="C1849" s="7">
        <f>YEAR('Main 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c r="A1850" s="1">
        <v>1849</v>
      </c>
      <c r="B1850" s="1" t="s">
        <v>4630</v>
      </c>
      <c r="C1850" s="7">
        <f>YEAR('Main 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c r="A1851" s="1">
        <v>1850</v>
      </c>
      <c r="B1851" s="1" t="s">
        <v>4631</v>
      </c>
      <c r="C1851" s="7">
        <f>YEAR('Main 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c r="A1852" s="1">
        <v>1851</v>
      </c>
      <c r="B1852" s="1" t="s">
        <v>4631</v>
      </c>
      <c r="C1852" s="7">
        <f>YEAR('Main 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c r="A1853" s="1">
        <v>1852</v>
      </c>
      <c r="B1853" s="1" t="s">
        <v>4631</v>
      </c>
      <c r="C1853" s="7">
        <f>YEAR('Main 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c r="A1854" s="1">
        <v>1853</v>
      </c>
      <c r="B1854" s="1" t="s">
        <v>4631</v>
      </c>
      <c r="C1854" s="7">
        <f>YEAR('Main 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c r="A1855" s="1">
        <v>1854</v>
      </c>
      <c r="B1855" s="1" t="s">
        <v>4631</v>
      </c>
      <c r="C1855" s="7">
        <f>YEAR('Main 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c r="A1856" s="1">
        <v>1855</v>
      </c>
      <c r="B1856" s="1" t="s">
        <v>4631</v>
      </c>
      <c r="C1856" s="7">
        <f>YEAR('Main 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c r="A1857" s="1">
        <v>1856</v>
      </c>
      <c r="B1857" s="1" t="s">
        <v>4639</v>
      </c>
      <c r="C1857" s="7">
        <f>YEAR('Main 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c r="A1858" s="1">
        <v>1857</v>
      </c>
      <c r="B1858" s="1" t="s">
        <v>4641</v>
      </c>
      <c r="C1858" s="7">
        <f>YEAR('Main 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c r="A1859" s="1">
        <v>1858</v>
      </c>
      <c r="B1859" s="1" t="s">
        <v>4641</v>
      </c>
      <c r="C1859" s="7">
        <f>YEAR('Main 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c r="A1860" s="1">
        <v>1859</v>
      </c>
      <c r="B1860" s="1" t="s">
        <v>4644</v>
      </c>
      <c r="C1860" s="7">
        <f>YEAR('Main 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c r="A1861" s="1">
        <v>1860</v>
      </c>
      <c r="B1861" s="1" t="s">
        <v>4644</v>
      </c>
      <c r="C1861" s="7">
        <f>YEAR('Main 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c r="A1862" s="1">
        <v>1861</v>
      </c>
      <c r="B1862" s="1" t="s">
        <v>4647</v>
      </c>
      <c r="C1862" s="7">
        <f>YEAR('Main 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c r="A1863" s="1">
        <v>1862</v>
      </c>
      <c r="B1863" s="1" t="s">
        <v>4647</v>
      </c>
      <c r="C1863" s="7">
        <f>YEAR('Main 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c r="A1864" s="1">
        <v>1863</v>
      </c>
      <c r="B1864" s="1" t="s">
        <v>4650</v>
      </c>
      <c r="C1864" s="7">
        <f>YEAR('Main 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c r="A1865" s="1">
        <v>1864</v>
      </c>
      <c r="B1865" s="1" t="s">
        <v>4651</v>
      </c>
      <c r="C1865" s="7">
        <f>YEAR('Main 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c r="A1866" s="1">
        <v>1865</v>
      </c>
      <c r="B1866" s="1" t="s">
        <v>4651</v>
      </c>
      <c r="C1866" s="7">
        <f>YEAR('Main 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c r="A1867" s="1">
        <v>1866</v>
      </c>
      <c r="B1867" s="1" t="s">
        <v>4656</v>
      </c>
      <c r="C1867" s="7">
        <f>YEAR('Main 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c r="A1868" s="1">
        <v>1867</v>
      </c>
      <c r="B1868" s="1" t="s">
        <v>4659</v>
      </c>
      <c r="C1868" s="7">
        <f>YEAR('Main 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c r="A1869" s="1">
        <v>1868</v>
      </c>
      <c r="B1869" s="1" t="s">
        <v>4660</v>
      </c>
      <c r="C1869" s="7">
        <f>YEAR('Main 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c r="A1870" s="1">
        <v>1869</v>
      </c>
      <c r="B1870" s="1" t="s">
        <v>4660</v>
      </c>
      <c r="C1870" s="7">
        <f>YEAR('Main 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c r="A1871" s="1">
        <v>1870</v>
      </c>
      <c r="B1871" s="1" t="s">
        <v>4665</v>
      </c>
      <c r="C1871" s="7">
        <f>YEAR('Main 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c r="A1872" s="1">
        <v>1871</v>
      </c>
      <c r="B1872" s="1" t="s">
        <v>4666</v>
      </c>
      <c r="C1872" s="7">
        <f>YEAR('Main 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c r="A1873" s="1">
        <v>1872</v>
      </c>
      <c r="B1873" s="1" t="s">
        <v>4666</v>
      </c>
      <c r="C1873" s="7">
        <f>YEAR('Main 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c r="A1874" s="1">
        <v>1873</v>
      </c>
      <c r="B1874" s="1" t="s">
        <v>4666</v>
      </c>
      <c r="C1874" s="7">
        <f>YEAR('Main 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c r="A1875" s="1">
        <v>1874</v>
      </c>
      <c r="B1875" s="1" t="s">
        <v>4673</v>
      </c>
      <c r="C1875" s="7">
        <f>YEAR('Main 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c r="A1876" s="1">
        <v>1875</v>
      </c>
      <c r="B1876" s="1" t="s">
        <v>4679</v>
      </c>
      <c r="C1876" s="7">
        <f>YEAR('Main 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c r="A1877" s="1">
        <v>1876</v>
      </c>
      <c r="B1877" s="1" t="s">
        <v>4680</v>
      </c>
      <c r="C1877" s="7">
        <f>YEAR('Main 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c r="A1878" s="1">
        <v>1877</v>
      </c>
      <c r="B1878" s="1" t="s">
        <v>4681</v>
      </c>
      <c r="C1878" s="7">
        <f>YEAR('Main 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c r="A1879" s="1">
        <v>1878</v>
      </c>
      <c r="B1879" s="1" t="s">
        <v>4684</v>
      </c>
      <c r="C1879" s="7">
        <f>YEAR('Main 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c r="A1880" s="1">
        <v>1879</v>
      </c>
      <c r="B1880" s="1" t="s">
        <v>4684</v>
      </c>
      <c r="C1880" s="7">
        <f>YEAR('Main 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c r="A1881" s="1">
        <v>1880</v>
      </c>
      <c r="B1881" s="1" t="s">
        <v>4685</v>
      </c>
      <c r="C1881" s="7">
        <f>YEAR('Main 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c r="A1882" s="1">
        <v>1881</v>
      </c>
      <c r="B1882" s="1" t="s">
        <v>4686</v>
      </c>
      <c r="C1882" s="7">
        <f>YEAR('Main 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c r="A1883" s="1">
        <v>1882</v>
      </c>
      <c r="B1883" s="1" t="s">
        <v>4686</v>
      </c>
      <c r="C1883" s="7">
        <f>YEAR('Main 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c r="A1884" s="1">
        <v>1883</v>
      </c>
      <c r="B1884" s="1" t="s">
        <v>4686</v>
      </c>
      <c r="C1884" s="7">
        <f>YEAR('Main 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c r="A1885" s="1">
        <v>1884</v>
      </c>
      <c r="B1885" s="1" t="s">
        <v>4688</v>
      </c>
      <c r="C1885" s="7">
        <f>YEAR('Main 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c r="A1886" s="1">
        <v>1885</v>
      </c>
      <c r="B1886" s="1" t="s">
        <v>4689</v>
      </c>
      <c r="C1886" s="7">
        <f>YEAR('Main 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c r="A1887" s="1">
        <v>1886</v>
      </c>
      <c r="B1887" s="1" t="s">
        <v>4693</v>
      </c>
      <c r="C1887" s="7">
        <f>YEAR('Main 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c r="A1888" s="1">
        <v>1887</v>
      </c>
      <c r="B1888" s="1" t="s">
        <v>4696</v>
      </c>
      <c r="C1888" s="7">
        <f>YEAR('Main 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c r="A1889" s="1">
        <v>1888</v>
      </c>
      <c r="B1889" s="1" t="s">
        <v>4696</v>
      </c>
      <c r="C1889" s="7">
        <f>YEAR('Main 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c r="A1890" s="1">
        <v>1889</v>
      </c>
      <c r="B1890" s="1" t="s">
        <v>4697</v>
      </c>
      <c r="C1890" s="7">
        <f>YEAR('Main 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c r="A1891" s="1">
        <v>1890</v>
      </c>
      <c r="B1891" s="1" t="s">
        <v>4697</v>
      </c>
      <c r="C1891" s="7">
        <f>YEAR('Main 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c r="A1892" s="1">
        <v>1891</v>
      </c>
      <c r="B1892" s="1" t="s">
        <v>4698</v>
      </c>
      <c r="C1892" s="7">
        <f>YEAR('Main 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c r="A1893" s="1">
        <v>1892</v>
      </c>
      <c r="B1893" s="1" t="s">
        <v>4698</v>
      </c>
      <c r="C1893" s="7">
        <f>YEAR('Main 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c r="A1894" s="1">
        <v>1893</v>
      </c>
      <c r="B1894" s="1" t="s">
        <v>4701</v>
      </c>
      <c r="C1894" s="7">
        <f>YEAR('Main 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c r="A1895" s="1">
        <v>1894</v>
      </c>
      <c r="B1895" s="1" t="s">
        <v>4703</v>
      </c>
      <c r="C1895" s="7">
        <f>YEAR('Main 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c r="A1896" s="1">
        <v>1895</v>
      </c>
      <c r="B1896" s="1" t="s">
        <v>4707</v>
      </c>
      <c r="C1896" s="7">
        <f>YEAR('Main 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c r="A1897" s="1">
        <v>1896</v>
      </c>
      <c r="B1897" s="1" t="s">
        <v>4713</v>
      </c>
      <c r="C1897" s="7">
        <f>YEAR('Main 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c r="A1898" s="1">
        <v>1897</v>
      </c>
      <c r="B1898" s="1" t="s">
        <v>4715</v>
      </c>
      <c r="C1898" s="7">
        <f>YEAR('Main 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c r="A1899" s="1">
        <v>1898</v>
      </c>
      <c r="B1899" s="1" t="s">
        <v>4720</v>
      </c>
      <c r="C1899" s="7">
        <f>YEAR('Main 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c r="A1900" s="1">
        <v>1899</v>
      </c>
      <c r="B1900" s="1" t="s">
        <v>4720</v>
      </c>
      <c r="C1900" s="7">
        <f>YEAR('Main 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c r="A1901" s="1">
        <v>1900</v>
      </c>
      <c r="B1901" s="1" t="s">
        <v>4720</v>
      </c>
      <c r="C1901" s="7">
        <f>YEAR('Main 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c r="A1902" s="1">
        <v>1901</v>
      </c>
      <c r="B1902" s="1" t="s">
        <v>4725</v>
      </c>
      <c r="C1902" s="7">
        <f>YEAR('Main 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c r="A1903" s="1">
        <v>1902</v>
      </c>
      <c r="B1903" s="1" t="s">
        <v>4726</v>
      </c>
      <c r="C1903" s="7">
        <f>YEAR('Main 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c r="A1904" s="1">
        <v>1903</v>
      </c>
      <c r="B1904" s="1" t="s">
        <v>4729</v>
      </c>
      <c r="C1904" s="7">
        <f>YEAR('Main 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c r="A1905" s="1">
        <v>1904</v>
      </c>
      <c r="B1905" s="1" t="s">
        <v>4729</v>
      </c>
      <c r="C1905" s="7">
        <f>YEAR('Main 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c r="A1906" s="1">
        <v>1905</v>
      </c>
      <c r="B1906" s="1" t="s">
        <v>4729</v>
      </c>
      <c r="C1906" s="7">
        <f>YEAR('Main 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c r="A1907" s="1">
        <v>1906</v>
      </c>
      <c r="B1907" s="1" t="s">
        <v>4732</v>
      </c>
      <c r="C1907" s="7">
        <f>YEAR('Main 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c r="A1908" s="1">
        <v>1907</v>
      </c>
      <c r="B1908" s="1" t="s">
        <v>4735</v>
      </c>
      <c r="C1908" s="7">
        <f>YEAR('Main 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c r="A1909" s="1">
        <v>1908</v>
      </c>
      <c r="B1909" s="1" t="s">
        <v>4735</v>
      </c>
      <c r="C1909" s="7">
        <f>YEAR('Main 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c r="A1910" s="1">
        <v>1909</v>
      </c>
      <c r="B1910" s="1" t="s">
        <v>4739</v>
      </c>
      <c r="C1910" s="7">
        <f>YEAR('Main 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c r="A1911" s="1">
        <v>1910</v>
      </c>
      <c r="B1911" s="1" t="s">
        <v>4742</v>
      </c>
      <c r="C1911" s="7">
        <f>YEAR('Main 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c r="A1912" s="1">
        <v>1911</v>
      </c>
      <c r="B1912" s="1" t="s">
        <v>4747</v>
      </c>
      <c r="C1912" s="7">
        <f>YEAR('Main 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c r="A1913" s="1">
        <v>1912</v>
      </c>
      <c r="B1913" s="1" t="s">
        <v>4748</v>
      </c>
      <c r="C1913" s="7">
        <f>YEAR('Main 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c r="A1914" s="1">
        <v>1913</v>
      </c>
      <c r="B1914" s="1" t="s">
        <v>4748</v>
      </c>
      <c r="C1914" s="7">
        <f>YEAR('Main 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c r="A1915" s="1">
        <v>1914</v>
      </c>
      <c r="B1915" s="1" t="s">
        <v>4753</v>
      </c>
      <c r="C1915" s="7">
        <f>YEAR('Main 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c r="A1916" s="1">
        <v>1915</v>
      </c>
      <c r="B1916" s="1" t="s">
        <v>4756</v>
      </c>
      <c r="C1916" s="7">
        <f>YEAR('Main 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c r="A1917" s="1">
        <v>1916</v>
      </c>
      <c r="B1917" s="1" t="s">
        <v>4756</v>
      </c>
      <c r="C1917" s="7">
        <f>YEAR('Main 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c r="A1918" s="1">
        <v>1917</v>
      </c>
      <c r="B1918" s="1" t="s">
        <v>4756</v>
      </c>
      <c r="C1918" s="7">
        <f>YEAR('Main 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c r="A1919" s="1">
        <v>1918</v>
      </c>
      <c r="B1919" s="1" t="s">
        <v>4759</v>
      </c>
      <c r="C1919" s="7">
        <f>YEAR('Main 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c r="A1920" s="1">
        <v>1919</v>
      </c>
      <c r="B1920" s="1" t="s">
        <v>4760</v>
      </c>
      <c r="C1920" s="7">
        <f>YEAR('Main 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c r="A1921" s="1">
        <v>1920</v>
      </c>
      <c r="B1921" s="1" t="s">
        <v>4763</v>
      </c>
      <c r="C1921" s="7">
        <f>YEAR('Main 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c r="A1922" s="1">
        <v>1921</v>
      </c>
      <c r="B1922" s="1" t="s">
        <v>4763</v>
      </c>
      <c r="C1922" s="7">
        <f>YEAR('Main 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c r="A1923" s="1">
        <v>1922</v>
      </c>
      <c r="B1923" s="1" t="s">
        <v>4770</v>
      </c>
      <c r="C1923" s="7">
        <f>YEAR('Main 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c r="A1924" s="1">
        <v>1923</v>
      </c>
      <c r="B1924" s="1" t="s">
        <v>4773</v>
      </c>
      <c r="C1924" s="7">
        <f>YEAR('Main 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c r="A1925" s="1">
        <v>1924</v>
      </c>
      <c r="B1925" s="1" t="s">
        <v>4773</v>
      </c>
      <c r="C1925" s="7">
        <f>YEAR('Main 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c r="A1926" s="1">
        <v>1925</v>
      </c>
      <c r="B1926" s="1" t="s">
        <v>4778</v>
      </c>
      <c r="C1926" s="7">
        <f>YEAR('Main 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c r="A1927" s="1">
        <v>1926</v>
      </c>
      <c r="B1927" s="1" t="s">
        <v>4779</v>
      </c>
      <c r="C1927" s="7">
        <f>YEAR('Main 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c r="A1928" s="1">
        <v>1927</v>
      </c>
      <c r="B1928" s="1" t="s">
        <v>4780</v>
      </c>
      <c r="C1928" s="7">
        <f>YEAR('Main 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c r="A1929" s="1">
        <v>1928</v>
      </c>
      <c r="B1929" s="1" t="s">
        <v>4783</v>
      </c>
      <c r="C1929" s="7">
        <f>YEAR('Main 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c r="A1930" s="1">
        <v>1929</v>
      </c>
      <c r="B1930" s="1" t="s">
        <v>4784</v>
      </c>
      <c r="C1930" s="7">
        <f>YEAR('Main 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c r="A1931" s="1">
        <v>1930</v>
      </c>
      <c r="B1931" s="1" t="s">
        <v>4784</v>
      </c>
      <c r="C1931" s="7">
        <f>YEAR('Main 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c r="A1932" s="1">
        <v>1931</v>
      </c>
      <c r="B1932" s="1" t="s">
        <v>4784</v>
      </c>
      <c r="C1932" s="7">
        <f>YEAR('Main 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c r="A1933" s="1">
        <v>1932</v>
      </c>
      <c r="B1933" s="1" t="s">
        <v>4787</v>
      </c>
      <c r="C1933" s="7">
        <f>YEAR('Main 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c r="A1934" s="1">
        <v>1933</v>
      </c>
      <c r="B1934" s="1" t="s">
        <v>4790</v>
      </c>
      <c r="C1934" s="7">
        <f>YEAR('Main 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c r="A1935" s="1">
        <v>1934</v>
      </c>
      <c r="B1935" s="1" t="s">
        <v>4790</v>
      </c>
      <c r="C1935" s="7">
        <f>YEAR('Main 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c r="A1936" s="1">
        <v>1935</v>
      </c>
      <c r="B1936" s="1" t="s">
        <v>4793</v>
      </c>
      <c r="C1936" s="7">
        <f>YEAR('Main 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c r="A1937" s="1">
        <v>1936</v>
      </c>
      <c r="B1937" s="1" t="s">
        <v>4793</v>
      </c>
      <c r="C1937" s="7">
        <f>YEAR('Main 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c r="A1938" s="1">
        <v>1937</v>
      </c>
      <c r="B1938" s="1" t="s">
        <v>4796</v>
      </c>
      <c r="C1938" s="7">
        <f>YEAR('Main 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c r="A1939" s="1">
        <v>1938</v>
      </c>
      <c r="B1939" s="1" t="s">
        <v>4797</v>
      </c>
      <c r="C1939" s="7">
        <f>YEAR('Main 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c r="A1940" s="1">
        <v>1939</v>
      </c>
      <c r="B1940" s="1" t="s">
        <v>4797</v>
      </c>
      <c r="C1940" s="7">
        <f>YEAR('Main 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c r="A1941" s="1">
        <v>1940</v>
      </c>
      <c r="B1941" s="1" t="s">
        <v>4797</v>
      </c>
      <c r="C1941" s="7">
        <f>YEAR('Main 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c r="A1942" s="1">
        <v>1941</v>
      </c>
      <c r="B1942" s="1" t="s">
        <v>4797</v>
      </c>
      <c r="C1942" s="7">
        <f>YEAR('Main 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c r="A1943" s="1">
        <v>1942</v>
      </c>
      <c r="B1943" s="1" t="s">
        <v>4805</v>
      </c>
      <c r="C1943" s="7">
        <f>YEAR('Main 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c r="A1944" s="1">
        <v>1943</v>
      </c>
      <c r="B1944" s="1" t="s">
        <v>4805</v>
      </c>
      <c r="C1944" s="7">
        <f>YEAR('Main 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c r="A1945" s="1">
        <v>1944</v>
      </c>
      <c r="B1945" s="1" t="s">
        <v>4805</v>
      </c>
      <c r="C1945" s="7">
        <f>YEAR('Main 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c r="A1946" s="1">
        <v>1945</v>
      </c>
      <c r="B1946" s="1" t="s">
        <v>4806</v>
      </c>
      <c r="C1946" s="7">
        <f>YEAR('Main 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c r="A1947" s="1">
        <v>1946</v>
      </c>
      <c r="B1947" s="1" t="s">
        <v>4806</v>
      </c>
      <c r="C1947" s="7">
        <f>YEAR('Main 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c r="A1948" s="1">
        <v>1947</v>
      </c>
      <c r="B1948" s="1" t="s">
        <v>4807</v>
      </c>
      <c r="C1948" s="7">
        <f>YEAR('Main 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c r="A1949" s="1">
        <v>1948</v>
      </c>
      <c r="B1949" s="1" t="s">
        <v>4807</v>
      </c>
      <c r="C1949" s="7">
        <f>YEAR('Main 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c r="A1950" s="1">
        <v>1949</v>
      </c>
      <c r="B1950" s="1" t="s">
        <v>4807</v>
      </c>
      <c r="C1950" s="7">
        <f>YEAR('Main 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c r="A1951" s="1">
        <v>1950</v>
      </c>
      <c r="B1951" s="1" t="s">
        <v>4807</v>
      </c>
      <c r="C1951" s="7">
        <f>YEAR('Main 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c r="A1952" s="1">
        <v>1951</v>
      </c>
      <c r="B1952" s="1" t="s">
        <v>4807</v>
      </c>
      <c r="C1952" s="7">
        <f>YEAR('Main 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c r="A1953" s="1">
        <v>1952</v>
      </c>
      <c r="B1953" s="1" t="s">
        <v>4807</v>
      </c>
      <c r="C1953" s="7">
        <f>YEAR('Main 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c r="A1954" s="1">
        <v>1953</v>
      </c>
      <c r="B1954" s="1" t="s">
        <v>4807</v>
      </c>
      <c r="C1954" s="7">
        <f>YEAR('Main 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c r="A1955" s="1">
        <v>1954</v>
      </c>
      <c r="B1955" s="1" t="s">
        <v>4807</v>
      </c>
      <c r="C1955" s="7">
        <f>YEAR('Main 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c r="A1956" s="1">
        <v>1955</v>
      </c>
      <c r="B1956" s="1" t="s">
        <v>4807</v>
      </c>
      <c r="C1956" s="7">
        <f>YEAR('Main 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c r="A1957" s="1">
        <v>1956</v>
      </c>
      <c r="B1957" s="1" t="s">
        <v>4807</v>
      </c>
      <c r="C1957" s="7">
        <f>YEAR('Main 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c r="A1958" s="1">
        <v>1957</v>
      </c>
      <c r="B1958" s="1" t="s">
        <v>4807</v>
      </c>
      <c r="C1958" s="7">
        <f>YEAR('Main 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c r="A1959" s="1">
        <v>1958</v>
      </c>
      <c r="B1959" s="1" t="s">
        <v>4807</v>
      </c>
      <c r="C1959" s="7">
        <f>YEAR('Main 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c r="A1960" s="1">
        <v>1959</v>
      </c>
      <c r="B1960" s="1" t="s">
        <v>4814</v>
      </c>
      <c r="C1960" s="7">
        <f>YEAR('Main 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c r="A1961" s="1">
        <v>1960</v>
      </c>
      <c r="B1961" s="1" t="s">
        <v>4814</v>
      </c>
      <c r="C1961" s="7">
        <f>YEAR('Main 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c r="A1962" s="1">
        <v>1961</v>
      </c>
      <c r="B1962" s="1" t="s">
        <v>4814</v>
      </c>
      <c r="C1962" s="7">
        <f>YEAR('Main 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c r="A1963" s="1">
        <v>1962</v>
      </c>
      <c r="B1963" s="1" t="s">
        <v>4814</v>
      </c>
      <c r="C1963" s="7">
        <f>YEAR('Main 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c r="A1964" s="1">
        <v>1963</v>
      </c>
      <c r="B1964" s="1" t="s">
        <v>4814</v>
      </c>
      <c r="C1964" s="7">
        <f>YEAR('Main 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c r="A1965" s="1">
        <v>1964</v>
      </c>
      <c r="B1965" s="1" t="s">
        <v>4814</v>
      </c>
      <c r="C1965" s="7">
        <f>YEAR('Main 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c r="A1966" s="1">
        <v>1965</v>
      </c>
      <c r="B1966" s="1" t="s">
        <v>4814</v>
      </c>
      <c r="C1966" s="7">
        <f>YEAR('Main 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c r="A1967" s="1">
        <v>1966</v>
      </c>
      <c r="B1967" s="1" t="s">
        <v>4814</v>
      </c>
      <c r="C1967" s="7">
        <f>YEAR('Main 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c r="A1968" s="1">
        <v>1967</v>
      </c>
      <c r="B1968" s="1" t="s">
        <v>4823</v>
      </c>
      <c r="C1968" s="7">
        <f>YEAR('Main 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c r="A1969" s="1">
        <v>1968</v>
      </c>
      <c r="B1969" s="1" t="s">
        <v>4823</v>
      </c>
      <c r="C1969" s="7">
        <f>YEAR('Main 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c r="A1970" s="1">
        <v>1969</v>
      </c>
      <c r="B1970" s="1" t="s">
        <v>4823</v>
      </c>
      <c r="C1970" s="7">
        <f>YEAR('Main 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c r="A1971" s="1">
        <v>1970</v>
      </c>
      <c r="B1971" s="1" t="s">
        <v>4827</v>
      </c>
      <c r="C1971" s="7">
        <f>YEAR('Main 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c r="A1972" s="1">
        <v>1971</v>
      </c>
      <c r="B1972" s="1" t="s">
        <v>4828</v>
      </c>
      <c r="C1972" s="7">
        <f>YEAR('Main 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c r="A1973" s="1">
        <v>1972</v>
      </c>
      <c r="B1973" s="1" t="s">
        <v>4828</v>
      </c>
      <c r="C1973" s="7">
        <f>YEAR('Main 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c r="A1974" s="1">
        <v>1973</v>
      </c>
      <c r="B1974" s="1" t="s">
        <v>4829</v>
      </c>
      <c r="C1974" s="7">
        <f>YEAR('Main 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c r="A1975" s="1">
        <v>1974</v>
      </c>
      <c r="B1975" s="1" t="s">
        <v>4829</v>
      </c>
      <c r="C1975" s="7">
        <f>YEAR('Main 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c r="A1976" s="1">
        <v>1975</v>
      </c>
      <c r="B1976" s="1" t="s">
        <v>4829</v>
      </c>
      <c r="C1976" s="7">
        <f>YEAR('Main 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c r="A1977" s="1">
        <v>1976</v>
      </c>
      <c r="B1977" s="1" t="s">
        <v>4836</v>
      </c>
      <c r="C1977" s="7">
        <f>YEAR('Main 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c r="A1978" s="1">
        <v>1977</v>
      </c>
      <c r="B1978" s="1" t="s">
        <v>4836</v>
      </c>
      <c r="C1978" s="7">
        <f>YEAR('Main 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c r="A1979" s="1">
        <v>1978</v>
      </c>
      <c r="B1979" s="1" t="s">
        <v>4836</v>
      </c>
      <c r="C1979" s="7">
        <f>YEAR('Main 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c r="A1980" s="1">
        <v>1979</v>
      </c>
      <c r="B1980" s="1" t="s">
        <v>4841</v>
      </c>
      <c r="C1980" s="7">
        <f>YEAR('Main 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c r="A1981" s="1">
        <v>1980</v>
      </c>
      <c r="B1981" s="1" t="s">
        <v>4844</v>
      </c>
      <c r="C1981" s="7">
        <f>YEAR('Main 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c r="A1982" s="1">
        <v>1981</v>
      </c>
      <c r="B1982" s="1" t="s">
        <v>4844</v>
      </c>
      <c r="C1982" s="7">
        <f>YEAR('Main 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c r="A1983" s="1">
        <v>1982</v>
      </c>
      <c r="B1983" s="1" t="s">
        <v>4845</v>
      </c>
      <c r="C1983" s="7">
        <f>YEAR('Main 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c r="A1984" s="1">
        <v>1983</v>
      </c>
      <c r="B1984" s="1" t="s">
        <v>4846</v>
      </c>
      <c r="C1984" s="7">
        <f>YEAR('Main 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c r="A1985" s="1">
        <v>1984</v>
      </c>
      <c r="B1985" s="1" t="s">
        <v>4850</v>
      </c>
      <c r="C1985" s="7">
        <f>YEAR('Main 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c r="A1986" s="1">
        <v>1985</v>
      </c>
      <c r="B1986" s="1" t="s">
        <v>4850</v>
      </c>
      <c r="C1986" s="7">
        <f>YEAR('Main 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c r="A1987" s="1">
        <v>1986</v>
      </c>
      <c r="B1987" s="1" t="s">
        <v>4850</v>
      </c>
      <c r="C1987" s="7">
        <f>YEAR('Main 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c r="A1988" s="1">
        <v>1987</v>
      </c>
      <c r="B1988" s="1" t="s">
        <v>4851</v>
      </c>
      <c r="C1988" s="7">
        <f>YEAR('Main 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c r="A1989" s="1">
        <v>1988</v>
      </c>
      <c r="B1989" s="1" t="s">
        <v>4854</v>
      </c>
      <c r="C1989" s="7">
        <f>YEAR('Main 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c r="A1990" s="1">
        <v>1989</v>
      </c>
      <c r="B1990" s="1" t="s">
        <v>4854</v>
      </c>
      <c r="C1990" s="7">
        <f>YEAR('Main 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c r="A1991" s="1">
        <v>1990</v>
      </c>
      <c r="B1991" s="1" t="s">
        <v>4854</v>
      </c>
      <c r="C1991" s="7">
        <f>YEAR('Main 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c r="A1992" s="1">
        <v>1991</v>
      </c>
      <c r="B1992" s="1" t="s">
        <v>4854</v>
      </c>
      <c r="C1992" s="7">
        <f>YEAR('Main 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c r="A1993" s="1">
        <v>1992</v>
      </c>
      <c r="B1993" s="1" t="s">
        <v>4862</v>
      </c>
      <c r="C1993" s="7">
        <f>YEAR('Main 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c r="A1994" s="1">
        <v>1993</v>
      </c>
      <c r="B1994" s="1" t="s">
        <v>4863</v>
      </c>
      <c r="C1994" s="7">
        <f>YEAR('Main 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c r="A1995" s="1">
        <v>1994</v>
      </c>
      <c r="B1995" s="1" t="s">
        <v>4863</v>
      </c>
      <c r="C1995" s="7">
        <f>YEAR('Main 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c r="A1996" s="1">
        <v>1995</v>
      </c>
      <c r="B1996" s="1" t="s">
        <v>4863</v>
      </c>
      <c r="C1996" s="7">
        <f>YEAR('Main 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c r="A1997" s="1">
        <v>1996</v>
      </c>
      <c r="B1997" s="1" t="s">
        <v>4868</v>
      </c>
      <c r="C1997" s="7">
        <f>YEAR('Main 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c r="A1998" s="1">
        <v>1997</v>
      </c>
      <c r="B1998" s="1" t="s">
        <v>4868</v>
      </c>
      <c r="C1998" s="7">
        <f>YEAR('Main 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c r="A1999" s="1">
        <v>1998</v>
      </c>
      <c r="B1999" s="1" t="s">
        <v>4873</v>
      </c>
      <c r="C1999" s="7">
        <f>YEAR('Main 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c r="A2000" s="1">
        <v>1999</v>
      </c>
      <c r="B2000" s="1" t="s">
        <v>4873</v>
      </c>
      <c r="C2000" s="7">
        <f>YEAR('Main 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c r="A2001" s="1">
        <v>2000</v>
      </c>
      <c r="B2001" s="1" t="s">
        <v>4873</v>
      </c>
      <c r="C2001" s="7">
        <f>YEAR('Main 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c r="A2002" s="1">
        <v>2001</v>
      </c>
      <c r="B2002" s="1" t="s">
        <v>4875</v>
      </c>
      <c r="C2002" s="7">
        <f>YEAR('Main 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c r="A2003" s="1">
        <v>2002</v>
      </c>
      <c r="B2003" s="1" t="s">
        <v>4875</v>
      </c>
      <c r="C2003" s="7">
        <f>YEAR('Main 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c r="A2004" s="1">
        <v>2003</v>
      </c>
      <c r="B2004" s="1" t="s">
        <v>4878</v>
      </c>
      <c r="C2004" s="7">
        <f>YEAR('Main 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c r="A2005" s="1">
        <v>2004</v>
      </c>
      <c r="B2005" s="1" t="s">
        <v>4878</v>
      </c>
      <c r="C2005" s="7">
        <f>YEAR('Main 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c r="A2006" s="1">
        <v>2005</v>
      </c>
      <c r="B2006" s="1" t="s">
        <v>4879</v>
      </c>
      <c r="C2006" s="7">
        <f>YEAR('Main 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c r="A2007" s="1">
        <v>2006</v>
      </c>
      <c r="B2007" s="1" t="s">
        <v>4881</v>
      </c>
      <c r="C2007" s="7">
        <f>YEAR('Main 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c r="A2008" s="1">
        <v>2007</v>
      </c>
      <c r="B2008" s="1" t="s">
        <v>4881</v>
      </c>
      <c r="C2008" s="7">
        <f>YEAR('Main 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c r="A2009" s="1">
        <v>2008</v>
      </c>
      <c r="B2009" s="1" t="s">
        <v>4882</v>
      </c>
      <c r="C2009" s="7">
        <f>YEAR('Main 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c r="A2010" s="1">
        <v>2009</v>
      </c>
      <c r="B2010" s="1" t="s">
        <v>4885</v>
      </c>
      <c r="C2010" s="7">
        <f>YEAR('Main 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c r="A2011" s="1">
        <v>2010</v>
      </c>
      <c r="B2011" s="1" t="s">
        <v>4885</v>
      </c>
      <c r="C2011" s="7">
        <f>YEAR('Main 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c r="A2012" s="1">
        <v>2011</v>
      </c>
      <c r="B2012" s="1" t="s">
        <v>4885</v>
      </c>
      <c r="C2012" s="7">
        <f>YEAR('Main 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c r="A2013" s="1">
        <v>2012</v>
      </c>
      <c r="B2013" s="1" t="s">
        <v>4887</v>
      </c>
      <c r="C2013" s="7">
        <f>YEAR('Main 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c r="A2014" s="1">
        <v>2013</v>
      </c>
      <c r="B2014" s="1" t="s">
        <v>4887</v>
      </c>
      <c r="C2014" s="7">
        <f>YEAR('Main 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c r="A2015" s="1">
        <v>2014</v>
      </c>
      <c r="B2015" s="1" t="s">
        <v>4892</v>
      </c>
      <c r="C2015" s="7">
        <f>YEAR('Main 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c r="A2016" s="1">
        <v>2015</v>
      </c>
      <c r="B2016" s="1" t="s">
        <v>4892</v>
      </c>
      <c r="C2016" s="7">
        <f>YEAR('Main 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c r="A2017" s="1">
        <v>2016</v>
      </c>
      <c r="B2017" s="1" t="s">
        <v>4892</v>
      </c>
      <c r="C2017" s="7">
        <f>YEAR('Main 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c r="A2018" s="1">
        <v>2017</v>
      </c>
      <c r="B2018" s="1" t="s">
        <v>4897</v>
      </c>
      <c r="C2018" s="7">
        <f>YEAR('Main 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c r="A2019" s="1">
        <v>2018</v>
      </c>
      <c r="B2019" s="1" t="s">
        <v>4897</v>
      </c>
      <c r="C2019" s="7">
        <f>YEAR('Main 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c r="A2020" s="1">
        <v>2019</v>
      </c>
      <c r="B2020" s="1" t="s">
        <v>4897</v>
      </c>
      <c r="C2020" s="7">
        <f>YEAR('Main 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c r="A2021" s="1">
        <v>2020</v>
      </c>
      <c r="B2021" s="1" t="s">
        <v>4897</v>
      </c>
      <c r="C2021" s="7">
        <f>YEAR('Main 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c r="A2022" s="1">
        <v>2021</v>
      </c>
      <c r="B2022" s="1" t="s">
        <v>4899</v>
      </c>
      <c r="C2022" s="7">
        <f>YEAR('Main 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c r="A2023" s="1">
        <v>2022</v>
      </c>
      <c r="B2023" s="1" t="s">
        <v>4899</v>
      </c>
      <c r="C2023" s="7">
        <f>YEAR('Main 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c r="A2024" s="1">
        <v>2023</v>
      </c>
      <c r="B2024" s="1" t="s">
        <v>4899</v>
      </c>
      <c r="C2024" s="7">
        <f>YEAR('Main 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c r="A2025" s="1">
        <v>2024</v>
      </c>
      <c r="B2025" s="1" t="s">
        <v>4899</v>
      </c>
      <c r="C2025" s="7">
        <f>YEAR('Main 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c r="A2026" s="1">
        <v>2025</v>
      </c>
      <c r="B2026" s="1" t="s">
        <v>4902</v>
      </c>
      <c r="C2026" s="7">
        <f>YEAR('Main 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c r="A2027" s="1">
        <v>2026</v>
      </c>
      <c r="B2027" s="1" t="s">
        <v>4903</v>
      </c>
      <c r="C2027" s="7">
        <f>YEAR('Main 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c r="A2028" s="1">
        <v>2027</v>
      </c>
      <c r="B2028" s="1" t="s">
        <v>4904</v>
      </c>
      <c r="C2028" s="7">
        <f>YEAR('Main 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c r="A2029" s="1">
        <v>2028</v>
      </c>
      <c r="B2029" s="1" t="s">
        <v>4904</v>
      </c>
      <c r="C2029" s="7">
        <f>YEAR('Main 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c r="A2030" s="1">
        <v>2029</v>
      </c>
      <c r="B2030" s="1" t="s">
        <v>4905</v>
      </c>
      <c r="C2030" s="7">
        <f>YEAR('Main 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c r="A2031" s="1">
        <v>2030</v>
      </c>
      <c r="B2031" s="1" t="s">
        <v>4905</v>
      </c>
      <c r="C2031" s="7">
        <f>YEAR('Main 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c r="A2032" s="1">
        <v>2031</v>
      </c>
      <c r="B2032" s="1" t="s">
        <v>4905</v>
      </c>
      <c r="C2032" s="7">
        <f>YEAR('Main 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c r="A2033" s="1">
        <v>2032</v>
      </c>
      <c r="B2033" s="1" t="s">
        <v>4905</v>
      </c>
      <c r="C2033" s="7">
        <f>YEAR('Main 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c r="A2034" s="1">
        <v>2033</v>
      </c>
      <c r="B2034" s="1" t="s">
        <v>4909</v>
      </c>
      <c r="C2034" s="7">
        <f>YEAR('Main 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c r="A2035" s="1">
        <v>2034</v>
      </c>
      <c r="B2035" s="1" t="s">
        <v>4909</v>
      </c>
      <c r="C2035" s="7">
        <f>YEAR('Main 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c r="A2036" s="1">
        <v>2035</v>
      </c>
      <c r="B2036" s="1" t="s">
        <v>4910</v>
      </c>
      <c r="C2036" s="7">
        <f>YEAR('Main 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c r="A2037" s="1">
        <v>2036</v>
      </c>
      <c r="B2037" s="1" t="s">
        <v>4910</v>
      </c>
      <c r="C2037" s="7">
        <f>YEAR('Main 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c r="A2038" s="1">
        <v>2037</v>
      </c>
      <c r="B2038" s="1" t="s">
        <v>4913</v>
      </c>
      <c r="C2038" s="7">
        <f>YEAR('Main 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c r="A2039" s="1">
        <v>2038</v>
      </c>
      <c r="B2039" s="1" t="s">
        <v>4913</v>
      </c>
      <c r="C2039" s="7">
        <f>YEAR('Main 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c r="A2040" s="1">
        <v>2039</v>
      </c>
      <c r="B2040" s="1" t="s">
        <v>4915</v>
      </c>
      <c r="C2040" s="7">
        <f>YEAR('Main 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c r="A2041" s="1">
        <v>2040</v>
      </c>
      <c r="B2041" s="1" t="s">
        <v>4915</v>
      </c>
      <c r="C2041" s="7">
        <f>YEAR('Main 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c r="A2042" s="1">
        <v>2041</v>
      </c>
      <c r="B2042" s="1" t="s">
        <v>4915</v>
      </c>
      <c r="C2042" s="7">
        <f>YEAR('Main 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c r="A2043" s="1">
        <v>2042</v>
      </c>
      <c r="B2043" s="1" t="s">
        <v>4915</v>
      </c>
      <c r="C2043" s="7">
        <f>YEAR('Main 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c r="A2044" s="1">
        <v>2043</v>
      </c>
      <c r="B2044" s="1" t="s">
        <v>4918</v>
      </c>
      <c r="C2044" s="7">
        <f>YEAR('Main 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c r="A2045" s="1">
        <v>2044</v>
      </c>
      <c r="B2045" s="1" t="s">
        <v>4921</v>
      </c>
      <c r="C2045" s="7">
        <f>YEAR('Main 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c r="A2046" s="1">
        <v>2045</v>
      </c>
      <c r="B2046" s="1" t="s">
        <v>4922</v>
      </c>
      <c r="C2046" s="7">
        <f>YEAR('Main 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c r="A2047" s="1">
        <v>2046</v>
      </c>
      <c r="B2047" s="1" t="s">
        <v>4923</v>
      </c>
      <c r="C2047" s="7">
        <f>YEAR('Main 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c r="A2048" s="1">
        <v>2047</v>
      </c>
      <c r="B2048" s="1" t="s">
        <v>4923</v>
      </c>
      <c r="C2048" s="7">
        <f>YEAR('Main 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c r="A2049" s="1">
        <v>2048</v>
      </c>
      <c r="B2049" s="1" t="s">
        <v>4923</v>
      </c>
      <c r="C2049" s="7">
        <f>YEAR('Main 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c r="A2050" s="1">
        <v>2049</v>
      </c>
      <c r="B2050" s="1" t="s">
        <v>4927</v>
      </c>
      <c r="C2050" s="7">
        <f>YEAR('Main 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c r="A2051" s="1">
        <v>2050</v>
      </c>
      <c r="B2051" s="1" t="s">
        <v>4927</v>
      </c>
      <c r="C2051" s="7">
        <f>YEAR('Main 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c r="A2052" s="1">
        <v>2051</v>
      </c>
      <c r="B2052" s="1" t="s">
        <v>4927</v>
      </c>
      <c r="C2052" s="7">
        <f>YEAR('Main 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c r="A2053" s="1">
        <v>2052</v>
      </c>
      <c r="B2053" s="1" t="s">
        <v>4927</v>
      </c>
      <c r="C2053" s="7">
        <f>YEAR('Main 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c r="A2054" s="1">
        <v>2053</v>
      </c>
      <c r="B2054" s="1" t="s">
        <v>4927</v>
      </c>
      <c r="C2054" s="7">
        <f>YEAR('Main 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c r="A2055" s="1">
        <v>2054</v>
      </c>
      <c r="B2055" s="1" t="s">
        <v>4927</v>
      </c>
      <c r="C2055" s="7">
        <f>YEAR('Main 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c r="A2056" s="1">
        <v>2055</v>
      </c>
      <c r="B2056" s="1" t="s">
        <v>4932</v>
      </c>
      <c r="C2056" s="7">
        <f>YEAR('Main 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c r="A2057" s="1">
        <v>2056</v>
      </c>
      <c r="B2057" s="1" t="s">
        <v>4933</v>
      </c>
      <c r="C2057" s="7">
        <f>YEAR('Main 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c r="A2058" s="1">
        <v>2057</v>
      </c>
      <c r="B2058" s="1" t="s">
        <v>4933</v>
      </c>
      <c r="C2058" s="7">
        <f>YEAR('Main 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c r="A2059" s="1">
        <v>2058</v>
      </c>
      <c r="B2059" s="1" t="s">
        <v>4933</v>
      </c>
      <c r="C2059" s="7">
        <f>YEAR('Main 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c r="A2060" s="1">
        <v>2059</v>
      </c>
      <c r="B2060" s="1" t="s">
        <v>4933</v>
      </c>
      <c r="C2060" s="7">
        <f>YEAR('Main 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c r="A2061" s="1">
        <v>2060</v>
      </c>
      <c r="B2061" s="1" t="s">
        <v>4936</v>
      </c>
      <c r="C2061" s="7">
        <f>YEAR('Main 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c r="A2062" s="1">
        <v>2061</v>
      </c>
      <c r="B2062" s="1" t="s">
        <v>4936</v>
      </c>
      <c r="C2062" s="7">
        <f>YEAR('Main 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c r="A2063" s="1">
        <v>2062</v>
      </c>
      <c r="B2063" s="1" t="s">
        <v>4936</v>
      </c>
      <c r="C2063" s="7">
        <f>YEAR('Main 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c r="A2064" s="1">
        <v>2063</v>
      </c>
      <c r="B2064" s="1" t="s">
        <v>4936</v>
      </c>
      <c r="C2064" s="7">
        <f>YEAR('Main 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c r="A2065" s="1">
        <v>2064</v>
      </c>
      <c r="B2065" s="1" t="s">
        <v>4936</v>
      </c>
      <c r="C2065" s="7">
        <f>YEAR('Main 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c r="A2066" s="1">
        <v>2065</v>
      </c>
      <c r="B2066" s="1" t="s">
        <v>4936</v>
      </c>
      <c r="C2066" s="7">
        <f>YEAR('Main 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c r="A2067" s="1">
        <v>2066</v>
      </c>
      <c r="B2067" s="1" t="s">
        <v>4936</v>
      </c>
      <c r="C2067" s="7">
        <f>YEAR('Main 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c r="A2068" s="1">
        <v>2067</v>
      </c>
      <c r="B2068" s="1" t="s">
        <v>4936</v>
      </c>
      <c r="C2068" s="7">
        <f>YEAR('Main 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c r="A2069" s="1">
        <v>2068</v>
      </c>
      <c r="B2069" s="1" t="s">
        <v>4936</v>
      </c>
      <c r="C2069" s="7">
        <f>YEAR('Main 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c r="A2070" s="1">
        <v>2069</v>
      </c>
      <c r="B2070" s="1" t="s">
        <v>4946</v>
      </c>
      <c r="C2070" s="7">
        <f>YEAR('Main 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c r="A2071" s="1">
        <v>2070</v>
      </c>
      <c r="B2071" s="1" t="s">
        <v>4946</v>
      </c>
      <c r="C2071" s="7">
        <f>YEAR('Main 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c r="A2072" s="1">
        <v>2071</v>
      </c>
      <c r="B2072" s="1" t="s">
        <v>4951</v>
      </c>
      <c r="C2072" s="7">
        <f>YEAR('Main 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c r="A2073" s="1">
        <v>2072</v>
      </c>
      <c r="B2073" s="1" t="s">
        <v>4954</v>
      </c>
      <c r="C2073" s="7">
        <f>YEAR('Main 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c r="A2074" s="1">
        <v>2073</v>
      </c>
      <c r="B2074" s="1" t="s">
        <v>4958</v>
      </c>
      <c r="C2074" s="7">
        <f>YEAR('Main 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c r="A2075" s="1">
        <v>2074</v>
      </c>
      <c r="B2075" s="1" t="s">
        <v>4961</v>
      </c>
      <c r="C2075" s="7">
        <f>YEAR('Main 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c r="A2076" s="1">
        <v>2075</v>
      </c>
      <c r="B2076" s="1" t="s">
        <v>4961</v>
      </c>
      <c r="C2076" s="7">
        <f>YEAR('Main 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c r="A2077" s="1">
        <v>2076</v>
      </c>
      <c r="B2077" s="1" t="s">
        <v>4966</v>
      </c>
      <c r="C2077" s="7">
        <f>YEAR('Main 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c r="A2078" s="1">
        <v>2077</v>
      </c>
      <c r="B2078" s="1" t="s">
        <v>4967</v>
      </c>
      <c r="C2078" s="7">
        <f>YEAR('Main 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c r="A2079" s="1">
        <v>2078</v>
      </c>
      <c r="B2079" s="1" t="s">
        <v>4967</v>
      </c>
      <c r="C2079" s="7">
        <f>YEAR('Main 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c r="A2080" s="1">
        <v>2079</v>
      </c>
      <c r="B2080" s="1" t="s">
        <v>4967</v>
      </c>
      <c r="C2080" s="7">
        <f>YEAR('Main 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c r="A2081" s="1">
        <v>2080</v>
      </c>
      <c r="B2081" s="1" t="s">
        <v>4970</v>
      </c>
      <c r="C2081" s="7">
        <f>YEAR('Main 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c r="A2082" s="1">
        <v>2081</v>
      </c>
      <c r="B2082" s="1" t="s">
        <v>4970</v>
      </c>
      <c r="C2082" s="7">
        <f>YEAR('Main 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c r="A2083" s="1">
        <v>2082</v>
      </c>
      <c r="B2083" s="1" t="s">
        <v>4970</v>
      </c>
      <c r="C2083" s="7">
        <f>YEAR('Main 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c r="A2084" s="1">
        <v>2083</v>
      </c>
      <c r="B2084" s="1" t="s">
        <v>4973</v>
      </c>
      <c r="C2084" s="7">
        <f>YEAR('Main 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c r="A2085" s="1">
        <v>2084</v>
      </c>
      <c r="B2085" s="1" t="s">
        <v>4974</v>
      </c>
      <c r="C2085" s="7">
        <f>YEAR('Main 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c r="A2086" s="1">
        <v>2085</v>
      </c>
      <c r="B2086" s="1" t="s">
        <v>4975</v>
      </c>
      <c r="C2086" s="7">
        <f>YEAR('Main 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c r="A2087" s="1">
        <v>2086</v>
      </c>
      <c r="B2087" s="1" t="s">
        <v>4975</v>
      </c>
      <c r="C2087" s="7">
        <f>YEAR('Main 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c r="A2088" s="1">
        <v>2087</v>
      </c>
      <c r="B2088" s="1" t="s">
        <v>4975</v>
      </c>
      <c r="C2088" s="7">
        <f>YEAR('Main 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c r="A2089" s="1">
        <v>2088</v>
      </c>
      <c r="B2089" s="1" t="s">
        <v>4975</v>
      </c>
      <c r="C2089" s="7">
        <f>YEAR('Main 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c r="A2090" s="1">
        <v>2089</v>
      </c>
      <c r="B2090" s="1" t="s">
        <v>4975</v>
      </c>
      <c r="C2090" s="7">
        <f>YEAR('Main 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c r="A2091" s="1">
        <v>2090</v>
      </c>
      <c r="B2091" s="1" t="s">
        <v>4980</v>
      </c>
      <c r="C2091" s="7">
        <f>YEAR('Main 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c r="A2092" s="1">
        <v>2091</v>
      </c>
      <c r="B2092" s="1" t="s">
        <v>4984</v>
      </c>
      <c r="C2092" s="7">
        <f>YEAR('Main 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c r="A2093" s="1">
        <v>2092</v>
      </c>
      <c r="B2093" s="1" t="s">
        <v>4984</v>
      </c>
      <c r="C2093" s="7">
        <f>YEAR('Main 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c r="A2094" s="1">
        <v>2093</v>
      </c>
      <c r="B2094" s="1" t="s">
        <v>4987</v>
      </c>
      <c r="C2094" s="7">
        <f>YEAR('Main 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c r="A2095" s="1">
        <v>2094</v>
      </c>
      <c r="B2095" s="1" t="s">
        <v>4989</v>
      </c>
      <c r="C2095" s="7">
        <f>YEAR('Main 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c r="A2096" s="1">
        <v>2095</v>
      </c>
      <c r="B2096" s="1" t="s">
        <v>4990</v>
      </c>
      <c r="C2096" s="7">
        <f>YEAR('Main 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c r="A2097" s="1">
        <v>2096</v>
      </c>
      <c r="B2097" s="1" t="s">
        <v>4993</v>
      </c>
      <c r="C2097" s="7">
        <f>YEAR('Main 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c r="A2098" s="1">
        <v>2097</v>
      </c>
      <c r="B2098" s="1" t="s">
        <v>4993</v>
      </c>
      <c r="C2098" s="7">
        <f>YEAR('Main 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c r="A2099" s="1">
        <v>2098</v>
      </c>
      <c r="B2099" s="1" t="s">
        <v>4993</v>
      </c>
      <c r="C2099" s="7">
        <f>YEAR('Main 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c r="A2100" s="1">
        <v>2099</v>
      </c>
      <c r="B2100" s="1" t="s">
        <v>4998</v>
      </c>
      <c r="C2100" s="7">
        <f>YEAR('Main 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c r="A2101" s="1">
        <v>2100</v>
      </c>
      <c r="B2101" s="1" t="s">
        <v>4998</v>
      </c>
      <c r="C2101" s="7">
        <f>YEAR('Main 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c r="A2102" s="1">
        <v>2101</v>
      </c>
      <c r="B2102" s="1" t="s">
        <v>4999</v>
      </c>
      <c r="C2102" s="7">
        <f>YEAR('Main 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c r="A2103" s="1">
        <v>2102</v>
      </c>
      <c r="B2103" s="1" t="s">
        <v>4999</v>
      </c>
      <c r="C2103" s="7">
        <f>YEAR('Main 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c r="A2104" s="1">
        <v>2103</v>
      </c>
      <c r="B2104" s="1" t="s">
        <v>5002</v>
      </c>
      <c r="C2104" s="7">
        <f>YEAR('Main 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c r="A2105" s="1">
        <v>2104</v>
      </c>
      <c r="B2105" s="1" t="s">
        <v>5005</v>
      </c>
      <c r="C2105" s="7">
        <f>YEAR('Main 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c r="A2106" s="1">
        <v>2105</v>
      </c>
      <c r="B2106" s="1" t="s">
        <v>5005</v>
      </c>
      <c r="C2106" s="7">
        <f>YEAR('Main 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c r="A2107" s="1">
        <v>2106</v>
      </c>
      <c r="B2107" s="1" t="s">
        <v>5007</v>
      </c>
      <c r="C2107" s="7">
        <f>YEAR('Main 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c r="A2108" s="1">
        <v>2107</v>
      </c>
      <c r="B2108" s="1" t="s">
        <v>5010</v>
      </c>
      <c r="C2108" s="7">
        <f>YEAR('Main 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c r="A2109" s="1">
        <v>2108</v>
      </c>
      <c r="B2109" s="1" t="s">
        <v>5012</v>
      </c>
      <c r="C2109" s="7">
        <f>YEAR('Main 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c r="A2110" s="1">
        <v>2109</v>
      </c>
      <c r="B2110" s="1" t="s">
        <v>5012</v>
      </c>
      <c r="C2110" s="7">
        <f>YEAR('Main 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c r="A2111" s="1">
        <v>2110</v>
      </c>
      <c r="B2111" s="1" t="s">
        <v>5012</v>
      </c>
      <c r="C2111" s="7">
        <f>YEAR('Main 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c r="A2112" s="1">
        <v>2111</v>
      </c>
      <c r="B2112" s="1" t="s">
        <v>5012</v>
      </c>
      <c r="C2112" s="7">
        <f>YEAR('Main 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c r="A2113" s="1">
        <v>2112</v>
      </c>
      <c r="B2113" s="1" t="s">
        <v>5012</v>
      </c>
      <c r="C2113" s="7">
        <f>YEAR('Main 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c r="A2114" s="1">
        <v>2113</v>
      </c>
      <c r="B2114" s="1" t="s">
        <v>5012</v>
      </c>
      <c r="C2114" s="7">
        <f>YEAR('Main 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c r="A2115" s="1">
        <v>2114</v>
      </c>
      <c r="B2115" s="1" t="s">
        <v>5012</v>
      </c>
      <c r="C2115" s="7">
        <f>YEAR('Main 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c r="A2116" s="1">
        <v>2115</v>
      </c>
      <c r="B2116" s="1" t="s">
        <v>5012</v>
      </c>
      <c r="C2116" s="7">
        <f>YEAR('Main 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c r="A2117" s="1">
        <v>2116</v>
      </c>
      <c r="B2117" s="1" t="s">
        <v>5012</v>
      </c>
      <c r="C2117" s="7">
        <f>YEAR('Main 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c r="A2118" s="1">
        <v>2117</v>
      </c>
      <c r="B2118" s="1" t="s">
        <v>5021</v>
      </c>
      <c r="C2118" s="7">
        <f>YEAR('Main 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c r="A2119" s="1">
        <v>2118</v>
      </c>
      <c r="B2119" s="1" t="s">
        <v>5022</v>
      </c>
      <c r="C2119" s="7">
        <f>YEAR('Main 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c r="A2120" s="1">
        <v>2119</v>
      </c>
      <c r="B2120" s="1" t="s">
        <v>5026</v>
      </c>
      <c r="C2120" s="7">
        <f>YEAR('Main 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c r="A2121" s="1">
        <v>2120</v>
      </c>
      <c r="B2121" s="1" t="s">
        <v>5026</v>
      </c>
      <c r="C2121" s="7">
        <f>YEAR('Main 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c r="A2122" s="1">
        <v>2121</v>
      </c>
      <c r="B2122" s="1" t="s">
        <v>5027</v>
      </c>
      <c r="C2122" s="7">
        <f>YEAR('Main 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c r="A2123" s="1">
        <v>2122</v>
      </c>
      <c r="B2123" s="1" t="s">
        <v>5029</v>
      </c>
      <c r="C2123" s="7">
        <f>YEAR('Main 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c r="A2124" s="1">
        <v>2123</v>
      </c>
      <c r="B2124" s="1" t="s">
        <v>5031</v>
      </c>
      <c r="C2124" s="7">
        <f>YEAR('Main 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c r="A2125" s="1">
        <v>2124</v>
      </c>
      <c r="B2125" s="1" t="s">
        <v>5031</v>
      </c>
      <c r="C2125" s="7">
        <f>YEAR('Main 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c r="A2126" s="1">
        <v>2125</v>
      </c>
      <c r="B2126" s="1" t="s">
        <v>5032</v>
      </c>
      <c r="C2126" s="7">
        <f>YEAR('Main 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c r="A2127" s="1">
        <v>2126</v>
      </c>
      <c r="B2127" s="1" t="s">
        <v>5032</v>
      </c>
      <c r="C2127" s="7">
        <f>YEAR('Main 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c r="A2128" s="1">
        <v>2127</v>
      </c>
      <c r="B2128" s="1" t="s">
        <v>5037</v>
      </c>
      <c r="C2128" s="7">
        <f>YEAR('Main 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c r="A2129" s="1">
        <v>2128</v>
      </c>
      <c r="B2129" s="1" t="s">
        <v>5040</v>
      </c>
      <c r="C2129" s="7">
        <f>YEAR('Main 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c r="A2130" s="1">
        <v>2129</v>
      </c>
      <c r="B2130" s="1" t="s">
        <v>5040</v>
      </c>
      <c r="C2130" s="7">
        <f>YEAR('Main 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c r="A2131" s="1">
        <v>2130</v>
      </c>
      <c r="B2131" s="1" t="s">
        <v>5043</v>
      </c>
      <c r="C2131" s="7">
        <f>YEAR('Main 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c r="A2132" s="1">
        <v>2131</v>
      </c>
      <c r="B2132" s="1" t="s">
        <v>5043</v>
      </c>
      <c r="C2132" s="7">
        <f>YEAR('Main 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c r="A2133" s="1">
        <v>2132</v>
      </c>
      <c r="B2133" s="1" t="s">
        <v>5043</v>
      </c>
      <c r="C2133" s="7">
        <f>YEAR('Main 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c r="A2134" s="1">
        <v>2133</v>
      </c>
      <c r="B2134" s="1" t="s">
        <v>5050</v>
      </c>
      <c r="C2134" s="7">
        <f>YEAR('Main 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c r="A2135" s="1">
        <v>2134</v>
      </c>
      <c r="B2135" s="1" t="s">
        <v>5053</v>
      </c>
      <c r="C2135" s="7">
        <f>YEAR('Main 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c r="A2136" s="1">
        <v>2135</v>
      </c>
      <c r="B2136" s="1" t="s">
        <v>5053</v>
      </c>
      <c r="C2136" s="7">
        <f>YEAR('Main 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c r="A2137" s="1">
        <v>2136</v>
      </c>
      <c r="B2137" s="1" t="s">
        <v>5053</v>
      </c>
      <c r="C2137" s="7">
        <f>YEAR('Main 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c r="A2138" s="1">
        <v>2137</v>
      </c>
      <c r="B2138" s="1" t="s">
        <v>5058</v>
      </c>
      <c r="C2138" s="7">
        <f>YEAR('Main 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c r="A2139" s="1">
        <v>2138</v>
      </c>
      <c r="B2139" s="1" t="s">
        <v>5058</v>
      </c>
      <c r="C2139" s="7">
        <f>YEAR('Main 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c r="A2140" s="1">
        <v>2139</v>
      </c>
      <c r="B2140" s="1" t="s">
        <v>5063</v>
      </c>
      <c r="C2140" s="7">
        <f>YEAR('Main 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c r="A2141" s="1">
        <v>2140</v>
      </c>
      <c r="B2141" s="1" t="s">
        <v>5064</v>
      </c>
      <c r="C2141" s="7">
        <f>YEAR('Main 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c r="A2142" s="1">
        <v>2141</v>
      </c>
      <c r="B2142" s="1" t="s">
        <v>5064</v>
      </c>
      <c r="C2142" s="7">
        <f>YEAR('Main 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c r="A2143" s="1">
        <v>2142</v>
      </c>
      <c r="B2143" s="1" t="s">
        <v>5064</v>
      </c>
      <c r="C2143" s="7">
        <f>YEAR('Main 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c r="A2144" s="1">
        <v>2143</v>
      </c>
      <c r="B2144" s="1" t="s">
        <v>5069</v>
      </c>
      <c r="C2144" s="7">
        <f>YEAR('Main 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c r="A2145" s="1">
        <v>2144</v>
      </c>
      <c r="B2145" s="1" t="s">
        <v>5069</v>
      </c>
      <c r="C2145" s="7">
        <f>YEAR('Main 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c r="A2146" s="1">
        <v>2145</v>
      </c>
      <c r="B2146" s="1" t="s">
        <v>5069</v>
      </c>
      <c r="C2146" s="7">
        <f>YEAR('Main 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c r="A2147" s="1">
        <v>2146</v>
      </c>
      <c r="B2147" s="1" t="s">
        <v>5070</v>
      </c>
      <c r="C2147" s="7">
        <f>YEAR('Main 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c r="A2148" s="1">
        <v>2147</v>
      </c>
      <c r="B2148" s="1" t="s">
        <v>5070</v>
      </c>
      <c r="C2148" s="7">
        <f>YEAR('Main 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c r="A2149" s="1">
        <v>2148</v>
      </c>
      <c r="B2149" s="1" t="s">
        <v>5070</v>
      </c>
      <c r="C2149" s="7">
        <f>YEAR('Main 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c r="A2150" s="1">
        <v>2149</v>
      </c>
      <c r="B2150" s="1" t="s">
        <v>5072</v>
      </c>
      <c r="C2150" s="7">
        <f>YEAR('Main 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c r="A2151" s="1">
        <v>2150</v>
      </c>
      <c r="B2151" s="1" t="s">
        <v>5073</v>
      </c>
      <c r="C2151" s="7">
        <f>YEAR('Main 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c r="A2152" s="1">
        <v>2151</v>
      </c>
      <c r="B2152" s="1" t="s">
        <v>5076</v>
      </c>
      <c r="C2152" s="7">
        <f>YEAR('Main 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c r="A2153" s="1">
        <v>2152</v>
      </c>
      <c r="B2153" s="1" t="s">
        <v>5080</v>
      </c>
      <c r="C2153" s="7">
        <f>YEAR('Main 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c r="A2154" s="1">
        <v>2153</v>
      </c>
      <c r="B2154" s="1" t="s">
        <v>5084</v>
      </c>
      <c r="C2154" s="7">
        <f>YEAR('Main 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c r="A2155" s="1">
        <v>2154</v>
      </c>
      <c r="B2155" s="1" t="s">
        <v>5085</v>
      </c>
      <c r="C2155" s="7">
        <f>YEAR('Main 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c r="A2156" s="1">
        <v>2155</v>
      </c>
      <c r="B2156" s="1" t="s">
        <v>5086</v>
      </c>
      <c r="C2156" s="7">
        <f>YEAR('Main 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c r="A2157" s="1">
        <v>2156</v>
      </c>
      <c r="B2157" s="1" t="s">
        <v>5087</v>
      </c>
      <c r="C2157" s="7">
        <f>YEAR('Main 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c r="A2158" s="1">
        <v>2157</v>
      </c>
      <c r="B2158" s="1" t="s">
        <v>5088</v>
      </c>
      <c r="C2158" s="7">
        <f>YEAR('Main 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c r="A2159" s="1">
        <v>2158</v>
      </c>
      <c r="B2159" s="1" t="s">
        <v>5088</v>
      </c>
      <c r="C2159" s="7">
        <f>YEAR('Main 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c r="A2160" s="1">
        <v>2159</v>
      </c>
      <c r="B2160" s="1" t="s">
        <v>5089</v>
      </c>
      <c r="C2160" s="7">
        <f>YEAR('Main 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c r="A2161" s="1">
        <v>2160</v>
      </c>
      <c r="B2161" s="1" t="s">
        <v>5092</v>
      </c>
      <c r="C2161" s="7">
        <f>YEAR('Main 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c r="A2162" s="1">
        <v>2161</v>
      </c>
      <c r="B2162" s="1" t="s">
        <v>5093</v>
      </c>
      <c r="C2162" s="7">
        <f>YEAR('Main 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c r="A2163" s="1">
        <v>2162</v>
      </c>
      <c r="B2163" s="1" t="s">
        <v>5094</v>
      </c>
      <c r="C2163" s="7">
        <f>YEAR('Main 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c r="A2164" s="1">
        <v>2163</v>
      </c>
      <c r="B2164" s="1" t="s">
        <v>5097</v>
      </c>
      <c r="C2164" s="7">
        <f>YEAR('Main 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c r="A2165" s="1">
        <v>2164</v>
      </c>
      <c r="B2165" s="1" t="s">
        <v>5101</v>
      </c>
      <c r="C2165" s="7">
        <f>YEAR('Main 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c r="A2166" s="1">
        <v>2165</v>
      </c>
      <c r="B2166" s="1" t="s">
        <v>5101</v>
      </c>
      <c r="C2166" s="7">
        <f>YEAR('Main 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c r="A2167" s="1">
        <v>2166</v>
      </c>
      <c r="B2167" s="1" t="s">
        <v>5101</v>
      </c>
      <c r="C2167" s="7">
        <f>YEAR('Main 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c r="A2168" s="1">
        <v>2167</v>
      </c>
      <c r="B2168" s="1" t="s">
        <v>5101</v>
      </c>
      <c r="C2168" s="7">
        <f>YEAR('Main 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c r="A2169" s="1">
        <v>2168</v>
      </c>
      <c r="B2169" s="1" t="s">
        <v>5101</v>
      </c>
      <c r="C2169" s="7">
        <f>YEAR('Main 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c r="A2170" s="1">
        <v>2169</v>
      </c>
      <c r="B2170" s="1" t="s">
        <v>5104</v>
      </c>
      <c r="C2170" s="7">
        <f>YEAR('Main 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c r="A2171" s="1">
        <v>2170</v>
      </c>
      <c r="B2171" s="1" t="s">
        <v>5104</v>
      </c>
      <c r="C2171" s="7">
        <f>YEAR('Main 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c r="A2172" s="1">
        <v>2171</v>
      </c>
      <c r="B2172" s="1" t="s">
        <v>5104</v>
      </c>
      <c r="C2172" s="7">
        <f>YEAR('Main 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c r="A2173" s="1">
        <v>2172</v>
      </c>
      <c r="B2173" s="1" t="s">
        <v>5107</v>
      </c>
      <c r="C2173" s="7">
        <f>YEAR('Main 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c r="A2174" s="1">
        <v>2173</v>
      </c>
      <c r="B2174" s="1" t="s">
        <v>5109</v>
      </c>
      <c r="C2174" s="7">
        <f>YEAR('Main 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c r="A2175" s="1">
        <v>2174</v>
      </c>
      <c r="B2175" s="1" t="s">
        <v>5114</v>
      </c>
      <c r="C2175" s="7">
        <f>YEAR('Main 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c r="A2176" s="1">
        <v>2175</v>
      </c>
      <c r="B2176" s="1" t="s">
        <v>5115</v>
      </c>
      <c r="C2176" s="7">
        <f>YEAR('Main 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c r="A2177" s="1">
        <v>2176</v>
      </c>
      <c r="B2177" s="1" t="s">
        <v>5116</v>
      </c>
      <c r="C2177" s="7">
        <f>YEAR('Main 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c r="A2178" s="1">
        <v>2177</v>
      </c>
      <c r="B2178" s="1" t="s">
        <v>5116</v>
      </c>
      <c r="C2178" s="7">
        <f>YEAR('Main 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c r="A2179" s="1">
        <v>2178</v>
      </c>
      <c r="B2179" s="1" t="s">
        <v>5116</v>
      </c>
      <c r="C2179" s="7">
        <f>YEAR('Main 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c r="A2180" s="1">
        <v>2179</v>
      </c>
      <c r="B2180" s="1" t="s">
        <v>5116</v>
      </c>
      <c r="C2180" s="7">
        <f>YEAR('Main 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c r="A2181" s="1">
        <v>2180</v>
      </c>
      <c r="B2181" s="1" t="s">
        <v>5122</v>
      </c>
      <c r="C2181" s="7">
        <f>YEAR('Main 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c r="A2182" s="1">
        <v>2181</v>
      </c>
      <c r="B2182" s="1" t="s">
        <v>5122</v>
      </c>
      <c r="C2182" s="7">
        <f>YEAR('Main 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c r="A2183" s="1">
        <v>2182</v>
      </c>
      <c r="B2183" s="1" t="s">
        <v>5122</v>
      </c>
      <c r="C2183" s="7">
        <f>YEAR('Main 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c r="A2184" s="1">
        <v>2183</v>
      </c>
      <c r="B2184" s="1" t="s">
        <v>5122</v>
      </c>
      <c r="C2184" s="7">
        <f>YEAR('Main 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c r="A2185" s="1">
        <v>2184</v>
      </c>
      <c r="B2185" s="1" t="s">
        <v>5122</v>
      </c>
      <c r="C2185" s="7">
        <f>YEAR('Main 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c r="A2186" s="1">
        <v>2185</v>
      </c>
      <c r="B2186" s="1" t="s">
        <v>5122</v>
      </c>
      <c r="C2186" s="7">
        <f>YEAR('Main 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c r="A2187" s="1">
        <v>2186</v>
      </c>
      <c r="B2187" s="1" t="s">
        <v>5125</v>
      </c>
      <c r="C2187" s="7">
        <f>YEAR('Main 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c r="A2188" s="1">
        <v>2187</v>
      </c>
      <c r="B2188" s="1" t="s">
        <v>5126</v>
      </c>
      <c r="C2188" s="7">
        <f>YEAR('Main 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c r="A2189" s="1">
        <v>2188</v>
      </c>
      <c r="B2189" s="1" t="s">
        <v>5129</v>
      </c>
      <c r="C2189" s="7">
        <f>YEAR('Main 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c r="A2190" s="1">
        <v>2189</v>
      </c>
      <c r="B2190" s="1" t="s">
        <v>5129</v>
      </c>
      <c r="C2190" s="7">
        <f>YEAR('Main 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c r="A2191" s="1">
        <v>2190</v>
      </c>
      <c r="B2191" s="1" t="s">
        <v>5129</v>
      </c>
      <c r="C2191" s="7">
        <f>YEAR('Main 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c r="A2192" s="1">
        <v>2191</v>
      </c>
      <c r="B2192" s="1" t="s">
        <v>5130</v>
      </c>
      <c r="C2192" s="7">
        <f>YEAR('Main 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c r="A2193" s="1">
        <v>2192</v>
      </c>
      <c r="B2193" s="1" t="s">
        <v>5133</v>
      </c>
      <c r="C2193" s="7">
        <f>YEAR('Main 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c r="A2194" s="1">
        <v>2193</v>
      </c>
      <c r="B2194" s="1" t="s">
        <v>5133</v>
      </c>
      <c r="C2194" s="7">
        <f>YEAR('Main 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c r="A2195" s="1">
        <v>2194</v>
      </c>
      <c r="B2195" s="1" t="s">
        <v>5133</v>
      </c>
      <c r="C2195" s="7">
        <f>YEAR('Main 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c r="A2196" s="1">
        <v>2195</v>
      </c>
      <c r="B2196" s="1" t="s">
        <v>5133</v>
      </c>
      <c r="C2196" s="7">
        <f>YEAR('Main 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c r="A2197" s="1">
        <v>2196</v>
      </c>
      <c r="B2197" s="1" t="s">
        <v>5133</v>
      </c>
      <c r="C2197" s="7">
        <f>YEAR('Main 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c r="A2198" s="1">
        <v>2197</v>
      </c>
      <c r="B2198" s="1" t="s">
        <v>5136</v>
      </c>
      <c r="C2198" s="7">
        <f>YEAR('Main 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c r="A2199" s="1">
        <v>2198</v>
      </c>
      <c r="B2199" s="1" t="s">
        <v>5138</v>
      </c>
      <c r="C2199" s="7">
        <f>YEAR('Main 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c r="A2200" s="1">
        <v>2199</v>
      </c>
      <c r="B2200" s="1" t="s">
        <v>5139</v>
      </c>
      <c r="C2200" s="7">
        <f>YEAR('Main 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c r="A2201" s="1">
        <v>2200</v>
      </c>
      <c r="B2201" s="1" t="s">
        <v>5139</v>
      </c>
      <c r="C2201" s="7">
        <f>YEAR('Main 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c r="A2202" s="1">
        <v>2201</v>
      </c>
      <c r="B2202" s="1" t="s">
        <v>5140</v>
      </c>
      <c r="C2202" s="7">
        <f>YEAR('Main 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c r="A2203" s="1">
        <v>2202</v>
      </c>
      <c r="B2203" s="1" t="s">
        <v>5140</v>
      </c>
      <c r="C2203" s="7">
        <f>YEAR('Main 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c r="A2204" s="1">
        <v>2203</v>
      </c>
      <c r="B2204" s="1" t="s">
        <v>5142</v>
      </c>
      <c r="C2204" s="7">
        <f>YEAR('Main 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c r="A2205" s="1">
        <v>2204</v>
      </c>
      <c r="B2205" s="1" t="s">
        <v>5142</v>
      </c>
      <c r="C2205" s="7">
        <f>YEAR('Main 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c r="A2206" s="1">
        <v>2205</v>
      </c>
      <c r="B2206" s="1" t="s">
        <v>5145</v>
      </c>
      <c r="C2206" s="7">
        <f>YEAR('Main 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c r="A2207" s="1">
        <v>2206</v>
      </c>
      <c r="B2207" s="1" t="s">
        <v>5147</v>
      </c>
      <c r="C2207" s="7">
        <f>YEAR('Main 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c r="A2208" s="1">
        <v>2207</v>
      </c>
      <c r="B2208" s="1" t="s">
        <v>5150</v>
      </c>
      <c r="C2208" s="7">
        <f>YEAR('Main 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c r="A2209" s="1">
        <v>2208</v>
      </c>
      <c r="B2209" s="1" t="s">
        <v>5150</v>
      </c>
      <c r="C2209" s="7">
        <f>YEAR('Main 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c r="A2210" s="1">
        <v>2209</v>
      </c>
      <c r="B2210" s="1" t="s">
        <v>5153</v>
      </c>
      <c r="C2210" s="7">
        <f>YEAR('Main 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c r="A2211" s="1">
        <v>2210</v>
      </c>
      <c r="B2211" s="1" t="s">
        <v>5154</v>
      </c>
      <c r="C2211" s="7">
        <f>YEAR('Main 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c r="A2212" s="1">
        <v>2211</v>
      </c>
      <c r="B2212" s="1" t="s">
        <v>5154</v>
      </c>
      <c r="C2212" s="7">
        <f>YEAR('Main 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c r="A2213" s="1">
        <v>2212</v>
      </c>
      <c r="B2213" s="1" t="s">
        <v>5159</v>
      </c>
      <c r="C2213" s="7">
        <f>YEAR('Main 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c r="A2214" s="1">
        <v>2213</v>
      </c>
      <c r="B2214" s="1" t="s">
        <v>5163</v>
      </c>
      <c r="C2214" s="7">
        <f>YEAR('Main 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c r="A2215" s="1">
        <v>2214</v>
      </c>
      <c r="B2215" s="1" t="s">
        <v>5164</v>
      </c>
      <c r="C2215" s="7">
        <f>YEAR('Main 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c r="A2216" s="1">
        <v>2215</v>
      </c>
      <c r="B2216" s="1" t="s">
        <v>5164</v>
      </c>
      <c r="C2216" s="7">
        <f>YEAR('Main 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c r="A2217" s="1">
        <v>2216</v>
      </c>
      <c r="B2217" s="1" t="s">
        <v>5164</v>
      </c>
      <c r="C2217" s="7">
        <f>YEAR('Main 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c r="A2218" s="1">
        <v>2217</v>
      </c>
      <c r="B2218" s="1" t="s">
        <v>5164</v>
      </c>
      <c r="C2218" s="7">
        <f>YEAR('Main 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c r="A2219" s="1">
        <v>2218</v>
      </c>
      <c r="B2219" s="1" t="s">
        <v>5167</v>
      </c>
      <c r="C2219" s="7">
        <f>YEAR('Main 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c r="A2220" s="1">
        <v>2219</v>
      </c>
      <c r="B2220" s="1" t="s">
        <v>5172</v>
      </c>
      <c r="C2220" s="7">
        <f>YEAR('Main 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c r="A2221" s="1">
        <v>2220</v>
      </c>
      <c r="B2221" s="1" t="s">
        <v>5172</v>
      </c>
      <c r="C2221" s="7">
        <f>YEAR('Main 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c r="A2222" s="1">
        <v>2221</v>
      </c>
      <c r="B2222" s="1" t="s">
        <v>5172</v>
      </c>
      <c r="C2222" s="7">
        <f>YEAR('Main 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c r="A2223" s="1">
        <v>2222</v>
      </c>
      <c r="B2223" s="1" t="s">
        <v>5175</v>
      </c>
      <c r="C2223" s="7">
        <f>YEAR('Main 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c r="A2224" s="1">
        <v>2223</v>
      </c>
      <c r="B2224" s="1" t="s">
        <v>5175</v>
      </c>
      <c r="C2224" s="7">
        <f>YEAR('Main 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c r="A2225" s="1">
        <v>2224</v>
      </c>
      <c r="B2225" s="1" t="s">
        <v>5175</v>
      </c>
      <c r="C2225" s="7">
        <f>YEAR('Main 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c r="A2226" s="1">
        <v>2225</v>
      </c>
      <c r="B2226" s="1" t="s">
        <v>5179</v>
      </c>
      <c r="C2226" s="7">
        <f>YEAR('Main 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c r="A2227" s="1">
        <v>2226</v>
      </c>
      <c r="B2227" s="1" t="s">
        <v>5182</v>
      </c>
      <c r="C2227" s="7">
        <f>YEAR('Main 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c r="A2228" s="1">
        <v>2227</v>
      </c>
      <c r="B2228" s="1" t="s">
        <v>5188</v>
      </c>
      <c r="C2228" s="7">
        <f>YEAR('Main 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c r="A2229" s="1">
        <v>2228</v>
      </c>
      <c r="B2229" s="1" t="s">
        <v>5188</v>
      </c>
      <c r="C2229" s="7">
        <f>YEAR('Main 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c r="A2230" s="1">
        <v>2229</v>
      </c>
      <c r="B2230" s="1" t="s">
        <v>5189</v>
      </c>
      <c r="C2230" s="7">
        <f>YEAR('Main 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c r="A2231" s="1">
        <v>2230</v>
      </c>
      <c r="B2231" s="1" t="s">
        <v>5190</v>
      </c>
      <c r="C2231" s="7">
        <f>YEAR('Main 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c r="A2232" s="1">
        <v>2231</v>
      </c>
      <c r="B2232" s="1" t="s">
        <v>5190</v>
      </c>
      <c r="C2232" s="7">
        <f>YEAR('Main 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c r="A2233" s="1">
        <v>2232</v>
      </c>
      <c r="B2233" s="1" t="s">
        <v>5193</v>
      </c>
      <c r="C2233" s="7">
        <f>YEAR('Main 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c r="A2234" s="1">
        <v>2233</v>
      </c>
      <c r="B2234" s="1" t="s">
        <v>5196</v>
      </c>
      <c r="C2234" s="7">
        <f>YEAR('Main 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c r="A2235" s="1">
        <v>2234</v>
      </c>
      <c r="B2235" s="1" t="s">
        <v>5199</v>
      </c>
      <c r="C2235" s="7">
        <f>YEAR('Main 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c r="A2236" s="1">
        <v>2235</v>
      </c>
      <c r="B2236" s="1" t="s">
        <v>5202</v>
      </c>
      <c r="C2236" s="7">
        <f>YEAR('Main 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c r="A2237" s="1">
        <v>2236</v>
      </c>
      <c r="B2237" s="1" t="s">
        <v>5205</v>
      </c>
      <c r="C2237" s="7">
        <f>YEAR('Main 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c r="A2238" s="1">
        <v>2237</v>
      </c>
      <c r="B2238" s="1" t="s">
        <v>5205</v>
      </c>
      <c r="C2238" s="7">
        <f>YEAR('Main 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c r="A2239" s="1">
        <v>2238</v>
      </c>
      <c r="B2239" s="1" t="s">
        <v>5208</v>
      </c>
      <c r="C2239" s="7">
        <f>YEAR('Main 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c r="A2240" s="1">
        <v>2239</v>
      </c>
      <c r="B2240" s="1" t="s">
        <v>5211</v>
      </c>
      <c r="C2240" s="7">
        <f>YEAR('Main 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c r="A2241" s="1">
        <v>2240</v>
      </c>
      <c r="B2241" s="1" t="s">
        <v>5214</v>
      </c>
      <c r="C2241" s="7">
        <f>YEAR('Main 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c r="A2242" s="1">
        <v>2241</v>
      </c>
      <c r="B2242" s="1" t="s">
        <v>5214</v>
      </c>
      <c r="C2242" s="7">
        <f>YEAR('Main 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c r="A2243" s="1">
        <v>2242</v>
      </c>
      <c r="B2243" s="1" t="s">
        <v>5219</v>
      </c>
      <c r="C2243" s="7">
        <f>YEAR('Main 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c r="A2244" s="1">
        <v>2243</v>
      </c>
      <c r="B2244" s="1" t="s">
        <v>5220</v>
      </c>
      <c r="C2244" s="7">
        <f>YEAR('Main 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c r="A2245" s="1">
        <v>2244</v>
      </c>
      <c r="B2245" s="1" t="s">
        <v>5220</v>
      </c>
      <c r="C2245" s="7">
        <f>YEAR('Main 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c r="A2246" s="1">
        <v>2245</v>
      </c>
      <c r="B2246" s="1" t="s">
        <v>5220</v>
      </c>
      <c r="C2246" s="7">
        <f>YEAR('Main 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c r="A2247" s="1">
        <v>2246</v>
      </c>
      <c r="B2247" s="1" t="s">
        <v>5220</v>
      </c>
      <c r="C2247" s="7">
        <f>YEAR('Main 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c r="A2248" s="1">
        <v>2247</v>
      </c>
      <c r="B2248" s="1" t="s">
        <v>5220</v>
      </c>
      <c r="C2248" s="7">
        <f>YEAR('Main 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c r="A2249" s="1">
        <v>2248</v>
      </c>
      <c r="B2249" s="1" t="s">
        <v>5223</v>
      </c>
      <c r="C2249" s="7">
        <f>YEAR('Main 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c r="A2250" s="1">
        <v>2249</v>
      </c>
      <c r="B2250" s="1" t="s">
        <v>5223</v>
      </c>
      <c r="C2250" s="7">
        <f>YEAR('Main 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c r="A2251" s="1">
        <v>2250</v>
      </c>
      <c r="B2251" s="1" t="s">
        <v>5223</v>
      </c>
      <c r="C2251" s="7">
        <f>YEAR('Main 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c r="A2252" s="1">
        <v>2251</v>
      </c>
      <c r="B2252" s="1" t="s">
        <v>5223</v>
      </c>
      <c r="C2252" s="7">
        <f>YEAR('Main 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c r="A2253" s="1">
        <v>2252</v>
      </c>
      <c r="B2253" s="1" t="s">
        <v>5223</v>
      </c>
      <c r="C2253" s="7">
        <f>YEAR('Main 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c r="A2254" s="1">
        <v>2253</v>
      </c>
      <c r="B2254" s="1" t="s">
        <v>5231</v>
      </c>
      <c r="C2254" s="7">
        <f>YEAR('Main 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c r="A2255" s="1">
        <v>2254</v>
      </c>
      <c r="B2255" s="1" t="s">
        <v>5232</v>
      </c>
      <c r="C2255" s="7">
        <f>YEAR('Main 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c r="A2256" s="1">
        <v>2255</v>
      </c>
      <c r="B2256" s="1" t="s">
        <v>5232</v>
      </c>
      <c r="C2256" s="7">
        <f>YEAR('Main 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c r="A2257" s="1">
        <v>2256</v>
      </c>
      <c r="B2257" s="1" t="s">
        <v>5233</v>
      </c>
      <c r="C2257" s="7">
        <f>YEAR('Main 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c r="A2258" s="1">
        <v>2257</v>
      </c>
      <c r="B2258" s="1" t="s">
        <v>5233</v>
      </c>
      <c r="C2258" s="7">
        <f>YEAR('Main 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c r="A2259" s="1">
        <v>2258</v>
      </c>
      <c r="B2259" s="1" t="s">
        <v>5238</v>
      </c>
      <c r="C2259" s="7">
        <f>YEAR('Main 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c r="A2260" s="1">
        <v>2259</v>
      </c>
      <c r="B2260" s="1" t="s">
        <v>5238</v>
      </c>
      <c r="C2260" s="7">
        <f>YEAR('Main 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c r="A2261" s="1">
        <v>2260</v>
      </c>
      <c r="B2261" s="1" t="s">
        <v>5241</v>
      </c>
      <c r="C2261" s="7">
        <f>YEAR('Main 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c r="A2262" s="1">
        <v>2261</v>
      </c>
      <c r="B2262" s="1" t="s">
        <v>5241</v>
      </c>
      <c r="C2262" s="7">
        <f>YEAR('Main 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c r="A2263" s="1">
        <v>2262</v>
      </c>
      <c r="B2263" s="1" t="s">
        <v>5244</v>
      </c>
      <c r="C2263" s="7">
        <f>YEAR('Main 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c r="A2264" s="1">
        <v>2263</v>
      </c>
      <c r="B2264" s="1" t="s">
        <v>5247</v>
      </c>
      <c r="C2264" s="7">
        <f>YEAR('Main 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c r="A2265" s="1">
        <v>2264</v>
      </c>
      <c r="B2265" s="1" t="s">
        <v>5250</v>
      </c>
      <c r="C2265" s="7">
        <f>YEAR('Main 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c r="A2266" s="1">
        <v>2265</v>
      </c>
      <c r="B2266" s="1" t="s">
        <v>5250</v>
      </c>
      <c r="C2266" s="7">
        <f>YEAR('Main 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c r="A2267" s="1">
        <v>2266</v>
      </c>
      <c r="B2267" s="1" t="s">
        <v>5250</v>
      </c>
      <c r="C2267" s="7">
        <f>YEAR('Main 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c r="A2268" s="1">
        <v>2267</v>
      </c>
      <c r="B2268" s="1" t="s">
        <v>5253</v>
      </c>
      <c r="C2268" s="7">
        <f>YEAR('Main 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c r="A2269" s="1">
        <v>2268</v>
      </c>
      <c r="B2269" s="1" t="s">
        <v>5258</v>
      </c>
      <c r="C2269" s="7">
        <f>YEAR('Main 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c r="A2270" s="1">
        <v>2269</v>
      </c>
      <c r="B2270" s="1" t="s">
        <v>5263</v>
      </c>
      <c r="C2270" s="7">
        <f>YEAR('Main 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c r="A2271" s="1">
        <v>2270</v>
      </c>
      <c r="B2271" s="1" t="s">
        <v>5263</v>
      </c>
      <c r="C2271" s="7">
        <f>YEAR('Main 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c r="A2272" s="1">
        <v>2271</v>
      </c>
      <c r="B2272" s="1" t="s">
        <v>5266</v>
      </c>
      <c r="C2272" s="7">
        <f>YEAR('Main 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c r="A2273" s="1">
        <v>2272</v>
      </c>
      <c r="B2273" s="1" t="s">
        <v>5267</v>
      </c>
      <c r="C2273" s="7">
        <f>YEAR('Main 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c r="A2274" s="1">
        <v>2273</v>
      </c>
      <c r="B2274" s="1" t="s">
        <v>5270</v>
      </c>
      <c r="C2274" s="7">
        <f>YEAR('Main 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c r="A2275" s="1">
        <v>2274</v>
      </c>
      <c r="B2275" s="1" t="s">
        <v>5270</v>
      </c>
      <c r="C2275" s="7">
        <f>YEAR('Main 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c r="A2276" s="1">
        <v>2275</v>
      </c>
      <c r="B2276" s="1" t="s">
        <v>5275</v>
      </c>
      <c r="C2276" s="7">
        <f>YEAR('Main 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c r="A2277" s="1">
        <v>2276</v>
      </c>
      <c r="B2277" s="1" t="s">
        <v>5275</v>
      </c>
      <c r="C2277" s="7">
        <f>YEAR('Main 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c r="A2278" s="1">
        <v>2277</v>
      </c>
      <c r="B2278" s="1" t="s">
        <v>5278</v>
      </c>
      <c r="C2278" s="7">
        <f>YEAR('Main 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c r="A2279" s="1">
        <v>2278</v>
      </c>
      <c r="B2279" s="1" t="s">
        <v>5278</v>
      </c>
      <c r="C2279" s="7">
        <f>YEAR('Main 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c r="A2280" s="1">
        <v>2279</v>
      </c>
      <c r="B2280" s="1" t="s">
        <v>5278</v>
      </c>
      <c r="C2280" s="7">
        <f>YEAR('Main 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c r="A2281" s="1">
        <v>2280</v>
      </c>
      <c r="B2281" s="1" t="s">
        <v>5280</v>
      </c>
      <c r="C2281" s="7">
        <f>YEAR('Main 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c r="A2282" s="1">
        <v>2281</v>
      </c>
      <c r="B2282" s="1" t="s">
        <v>5280</v>
      </c>
      <c r="C2282" s="7">
        <f>YEAR('Main 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c r="A2283" s="1">
        <v>2282</v>
      </c>
      <c r="B2283" s="1" t="s">
        <v>5280</v>
      </c>
      <c r="C2283" s="7">
        <f>YEAR('Main 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c r="A2284" s="1">
        <v>2283</v>
      </c>
      <c r="B2284" s="1" t="s">
        <v>5283</v>
      </c>
      <c r="C2284" s="7">
        <f>YEAR('Main 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c r="A2285" s="1">
        <v>2284</v>
      </c>
      <c r="B2285" s="1" t="s">
        <v>5284</v>
      </c>
      <c r="C2285" s="7">
        <f>YEAR('Main 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c r="A2286" s="1">
        <v>2285</v>
      </c>
      <c r="B2286" s="1" t="s">
        <v>5284</v>
      </c>
      <c r="C2286" s="7">
        <f>YEAR('Main 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c r="A2287" s="1">
        <v>2286</v>
      </c>
      <c r="B2287" s="1" t="s">
        <v>5287</v>
      </c>
      <c r="C2287" s="7">
        <f>YEAR('Main 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c r="A2288" s="1">
        <v>2287</v>
      </c>
      <c r="B2288" s="1" t="s">
        <v>5292</v>
      </c>
      <c r="C2288" s="7">
        <f>YEAR('Main 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c r="A2289" s="1">
        <v>2288</v>
      </c>
      <c r="B2289" s="1" t="s">
        <v>5295</v>
      </c>
      <c r="C2289" s="7">
        <f>YEAR('Main 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c r="A2290" s="1">
        <v>2289</v>
      </c>
      <c r="B2290" s="1" t="s">
        <v>5298</v>
      </c>
      <c r="C2290" s="7">
        <f>YEAR('Main 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c r="A2291" s="1">
        <v>2290</v>
      </c>
      <c r="B2291" s="1" t="s">
        <v>5299</v>
      </c>
      <c r="C2291" s="7">
        <f>YEAR('Main 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c r="A2292" s="1">
        <v>2291</v>
      </c>
      <c r="B2292" s="1" t="s">
        <v>5304</v>
      </c>
      <c r="C2292" s="7">
        <f>YEAR('Main 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c r="A2293" s="1">
        <v>2292</v>
      </c>
      <c r="B2293" s="1" t="s">
        <v>5304</v>
      </c>
      <c r="C2293" s="7">
        <f>YEAR('Main 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c r="A2294" s="1">
        <v>2293</v>
      </c>
      <c r="B2294" s="1" t="s">
        <v>5304</v>
      </c>
      <c r="C2294" s="7">
        <f>YEAR('Main 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c r="A2295" s="1">
        <v>2294</v>
      </c>
      <c r="B2295" s="1" t="s">
        <v>5305</v>
      </c>
      <c r="C2295" s="7">
        <f>YEAR('Main 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c r="A2296" s="1">
        <v>2295</v>
      </c>
      <c r="B2296" s="1" t="s">
        <v>5306</v>
      </c>
      <c r="C2296" s="7">
        <f>YEAR('Main 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c r="A2297" s="1">
        <v>2296</v>
      </c>
      <c r="B2297" s="1" t="s">
        <v>5307</v>
      </c>
      <c r="C2297" s="7">
        <f>YEAR('Main 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c r="A2298" s="1">
        <v>2297</v>
      </c>
      <c r="B2298" s="1" t="s">
        <v>5307</v>
      </c>
      <c r="C2298" s="7">
        <f>YEAR('Main 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c r="A2299" s="1">
        <v>2298</v>
      </c>
      <c r="B2299" s="1" t="s">
        <v>5307</v>
      </c>
      <c r="C2299" s="7">
        <f>YEAR('Main 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c r="A2300" s="1">
        <v>2299</v>
      </c>
      <c r="B2300" s="1" t="s">
        <v>5307</v>
      </c>
      <c r="C2300" s="7">
        <f>YEAR('Main 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c r="A2301" s="1">
        <v>2300</v>
      </c>
      <c r="B2301" s="1" t="s">
        <v>5307</v>
      </c>
      <c r="C2301" s="7">
        <f>YEAR('Main 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c r="A2302" s="1">
        <v>2301</v>
      </c>
      <c r="B2302" s="1" t="s">
        <v>5310</v>
      </c>
      <c r="C2302" s="7">
        <f>YEAR('Main 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c r="A2303" s="1">
        <v>2302</v>
      </c>
      <c r="B2303" s="1" t="s">
        <v>5310</v>
      </c>
      <c r="C2303" s="7">
        <f>YEAR('Main 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c r="A2304" s="1">
        <v>2303</v>
      </c>
      <c r="B2304" s="1" t="s">
        <v>5312</v>
      </c>
      <c r="C2304" s="7">
        <f>YEAR('Main 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c r="A2305" s="1">
        <v>2304</v>
      </c>
      <c r="B2305" s="1" t="s">
        <v>5313</v>
      </c>
      <c r="C2305" s="7">
        <f>YEAR('Main 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c r="A2306" s="1">
        <v>2305</v>
      </c>
      <c r="B2306" s="1" t="s">
        <v>5313</v>
      </c>
      <c r="C2306" s="7">
        <f>YEAR('Main 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c r="A2307" s="1">
        <v>2306</v>
      </c>
      <c r="B2307" s="1" t="s">
        <v>5314</v>
      </c>
      <c r="C2307" s="7">
        <f>YEAR('Main 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c r="A2308" s="1">
        <v>2307</v>
      </c>
      <c r="B2308" s="1" t="s">
        <v>5315</v>
      </c>
      <c r="C2308" s="7">
        <f>YEAR('Main 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c r="A2309" s="1">
        <v>2308</v>
      </c>
      <c r="B2309" s="1" t="s">
        <v>5316</v>
      </c>
      <c r="C2309" s="7">
        <f>YEAR('Main 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c r="A2310" s="1">
        <v>2309</v>
      </c>
      <c r="B2310" s="1" t="s">
        <v>5319</v>
      </c>
      <c r="C2310" s="7">
        <f>YEAR('Main 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c r="A2311" s="1">
        <v>2310</v>
      </c>
      <c r="B2311" s="1" t="s">
        <v>5319</v>
      </c>
      <c r="C2311" s="7">
        <f>YEAR('Main 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c r="A2312" s="1">
        <v>2311</v>
      </c>
      <c r="B2312" s="1" t="s">
        <v>5319</v>
      </c>
      <c r="C2312" s="7">
        <f>YEAR('Main 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c r="A2313" s="1">
        <v>2312</v>
      </c>
      <c r="B2313" s="1" t="s">
        <v>5319</v>
      </c>
      <c r="C2313" s="7">
        <f>YEAR('Main 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c r="A2314" s="1">
        <v>2313</v>
      </c>
      <c r="B2314" s="1" t="s">
        <v>5319</v>
      </c>
      <c r="C2314" s="7">
        <f>YEAR('Main 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c r="A2315" s="1">
        <v>2314</v>
      </c>
      <c r="B2315" s="1" t="s">
        <v>5322</v>
      </c>
      <c r="C2315" s="7">
        <f>YEAR('Main 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c r="A2316" s="1">
        <v>2315</v>
      </c>
      <c r="B2316" s="1" t="s">
        <v>5322</v>
      </c>
      <c r="C2316" s="7">
        <f>YEAR('Main 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c r="A2317" s="1">
        <v>2316</v>
      </c>
      <c r="B2317" s="1" t="s">
        <v>5322</v>
      </c>
      <c r="C2317" s="7">
        <f>YEAR('Main 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c r="A2318" s="1">
        <v>2317</v>
      </c>
      <c r="B2318" s="1" t="s">
        <v>5322</v>
      </c>
      <c r="C2318" s="7">
        <f>YEAR('Main 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c r="A2319" s="1">
        <v>2318</v>
      </c>
      <c r="B2319" s="1" t="s">
        <v>5322</v>
      </c>
      <c r="C2319" s="7">
        <f>YEAR('Main 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c r="A2320" s="1">
        <v>2319</v>
      </c>
      <c r="B2320" s="1" t="s">
        <v>5322</v>
      </c>
      <c r="C2320" s="7">
        <f>YEAR('Main 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c r="A2321" s="1">
        <v>2320</v>
      </c>
      <c r="B2321" s="1" t="s">
        <v>5329</v>
      </c>
      <c r="C2321" s="7">
        <f>YEAR('Main 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c r="A2322" s="1">
        <v>2321</v>
      </c>
      <c r="B2322" s="1" t="s">
        <v>5330</v>
      </c>
      <c r="C2322" s="7">
        <f>YEAR('Main 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c r="A2323" s="1">
        <v>2322</v>
      </c>
      <c r="B2323" s="1" t="s">
        <v>5333</v>
      </c>
      <c r="C2323" s="7">
        <f>YEAR('Main 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c r="A2324" s="1">
        <v>2323</v>
      </c>
      <c r="B2324" s="1" t="s">
        <v>5333</v>
      </c>
      <c r="C2324" s="7">
        <f>YEAR('Main 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c r="A2325" s="1">
        <v>2324</v>
      </c>
      <c r="B2325" s="1" t="s">
        <v>5333</v>
      </c>
      <c r="C2325" s="7">
        <f>YEAR('Main 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c r="A2326" s="1">
        <v>2325</v>
      </c>
      <c r="B2326" s="1" t="s">
        <v>5333</v>
      </c>
      <c r="C2326" s="7">
        <f>YEAR('Main 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c r="A2327" s="1">
        <v>2326</v>
      </c>
      <c r="B2327" s="1" t="s">
        <v>5334</v>
      </c>
      <c r="C2327" s="7">
        <f>YEAR('Main 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c r="A2328" s="1">
        <v>2327</v>
      </c>
      <c r="B2328" s="1" t="s">
        <v>5334</v>
      </c>
      <c r="C2328" s="7">
        <f>YEAR('Main 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c r="A2329" s="1">
        <v>2328</v>
      </c>
      <c r="B2329" s="1" t="s">
        <v>5334</v>
      </c>
      <c r="C2329" s="7">
        <f>YEAR('Main 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c r="A2330" s="1">
        <v>2329</v>
      </c>
      <c r="B2330" s="1" t="s">
        <v>5337</v>
      </c>
      <c r="C2330" s="7">
        <f>YEAR('Main 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c r="A2331" s="1">
        <v>2330</v>
      </c>
      <c r="B2331" s="1" t="s">
        <v>5343</v>
      </c>
      <c r="C2331" s="7">
        <f>YEAR('Main 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c r="A2332" s="1">
        <v>2331</v>
      </c>
      <c r="B2332" s="1" t="s">
        <v>5346</v>
      </c>
      <c r="C2332" s="7">
        <f>YEAR('Main 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c r="A2333" s="1">
        <v>2332</v>
      </c>
      <c r="B2333" s="1" t="s">
        <v>5346</v>
      </c>
      <c r="C2333" s="7">
        <f>YEAR('Main 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c r="A2334" s="1">
        <v>2333</v>
      </c>
      <c r="B2334" s="1" t="s">
        <v>5349</v>
      </c>
      <c r="C2334" s="7">
        <f>YEAR('Main 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c r="A2335" s="1">
        <v>2334</v>
      </c>
      <c r="B2335" s="1" t="s">
        <v>5349</v>
      </c>
      <c r="C2335" s="7">
        <f>YEAR('Main 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c r="A2336" s="1">
        <v>2335</v>
      </c>
      <c r="B2336" s="1" t="s">
        <v>5350</v>
      </c>
      <c r="C2336" s="7">
        <f>YEAR('Main 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c r="A2337" s="1">
        <v>2336</v>
      </c>
      <c r="B2337" s="1" t="s">
        <v>5354</v>
      </c>
      <c r="C2337" s="7">
        <f>YEAR('Main 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c r="A2338" s="1">
        <v>2337</v>
      </c>
      <c r="B2338" s="1" t="s">
        <v>5354</v>
      </c>
      <c r="C2338" s="7">
        <f>YEAR('Main 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c r="A2339" s="1">
        <v>2338</v>
      </c>
      <c r="B2339" s="1" t="s">
        <v>5357</v>
      </c>
      <c r="C2339" s="7">
        <f>YEAR('Main 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c r="A2340" s="1">
        <v>2339</v>
      </c>
      <c r="B2340" s="1" t="s">
        <v>5357</v>
      </c>
      <c r="C2340" s="7">
        <f>YEAR('Main 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c r="A2341" s="1">
        <v>2340</v>
      </c>
      <c r="B2341" s="1" t="s">
        <v>5360</v>
      </c>
      <c r="C2341" s="7">
        <f>YEAR('Main 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c r="A2342" s="1">
        <v>2341</v>
      </c>
      <c r="B2342" s="1" t="s">
        <v>5361</v>
      </c>
      <c r="C2342" s="7">
        <f>YEAR('Main 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c r="A2343" s="1">
        <v>2342</v>
      </c>
      <c r="B2343" s="1" t="s">
        <v>5362</v>
      </c>
      <c r="C2343" s="7">
        <f>YEAR('Main 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c r="A2344" s="1">
        <v>2343</v>
      </c>
      <c r="B2344" s="1" t="s">
        <v>5362</v>
      </c>
      <c r="C2344" s="7">
        <f>YEAR('Main 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c r="A2345" s="1">
        <v>2344</v>
      </c>
      <c r="B2345" s="1" t="s">
        <v>5365</v>
      </c>
      <c r="C2345" s="7">
        <f>YEAR('Main 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c r="A2346" s="1">
        <v>2345</v>
      </c>
      <c r="B2346" s="1" t="s">
        <v>5366</v>
      </c>
      <c r="C2346" s="7">
        <f>YEAR('Main 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c r="A2347" s="1">
        <v>2346</v>
      </c>
      <c r="B2347" s="1" t="s">
        <v>5369</v>
      </c>
      <c r="C2347" s="7">
        <f>YEAR('Main 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c r="A2348" s="1">
        <v>2347</v>
      </c>
      <c r="B2348" s="1" t="s">
        <v>5369</v>
      </c>
      <c r="C2348" s="7">
        <f>YEAR('Main 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c r="A2349" s="1">
        <v>2348</v>
      </c>
      <c r="B2349" s="1" t="s">
        <v>5369</v>
      </c>
      <c r="C2349" s="7">
        <f>YEAR('Main 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c r="A2350" s="1">
        <v>2349</v>
      </c>
      <c r="B2350" s="1" t="s">
        <v>5373</v>
      </c>
      <c r="C2350" s="7">
        <f>YEAR('Main 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c r="A2351" s="1">
        <v>2350</v>
      </c>
      <c r="B2351" s="1" t="s">
        <v>5373</v>
      </c>
      <c r="C2351" s="7">
        <f>YEAR('Main 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c r="A2352" s="1">
        <v>2351</v>
      </c>
      <c r="B2352" s="1" t="s">
        <v>5373</v>
      </c>
      <c r="C2352" s="7">
        <f>YEAR('Main 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c r="A2353" s="1">
        <v>2352</v>
      </c>
      <c r="B2353" s="1" t="s">
        <v>5373</v>
      </c>
      <c r="C2353" s="7">
        <f>YEAR('Main 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c r="A2354" s="1">
        <v>2353</v>
      </c>
      <c r="B2354" s="1" t="s">
        <v>5373</v>
      </c>
      <c r="C2354" s="7">
        <f>YEAR('Main 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c r="A2355" s="1">
        <v>2354</v>
      </c>
      <c r="B2355" s="1" t="s">
        <v>5376</v>
      </c>
      <c r="C2355" s="7">
        <f>YEAR('Main 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c r="A2356" s="1">
        <v>2355</v>
      </c>
      <c r="B2356" s="1" t="s">
        <v>5376</v>
      </c>
      <c r="C2356" s="7">
        <f>YEAR('Main 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c r="A2357" s="1">
        <v>2356</v>
      </c>
      <c r="B2357" s="1" t="s">
        <v>5376</v>
      </c>
      <c r="C2357" s="7">
        <f>YEAR('Main 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c r="A2358" s="1">
        <v>2357</v>
      </c>
      <c r="B2358" s="1" t="s">
        <v>5376</v>
      </c>
      <c r="C2358" s="7">
        <f>YEAR('Main 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c r="A2359" s="1">
        <v>2358</v>
      </c>
      <c r="B2359" s="1" t="s">
        <v>5383</v>
      </c>
      <c r="C2359" s="7">
        <f>YEAR('Main 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c r="A2360" s="1">
        <v>2359</v>
      </c>
      <c r="B2360" s="1" t="s">
        <v>5383</v>
      </c>
      <c r="C2360" s="7">
        <f>YEAR('Main 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c r="A2361" s="1">
        <v>2360</v>
      </c>
      <c r="B2361" s="1" t="s">
        <v>5383</v>
      </c>
      <c r="C2361" s="7">
        <f>YEAR('Main 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c r="A2362" s="1">
        <v>2361</v>
      </c>
      <c r="B2362" s="1" t="s">
        <v>5383</v>
      </c>
      <c r="C2362" s="7">
        <f>YEAR('Main 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c r="A2363" s="1">
        <v>2362</v>
      </c>
      <c r="B2363" s="1" t="s">
        <v>5383</v>
      </c>
      <c r="C2363" s="7">
        <f>YEAR('Main 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c r="A2364" s="1">
        <v>2363</v>
      </c>
      <c r="B2364" s="1" t="s">
        <v>5388</v>
      </c>
      <c r="C2364" s="7">
        <f>YEAR('Main 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c r="A2365" s="1">
        <v>2364</v>
      </c>
      <c r="B2365" s="1" t="s">
        <v>5391</v>
      </c>
      <c r="C2365" s="7">
        <f>YEAR('Main 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c r="A2366" s="1">
        <v>2365</v>
      </c>
      <c r="B2366" s="1" t="s">
        <v>5391</v>
      </c>
      <c r="C2366" s="7">
        <f>YEAR('Main 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c r="A2367" s="1">
        <v>2366</v>
      </c>
      <c r="B2367" s="1" t="s">
        <v>5391</v>
      </c>
      <c r="C2367" s="7">
        <f>YEAR('Main 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c r="A2368" s="1">
        <v>2367</v>
      </c>
      <c r="B2368" s="1" t="s">
        <v>5394</v>
      </c>
      <c r="C2368" s="7">
        <f>YEAR('Main 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c r="A2369" s="1">
        <v>2368</v>
      </c>
      <c r="B2369" s="1" t="s">
        <v>5398</v>
      </c>
      <c r="C2369" s="7">
        <f>YEAR('Main 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c r="A2370" s="1">
        <v>2369</v>
      </c>
      <c r="B2370" s="1" t="s">
        <v>5399</v>
      </c>
      <c r="C2370" s="7">
        <f>YEAR('Main 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c r="A2371" s="1">
        <v>2370</v>
      </c>
      <c r="B2371" s="1" t="s">
        <v>5399</v>
      </c>
      <c r="C2371" s="7">
        <f>YEAR('Main 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c r="A2372" s="1">
        <v>2371</v>
      </c>
      <c r="B2372" s="1" t="s">
        <v>5404</v>
      </c>
      <c r="C2372" s="7">
        <f>YEAR('Main 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c r="A2373" s="1">
        <v>2372</v>
      </c>
      <c r="B2373" s="1" t="s">
        <v>5405</v>
      </c>
      <c r="C2373" s="7">
        <f>YEAR('Main 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c r="A2374" s="1">
        <v>2373</v>
      </c>
      <c r="B2374" s="1" t="s">
        <v>5405</v>
      </c>
      <c r="C2374" s="7">
        <f>YEAR('Main 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c r="A2375" s="1">
        <v>2374</v>
      </c>
      <c r="B2375" s="1" t="s">
        <v>5405</v>
      </c>
      <c r="C2375" s="7">
        <f>YEAR('Main 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c r="A2376" s="1">
        <v>2375</v>
      </c>
      <c r="B2376" s="1" t="s">
        <v>5405</v>
      </c>
      <c r="C2376" s="7">
        <f>YEAR('Main 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c r="A2377" s="1">
        <v>2376</v>
      </c>
      <c r="B2377" s="1" t="s">
        <v>5408</v>
      </c>
      <c r="C2377" s="7">
        <f>YEAR('Main 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c r="A2378" s="1">
        <v>2377</v>
      </c>
      <c r="B2378" s="1" t="s">
        <v>5409</v>
      </c>
      <c r="C2378" s="7">
        <f>YEAR('Main 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c r="A2379" s="1">
        <v>2378</v>
      </c>
      <c r="B2379" s="1" t="s">
        <v>5409</v>
      </c>
      <c r="C2379" s="7">
        <f>YEAR('Main 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c r="A2380" s="1">
        <v>2379</v>
      </c>
      <c r="B2380" s="1" t="s">
        <v>5412</v>
      </c>
      <c r="C2380" s="7">
        <f>YEAR('Main 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c r="A2381" s="1">
        <v>2380</v>
      </c>
      <c r="B2381" s="1" t="s">
        <v>5414</v>
      </c>
      <c r="C2381" s="7">
        <f>YEAR('Main 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c r="A2382" s="1">
        <v>2381</v>
      </c>
      <c r="B2382" s="1" t="s">
        <v>5414</v>
      </c>
      <c r="C2382" s="7">
        <f>YEAR('Main 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c r="A2383" s="1">
        <v>2382</v>
      </c>
      <c r="B2383" s="1" t="s">
        <v>5414</v>
      </c>
      <c r="C2383" s="7">
        <f>YEAR('Main 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c r="A2384" s="1">
        <v>2383</v>
      </c>
      <c r="B2384" s="1" t="s">
        <v>5418</v>
      </c>
      <c r="C2384" s="7">
        <f>YEAR('Main 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c r="A2385" s="1">
        <v>2384</v>
      </c>
      <c r="B2385" s="1" t="s">
        <v>5418</v>
      </c>
      <c r="C2385" s="7">
        <f>YEAR('Main 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c r="A2386" s="1">
        <v>2385</v>
      </c>
      <c r="B2386" s="1" t="s">
        <v>5418</v>
      </c>
      <c r="C2386" s="7">
        <f>YEAR('Main 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c r="A2387" s="1">
        <v>2386</v>
      </c>
      <c r="B2387" s="1" t="s">
        <v>5418</v>
      </c>
      <c r="C2387" s="7">
        <f>YEAR('Main 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c r="A2388" s="1">
        <v>2387</v>
      </c>
      <c r="B2388" s="1" t="s">
        <v>5418</v>
      </c>
      <c r="C2388" s="7">
        <f>YEAR('Main 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c r="A2389" s="1">
        <v>2388</v>
      </c>
      <c r="B2389" s="1" t="s">
        <v>5428</v>
      </c>
      <c r="C2389" s="7">
        <f>YEAR('Main 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c r="A2390" s="1">
        <v>2389</v>
      </c>
      <c r="B2390" s="1" t="s">
        <v>5428</v>
      </c>
      <c r="C2390" s="7">
        <f>YEAR('Main 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c r="A2391" s="1">
        <v>2390</v>
      </c>
      <c r="B2391" s="1" t="s">
        <v>5432</v>
      </c>
      <c r="C2391" s="7">
        <f>YEAR('Main 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c r="A2392" s="1">
        <v>2391</v>
      </c>
      <c r="B2392" s="1" t="s">
        <v>5432</v>
      </c>
      <c r="C2392" s="7">
        <f>YEAR('Main 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c r="A2393" s="1">
        <v>2392</v>
      </c>
      <c r="B2393" s="1" t="s">
        <v>5432</v>
      </c>
      <c r="C2393" s="7">
        <f>YEAR('Main 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c r="A2394" s="1">
        <v>2393</v>
      </c>
      <c r="B2394" s="1" t="s">
        <v>5432</v>
      </c>
      <c r="C2394" s="7">
        <f>YEAR('Main 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c r="A2395" s="1">
        <v>2394</v>
      </c>
      <c r="B2395" s="1" t="s">
        <v>5441</v>
      </c>
      <c r="C2395" s="7">
        <f>YEAR('Main 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c r="A2396" s="1">
        <v>2395</v>
      </c>
      <c r="B2396" s="1" t="s">
        <v>5443</v>
      </c>
      <c r="C2396" s="7">
        <f>YEAR('Main 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c r="A2397" s="1">
        <v>2396</v>
      </c>
      <c r="B2397" s="1" t="s">
        <v>5443</v>
      </c>
      <c r="C2397" s="7">
        <f>YEAR('Main 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c r="A2398" s="1">
        <v>2397</v>
      </c>
      <c r="B2398" s="1" t="s">
        <v>5443</v>
      </c>
      <c r="C2398" s="7">
        <f>YEAR('Main 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c r="A2399" s="1">
        <v>2398</v>
      </c>
      <c r="B2399" s="1" t="s">
        <v>5444</v>
      </c>
      <c r="C2399" s="7">
        <f>YEAR('Main 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c r="A2400" s="1">
        <v>2399</v>
      </c>
      <c r="B2400" s="1" t="s">
        <v>5444</v>
      </c>
      <c r="C2400" s="7">
        <f>YEAR('Main 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c r="A2401" s="1">
        <v>2400</v>
      </c>
      <c r="B2401" s="1" t="s">
        <v>5445</v>
      </c>
      <c r="C2401" s="7">
        <f>YEAR('Main 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c r="A2402" s="1">
        <v>2401</v>
      </c>
      <c r="B2402" s="1" t="s">
        <v>5445</v>
      </c>
      <c r="C2402" s="7">
        <f>YEAR('Main 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c r="A2403" s="1">
        <v>2402</v>
      </c>
      <c r="B2403" s="1" t="s">
        <v>5446</v>
      </c>
      <c r="C2403" s="7">
        <f>YEAR('Main 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c r="A2404" s="1">
        <v>2403</v>
      </c>
      <c r="B2404" s="1" t="s">
        <v>5446</v>
      </c>
      <c r="C2404" s="7">
        <f>YEAR('Main 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c r="A2405" s="1">
        <v>2404</v>
      </c>
      <c r="B2405" s="1" t="s">
        <v>5447</v>
      </c>
      <c r="C2405" s="7">
        <f>YEAR('Main 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c r="A2406" s="1">
        <v>2405</v>
      </c>
      <c r="B2406" s="1" t="s">
        <v>5450</v>
      </c>
      <c r="C2406" s="7">
        <f>YEAR('Main 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c r="A2407" s="1">
        <v>2406</v>
      </c>
      <c r="B2407" s="1" t="s">
        <v>5450</v>
      </c>
      <c r="C2407" s="7">
        <f>YEAR('Main 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c r="A2408" s="1">
        <v>2407</v>
      </c>
      <c r="B2408" s="1" t="s">
        <v>5450</v>
      </c>
      <c r="C2408" s="7">
        <f>YEAR('Main 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c r="A2409" s="1">
        <v>2408</v>
      </c>
      <c r="B2409" s="1" t="s">
        <v>5451</v>
      </c>
      <c r="C2409" s="7">
        <f>YEAR('Main 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c r="A2410" s="1">
        <v>2409</v>
      </c>
      <c r="B2410" s="1" t="s">
        <v>5451</v>
      </c>
      <c r="C2410" s="7">
        <f>YEAR('Main 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c r="A2411" s="1">
        <v>2410</v>
      </c>
      <c r="B2411" s="1" t="s">
        <v>5456</v>
      </c>
      <c r="C2411" s="7">
        <f>YEAR('Main 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c r="A2412" s="1">
        <v>2411</v>
      </c>
      <c r="B2412" s="1" t="s">
        <v>5457</v>
      </c>
      <c r="C2412" s="7">
        <f>YEAR('Main 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c r="A2413" s="1">
        <v>2412</v>
      </c>
      <c r="B2413" s="1" t="s">
        <v>5458</v>
      </c>
      <c r="C2413" s="7">
        <f>YEAR('Main 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c r="A2414" s="1">
        <v>2413</v>
      </c>
      <c r="B2414" s="1" t="s">
        <v>5461</v>
      </c>
      <c r="C2414" s="7">
        <f>YEAR('Main 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c r="A2415" s="1">
        <v>2414</v>
      </c>
      <c r="B2415" s="1" t="s">
        <v>5461</v>
      </c>
      <c r="C2415" s="7">
        <f>YEAR('Main 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c r="A2416" s="1">
        <v>2415</v>
      </c>
      <c r="B2416" s="1" t="s">
        <v>5462</v>
      </c>
      <c r="C2416" s="7">
        <f>YEAR('Main 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c r="A2417" s="1">
        <v>2416</v>
      </c>
      <c r="B2417" s="1" t="s">
        <v>5463</v>
      </c>
      <c r="C2417" s="7">
        <f>YEAR('Main 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c r="A2418" s="1">
        <v>2417</v>
      </c>
      <c r="B2418" s="1" t="s">
        <v>5465</v>
      </c>
      <c r="C2418" s="7">
        <f>YEAR('Main 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c r="A2419" s="1">
        <v>2418</v>
      </c>
      <c r="B2419" s="1" t="s">
        <v>5465</v>
      </c>
      <c r="C2419" s="7">
        <f>YEAR('Main 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c r="A2420" s="1">
        <v>2419</v>
      </c>
      <c r="B2420" s="1" t="s">
        <v>5469</v>
      </c>
      <c r="C2420" s="7">
        <f>YEAR('Main 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c r="A2421" s="1">
        <v>2420</v>
      </c>
      <c r="B2421" s="1" t="s">
        <v>5473</v>
      </c>
      <c r="C2421" s="7">
        <f>YEAR('Main 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c r="A2422" s="1">
        <v>2421</v>
      </c>
      <c r="B2422" s="1" t="s">
        <v>5473</v>
      </c>
      <c r="C2422" s="7">
        <f>YEAR('Main 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c r="A2423" s="1">
        <v>2422</v>
      </c>
      <c r="B2423" s="1" t="s">
        <v>5477</v>
      </c>
      <c r="C2423" s="7">
        <f>YEAR('Main 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c r="A2424" s="1">
        <v>2423</v>
      </c>
      <c r="B2424" s="1" t="s">
        <v>5477</v>
      </c>
      <c r="C2424" s="7">
        <f>YEAR('Main 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c r="A2425" s="1">
        <v>2424</v>
      </c>
      <c r="B2425" s="1" t="s">
        <v>5481</v>
      </c>
      <c r="C2425" s="7">
        <f>YEAR('Main 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c r="A2426" s="1">
        <v>2425</v>
      </c>
      <c r="B2426" s="1" t="s">
        <v>5481</v>
      </c>
      <c r="C2426" s="7">
        <f>YEAR('Main 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c r="A2427" s="1">
        <v>2426</v>
      </c>
      <c r="B2427" s="1" t="s">
        <v>5481</v>
      </c>
      <c r="C2427" s="7">
        <f>YEAR('Main 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c r="A2428" s="1">
        <v>2427</v>
      </c>
      <c r="B2428" s="1" t="s">
        <v>5481</v>
      </c>
      <c r="C2428" s="7">
        <f>YEAR('Main 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c r="A2429" s="1">
        <v>2428</v>
      </c>
      <c r="B2429" s="1" t="s">
        <v>5484</v>
      </c>
      <c r="C2429" s="7">
        <f>YEAR('Main 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c r="A2430" s="1">
        <v>2429</v>
      </c>
      <c r="B2430" s="1" t="s">
        <v>5484</v>
      </c>
      <c r="C2430" s="7">
        <f>YEAR('Main 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c r="A2431" s="1">
        <v>2430</v>
      </c>
      <c r="B2431" s="1" t="s">
        <v>5484</v>
      </c>
      <c r="C2431" s="7">
        <f>YEAR('Main 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c r="A2432" s="1">
        <v>2431</v>
      </c>
      <c r="B2432" s="1" t="s">
        <v>5489</v>
      </c>
      <c r="C2432" s="7">
        <f>YEAR('Main 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c r="A2433" s="1">
        <v>2432</v>
      </c>
      <c r="B2433" s="1" t="s">
        <v>5490</v>
      </c>
      <c r="C2433" s="7">
        <f>YEAR('Main 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c r="A2434" s="1">
        <v>2433</v>
      </c>
      <c r="B2434" s="1" t="s">
        <v>5491</v>
      </c>
      <c r="C2434" s="7">
        <f>YEAR('Main 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c r="A2435" s="1">
        <v>2434</v>
      </c>
      <c r="B2435" s="1" t="s">
        <v>5496</v>
      </c>
      <c r="C2435" s="7">
        <f>YEAR('Main 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c r="A2436" s="1">
        <v>2435</v>
      </c>
      <c r="B2436" s="1" t="s">
        <v>5497</v>
      </c>
      <c r="C2436" s="7">
        <f>YEAR('Main 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c r="A2437" s="1">
        <v>2436</v>
      </c>
      <c r="B2437" s="1" t="s">
        <v>5497</v>
      </c>
      <c r="C2437" s="7">
        <f>YEAR('Main 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c r="A2438" s="1">
        <v>2437</v>
      </c>
      <c r="B2438" s="1" t="s">
        <v>5500</v>
      </c>
      <c r="C2438" s="7">
        <f>YEAR('Main 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c r="A2439" s="1">
        <v>2438</v>
      </c>
      <c r="B2439" s="1" t="s">
        <v>5501</v>
      </c>
      <c r="C2439" s="7">
        <f>YEAR('Main 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c r="A2440" s="1">
        <v>2439</v>
      </c>
      <c r="B2440" s="1" t="s">
        <v>5501</v>
      </c>
      <c r="C2440" s="7">
        <f>YEAR('Main 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c r="A2441" s="1">
        <v>2440</v>
      </c>
      <c r="B2441" s="1" t="s">
        <v>5506</v>
      </c>
      <c r="C2441" s="7">
        <f>YEAR('Main 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c r="A2442" s="1">
        <v>2441</v>
      </c>
      <c r="B2442" s="1" t="s">
        <v>5507</v>
      </c>
      <c r="C2442" s="7">
        <f>YEAR('Main 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c r="A2443" s="1">
        <v>2442</v>
      </c>
      <c r="B2443" s="1" t="s">
        <v>5507</v>
      </c>
      <c r="C2443" s="7">
        <f>YEAR('Main 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c r="A2444" s="1">
        <v>2443</v>
      </c>
      <c r="B2444" s="1" t="s">
        <v>5507</v>
      </c>
      <c r="C2444" s="7">
        <f>YEAR('Main 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c r="A2445" s="1">
        <v>2444</v>
      </c>
      <c r="B2445" s="1" t="s">
        <v>5507</v>
      </c>
      <c r="C2445" s="7">
        <f>YEAR('Main 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c r="A2446" s="1">
        <v>2445</v>
      </c>
      <c r="B2446" s="1" t="s">
        <v>5507</v>
      </c>
      <c r="C2446" s="7">
        <f>YEAR('Main 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c r="A2447" s="1">
        <v>2446</v>
      </c>
      <c r="B2447" s="1" t="s">
        <v>5507</v>
      </c>
      <c r="C2447" s="7">
        <f>YEAR('Main 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c r="A2448" s="1">
        <v>2447</v>
      </c>
      <c r="B2448" s="1" t="s">
        <v>5511</v>
      </c>
      <c r="C2448" s="7">
        <f>YEAR('Main 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c r="A2449" s="1">
        <v>2448</v>
      </c>
      <c r="B2449" s="1" t="s">
        <v>5512</v>
      </c>
      <c r="C2449" s="7">
        <f>YEAR('Main 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c r="A2450" s="1">
        <v>2449</v>
      </c>
      <c r="B2450" s="1" t="s">
        <v>5513</v>
      </c>
      <c r="C2450" s="7">
        <f>YEAR('Main 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c r="A2451" s="1">
        <v>2450</v>
      </c>
      <c r="B2451" s="1" t="s">
        <v>5515</v>
      </c>
      <c r="C2451" s="7">
        <f>YEAR('Main 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c r="A2452" s="1">
        <v>2451</v>
      </c>
      <c r="B2452" s="1" t="s">
        <v>5518</v>
      </c>
      <c r="C2452" s="7">
        <f>YEAR('Main 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c r="A2453" s="1">
        <v>2452</v>
      </c>
      <c r="B2453" s="1" t="s">
        <v>5518</v>
      </c>
      <c r="C2453" s="7">
        <f>YEAR('Main 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c r="A2454" s="1">
        <v>2453</v>
      </c>
      <c r="B2454" s="1" t="s">
        <v>5518</v>
      </c>
      <c r="C2454" s="7">
        <f>YEAR('Main 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c r="A2455" s="1">
        <v>2454</v>
      </c>
      <c r="B2455" s="1" t="s">
        <v>5518</v>
      </c>
      <c r="C2455" s="7">
        <f>YEAR('Main 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c r="A2456" s="1">
        <v>2455</v>
      </c>
      <c r="B2456" s="1" t="s">
        <v>5518</v>
      </c>
      <c r="C2456" s="7">
        <f>YEAR('Main 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c r="A2457" s="1">
        <v>2456</v>
      </c>
      <c r="B2457" s="1" t="s">
        <v>5518</v>
      </c>
      <c r="C2457" s="7">
        <f>YEAR('Main 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c r="A2458" s="1">
        <v>2457</v>
      </c>
      <c r="B2458" s="1" t="s">
        <v>5518</v>
      </c>
      <c r="C2458" s="7">
        <f>YEAR('Main 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c r="A2459" s="1">
        <v>2458</v>
      </c>
      <c r="B2459" s="1" t="s">
        <v>5518</v>
      </c>
      <c r="C2459" s="7">
        <f>YEAR('Main 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c r="A2460" s="1">
        <v>2459</v>
      </c>
      <c r="B2460" s="1" t="s">
        <v>5518</v>
      </c>
      <c r="C2460" s="7">
        <f>YEAR('Main 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c r="A2461" s="1">
        <v>2460</v>
      </c>
      <c r="B2461" s="1" t="s">
        <v>5521</v>
      </c>
      <c r="C2461" s="7">
        <f>YEAR('Main 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c r="A2462" s="1">
        <v>2461</v>
      </c>
      <c r="B2462" s="1" t="s">
        <v>5522</v>
      </c>
      <c r="C2462" s="7">
        <f>YEAR('Main 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c r="A2463" s="1">
        <v>2462</v>
      </c>
      <c r="B2463" s="1" t="s">
        <v>5522</v>
      </c>
      <c r="C2463" s="7">
        <f>YEAR('Main 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c r="A2464" s="1">
        <v>2463</v>
      </c>
      <c r="B2464" s="1" t="s">
        <v>5525</v>
      </c>
      <c r="C2464" s="7">
        <f>YEAR('Main 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c r="A2465" s="1">
        <v>2464</v>
      </c>
      <c r="B2465" s="1" t="s">
        <v>5525</v>
      </c>
      <c r="C2465" s="7">
        <f>YEAR('Main 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c r="A2466" s="1">
        <v>2465</v>
      </c>
      <c r="B2466" s="1" t="s">
        <v>5525</v>
      </c>
      <c r="C2466" s="7">
        <f>YEAR('Main 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c r="A2467" s="1">
        <v>2466</v>
      </c>
      <c r="B2467" s="1" t="s">
        <v>5525</v>
      </c>
      <c r="C2467" s="7">
        <f>YEAR('Main 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c r="A2468" s="1">
        <v>2467</v>
      </c>
      <c r="B2468" s="1" t="s">
        <v>5526</v>
      </c>
      <c r="C2468" s="7">
        <f>YEAR('Main 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c r="A2469" s="1">
        <v>2468</v>
      </c>
      <c r="B2469" s="1" t="s">
        <v>5526</v>
      </c>
      <c r="C2469" s="7">
        <f>YEAR('Main 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c r="A2470" s="1">
        <v>2469</v>
      </c>
      <c r="B2470" s="1" t="s">
        <v>5526</v>
      </c>
      <c r="C2470" s="7">
        <f>YEAR('Main 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c r="A2471" s="1">
        <v>2470</v>
      </c>
      <c r="B2471" s="1" t="s">
        <v>5526</v>
      </c>
      <c r="C2471" s="7">
        <f>YEAR('Main 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c r="A2472" s="1">
        <v>2471</v>
      </c>
      <c r="B2472" s="1" t="s">
        <v>5532</v>
      </c>
      <c r="C2472" s="7">
        <f>YEAR('Main 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c r="A2473" s="1">
        <v>2472</v>
      </c>
      <c r="B2473" s="1" t="s">
        <v>5532</v>
      </c>
      <c r="C2473" s="7">
        <f>YEAR('Main 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c r="A2474" s="1">
        <v>2473</v>
      </c>
      <c r="B2474" s="1" t="s">
        <v>5532</v>
      </c>
      <c r="C2474" s="7">
        <f>YEAR('Main 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c r="A2475" s="1">
        <v>2474</v>
      </c>
      <c r="B2475" s="1" t="s">
        <v>5538</v>
      </c>
      <c r="C2475" s="7">
        <f>YEAR('Main 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c r="A2476" s="1">
        <v>2475</v>
      </c>
      <c r="B2476" s="1" t="s">
        <v>5538</v>
      </c>
      <c r="C2476" s="7">
        <f>YEAR('Main 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c r="A2477" s="1">
        <v>2476</v>
      </c>
      <c r="B2477" s="1" t="s">
        <v>5538</v>
      </c>
      <c r="C2477" s="7">
        <f>YEAR('Main 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c r="A2478" s="1">
        <v>2477</v>
      </c>
      <c r="B2478" s="1" t="s">
        <v>5538</v>
      </c>
      <c r="C2478" s="7">
        <f>YEAR('Main 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c r="A2479" s="1">
        <v>2478</v>
      </c>
      <c r="B2479" s="1" t="s">
        <v>5545</v>
      </c>
      <c r="C2479" s="7">
        <f>YEAR('Main 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c r="A2480" s="1">
        <v>2479</v>
      </c>
      <c r="B2480" s="1" t="s">
        <v>5548</v>
      </c>
      <c r="C2480" s="7">
        <f>YEAR('Main 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c r="A2481" s="1">
        <v>2480</v>
      </c>
      <c r="B2481" s="1" t="s">
        <v>5549</v>
      </c>
      <c r="C2481" s="7">
        <f>YEAR('Main 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c r="A2482" s="1">
        <v>2481</v>
      </c>
      <c r="B2482" s="1" t="s">
        <v>5549</v>
      </c>
      <c r="C2482" s="7">
        <f>YEAR('Main 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c r="A2483" s="1">
        <v>2482</v>
      </c>
      <c r="B2483" s="1" t="s">
        <v>5552</v>
      </c>
      <c r="C2483" s="7">
        <f>YEAR('Main 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c r="A2484" s="1">
        <v>2483</v>
      </c>
      <c r="B2484" s="1" t="s">
        <v>5553</v>
      </c>
      <c r="C2484" s="7">
        <f>YEAR('Main 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c r="A2485" s="1">
        <v>2484</v>
      </c>
      <c r="B2485" s="1" t="s">
        <v>5553</v>
      </c>
      <c r="C2485" s="7">
        <f>YEAR('Main 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c r="A2486" s="1">
        <v>2485</v>
      </c>
      <c r="B2486" s="1" t="s">
        <v>5553</v>
      </c>
      <c r="C2486" s="7">
        <f>YEAR('Main 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c r="A2487" s="1">
        <v>2486</v>
      </c>
      <c r="B2487" s="1" t="s">
        <v>5553</v>
      </c>
      <c r="C2487" s="7">
        <f>YEAR('Main 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c r="A2488" s="1">
        <v>2487</v>
      </c>
      <c r="B2488" s="1" t="s">
        <v>5556</v>
      </c>
      <c r="C2488" s="7">
        <f>YEAR('Main 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c r="A2489" s="1">
        <v>2488</v>
      </c>
      <c r="B2489" s="1" t="s">
        <v>5556</v>
      </c>
      <c r="C2489" s="7">
        <f>YEAR('Main 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c r="A2490" s="1">
        <v>2489</v>
      </c>
      <c r="B2490" s="1" t="s">
        <v>5556</v>
      </c>
      <c r="C2490" s="7">
        <f>YEAR('Main 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c r="A2491" s="1">
        <v>2490</v>
      </c>
      <c r="B2491" s="1" t="s">
        <v>5561</v>
      </c>
      <c r="C2491" s="7">
        <f>YEAR('Main 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c r="A2492" s="1">
        <v>2491</v>
      </c>
      <c r="B2492" s="1" t="s">
        <v>5561</v>
      </c>
      <c r="C2492" s="7">
        <f>YEAR('Main 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c r="A2493" s="1">
        <v>2492</v>
      </c>
      <c r="B2493" s="1" t="s">
        <v>5568</v>
      </c>
      <c r="C2493" s="7">
        <f>YEAR('Main 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c r="A2494" s="1">
        <v>2493</v>
      </c>
      <c r="B2494" s="1" t="s">
        <v>5569</v>
      </c>
      <c r="C2494" s="7">
        <f>YEAR('Main 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c r="A2495" s="1">
        <v>2494</v>
      </c>
      <c r="B2495" s="1" t="s">
        <v>5573</v>
      </c>
      <c r="C2495" s="7">
        <f>YEAR('Main 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c r="A2496" s="1">
        <v>2495</v>
      </c>
      <c r="B2496" s="1" t="s">
        <v>5573</v>
      </c>
      <c r="C2496" s="7">
        <f>YEAR('Main 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c r="A2497" s="1">
        <v>2496</v>
      </c>
      <c r="B2497" s="1" t="s">
        <v>5574</v>
      </c>
      <c r="C2497" s="7">
        <f>YEAR('Main 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c r="A2498" s="1">
        <v>2497</v>
      </c>
      <c r="B2498" s="1" t="s">
        <v>5578</v>
      </c>
      <c r="C2498" s="7">
        <f>YEAR('Main 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c r="A2499" s="1">
        <v>2498</v>
      </c>
      <c r="B2499" s="1" t="s">
        <v>5578</v>
      </c>
      <c r="C2499" s="7">
        <f>YEAR('Main 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c r="A2500" s="1">
        <v>2499</v>
      </c>
      <c r="B2500" s="1" t="s">
        <v>5579</v>
      </c>
      <c r="C2500" s="7">
        <f>YEAR('Main 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c r="A2501" s="1">
        <v>2500</v>
      </c>
      <c r="B2501" s="1" t="s">
        <v>5580</v>
      </c>
      <c r="C2501" s="7">
        <f>YEAR('Main 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c r="A2502" s="1">
        <v>2501</v>
      </c>
      <c r="B2502" s="1" t="s">
        <v>5583</v>
      </c>
      <c r="C2502" s="7">
        <f>YEAR('Main 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c r="A2503" s="1">
        <v>2502</v>
      </c>
      <c r="B2503" s="1" t="s">
        <v>5583</v>
      </c>
      <c r="C2503" s="7">
        <f>YEAR('Main 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c r="A2504" s="1">
        <v>2503</v>
      </c>
      <c r="B2504" s="1" t="s">
        <v>5583</v>
      </c>
      <c r="C2504" s="7">
        <f>YEAR('Main 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c r="A2505" s="1">
        <v>2504</v>
      </c>
      <c r="B2505" s="1" t="s">
        <v>5586</v>
      </c>
      <c r="C2505" s="7">
        <f>YEAR('Main 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c r="A2506" s="1">
        <v>2505</v>
      </c>
      <c r="B2506" s="1" t="s">
        <v>5589</v>
      </c>
      <c r="C2506" s="7">
        <f>YEAR('Main 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c r="A2507" s="1">
        <v>2506</v>
      </c>
      <c r="B2507" s="1" t="s">
        <v>5589</v>
      </c>
      <c r="C2507" s="7">
        <f>YEAR('Main 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c r="A2508" s="1">
        <v>2507</v>
      </c>
      <c r="B2508" s="1" t="s">
        <v>5589</v>
      </c>
      <c r="C2508" s="7">
        <f>YEAR('Main 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c r="A2509" s="1">
        <v>2508</v>
      </c>
      <c r="B2509" s="1" t="s">
        <v>5592</v>
      </c>
      <c r="C2509" s="7">
        <f>YEAR('Main 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c r="A2510" s="1">
        <v>2509</v>
      </c>
      <c r="B2510" s="1" t="s">
        <v>5595</v>
      </c>
      <c r="C2510" s="7">
        <f>YEAR('Main 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c r="A2511" s="1">
        <v>2510</v>
      </c>
      <c r="B2511" s="1" t="s">
        <v>5595</v>
      </c>
      <c r="C2511" s="7">
        <f>YEAR('Main 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c r="A2512" s="1">
        <v>2511</v>
      </c>
      <c r="B2512" s="1" t="s">
        <v>5598</v>
      </c>
      <c r="C2512" s="7">
        <f>YEAR('Main 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c r="A2513" s="1">
        <v>2512</v>
      </c>
      <c r="B2513" s="1" t="s">
        <v>5601</v>
      </c>
      <c r="C2513" s="7">
        <f>YEAR('Main 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c r="A2514" s="1">
        <v>2513</v>
      </c>
      <c r="B2514" s="1" t="s">
        <v>5602</v>
      </c>
      <c r="C2514" s="7">
        <f>YEAR('Main 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c r="A2515" s="1">
        <v>2514</v>
      </c>
      <c r="B2515" s="1" t="s">
        <v>5605</v>
      </c>
      <c r="C2515" s="7">
        <f>YEAR('Main 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c r="A2516" s="1">
        <v>2515</v>
      </c>
      <c r="B2516" s="1" t="s">
        <v>5605</v>
      </c>
      <c r="C2516" s="7">
        <f>YEAR('Main 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c r="A2517" s="1">
        <v>2516</v>
      </c>
      <c r="B2517" s="1" t="s">
        <v>5606</v>
      </c>
      <c r="C2517" s="7">
        <f>YEAR('Main 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c r="A2518" s="1">
        <v>2517</v>
      </c>
      <c r="B2518" s="1" t="s">
        <v>5607</v>
      </c>
      <c r="C2518" s="7">
        <f>YEAR('Main 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c r="A2519" s="1">
        <v>2518</v>
      </c>
      <c r="B2519" s="1" t="s">
        <v>5608</v>
      </c>
      <c r="C2519" s="7">
        <f>YEAR('Main 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c r="A2520" s="1">
        <v>2519</v>
      </c>
      <c r="B2520" s="1" t="s">
        <v>5609</v>
      </c>
      <c r="C2520" s="7">
        <f>YEAR('Main 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c r="A2521" s="1">
        <v>2520</v>
      </c>
      <c r="B2521" s="1" t="s">
        <v>5609</v>
      </c>
      <c r="C2521" s="7">
        <f>YEAR('Main 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c r="A2522" s="1">
        <v>2521</v>
      </c>
      <c r="B2522" s="1" t="s">
        <v>5609</v>
      </c>
      <c r="C2522" s="7">
        <f>YEAR('Main 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c r="A2523" s="1">
        <v>2522</v>
      </c>
      <c r="B2523" s="1" t="s">
        <v>5609</v>
      </c>
      <c r="C2523" s="7">
        <f>YEAR('Main 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c r="A2524" s="1">
        <v>2523</v>
      </c>
      <c r="B2524" s="1" t="s">
        <v>5609</v>
      </c>
      <c r="C2524" s="7">
        <f>YEAR('Main 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c r="A2525" s="1">
        <v>2524</v>
      </c>
      <c r="B2525" s="1" t="s">
        <v>5609</v>
      </c>
      <c r="C2525" s="7">
        <f>YEAR('Main 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c r="A2526" s="1">
        <v>2525</v>
      </c>
      <c r="B2526" s="1" t="s">
        <v>5614</v>
      </c>
      <c r="C2526" s="7">
        <f>YEAR('Main 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c r="A2527" s="1">
        <v>2526</v>
      </c>
      <c r="B2527" s="1" t="s">
        <v>5614</v>
      </c>
      <c r="C2527" s="7">
        <f>YEAR('Main 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c r="A2528" s="1">
        <v>2527</v>
      </c>
      <c r="B2528" s="1" t="s">
        <v>5614</v>
      </c>
      <c r="C2528" s="7">
        <f>YEAR('Main 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c r="A2529" s="1">
        <v>2528</v>
      </c>
      <c r="B2529" s="1" t="s">
        <v>5614</v>
      </c>
      <c r="C2529" s="7">
        <f>YEAR('Main 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c r="A2530" s="1">
        <v>2529</v>
      </c>
      <c r="B2530" s="1" t="s">
        <v>5614</v>
      </c>
      <c r="C2530" s="7">
        <f>YEAR('Main 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c r="A2531" s="1">
        <v>2530</v>
      </c>
      <c r="B2531" s="1" t="s">
        <v>5619</v>
      </c>
      <c r="C2531" s="7">
        <f>YEAR('Main 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c r="A2532" s="1">
        <v>2531</v>
      </c>
      <c r="B2532" s="1" t="s">
        <v>5620</v>
      </c>
      <c r="C2532" s="7">
        <f>YEAR('Main 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c r="A2533" s="1">
        <v>2532</v>
      </c>
      <c r="B2533" s="1" t="s">
        <v>5620</v>
      </c>
      <c r="C2533" s="7">
        <f>YEAR('Main 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c r="A2534" s="1">
        <v>2533</v>
      </c>
      <c r="B2534" s="1" t="s">
        <v>5620</v>
      </c>
      <c r="C2534" s="7">
        <f>YEAR('Main 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c r="A2535" s="1">
        <v>2534</v>
      </c>
      <c r="B2535" s="1" t="s">
        <v>5620</v>
      </c>
      <c r="C2535" s="7">
        <f>YEAR('Main 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c r="A2536" s="1">
        <v>2535</v>
      </c>
      <c r="B2536" s="1" t="s">
        <v>5622</v>
      </c>
      <c r="C2536" s="7">
        <f>YEAR('Main 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c r="A2537" s="1">
        <v>2536</v>
      </c>
      <c r="B2537" s="1" t="s">
        <v>5623</v>
      </c>
      <c r="C2537" s="7">
        <f>YEAR('Main 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c r="A2538" s="1">
        <v>2537</v>
      </c>
      <c r="B2538" s="1" t="s">
        <v>5627</v>
      </c>
      <c r="C2538" s="7">
        <f>YEAR('Main 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c r="A2539" s="1">
        <v>2538</v>
      </c>
      <c r="B2539" s="1" t="s">
        <v>5627</v>
      </c>
      <c r="C2539" s="7">
        <f>YEAR('Main 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c r="A2540" s="1">
        <v>2539</v>
      </c>
      <c r="B2540" s="1" t="s">
        <v>5627</v>
      </c>
      <c r="C2540" s="7">
        <f>YEAR('Main 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c r="A2541" s="1">
        <v>2540</v>
      </c>
      <c r="B2541" s="1" t="s">
        <v>5630</v>
      </c>
      <c r="C2541" s="7">
        <f>YEAR('Main 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c r="A2542" s="1">
        <v>2541</v>
      </c>
      <c r="B2542" s="1" t="s">
        <v>5630</v>
      </c>
      <c r="C2542" s="7">
        <f>YEAR('Main 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c r="A2543" s="1">
        <v>2542</v>
      </c>
      <c r="B2543" s="1" t="s">
        <v>5631</v>
      </c>
      <c r="C2543" s="7">
        <f>YEAR('Main 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c r="A2544" s="1">
        <v>2543</v>
      </c>
      <c r="B2544" s="1" t="s">
        <v>5634</v>
      </c>
      <c r="C2544" s="7">
        <f>YEAR('Main 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c r="A2545" s="1">
        <v>2544</v>
      </c>
      <c r="B2545" s="1" t="s">
        <v>5637</v>
      </c>
      <c r="C2545" s="7">
        <f>YEAR('Main 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c r="A2546" s="1">
        <v>2545</v>
      </c>
      <c r="B2546" s="1" t="s">
        <v>5637</v>
      </c>
      <c r="C2546" s="7">
        <f>YEAR('Main 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c r="A2547" s="1">
        <v>2546</v>
      </c>
      <c r="B2547" s="1" t="s">
        <v>5640</v>
      </c>
      <c r="C2547" s="7">
        <f>YEAR('Main 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c r="A2548" s="1">
        <v>2547</v>
      </c>
      <c r="B2548" s="1" t="s">
        <v>5640</v>
      </c>
      <c r="C2548" s="7">
        <f>YEAR('Main 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c r="A2549" s="1">
        <v>2548</v>
      </c>
      <c r="B2549" s="1" t="s">
        <v>5641</v>
      </c>
      <c r="C2549" s="7">
        <f>YEAR('Main 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c r="A2550" s="1">
        <v>2549</v>
      </c>
      <c r="B2550" s="1" t="s">
        <v>5641</v>
      </c>
      <c r="C2550" s="7">
        <f>YEAR('Main 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c r="A2551" s="1">
        <v>2550</v>
      </c>
      <c r="B2551" s="1" t="s">
        <v>5641</v>
      </c>
      <c r="C2551" s="7">
        <f>YEAR('Main 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c r="A2552" s="1">
        <v>2551</v>
      </c>
      <c r="B2552" s="1" t="s">
        <v>5641</v>
      </c>
      <c r="C2552" s="7">
        <f>YEAR('Main 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c r="A2553" s="1">
        <v>2552</v>
      </c>
      <c r="B2553" s="1" t="s">
        <v>5642</v>
      </c>
      <c r="C2553" s="7">
        <f>YEAR('Main 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c r="A2554" s="1">
        <v>2553</v>
      </c>
      <c r="B2554" s="1" t="s">
        <v>5642</v>
      </c>
      <c r="C2554" s="7">
        <f>YEAR('Main 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c r="A2555" s="1">
        <v>2554</v>
      </c>
      <c r="B2555" s="1" t="s">
        <v>5645</v>
      </c>
      <c r="C2555" s="7">
        <f>YEAR('Main 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c r="A2556" s="1">
        <v>2555</v>
      </c>
      <c r="B2556" s="1" t="s">
        <v>5646</v>
      </c>
      <c r="C2556" s="7">
        <f>YEAR('Main 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c r="A2557" s="1">
        <v>2556</v>
      </c>
      <c r="B2557" s="1" t="s">
        <v>5650</v>
      </c>
      <c r="C2557" s="7">
        <f>YEAR('Main 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c r="A2558" s="1">
        <v>2557</v>
      </c>
      <c r="B2558" s="1" t="s">
        <v>5653</v>
      </c>
      <c r="C2558" s="7">
        <f>YEAR('Main 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c r="A2559" s="1">
        <v>2558</v>
      </c>
      <c r="B2559" s="1" t="s">
        <v>5656</v>
      </c>
      <c r="C2559" s="7">
        <f>YEAR('Main 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c r="A2560" s="1">
        <v>2559</v>
      </c>
      <c r="B2560" s="1" t="s">
        <v>5657</v>
      </c>
      <c r="C2560" s="7">
        <f>YEAR('Main 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c r="A2561" s="1">
        <v>2560</v>
      </c>
      <c r="B2561" s="1" t="s">
        <v>5657</v>
      </c>
      <c r="C2561" s="7">
        <f>YEAR('Main 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c r="A2562" s="1">
        <v>2561</v>
      </c>
      <c r="B2562" s="1" t="s">
        <v>5657</v>
      </c>
      <c r="C2562" s="7">
        <f>YEAR('Main 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c r="A2563" s="1">
        <v>2562</v>
      </c>
      <c r="B2563" s="1" t="s">
        <v>5660</v>
      </c>
      <c r="C2563" s="7">
        <f>YEAR('Main 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c r="A2564" s="1">
        <v>2563</v>
      </c>
      <c r="B2564" s="1" t="s">
        <v>5660</v>
      </c>
      <c r="C2564" s="7">
        <f>YEAR('Main 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c r="A2565" s="1">
        <v>2564</v>
      </c>
      <c r="B2565" s="1" t="s">
        <v>5662</v>
      </c>
      <c r="C2565" s="7">
        <f>YEAR('Main 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c r="A2566" s="1">
        <v>2565</v>
      </c>
      <c r="B2566" s="1" t="s">
        <v>5662</v>
      </c>
      <c r="C2566" s="7">
        <f>YEAR('Main 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c r="A2567" s="1">
        <v>2566</v>
      </c>
      <c r="B2567" s="1" t="s">
        <v>5665</v>
      </c>
      <c r="C2567" s="7">
        <f>YEAR('Main 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c r="A2568" s="1">
        <v>2567</v>
      </c>
      <c r="B2568" s="1" t="s">
        <v>5668</v>
      </c>
      <c r="C2568" s="7">
        <f>YEAR('Main 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c r="A2569" s="1">
        <v>2568</v>
      </c>
      <c r="B2569" s="1" t="s">
        <v>5668</v>
      </c>
      <c r="C2569" s="7">
        <f>YEAR('Main 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c r="A2570" s="1">
        <v>2569</v>
      </c>
      <c r="B2570" s="1" t="s">
        <v>5672</v>
      </c>
      <c r="C2570" s="7">
        <f>YEAR('Main 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c r="A2571" s="1">
        <v>2570</v>
      </c>
      <c r="B2571" s="1" t="s">
        <v>5673</v>
      </c>
      <c r="C2571" s="7">
        <f>YEAR('Main 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c r="A2572" s="1">
        <v>2571</v>
      </c>
      <c r="B2572" s="1" t="s">
        <v>5673</v>
      </c>
      <c r="C2572" s="7">
        <f>YEAR('Main 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c r="A2573" s="1">
        <v>2572</v>
      </c>
      <c r="B2573" s="1" t="s">
        <v>5674</v>
      </c>
      <c r="C2573" s="7">
        <f>YEAR('Main 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c r="A2574" s="1">
        <v>2573</v>
      </c>
      <c r="B2574" s="1" t="s">
        <v>5676</v>
      </c>
      <c r="C2574" s="7">
        <f>YEAR('Main 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c r="A2575" s="1">
        <v>2574</v>
      </c>
      <c r="B2575" s="1" t="s">
        <v>5679</v>
      </c>
      <c r="C2575" s="7">
        <f>YEAR('Main 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c r="A2576" s="1">
        <v>2575</v>
      </c>
      <c r="B2576" s="1" t="s">
        <v>5680</v>
      </c>
      <c r="C2576" s="7">
        <f>YEAR('Main 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c r="A2577" s="1">
        <v>2576</v>
      </c>
      <c r="B2577" s="1" t="s">
        <v>5680</v>
      </c>
      <c r="C2577" s="7">
        <f>YEAR('Main 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c r="A2578" s="1">
        <v>2577</v>
      </c>
      <c r="B2578" s="1" t="s">
        <v>5680</v>
      </c>
      <c r="C2578" s="7">
        <f>YEAR('Main 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c r="A2579" s="1">
        <v>2578</v>
      </c>
      <c r="B2579" s="1" t="s">
        <v>5680</v>
      </c>
      <c r="C2579" s="7">
        <f>YEAR('Main 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c r="A2580" s="1">
        <v>2579</v>
      </c>
      <c r="B2580" s="1" t="s">
        <v>5683</v>
      </c>
      <c r="C2580" s="7">
        <f>YEAR('Main 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c r="A2581" s="1">
        <v>2580</v>
      </c>
      <c r="B2581" s="1" t="s">
        <v>5683</v>
      </c>
      <c r="C2581" s="7">
        <f>YEAR('Main 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c r="A2582" s="1">
        <v>2581</v>
      </c>
      <c r="B2582" s="1" t="s">
        <v>5683</v>
      </c>
      <c r="C2582" s="7">
        <f>YEAR('Main 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c r="A2583" s="1">
        <v>2582</v>
      </c>
      <c r="B2583" s="1" t="s">
        <v>5683</v>
      </c>
      <c r="C2583" s="7">
        <f>YEAR('Main 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c r="A2584" s="1">
        <v>2583</v>
      </c>
      <c r="B2584" s="1" t="s">
        <v>5683</v>
      </c>
      <c r="C2584" s="7">
        <f>YEAR('Main 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c r="A2585" s="1">
        <v>2584</v>
      </c>
      <c r="B2585" s="1" t="s">
        <v>5683</v>
      </c>
      <c r="C2585" s="7">
        <f>YEAR('Main 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c r="A2586" s="1">
        <v>2585</v>
      </c>
      <c r="B2586" s="1" t="s">
        <v>5683</v>
      </c>
      <c r="C2586" s="7">
        <f>YEAR('Main 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c r="A2587" s="1">
        <v>2586</v>
      </c>
      <c r="B2587" s="1" t="s">
        <v>5690</v>
      </c>
      <c r="C2587" s="7">
        <f>YEAR('Main 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c r="A2588" s="1">
        <v>2587</v>
      </c>
      <c r="B2588" s="1" t="s">
        <v>5692</v>
      </c>
      <c r="C2588" s="7">
        <f>YEAR('Main 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c r="A2589" s="1">
        <v>2588</v>
      </c>
      <c r="B2589" s="1" t="s">
        <v>5692</v>
      </c>
      <c r="C2589" s="7">
        <f>YEAR('Main 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c r="A2590" s="1">
        <v>2589</v>
      </c>
      <c r="B2590" s="1" t="s">
        <v>5695</v>
      </c>
      <c r="C2590" s="7">
        <f>YEAR('Main 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c r="A2591" s="1">
        <v>2590</v>
      </c>
      <c r="B2591" s="1" t="s">
        <v>5695</v>
      </c>
      <c r="C2591" s="7">
        <f>YEAR('Main 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c r="A2592" s="1">
        <v>2591</v>
      </c>
      <c r="B2592" s="1" t="s">
        <v>5696</v>
      </c>
      <c r="C2592" s="7">
        <f>YEAR('Main 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c r="A2593" s="1">
        <v>2592</v>
      </c>
      <c r="B2593" s="1" t="s">
        <v>5696</v>
      </c>
      <c r="C2593" s="7">
        <f>YEAR('Main 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c r="A2594" s="1">
        <v>2593</v>
      </c>
      <c r="B2594" s="1" t="s">
        <v>5702</v>
      </c>
      <c r="C2594" s="7">
        <f>YEAR('Main 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c r="A2595" s="1">
        <v>2594</v>
      </c>
      <c r="B2595" s="1" t="s">
        <v>5702</v>
      </c>
      <c r="C2595" s="7">
        <f>YEAR('Main 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c r="A2596" s="1">
        <v>2595</v>
      </c>
      <c r="B2596" s="1" t="s">
        <v>5704</v>
      </c>
      <c r="C2596" s="7">
        <f>YEAR('Main 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c r="A2597" s="1">
        <v>2596</v>
      </c>
      <c r="B2597" s="1" t="s">
        <v>5704</v>
      </c>
      <c r="C2597" s="7">
        <f>YEAR('Main 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c r="A2598" s="1">
        <v>2597</v>
      </c>
      <c r="B2598" s="1" t="s">
        <v>5704</v>
      </c>
      <c r="C2598" s="7">
        <f>YEAR('Main 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c r="A2599" s="1">
        <v>2598</v>
      </c>
      <c r="B2599" s="1" t="s">
        <v>5704</v>
      </c>
      <c r="C2599" s="7">
        <f>YEAR('Main 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c r="A2600" s="1">
        <v>2599</v>
      </c>
      <c r="B2600" s="1" t="s">
        <v>5704</v>
      </c>
      <c r="C2600" s="7">
        <f>YEAR('Main 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c r="A2601" s="1">
        <v>2600</v>
      </c>
      <c r="B2601" s="1" t="s">
        <v>5708</v>
      </c>
      <c r="C2601" s="7">
        <f>YEAR('Main 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c r="A2602" s="1">
        <v>2601</v>
      </c>
      <c r="B2602" s="1" t="s">
        <v>5708</v>
      </c>
      <c r="C2602" s="7">
        <f>YEAR('Main 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c r="A2603" s="1">
        <v>2602</v>
      </c>
      <c r="B2603" s="1" t="s">
        <v>5709</v>
      </c>
      <c r="C2603" s="7">
        <f>YEAR('Main 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c r="A2604" s="1">
        <v>2603</v>
      </c>
      <c r="B2604" s="1" t="s">
        <v>5709</v>
      </c>
      <c r="C2604" s="7">
        <f>YEAR('Main 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c r="A2605" s="1">
        <v>2604</v>
      </c>
      <c r="B2605" s="1" t="s">
        <v>5709</v>
      </c>
      <c r="C2605" s="7">
        <f>YEAR('Main 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c r="A2606" s="1">
        <v>2605</v>
      </c>
      <c r="B2606" s="1" t="s">
        <v>5709</v>
      </c>
      <c r="C2606" s="7">
        <f>YEAR('Main 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c r="A2607" s="1">
        <v>2606</v>
      </c>
      <c r="B2607" s="1" t="s">
        <v>5714</v>
      </c>
      <c r="C2607" s="7">
        <f>YEAR('Main 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c r="A2608" s="1">
        <v>2607</v>
      </c>
      <c r="B2608" s="1" t="s">
        <v>5717</v>
      </c>
      <c r="C2608" s="7">
        <f>YEAR('Main 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c r="A2609" s="1">
        <v>2608</v>
      </c>
      <c r="B2609" s="1" t="s">
        <v>5720</v>
      </c>
      <c r="C2609" s="7">
        <f>YEAR('Main 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c r="A2610" s="1">
        <v>2609</v>
      </c>
      <c r="B2610" s="1" t="s">
        <v>5720</v>
      </c>
      <c r="C2610" s="7">
        <f>YEAR('Main 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c r="A2611" s="1">
        <v>2610</v>
      </c>
      <c r="B2611" s="1" t="s">
        <v>5720</v>
      </c>
      <c r="C2611" s="7">
        <f>YEAR('Main 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c r="A2612" s="1">
        <v>2611</v>
      </c>
      <c r="B2612" s="1" t="s">
        <v>5720</v>
      </c>
      <c r="C2612" s="7">
        <f>YEAR('Main 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c r="A2613" s="1">
        <v>2612</v>
      </c>
      <c r="B2613" s="1" t="s">
        <v>5720</v>
      </c>
      <c r="C2613" s="7">
        <f>YEAR('Main 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c r="A2614" s="1">
        <v>2613</v>
      </c>
      <c r="B2614" s="1" t="s">
        <v>5720</v>
      </c>
      <c r="C2614" s="7">
        <f>YEAR('Main 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c r="A2615" s="1">
        <v>2614</v>
      </c>
      <c r="B2615" s="1" t="s">
        <v>5723</v>
      </c>
      <c r="C2615" s="7">
        <f>YEAR('Main 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c r="A2616" s="1">
        <v>2615</v>
      </c>
      <c r="B2616" s="1" t="s">
        <v>5726</v>
      </c>
      <c r="C2616" s="7">
        <f>YEAR('Main 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c r="A2617" s="1">
        <v>2616</v>
      </c>
      <c r="B2617" s="1" t="s">
        <v>5726</v>
      </c>
      <c r="C2617" s="7">
        <f>YEAR('Main 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c r="A2618" s="1">
        <v>2617</v>
      </c>
      <c r="B2618" s="1" t="s">
        <v>5729</v>
      </c>
      <c r="C2618" s="7">
        <f>YEAR('Main 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c r="A2619" s="1">
        <v>2618</v>
      </c>
      <c r="B2619" s="1" t="s">
        <v>5729</v>
      </c>
      <c r="C2619" s="7">
        <f>YEAR('Main 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c r="A2620" s="1">
        <v>2619</v>
      </c>
      <c r="B2620" s="1" t="s">
        <v>5732</v>
      </c>
      <c r="C2620" s="7">
        <f>YEAR('Main 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c r="A2621" s="1">
        <v>2620</v>
      </c>
      <c r="B2621" s="1" t="s">
        <v>5732</v>
      </c>
      <c r="C2621" s="7">
        <f>YEAR('Main 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c r="A2622" s="1">
        <v>2621</v>
      </c>
      <c r="B2622" s="1" t="s">
        <v>5732</v>
      </c>
      <c r="C2622" s="7">
        <f>YEAR('Main 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c r="A2623" s="1">
        <v>2622</v>
      </c>
      <c r="B2623" s="1" t="s">
        <v>5732</v>
      </c>
      <c r="C2623" s="7">
        <f>YEAR('Main 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c r="A2624" s="1">
        <v>2623</v>
      </c>
      <c r="B2624" s="1" t="s">
        <v>5733</v>
      </c>
      <c r="C2624" s="7">
        <f>YEAR('Main 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c r="A2625" s="1">
        <v>2624</v>
      </c>
      <c r="B2625" s="1" t="s">
        <v>5736</v>
      </c>
      <c r="C2625" s="7">
        <f>YEAR('Main 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c r="A2626" s="1">
        <v>2625</v>
      </c>
      <c r="B2626" s="1" t="s">
        <v>5736</v>
      </c>
      <c r="C2626" s="7">
        <f>YEAR('Main 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c r="A2627" s="1">
        <v>2626</v>
      </c>
      <c r="B2627" s="1" t="s">
        <v>5736</v>
      </c>
      <c r="C2627" s="7">
        <f>YEAR('Main 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c r="A2628" s="1">
        <v>2627</v>
      </c>
      <c r="B2628" s="1" t="s">
        <v>5736</v>
      </c>
      <c r="C2628" s="7">
        <f>YEAR('Main 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c r="A2629" s="1">
        <v>2628</v>
      </c>
      <c r="B2629" s="1" t="s">
        <v>5741</v>
      </c>
      <c r="C2629" s="7">
        <f>YEAR('Main 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c r="A2630" s="1">
        <v>2629</v>
      </c>
      <c r="B2630" s="1" t="s">
        <v>5741</v>
      </c>
      <c r="C2630" s="7">
        <f>YEAR('Main 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c r="A2631" s="1">
        <v>2630</v>
      </c>
      <c r="B2631" s="1" t="s">
        <v>5741</v>
      </c>
      <c r="C2631" s="7">
        <f>YEAR('Main 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c r="A2632" s="1">
        <v>2631</v>
      </c>
      <c r="B2632" s="1" t="s">
        <v>5746</v>
      </c>
      <c r="C2632" s="7">
        <f>YEAR('Main 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c r="A2633" s="1">
        <v>2632</v>
      </c>
      <c r="B2633" s="1" t="s">
        <v>5747</v>
      </c>
      <c r="C2633" s="7">
        <f>YEAR('Main 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c r="A2634" s="1">
        <v>2633</v>
      </c>
      <c r="B2634" s="1" t="s">
        <v>5747</v>
      </c>
      <c r="C2634" s="7">
        <f>YEAR('Main 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c r="A2635" s="1">
        <v>2634</v>
      </c>
      <c r="B2635" s="1" t="s">
        <v>5747</v>
      </c>
      <c r="C2635" s="7">
        <f>YEAR('Main 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c r="A2636" s="1">
        <v>2635</v>
      </c>
      <c r="B2636" s="1" t="s">
        <v>5752</v>
      </c>
      <c r="C2636" s="7">
        <f>YEAR('Main 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c r="A2637" s="1">
        <v>2636</v>
      </c>
      <c r="B2637" s="1" t="s">
        <v>5752</v>
      </c>
      <c r="C2637" s="7">
        <f>YEAR('Main 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c r="A2638" s="1">
        <v>2637</v>
      </c>
      <c r="B2638" s="1" t="s">
        <v>5755</v>
      </c>
      <c r="C2638" s="7">
        <f>YEAR('Main 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c r="A2639" s="1">
        <v>2638</v>
      </c>
      <c r="B2639" s="1" t="s">
        <v>5758</v>
      </c>
      <c r="C2639" s="7">
        <f>YEAR('Main 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c r="A2640" s="1">
        <v>2639</v>
      </c>
      <c r="B2640" s="1" t="s">
        <v>5758</v>
      </c>
      <c r="C2640" s="7">
        <f>YEAR('Main 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c r="A2641" s="1">
        <v>2640</v>
      </c>
      <c r="B2641" s="1" t="s">
        <v>5758</v>
      </c>
      <c r="C2641" s="7">
        <f>YEAR('Main 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c r="A2642" s="1">
        <v>2641</v>
      </c>
      <c r="B2642" s="1" t="s">
        <v>5758</v>
      </c>
      <c r="C2642" s="7">
        <f>YEAR('Main 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c r="A2643" s="1">
        <v>2642</v>
      </c>
      <c r="B2643" s="1" t="s">
        <v>5765</v>
      </c>
      <c r="C2643" s="7">
        <f>YEAR('Main 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c r="A2644" s="1">
        <v>2643</v>
      </c>
      <c r="B2644" s="1" t="s">
        <v>5767</v>
      </c>
      <c r="C2644" s="7">
        <f>YEAR('Main 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c r="A2645" s="1">
        <v>2644</v>
      </c>
      <c r="B2645" s="1" t="s">
        <v>5768</v>
      </c>
      <c r="C2645" s="7">
        <f>YEAR('Main 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c r="A2646" s="1">
        <v>2645</v>
      </c>
      <c r="B2646" s="1" t="s">
        <v>5768</v>
      </c>
      <c r="C2646" s="7">
        <f>YEAR('Main 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c r="A2647" s="1">
        <v>2646</v>
      </c>
      <c r="B2647" s="1" t="s">
        <v>5769</v>
      </c>
      <c r="C2647" s="7">
        <f>YEAR('Main 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c r="A2648" s="1">
        <v>2647</v>
      </c>
      <c r="B2648" s="1" t="s">
        <v>5769</v>
      </c>
      <c r="C2648" s="7">
        <f>YEAR('Main 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c r="A2649" s="1">
        <v>2648</v>
      </c>
      <c r="B2649" s="1" t="s">
        <v>5769</v>
      </c>
      <c r="C2649" s="7">
        <f>YEAR('Main 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c r="A2650" s="1">
        <v>2649</v>
      </c>
      <c r="B2650" s="1" t="s">
        <v>5769</v>
      </c>
      <c r="C2650" s="7">
        <f>YEAR('Main 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c r="A2651" s="1">
        <v>2650</v>
      </c>
      <c r="B2651" s="1" t="s">
        <v>5769</v>
      </c>
      <c r="C2651" s="7">
        <f>YEAR('Main 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c r="A2652" s="1">
        <v>2651</v>
      </c>
      <c r="B2652" s="1" t="s">
        <v>5775</v>
      </c>
      <c r="C2652" s="7">
        <f>YEAR('Main 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c r="A2653" s="1">
        <v>2652</v>
      </c>
      <c r="B2653" s="1" t="s">
        <v>5776</v>
      </c>
      <c r="C2653" s="7">
        <f>YEAR('Main 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c r="A2654" s="1">
        <v>2653</v>
      </c>
      <c r="B2654" s="1" t="s">
        <v>5776</v>
      </c>
      <c r="C2654" s="7">
        <f>YEAR('Main 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c r="A2655" s="1">
        <v>2654</v>
      </c>
      <c r="B2655" s="1" t="s">
        <v>5776</v>
      </c>
      <c r="C2655" s="7">
        <f>YEAR('Main 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c r="A2656" s="1">
        <v>2655</v>
      </c>
      <c r="B2656" s="1" t="s">
        <v>5776</v>
      </c>
      <c r="C2656" s="7">
        <f>YEAR('Main 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c r="A2657" s="1">
        <v>2656</v>
      </c>
      <c r="B2657" s="1" t="s">
        <v>5776</v>
      </c>
      <c r="C2657" s="7">
        <f>YEAR('Main 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c r="A2658" s="1">
        <v>2657</v>
      </c>
      <c r="B2658" s="1" t="s">
        <v>5776</v>
      </c>
      <c r="C2658" s="7">
        <f>YEAR('Main 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c r="A2659" s="1">
        <v>2658</v>
      </c>
      <c r="B2659" s="1" t="s">
        <v>5776</v>
      </c>
      <c r="C2659" s="7">
        <f>YEAR('Main 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c r="A2660" s="1">
        <v>2659</v>
      </c>
      <c r="B2660" s="1" t="s">
        <v>5783</v>
      </c>
      <c r="C2660" s="7">
        <f>YEAR('Main 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c r="A2661" s="1">
        <v>2660</v>
      </c>
      <c r="B2661" s="1" t="s">
        <v>5784</v>
      </c>
      <c r="C2661" s="7">
        <f>YEAR('Main 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c r="A2662" s="1">
        <v>2661</v>
      </c>
      <c r="B2662" s="1" t="s">
        <v>5785</v>
      </c>
      <c r="C2662" s="7">
        <f>YEAR('Main 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c r="A2663" s="1">
        <v>2662</v>
      </c>
      <c r="B2663" s="1" t="s">
        <v>5785</v>
      </c>
      <c r="C2663" s="7">
        <f>YEAR('Main 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c r="A2664" s="1">
        <v>2663</v>
      </c>
      <c r="B2664" s="1" t="s">
        <v>5788</v>
      </c>
      <c r="C2664" s="7">
        <f>YEAR('Main 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c r="A2665" s="1">
        <v>2664</v>
      </c>
      <c r="B2665" s="1" t="s">
        <v>5791</v>
      </c>
      <c r="C2665" s="7">
        <f>YEAR('Main 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c r="A2666" s="1">
        <v>2665</v>
      </c>
      <c r="B2666" s="1" t="s">
        <v>5791</v>
      </c>
      <c r="C2666" s="7">
        <f>YEAR('Main 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c r="A2667" s="1">
        <v>2666</v>
      </c>
      <c r="B2667" s="1" t="s">
        <v>5791</v>
      </c>
      <c r="C2667" s="7">
        <f>YEAR('Main 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c r="A2668" s="1">
        <v>2667</v>
      </c>
      <c r="B2668" s="1" t="s">
        <v>5792</v>
      </c>
      <c r="C2668" s="7">
        <f>YEAR('Main 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c r="A2669" s="1">
        <v>2668</v>
      </c>
      <c r="B2669" s="1" t="s">
        <v>5792</v>
      </c>
      <c r="C2669" s="7">
        <f>YEAR('Main 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c r="A2670" s="1">
        <v>2669</v>
      </c>
      <c r="B2670" s="1" t="s">
        <v>5795</v>
      </c>
      <c r="C2670" s="7">
        <f>YEAR('Main 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c r="A2671" s="1">
        <v>2670</v>
      </c>
      <c r="B2671" s="1" t="s">
        <v>5795</v>
      </c>
      <c r="C2671" s="7">
        <f>YEAR('Main 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c r="A2672" s="1">
        <v>2671</v>
      </c>
      <c r="B2672" s="1" t="s">
        <v>5798</v>
      </c>
      <c r="C2672" s="7">
        <f>YEAR('Main 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c r="A2673" s="1">
        <v>2672</v>
      </c>
      <c r="B2673" s="1" t="s">
        <v>5798</v>
      </c>
      <c r="C2673" s="7">
        <f>YEAR('Main 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c r="A2674" s="1">
        <v>2673</v>
      </c>
      <c r="B2674" s="1" t="s">
        <v>5798</v>
      </c>
      <c r="C2674" s="7">
        <f>YEAR('Main 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c r="A2675" s="1">
        <v>2674</v>
      </c>
      <c r="B2675" s="1" t="s">
        <v>5798</v>
      </c>
      <c r="C2675" s="7">
        <f>YEAR('Main 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c r="A2676" s="1">
        <v>2675</v>
      </c>
      <c r="B2676" s="1" t="s">
        <v>5805</v>
      </c>
      <c r="C2676" s="7">
        <f>YEAR('Main 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c r="A2677" s="1">
        <v>2676</v>
      </c>
      <c r="B2677" s="1" t="s">
        <v>5808</v>
      </c>
      <c r="C2677" s="7">
        <f>YEAR('Main 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c r="A2678" s="1">
        <v>2677</v>
      </c>
      <c r="B2678" s="1" t="s">
        <v>5808</v>
      </c>
      <c r="C2678" s="7">
        <f>YEAR('Main 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c r="A2679" s="1">
        <v>2678</v>
      </c>
      <c r="B2679" s="1" t="s">
        <v>5809</v>
      </c>
      <c r="C2679" s="7">
        <f>YEAR('Main 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c r="A2680" s="1">
        <v>2679</v>
      </c>
      <c r="B2680" s="1" t="s">
        <v>5809</v>
      </c>
      <c r="C2680" s="7">
        <f>YEAR('Main 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c r="A2681" s="1">
        <v>2680</v>
      </c>
      <c r="B2681" s="1" t="s">
        <v>5812</v>
      </c>
      <c r="C2681" s="7">
        <f>YEAR('Main 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c r="A2682" s="1">
        <v>2681</v>
      </c>
      <c r="B2682" s="1" t="s">
        <v>5812</v>
      </c>
      <c r="C2682" s="7">
        <f>YEAR('Main 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c r="A2683" s="1">
        <v>2682</v>
      </c>
      <c r="B2683" s="1" t="s">
        <v>5812</v>
      </c>
      <c r="C2683" s="7">
        <f>YEAR('Main 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c r="A2684" s="1">
        <v>2683</v>
      </c>
      <c r="B2684" s="1" t="s">
        <v>5812</v>
      </c>
      <c r="C2684" s="7">
        <f>YEAR('Main 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c r="A2685" s="1">
        <v>2684</v>
      </c>
      <c r="B2685" s="1" t="s">
        <v>5812</v>
      </c>
      <c r="C2685" s="7">
        <f>YEAR('Main 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c r="A2686" s="1">
        <v>2685</v>
      </c>
      <c r="B2686" s="1" t="s">
        <v>5819</v>
      </c>
      <c r="C2686" s="7">
        <f>YEAR('Main 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c r="A2687" s="1">
        <v>2686</v>
      </c>
      <c r="B2687" s="1" t="s">
        <v>5820</v>
      </c>
      <c r="C2687" s="7">
        <f>YEAR('Main 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c r="A2688" s="1">
        <v>2687</v>
      </c>
      <c r="B2688" s="1" t="s">
        <v>5820</v>
      </c>
      <c r="C2688" s="7">
        <f>YEAR('Main 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c r="A2689" s="1">
        <v>2688</v>
      </c>
      <c r="B2689" s="1" t="s">
        <v>5821</v>
      </c>
      <c r="C2689" s="7">
        <f>YEAR('Main 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c r="A2690" s="1">
        <v>2689</v>
      </c>
      <c r="B2690" s="1" t="s">
        <v>5824</v>
      </c>
      <c r="C2690" s="7">
        <f>YEAR('Main 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c r="A2691" s="1">
        <v>2690</v>
      </c>
      <c r="B2691" s="1" t="s">
        <v>5827</v>
      </c>
      <c r="C2691" s="7">
        <f>YEAR('Main 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c r="A2692" s="1">
        <v>2691</v>
      </c>
      <c r="B2692" s="1" t="s">
        <v>5828</v>
      </c>
      <c r="C2692" s="7">
        <f>YEAR('Main 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c r="A2693" s="1">
        <v>2692</v>
      </c>
      <c r="B2693" s="1" t="s">
        <v>5829</v>
      </c>
      <c r="C2693" s="7">
        <f>YEAR('Main 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c r="A2694" s="1">
        <v>2693</v>
      </c>
      <c r="B2694" s="1" t="s">
        <v>5829</v>
      </c>
      <c r="C2694" s="7">
        <f>YEAR('Main 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c r="A2695" s="1">
        <v>2694</v>
      </c>
      <c r="B2695" s="1" t="s">
        <v>5835</v>
      </c>
      <c r="C2695" s="7">
        <f>YEAR('Main 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c r="A2696" s="1">
        <v>2695</v>
      </c>
      <c r="B2696" s="1" t="s">
        <v>5836</v>
      </c>
      <c r="C2696" s="7">
        <f>YEAR('Main 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c r="A2697" s="1">
        <v>2696</v>
      </c>
      <c r="B2697" s="1" t="s">
        <v>5837</v>
      </c>
      <c r="C2697" s="7">
        <f>YEAR('Main 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c r="A2698" s="1">
        <v>2697</v>
      </c>
      <c r="B2698" s="1" t="s">
        <v>5840</v>
      </c>
      <c r="C2698" s="7">
        <f>YEAR('Main 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c r="A2699" s="1">
        <v>2698</v>
      </c>
      <c r="B2699" s="1" t="s">
        <v>5840</v>
      </c>
      <c r="C2699" s="7">
        <f>YEAR('Main 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c r="A2700" s="1">
        <v>2699</v>
      </c>
      <c r="B2700" s="1" t="s">
        <v>5840</v>
      </c>
      <c r="C2700" s="7">
        <f>YEAR('Main 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c r="A2701" s="1">
        <v>2700</v>
      </c>
      <c r="B2701" s="1" t="s">
        <v>5840</v>
      </c>
      <c r="C2701" s="7">
        <f>YEAR('Main 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c r="A2702" s="1">
        <v>2701</v>
      </c>
      <c r="B2702" s="1" t="s">
        <v>5840</v>
      </c>
      <c r="C2702" s="7">
        <f>YEAR('Main 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c r="A2703" s="1">
        <v>2702</v>
      </c>
      <c r="B2703" s="1" t="s">
        <v>5840</v>
      </c>
      <c r="C2703" s="7">
        <f>YEAR('Main 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c r="A2704" s="1">
        <v>2703</v>
      </c>
      <c r="B2704" s="1" t="s">
        <v>5840</v>
      </c>
      <c r="C2704" s="7">
        <f>YEAR('Main 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c r="A2705" s="1">
        <v>2704</v>
      </c>
      <c r="B2705" s="1" t="s">
        <v>5847</v>
      </c>
      <c r="C2705" s="7">
        <f>YEAR('Main 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c r="A2706" s="1">
        <v>2705</v>
      </c>
      <c r="B2706" s="1" t="s">
        <v>5850</v>
      </c>
      <c r="C2706" s="7">
        <f>YEAR('Main 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c r="A2707" s="1">
        <v>2706</v>
      </c>
      <c r="B2707" s="1" t="s">
        <v>5851</v>
      </c>
      <c r="C2707" s="7">
        <f>YEAR('Main 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c r="A2708" s="1">
        <v>2707</v>
      </c>
      <c r="B2708" s="1" t="s">
        <v>5851</v>
      </c>
      <c r="C2708" s="7">
        <f>YEAR('Main 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c r="A2709" s="1">
        <v>2708</v>
      </c>
      <c r="B2709" s="1" t="s">
        <v>5851</v>
      </c>
      <c r="C2709" s="7">
        <f>YEAR('Main 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c r="A2710" s="1">
        <v>2709</v>
      </c>
      <c r="B2710" s="1" t="s">
        <v>5856</v>
      </c>
      <c r="C2710" s="7">
        <f>YEAR('Main 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c r="A2711" s="1">
        <v>2710</v>
      </c>
      <c r="B2711" s="1" t="s">
        <v>5856</v>
      </c>
      <c r="C2711" s="7">
        <f>YEAR('Main 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c r="A2712" s="1">
        <v>2711</v>
      </c>
      <c r="B2712" s="1" t="s">
        <v>5859</v>
      </c>
      <c r="C2712" s="7">
        <f>YEAR('Main 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c r="A2713" s="1">
        <v>2712</v>
      </c>
      <c r="B2713" s="1" t="s">
        <v>5860</v>
      </c>
      <c r="C2713" s="7">
        <f>YEAR('Main 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c r="A2714" s="1">
        <v>2713</v>
      </c>
      <c r="B2714" s="1" t="s">
        <v>5861</v>
      </c>
      <c r="C2714" s="7">
        <f>YEAR('Main 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c r="A2715" s="1">
        <v>2714</v>
      </c>
      <c r="B2715" s="1" t="s">
        <v>5862</v>
      </c>
      <c r="C2715" s="7">
        <f>YEAR('Main 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c r="A2716" s="1">
        <v>2715</v>
      </c>
      <c r="B2716" s="1" t="s">
        <v>5864</v>
      </c>
      <c r="C2716" s="7">
        <f>YEAR('Main 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c r="A2717" s="1">
        <v>2716</v>
      </c>
      <c r="B2717" s="1" t="s">
        <v>5865</v>
      </c>
      <c r="C2717" s="7">
        <f>YEAR('Main 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c r="A2718" s="1">
        <v>2717</v>
      </c>
      <c r="B2718" s="1" t="s">
        <v>5868</v>
      </c>
      <c r="C2718" s="7">
        <f>YEAR('Main 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c r="A2719" s="1">
        <v>2718</v>
      </c>
      <c r="B2719" s="1" t="s">
        <v>5871</v>
      </c>
      <c r="C2719" s="7">
        <f>YEAR('Main 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c r="A2720" s="1">
        <v>2719</v>
      </c>
      <c r="B2720" s="1" t="s">
        <v>5874</v>
      </c>
      <c r="C2720" s="7">
        <f>YEAR('Main 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c r="A2721" s="1">
        <v>2720</v>
      </c>
      <c r="B2721" s="1" t="s">
        <v>5875</v>
      </c>
      <c r="C2721" s="7">
        <f>YEAR('Main 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c r="A2722" s="1">
        <v>2721</v>
      </c>
      <c r="B2722" s="1" t="s">
        <v>5876</v>
      </c>
      <c r="C2722" s="7">
        <f>YEAR('Main 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c r="A2723" s="1">
        <v>2722</v>
      </c>
      <c r="B2723" s="1" t="s">
        <v>5876</v>
      </c>
      <c r="C2723" s="7">
        <f>YEAR('Main 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c r="A2724" s="1">
        <v>2723</v>
      </c>
      <c r="B2724" s="1" t="s">
        <v>5877</v>
      </c>
      <c r="C2724" s="7">
        <f>YEAR('Main 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c r="A2725" s="1">
        <v>2724</v>
      </c>
      <c r="B2725" s="1" t="s">
        <v>5878</v>
      </c>
      <c r="C2725" s="7">
        <f>YEAR('Main 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c r="A2726" s="1">
        <v>2725</v>
      </c>
      <c r="B2726" s="1" t="s">
        <v>5878</v>
      </c>
      <c r="C2726" s="7">
        <f>YEAR('Main 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c r="A2727" s="1">
        <v>2726</v>
      </c>
      <c r="B2727" s="1" t="s">
        <v>5881</v>
      </c>
      <c r="C2727" s="7">
        <f>YEAR('Main 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c r="A2728" s="1">
        <v>2727</v>
      </c>
      <c r="B2728" s="1" t="s">
        <v>5881</v>
      </c>
      <c r="C2728" s="7">
        <f>YEAR('Main 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c r="A2729" s="1">
        <v>2728</v>
      </c>
      <c r="B2729" s="1" t="s">
        <v>5882</v>
      </c>
      <c r="C2729" s="7">
        <f>YEAR('Main 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c r="A2730" s="1">
        <v>2729</v>
      </c>
      <c r="B2730" s="1" t="s">
        <v>5882</v>
      </c>
      <c r="C2730" s="7">
        <f>YEAR('Main 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c r="A2731" s="1">
        <v>2730</v>
      </c>
      <c r="B2731" s="1" t="s">
        <v>5883</v>
      </c>
      <c r="C2731" s="7">
        <f>YEAR('Main 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c r="A2732" s="1">
        <v>2731</v>
      </c>
      <c r="B2732" s="1" t="s">
        <v>5883</v>
      </c>
      <c r="C2732" s="7">
        <f>YEAR('Main 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c r="A2733" s="1">
        <v>2732</v>
      </c>
      <c r="B2733" s="1" t="s">
        <v>5883</v>
      </c>
      <c r="C2733" s="7">
        <f>YEAR('Main 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c r="A2734" s="1">
        <v>2733</v>
      </c>
      <c r="B2734" s="1" t="s">
        <v>5886</v>
      </c>
      <c r="C2734" s="7">
        <f>YEAR('Main 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c r="A2735" s="1">
        <v>2734</v>
      </c>
      <c r="B2735" s="1" t="s">
        <v>5886</v>
      </c>
      <c r="C2735" s="7">
        <f>YEAR('Main 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c r="A2736" s="1">
        <v>2735</v>
      </c>
      <c r="B2736" s="1" t="s">
        <v>5887</v>
      </c>
      <c r="C2736" s="7">
        <f>YEAR('Main 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c r="A2737" s="1">
        <v>2736</v>
      </c>
      <c r="B2737" s="1" t="s">
        <v>5889</v>
      </c>
      <c r="C2737" s="7">
        <f>YEAR('Main 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c r="A2738" s="1">
        <v>2737</v>
      </c>
      <c r="B2738" s="1" t="s">
        <v>5889</v>
      </c>
      <c r="C2738" s="7">
        <f>YEAR('Main 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c r="A2739" s="1">
        <v>2738</v>
      </c>
      <c r="B2739" s="1" t="s">
        <v>5889</v>
      </c>
      <c r="C2739" s="7">
        <f>YEAR('Main 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c r="A2740" s="1">
        <v>2739</v>
      </c>
      <c r="B2740" s="1" t="s">
        <v>5889</v>
      </c>
      <c r="C2740" s="7">
        <f>YEAR('Main 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c r="A2741" s="1">
        <v>2740</v>
      </c>
      <c r="B2741" s="1" t="s">
        <v>5892</v>
      </c>
      <c r="C2741" s="7">
        <f>YEAR('Main 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c r="A2742" s="1">
        <v>2741</v>
      </c>
      <c r="B2742" s="1" t="s">
        <v>5892</v>
      </c>
      <c r="C2742" s="7">
        <f>YEAR('Main 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c r="A2743" s="1">
        <v>2742</v>
      </c>
      <c r="B2743" s="1" t="s">
        <v>5898</v>
      </c>
      <c r="C2743" s="7">
        <f>YEAR('Main 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c r="A2744" s="1">
        <v>2743</v>
      </c>
      <c r="B2744" s="1" t="s">
        <v>5899</v>
      </c>
      <c r="C2744" s="7">
        <f>YEAR('Main 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c r="A2745" s="1">
        <v>2744</v>
      </c>
      <c r="B2745" s="1" t="s">
        <v>5902</v>
      </c>
      <c r="C2745" s="7">
        <f>YEAR('Main 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c r="A2746" s="1">
        <v>2745</v>
      </c>
      <c r="B2746" s="1" t="s">
        <v>5902</v>
      </c>
      <c r="C2746" s="7">
        <f>YEAR('Main 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c r="A2747" s="1">
        <v>2746</v>
      </c>
      <c r="B2747" s="1" t="s">
        <v>5903</v>
      </c>
      <c r="C2747" s="7">
        <f>YEAR('Main 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c r="A2748" s="1">
        <v>2747</v>
      </c>
      <c r="B2748" s="1" t="s">
        <v>5904</v>
      </c>
      <c r="C2748" s="7">
        <f>YEAR('Main 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c r="A2749" s="1">
        <v>2748</v>
      </c>
      <c r="B2749" s="1" t="s">
        <v>5905</v>
      </c>
      <c r="C2749" s="7">
        <f>YEAR('Main 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c r="A2750" s="1">
        <v>2749</v>
      </c>
      <c r="B2750" s="1" t="s">
        <v>5909</v>
      </c>
      <c r="C2750" s="7">
        <f>YEAR('Main 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c r="A2751" s="1">
        <v>2750</v>
      </c>
      <c r="B2751" s="1" t="s">
        <v>5912</v>
      </c>
      <c r="C2751" s="7">
        <f>YEAR('Main 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c r="A2752" s="1">
        <v>2751</v>
      </c>
      <c r="B2752" s="1" t="s">
        <v>5915</v>
      </c>
      <c r="C2752" s="7">
        <f>YEAR('Main 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c r="A2753" s="1">
        <v>2752</v>
      </c>
      <c r="B2753" s="1" t="s">
        <v>5919</v>
      </c>
      <c r="C2753" s="7">
        <f>YEAR('Main 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c r="A2754" s="1">
        <v>2753</v>
      </c>
      <c r="B2754" s="1" t="s">
        <v>5920</v>
      </c>
      <c r="C2754" s="7">
        <f>YEAR('Main 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c r="A2755" s="1">
        <v>2754</v>
      </c>
      <c r="B2755" s="1" t="s">
        <v>5920</v>
      </c>
      <c r="C2755" s="7">
        <f>YEAR('Main 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c r="A2756" s="1">
        <v>2755</v>
      </c>
      <c r="B2756" s="1" t="s">
        <v>5920</v>
      </c>
      <c r="C2756" s="7">
        <f>YEAR('Main 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c r="A2757" s="1">
        <v>2756</v>
      </c>
      <c r="B2757" s="1" t="s">
        <v>5920</v>
      </c>
      <c r="C2757" s="7">
        <f>YEAR('Main 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c r="A2758" s="1">
        <v>2757</v>
      </c>
      <c r="B2758" s="1" t="s">
        <v>5920</v>
      </c>
      <c r="C2758" s="7">
        <f>YEAR('Main 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c r="A2759" s="1">
        <v>2758</v>
      </c>
      <c r="B2759" s="1" t="s">
        <v>5923</v>
      </c>
      <c r="C2759" s="7">
        <f>YEAR('Main 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c r="A2760" s="1">
        <v>2759</v>
      </c>
      <c r="B2760" s="1" t="s">
        <v>5924</v>
      </c>
      <c r="C2760" s="7">
        <f>YEAR('Main 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c r="A2761" s="1">
        <v>2760</v>
      </c>
      <c r="B2761" s="1" t="s">
        <v>5924</v>
      </c>
      <c r="C2761" s="7">
        <f>YEAR('Main 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c r="A2762" s="1">
        <v>2761</v>
      </c>
      <c r="B2762" s="1" t="s">
        <v>5927</v>
      </c>
      <c r="C2762" s="7">
        <f>YEAR('Main 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c r="A2763" s="1">
        <v>2762</v>
      </c>
      <c r="B2763" s="1" t="s">
        <v>5930</v>
      </c>
      <c r="C2763" s="7">
        <f>YEAR('Main 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c r="A2764" s="1">
        <v>2763</v>
      </c>
      <c r="B2764" s="1" t="s">
        <v>5930</v>
      </c>
      <c r="C2764" s="7">
        <f>YEAR('Main 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c r="A2765" s="1">
        <v>2764</v>
      </c>
      <c r="B2765" s="1" t="s">
        <v>5933</v>
      </c>
      <c r="C2765" s="7">
        <f>YEAR('Main 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c r="A2766" s="1">
        <v>2765</v>
      </c>
      <c r="B2766" s="1" t="s">
        <v>5933</v>
      </c>
      <c r="C2766" s="7">
        <f>YEAR('Main 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c r="A2767" s="1">
        <v>2766</v>
      </c>
      <c r="B2767" s="1" t="s">
        <v>5933</v>
      </c>
      <c r="C2767" s="7">
        <f>YEAR('Main 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c r="A2768" s="1">
        <v>2767</v>
      </c>
      <c r="B2768" s="1" t="s">
        <v>5938</v>
      </c>
      <c r="C2768" s="7">
        <f>YEAR('Main 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c r="A2769" s="1">
        <v>2768</v>
      </c>
      <c r="B2769" s="1" t="s">
        <v>5938</v>
      </c>
      <c r="C2769" s="7">
        <f>YEAR('Main 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c r="A2770" s="1">
        <v>2769</v>
      </c>
      <c r="B2770" s="1" t="s">
        <v>5941</v>
      </c>
      <c r="C2770" s="7">
        <f>YEAR('Main 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c r="A2771" s="1">
        <v>2770</v>
      </c>
      <c r="B2771" s="1" t="s">
        <v>5941</v>
      </c>
      <c r="C2771" s="7">
        <f>YEAR('Main 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c r="A2772" s="1">
        <v>2771</v>
      </c>
      <c r="B2772" s="1" t="s">
        <v>5941</v>
      </c>
      <c r="C2772" s="7">
        <f>YEAR('Main 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c r="A2773" s="1">
        <v>2772</v>
      </c>
      <c r="B2773" s="1" t="s">
        <v>5946</v>
      </c>
      <c r="C2773" s="7">
        <f>YEAR('Main 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c r="A2774" s="1">
        <v>2773</v>
      </c>
      <c r="B2774" s="1" t="s">
        <v>5948</v>
      </c>
      <c r="C2774" s="7">
        <f>YEAR('Main 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c r="A2775" s="1">
        <v>2774</v>
      </c>
      <c r="B2775" s="1" t="s">
        <v>5949</v>
      </c>
      <c r="C2775" s="7">
        <f>YEAR('Main 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c r="A2776" s="1">
        <v>2775</v>
      </c>
      <c r="B2776" s="1" t="s">
        <v>5950</v>
      </c>
      <c r="C2776" s="7">
        <f>YEAR('Main 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c r="A2777" s="1">
        <v>2776</v>
      </c>
      <c r="B2777" s="1" t="s">
        <v>5951</v>
      </c>
      <c r="C2777" s="7">
        <f>YEAR('Main 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c r="A2778" s="1">
        <v>2777</v>
      </c>
      <c r="B2778" s="1" t="s">
        <v>5952</v>
      </c>
      <c r="C2778" s="7">
        <f>YEAR('Main 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c r="A2779" s="1">
        <v>2778</v>
      </c>
      <c r="B2779" s="1" t="s">
        <v>5953</v>
      </c>
      <c r="C2779" s="7">
        <f>YEAR('Main 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c r="A2780" s="1">
        <v>2779</v>
      </c>
      <c r="B2780" s="1" t="s">
        <v>5955</v>
      </c>
      <c r="C2780" s="7">
        <f>YEAR('Main 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c r="A2781" s="1">
        <v>2780</v>
      </c>
      <c r="B2781" s="1" t="s">
        <v>5955</v>
      </c>
      <c r="C2781" s="7">
        <f>YEAR('Main 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c r="A2782" s="1">
        <v>2781</v>
      </c>
      <c r="B2782" s="1" t="s">
        <v>5959</v>
      </c>
      <c r="C2782" s="7">
        <f>YEAR('Main 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c r="A2783" s="1">
        <v>2782</v>
      </c>
      <c r="B2783" s="1" t="s">
        <v>5960</v>
      </c>
      <c r="C2783" s="7">
        <f>YEAR('Main 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c r="A2784" s="1">
        <v>2783</v>
      </c>
      <c r="B2784" s="1" t="s">
        <v>5961</v>
      </c>
      <c r="C2784" s="7">
        <f>YEAR('Main 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c r="A2785" s="1">
        <v>2784</v>
      </c>
      <c r="B2785" s="1" t="s">
        <v>5962</v>
      </c>
      <c r="C2785" s="7">
        <f>YEAR('Main 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c r="A2786" s="1">
        <v>2785</v>
      </c>
      <c r="B2786" s="1" t="s">
        <v>5965</v>
      </c>
      <c r="C2786" s="7">
        <f>YEAR('Main 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c r="A2787" s="1">
        <v>2786</v>
      </c>
      <c r="B2787" s="1" t="s">
        <v>5966</v>
      </c>
      <c r="C2787" s="7">
        <f>YEAR('Main 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c r="A2788" s="1">
        <v>2787</v>
      </c>
      <c r="B2788" s="1" t="s">
        <v>5966</v>
      </c>
      <c r="C2788" s="7">
        <f>YEAR('Main 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c r="A2789" s="1">
        <v>2788</v>
      </c>
      <c r="B2789" s="1" t="s">
        <v>5969</v>
      </c>
      <c r="C2789" s="7">
        <f>YEAR('Main 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c r="A2790" s="1">
        <v>2789</v>
      </c>
      <c r="B2790" s="1" t="s">
        <v>5969</v>
      </c>
      <c r="C2790" s="7">
        <f>YEAR('Main 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c r="A2791" s="1">
        <v>2790</v>
      </c>
      <c r="B2791" s="1" t="s">
        <v>5969</v>
      </c>
      <c r="C2791" s="7">
        <f>YEAR('Main 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c r="A2792" s="1">
        <v>2791</v>
      </c>
      <c r="B2792" s="1" t="s">
        <v>5971</v>
      </c>
      <c r="C2792" s="7">
        <f>YEAR('Main 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c r="A2793" s="1">
        <v>2792</v>
      </c>
      <c r="B2793" s="1" t="s">
        <v>5971</v>
      </c>
      <c r="C2793" s="7">
        <f>YEAR('Main 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c r="A2794" s="1">
        <v>2793</v>
      </c>
      <c r="B2794" s="1" t="s">
        <v>5971</v>
      </c>
      <c r="C2794" s="7">
        <f>YEAR('Main 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c r="A2795" s="1">
        <v>2794</v>
      </c>
      <c r="B2795" s="1" t="s">
        <v>5972</v>
      </c>
      <c r="C2795" s="7">
        <f>YEAR('Main 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c r="A2796" s="1">
        <v>2795</v>
      </c>
      <c r="B2796" s="1" t="s">
        <v>5972</v>
      </c>
      <c r="C2796" s="7">
        <f>YEAR('Main 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c r="A2797" s="1">
        <v>2796</v>
      </c>
      <c r="B2797" s="1" t="s">
        <v>5972</v>
      </c>
      <c r="C2797" s="7">
        <f>YEAR('Main 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c r="A2798" s="1">
        <v>2797</v>
      </c>
      <c r="B2798" s="1" t="s">
        <v>5972</v>
      </c>
      <c r="C2798" s="7">
        <f>YEAR('Main 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c r="A2799" s="1">
        <v>2798</v>
      </c>
      <c r="B2799" s="1" t="s">
        <v>5974</v>
      </c>
      <c r="C2799" s="7">
        <f>YEAR('Main 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c r="A2800" s="1">
        <v>2799</v>
      </c>
      <c r="B2800" s="1" t="s">
        <v>5974</v>
      </c>
      <c r="C2800" s="7">
        <f>YEAR('Main 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c r="A2801" s="1">
        <v>2800</v>
      </c>
      <c r="B2801" s="1" t="s">
        <v>5974</v>
      </c>
      <c r="C2801" s="7">
        <f>YEAR('Main 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c r="A2802" s="1">
        <v>2801</v>
      </c>
      <c r="B2802" s="1" t="s">
        <v>5975</v>
      </c>
      <c r="C2802" s="7">
        <f>YEAR('Main 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c r="A2803" s="1">
        <v>2802</v>
      </c>
      <c r="B2803" s="1" t="s">
        <v>5976</v>
      </c>
      <c r="C2803" s="7">
        <f>YEAR('Main 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c r="A2804" s="1">
        <v>2803</v>
      </c>
      <c r="B2804" s="1" t="s">
        <v>5977</v>
      </c>
      <c r="C2804" s="7">
        <f>YEAR('Main 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c r="A2805" s="1">
        <v>2804</v>
      </c>
      <c r="B2805" s="1" t="s">
        <v>5980</v>
      </c>
      <c r="C2805" s="7">
        <f>YEAR('Main 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c r="A2806" s="1">
        <v>2805</v>
      </c>
      <c r="B2806" s="1" t="s">
        <v>5980</v>
      </c>
      <c r="C2806" s="7">
        <f>YEAR('Main 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c r="A2807" s="1">
        <v>2806</v>
      </c>
      <c r="B2807" s="1" t="s">
        <v>5983</v>
      </c>
      <c r="C2807" s="7">
        <f>YEAR('Main 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c r="A2808" s="1">
        <v>2807</v>
      </c>
      <c r="B2808" s="1" t="s">
        <v>5984</v>
      </c>
      <c r="C2808" s="7">
        <f>YEAR('Main 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c r="A2809" s="1">
        <v>2808</v>
      </c>
      <c r="B2809" s="1" t="s">
        <v>5984</v>
      </c>
      <c r="C2809" s="7">
        <f>YEAR('Main 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c r="A2810" s="1">
        <v>2809</v>
      </c>
      <c r="B2810" s="1" t="s">
        <v>5984</v>
      </c>
      <c r="C2810" s="7">
        <f>YEAR('Main 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c r="A2811" s="1">
        <v>2810</v>
      </c>
      <c r="B2811" s="1" t="s">
        <v>5984</v>
      </c>
      <c r="C2811" s="7">
        <f>YEAR('Main 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c r="A2812" s="1">
        <v>2811</v>
      </c>
      <c r="B2812" s="1" t="s">
        <v>5989</v>
      </c>
      <c r="C2812" s="7">
        <f>YEAR('Main 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c r="A2813" s="1">
        <v>2812</v>
      </c>
      <c r="B2813" s="1" t="s">
        <v>5989</v>
      </c>
      <c r="C2813" s="7">
        <f>YEAR('Main 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c r="A2814" s="1">
        <v>2813</v>
      </c>
      <c r="B2814" s="1" t="s">
        <v>5989</v>
      </c>
      <c r="C2814" s="7">
        <f>YEAR('Main 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c r="A2815" s="1">
        <v>2814</v>
      </c>
      <c r="B2815" s="1" t="s">
        <v>5989</v>
      </c>
      <c r="C2815" s="7">
        <f>YEAR('Main 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c r="A2816" s="1">
        <v>2815</v>
      </c>
      <c r="B2816" s="1" t="s">
        <v>5989</v>
      </c>
      <c r="C2816" s="7">
        <f>YEAR('Main 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c r="A2817" s="1">
        <v>2816</v>
      </c>
      <c r="B2817" s="1" t="s">
        <v>5992</v>
      </c>
      <c r="C2817" s="7">
        <f>YEAR('Main 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c r="A2818" s="1">
        <v>2817</v>
      </c>
      <c r="B2818" s="1" t="s">
        <v>5992</v>
      </c>
      <c r="C2818" s="7">
        <f>YEAR('Main 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c r="A2819" s="1">
        <v>2818</v>
      </c>
      <c r="B2819" s="1" t="s">
        <v>5992</v>
      </c>
      <c r="C2819" s="7">
        <f>YEAR('Main 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c r="A2820" s="1">
        <v>2819</v>
      </c>
      <c r="B2820" s="1" t="s">
        <v>5992</v>
      </c>
      <c r="C2820" s="7">
        <f>YEAR('Main 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c r="A2821" s="1">
        <v>2820</v>
      </c>
      <c r="B2821" s="1" t="s">
        <v>5995</v>
      </c>
      <c r="C2821" s="7">
        <f>YEAR('Main 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c r="A2822" s="1">
        <v>2821</v>
      </c>
      <c r="B2822" s="1" t="s">
        <v>5995</v>
      </c>
      <c r="C2822" s="7">
        <f>YEAR('Main 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c r="A2823" s="1">
        <v>2822</v>
      </c>
      <c r="B2823" s="1" t="s">
        <v>5998</v>
      </c>
      <c r="C2823" s="7">
        <f>YEAR('Main 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c r="A2824" s="1">
        <v>2823</v>
      </c>
      <c r="B2824" s="1" t="s">
        <v>5999</v>
      </c>
      <c r="C2824" s="7">
        <f>YEAR('Main 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c r="A2825" s="1">
        <v>2824</v>
      </c>
      <c r="B2825" s="1" t="s">
        <v>5999</v>
      </c>
      <c r="C2825" s="7">
        <f>YEAR('Main 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c r="A2826" s="1">
        <v>2825</v>
      </c>
      <c r="B2826" s="1" t="s">
        <v>6000</v>
      </c>
      <c r="C2826" s="7">
        <f>YEAR('Main 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c r="A2827" s="1">
        <v>2826</v>
      </c>
      <c r="B2827" s="1" t="s">
        <v>6000</v>
      </c>
      <c r="C2827" s="7">
        <f>YEAR('Main 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c r="A2828" s="1">
        <v>2827</v>
      </c>
      <c r="B2828" s="1" t="s">
        <v>6000</v>
      </c>
      <c r="C2828" s="7">
        <f>YEAR('Main 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c r="A2829" s="1">
        <v>2828</v>
      </c>
      <c r="B2829" s="1" t="s">
        <v>6000</v>
      </c>
      <c r="C2829" s="7">
        <f>YEAR('Main 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c r="A2830" s="1">
        <v>2829</v>
      </c>
      <c r="B2830" s="1" t="s">
        <v>6003</v>
      </c>
      <c r="C2830" s="7">
        <f>YEAR('Main 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c r="A2831" s="1">
        <v>2830</v>
      </c>
      <c r="B2831" s="1" t="s">
        <v>6003</v>
      </c>
      <c r="C2831" s="7">
        <f>YEAR('Main 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c r="A2832" s="1">
        <v>2831</v>
      </c>
      <c r="B2832" s="1" t="s">
        <v>6003</v>
      </c>
      <c r="C2832" s="7">
        <f>YEAR('Main 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c r="A2833" s="1">
        <v>2832</v>
      </c>
      <c r="B2833" s="1" t="s">
        <v>6008</v>
      </c>
      <c r="C2833" s="7">
        <f>YEAR('Main 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c r="A2834" s="1">
        <v>2833</v>
      </c>
      <c r="B2834" s="1" t="s">
        <v>6008</v>
      </c>
      <c r="C2834" s="7">
        <f>YEAR('Main 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c r="A2835" s="1">
        <v>2834</v>
      </c>
      <c r="B2835" s="1" t="s">
        <v>6011</v>
      </c>
      <c r="C2835" s="7">
        <f>YEAR('Main 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c r="A2836" s="1">
        <v>2835</v>
      </c>
      <c r="B2836" s="1" t="s">
        <v>6011</v>
      </c>
      <c r="C2836" s="7">
        <f>YEAR('Main 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c r="A2837" s="1">
        <v>2836</v>
      </c>
      <c r="B2837" s="1" t="s">
        <v>6014</v>
      </c>
      <c r="C2837" s="7">
        <f>YEAR('Main 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c r="A2838" s="1">
        <v>2837</v>
      </c>
      <c r="B2838" s="1" t="s">
        <v>6014</v>
      </c>
      <c r="C2838" s="7">
        <f>YEAR('Main 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c r="A2839" s="1">
        <v>2838</v>
      </c>
      <c r="B2839" s="1" t="s">
        <v>6014</v>
      </c>
      <c r="C2839" s="7">
        <f>YEAR('Main 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c r="A2840" s="1">
        <v>2839</v>
      </c>
      <c r="B2840" s="1" t="s">
        <v>6017</v>
      </c>
      <c r="C2840" s="7">
        <f>YEAR('Main 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c r="A2841" s="1">
        <v>2840</v>
      </c>
      <c r="B2841" s="1" t="s">
        <v>6018</v>
      </c>
      <c r="C2841" s="7">
        <f>YEAR('Main 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c r="A2842" s="1">
        <v>2841</v>
      </c>
      <c r="B2842" s="1" t="s">
        <v>6019</v>
      </c>
      <c r="C2842" s="7">
        <f>YEAR('Main 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c r="A2843" s="1">
        <v>2842</v>
      </c>
      <c r="B2843" s="1" t="s">
        <v>6020</v>
      </c>
      <c r="C2843" s="7">
        <f>YEAR('Main 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c r="A2844" s="1">
        <v>2843</v>
      </c>
      <c r="B2844" s="1" t="s">
        <v>6021</v>
      </c>
      <c r="C2844" s="7">
        <f>YEAR('Main 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c r="A2845" s="1">
        <v>2844</v>
      </c>
      <c r="B2845" s="1" t="s">
        <v>6024</v>
      </c>
      <c r="C2845" s="7">
        <f>YEAR('Main 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c r="A2846" s="1">
        <v>2845</v>
      </c>
      <c r="B2846" s="1" t="s">
        <v>6025</v>
      </c>
      <c r="C2846" s="7">
        <f>YEAR('Main 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c r="A2847" s="1">
        <v>2846</v>
      </c>
      <c r="B2847" s="1" t="s">
        <v>6026</v>
      </c>
      <c r="C2847" s="7">
        <f>YEAR('Main 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c r="A2848" s="1">
        <v>2847</v>
      </c>
      <c r="B2848" s="1" t="s">
        <v>6027</v>
      </c>
      <c r="C2848" s="7">
        <f>YEAR('Main 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c r="A2849" s="1">
        <v>2848</v>
      </c>
      <c r="B2849" s="1" t="s">
        <v>6028</v>
      </c>
      <c r="C2849" s="7">
        <f>YEAR('Main 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c r="A2850" s="1">
        <v>2849</v>
      </c>
      <c r="B2850" s="1" t="s">
        <v>6028</v>
      </c>
      <c r="C2850" s="7">
        <f>YEAR('Main 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c r="A2851" s="1">
        <v>2850</v>
      </c>
      <c r="B2851" s="1" t="s">
        <v>6033</v>
      </c>
      <c r="C2851" s="7">
        <f>YEAR('Main 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c r="A2852" s="1">
        <v>2851</v>
      </c>
      <c r="B2852" s="1" t="s">
        <v>6034</v>
      </c>
      <c r="C2852" s="7">
        <f>YEAR('Main 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c r="A2853" s="1">
        <v>2852</v>
      </c>
      <c r="B2853" s="1" t="s">
        <v>6035</v>
      </c>
      <c r="C2853" s="7">
        <f>YEAR('Main 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c r="A2854" s="1">
        <v>2853</v>
      </c>
      <c r="B2854" s="1" t="s">
        <v>6038</v>
      </c>
      <c r="C2854" s="7">
        <f>YEAR('Main 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c r="A2855" s="1">
        <v>2854</v>
      </c>
      <c r="B2855" s="1" t="s">
        <v>6038</v>
      </c>
      <c r="C2855" s="7">
        <f>YEAR('Main 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c r="A2856" s="1">
        <v>2855</v>
      </c>
      <c r="B2856" s="1" t="s">
        <v>6041</v>
      </c>
      <c r="C2856" s="7">
        <f>YEAR('Main 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c r="A2857" s="1">
        <v>2856</v>
      </c>
      <c r="B2857" s="1" t="s">
        <v>6042</v>
      </c>
      <c r="C2857" s="7">
        <f>YEAR('Main 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c r="A2858" s="1">
        <v>2857</v>
      </c>
      <c r="B2858" s="1" t="s">
        <v>6043</v>
      </c>
      <c r="C2858" s="7">
        <f>YEAR('Main 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c r="A2859" s="1">
        <v>2858</v>
      </c>
      <c r="B2859" s="1" t="s">
        <v>6044</v>
      </c>
      <c r="C2859" s="7">
        <f>YEAR('Main 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c r="A2860" s="1">
        <v>2859</v>
      </c>
      <c r="B2860" s="1" t="s">
        <v>6047</v>
      </c>
      <c r="C2860" s="7">
        <f>YEAR('Main 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c r="A2861" s="1">
        <v>2860</v>
      </c>
      <c r="B2861" s="1" t="s">
        <v>6047</v>
      </c>
      <c r="C2861" s="7">
        <f>YEAR('Main 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c r="A2862" s="1">
        <v>2861</v>
      </c>
      <c r="B2862" s="1" t="s">
        <v>6047</v>
      </c>
      <c r="C2862" s="7">
        <f>YEAR('Main 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c r="A2863" s="1">
        <v>2862</v>
      </c>
      <c r="B2863" s="1" t="s">
        <v>6047</v>
      </c>
      <c r="C2863" s="7">
        <f>YEAR('Main 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c r="A2864" s="1">
        <v>2863</v>
      </c>
      <c r="B2864" s="1" t="s">
        <v>6050</v>
      </c>
      <c r="C2864" s="7">
        <f>YEAR('Main 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c r="A2865" s="1">
        <v>2864</v>
      </c>
      <c r="B2865" s="1" t="s">
        <v>6052</v>
      </c>
      <c r="C2865" s="7">
        <f>YEAR('Main 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c r="A2866" s="1">
        <v>2865</v>
      </c>
      <c r="B2866" s="1" t="s">
        <v>6052</v>
      </c>
      <c r="C2866" s="7">
        <f>YEAR('Main 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c r="A2867" s="1">
        <v>2866</v>
      </c>
      <c r="B2867" s="1" t="s">
        <v>6052</v>
      </c>
      <c r="C2867" s="7">
        <f>YEAR('Main 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c r="A2868" s="1">
        <v>2867</v>
      </c>
      <c r="B2868" s="1" t="s">
        <v>6052</v>
      </c>
      <c r="C2868" s="7">
        <f>YEAR('Main 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c r="A2869" s="1">
        <v>2868</v>
      </c>
      <c r="B2869" s="1" t="s">
        <v>6054</v>
      </c>
      <c r="C2869" s="7">
        <f>YEAR('Main 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c r="A2870" s="1">
        <v>2869</v>
      </c>
      <c r="B2870" s="1" t="s">
        <v>6054</v>
      </c>
      <c r="C2870" s="7">
        <f>YEAR('Main 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c r="A2871" s="1">
        <v>2870</v>
      </c>
      <c r="B2871" s="1" t="s">
        <v>6055</v>
      </c>
      <c r="C2871" s="7">
        <f>YEAR('Main 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c r="A2872" s="1">
        <v>2871</v>
      </c>
      <c r="B2872" s="1" t="s">
        <v>6058</v>
      </c>
      <c r="C2872" s="7">
        <f>YEAR('Main 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c r="A2873" s="1">
        <v>2872</v>
      </c>
      <c r="B2873" s="1" t="s">
        <v>6058</v>
      </c>
      <c r="C2873" s="7">
        <f>YEAR('Main 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c r="A2874" s="1">
        <v>2873</v>
      </c>
      <c r="B2874" s="1" t="s">
        <v>6061</v>
      </c>
      <c r="C2874" s="7">
        <f>YEAR('Main 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c r="A2875" s="1">
        <v>2874</v>
      </c>
      <c r="B2875" s="1" t="s">
        <v>6062</v>
      </c>
      <c r="C2875" s="7">
        <f>YEAR('Main 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c r="A2876" s="1">
        <v>2875</v>
      </c>
      <c r="B2876" s="1" t="s">
        <v>6063</v>
      </c>
      <c r="C2876" s="7">
        <f>YEAR('Main 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c r="A2877" s="1">
        <v>2876</v>
      </c>
      <c r="B2877" s="1" t="s">
        <v>6064</v>
      </c>
      <c r="C2877" s="7">
        <f>YEAR('Main 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c r="A2878" s="1">
        <v>2877</v>
      </c>
      <c r="B2878" s="1" t="s">
        <v>6064</v>
      </c>
      <c r="C2878" s="7">
        <f>YEAR('Main 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c r="A2879" s="1">
        <v>2878</v>
      </c>
      <c r="B2879" s="1" t="s">
        <v>6065</v>
      </c>
      <c r="C2879" s="7">
        <f>YEAR('Main 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c r="A2880" s="1">
        <v>2879</v>
      </c>
      <c r="B2880" s="1" t="s">
        <v>6065</v>
      </c>
      <c r="C2880" s="7">
        <f>YEAR('Main 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c r="A2881" s="1">
        <v>2880</v>
      </c>
      <c r="B2881" s="1" t="s">
        <v>6065</v>
      </c>
      <c r="C2881" s="7">
        <f>YEAR('Main 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c r="A2882" s="1">
        <v>2881</v>
      </c>
      <c r="B2882" s="1" t="s">
        <v>6066</v>
      </c>
      <c r="C2882" s="7">
        <f>YEAR('Main 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c r="A2883" s="1">
        <v>2882</v>
      </c>
      <c r="B2883" s="1" t="s">
        <v>6066</v>
      </c>
      <c r="C2883" s="7">
        <f>YEAR('Main 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c r="A2884" s="1">
        <v>2883</v>
      </c>
      <c r="B2884" s="1" t="s">
        <v>6068</v>
      </c>
      <c r="C2884" s="7">
        <f>YEAR('Main 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c r="A2885" s="1">
        <v>2884</v>
      </c>
      <c r="B2885" s="1" t="s">
        <v>6069</v>
      </c>
      <c r="C2885" s="7">
        <f>YEAR('Main 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c r="A2886" s="1">
        <v>2885</v>
      </c>
      <c r="B2886" s="1" t="s">
        <v>6070</v>
      </c>
      <c r="C2886" s="7">
        <f>YEAR('Main 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c r="A2887" s="1">
        <v>2886</v>
      </c>
      <c r="B2887" s="1" t="s">
        <v>6071</v>
      </c>
      <c r="C2887" s="7">
        <f>YEAR('Main 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c r="A2888" s="1">
        <v>2887</v>
      </c>
      <c r="B2888" s="1" t="s">
        <v>6072</v>
      </c>
      <c r="C2888" s="7">
        <f>YEAR('Main 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c r="A2889" s="1">
        <v>2888</v>
      </c>
      <c r="B2889" s="1" t="s">
        <v>6072</v>
      </c>
      <c r="C2889" s="7">
        <f>YEAR('Main 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c r="A2890" s="1">
        <v>2889</v>
      </c>
      <c r="B2890" s="1" t="s">
        <v>6072</v>
      </c>
      <c r="C2890" s="7">
        <f>YEAR('Main 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c r="A2891" s="1">
        <v>2890</v>
      </c>
      <c r="B2891" s="1" t="s">
        <v>6073</v>
      </c>
      <c r="C2891" s="7">
        <f>YEAR('Main 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c r="A2892" s="1">
        <v>2891</v>
      </c>
      <c r="B2892" s="1" t="s">
        <v>6076</v>
      </c>
      <c r="C2892" s="7">
        <f>YEAR('Main 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c r="A2893" s="1">
        <v>2892</v>
      </c>
      <c r="B2893" s="1" t="s">
        <v>6076</v>
      </c>
      <c r="C2893" s="7">
        <f>YEAR('Main 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c r="A2894" s="1">
        <v>2893</v>
      </c>
      <c r="B2894" s="1" t="s">
        <v>6080</v>
      </c>
      <c r="C2894" s="7">
        <f>YEAR('Main 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c r="A2895" s="1">
        <v>2894</v>
      </c>
      <c r="B2895" s="1" t="s">
        <v>6080</v>
      </c>
      <c r="C2895" s="7">
        <f>YEAR('Main 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c r="A2896" s="1">
        <v>2895</v>
      </c>
      <c r="B2896" s="1" t="s">
        <v>6080</v>
      </c>
      <c r="C2896" s="7">
        <f>YEAR('Main 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c r="A2897" s="1">
        <v>2896</v>
      </c>
      <c r="B2897" s="1" t="s">
        <v>6080</v>
      </c>
      <c r="C2897" s="7">
        <f>YEAR('Main 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c r="A2898" s="1">
        <v>2897</v>
      </c>
      <c r="B2898" s="1" t="s">
        <v>6085</v>
      </c>
      <c r="C2898" s="7">
        <f>YEAR('Main 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c r="A2899" s="1">
        <v>2898</v>
      </c>
      <c r="B2899" s="1" t="s">
        <v>6086</v>
      </c>
      <c r="C2899" s="7">
        <f>YEAR('Main 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c r="A2900" s="1">
        <v>2899</v>
      </c>
      <c r="B2900" s="1" t="s">
        <v>6087</v>
      </c>
      <c r="C2900" s="7">
        <f>YEAR('Main 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c r="A2901" s="1">
        <v>2900</v>
      </c>
      <c r="B2901" s="1" t="s">
        <v>6088</v>
      </c>
      <c r="C2901" s="7">
        <f>YEAR('Main 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c r="A2902" s="1">
        <v>2901</v>
      </c>
      <c r="B2902" s="1" t="s">
        <v>6088</v>
      </c>
      <c r="C2902" s="7">
        <f>YEAR('Main 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c r="A2903" s="1">
        <v>2902</v>
      </c>
      <c r="B2903" s="1" t="s">
        <v>6089</v>
      </c>
      <c r="C2903" s="7">
        <f>YEAR('Main 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c r="A2904" s="1">
        <v>2903</v>
      </c>
      <c r="B2904" s="1" t="s">
        <v>6090</v>
      </c>
      <c r="C2904" s="7">
        <f>YEAR('Main 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c r="A2905" s="1">
        <v>2904</v>
      </c>
      <c r="B2905" s="1" t="s">
        <v>6091</v>
      </c>
      <c r="C2905" s="7">
        <f>YEAR('Main 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c r="A2906" s="1">
        <v>2905</v>
      </c>
      <c r="B2906" s="1" t="s">
        <v>6091</v>
      </c>
      <c r="C2906" s="7">
        <f>YEAR('Main 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c r="A2907" s="1">
        <v>2906</v>
      </c>
      <c r="B2907" s="1" t="s">
        <v>6093</v>
      </c>
      <c r="C2907" s="7">
        <f>YEAR('Main 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c r="A2908" s="1">
        <v>2907</v>
      </c>
      <c r="B2908" s="1" t="s">
        <v>6096</v>
      </c>
      <c r="C2908" s="7">
        <f>YEAR('Main 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c r="A2909" s="1">
        <v>2908</v>
      </c>
      <c r="B2909" s="1" t="s">
        <v>6096</v>
      </c>
      <c r="C2909" s="7">
        <f>YEAR('Main 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c r="A2910" s="1">
        <v>2909</v>
      </c>
      <c r="B2910" s="1" t="s">
        <v>6096</v>
      </c>
      <c r="C2910" s="7">
        <f>YEAR('Main 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c r="A2911" s="1">
        <v>2910</v>
      </c>
      <c r="B2911" s="1" t="s">
        <v>6099</v>
      </c>
      <c r="C2911" s="7">
        <f>YEAR('Main 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c r="A2912" s="1">
        <v>2911</v>
      </c>
      <c r="B2912" s="1" t="s">
        <v>6100</v>
      </c>
      <c r="C2912" s="7">
        <f>YEAR('Main 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c r="A2913" s="1">
        <v>2912</v>
      </c>
      <c r="B2913" s="1" t="s">
        <v>6101</v>
      </c>
      <c r="C2913" s="7">
        <f>YEAR('Main 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c r="A2914" s="1">
        <v>2913</v>
      </c>
      <c r="B2914" s="1" t="s">
        <v>6101</v>
      </c>
      <c r="C2914" s="7">
        <f>YEAR('Main 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c r="A2915" s="1">
        <v>2914</v>
      </c>
      <c r="B2915" s="1" t="s">
        <v>6101</v>
      </c>
      <c r="C2915" s="7">
        <f>YEAR('Main 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c r="A2916" s="1">
        <v>2915</v>
      </c>
      <c r="B2916" s="1" t="s">
        <v>6106</v>
      </c>
      <c r="C2916" s="7">
        <f>YEAR('Main 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c r="A2917" s="1">
        <v>2916</v>
      </c>
      <c r="B2917" s="1" t="s">
        <v>6106</v>
      </c>
      <c r="C2917" s="7">
        <f>YEAR('Main 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c r="A2918" s="1">
        <v>2917</v>
      </c>
      <c r="B2918" s="1" t="s">
        <v>6106</v>
      </c>
      <c r="C2918" s="7">
        <f>YEAR('Main 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c r="A2919" s="1">
        <v>2918</v>
      </c>
      <c r="B2919" s="1" t="s">
        <v>6108</v>
      </c>
      <c r="C2919" s="7">
        <f>YEAR('Main 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c r="A2920" s="1">
        <v>2919</v>
      </c>
      <c r="B2920" s="1" t="s">
        <v>6111</v>
      </c>
      <c r="C2920" s="7">
        <f>YEAR('Main 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c r="A2921" s="1">
        <v>2920</v>
      </c>
      <c r="B2921" s="1" t="s">
        <v>6111</v>
      </c>
      <c r="C2921" s="7">
        <f>YEAR('Main 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c r="A2922" s="1">
        <v>2921</v>
      </c>
      <c r="B2922" s="1" t="s">
        <v>6111</v>
      </c>
      <c r="C2922" s="7">
        <f>YEAR('Main 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c r="A2923" s="1">
        <v>2922</v>
      </c>
      <c r="B2923" s="1" t="s">
        <v>6112</v>
      </c>
      <c r="C2923" s="7">
        <f>YEAR('Main 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c r="A2924" s="1">
        <v>2923</v>
      </c>
      <c r="B2924" s="1" t="s">
        <v>6113</v>
      </c>
      <c r="C2924" s="7">
        <f>YEAR('Main 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c r="A2925" s="1">
        <v>2924</v>
      </c>
      <c r="B2925" s="1" t="s">
        <v>6114</v>
      </c>
      <c r="C2925" s="7">
        <f>YEAR('Main 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c r="A2926" s="1">
        <v>2925</v>
      </c>
      <c r="B2926" s="1" t="s">
        <v>6115</v>
      </c>
      <c r="C2926" s="7">
        <f>YEAR('Main 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c r="A2927" s="1">
        <v>2926</v>
      </c>
      <c r="B2927" s="1" t="s">
        <v>6115</v>
      </c>
      <c r="C2927" s="7">
        <f>YEAR('Main 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c r="A2928" s="1">
        <v>2927</v>
      </c>
      <c r="B2928" s="1" t="s">
        <v>6118</v>
      </c>
      <c r="C2928" s="7">
        <f>YEAR('Main 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c r="A2929" s="1">
        <v>2928</v>
      </c>
      <c r="B2929" s="1" t="s">
        <v>6121</v>
      </c>
      <c r="C2929" s="7">
        <f>YEAR('Main 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c r="A2930" s="1">
        <v>2929</v>
      </c>
      <c r="B2930" s="1" t="s">
        <v>6123</v>
      </c>
      <c r="C2930" s="7">
        <f>YEAR('Main 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c r="A2931" s="1">
        <v>2930</v>
      </c>
      <c r="B2931" s="1" t="s">
        <v>6124</v>
      </c>
      <c r="C2931" s="7">
        <f>YEAR('Main 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c r="A2932" s="1">
        <v>2931</v>
      </c>
      <c r="B2932" s="1" t="s">
        <v>6125</v>
      </c>
      <c r="C2932" s="7">
        <f>YEAR('Main 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c r="A2933" s="1">
        <v>2932</v>
      </c>
      <c r="B2933" s="1" t="s">
        <v>6125</v>
      </c>
      <c r="C2933" s="7">
        <f>YEAR('Main 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c r="A2934" s="1">
        <v>2933</v>
      </c>
      <c r="B2934" s="1" t="s">
        <v>6125</v>
      </c>
      <c r="C2934" s="7">
        <f>YEAR('Main 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c r="A2935" s="1">
        <v>2934</v>
      </c>
      <c r="B2935" s="1" t="s">
        <v>6126</v>
      </c>
      <c r="C2935" s="7">
        <f>YEAR('Main 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c r="A2936" s="1">
        <v>2935</v>
      </c>
      <c r="B2936" s="1" t="s">
        <v>6126</v>
      </c>
      <c r="C2936" s="7">
        <f>YEAR('Main 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c r="A2937" s="1">
        <v>2936</v>
      </c>
      <c r="B2937" s="1" t="s">
        <v>6126</v>
      </c>
      <c r="C2937" s="7">
        <f>YEAR('Main 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c r="A2938" s="1">
        <v>2937</v>
      </c>
      <c r="B2938" s="1" t="s">
        <v>6126</v>
      </c>
      <c r="C2938" s="7">
        <f>YEAR('Main 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c r="A2939" s="1">
        <v>2938</v>
      </c>
      <c r="B2939" s="1" t="s">
        <v>6126</v>
      </c>
      <c r="C2939" s="7">
        <f>YEAR('Main 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c r="A2940" s="1">
        <v>2939</v>
      </c>
      <c r="B2940" s="1" t="s">
        <v>6126</v>
      </c>
      <c r="C2940" s="7">
        <f>YEAR('Main 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c r="A2941" s="1">
        <v>2940</v>
      </c>
      <c r="B2941" s="1" t="s">
        <v>6126</v>
      </c>
      <c r="C2941" s="7">
        <f>YEAR('Main 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c r="A2942" s="1">
        <v>2941</v>
      </c>
      <c r="B2942" s="1" t="s">
        <v>6127</v>
      </c>
      <c r="C2942" s="7">
        <f>YEAR('Main 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c r="A2943" s="1">
        <v>2942</v>
      </c>
      <c r="B2943" s="1" t="s">
        <v>6127</v>
      </c>
      <c r="C2943" s="7">
        <f>YEAR('Main 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c r="A2944" s="1">
        <v>2943</v>
      </c>
      <c r="B2944" s="1" t="s">
        <v>6127</v>
      </c>
      <c r="C2944" s="7">
        <f>YEAR('Main 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c r="A2945" s="1">
        <v>2944</v>
      </c>
      <c r="B2945" s="1" t="s">
        <v>6130</v>
      </c>
      <c r="C2945" s="7">
        <f>YEAR('Main 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c r="A2946" s="1">
        <v>2945</v>
      </c>
      <c r="B2946" s="1" t="s">
        <v>6130</v>
      </c>
      <c r="C2946" s="7">
        <f>YEAR('Main 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c r="A2947" s="1">
        <v>2946</v>
      </c>
      <c r="B2947" s="1" t="s">
        <v>6133</v>
      </c>
      <c r="C2947" s="7">
        <f>YEAR('Main 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c r="A2948" s="1">
        <v>2947</v>
      </c>
      <c r="B2948" s="1" t="s">
        <v>6134</v>
      </c>
      <c r="C2948" s="7">
        <f>YEAR('Main 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c r="A2949" s="1">
        <v>2948</v>
      </c>
      <c r="B2949" s="1" t="s">
        <v>6134</v>
      </c>
      <c r="C2949" s="7">
        <f>YEAR('Main 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c r="A2950" s="1">
        <v>2949</v>
      </c>
      <c r="B2950" s="1" t="s">
        <v>6134</v>
      </c>
      <c r="C2950" s="7">
        <f>YEAR('Main 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c r="A2951" s="1">
        <v>2950</v>
      </c>
      <c r="B2951" s="1" t="s">
        <v>6139</v>
      </c>
      <c r="C2951" s="7">
        <f>YEAR('Main 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c r="A2952" s="1">
        <v>2951</v>
      </c>
      <c r="B2952" s="1" t="s">
        <v>6139</v>
      </c>
      <c r="C2952" s="7">
        <f>YEAR('Main 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c r="A2953" s="1">
        <v>2952</v>
      </c>
      <c r="B2953" s="1" t="s">
        <v>6139</v>
      </c>
      <c r="C2953" s="7">
        <f>YEAR('Main 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c r="A2954" s="1">
        <v>2953</v>
      </c>
      <c r="B2954" s="1" t="s">
        <v>6139</v>
      </c>
      <c r="C2954" s="7">
        <f>YEAR('Main 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c r="A2955" s="1">
        <v>2954</v>
      </c>
      <c r="B2955" s="1" t="s">
        <v>6139</v>
      </c>
      <c r="C2955" s="7">
        <f>YEAR('Main 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c r="A2956" s="1">
        <v>2955</v>
      </c>
      <c r="B2956" s="1" t="s">
        <v>6139</v>
      </c>
      <c r="C2956" s="7">
        <f>YEAR('Main 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c r="A2957" s="1">
        <v>2956</v>
      </c>
      <c r="B2957" s="1" t="s">
        <v>6148</v>
      </c>
      <c r="C2957" s="7">
        <f>YEAR('Main 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c r="A2958" s="1">
        <v>2957</v>
      </c>
      <c r="B2958" s="1" t="s">
        <v>6149</v>
      </c>
      <c r="C2958" s="7">
        <f>YEAR('Main 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c r="A2959" s="1">
        <v>2958</v>
      </c>
      <c r="B2959" s="1" t="s">
        <v>6152</v>
      </c>
      <c r="C2959" s="7">
        <f>YEAR('Main 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c r="A2960" s="1">
        <v>2959</v>
      </c>
      <c r="B2960" s="1" t="s">
        <v>6153</v>
      </c>
      <c r="C2960" s="7">
        <f>YEAR('Main 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c r="A2961" s="1">
        <v>2960</v>
      </c>
      <c r="B2961" s="1" t="s">
        <v>6153</v>
      </c>
      <c r="C2961" s="7">
        <f>YEAR('Main 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c r="A2962" s="1">
        <v>2961</v>
      </c>
      <c r="B2962" s="1" t="s">
        <v>6154</v>
      </c>
      <c r="C2962" s="7">
        <f>YEAR('Main 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c r="A2963" s="1">
        <v>2962</v>
      </c>
      <c r="B2963" s="1" t="s">
        <v>6154</v>
      </c>
      <c r="C2963" s="7">
        <f>YEAR('Main 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c r="A2964" s="1">
        <v>2963</v>
      </c>
      <c r="B2964" s="1" t="s">
        <v>6155</v>
      </c>
      <c r="C2964" s="7">
        <f>YEAR('Main 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c r="A2965" s="1">
        <v>2964</v>
      </c>
      <c r="B2965" s="1" t="s">
        <v>6155</v>
      </c>
      <c r="C2965" s="7">
        <f>YEAR('Main 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c r="A2966" s="1">
        <v>2965</v>
      </c>
      <c r="B2966" s="1" t="s">
        <v>6155</v>
      </c>
      <c r="C2966" s="7">
        <f>YEAR('Main 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c r="A2967" s="1">
        <v>2966</v>
      </c>
      <c r="B2967" s="1" t="s">
        <v>6155</v>
      </c>
      <c r="C2967" s="7">
        <f>YEAR('Main 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c r="A2968" s="1">
        <v>2967</v>
      </c>
      <c r="B2968" s="1" t="s">
        <v>6160</v>
      </c>
      <c r="C2968" s="7">
        <f>YEAR('Main 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c r="A2969" s="1">
        <v>2968</v>
      </c>
      <c r="B2969" s="1" t="s">
        <v>6160</v>
      </c>
      <c r="C2969" s="7">
        <f>YEAR('Main 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c r="A2970" s="1">
        <v>2969</v>
      </c>
      <c r="B2970" s="1" t="s">
        <v>6161</v>
      </c>
      <c r="C2970" s="7">
        <f>YEAR('Main 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c r="A2971" s="1">
        <v>2970</v>
      </c>
      <c r="B2971" s="1" t="s">
        <v>6161</v>
      </c>
      <c r="C2971" s="7">
        <f>YEAR('Main 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c r="A2972" s="1">
        <v>2971</v>
      </c>
      <c r="B2972" s="1" t="s">
        <v>6161</v>
      </c>
      <c r="C2972" s="7">
        <f>YEAR('Main 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c r="A2973" s="1">
        <v>2972</v>
      </c>
      <c r="B2973" s="1" t="s">
        <v>6161</v>
      </c>
      <c r="C2973" s="7">
        <f>YEAR('Main 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c r="A2974" s="1">
        <v>2973</v>
      </c>
      <c r="B2974" s="1" t="s">
        <v>6161</v>
      </c>
      <c r="C2974" s="7">
        <f>YEAR('Main 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c r="A2975" s="1">
        <v>2974</v>
      </c>
      <c r="B2975" s="1" t="s">
        <v>6162</v>
      </c>
      <c r="C2975" s="7">
        <f>YEAR('Main 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c r="A2976" s="1">
        <v>2975</v>
      </c>
      <c r="B2976" s="1" t="s">
        <v>6163</v>
      </c>
      <c r="C2976" s="7">
        <f>YEAR('Main 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c r="A2977" s="1">
        <v>2976</v>
      </c>
      <c r="B2977" s="1" t="s">
        <v>6163</v>
      </c>
      <c r="C2977" s="7">
        <f>YEAR('Main 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c r="A2978" s="1">
        <v>2977</v>
      </c>
      <c r="B2978" s="1" t="s">
        <v>6166</v>
      </c>
      <c r="C2978" s="7">
        <f>YEAR('Main 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c r="A2979" s="1">
        <v>2978</v>
      </c>
      <c r="B2979" s="1" t="s">
        <v>6169</v>
      </c>
      <c r="C2979" s="7">
        <f>YEAR('Main 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c r="A2980" s="1">
        <v>2979</v>
      </c>
      <c r="B2980" s="1" t="s">
        <v>6170</v>
      </c>
      <c r="C2980" s="7">
        <f>YEAR('Main 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c r="A2981" s="1">
        <v>2980</v>
      </c>
      <c r="B2981" s="1" t="s">
        <v>6172</v>
      </c>
      <c r="C2981" s="7">
        <f>YEAR('Main 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c r="A2982" s="1">
        <v>2981</v>
      </c>
      <c r="B2982" s="1" t="s">
        <v>6172</v>
      </c>
      <c r="C2982" s="7">
        <f>YEAR('Main 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c r="A2983" s="1">
        <v>2982</v>
      </c>
      <c r="B2983" s="1" t="s">
        <v>6177</v>
      </c>
      <c r="C2983" s="7">
        <f>YEAR('Main 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c r="A2984" s="1">
        <v>2983</v>
      </c>
      <c r="B2984" s="1" t="s">
        <v>6177</v>
      </c>
      <c r="C2984" s="7">
        <f>YEAR('Main 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c r="A2985" s="1">
        <v>2984</v>
      </c>
      <c r="B2985" s="1" t="s">
        <v>6178</v>
      </c>
      <c r="C2985" s="7">
        <f>YEAR('Main 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c r="A2986" s="1">
        <v>2985</v>
      </c>
      <c r="B2986" s="1" t="s">
        <v>6178</v>
      </c>
      <c r="C2986" s="7">
        <f>YEAR('Main 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c r="A2987" s="1">
        <v>2986</v>
      </c>
      <c r="B2987" s="1" t="s">
        <v>6179</v>
      </c>
      <c r="C2987" s="7">
        <f>YEAR('Main 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c r="A2988" s="1">
        <v>2987</v>
      </c>
      <c r="B2988" s="1" t="s">
        <v>6179</v>
      </c>
      <c r="C2988" s="7">
        <f>YEAR('Main 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c r="A2989" s="1">
        <v>2988</v>
      </c>
      <c r="B2989" s="1" t="s">
        <v>6179</v>
      </c>
      <c r="C2989" s="7">
        <f>YEAR('Main 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c r="A2990" s="1">
        <v>2989</v>
      </c>
      <c r="B2990" s="1" t="s">
        <v>6184</v>
      </c>
      <c r="C2990" s="7">
        <f>YEAR('Main 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c r="A2991" s="1">
        <v>2990</v>
      </c>
      <c r="B2991" s="1" t="s">
        <v>6184</v>
      </c>
      <c r="C2991" s="7">
        <f>YEAR('Main 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c r="A2992" s="1">
        <v>2991</v>
      </c>
      <c r="B2992" s="1" t="s">
        <v>6184</v>
      </c>
      <c r="C2992" s="7">
        <f>YEAR('Main 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c r="A2993" s="1">
        <v>2992</v>
      </c>
      <c r="B2993" s="1" t="s">
        <v>6184</v>
      </c>
      <c r="C2993" s="7">
        <f>YEAR('Main 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c r="A2994" s="1">
        <v>2993</v>
      </c>
      <c r="B2994" s="1" t="s">
        <v>6185</v>
      </c>
      <c r="C2994" s="7">
        <f>YEAR('Main 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c r="A2995" s="1">
        <v>2994</v>
      </c>
      <c r="B2995" s="1" t="s">
        <v>6186</v>
      </c>
      <c r="C2995" s="7">
        <f>YEAR('Main 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c r="A2996" s="1">
        <v>2995</v>
      </c>
      <c r="B2996" s="1" t="s">
        <v>6187</v>
      </c>
      <c r="C2996" s="7">
        <f>YEAR('Main 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c r="A2997" s="1">
        <v>2996</v>
      </c>
      <c r="B2997" s="1" t="s">
        <v>6189</v>
      </c>
      <c r="C2997" s="7">
        <f>YEAR('Main 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c r="A2998" s="1">
        <v>2997</v>
      </c>
      <c r="B2998" s="1" t="s">
        <v>6190</v>
      </c>
      <c r="C2998" s="7">
        <f>YEAR('Main 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c r="A2999" s="1">
        <v>2998</v>
      </c>
      <c r="B2999" s="1" t="s">
        <v>6190</v>
      </c>
      <c r="C2999" s="7">
        <f>YEAR('Main 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c r="A3000" s="1">
        <v>2999</v>
      </c>
      <c r="B3000" s="1" t="s">
        <v>6190</v>
      </c>
      <c r="C3000" s="7">
        <f>YEAR('Main 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c r="A3001" s="1">
        <v>3000</v>
      </c>
      <c r="B3001" s="1" t="s">
        <v>6190</v>
      </c>
      <c r="C3001" s="7">
        <f>YEAR('Main 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c r="A3002" s="1">
        <v>3001</v>
      </c>
      <c r="B3002" s="1" t="s">
        <v>6190</v>
      </c>
      <c r="C3002" s="7">
        <f>YEAR('Main 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c r="A3003" s="1">
        <v>3002</v>
      </c>
      <c r="B3003" s="1" t="s">
        <v>6190</v>
      </c>
      <c r="C3003" s="7">
        <f>YEAR('Main 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c r="A3004" s="1">
        <v>3003</v>
      </c>
      <c r="B3004" s="1" t="s">
        <v>6195</v>
      </c>
      <c r="C3004" s="7">
        <f>YEAR('Main 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c r="A3005" s="1">
        <v>3004</v>
      </c>
      <c r="B3005" s="1" t="s">
        <v>6199</v>
      </c>
      <c r="C3005" s="7">
        <f>YEAR('Main 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c r="A3006" s="1">
        <v>3005</v>
      </c>
      <c r="B3006" s="1" t="s">
        <v>6200</v>
      </c>
      <c r="C3006" s="7">
        <f>YEAR('Main 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c r="A3007" s="1">
        <v>3006</v>
      </c>
      <c r="B3007" s="1" t="s">
        <v>6205</v>
      </c>
      <c r="C3007" s="7">
        <f>YEAR('Main 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c r="A3008" s="1">
        <v>3007</v>
      </c>
      <c r="B3008" s="1" t="s">
        <v>6207</v>
      </c>
      <c r="C3008" s="7">
        <f>YEAR('Main 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c r="A3009" s="1">
        <v>3008</v>
      </c>
      <c r="B3009" s="1" t="s">
        <v>6208</v>
      </c>
      <c r="C3009" s="7">
        <f>YEAR('Main 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c r="A3010" s="1">
        <v>3009</v>
      </c>
      <c r="B3010" s="1" t="s">
        <v>6209</v>
      </c>
      <c r="C3010" s="7">
        <f>YEAR('Main 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c r="A3011" s="1">
        <v>3010</v>
      </c>
      <c r="B3011" s="1" t="s">
        <v>6210</v>
      </c>
      <c r="C3011" s="7">
        <f>YEAR('Main 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c r="A3012" s="1">
        <v>3011</v>
      </c>
      <c r="B3012" s="1" t="s">
        <v>6211</v>
      </c>
      <c r="C3012" s="7">
        <f>YEAR('Main 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c r="A3013" s="1">
        <v>3012</v>
      </c>
      <c r="B3013" s="1" t="s">
        <v>6211</v>
      </c>
      <c r="C3013" s="7">
        <f>YEAR('Main 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c r="A3014" s="1">
        <v>3013</v>
      </c>
      <c r="B3014" s="1" t="s">
        <v>6211</v>
      </c>
      <c r="C3014" s="7">
        <f>YEAR('Main 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c r="A3015" s="1">
        <v>3014</v>
      </c>
      <c r="B3015" s="1" t="s">
        <v>6211</v>
      </c>
      <c r="C3015" s="7">
        <f>YEAR('Main 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c r="A3016" s="1">
        <v>3015</v>
      </c>
      <c r="B3016" s="1" t="s">
        <v>6211</v>
      </c>
      <c r="C3016" s="7">
        <f>YEAR('Main 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c r="A3017" s="1">
        <v>3016</v>
      </c>
      <c r="B3017" s="1" t="s">
        <v>6214</v>
      </c>
      <c r="C3017" s="7">
        <f>YEAR('Main 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c r="A3018" s="1">
        <v>3017</v>
      </c>
      <c r="B3018" s="1" t="s">
        <v>6215</v>
      </c>
      <c r="C3018" s="7">
        <f>YEAR('Main 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c r="A3019" s="1">
        <v>3018</v>
      </c>
      <c r="B3019" s="1" t="s">
        <v>6215</v>
      </c>
      <c r="C3019" s="7">
        <f>YEAR('Main 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c r="A3020" s="1">
        <v>3019</v>
      </c>
      <c r="B3020" s="1" t="s">
        <v>6215</v>
      </c>
      <c r="C3020" s="7">
        <f>YEAR('Main 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c r="A3021" s="1">
        <v>3020</v>
      </c>
      <c r="B3021" s="1" t="s">
        <v>6217</v>
      </c>
      <c r="C3021" s="7">
        <f>YEAR('Main 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c r="A3022" s="1">
        <v>3021</v>
      </c>
      <c r="B3022" s="1" t="s">
        <v>6217</v>
      </c>
      <c r="C3022" s="7">
        <f>YEAR('Main 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c r="A3023" s="1">
        <v>3022</v>
      </c>
      <c r="B3023" s="1" t="s">
        <v>6217</v>
      </c>
      <c r="C3023" s="7">
        <f>YEAR('Main 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c r="A3024" s="1">
        <v>3023</v>
      </c>
      <c r="B3024" s="1" t="s">
        <v>6217</v>
      </c>
      <c r="C3024" s="7">
        <f>YEAR('Main 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c r="A3025" s="1">
        <v>3024</v>
      </c>
      <c r="B3025" s="1" t="s">
        <v>6220</v>
      </c>
      <c r="C3025" s="7">
        <f>YEAR('Main 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c r="A3026" s="1">
        <v>3025</v>
      </c>
      <c r="B3026" s="1" t="s">
        <v>6223</v>
      </c>
      <c r="C3026" s="7">
        <f>YEAR('Main 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c r="A3027" s="1">
        <v>3026</v>
      </c>
      <c r="B3027" s="1" t="s">
        <v>6223</v>
      </c>
      <c r="C3027" s="7">
        <f>YEAR('Main 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c r="A3028" s="1">
        <v>3027</v>
      </c>
      <c r="B3028" s="1" t="s">
        <v>6224</v>
      </c>
      <c r="C3028" s="7">
        <f>YEAR('Main 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c r="A3029" s="1">
        <v>3028</v>
      </c>
      <c r="B3029" s="1" t="s">
        <v>6225</v>
      </c>
      <c r="C3029" s="7">
        <f>YEAR('Main 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c r="A3030" s="1">
        <v>3029</v>
      </c>
      <c r="B3030" s="1" t="s">
        <v>6229</v>
      </c>
      <c r="C3030" s="7">
        <f>YEAR('Main 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c r="A3031" s="1">
        <v>3030</v>
      </c>
      <c r="B3031" s="1" t="s">
        <v>6230</v>
      </c>
      <c r="C3031" s="7">
        <f>YEAR('Main 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c r="A3032" s="1">
        <v>3031</v>
      </c>
      <c r="B3032" s="1" t="s">
        <v>6232</v>
      </c>
      <c r="C3032" s="7">
        <f>YEAR('Main 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c r="A3033" s="1">
        <v>3032</v>
      </c>
      <c r="B3033" s="1" t="s">
        <v>6232</v>
      </c>
      <c r="C3033" s="7">
        <f>YEAR('Main 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c r="A3034" s="1">
        <v>3033</v>
      </c>
      <c r="B3034" s="1" t="s">
        <v>6235</v>
      </c>
      <c r="C3034" s="7">
        <f>YEAR('Main 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c r="A3035" s="1">
        <v>3034</v>
      </c>
      <c r="B3035" s="1" t="s">
        <v>6236</v>
      </c>
      <c r="C3035" s="7">
        <f>YEAR('Main 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c r="A3036" s="1">
        <v>3035</v>
      </c>
      <c r="B3036" s="1" t="s">
        <v>6237</v>
      </c>
      <c r="C3036" s="7">
        <f>YEAR('Main 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c r="A3037" s="1">
        <v>3036</v>
      </c>
      <c r="B3037" s="1" t="s">
        <v>6237</v>
      </c>
      <c r="C3037" s="7">
        <f>YEAR('Main 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c r="A3038" s="1">
        <v>3037</v>
      </c>
      <c r="B3038" s="1" t="s">
        <v>6237</v>
      </c>
      <c r="C3038" s="7">
        <f>YEAR('Main 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c r="A3039" s="1">
        <v>3038</v>
      </c>
      <c r="B3039" s="1" t="s">
        <v>6237</v>
      </c>
      <c r="C3039" s="7">
        <f>YEAR('Main 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c r="A3040" s="1">
        <v>3039</v>
      </c>
      <c r="B3040" s="1" t="s">
        <v>6237</v>
      </c>
      <c r="C3040" s="7">
        <f>YEAR('Main 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c r="A3041" s="1">
        <v>3040</v>
      </c>
      <c r="B3041" s="1" t="s">
        <v>6242</v>
      </c>
      <c r="C3041" s="7">
        <f>YEAR('Main 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c r="A3042" s="1">
        <v>3041</v>
      </c>
      <c r="B3042" s="1" t="s">
        <v>6243</v>
      </c>
      <c r="C3042" s="7">
        <f>YEAR('Main 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c r="A3043" s="1">
        <v>3042</v>
      </c>
      <c r="B3043" s="1" t="s">
        <v>6245</v>
      </c>
      <c r="C3043" s="7">
        <f>YEAR('Main 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c r="A3044" s="1">
        <v>3043</v>
      </c>
      <c r="B3044" s="1" t="s">
        <v>6245</v>
      </c>
      <c r="C3044" s="7">
        <f>YEAR('Main 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c r="A3045" s="1">
        <v>3044</v>
      </c>
      <c r="B3045" s="1" t="s">
        <v>6245</v>
      </c>
      <c r="C3045" s="7">
        <f>YEAR('Main 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c r="A3046" s="1">
        <v>3045</v>
      </c>
      <c r="B3046" s="1" t="s">
        <v>6250</v>
      </c>
      <c r="C3046" s="7">
        <f>YEAR('Main 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c r="A3047" s="1">
        <v>3046</v>
      </c>
      <c r="B3047" s="1" t="s">
        <v>6251</v>
      </c>
      <c r="C3047" s="7">
        <f>YEAR('Main 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c r="A3048" s="1">
        <v>3047</v>
      </c>
      <c r="B3048" s="1" t="s">
        <v>6251</v>
      </c>
      <c r="C3048" s="7">
        <f>YEAR('Main 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c r="A3049" s="1">
        <v>3048</v>
      </c>
      <c r="B3049" s="1" t="s">
        <v>6254</v>
      </c>
      <c r="C3049" s="7">
        <f>YEAR('Main 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c r="A3050" s="1">
        <v>3049</v>
      </c>
      <c r="B3050" s="1" t="s">
        <v>6255</v>
      </c>
      <c r="C3050" s="7">
        <f>YEAR('Main 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c r="A3051" s="1">
        <v>3050</v>
      </c>
      <c r="B3051" s="1" t="s">
        <v>6255</v>
      </c>
      <c r="C3051" s="7">
        <f>YEAR('Main 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c r="A3052" s="1">
        <v>3051</v>
      </c>
      <c r="B3052" s="1" t="s">
        <v>6258</v>
      </c>
      <c r="C3052" s="7">
        <f>YEAR('Main 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c r="A3053" s="1">
        <v>3052</v>
      </c>
      <c r="B3053" s="1" t="s">
        <v>6258</v>
      </c>
      <c r="C3053" s="7">
        <f>YEAR('Main 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c r="A3054" s="1">
        <v>3053</v>
      </c>
      <c r="B3054" s="1" t="s">
        <v>6258</v>
      </c>
      <c r="C3054" s="7">
        <f>YEAR('Main 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c r="A3055" s="1">
        <v>3054</v>
      </c>
      <c r="B3055" s="1" t="s">
        <v>6263</v>
      </c>
      <c r="C3055" s="7">
        <f>YEAR('Main 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c r="A3056" s="1">
        <v>3055</v>
      </c>
      <c r="B3056" s="1" t="s">
        <v>6263</v>
      </c>
      <c r="C3056" s="7">
        <f>YEAR('Main 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c r="A3057" s="1">
        <v>3056</v>
      </c>
      <c r="B3057" s="1" t="s">
        <v>6266</v>
      </c>
      <c r="C3057" s="7">
        <f>YEAR('Main 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c r="A3058" s="1">
        <v>3057</v>
      </c>
      <c r="B3058" s="1" t="s">
        <v>6267</v>
      </c>
      <c r="C3058" s="7">
        <f>YEAR('Main 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c r="A3059" s="1">
        <v>3058</v>
      </c>
      <c r="B3059" s="1" t="s">
        <v>6267</v>
      </c>
      <c r="C3059" s="7">
        <f>YEAR('Main 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c r="A3060" s="1">
        <v>3059</v>
      </c>
      <c r="B3060" s="1" t="s">
        <v>6267</v>
      </c>
      <c r="C3060" s="7">
        <f>YEAR('Main 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c r="A3061" s="1">
        <v>3060</v>
      </c>
      <c r="B3061" s="1" t="s">
        <v>6267</v>
      </c>
      <c r="C3061" s="7">
        <f>YEAR('Main 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c r="A3062" s="1">
        <v>3061</v>
      </c>
      <c r="B3062" s="1" t="s">
        <v>6270</v>
      </c>
      <c r="C3062" s="7">
        <f>YEAR('Main 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c r="A3063" s="1">
        <v>3062</v>
      </c>
      <c r="B3063" s="1" t="s">
        <v>6271</v>
      </c>
      <c r="C3063" s="7">
        <f>YEAR('Main 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c r="A3064" s="1">
        <v>3063</v>
      </c>
      <c r="B3064" s="1" t="s">
        <v>6274</v>
      </c>
      <c r="C3064" s="7">
        <f>YEAR('Main 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c r="A3065" s="1">
        <v>3064</v>
      </c>
      <c r="B3065" s="1" t="s">
        <v>6274</v>
      </c>
      <c r="C3065" s="7">
        <f>YEAR('Main 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c r="A3066" s="1">
        <v>3065</v>
      </c>
      <c r="B3066" s="1" t="s">
        <v>6279</v>
      </c>
      <c r="C3066" s="7">
        <f>YEAR('Main 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c r="A3067" s="1">
        <v>3066</v>
      </c>
      <c r="B3067" s="1" t="s">
        <v>6279</v>
      </c>
      <c r="C3067" s="7">
        <f>YEAR('Main 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c r="A3068" s="1">
        <v>3067</v>
      </c>
      <c r="B3068" s="1" t="s">
        <v>6279</v>
      </c>
      <c r="C3068" s="7">
        <f>YEAR('Main 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c r="A3069" s="1">
        <v>3068</v>
      </c>
      <c r="B3069" s="1" t="s">
        <v>6279</v>
      </c>
      <c r="C3069" s="7">
        <f>YEAR('Main 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c r="A3070" s="1">
        <v>3069</v>
      </c>
      <c r="B3070" s="1" t="s">
        <v>6279</v>
      </c>
      <c r="C3070" s="7">
        <f>YEAR('Main 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c r="A3071" s="1">
        <v>3070</v>
      </c>
      <c r="B3071" s="1" t="s">
        <v>6286</v>
      </c>
      <c r="C3071" s="7">
        <f>YEAR('Main 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c r="A3072" s="1">
        <v>3071</v>
      </c>
      <c r="B3072" s="1" t="s">
        <v>6287</v>
      </c>
      <c r="C3072" s="7">
        <f>YEAR('Main 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c r="A3073" s="1">
        <v>3072</v>
      </c>
      <c r="B3073" s="1" t="s">
        <v>6287</v>
      </c>
      <c r="C3073" s="7">
        <f>YEAR('Main 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c r="A3074" s="1">
        <v>3073</v>
      </c>
      <c r="B3074" s="1" t="s">
        <v>6287</v>
      </c>
      <c r="C3074" s="7">
        <f>YEAR('Main 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c r="A3075" s="1">
        <v>3074</v>
      </c>
      <c r="B3075" s="1" t="s">
        <v>6290</v>
      </c>
      <c r="C3075" s="7">
        <f>YEAR('Main 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c r="A3076" s="1">
        <v>3075</v>
      </c>
      <c r="B3076" s="1" t="s">
        <v>6291</v>
      </c>
      <c r="C3076" s="7">
        <f>YEAR('Main 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c r="A3077" s="1">
        <v>3076</v>
      </c>
      <c r="B3077" s="1" t="s">
        <v>6292</v>
      </c>
      <c r="C3077" s="7">
        <f>YEAR('Main 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c r="A3078" s="1">
        <v>3077</v>
      </c>
      <c r="B3078" s="1" t="s">
        <v>6292</v>
      </c>
      <c r="C3078" s="7">
        <f>YEAR('Main 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c r="A3079" s="1">
        <v>3078</v>
      </c>
      <c r="B3079" s="1" t="s">
        <v>6292</v>
      </c>
      <c r="C3079" s="7">
        <f>YEAR('Main 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c r="A3080" s="1">
        <v>3079</v>
      </c>
      <c r="B3080" s="1" t="s">
        <v>6293</v>
      </c>
      <c r="C3080" s="7">
        <f>YEAR('Main 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c r="A3081" s="1">
        <v>3080</v>
      </c>
      <c r="B3081" s="1" t="s">
        <v>6294</v>
      </c>
      <c r="C3081" s="7">
        <f>YEAR('Main 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c r="A3082" s="1">
        <v>3081</v>
      </c>
      <c r="B3082" s="1" t="s">
        <v>6294</v>
      </c>
      <c r="C3082" s="7">
        <f>YEAR('Main 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c r="A3083" s="1">
        <v>3082</v>
      </c>
      <c r="B3083" s="1" t="s">
        <v>6297</v>
      </c>
      <c r="C3083" s="7">
        <f>YEAR('Main 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c r="A3084" s="1">
        <v>3083</v>
      </c>
      <c r="B3084" s="1" t="s">
        <v>6297</v>
      </c>
      <c r="C3084" s="7">
        <f>YEAR('Main 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c r="A3085" s="1">
        <v>3084</v>
      </c>
      <c r="B3085" s="1" t="s">
        <v>6298</v>
      </c>
      <c r="C3085" s="7">
        <f>YEAR('Main 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c r="A3086" s="1">
        <v>3085</v>
      </c>
      <c r="B3086" s="1" t="s">
        <v>6299</v>
      </c>
      <c r="C3086" s="7">
        <f>YEAR('Main 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c r="A3087" s="1">
        <v>3086</v>
      </c>
      <c r="B3087" s="1" t="s">
        <v>6299</v>
      </c>
      <c r="C3087" s="7">
        <f>YEAR('Main 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c r="A3088" s="1">
        <v>3087</v>
      </c>
      <c r="B3088" s="1" t="s">
        <v>6299</v>
      </c>
      <c r="C3088" s="7">
        <f>YEAR('Main 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c r="A3089" s="1">
        <v>3088</v>
      </c>
      <c r="B3089" s="1" t="s">
        <v>6299</v>
      </c>
      <c r="C3089" s="7">
        <f>YEAR('Main 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c r="A3090" s="1">
        <v>3089</v>
      </c>
      <c r="B3090" s="1" t="s">
        <v>6300</v>
      </c>
      <c r="C3090" s="7">
        <f>YEAR('Main 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c r="A3091" s="1">
        <v>3090</v>
      </c>
      <c r="B3091" s="1" t="s">
        <v>6300</v>
      </c>
      <c r="C3091" s="7">
        <f>YEAR('Main 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c r="A3092" s="1">
        <v>3091</v>
      </c>
      <c r="B3092" s="1" t="s">
        <v>6303</v>
      </c>
      <c r="C3092" s="7">
        <f>YEAR('Main 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c r="A3093" s="1">
        <v>3092</v>
      </c>
      <c r="B3093" s="1" t="s">
        <v>6303</v>
      </c>
      <c r="C3093" s="7">
        <f>YEAR('Main 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c r="A3094" s="1">
        <v>3093</v>
      </c>
      <c r="B3094" s="1" t="s">
        <v>6303</v>
      </c>
      <c r="C3094" s="7">
        <f>YEAR('Main 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c r="A3095" s="1">
        <v>3094</v>
      </c>
      <c r="B3095" s="1" t="s">
        <v>6306</v>
      </c>
      <c r="C3095" s="7">
        <f>YEAR('Main 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c r="A3096" s="1">
        <v>3095</v>
      </c>
      <c r="B3096" s="1" t="s">
        <v>6306</v>
      </c>
      <c r="C3096" s="7">
        <f>YEAR('Main 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c r="A3097" s="1">
        <v>3096</v>
      </c>
      <c r="B3097" s="1" t="s">
        <v>6306</v>
      </c>
      <c r="C3097" s="7">
        <f>YEAR('Main 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c r="A3098" s="1">
        <v>3097</v>
      </c>
      <c r="B3098" s="1" t="s">
        <v>6306</v>
      </c>
      <c r="C3098" s="7">
        <f>YEAR('Main 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c r="A3099" s="1">
        <v>3098</v>
      </c>
      <c r="B3099" s="1" t="s">
        <v>6308</v>
      </c>
      <c r="C3099" s="7">
        <f>YEAR('Main 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c r="A3100" s="1">
        <v>3099</v>
      </c>
      <c r="B3100" s="1" t="s">
        <v>6308</v>
      </c>
      <c r="C3100" s="7">
        <f>YEAR('Main 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c r="A3101" s="1">
        <v>3100</v>
      </c>
      <c r="B3101" s="1" t="s">
        <v>6309</v>
      </c>
      <c r="C3101" s="7">
        <f>YEAR('Main 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c r="A3102" s="1">
        <v>3101</v>
      </c>
      <c r="B3102" s="1" t="s">
        <v>6309</v>
      </c>
      <c r="C3102" s="7">
        <f>YEAR('Main 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c r="A3103" s="1">
        <v>3102</v>
      </c>
      <c r="B3103" s="1" t="s">
        <v>6310</v>
      </c>
      <c r="C3103" s="7">
        <f>YEAR('Main 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c r="A3104" s="1">
        <v>3103</v>
      </c>
      <c r="B3104" s="1" t="s">
        <v>6310</v>
      </c>
      <c r="C3104" s="7">
        <f>YEAR('Main 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c r="A3105" s="1">
        <v>3104</v>
      </c>
      <c r="B3105" s="1" t="s">
        <v>6315</v>
      </c>
      <c r="C3105" s="7">
        <f>YEAR('Main 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c r="A3106" s="1">
        <v>3105</v>
      </c>
      <c r="B3106" s="1" t="s">
        <v>6318</v>
      </c>
      <c r="C3106" s="7">
        <f>YEAR('Main 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c r="A3107" s="1">
        <v>3106</v>
      </c>
      <c r="B3107" s="1" t="s">
        <v>6323</v>
      </c>
      <c r="C3107" s="7">
        <f>YEAR('Main 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c r="A3108" s="1">
        <v>3107</v>
      </c>
      <c r="B3108" s="1" t="s">
        <v>6324</v>
      </c>
      <c r="C3108" s="7">
        <f>YEAR('Main 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c r="A3109" s="1">
        <v>3108</v>
      </c>
      <c r="B3109" s="1" t="s">
        <v>6325</v>
      </c>
      <c r="C3109" s="7">
        <f>YEAR('Main 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c r="A3110" s="1">
        <v>3109</v>
      </c>
      <c r="B3110" s="1" t="s">
        <v>6325</v>
      </c>
      <c r="C3110" s="7">
        <f>YEAR('Main 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c r="A3111" s="1">
        <v>3110</v>
      </c>
      <c r="B3111" s="1" t="s">
        <v>6325</v>
      </c>
      <c r="C3111" s="7">
        <f>YEAR('Main 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c r="A3112" s="1">
        <v>3111</v>
      </c>
      <c r="B3112" s="1" t="s">
        <v>6325</v>
      </c>
      <c r="C3112" s="7">
        <f>YEAR('Main 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c r="A3113" s="1">
        <v>3112</v>
      </c>
      <c r="B3113" s="1" t="s">
        <v>6325</v>
      </c>
      <c r="C3113" s="7">
        <f>YEAR('Main 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c r="A3114" s="1">
        <v>3113</v>
      </c>
      <c r="B3114" s="1" t="s">
        <v>6328</v>
      </c>
      <c r="C3114" s="7">
        <f>YEAR('Main 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c r="A3115" s="1">
        <v>3114</v>
      </c>
      <c r="B3115" s="1" t="s">
        <v>6328</v>
      </c>
      <c r="C3115" s="7">
        <f>YEAR('Main 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c r="A3116" s="1">
        <v>3115</v>
      </c>
      <c r="B3116" s="1" t="s">
        <v>6328</v>
      </c>
      <c r="C3116" s="7">
        <f>YEAR('Main 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c r="A3117" s="1">
        <v>3116</v>
      </c>
      <c r="B3117" s="1" t="s">
        <v>6328</v>
      </c>
      <c r="C3117" s="7">
        <f>YEAR('Main 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c r="A3118" s="1">
        <v>3117</v>
      </c>
      <c r="B3118" s="1" t="s">
        <v>6328</v>
      </c>
      <c r="C3118" s="7">
        <f>YEAR('Main 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c r="A3119" s="1">
        <v>3118</v>
      </c>
      <c r="B3119" s="1" t="s">
        <v>6328</v>
      </c>
      <c r="C3119" s="7">
        <f>YEAR('Main 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c r="A3120" s="1">
        <v>3119</v>
      </c>
      <c r="B3120" s="1" t="s">
        <v>6331</v>
      </c>
      <c r="C3120" s="7">
        <f>YEAR('Main 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c r="A3121" s="1">
        <v>3120</v>
      </c>
      <c r="B3121" s="1" t="s">
        <v>6331</v>
      </c>
      <c r="C3121" s="7">
        <f>YEAR('Main 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c r="A3122" s="1">
        <v>3121</v>
      </c>
      <c r="B3122" s="1" t="s">
        <v>6331</v>
      </c>
      <c r="C3122" s="7">
        <f>YEAR('Main 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c r="A3123" s="1">
        <v>3122</v>
      </c>
      <c r="B3123" s="1" t="s">
        <v>6331</v>
      </c>
      <c r="C3123" s="7">
        <f>YEAR('Main 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c r="A3124" s="1">
        <v>3123</v>
      </c>
      <c r="B3124" s="1" t="s">
        <v>6331</v>
      </c>
      <c r="C3124" s="7">
        <f>YEAR('Main 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c r="A3125" s="1">
        <v>3124</v>
      </c>
      <c r="B3125" s="1" t="s">
        <v>6331</v>
      </c>
      <c r="C3125" s="7">
        <f>YEAR('Main 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c r="A3126" s="1">
        <v>3125</v>
      </c>
      <c r="B3126" s="1" t="s">
        <v>6331</v>
      </c>
      <c r="C3126" s="7">
        <f>YEAR('Main 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c r="A3127" s="1">
        <v>3126</v>
      </c>
      <c r="B3127" s="1" t="s">
        <v>6331</v>
      </c>
      <c r="C3127" s="7">
        <f>YEAR('Main 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c r="A3128" s="1">
        <v>3127</v>
      </c>
      <c r="B3128" s="1" t="s">
        <v>6334</v>
      </c>
      <c r="C3128" s="7">
        <f>YEAR('Main 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c r="A3129" s="1">
        <v>3128</v>
      </c>
      <c r="B3129" s="1" t="s">
        <v>6338</v>
      </c>
      <c r="C3129" s="7">
        <f>YEAR('Main 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c r="A3130" s="1">
        <v>3129</v>
      </c>
      <c r="B3130" s="1" t="s">
        <v>6341</v>
      </c>
      <c r="C3130" s="7">
        <f>YEAR('Main 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c r="A3131" s="1">
        <v>3130</v>
      </c>
      <c r="B3131" s="1" t="s">
        <v>6341</v>
      </c>
      <c r="C3131" s="7">
        <f>YEAR('Main 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c r="A3132" s="1">
        <v>3131</v>
      </c>
      <c r="B3132" s="1" t="s">
        <v>6341</v>
      </c>
      <c r="C3132" s="7">
        <f>YEAR('Main 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c r="A3133" s="1">
        <v>3132</v>
      </c>
      <c r="B3133" s="1" t="s">
        <v>6341</v>
      </c>
      <c r="C3133" s="7">
        <f>YEAR('Main 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c r="A3134" s="1">
        <v>3133</v>
      </c>
      <c r="B3134" s="1" t="s">
        <v>6342</v>
      </c>
      <c r="C3134" s="7">
        <f>YEAR('Main 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c r="A3135" s="1">
        <v>3134</v>
      </c>
      <c r="B3135" s="1" t="s">
        <v>6342</v>
      </c>
      <c r="C3135" s="7">
        <f>YEAR('Main 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c r="A3136" s="1">
        <v>3135</v>
      </c>
      <c r="B3136" s="1" t="s">
        <v>6347</v>
      </c>
      <c r="C3136" s="7">
        <f>YEAR('Main 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c r="A3137" s="1">
        <v>3136</v>
      </c>
      <c r="B3137" s="1" t="s">
        <v>6347</v>
      </c>
      <c r="C3137" s="7">
        <f>YEAR('Main 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c r="A3138" s="1">
        <v>3137</v>
      </c>
      <c r="B3138" s="1" t="s">
        <v>6347</v>
      </c>
      <c r="C3138" s="7">
        <f>YEAR('Main 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c r="A3139" s="1">
        <v>3138</v>
      </c>
      <c r="B3139" s="1" t="s">
        <v>6347</v>
      </c>
      <c r="C3139" s="7">
        <f>YEAR('Main 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c r="A3140" s="1">
        <v>3139</v>
      </c>
      <c r="B3140" s="1" t="s">
        <v>6347</v>
      </c>
      <c r="C3140" s="7">
        <f>YEAR('Main 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c r="A3141" s="1">
        <v>3140</v>
      </c>
      <c r="B3141" s="1" t="s">
        <v>6347</v>
      </c>
      <c r="C3141" s="7">
        <f>YEAR('Main 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c r="A3142" s="1">
        <v>3141</v>
      </c>
      <c r="B3142" s="1" t="s">
        <v>6350</v>
      </c>
      <c r="C3142" s="7">
        <f>YEAR('Main 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c r="A3143" s="1">
        <v>3142</v>
      </c>
      <c r="B3143" s="1" t="s">
        <v>6351</v>
      </c>
      <c r="C3143" s="7">
        <f>YEAR('Main 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c r="A3144" s="1">
        <v>3143</v>
      </c>
      <c r="B3144" s="1" t="s">
        <v>6352</v>
      </c>
      <c r="C3144" s="7">
        <f>YEAR('Main 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c r="A3145" s="1">
        <v>3144</v>
      </c>
      <c r="B3145" s="1" t="s">
        <v>6352</v>
      </c>
      <c r="C3145" s="7">
        <f>YEAR('Main 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c r="A3146" s="1">
        <v>3145</v>
      </c>
      <c r="B3146" s="1" t="s">
        <v>6353</v>
      </c>
      <c r="C3146" s="7">
        <f>YEAR('Main 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c r="A3147" s="1">
        <v>3146</v>
      </c>
      <c r="B3147" s="1" t="s">
        <v>6354</v>
      </c>
      <c r="C3147" s="7">
        <f>YEAR('Main 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c r="A3148" s="1">
        <v>3147</v>
      </c>
      <c r="B3148" s="1" t="s">
        <v>6354</v>
      </c>
      <c r="C3148" s="7">
        <f>YEAR('Main 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c r="A3149" s="1">
        <v>3148</v>
      </c>
      <c r="B3149" s="1" t="s">
        <v>6359</v>
      </c>
      <c r="C3149" s="7">
        <f>YEAR('Main 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c r="A3150" s="1">
        <v>3149</v>
      </c>
      <c r="B3150" s="1" t="s">
        <v>6360</v>
      </c>
      <c r="C3150" s="7">
        <f>YEAR('Main 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c r="A3151" s="1">
        <v>3150</v>
      </c>
      <c r="B3151" s="1" t="s">
        <v>6361</v>
      </c>
      <c r="C3151" s="7">
        <f>YEAR('Main 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c r="A3152" s="1">
        <v>3151</v>
      </c>
      <c r="B3152" s="1" t="s">
        <v>6362</v>
      </c>
      <c r="C3152" s="7">
        <f>YEAR('Main 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c r="A3153" s="1">
        <v>3152</v>
      </c>
      <c r="B3153" s="1" t="s">
        <v>6362</v>
      </c>
      <c r="C3153" s="7">
        <f>YEAR('Main 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c r="A3154" s="1">
        <v>3153</v>
      </c>
      <c r="B3154" s="1" t="s">
        <v>6362</v>
      </c>
      <c r="C3154" s="7">
        <f>YEAR('Main 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c r="A3155" s="1">
        <v>3154</v>
      </c>
      <c r="B3155" s="1" t="s">
        <v>6362</v>
      </c>
      <c r="C3155" s="7">
        <f>YEAR('Main 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c r="A3156" s="1">
        <v>3155</v>
      </c>
      <c r="B3156" s="1" t="s">
        <v>6365</v>
      </c>
      <c r="C3156" s="7">
        <f>YEAR('Main 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c r="A3157" s="1">
        <v>3156</v>
      </c>
      <c r="B3157" s="1" t="s">
        <v>6369</v>
      </c>
      <c r="C3157" s="7">
        <f>YEAR('Main 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c r="A3158" s="1">
        <v>3157</v>
      </c>
      <c r="B3158" s="1" t="s">
        <v>6372</v>
      </c>
      <c r="C3158" s="7">
        <f>YEAR('Main 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c r="A3159" s="1">
        <v>3158</v>
      </c>
      <c r="B3159" s="1" t="s">
        <v>6372</v>
      </c>
      <c r="C3159" s="7">
        <f>YEAR('Main 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c r="A3160" s="1">
        <v>3159</v>
      </c>
      <c r="B3160" s="1" t="s">
        <v>6373</v>
      </c>
      <c r="C3160" s="7">
        <f>YEAR('Main 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c r="A3161" s="1">
        <v>3160</v>
      </c>
      <c r="B3161" s="1" t="s">
        <v>6373</v>
      </c>
      <c r="C3161" s="7">
        <f>YEAR('Main 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c r="A3162" s="1">
        <v>3161</v>
      </c>
      <c r="B3162" s="1" t="s">
        <v>6374</v>
      </c>
      <c r="C3162" s="7">
        <f>YEAR('Main 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c r="A3163" s="1">
        <v>3162</v>
      </c>
      <c r="B3163" s="1" t="s">
        <v>6379</v>
      </c>
      <c r="C3163" s="7">
        <f>YEAR('Main 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c r="A3164" s="1">
        <v>3163</v>
      </c>
      <c r="B3164" s="1" t="s">
        <v>6379</v>
      </c>
      <c r="C3164" s="7">
        <f>YEAR('Main 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c r="A3165" s="1">
        <v>3164</v>
      </c>
      <c r="B3165" s="1" t="s">
        <v>6379</v>
      </c>
      <c r="C3165" s="7">
        <f>YEAR('Main 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c r="A3166" s="1">
        <v>3165</v>
      </c>
      <c r="B3166" s="1" t="s">
        <v>6379</v>
      </c>
      <c r="C3166" s="7">
        <f>YEAR('Main 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c r="A3167" s="1">
        <v>3166</v>
      </c>
      <c r="B3167" s="1" t="s">
        <v>6379</v>
      </c>
      <c r="C3167" s="7">
        <f>YEAR('Main 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c r="A3168" s="1">
        <v>3167</v>
      </c>
      <c r="B3168" s="1" t="s">
        <v>6379</v>
      </c>
      <c r="C3168" s="7">
        <f>YEAR('Main 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c r="A3169" s="1">
        <v>3168</v>
      </c>
      <c r="B3169" s="1" t="s">
        <v>6384</v>
      </c>
      <c r="C3169" s="7">
        <f>YEAR('Main 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c r="A3170" s="1">
        <v>3169</v>
      </c>
      <c r="B3170" s="1" t="s">
        <v>6385</v>
      </c>
      <c r="C3170" s="7">
        <f>YEAR('Main 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c r="A3171" s="1">
        <v>3170</v>
      </c>
      <c r="B3171" s="1" t="s">
        <v>6385</v>
      </c>
      <c r="C3171" s="7">
        <f>YEAR('Main 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c r="A3172" s="1">
        <v>3171</v>
      </c>
      <c r="B3172" s="1" t="s">
        <v>6386</v>
      </c>
      <c r="C3172" s="7">
        <f>YEAR('Main 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c r="A3173" s="1">
        <v>3172</v>
      </c>
      <c r="B3173" s="1" t="s">
        <v>6387</v>
      </c>
      <c r="C3173" s="7">
        <f>YEAR('Main 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c r="A3174" s="1">
        <v>3173</v>
      </c>
      <c r="B3174" s="1" t="s">
        <v>6387</v>
      </c>
      <c r="C3174" s="7">
        <f>YEAR('Main 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c r="A3175" s="1">
        <v>3174</v>
      </c>
      <c r="B3175" s="1" t="s">
        <v>6387</v>
      </c>
      <c r="C3175" s="7">
        <f>YEAR('Main 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c r="A3176" s="1">
        <v>3175</v>
      </c>
      <c r="B3176" s="1" t="s">
        <v>6388</v>
      </c>
      <c r="C3176" s="7">
        <f>YEAR('Main 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c r="A3177" s="1">
        <v>3176</v>
      </c>
      <c r="B3177" s="1" t="s">
        <v>6391</v>
      </c>
      <c r="C3177" s="7">
        <f>YEAR('Main 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c r="A3178" s="1">
        <v>3177</v>
      </c>
      <c r="B3178" s="1" t="s">
        <v>6391</v>
      </c>
      <c r="C3178" s="7">
        <f>YEAR('Main 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c r="A3179" s="1">
        <v>3178</v>
      </c>
      <c r="B3179" s="1" t="s">
        <v>6392</v>
      </c>
      <c r="C3179" s="7">
        <f>YEAR('Main 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c r="A3180" s="1">
        <v>3179</v>
      </c>
      <c r="B3180" s="1" t="s">
        <v>6393</v>
      </c>
      <c r="C3180" s="7">
        <f>YEAR('Main 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c r="A3181" s="1">
        <v>3180</v>
      </c>
      <c r="B3181" s="1" t="s">
        <v>6393</v>
      </c>
      <c r="C3181" s="7">
        <f>YEAR('Main 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c r="A3182" s="1">
        <v>3181</v>
      </c>
      <c r="B3182" s="1" t="s">
        <v>6393</v>
      </c>
      <c r="C3182" s="7">
        <f>YEAR('Main 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c r="A3183" s="1">
        <v>3182</v>
      </c>
      <c r="B3183" s="1" t="s">
        <v>6394</v>
      </c>
      <c r="C3183" s="7">
        <f>YEAR('Main 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c r="A3184" s="1">
        <v>3183</v>
      </c>
      <c r="B3184" s="1" t="s">
        <v>6394</v>
      </c>
      <c r="C3184" s="7">
        <f>YEAR('Main 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c r="A3185" s="1">
        <v>3184</v>
      </c>
      <c r="B3185" s="1" t="s">
        <v>6394</v>
      </c>
      <c r="C3185" s="7">
        <f>YEAR('Main 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c r="A3186" s="1">
        <v>3185</v>
      </c>
      <c r="B3186" s="1" t="s">
        <v>6394</v>
      </c>
      <c r="C3186" s="7">
        <f>YEAR('Main 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c r="A3187" s="1">
        <v>3186</v>
      </c>
      <c r="B3187" s="1" t="s">
        <v>6395</v>
      </c>
      <c r="C3187" s="7">
        <f>YEAR('Main 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c r="A3188" s="1">
        <v>3187</v>
      </c>
      <c r="B3188" s="1" t="s">
        <v>6395</v>
      </c>
      <c r="C3188" s="7">
        <f>YEAR('Main 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c r="A3189" s="1">
        <v>3188</v>
      </c>
      <c r="B3189" s="1" t="s">
        <v>6397</v>
      </c>
      <c r="C3189" s="7">
        <f>YEAR('Main 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c r="A3190" s="1">
        <v>3189</v>
      </c>
      <c r="B3190" s="1" t="s">
        <v>6398</v>
      </c>
      <c r="C3190" s="7">
        <f>YEAR('Main 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c r="A3191" s="1">
        <v>3190</v>
      </c>
      <c r="B3191" s="1" t="s">
        <v>6398</v>
      </c>
      <c r="C3191" s="7">
        <f>YEAR('Main 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c r="A3192" s="1">
        <v>3191</v>
      </c>
      <c r="B3192" s="1" t="s">
        <v>6402</v>
      </c>
      <c r="C3192" s="7">
        <f>YEAR('Main 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c r="A3193" s="1">
        <v>3192</v>
      </c>
      <c r="B3193" s="1" t="s">
        <v>6405</v>
      </c>
      <c r="C3193" s="7">
        <f>YEAR('Main 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c r="A3194" s="1">
        <v>3193</v>
      </c>
      <c r="B3194" s="1" t="s">
        <v>6406</v>
      </c>
      <c r="C3194" s="7">
        <f>YEAR('Main 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c r="A3195" s="1">
        <v>3194</v>
      </c>
      <c r="B3195" s="1" t="s">
        <v>6408</v>
      </c>
      <c r="C3195" s="7">
        <f>YEAR('Main 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c r="A3196" s="1">
        <v>3195</v>
      </c>
      <c r="B3196" s="1" t="s">
        <v>6408</v>
      </c>
      <c r="C3196" s="7">
        <f>YEAR('Main 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c r="A3197" s="1">
        <v>3196</v>
      </c>
      <c r="B3197" s="1" t="s">
        <v>6411</v>
      </c>
      <c r="C3197" s="7">
        <f>YEAR('Main 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c r="A3198" s="1">
        <v>3197</v>
      </c>
      <c r="B3198" s="1" t="s">
        <v>6414</v>
      </c>
      <c r="C3198" s="7">
        <f>YEAR('Main 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c r="A3199" s="1">
        <v>3198</v>
      </c>
      <c r="B3199" s="1" t="s">
        <v>6415</v>
      </c>
      <c r="C3199" s="7">
        <f>YEAR('Main 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c r="A3200" s="1">
        <v>3199</v>
      </c>
      <c r="B3200" s="1" t="s">
        <v>6416</v>
      </c>
      <c r="C3200" s="7">
        <f>YEAR('Main 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c r="A3201" s="1">
        <v>3200</v>
      </c>
      <c r="B3201" s="1" t="s">
        <v>6419</v>
      </c>
      <c r="C3201" s="7">
        <f>YEAR('Main 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c r="A3202" s="1">
        <v>3201</v>
      </c>
      <c r="B3202" s="1" t="s">
        <v>6422</v>
      </c>
      <c r="C3202" s="7">
        <f>YEAR('Main 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c r="A3203" s="1">
        <v>3202</v>
      </c>
      <c r="B3203" s="1" t="s">
        <v>6422</v>
      </c>
      <c r="C3203" s="7">
        <f>YEAR('Main 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c r="A3204" s="1">
        <v>3203</v>
      </c>
      <c r="B3204" s="1" t="s">
        <v>6423</v>
      </c>
      <c r="C3204" s="7">
        <f>YEAR('Main 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c r="A3205" s="1">
        <v>3204</v>
      </c>
      <c r="B3205" s="1" t="s">
        <v>6423</v>
      </c>
      <c r="C3205" s="7">
        <f>YEAR('Main 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c r="A3206" s="1">
        <v>3205</v>
      </c>
      <c r="B3206" s="1" t="s">
        <v>6423</v>
      </c>
      <c r="C3206" s="7">
        <f>YEAR('Main 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c r="A3207" s="1">
        <v>3206</v>
      </c>
      <c r="B3207" s="1" t="s">
        <v>6423</v>
      </c>
      <c r="C3207" s="7">
        <f>YEAR('Main 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c r="A3208" s="1">
        <v>3207</v>
      </c>
      <c r="B3208" s="1" t="s">
        <v>6423</v>
      </c>
      <c r="C3208" s="7">
        <f>YEAR('Main 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c r="A3209" s="1">
        <v>3208</v>
      </c>
      <c r="B3209" s="1" t="s">
        <v>6423</v>
      </c>
      <c r="C3209" s="7">
        <f>YEAR('Main 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c r="A3210" s="1">
        <v>3209</v>
      </c>
      <c r="B3210" s="1" t="s">
        <v>6426</v>
      </c>
      <c r="C3210" s="7">
        <f>YEAR('Main 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c r="A3211" s="1">
        <v>3210</v>
      </c>
      <c r="B3211" s="1" t="s">
        <v>6426</v>
      </c>
      <c r="C3211" s="7">
        <f>YEAR('Main 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c r="A3212" s="1">
        <v>3211</v>
      </c>
      <c r="B3212" s="1" t="s">
        <v>6429</v>
      </c>
      <c r="C3212" s="7">
        <f>YEAR('Main 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c r="A3213" s="1">
        <v>3212</v>
      </c>
      <c r="B3213" s="1" t="s">
        <v>6429</v>
      </c>
      <c r="C3213" s="7">
        <f>YEAR('Main 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c r="A3214" s="1">
        <v>3213</v>
      </c>
      <c r="B3214" s="1" t="s">
        <v>6431</v>
      </c>
      <c r="C3214" s="7">
        <f>YEAR('Main 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c r="A3215" s="1">
        <v>3214</v>
      </c>
      <c r="B3215" s="1" t="s">
        <v>6432</v>
      </c>
      <c r="C3215" s="7">
        <f>YEAR('Main 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c r="A3216" s="1">
        <v>3215</v>
      </c>
      <c r="B3216" s="1" t="s">
        <v>6432</v>
      </c>
      <c r="C3216" s="7">
        <f>YEAR('Main 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c r="A3217" s="1">
        <v>3216</v>
      </c>
      <c r="B3217" s="1" t="s">
        <v>6433</v>
      </c>
      <c r="C3217" s="7">
        <f>YEAR('Main 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c r="A3218" s="1">
        <v>3217</v>
      </c>
      <c r="B3218" s="1" t="s">
        <v>6435</v>
      </c>
      <c r="C3218" s="7">
        <f>YEAR('Main 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c r="A3219" s="1">
        <v>3218</v>
      </c>
      <c r="B3219" s="1" t="s">
        <v>6436</v>
      </c>
      <c r="C3219" s="7">
        <f>YEAR('Main 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c r="A3220" s="1">
        <v>3219</v>
      </c>
      <c r="B3220" s="1" t="s">
        <v>6436</v>
      </c>
      <c r="C3220" s="7">
        <f>YEAR('Main 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c r="A3221" s="1">
        <v>3220</v>
      </c>
      <c r="B3221" s="1" t="s">
        <v>6437</v>
      </c>
      <c r="C3221" s="7">
        <f>YEAR('Main 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c r="A3222" s="1">
        <v>3221</v>
      </c>
      <c r="B3222" s="1" t="s">
        <v>6437</v>
      </c>
      <c r="C3222" s="7">
        <f>YEAR('Main 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c r="A3223" s="1">
        <v>3222</v>
      </c>
      <c r="B3223" s="1" t="s">
        <v>6437</v>
      </c>
      <c r="C3223" s="7">
        <f>YEAR('Main 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c r="A3224" s="1">
        <v>3223</v>
      </c>
      <c r="B3224" s="1" t="s">
        <v>6438</v>
      </c>
      <c r="C3224" s="7">
        <f>YEAR('Main 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c r="A3225" s="1">
        <v>3224</v>
      </c>
      <c r="B3225" s="1" t="s">
        <v>6438</v>
      </c>
      <c r="C3225" s="7">
        <f>YEAR('Main 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c r="A3226" s="1">
        <v>3225</v>
      </c>
      <c r="B3226" s="1" t="s">
        <v>6438</v>
      </c>
      <c r="C3226" s="7">
        <f>YEAR('Main 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c r="A3227" s="1">
        <v>3226</v>
      </c>
      <c r="B3227" s="1" t="s">
        <v>6438</v>
      </c>
      <c r="C3227" s="7">
        <f>YEAR('Main 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c r="A3228" s="1">
        <v>3227</v>
      </c>
      <c r="B3228" s="1" t="s">
        <v>6438</v>
      </c>
      <c r="C3228" s="7">
        <f>YEAR('Main 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c r="A3229" s="1">
        <v>3228</v>
      </c>
      <c r="B3229" s="1" t="s">
        <v>6438</v>
      </c>
      <c r="C3229" s="7">
        <f>YEAR('Main 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c r="A3230" s="1">
        <v>3229</v>
      </c>
      <c r="B3230" s="1" t="s">
        <v>6438</v>
      </c>
      <c r="C3230" s="7">
        <f>YEAR('Main 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c r="A3231" s="1">
        <v>3230</v>
      </c>
      <c r="B3231" s="1" t="s">
        <v>6443</v>
      </c>
      <c r="C3231" s="7">
        <f>YEAR('Main 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c r="A3232" s="1">
        <v>3231</v>
      </c>
      <c r="B3232" s="1" t="s">
        <v>6444</v>
      </c>
      <c r="C3232" s="7">
        <f>YEAR('Main 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c r="A3233" s="1">
        <v>3232</v>
      </c>
      <c r="B3233" s="1" t="s">
        <v>6445</v>
      </c>
      <c r="C3233" s="7">
        <f>YEAR('Main 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c r="A3234" s="1">
        <v>3233</v>
      </c>
      <c r="B3234" s="1" t="s">
        <v>6445</v>
      </c>
      <c r="C3234" s="7">
        <f>YEAR('Main 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c r="A3235" s="1">
        <v>3234</v>
      </c>
      <c r="B3235" s="1" t="s">
        <v>6445</v>
      </c>
      <c r="C3235" s="7">
        <f>YEAR('Main 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c r="A3236" s="1">
        <v>3235</v>
      </c>
      <c r="B3236" s="1" t="s">
        <v>6448</v>
      </c>
      <c r="C3236" s="7">
        <f>YEAR('Main 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c r="A3237" s="1">
        <v>3236</v>
      </c>
      <c r="B3237" s="1" t="s">
        <v>6449</v>
      </c>
      <c r="C3237" s="7">
        <f>YEAR('Main 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c r="A3238" s="1">
        <v>3237</v>
      </c>
      <c r="B3238" s="1" t="s">
        <v>6450</v>
      </c>
      <c r="C3238" s="7">
        <f>YEAR('Main 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c r="A3239" s="1">
        <v>3238</v>
      </c>
      <c r="B3239" s="1" t="s">
        <v>6450</v>
      </c>
      <c r="C3239" s="7">
        <f>YEAR('Main 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c r="A3240" s="1">
        <v>3239</v>
      </c>
      <c r="B3240" s="1" t="s">
        <v>6453</v>
      </c>
      <c r="C3240" s="7">
        <f>YEAR('Main 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c r="A3241" s="1">
        <v>3240</v>
      </c>
      <c r="B3241" s="1" t="s">
        <v>6453</v>
      </c>
      <c r="C3241" s="7">
        <f>YEAR('Main 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c r="A3242" s="1">
        <v>3241</v>
      </c>
      <c r="B3242" s="1" t="s">
        <v>6453</v>
      </c>
      <c r="C3242" s="7">
        <f>YEAR('Main 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c r="A3243" s="1">
        <v>3242</v>
      </c>
      <c r="B3243" s="1" t="s">
        <v>6458</v>
      </c>
      <c r="C3243" s="7">
        <f>YEAR('Main 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c r="A3244" s="1">
        <v>3243</v>
      </c>
      <c r="B3244" s="1" t="s">
        <v>6459</v>
      </c>
      <c r="C3244" s="7">
        <f>YEAR('Main 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c r="A3245" s="1">
        <v>3244</v>
      </c>
      <c r="B3245" s="1" t="s">
        <v>6460</v>
      </c>
      <c r="C3245" s="7">
        <f>YEAR('Main 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c r="A3246" s="1">
        <v>3245</v>
      </c>
      <c r="B3246" s="1" t="s">
        <v>6460</v>
      </c>
      <c r="C3246" s="7">
        <f>YEAR('Main 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c r="A3247" s="1">
        <v>3246</v>
      </c>
      <c r="B3247" s="1" t="s">
        <v>6465</v>
      </c>
      <c r="C3247" s="7">
        <f>YEAR('Main 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c r="A3248" s="1">
        <v>3247</v>
      </c>
      <c r="B3248" s="1" t="s">
        <v>6465</v>
      </c>
      <c r="C3248" s="7">
        <f>YEAR('Main 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c r="A3249" s="1">
        <v>3248</v>
      </c>
      <c r="B3249" s="1" t="s">
        <v>6465</v>
      </c>
      <c r="C3249" s="7">
        <f>YEAR('Main 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c r="A3250" s="1">
        <v>3249</v>
      </c>
      <c r="B3250" s="1" t="s">
        <v>6468</v>
      </c>
      <c r="C3250" s="7">
        <f>YEAR('Main 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c r="A3251" s="1">
        <v>3250</v>
      </c>
      <c r="B3251" s="1" t="s">
        <v>6468</v>
      </c>
      <c r="C3251" s="7">
        <f>YEAR('Main 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c r="A3252" s="1">
        <v>3251</v>
      </c>
      <c r="B3252" s="1" t="s">
        <v>6469</v>
      </c>
      <c r="C3252" s="7">
        <f>YEAR('Main 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c r="A3253" s="1">
        <v>3252</v>
      </c>
      <c r="B3253" s="1" t="s">
        <v>6471</v>
      </c>
      <c r="C3253" s="7">
        <f>YEAR('Main 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c r="A3254" s="1">
        <v>3253</v>
      </c>
      <c r="B3254" s="1" t="s">
        <v>6474</v>
      </c>
      <c r="C3254" s="7">
        <f>YEAR('Main 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c r="A3255" s="1">
        <v>3254</v>
      </c>
      <c r="B3255" s="1" t="s">
        <v>6474</v>
      </c>
      <c r="C3255" s="7">
        <f>YEAR('Main 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c r="A3256" s="1">
        <v>3255</v>
      </c>
      <c r="B3256" s="1" t="s">
        <v>6475</v>
      </c>
      <c r="C3256" s="7">
        <f>YEAR('Main 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c r="A3257" s="1">
        <v>3256</v>
      </c>
      <c r="B3257" s="1" t="s">
        <v>6475</v>
      </c>
      <c r="C3257" s="7">
        <f>YEAR('Main 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c r="A3258" s="1">
        <v>3257</v>
      </c>
      <c r="B3258" s="1" t="s">
        <v>6476</v>
      </c>
      <c r="C3258" s="7">
        <f>YEAR('Main 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c r="A3259" s="1">
        <v>3258</v>
      </c>
      <c r="B3259" s="1" t="s">
        <v>6477</v>
      </c>
      <c r="C3259" s="7">
        <f>YEAR('Main 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c r="A3260" s="1">
        <v>3259</v>
      </c>
      <c r="B3260" s="1" t="s">
        <v>6477</v>
      </c>
      <c r="C3260" s="7">
        <f>YEAR('Main 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c r="A3261" s="1">
        <v>3260</v>
      </c>
      <c r="B3261" s="1" t="s">
        <v>6478</v>
      </c>
      <c r="C3261" s="7">
        <f>YEAR('Main 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c r="A3262" s="1">
        <v>3261</v>
      </c>
      <c r="B3262" s="1" t="s">
        <v>6481</v>
      </c>
      <c r="C3262" s="7">
        <f>YEAR('Main 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c r="A3263" s="1">
        <v>3262</v>
      </c>
      <c r="B3263" s="1" t="s">
        <v>6486</v>
      </c>
      <c r="C3263" s="7">
        <f>YEAR('Main 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c r="A3264" s="1">
        <v>3263</v>
      </c>
      <c r="B3264" s="1" t="s">
        <v>6486</v>
      </c>
      <c r="C3264" s="7">
        <f>YEAR('Main 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c r="A3265" s="1">
        <v>3264</v>
      </c>
      <c r="B3265" s="1" t="s">
        <v>6486</v>
      </c>
      <c r="C3265" s="7">
        <f>YEAR('Main 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c r="A3266" s="1">
        <v>3265</v>
      </c>
      <c r="B3266" s="1" t="s">
        <v>6487</v>
      </c>
      <c r="C3266" s="7">
        <f>YEAR('Main 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c r="A3267" s="1">
        <v>3266</v>
      </c>
      <c r="B3267" s="1" t="s">
        <v>6488</v>
      </c>
      <c r="C3267" s="7">
        <f>YEAR('Main 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c r="A3268" s="1">
        <v>3267</v>
      </c>
      <c r="B3268" s="1" t="s">
        <v>6488</v>
      </c>
      <c r="C3268" s="7">
        <f>YEAR('Main 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c r="A3269" s="1">
        <v>3268</v>
      </c>
      <c r="B3269" s="1" t="s">
        <v>6489</v>
      </c>
      <c r="C3269" s="7">
        <f>YEAR('Main 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c r="A3270" s="1">
        <v>3269</v>
      </c>
      <c r="B3270" s="1" t="s">
        <v>6489</v>
      </c>
      <c r="C3270" s="7">
        <f>YEAR('Main 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c r="A3271" s="1">
        <v>3270</v>
      </c>
      <c r="B3271" s="1" t="s">
        <v>6494</v>
      </c>
      <c r="C3271" s="7">
        <f>YEAR('Main 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c r="A3272" s="1">
        <v>3271</v>
      </c>
      <c r="B3272" s="1" t="s">
        <v>6494</v>
      </c>
      <c r="C3272" s="7">
        <f>YEAR('Main 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c r="A3273" s="1">
        <v>3272</v>
      </c>
      <c r="B3273" s="1" t="s">
        <v>6495</v>
      </c>
      <c r="C3273" s="7">
        <f>YEAR('Main 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c r="A3274" s="1">
        <v>3273</v>
      </c>
      <c r="B3274" s="1" t="s">
        <v>6497</v>
      </c>
      <c r="C3274" s="7">
        <f>YEAR('Main 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c r="A3275" s="1">
        <v>3274</v>
      </c>
      <c r="B3275" s="1" t="s">
        <v>6498</v>
      </c>
      <c r="C3275" s="7">
        <f>YEAR('Main 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c r="A3276" s="1">
        <v>3275</v>
      </c>
      <c r="B3276" s="1" t="s">
        <v>6499</v>
      </c>
      <c r="C3276" s="7">
        <f>YEAR('Main 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c r="A3277" s="1">
        <v>3276</v>
      </c>
      <c r="B3277" s="1" t="s">
        <v>6499</v>
      </c>
      <c r="C3277" s="7">
        <f>YEAR('Main 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c r="A3278" s="1">
        <v>3277</v>
      </c>
      <c r="B3278" s="1" t="s">
        <v>6501</v>
      </c>
      <c r="C3278" s="7">
        <f>YEAR('Main 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c r="A3279" s="1">
        <v>3278</v>
      </c>
      <c r="B3279" s="1" t="s">
        <v>6501</v>
      </c>
      <c r="C3279" s="7">
        <f>YEAR('Main 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c r="A3280" s="1">
        <v>3279</v>
      </c>
      <c r="B3280" s="1" t="s">
        <v>6501</v>
      </c>
      <c r="C3280" s="7">
        <f>YEAR('Main 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c r="A3281" s="1">
        <v>3280</v>
      </c>
      <c r="B3281" s="1" t="s">
        <v>6501</v>
      </c>
      <c r="C3281" s="7">
        <f>YEAR('Main 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c r="A3282" s="1">
        <v>3281</v>
      </c>
      <c r="B3282" s="1" t="s">
        <v>6501</v>
      </c>
      <c r="C3282" s="7">
        <f>YEAR('Main 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c r="A3283" s="1">
        <v>3282</v>
      </c>
      <c r="B3283" s="1" t="s">
        <v>6502</v>
      </c>
      <c r="C3283" s="7">
        <f>YEAR('Main 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c r="A3284" s="1">
        <v>3283</v>
      </c>
      <c r="B3284" s="1" t="s">
        <v>6502</v>
      </c>
      <c r="C3284" s="7">
        <f>YEAR('Main 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c r="A3285" s="1">
        <v>3284</v>
      </c>
      <c r="B3285" s="1" t="s">
        <v>6503</v>
      </c>
      <c r="C3285" s="7">
        <f>YEAR('Main 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c r="A3286" s="1">
        <v>3285</v>
      </c>
      <c r="B3286" s="1" t="s">
        <v>6504</v>
      </c>
      <c r="C3286" s="7">
        <f>YEAR('Main 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c r="A3287" s="1">
        <v>3286</v>
      </c>
      <c r="B3287" s="1" t="s">
        <v>6505</v>
      </c>
      <c r="C3287" s="7">
        <f>YEAR('Main 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c r="A3288" s="1">
        <v>3287</v>
      </c>
      <c r="B3288" s="1" t="s">
        <v>6505</v>
      </c>
      <c r="C3288" s="7">
        <f>YEAR('Main 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c r="A3289" s="1">
        <v>3288</v>
      </c>
      <c r="B3289" s="1" t="s">
        <v>6508</v>
      </c>
      <c r="C3289" s="7">
        <f>YEAR('Main 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c r="A3290" s="1">
        <v>3289</v>
      </c>
      <c r="B3290" s="1" t="s">
        <v>6508</v>
      </c>
      <c r="C3290" s="7">
        <f>YEAR('Main 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c r="A3291" s="1">
        <v>3290</v>
      </c>
      <c r="B3291" s="1" t="s">
        <v>6508</v>
      </c>
      <c r="C3291" s="7">
        <f>YEAR('Main 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c r="A3292" s="1">
        <v>3291</v>
      </c>
      <c r="B3292" s="1" t="s">
        <v>6508</v>
      </c>
      <c r="C3292" s="7">
        <f>YEAR('Main 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c r="A3293" s="1">
        <v>3292</v>
      </c>
      <c r="B3293" s="1" t="s">
        <v>6512</v>
      </c>
      <c r="C3293" s="7">
        <f>YEAR('Main 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c r="A3294" s="1">
        <v>3293</v>
      </c>
      <c r="B3294" s="1" t="s">
        <v>6513</v>
      </c>
      <c r="C3294" s="7">
        <f>YEAR('Main 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c r="A3295" s="1">
        <v>3294</v>
      </c>
      <c r="B3295" s="1" t="s">
        <v>6513</v>
      </c>
      <c r="C3295" s="7">
        <f>YEAR('Main 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c r="A3296" s="1">
        <v>3295</v>
      </c>
      <c r="B3296" s="1" t="s">
        <v>6514</v>
      </c>
      <c r="C3296" s="7">
        <f>YEAR('Main 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c r="A3297" s="1">
        <v>3296</v>
      </c>
      <c r="B3297" s="1" t="s">
        <v>6515</v>
      </c>
      <c r="C3297" s="7">
        <f>YEAR('Main 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c r="A3298" s="1">
        <v>3297</v>
      </c>
      <c r="B3298" s="1" t="s">
        <v>6518</v>
      </c>
      <c r="C3298" s="7">
        <f>YEAR('Main 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c r="A3299" s="1">
        <v>3298</v>
      </c>
      <c r="B3299" s="1" t="s">
        <v>6518</v>
      </c>
      <c r="C3299" s="7">
        <f>YEAR('Main 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c r="A3300" s="1">
        <v>3299</v>
      </c>
      <c r="B3300" s="1" t="s">
        <v>6519</v>
      </c>
      <c r="C3300" s="7">
        <f>YEAR('Main 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c r="A3301" s="1">
        <v>3300</v>
      </c>
      <c r="B3301" s="1" t="s">
        <v>6520</v>
      </c>
      <c r="C3301" s="7">
        <f>YEAR('Main 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c r="A3302" s="1">
        <v>3301</v>
      </c>
      <c r="B3302" s="1" t="s">
        <v>6520</v>
      </c>
      <c r="C3302" s="7">
        <f>YEAR('Main 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c r="A3303" s="1">
        <v>3302</v>
      </c>
      <c r="B3303" s="1" t="s">
        <v>6520</v>
      </c>
      <c r="C3303" s="7">
        <f>YEAR('Main 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c r="A3304" s="1">
        <v>3303</v>
      </c>
      <c r="B3304" s="1" t="s">
        <v>6520</v>
      </c>
      <c r="C3304" s="7">
        <f>YEAR('Main 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c r="A3305" s="1">
        <v>3304</v>
      </c>
      <c r="B3305" s="1" t="s">
        <v>6520</v>
      </c>
      <c r="C3305" s="7">
        <f>YEAR('Main 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c r="A3306" s="1">
        <v>3305</v>
      </c>
      <c r="B3306" s="1" t="s">
        <v>6523</v>
      </c>
      <c r="C3306" s="7">
        <f>YEAR('Main 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c r="A3307" s="1">
        <v>3306</v>
      </c>
      <c r="B3307" s="1" t="s">
        <v>6523</v>
      </c>
      <c r="C3307" s="7">
        <f>YEAR('Main 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c r="A3308" s="1">
        <v>3307</v>
      </c>
      <c r="B3308" s="1" t="s">
        <v>6523</v>
      </c>
      <c r="C3308" s="7">
        <f>YEAR('Main 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c r="A3309" s="1">
        <v>3308</v>
      </c>
      <c r="B3309" s="1" t="s">
        <v>6523</v>
      </c>
      <c r="C3309" s="7">
        <f>YEAR('Main 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c r="A3310" s="1">
        <v>3309</v>
      </c>
      <c r="B3310" s="1" t="s">
        <v>6523</v>
      </c>
      <c r="C3310" s="7">
        <f>YEAR('Main 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c r="A3311" s="1">
        <v>3310</v>
      </c>
      <c r="B3311" s="1" t="s">
        <v>6524</v>
      </c>
      <c r="C3311" s="7">
        <f>YEAR('Main 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c r="A3312" s="1">
        <v>3311</v>
      </c>
      <c r="B3312" s="1" t="s">
        <v>6525</v>
      </c>
      <c r="C3312" s="7">
        <f>YEAR('Main 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c r="A3313" s="1">
        <v>3312</v>
      </c>
      <c r="B3313" s="1" t="s">
        <v>6526</v>
      </c>
      <c r="C3313" s="7">
        <f>YEAR('Main 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c r="A3314" s="1">
        <v>3313</v>
      </c>
      <c r="B3314" s="1" t="s">
        <v>6527</v>
      </c>
      <c r="C3314" s="7">
        <f>YEAR('Main 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c r="A3315" s="1">
        <v>3314</v>
      </c>
      <c r="B3315" s="1" t="s">
        <v>6527</v>
      </c>
      <c r="C3315" s="7">
        <f>YEAR('Main 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c r="A3316" s="1">
        <v>3315</v>
      </c>
      <c r="B3316" s="1" t="s">
        <v>6528</v>
      </c>
      <c r="C3316" s="7">
        <f>YEAR('Main 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c r="A3317" s="1">
        <v>3316</v>
      </c>
      <c r="B3317" s="1" t="s">
        <v>6528</v>
      </c>
      <c r="C3317" s="7">
        <f>YEAR('Main 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c r="A3318" s="1">
        <v>3317</v>
      </c>
      <c r="B3318" s="1" t="s">
        <v>6529</v>
      </c>
      <c r="C3318" s="7">
        <f>YEAR('Main 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c r="A3319" s="1">
        <v>3318</v>
      </c>
      <c r="B3319" s="1" t="s">
        <v>6530</v>
      </c>
      <c r="C3319" s="7">
        <f>YEAR('Main 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c r="A3320" s="1">
        <v>3319</v>
      </c>
      <c r="B3320" s="1" t="s">
        <v>6530</v>
      </c>
      <c r="C3320" s="7">
        <f>YEAR('Main 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c r="A3321" s="1">
        <v>3320</v>
      </c>
      <c r="B3321" s="1" t="s">
        <v>6531</v>
      </c>
      <c r="C3321" s="7">
        <f>YEAR('Main 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c r="A3322" s="1">
        <v>3321</v>
      </c>
      <c r="B3322" s="1" t="s">
        <v>6531</v>
      </c>
      <c r="C3322" s="7">
        <f>YEAR('Main 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c r="A3323" s="1">
        <v>3322</v>
      </c>
      <c r="B3323" s="1" t="s">
        <v>6531</v>
      </c>
      <c r="C3323" s="7">
        <f>YEAR('Main 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c r="A3324" s="1">
        <v>3323</v>
      </c>
      <c r="B3324" s="1" t="s">
        <v>6534</v>
      </c>
      <c r="C3324" s="7">
        <f>YEAR('Main 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c r="A3325" s="1">
        <v>3324</v>
      </c>
      <c r="B3325" s="1" t="s">
        <v>6534</v>
      </c>
      <c r="C3325" s="7">
        <f>YEAR('Main 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c r="A3326" s="1">
        <v>3325</v>
      </c>
      <c r="B3326" s="1" t="s">
        <v>6535</v>
      </c>
      <c r="C3326" s="7">
        <f>YEAR('Main 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c r="A3327" s="1">
        <v>3326</v>
      </c>
      <c r="B3327" s="1" t="s">
        <v>6535</v>
      </c>
      <c r="C3327" s="7">
        <f>YEAR('Main 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c r="A3328" s="1">
        <v>3327</v>
      </c>
      <c r="B3328" s="1" t="s">
        <v>6535</v>
      </c>
      <c r="C3328" s="7">
        <f>YEAR('Main 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c r="A3329" s="1">
        <v>3328</v>
      </c>
      <c r="B3329" s="1" t="s">
        <v>6535</v>
      </c>
      <c r="C3329" s="7">
        <f>YEAR('Main 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c r="A3330" s="1">
        <v>3329</v>
      </c>
      <c r="B3330" s="1" t="s">
        <v>6535</v>
      </c>
      <c r="C3330" s="7">
        <f>YEAR('Main 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c r="A3331" s="1">
        <v>3330</v>
      </c>
      <c r="B3331" s="1" t="s">
        <v>6535</v>
      </c>
      <c r="C3331" s="7">
        <f>YEAR('Main 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c r="A3332" s="1">
        <v>3331</v>
      </c>
      <c r="B3332" s="1" t="s">
        <v>6535</v>
      </c>
      <c r="C3332" s="7">
        <f>YEAR('Main 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c r="A3333" s="1">
        <v>3332</v>
      </c>
      <c r="B3333" s="1" t="s">
        <v>6538</v>
      </c>
      <c r="C3333" s="7">
        <f>YEAR('Main 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c r="A3334" s="1">
        <v>3333</v>
      </c>
      <c r="B3334" s="1" t="s">
        <v>6538</v>
      </c>
      <c r="C3334" s="7">
        <f>YEAR('Main 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c r="A3335" s="1">
        <v>3334</v>
      </c>
      <c r="B3335" s="1" t="s">
        <v>6538</v>
      </c>
      <c r="C3335" s="7">
        <f>YEAR('Main 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c r="A3336" s="1">
        <v>3335</v>
      </c>
      <c r="B3336" s="1" t="s">
        <v>6543</v>
      </c>
      <c r="C3336" s="7">
        <f>YEAR('Main 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c r="A3337" s="1">
        <v>3336</v>
      </c>
      <c r="B3337" s="1" t="s">
        <v>6543</v>
      </c>
      <c r="C3337" s="7">
        <f>YEAR('Main 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c r="A3338" s="1">
        <v>3337</v>
      </c>
      <c r="B3338" s="1" t="s">
        <v>6543</v>
      </c>
      <c r="C3338" s="7">
        <f>YEAR('Main 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c r="A3339" s="1">
        <v>3338</v>
      </c>
      <c r="B3339" s="1" t="s">
        <v>6543</v>
      </c>
      <c r="C3339" s="7">
        <f>YEAR('Main 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c r="A3340" s="1">
        <v>3339</v>
      </c>
      <c r="B3340" s="1" t="s">
        <v>6543</v>
      </c>
      <c r="C3340" s="7">
        <f>YEAR('Main 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c r="A3341" s="1">
        <v>3340</v>
      </c>
      <c r="B3341" s="1" t="s">
        <v>6543</v>
      </c>
      <c r="C3341" s="7">
        <f>YEAR('Main 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c r="A3342" s="1">
        <v>3341</v>
      </c>
      <c r="B3342" s="1" t="s">
        <v>6543</v>
      </c>
      <c r="C3342" s="7">
        <f>YEAR('Main 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c r="A3343" s="1">
        <v>3342</v>
      </c>
      <c r="B3343" s="1" t="s">
        <v>6552</v>
      </c>
      <c r="C3343" s="7">
        <f>YEAR('Main 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c r="A3344" s="1">
        <v>3343</v>
      </c>
      <c r="B3344" s="1" t="s">
        <v>6552</v>
      </c>
      <c r="C3344" s="7">
        <f>YEAR('Main 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c r="A3345" s="1">
        <v>3344</v>
      </c>
      <c r="B3345" s="1" t="s">
        <v>6552</v>
      </c>
      <c r="C3345" s="7">
        <f>YEAR('Main 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c r="A3346" s="1">
        <v>3345</v>
      </c>
      <c r="B3346" s="1" t="s">
        <v>6552</v>
      </c>
      <c r="C3346" s="7">
        <f>YEAR('Main 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c r="A3347" s="1">
        <v>3346</v>
      </c>
      <c r="B3347" s="1" t="s">
        <v>6552</v>
      </c>
      <c r="C3347" s="7">
        <f>YEAR('Main 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c r="A3348" s="1">
        <v>3347</v>
      </c>
      <c r="B3348" s="1" t="s">
        <v>6552</v>
      </c>
      <c r="C3348" s="7">
        <f>YEAR('Main 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c r="A3349" s="1">
        <v>3348</v>
      </c>
      <c r="B3349" s="1" t="s">
        <v>6553</v>
      </c>
      <c r="C3349" s="7">
        <f>YEAR('Main 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c r="A3350" s="1">
        <v>3349</v>
      </c>
      <c r="B3350" s="1" t="s">
        <v>6555</v>
      </c>
      <c r="C3350" s="7">
        <f>YEAR('Main 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c r="A3351" s="1">
        <v>3350</v>
      </c>
      <c r="B3351" s="1" t="s">
        <v>6556</v>
      </c>
      <c r="C3351" s="7">
        <f>YEAR('Main 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c r="A3352" s="1">
        <v>3351</v>
      </c>
      <c r="B3352" s="1" t="s">
        <v>6557</v>
      </c>
      <c r="C3352" s="7">
        <f>YEAR('Main 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c r="A3353" s="1">
        <v>3352</v>
      </c>
      <c r="B3353" s="1" t="s">
        <v>6558</v>
      </c>
      <c r="C3353" s="7">
        <f>YEAR('Main 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c r="A3354" s="1">
        <v>3353</v>
      </c>
      <c r="B3354" s="1" t="s">
        <v>6558</v>
      </c>
      <c r="C3354" s="7">
        <f>YEAR('Main 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c r="A3355" s="1">
        <v>3354</v>
      </c>
      <c r="B3355" s="1" t="s">
        <v>6561</v>
      </c>
      <c r="C3355" s="7">
        <f>YEAR('Main 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c r="A3356" s="1">
        <v>3355</v>
      </c>
      <c r="B3356" s="1" t="s">
        <v>6561</v>
      </c>
      <c r="C3356" s="7">
        <f>YEAR('Main 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c r="A3357" s="1">
        <v>3356</v>
      </c>
      <c r="B3357" s="1" t="s">
        <v>6561</v>
      </c>
      <c r="C3357" s="7">
        <f>YEAR('Main 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c r="A3358" s="1">
        <v>3357</v>
      </c>
      <c r="B3358" s="1" t="s">
        <v>6561</v>
      </c>
      <c r="C3358" s="7">
        <f>YEAR('Main 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c r="A3359" s="1">
        <v>3358</v>
      </c>
      <c r="B3359" s="1" t="s">
        <v>6564</v>
      </c>
      <c r="C3359" s="7">
        <f>YEAR('Main 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c r="A3360" s="1">
        <v>3359</v>
      </c>
      <c r="B3360" s="1" t="s">
        <v>6565</v>
      </c>
      <c r="C3360" s="7">
        <f>YEAR('Main 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c r="A3361" s="1">
        <v>3360</v>
      </c>
      <c r="B3361" s="1" t="s">
        <v>6565</v>
      </c>
      <c r="C3361" s="7">
        <f>YEAR('Main 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c r="A3362" s="1">
        <v>3361</v>
      </c>
      <c r="B3362" s="1" t="s">
        <v>6566</v>
      </c>
      <c r="C3362" s="7">
        <f>YEAR('Main 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c r="A3363" s="1">
        <v>3362</v>
      </c>
      <c r="B3363" s="1" t="s">
        <v>6566</v>
      </c>
      <c r="C3363" s="7">
        <f>YEAR('Main 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c r="A3364" s="1">
        <v>3363</v>
      </c>
      <c r="B3364" s="1" t="s">
        <v>6569</v>
      </c>
      <c r="C3364" s="7">
        <f>YEAR('Main 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c r="A3365" s="1">
        <v>3364</v>
      </c>
      <c r="B3365" s="1" t="s">
        <v>6569</v>
      </c>
      <c r="C3365" s="7">
        <f>YEAR('Main 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c r="A3366" s="1">
        <v>3365</v>
      </c>
      <c r="B3366" s="1" t="s">
        <v>6571</v>
      </c>
      <c r="C3366" s="7">
        <f>YEAR('Main 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c r="A3367" s="1">
        <v>3366</v>
      </c>
      <c r="B3367" s="1" t="s">
        <v>6572</v>
      </c>
      <c r="C3367" s="7">
        <f>YEAR('Main 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c r="A3368" s="1">
        <v>3367</v>
      </c>
      <c r="B3368" s="1" t="s">
        <v>6575</v>
      </c>
      <c r="C3368" s="7">
        <f>YEAR('Main 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c r="A3369" s="1">
        <v>3368</v>
      </c>
      <c r="B3369" s="1" t="s">
        <v>6575</v>
      </c>
      <c r="C3369" s="7">
        <f>YEAR('Main 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c r="A3370" s="1">
        <v>3369</v>
      </c>
      <c r="B3370" s="1" t="s">
        <v>6576</v>
      </c>
      <c r="C3370" s="7">
        <f>YEAR('Main 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c r="A3371" s="1">
        <v>3370</v>
      </c>
      <c r="B3371" s="1" t="s">
        <v>6576</v>
      </c>
      <c r="C3371" s="7">
        <f>YEAR('Main 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c r="A3372" s="1">
        <v>3371</v>
      </c>
      <c r="B3372" s="1" t="s">
        <v>6579</v>
      </c>
      <c r="C3372" s="7">
        <f>YEAR('Main 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c r="A3373" s="1">
        <v>3372</v>
      </c>
      <c r="B3373" s="1" t="s">
        <v>6580</v>
      </c>
      <c r="C3373" s="7">
        <f>YEAR('Main 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c r="A3374" s="1">
        <v>3373</v>
      </c>
      <c r="B3374" s="1" t="s">
        <v>6580</v>
      </c>
      <c r="C3374" s="7">
        <f>YEAR('Main 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c r="A3375" s="1">
        <v>3374</v>
      </c>
      <c r="B3375" s="1" t="s">
        <v>6581</v>
      </c>
      <c r="C3375" s="7">
        <f>YEAR('Main 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c r="A3376" s="1">
        <v>3375</v>
      </c>
      <c r="B3376" s="1" t="s">
        <v>6581</v>
      </c>
      <c r="C3376" s="7">
        <f>YEAR('Main 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c r="A3377" s="1">
        <v>3376</v>
      </c>
      <c r="B3377" s="1" t="s">
        <v>6581</v>
      </c>
      <c r="C3377" s="7">
        <f>YEAR('Main 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c r="A3378" s="1">
        <v>3377</v>
      </c>
      <c r="B3378" s="1" t="s">
        <v>6581</v>
      </c>
      <c r="C3378" s="7">
        <f>YEAR('Main 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c r="A3379" s="1">
        <v>3378</v>
      </c>
      <c r="B3379" s="1" t="s">
        <v>6582</v>
      </c>
      <c r="C3379" s="7">
        <f>YEAR('Main 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c r="A3380" s="1">
        <v>3379</v>
      </c>
      <c r="B3380" s="1" t="s">
        <v>6587</v>
      </c>
      <c r="C3380" s="7">
        <f>YEAR('Main 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c r="A3381" s="1">
        <v>3380</v>
      </c>
      <c r="B3381" s="1" t="s">
        <v>6587</v>
      </c>
      <c r="C3381" s="7">
        <f>YEAR('Main 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c r="A3382" s="1">
        <v>3381</v>
      </c>
      <c r="B3382" s="1" t="s">
        <v>6590</v>
      </c>
      <c r="C3382" s="7">
        <f>YEAR('Main 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c r="A3383" s="1">
        <v>3382</v>
      </c>
      <c r="B3383" s="1" t="s">
        <v>6593</v>
      </c>
      <c r="C3383" s="7">
        <f>YEAR('Main 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c r="A3384" s="1">
        <v>3383</v>
      </c>
      <c r="B3384" s="1" t="s">
        <v>6594</v>
      </c>
      <c r="C3384" s="7">
        <f>YEAR('Main 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c r="A3385" s="1">
        <v>3384</v>
      </c>
      <c r="B3385" s="1" t="s">
        <v>6594</v>
      </c>
      <c r="C3385" s="7">
        <f>YEAR('Main 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c r="A3386" s="1">
        <v>3385</v>
      </c>
      <c r="B3386" s="1" t="s">
        <v>6594</v>
      </c>
      <c r="C3386" s="7">
        <f>YEAR('Main 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c r="A3387" s="1">
        <v>3386</v>
      </c>
      <c r="B3387" s="1" t="s">
        <v>6597</v>
      </c>
      <c r="C3387" s="7">
        <f>YEAR('Main 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c r="A3388" s="1">
        <v>3387</v>
      </c>
      <c r="B3388" s="1" t="s">
        <v>6597</v>
      </c>
      <c r="C3388" s="7">
        <f>YEAR('Main 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c r="A3389" s="1">
        <v>3388</v>
      </c>
      <c r="B3389" s="1" t="s">
        <v>6597</v>
      </c>
      <c r="C3389" s="7">
        <f>YEAR('Main 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c r="A3390" s="1">
        <v>3389</v>
      </c>
      <c r="B3390" s="1" t="s">
        <v>6597</v>
      </c>
      <c r="C3390" s="7">
        <f>YEAR('Main 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c r="A3391" s="1">
        <v>3390</v>
      </c>
      <c r="B3391" s="1" t="s">
        <v>6597</v>
      </c>
      <c r="C3391" s="7">
        <f>YEAR('Main 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c r="A3392" s="1">
        <v>3391</v>
      </c>
      <c r="B3392" s="1" t="s">
        <v>6598</v>
      </c>
      <c r="C3392" s="7">
        <f>YEAR('Main 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c r="A3393" s="1">
        <v>3392</v>
      </c>
      <c r="B3393" s="1" t="s">
        <v>6599</v>
      </c>
      <c r="C3393" s="7">
        <f>YEAR('Main 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c r="A3394" s="1">
        <v>3393</v>
      </c>
      <c r="B3394" s="1" t="s">
        <v>6599</v>
      </c>
      <c r="C3394" s="7">
        <f>YEAR('Main 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c r="A3395" s="1">
        <v>3394</v>
      </c>
      <c r="B3395" s="1" t="s">
        <v>6600</v>
      </c>
      <c r="C3395" s="7">
        <f>YEAR('Main 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c r="A3396" s="1">
        <v>3395</v>
      </c>
      <c r="B3396" s="1" t="s">
        <v>6601</v>
      </c>
      <c r="C3396" s="7">
        <f>YEAR('Main 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c r="A3397" s="1">
        <v>3396</v>
      </c>
      <c r="B3397" s="1" t="s">
        <v>6602</v>
      </c>
      <c r="C3397" s="7">
        <f>YEAR('Main 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c r="A3398" s="1">
        <v>3397</v>
      </c>
      <c r="B3398" s="1" t="s">
        <v>6602</v>
      </c>
      <c r="C3398" s="7">
        <f>YEAR('Main 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c r="A3399" s="1">
        <v>3398</v>
      </c>
      <c r="B3399" s="1" t="s">
        <v>6602</v>
      </c>
      <c r="C3399" s="7">
        <f>YEAR('Main 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c r="A3400" s="1">
        <v>3399</v>
      </c>
      <c r="B3400" s="1" t="s">
        <v>6603</v>
      </c>
      <c r="C3400" s="7">
        <f>YEAR('Main 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c r="A3401" s="1">
        <v>3400</v>
      </c>
      <c r="B3401" s="1" t="s">
        <v>6603</v>
      </c>
      <c r="C3401" s="7">
        <f>YEAR('Main 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c r="A3402" s="1">
        <v>3401</v>
      </c>
      <c r="B3402" s="1" t="s">
        <v>6603</v>
      </c>
      <c r="C3402" s="7">
        <f>YEAR('Main 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c r="A3403" s="1">
        <v>3402</v>
      </c>
      <c r="B3403" s="1" t="s">
        <v>6603</v>
      </c>
      <c r="C3403" s="7">
        <f>YEAR('Main 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c r="A3404" s="1">
        <v>3403</v>
      </c>
      <c r="B3404" s="1" t="s">
        <v>6606</v>
      </c>
      <c r="C3404" s="7">
        <f>YEAR('Main 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c r="A3405" s="1">
        <v>3404</v>
      </c>
      <c r="B3405" s="1" t="s">
        <v>6608</v>
      </c>
      <c r="C3405" s="7">
        <f>YEAR('Main 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c r="A3406" s="1">
        <v>3405</v>
      </c>
      <c r="B3406" s="1" t="s">
        <v>6611</v>
      </c>
      <c r="C3406" s="7">
        <f>YEAR('Main 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c r="A3407" s="1">
        <v>3406</v>
      </c>
      <c r="B3407" s="1" t="s">
        <v>6612</v>
      </c>
      <c r="C3407" s="7">
        <f>YEAR('Main 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c r="A3408" s="1">
        <v>3407</v>
      </c>
      <c r="B3408" s="1" t="s">
        <v>6612</v>
      </c>
      <c r="C3408" s="7">
        <f>YEAR('Main 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c r="A3409" s="1">
        <v>3408</v>
      </c>
      <c r="B3409" s="1" t="s">
        <v>6612</v>
      </c>
      <c r="C3409" s="7">
        <f>YEAR('Main 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c r="A3410" s="1">
        <v>3409</v>
      </c>
      <c r="B3410" s="1" t="s">
        <v>6612</v>
      </c>
      <c r="C3410" s="7">
        <f>YEAR('Main 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c r="A3411" s="1">
        <v>3410</v>
      </c>
      <c r="B3411" s="1" t="s">
        <v>6613</v>
      </c>
      <c r="C3411" s="7">
        <f>YEAR('Main 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c r="A3412" s="1">
        <v>3411</v>
      </c>
      <c r="B3412" s="1" t="s">
        <v>6614</v>
      </c>
      <c r="C3412" s="7">
        <f>YEAR('Main 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c r="A3413" s="1">
        <v>3412</v>
      </c>
      <c r="B3413" s="1" t="s">
        <v>6614</v>
      </c>
      <c r="C3413" s="7">
        <f>YEAR('Main 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c r="A3414" s="1">
        <v>3413</v>
      </c>
      <c r="B3414" s="1" t="s">
        <v>6614</v>
      </c>
      <c r="C3414" s="7">
        <f>YEAR('Main 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c r="A3415" s="1">
        <v>3414</v>
      </c>
      <c r="B3415" s="1" t="s">
        <v>6614</v>
      </c>
      <c r="C3415" s="7">
        <f>YEAR('Main 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c r="A3416" s="1">
        <v>3415</v>
      </c>
      <c r="B3416" s="1" t="s">
        <v>6614</v>
      </c>
      <c r="C3416" s="7">
        <f>YEAR('Main 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c r="A3417" s="1">
        <v>3416</v>
      </c>
      <c r="B3417" s="1" t="s">
        <v>6615</v>
      </c>
      <c r="C3417" s="7">
        <f>YEAR('Main 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c r="A3418" s="1">
        <v>3417</v>
      </c>
      <c r="B3418" s="1" t="s">
        <v>6615</v>
      </c>
      <c r="C3418" s="7">
        <f>YEAR('Main 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c r="A3419" s="1">
        <v>3418</v>
      </c>
      <c r="B3419" s="1" t="s">
        <v>6616</v>
      </c>
      <c r="C3419" s="7">
        <f>YEAR('Main 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c r="A3420" s="1">
        <v>3419</v>
      </c>
      <c r="B3420" s="1" t="s">
        <v>6616</v>
      </c>
      <c r="C3420" s="7">
        <f>YEAR('Main 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c r="A3421" s="1">
        <v>3420</v>
      </c>
      <c r="B3421" s="1" t="s">
        <v>6617</v>
      </c>
      <c r="C3421" s="7">
        <f>YEAR('Main 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c r="A3422" s="1">
        <v>3421</v>
      </c>
      <c r="B3422" s="1" t="s">
        <v>6618</v>
      </c>
      <c r="C3422" s="7">
        <f>YEAR('Main 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c r="A3423" s="1">
        <v>3422</v>
      </c>
      <c r="B3423" s="1" t="s">
        <v>6618</v>
      </c>
      <c r="C3423" s="7">
        <f>YEAR('Main 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c r="A3424" s="1">
        <v>3423</v>
      </c>
      <c r="B3424" s="1" t="s">
        <v>6618</v>
      </c>
      <c r="C3424" s="7">
        <f>YEAR('Main 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c r="A3425" s="1">
        <v>3424</v>
      </c>
      <c r="B3425" s="1" t="s">
        <v>6618</v>
      </c>
      <c r="C3425" s="7">
        <f>YEAR('Main 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c r="A3426" s="1">
        <v>3425</v>
      </c>
      <c r="B3426" s="1" t="s">
        <v>6618</v>
      </c>
      <c r="C3426" s="7">
        <f>YEAR('Main 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c r="A3427" s="1">
        <v>3426</v>
      </c>
      <c r="B3427" s="1" t="s">
        <v>6619</v>
      </c>
      <c r="C3427" s="7">
        <f>YEAR('Main 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c r="A3428" s="1">
        <v>3427</v>
      </c>
      <c r="B3428" s="1" t="s">
        <v>6619</v>
      </c>
      <c r="C3428" s="7">
        <f>YEAR('Main 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c r="A3429" s="1">
        <v>3428</v>
      </c>
      <c r="B3429" s="1" t="s">
        <v>6621</v>
      </c>
      <c r="C3429" s="7">
        <f>YEAR('Main 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c r="A3430" s="1">
        <v>3429</v>
      </c>
      <c r="B3430" s="1" t="s">
        <v>6621</v>
      </c>
      <c r="C3430" s="7">
        <f>YEAR('Main 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c r="A3431" s="1">
        <v>3430</v>
      </c>
      <c r="B3431" s="1" t="s">
        <v>6621</v>
      </c>
      <c r="C3431" s="7">
        <f>YEAR('Main 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c r="A3432" s="1">
        <v>3431</v>
      </c>
      <c r="B3432" s="1" t="s">
        <v>6624</v>
      </c>
      <c r="C3432" s="7">
        <f>YEAR('Main 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c r="A3433" s="1">
        <v>3432</v>
      </c>
      <c r="B3433" s="1" t="s">
        <v>6624</v>
      </c>
      <c r="C3433" s="7">
        <f>YEAR('Main 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c r="A3434" s="1">
        <v>3433</v>
      </c>
      <c r="B3434" s="1" t="s">
        <v>6624</v>
      </c>
      <c r="C3434" s="7">
        <f>YEAR('Main 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c r="A3435" s="1">
        <v>3434</v>
      </c>
      <c r="B3435" s="1" t="s">
        <v>6627</v>
      </c>
      <c r="C3435" s="7">
        <f>YEAR('Main 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c r="A3436" s="1">
        <v>3435</v>
      </c>
      <c r="B3436" s="1" t="s">
        <v>6627</v>
      </c>
      <c r="C3436" s="7">
        <f>YEAR('Main 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c r="A3437" s="1">
        <v>3436</v>
      </c>
      <c r="B3437" s="1" t="s">
        <v>6628</v>
      </c>
      <c r="C3437" s="7">
        <f>YEAR('Main 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c r="A3438" s="1">
        <v>3437</v>
      </c>
      <c r="B3438" s="1" t="s">
        <v>6628</v>
      </c>
      <c r="C3438" s="7">
        <f>YEAR('Main 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c r="A3439" s="1">
        <v>3438</v>
      </c>
      <c r="B3439" s="1" t="s">
        <v>6629</v>
      </c>
      <c r="C3439" s="7">
        <f>YEAR('Main 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c r="A3440" s="1">
        <v>3439</v>
      </c>
      <c r="B3440" s="1" t="s">
        <v>6629</v>
      </c>
      <c r="C3440" s="7">
        <f>YEAR('Main 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c r="A3441" s="1">
        <v>3440</v>
      </c>
      <c r="B3441" s="1" t="s">
        <v>6629</v>
      </c>
      <c r="C3441" s="7">
        <f>YEAR('Main 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c r="A3442" s="1">
        <v>3441</v>
      </c>
      <c r="B3442" s="1" t="s">
        <v>6630</v>
      </c>
      <c r="C3442" s="7">
        <f>YEAR('Main 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c r="A3443" s="1">
        <v>3442</v>
      </c>
      <c r="B3443" s="1" t="s">
        <v>6631</v>
      </c>
      <c r="C3443" s="7">
        <f>YEAR('Main 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c r="A3444" s="1">
        <v>3443</v>
      </c>
      <c r="B3444" s="1" t="s">
        <v>6632</v>
      </c>
      <c r="C3444" s="7">
        <f>YEAR('Main 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c r="A3445" s="1">
        <v>3444</v>
      </c>
      <c r="B3445" s="1" t="s">
        <v>6632</v>
      </c>
      <c r="C3445" s="7">
        <f>YEAR('Main 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c r="A3446" s="1">
        <v>3445</v>
      </c>
      <c r="B3446" s="1" t="s">
        <v>6633</v>
      </c>
      <c r="C3446" s="7">
        <f>YEAR('Main 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c r="A3447" s="1">
        <v>3446</v>
      </c>
      <c r="B3447" s="1" t="s">
        <v>6636</v>
      </c>
      <c r="C3447" s="7">
        <f>YEAR('Main 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c r="A3448" s="1">
        <v>3447</v>
      </c>
      <c r="B3448" s="1" t="s">
        <v>6637</v>
      </c>
      <c r="C3448" s="7">
        <f>YEAR('Main 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c r="A3449" s="1">
        <v>3448</v>
      </c>
      <c r="B3449" s="1" t="s">
        <v>6640</v>
      </c>
      <c r="C3449" s="7">
        <f>YEAR('Main 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c r="A3450" s="1">
        <v>3449</v>
      </c>
      <c r="B3450" s="1" t="s">
        <v>6641</v>
      </c>
      <c r="C3450" s="7">
        <f>YEAR('Main 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c r="A3451" s="1">
        <v>3450</v>
      </c>
      <c r="B3451" s="1" t="s">
        <v>6642</v>
      </c>
      <c r="C3451" s="7">
        <f>YEAR('Main 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c r="A3452" s="1">
        <v>3451</v>
      </c>
      <c r="B3452" s="1" t="s">
        <v>6642</v>
      </c>
      <c r="C3452" s="7">
        <f>YEAR('Main 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c r="A3453" s="1">
        <v>3452</v>
      </c>
      <c r="B3453" s="1" t="s">
        <v>6642</v>
      </c>
      <c r="C3453" s="7">
        <f>YEAR('Main 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c r="A3454" s="1">
        <v>3453</v>
      </c>
      <c r="B3454" s="1" t="s">
        <v>6643</v>
      </c>
      <c r="C3454" s="7">
        <f>YEAR('Main 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c r="A3455" s="1">
        <v>3454</v>
      </c>
      <c r="B3455" s="1" t="s">
        <v>6646</v>
      </c>
      <c r="C3455" s="7">
        <f>YEAR('Main 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c r="A3456" s="1">
        <v>3455</v>
      </c>
      <c r="B3456" s="1" t="s">
        <v>6647</v>
      </c>
      <c r="C3456" s="7">
        <f>YEAR('Main 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c r="A3457" s="1">
        <v>3456</v>
      </c>
      <c r="B3457" s="1" t="s">
        <v>6650</v>
      </c>
      <c r="C3457" s="7">
        <f>YEAR('Main 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c r="A3458" s="1">
        <v>3457</v>
      </c>
      <c r="B3458" s="1" t="s">
        <v>6653</v>
      </c>
      <c r="C3458" s="7">
        <f>YEAR('Main 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c r="A3459" s="1">
        <v>3458</v>
      </c>
      <c r="B3459" s="1" t="s">
        <v>6653</v>
      </c>
      <c r="C3459" s="7">
        <f>YEAR('Main 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c r="A3460" s="1">
        <v>3459</v>
      </c>
      <c r="B3460" s="1" t="s">
        <v>6653</v>
      </c>
      <c r="C3460" s="7">
        <f>YEAR('Main 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c r="A3461" s="1">
        <v>3460</v>
      </c>
      <c r="B3461" s="1" t="s">
        <v>6653</v>
      </c>
      <c r="C3461" s="7">
        <f>YEAR('Main 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c r="A3462" s="1">
        <v>3461</v>
      </c>
      <c r="B3462" s="1" t="s">
        <v>6653</v>
      </c>
      <c r="C3462" s="7">
        <f>YEAR('Main 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c r="A3463" s="1">
        <v>3462</v>
      </c>
      <c r="B3463" s="1" t="s">
        <v>6654</v>
      </c>
      <c r="C3463" s="7">
        <f>YEAR('Main 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c r="A3464" s="1">
        <v>3463</v>
      </c>
      <c r="B3464" s="1" t="s">
        <v>6655</v>
      </c>
      <c r="C3464" s="7">
        <f>YEAR('Main 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c r="A3465" s="1">
        <v>3464</v>
      </c>
      <c r="B3465" s="1" t="s">
        <v>6656</v>
      </c>
      <c r="C3465" s="7">
        <f>YEAR('Main 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c r="A3466" s="1">
        <v>3465</v>
      </c>
      <c r="B3466" s="1" t="s">
        <v>6659</v>
      </c>
      <c r="C3466" s="7">
        <f>YEAR('Main 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c r="A3467" s="1">
        <v>3466</v>
      </c>
      <c r="B3467" s="1" t="s">
        <v>6660</v>
      </c>
      <c r="C3467" s="7">
        <f>YEAR('Main 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c r="A3468" s="1">
        <v>3467</v>
      </c>
      <c r="B3468" s="1" t="s">
        <v>6660</v>
      </c>
      <c r="C3468" s="7">
        <f>YEAR('Main 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c r="A3469" s="1">
        <v>3468</v>
      </c>
      <c r="B3469" s="1" t="s">
        <v>6660</v>
      </c>
      <c r="C3469" s="7">
        <f>YEAR('Main 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c r="A3470" s="1">
        <v>3469</v>
      </c>
      <c r="B3470" s="1" t="s">
        <v>6661</v>
      </c>
      <c r="C3470" s="7">
        <f>YEAR('Main 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c r="A3471" s="1">
        <v>3470</v>
      </c>
      <c r="B3471" s="1" t="s">
        <v>6662</v>
      </c>
      <c r="C3471" s="7">
        <f>YEAR('Main 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c r="A3472" s="1">
        <v>3471</v>
      </c>
      <c r="B3472" s="1" t="s">
        <v>6665</v>
      </c>
      <c r="C3472" s="7">
        <f>YEAR('Main 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c r="A3473" s="1">
        <v>3472</v>
      </c>
      <c r="B3473" s="1" t="s">
        <v>6666</v>
      </c>
      <c r="C3473" s="7">
        <f>YEAR('Main 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c r="A3474" s="1">
        <v>3473</v>
      </c>
      <c r="B3474" s="1" t="s">
        <v>6666</v>
      </c>
      <c r="C3474" s="7">
        <f>YEAR('Main 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c r="A3475" s="1">
        <v>3474</v>
      </c>
      <c r="B3475" s="1" t="s">
        <v>6667</v>
      </c>
      <c r="C3475" s="7">
        <f>YEAR('Main 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c r="A3476" s="1">
        <v>3475</v>
      </c>
      <c r="B3476" s="1" t="s">
        <v>6667</v>
      </c>
      <c r="C3476" s="7">
        <f>YEAR('Main 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c r="A3477" s="1">
        <v>3476</v>
      </c>
      <c r="B3477" s="1" t="s">
        <v>6669</v>
      </c>
      <c r="C3477" s="7">
        <f>YEAR('Main 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c r="A3478" s="1">
        <v>3477</v>
      </c>
      <c r="B3478" s="1" t="s">
        <v>6669</v>
      </c>
      <c r="C3478" s="7">
        <f>YEAR('Main 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c r="A3479" s="1">
        <v>3478</v>
      </c>
      <c r="B3479" s="1" t="s">
        <v>6670</v>
      </c>
      <c r="C3479" s="7">
        <f>YEAR('Main 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c r="A3480" s="1">
        <v>3479</v>
      </c>
      <c r="B3480" s="1" t="s">
        <v>6672</v>
      </c>
      <c r="C3480" s="7">
        <f>YEAR('Main 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c r="A3481" s="1">
        <v>3480</v>
      </c>
      <c r="B3481" s="1" t="s">
        <v>6672</v>
      </c>
      <c r="C3481" s="7">
        <f>YEAR('Main 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c r="A3482" s="1">
        <v>3481</v>
      </c>
      <c r="B3482" s="1" t="s">
        <v>6672</v>
      </c>
      <c r="C3482" s="7">
        <f>YEAR('Main 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c r="A3483" s="1">
        <v>3482</v>
      </c>
      <c r="B3483" s="1" t="s">
        <v>6675</v>
      </c>
      <c r="C3483" s="7">
        <f>YEAR('Main 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c r="A3484" s="1">
        <v>3483</v>
      </c>
      <c r="B3484" s="1" t="s">
        <v>6676</v>
      </c>
      <c r="C3484" s="7">
        <f>YEAR('Main 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c r="A3485" s="1">
        <v>3484</v>
      </c>
      <c r="B3485" s="1" t="s">
        <v>6676</v>
      </c>
      <c r="C3485" s="7">
        <f>YEAR('Main 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c r="A3486" s="1">
        <v>3485</v>
      </c>
      <c r="B3486" s="1" t="s">
        <v>6676</v>
      </c>
      <c r="C3486" s="7">
        <f>YEAR('Main 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c r="A3487" s="1">
        <v>3486</v>
      </c>
      <c r="B3487" s="1" t="s">
        <v>6677</v>
      </c>
      <c r="C3487" s="7">
        <f>YEAR('Main 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c r="A3488" s="1">
        <v>3487</v>
      </c>
      <c r="B3488" s="1" t="s">
        <v>6678</v>
      </c>
      <c r="C3488" s="7">
        <f>YEAR('Main 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c r="A3489" s="1">
        <v>3488</v>
      </c>
      <c r="B3489" s="1" t="s">
        <v>6680</v>
      </c>
      <c r="C3489" s="7">
        <f>YEAR('Main 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c r="A3490" s="1">
        <v>3489</v>
      </c>
      <c r="B3490" s="1" t="s">
        <v>6681</v>
      </c>
      <c r="C3490" s="7">
        <f>YEAR('Main 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c r="A3491" s="1">
        <v>3490</v>
      </c>
      <c r="B3491" s="1" t="s">
        <v>6681</v>
      </c>
      <c r="C3491" s="7">
        <f>YEAR('Main 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c r="A3492" s="1">
        <v>3491</v>
      </c>
      <c r="B3492" s="1" t="s">
        <v>6681</v>
      </c>
      <c r="C3492" s="7">
        <f>YEAR('Main 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c r="A3493" s="1">
        <v>3492</v>
      </c>
      <c r="B3493" s="1" t="s">
        <v>6681</v>
      </c>
      <c r="C3493" s="7">
        <f>YEAR('Main 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c r="A3494" s="1">
        <v>3493</v>
      </c>
      <c r="B3494" s="1" t="s">
        <v>6681</v>
      </c>
      <c r="C3494" s="7">
        <f>YEAR('Main 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c r="A3495" s="1">
        <v>3494</v>
      </c>
      <c r="B3495" s="1" t="s">
        <v>6683</v>
      </c>
      <c r="C3495" s="7">
        <f>YEAR('Main 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c r="A3496" s="1">
        <v>3495</v>
      </c>
      <c r="B3496" s="1" t="s">
        <v>6683</v>
      </c>
      <c r="C3496" s="7">
        <f>YEAR('Main 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c r="A3497" s="1">
        <v>3496</v>
      </c>
      <c r="B3497" s="1" t="s">
        <v>6683</v>
      </c>
      <c r="C3497" s="7">
        <f>YEAR('Main 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c r="A3498" s="1">
        <v>3497</v>
      </c>
      <c r="B3498" s="1" t="s">
        <v>6689</v>
      </c>
      <c r="C3498" s="7">
        <f>YEAR('Main 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c r="A3499" s="1">
        <v>3498</v>
      </c>
      <c r="B3499" s="1" t="s">
        <v>6689</v>
      </c>
      <c r="C3499" s="7">
        <f>YEAR('Main 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c r="A3500" s="1">
        <v>3499</v>
      </c>
      <c r="B3500" s="1" t="s">
        <v>6689</v>
      </c>
      <c r="C3500" s="7">
        <f>YEAR('Main 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c r="A3501" s="1">
        <v>3500</v>
      </c>
      <c r="B3501" s="1" t="s">
        <v>6690</v>
      </c>
      <c r="C3501" s="7">
        <f>YEAR('Main 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c r="A3502" s="1">
        <v>3501</v>
      </c>
      <c r="B3502" s="1" t="s">
        <v>6690</v>
      </c>
      <c r="C3502" s="7">
        <f>YEAR('Main 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c r="A3503" s="1">
        <v>3502</v>
      </c>
      <c r="B3503" s="1" t="s">
        <v>6690</v>
      </c>
      <c r="C3503" s="7">
        <f>YEAR('Main 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c r="A3504" s="1">
        <v>3503</v>
      </c>
      <c r="B3504" s="1" t="s">
        <v>6691</v>
      </c>
      <c r="C3504" s="7">
        <f>YEAR('Main 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c r="A3505" s="1">
        <v>3504</v>
      </c>
      <c r="B3505" s="1" t="s">
        <v>6691</v>
      </c>
      <c r="C3505" s="7">
        <f>YEAR('Main 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c r="A3506" s="1">
        <v>3505</v>
      </c>
      <c r="B3506" s="1" t="s">
        <v>6694</v>
      </c>
      <c r="C3506" s="7">
        <f>YEAR('Main 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c r="A3507" s="1">
        <v>3506</v>
      </c>
      <c r="B3507" s="1" t="s">
        <v>6695</v>
      </c>
      <c r="C3507" s="7">
        <f>YEAR('Main 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c r="A3508" s="1">
        <v>3507</v>
      </c>
      <c r="B3508" s="1" t="s">
        <v>6695</v>
      </c>
      <c r="C3508" s="7">
        <f>YEAR('Main 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c r="A3509" s="1">
        <v>3508</v>
      </c>
      <c r="B3509" s="1" t="s">
        <v>6695</v>
      </c>
      <c r="C3509" s="7">
        <f>YEAR('Main 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c r="A3510" s="1">
        <v>3509</v>
      </c>
      <c r="B3510" s="1" t="s">
        <v>6695</v>
      </c>
      <c r="C3510" s="7">
        <f>YEAR('Main 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c r="A3511" s="1">
        <v>3510</v>
      </c>
      <c r="B3511" s="1" t="s">
        <v>6695</v>
      </c>
      <c r="C3511" s="7">
        <f>YEAR('Main 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c r="A3512" s="1">
        <v>3511</v>
      </c>
      <c r="B3512" s="1" t="s">
        <v>6695</v>
      </c>
      <c r="C3512" s="7">
        <f>YEAR('Main 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c r="A3513" s="1">
        <v>3512</v>
      </c>
      <c r="B3513" s="1" t="s">
        <v>6695</v>
      </c>
      <c r="C3513" s="7">
        <f>YEAR('Main 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c r="A3514" s="1">
        <v>3513</v>
      </c>
      <c r="B3514" s="1" t="s">
        <v>6700</v>
      </c>
      <c r="C3514" s="7">
        <f>YEAR('Main 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c r="A3515" s="1">
        <v>3514</v>
      </c>
      <c r="B3515" s="1" t="s">
        <v>6700</v>
      </c>
      <c r="C3515" s="7">
        <f>YEAR('Main 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c r="A3516" s="1">
        <v>3515</v>
      </c>
      <c r="B3516" s="1" t="s">
        <v>6700</v>
      </c>
      <c r="C3516" s="7">
        <f>YEAR('Main 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c r="A3517" s="1">
        <v>3516</v>
      </c>
      <c r="B3517" s="1" t="s">
        <v>6703</v>
      </c>
      <c r="C3517" s="7">
        <f>YEAR('Main 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c r="A3518" s="1">
        <v>3517</v>
      </c>
      <c r="B3518" s="1" t="s">
        <v>6704</v>
      </c>
      <c r="C3518" s="7">
        <f>YEAR('Main 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c r="A3519" s="1">
        <v>3518</v>
      </c>
      <c r="B3519" s="1" t="s">
        <v>6704</v>
      </c>
      <c r="C3519" s="7">
        <f>YEAR('Main 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c r="A3520" s="1">
        <v>3519</v>
      </c>
      <c r="B3520" s="1" t="s">
        <v>6704</v>
      </c>
      <c r="C3520" s="7">
        <f>YEAR('Main 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c r="A3521" s="1">
        <v>3520</v>
      </c>
      <c r="B3521" s="1" t="s">
        <v>6705</v>
      </c>
      <c r="C3521" s="7">
        <f>YEAR('Main 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c r="A3522" s="1">
        <v>3521</v>
      </c>
      <c r="B3522" s="1" t="s">
        <v>6706</v>
      </c>
      <c r="C3522" s="7">
        <f>YEAR('Main 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c r="A3523" s="1">
        <v>3522</v>
      </c>
      <c r="B3523" s="1" t="s">
        <v>6707</v>
      </c>
      <c r="C3523" s="7">
        <f>YEAR('Main 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c r="A3524" s="1">
        <v>3523</v>
      </c>
      <c r="B3524" s="1" t="s">
        <v>6707</v>
      </c>
      <c r="C3524" s="7">
        <f>YEAR('Main 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c r="A3525" s="1">
        <v>3524</v>
      </c>
      <c r="B3525" s="1" t="s">
        <v>6708</v>
      </c>
      <c r="C3525" s="7">
        <f>YEAR('Main 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c r="A3526" s="1">
        <v>3525</v>
      </c>
      <c r="B3526" s="1" t="s">
        <v>6709</v>
      </c>
      <c r="C3526" s="7">
        <f>YEAR('Main 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c r="A3527" s="1">
        <v>3526</v>
      </c>
      <c r="B3527" s="1" t="s">
        <v>6712</v>
      </c>
      <c r="C3527" s="7">
        <f>YEAR('Main 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c r="A3528" s="1">
        <v>3527</v>
      </c>
      <c r="B3528" s="1" t="s">
        <v>6712</v>
      </c>
      <c r="C3528" s="7">
        <f>YEAR('Main 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c r="A3529" s="1">
        <v>3528</v>
      </c>
      <c r="B3529" s="1" t="s">
        <v>6712</v>
      </c>
      <c r="C3529" s="7">
        <f>YEAR('Main 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c r="A3530" s="1">
        <v>3529</v>
      </c>
      <c r="B3530" s="1" t="s">
        <v>6717</v>
      </c>
      <c r="C3530" s="7">
        <f>YEAR('Main 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c r="A3531" s="1">
        <v>3530</v>
      </c>
      <c r="B3531" s="1" t="s">
        <v>6718</v>
      </c>
      <c r="C3531" s="7">
        <f>YEAR('Main 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c r="A3532" s="1">
        <v>3531</v>
      </c>
      <c r="B3532" s="1" t="s">
        <v>6719</v>
      </c>
      <c r="C3532" s="7">
        <f>YEAR('Main 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c r="A3533" s="1">
        <v>3532</v>
      </c>
      <c r="B3533" s="1" t="s">
        <v>6720</v>
      </c>
      <c r="C3533" s="7">
        <f>YEAR('Main 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c r="A3534" s="1">
        <v>3533</v>
      </c>
      <c r="B3534" s="1" t="s">
        <v>6721</v>
      </c>
      <c r="C3534" s="7">
        <f>YEAR('Main 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c r="A3535" s="1">
        <v>3534</v>
      </c>
      <c r="B3535" s="1" t="s">
        <v>6721</v>
      </c>
      <c r="C3535" s="7">
        <f>YEAR('Main 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c r="A3536" s="1">
        <v>3535</v>
      </c>
      <c r="B3536" s="1" t="s">
        <v>6721</v>
      </c>
      <c r="C3536" s="7">
        <f>YEAR('Main 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c r="A3537" s="1">
        <v>3536</v>
      </c>
      <c r="B3537" s="1" t="s">
        <v>6721</v>
      </c>
      <c r="C3537" s="7">
        <f>YEAR('Main 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c r="A3538" s="1">
        <v>3537</v>
      </c>
      <c r="B3538" s="1" t="s">
        <v>6724</v>
      </c>
      <c r="C3538" s="7">
        <f>YEAR('Main 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c r="A3539" s="1">
        <v>3538</v>
      </c>
      <c r="B3539" s="1" t="s">
        <v>6725</v>
      </c>
      <c r="C3539" s="7">
        <f>YEAR('Main 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c r="A3540" s="1">
        <v>3539</v>
      </c>
      <c r="B3540" s="1" t="s">
        <v>6725</v>
      </c>
      <c r="C3540" s="7">
        <f>YEAR('Main 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c r="A3541" s="1">
        <v>3540</v>
      </c>
      <c r="B3541" s="1" t="s">
        <v>6725</v>
      </c>
      <c r="C3541" s="7">
        <f>YEAR('Main 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c r="A3542" s="1">
        <v>3541</v>
      </c>
      <c r="B3542" s="1" t="s">
        <v>6725</v>
      </c>
      <c r="C3542" s="7">
        <f>YEAR('Main 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c r="A3543" s="1">
        <v>3542</v>
      </c>
      <c r="B3543" s="1" t="s">
        <v>6726</v>
      </c>
      <c r="C3543" s="7">
        <f>YEAR('Main 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c r="A3544" s="1">
        <v>3543</v>
      </c>
      <c r="B3544" s="1" t="s">
        <v>6726</v>
      </c>
      <c r="C3544" s="7">
        <f>YEAR('Main 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c r="A3545" s="1">
        <v>3544</v>
      </c>
      <c r="B3545" s="1" t="s">
        <v>6726</v>
      </c>
      <c r="C3545" s="7">
        <f>YEAR('Main 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c r="A3546" s="1">
        <v>3545</v>
      </c>
      <c r="B3546" s="1" t="s">
        <v>6727</v>
      </c>
      <c r="C3546" s="7">
        <f>YEAR('Main 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c r="A3547" s="1">
        <v>3546</v>
      </c>
      <c r="B3547" s="1" t="s">
        <v>6727</v>
      </c>
      <c r="C3547" s="7">
        <f>YEAR('Main 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c r="A3548" s="1">
        <v>3547</v>
      </c>
      <c r="B3548" s="1" t="s">
        <v>6730</v>
      </c>
      <c r="C3548" s="7">
        <f>YEAR('Main 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c r="A3549" s="1">
        <v>3548</v>
      </c>
      <c r="B3549" s="1" t="s">
        <v>6730</v>
      </c>
      <c r="C3549" s="7">
        <f>YEAR('Main 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c r="A3550" s="1">
        <v>3549</v>
      </c>
      <c r="B3550" s="1" t="s">
        <v>6730</v>
      </c>
      <c r="C3550" s="7">
        <f>YEAR('Main 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c r="A3551" s="1">
        <v>3550</v>
      </c>
      <c r="B3551" s="1" t="s">
        <v>6730</v>
      </c>
      <c r="C3551" s="7">
        <f>YEAR('Main 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c r="A3552" s="1">
        <v>3551</v>
      </c>
      <c r="B3552" s="1" t="s">
        <v>6733</v>
      </c>
      <c r="C3552" s="7">
        <f>YEAR('Main 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c r="A3553" s="1">
        <v>3552</v>
      </c>
      <c r="B3553" s="1" t="s">
        <v>6733</v>
      </c>
      <c r="C3553" s="7">
        <f>YEAR('Main 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c r="A3554" s="1">
        <v>3553</v>
      </c>
      <c r="B3554" s="1" t="s">
        <v>6733</v>
      </c>
      <c r="C3554" s="7">
        <f>YEAR('Main 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c r="A3555" s="1">
        <v>3554</v>
      </c>
      <c r="B3555" s="1" t="s">
        <v>6734</v>
      </c>
      <c r="C3555" s="7">
        <f>YEAR('Main 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c r="A3556" s="1">
        <v>3555</v>
      </c>
      <c r="B3556" s="1" t="s">
        <v>6735</v>
      </c>
      <c r="C3556" s="7">
        <f>YEAR('Main 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c r="A3557" s="1">
        <v>3556</v>
      </c>
      <c r="B3557" s="1" t="s">
        <v>6735</v>
      </c>
      <c r="C3557" s="7">
        <f>YEAR('Main 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c r="A3558" s="1">
        <v>3557</v>
      </c>
      <c r="B3558" s="1" t="s">
        <v>6738</v>
      </c>
      <c r="C3558" s="7">
        <f>YEAR('Main 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c r="A3559" s="1">
        <v>3558</v>
      </c>
      <c r="B3559" s="1" t="s">
        <v>6738</v>
      </c>
      <c r="C3559" s="7">
        <f>YEAR('Main 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c r="A3560" s="1">
        <v>3559</v>
      </c>
      <c r="B3560" s="1" t="s">
        <v>6739</v>
      </c>
      <c r="C3560" s="7">
        <f>YEAR('Main 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c r="A3561" s="1">
        <v>3560</v>
      </c>
      <c r="B3561" s="1" t="s">
        <v>6739</v>
      </c>
      <c r="C3561" s="7">
        <f>YEAR('Main 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c r="A3562" s="1">
        <v>3561</v>
      </c>
      <c r="B3562" s="1" t="s">
        <v>6740</v>
      </c>
      <c r="C3562" s="7">
        <f>YEAR('Main 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c r="A3563" s="1">
        <v>3562</v>
      </c>
      <c r="B3563" s="1" t="s">
        <v>6740</v>
      </c>
      <c r="C3563" s="7">
        <f>YEAR('Main 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c r="A3564" s="1">
        <v>3563</v>
      </c>
      <c r="B3564" s="1" t="s">
        <v>6740</v>
      </c>
      <c r="C3564" s="7">
        <f>YEAR('Main 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c r="A3565" s="1">
        <v>3564</v>
      </c>
      <c r="B3565" s="1" t="s">
        <v>6740</v>
      </c>
      <c r="C3565" s="7">
        <f>YEAR('Main 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c r="A3566" s="1">
        <v>3565</v>
      </c>
      <c r="B3566" s="1" t="s">
        <v>6743</v>
      </c>
      <c r="C3566" s="7">
        <f>YEAR('Main 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c r="A3567" s="1">
        <v>3566</v>
      </c>
      <c r="B3567" s="1" t="s">
        <v>6743</v>
      </c>
      <c r="C3567" s="7">
        <f>YEAR('Main 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c r="A3568" s="1">
        <v>3567</v>
      </c>
      <c r="B3568" s="1" t="s">
        <v>6746</v>
      </c>
      <c r="C3568" s="7">
        <f>YEAR('Main 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c r="A3569" s="1">
        <v>3568</v>
      </c>
      <c r="B3569" s="1" t="s">
        <v>6747</v>
      </c>
      <c r="C3569" s="7">
        <f>YEAR('Main 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c r="A3570" s="1">
        <v>3569</v>
      </c>
      <c r="B3570" s="1" t="s">
        <v>6748</v>
      </c>
      <c r="C3570" s="7">
        <f>YEAR('Main 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c r="A3571" s="1">
        <v>3570</v>
      </c>
      <c r="B3571" s="1" t="s">
        <v>6748</v>
      </c>
      <c r="C3571" s="7">
        <f>YEAR('Main 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c r="A3572" s="1">
        <v>3571</v>
      </c>
      <c r="B3572" s="1" t="s">
        <v>6748</v>
      </c>
      <c r="C3572" s="7">
        <f>YEAR('Main 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c r="A3573" s="1">
        <v>3572</v>
      </c>
      <c r="B3573" s="1" t="s">
        <v>6748</v>
      </c>
      <c r="C3573" s="7">
        <f>YEAR('Main 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c r="A3574" s="1">
        <v>3573</v>
      </c>
      <c r="B3574" s="1" t="s">
        <v>6750</v>
      </c>
      <c r="C3574" s="7">
        <f>YEAR('Main 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c r="A3575" s="1">
        <v>3574</v>
      </c>
      <c r="B3575" s="1" t="s">
        <v>6753</v>
      </c>
      <c r="C3575" s="7">
        <f>YEAR('Main 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c r="A3576" s="1">
        <v>3575</v>
      </c>
      <c r="B3576" s="1" t="s">
        <v>6753</v>
      </c>
      <c r="C3576" s="7">
        <f>YEAR('Main 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c r="A3577" s="1">
        <v>3576</v>
      </c>
      <c r="B3577" s="1" t="s">
        <v>6755</v>
      </c>
      <c r="C3577" s="7">
        <f>YEAR('Main 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c r="A3578" s="1">
        <v>3577</v>
      </c>
      <c r="B3578" s="1" t="s">
        <v>6757</v>
      </c>
      <c r="C3578" s="7">
        <f>YEAR('Main 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c r="A3579" s="1">
        <v>3578</v>
      </c>
      <c r="B3579" s="1" t="s">
        <v>6757</v>
      </c>
      <c r="C3579" s="7">
        <f>YEAR('Main 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c r="A3580" s="1">
        <v>3579</v>
      </c>
      <c r="B3580" s="1" t="s">
        <v>6758</v>
      </c>
      <c r="C3580" s="7">
        <f>YEAR('Main 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c r="A3581" s="1">
        <v>3580</v>
      </c>
      <c r="B3581" s="1" t="s">
        <v>6758</v>
      </c>
      <c r="C3581" s="7">
        <f>YEAR('Main 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c r="A3582" s="1">
        <v>3581</v>
      </c>
      <c r="B3582" s="1" t="s">
        <v>6758</v>
      </c>
      <c r="C3582" s="7">
        <f>YEAR('Main 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c r="A3583" s="1">
        <v>3582</v>
      </c>
      <c r="B3583" s="1" t="s">
        <v>6761</v>
      </c>
      <c r="C3583" s="7">
        <f>YEAR('Main 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c r="A3584" s="1">
        <v>3583</v>
      </c>
      <c r="B3584" s="1" t="s">
        <v>6762</v>
      </c>
      <c r="C3584" s="7">
        <f>YEAR('Main 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c r="A3585" s="1">
        <v>3584</v>
      </c>
      <c r="B3585" s="1" t="s">
        <v>6762</v>
      </c>
      <c r="C3585" s="7">
        <f>YEAR('Main 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c r="A3586" s="1">
        <v>3585</v>
      </c>
      <c r="B3586" s="1" t="s">
        <v>6762</v>
      </c>
      <c r="C3586" s="7">
        <f>YEAR('Main 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c r="A3587" s="1">
        <v>3586</v>
      </c>
      <c r="B3587" s="1" t="s">
        <v>6762</v>
      </c>
      <c r="C3587" s="7">
        <f>YEAR('Main 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c r="A3588" s="1">
        <v>3587</v>
      </c>
      <c r="B3588" s="1" t="s">
        <v>6764</v>
      </c>
      <c r="C3588" s="7">
        <f>YEAR('Main 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c r="A3589" s="1">
        <v>3588</v>
      </c>
      <c r="B3589" s="1" t="s">
        <v>6765</v>
      </c>
      <c r="C3589" s="7">
        <f>YEAR('Main 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c r="A3590" s="1">
        <v>3589</v>
      </c>
      <c r="B3590" s="1" t="s">
        <v>6766</v>
      </c>
      <c r="C3590" s="7">
        <f>YEAR('Main 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c r="A3591" s="1">
        <v>3590</v>
      </c>
      <c r="B3591" s="1" t="s">
        <v>6767</v>
      </c>
      <c r="C3591" s="7">
        <f>YEAR('Main 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c r="A3592" s="1">
        <v>3591</v>
      </c>
      <c r="B3592" s="1" t="s">
        <v>6767</v>
      </c>
      <c r="C3592" s="7">
        <f>YEAR('Main 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c r="A3593" s="1">
        <v>3592</v>
      </c>
      <c r="B3593" s="1" t="s">
        <v>6768</v>
      </c>
      <c r="C3593" s="7">
        <f>YEAR('Main 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c r="A3594" s="1">
        <v>3593</v>
      </c>
      <c r="B3594" s="1" t="s">
        <v>6769</v>
      </c>
      <c r="C3594" s="7">
        <f>YEAR('Main 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c r="A3595" s="1">
        <v>3594</v>
      </c>
      <c r="B3595" s="1" t="s">
        <v>6770</v>
      </c>
      <c r="C3595" s="7">
        <f>YEAR('Main 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c r="A3596" s="1">
        <v>3595</v>
      </c>
      <c r="B3596" s="1" t="s">
        <v>6770</v>
      </c>
      <c r="C3596" s="7">
        <f>YEAR('Main 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c r="A3597" s="1">
        <v>3596</v>
      </c>
      <c r="B3597" s="1" t="s">
        <v>6771</v>
      </c>
      <c r="C3597" s="7">
        <f>YEAR('Main 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c r="A3598" s="1">
        <v>3597</v>
      </c>
      <c r="B3598" s="1" t="s">
        <v>6772</v>
      </c>
      <c r="C3598" s="7">
        <f>YEAR('Main 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c r="A3599" s="1">
        <v>3598</v>
      </c>
      <c r="B3599" s="1" t="s">
        <v>6772</v>
      </c>
      <c r="C3599" s="7">
        <f>YEAR('Main 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c r="A3600" s="1">
        <v>3599</v>
      </c>
      <c r="B3600" s="1" t="s">
        <v>6772</v>
      </c>
      <c r="C3600" s="7">
        <f>YEAR('Main 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c r="A3601" s="1">
        <v>3600</v>
      </c>
      <c r="B3601" s="1" t="s">
        <v>6772</v>
      </c>
      <c r="C3601" s="7">
        <f>YEAR('Main 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c r="A3602" s="1">
        <v>3601</v>
      </c>
      <c r="B3602" s="1" t="s">
        <v>6775</v>
      </c>
      <c r="C3602" s="7">
        <f>YEAR('Main 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c r="A3603" s="1">
        <v>3602</v>
      </c>
      <c r="B3603" s="1" t="s">
        <v>6776</v>
      </c>
      <c r="C3603" s="7">
        <f>YEAR('Main 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c r="A3604" s="1">
        <v>3603</v>
      </c>
      <c r="B3604" s="1" t="s">
        <v>6776</v>
      </c>
      <c r="C3604" s="7">
        <f>YEAR('Main 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c r="A3605" s="1">
        <v>3604</v>
      </c>
      <c r="B3605" s="1" t="s">
        <v>6779</v>
      </c>
      <c r="C3605" s="7">
        <f>YEAR('Main 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c r="A3606" s="1">
        <v>3605</v>
      </c>
      <c r="B3606" s="1" t="s">
        <v>6779</v>
      </c>
      <c r="C3606" s="7">
        <f>YEAR('Main 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c r="A3607" s="1">
        <v>3606</v>
      </c>
      <c r="B3607" s="1" t="s">
        <v>6779</v>
      </c>
      <c r="C3607" s="7">
        <f>YEAR('Main 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c r="A3608" s="1">
        <v>3607</v>
      </c>
      <c r="B3608" s="1" t="s">
        <v>6780</v>
      </c>
      <c r="C3608" s="7">
        <f>YEAR('Main 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c r="A3609" s="1">
        <v>3608</v>
      </c>
      <c r="B3609" s="1" t="s">
        <v>6781</v>
      </c>
      <c r="C3609" s="7">
        <f>YEAR('Main 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c r="A3610" s="1">
        <v>3609</v>
      </c>
      <c r="B3610" s="1" t="s">
        <v>6782</v>
      </c>
      <c r="C3610" s="7">
        <f>YEAR('Main 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c r="A3611" s="1">
        <v>3610</v>
      </c>
      <c r="B3611" s="1" t="s">
        <v>6782</v>
      </c>
      <c r="C3611" s="7">
        <f>YEAR('Main 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c r="A3612" s="1">
        <v>3611</v>
      </c>
      <c r="B3612" s="1" t="s">
        <v>6782</v>
      </c>
      <c r="C3612" s="7">
        <f>YEAR('Main 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c r="A3613" s="1">
        <v>3612</v>
      </c>
      <c r="B3613" s="1" t="s">
        <v>6783</v>
      </c>
      <c r="C3613" s="7">
        <f>YEAR('Main 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c r="A3614" s="1">
        <v>3613</v>
      </c>
      <c r="B3614" s="1" t="s">
        <v>6786</v>
      </c>
      <c r="C3614" s="7">
        <f>YEAR('Main 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c r="A3615" s="1">
        <v>3614</v>
      </c>
      <c r="B3615" s="1" t="s">
        <v>6786</v>
      </c>
      <c r="C3615" s="7">
        <f>YEAR('Main 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c r="A3616" s="1">
        <v>3615</v>
      </c>
      <c r="B3616" s="1" t="s">
        <v>6787</v>
      </c>
      <c r="C3616" s="7">
        <f>YEAR('Main 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c r="A3617" s="1">
        <v>3616</v>
      </c>
      <c r="B3617" s="1" t="s">
        <v>6787</v>
      </c>
      <c r="C3617" s="7">
        <f>YEAR('Main 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c r="A3618" s="1">
        <v>3617</v>
      </c>
      <c r="B3618" s="1" t="s">
        <v>6788</v>
      </c>
      <c r="C3618" s="7">
        <f>YEAR('Main 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c r="A3619" s="1">
        <v>3618</v>
      </c>
      <c r="B3619" s="1" t="s">
        <v>6789</v>
      </c>
      <c r="C3619" s="7">
        <f>YEAR('Main 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c r="A3620" s="1">
        <v>3619</v>
      </c>
      <c r="B3620" s="1" t="s">
        <v>6789</v>
      </c>
      <c r="C3620" s="7">
        <f>YEAR('Main 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c r="A3621" s="1">
        <v>3620</v>
      </c>
      <c r="B3621" s="1" t="s">
        <v>6789</v>
      </c>
      <c r="C3621" s="7">
        <f>YEAR('Main 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c r="A3622" s="1">
        <v>3621</v>
      </c>
      <c r="B3622" s="1" t="s">
        <v>6790</v>
      </c>
      <c r="C3622" s="7">
        <f>YEAR('Main 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c r="A3623" s="1">
        <v>3622</v>
      </c>
      <c r="B3623" s="1" t="s">
        <v>6790</v>
      </c>
      <c r="C3623" s="7">
        <f>YEAR('Main 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c r="A3624" s="1">
        <v>3623</v>
      </c>
      <c r="B3624" s="1" t="s">
        <v>6793</v>
      </c>
      <c r="C3624" s="7">
        <f>YEAR('Main 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c r="A3625" s="1">
        <v>3624</v>
      </c>
      <c r="B3625" s="1" t="s">
        <v>6793</v>
      </c>
      <c r="C3625" s="7">
        <f>YEAR('Main 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c r="A3626" s="1">
        <v>3625</v>
      </c>
      <c r="B3626" s="1" t="s">
        <v>6794</v>
      </c>
      <c r="C3626" s="7">
        <f>YEAR('Main 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c r="A3627" s="1">
        <v>3626</v>
      </c>
      <c r="B3627" s="1" t="s">
        <v>6794</v>
      </c>
      <c r="C3627" s="7">
        <f>YEAR('Main 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c r="A3628" s="1">
        <v>3627</v>
      </c>
      <c r="B3628" s="1" t="s">
        <v>6794</v>
      </c>
      <c r="C3628" s="7">
        <f>YEAR('Main 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c r="A3629" s="1">
        <v>3628</v>
      </c>
      <c r="B3629" s="1" t="s">
        <v>6794</v>
      </c>
      <c r="C3629" s="7">
        <f>YEAR('Main 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c r="A3630" s="1">
        <v>3629</v>
      </c>
      <c r="B3630" s="1" t="s">
        <v>6795</v>
      </c>
      <c r="C3630" s="7">
        <f>YEAR('Main 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c r="A3631" s="1">
        <v>3630</v>
      </c>
      <c r="B3631" s="1" t="s">
        <v>6796</v>
      </c>
      <c r="C3631" s="7">
        <f>YEAR('Main 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c r="A3632" s="1">
        <v>3631</v>
      </c>
      <c r="B3632" s="1" t="s">
        <v>6796</v>
      </c>
      <c r="C3632" s="7">
        <f>YEAR('Main 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c r="A3633" s="1">
        <v>3632</v>
      </c>
      <c r="B3633" s="1" t="s">
        <v>6797</v>
      </c>
      <c r="C3633" s="7">
        <f>YEAR('Main 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c r="A3634" s="1">
        <v>3633</v>
      </c>
      <c r="B3634" s="1" t="s">
        <v>6797</v>
      </c>
      <c r="C3634" s="7">
        <f>YEAR('Main 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c r="A3635" s="1">
        <v>3634</v>
      </c>
      <c r="B3635" s="1" t="s">
        <v>6800</v>
      </c>
      <c r="C3635" s="7">
        <f>YEAR('Main 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c r="A3636" s="1">
        <v>3635</v>
      </c>
      <c r="B3636" s="1" t="s">
        <v>6800</v>
      </c>
      <c r="C3636" s="7">
        <f>YEAR('Main 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c r="A3637" s="1">
        <v>3636</v>
      </c>
      <c r="B3637" s="1" t="s">
        <v>6800</v>
      </c>
      <c r="C3637" s="7">
        <f>YEAR('Main 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c r="A3638" s="1">
        <v>3637</v>
      </c>
      <c r="B3638" s="1" t="s">
        <v>6800</v>
      </c>
      <c r="C3638" s="7">
        <f>YEAR('Main 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c r="A3639" s="1">
        <v>3638</v>
      </c>
      <c r="B3639" s="1" t="s">
        <v>6800</v>
      </c>
      <c r="C3639" s="7">
        <f>YEAR('Main 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c r="A3640" s="1">
        <v>3639</v>
      </c>
      <c r="B3640" s="1" t="s">
        <v>6800</v>
      </c>
      <c r="C3640" s="7">
        <f>YEAR('Main 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c r="A3641" s="1">
        <v>3640</v>
      </c>
      <c r="B3641" s="1" t="s">
        <v>6800</v>
      </c>
      <c r="C3641" s="7">
        <f>YEAR('Main 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c r="A3642" s="1">
        <v>3641</v>
      </c>
      <c r="B3642" s="1" t="s">
        <v>6800</v>
      </c>
      <c r="C3642" s="7">
        <f>YEAR('Main 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c r="A3643" s="1">
        <v>3642</v>
      </c>
      <c r="B3643" s="1" t="s">
        <v>6800</v>
      </c>
      <c r="C3643" s="7">
        <f>YEAR('Main 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c r="A3644" s="1">
        <v>3643</v>
      </c>
      <c r="B3644" s="1" t="s">
        <v>6804</v>
      </c>
      <c r="C3644" s="7">
        <f>YEAR('Main 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c r="A3645" s="1">
        <v>3644</v>
      </c>
      <c r="B3645" s="1" t="s">
        <v>6804</v>
      </c>
      <c r="C3645" s="7">
        <f>YEAR('Main 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c r="A3646" s="1">
        <v>3645</v>
      </c>
      <c r="B3646" s="1" t="s">
        <v>6804</v>
      </c>
      <c r="C3646" s="7">
        <f>YEAR('Main 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c r="A3647" s="1">
        <v>3646</v>
      </c>
      <c r="B3647" s="1" t="s">
        <v>6804</v>
      </c>
      <c r="C3647" s="7">
        <f>YEAR('Main 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c r="A3648" s="1">
        <v>3647</v>
      </c>
      <c r="B3648" s="1" t="s">
        <v>6811</v>
      </c>
      <c r="C3648" s="7">
        <f>YEAR('Main 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c r="A3649" s="1">
        <v>3648</v>
      </c>
      <c r="B3649" s="1" t="s">
        <v>6811</v>
      </c>
      <c r="C3649" s="7">
        <f>YEAR('Main 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c r="A3650" s="1">
        <v>3649</v>
      </c>
      <c r="B3650" s="1" t="s">
        <v>6815</v>
      </c>
      <c r="C3650" s="7">
        <f>YEAR('Main 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c r="A3651" s="1">
        <v>3650</v>
      </c>
      <c r="B3651" s="1" t="s">
        <v>6815</v>
      </c>
      <c r="C3651" s="7">
        <f>YEAR('Main 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c r="A3652" s="1">
        <v>3651</v>
      </c>
      <c r="B3652" s="1" t="s">
        <v>6816</v>
      </c>
      <c r="C3652" s="7">
        <f>YEAR('Main 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c r="A3653" s="1">
        <v>3652</v>
      </c>
      <c r="B3653" s="1" t="s">
        <v>6816</v>
      </c>
      <c r="C3653" s="7">
        <f>YEAR('Main 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c r="A3654" s="1">
        <v>3653</v>
      </c>
      <c r="B3654" s="1" t="s">
        <v>6816</v>
      </c>
      <c r="C3654" s="7">
        <f>YEAR('Main 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c r="A3655" s="1">
        <v>3654</v>
      </c>
      <c r="B3655" s="1" t="s">
        <v>6816</v>
      </c>
      <c r="C3655" s="7">
        <f>YEAR('Main 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c r="A3656" s="1">
        <v>3655</v>
      </c>
      <c r="B3656" s="1" t="s">
        <v>6819</v>
      </c>
      <c r="C3656" s="7">
        <f>YEAR('Main 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c r="A3657" s="1">
        <v>3656</v>
      </c>
      <c r="B3657" s="1" t="s">
        <v>6820</v>
      </c>
      <c r="C3657" s="7">
        <f>YEAR('Main 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c r="A3658" s="1">
        <v>3657</v>
      </c>
      <c r="B3658" s="1" t="s">
        <v>6821</v>
      </c>
      <c r="C3658" s="7">
        <f>YEAR('Main 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c r="A3659" s="1">
        <v>3658</v>
      </c>
      <c r="B3659" s="1" t="s">
        <v>6824</v>
      </c>
      <c r="C3659" s="7">
        <f>YEAR('Main 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c r="A3660" s="1">
        <v>3659</v>
      </c>
      <c r="B3660" s="1" t="s">
        <v>6824</v>
      </c>
      <c r="C3660" s="7">
        <f>YEAR('Main 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c r="A3661" s="1">
        <v>3660</v>
      </c>
      <c r="B3661" s="1" t="s">
        <v>6824</v>
      </c>
      <c r="C3661" s="7">
        <f>YEAR('Main 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c r="A3662" s="1">
        <v>3661</v>
      </c>
      <c r="B3662" s="1" t="s">
        <v>6828</v>
      </c>
      <c r="C3662" s="7">
        <f>YEAR('Main 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c r="A3663" s="1">
        <v>3662</v>
      </c>
      <c r="B3663" s="1" t="s">
        <v>6831</v>
      </c>
      <c r="C3663" s="7">
        <f>YEAR('Main 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c r="A3664" s="1">
        <v>3663</v>
      </c>
      <c r="B3664" s="1" t="s">
        <v>6832</v>
      </c>
      <c r="C3664" s="7">
        <f>YEAR('Main 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c r="A3665" s="1">
        <v>3664</v>
      </c>
      <c r="B3665" s="1" t="s">
        <v>6832</v>
      </c>
      <c r="C3665" s="7">
        <f>YEAR('Main 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c r="A3666" s="1">
        <v>3665</v>
      </c>
      <c r="B3666" s="1" t="s">
        <v>6833</v>
      </c>
      <c r="C3666" s="7">
        <f>YEAR('Main 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c r="A3667" s="1">
        <v>3666</v>
      </c>
      <c r="B3667" s="1" t="s">
        <v>6833</v>
      </c>
      <c r="C3667" s="7">
        <f>YEAR('Main 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c r="A3668" s="1">
        <v>3667</v>
      </c>
      <c r="B3668" s="1" t="s">
        <v>6833</v>
      </c>
      <c r="C3668" s="7">
        <f>YEAR('Main 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c r="A3669" s="1">
        <v>3668</v>
      </c>
      <c r="B3669" s="1" t="s">
        <v>6833</v>
      </c>
      <c r="C3669" s="7">
        <f>YEAR('Main 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c r="A3670" s="1">
        <v>3669</v>
      </c>
      <c r="B3670" s="1" t="s">
        <v>6833</v>
      </c>
      <c r="C3670" s="7">
        <f>YEAR('Main 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c r="A3671" s="1">
        <v>3670</v>
      </c>
      <c r="B3671" s="1" t="s">
        <v>6833</v>
      </c>
      <c r="C3671" s="7">
        <f>YEAR('Main 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c r="A3672" s="1">
        <v>3671</v>
      </c>
      <c r="B3672" s="1" t="s">
        <v>6833</v>
      </c>
      <c r="C3672" s="7">
        <f>YEAR('Main 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c r="A3673" s="1">
        <v>3672</v>
      </c>
      <c r="B3673" s="1" t="s">
        <v>6833</v>
      </c>
      <c r="C3673" s="7">
        <f>YEAR('Main 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c r="A3674" s="1">
        <v>3673</v>
      </c>
      <c r="B3674" s="1" t="s">
        <v>6840</v>
      </c>
      <c r="C3674" s="7">
        <f>YEAR('Main 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c r="A3675" s="1">
        <v>3674</v>
      </c>
      <c r="B3675" s="1" t="s">
        <v>6840</v>
      </c>
      <c r="C3675" s="7">
        <f>YEAR('Main 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c r="A3676" s="1">
        <v>3675</v>
      </c>
      <c r="B3676" s="1" t="s">
        <v>6841</v>
      </c>
      <c r="C3676" s="7">
        <f>YEAR('Main 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c r="A3677" s="1">
        <v>3676</v>
      </c>
      <c r="B3677" s="1" t="s">
        <v>6841</v>
      </c>
      <c r="C3677" s="7">
        <f>YEAR('Main 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c r="A3678" s="1">
        <v>3677</v>
      </c>
      <c r="B3678" s="1" t="s">
        <v>6842</v>
      </c>
      <c r="C3678" s="7">
        <f>YEAR('Main 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c r="A3679" s="1">
        <v>3678</v>
      </c>
      <c r="B3679" s="1" t="s">
        <v>6843</v>
      </c>
      <c r="C3679" s="7">
        <f>YEAR('Main 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c r="A3680" s="1">
        <v>3679</v>
      </c>
      <c r="B3680" s="1" t="s">
        <v>6843</v>
      </c>
      <c r="C3680" s="7">
        <f>YEAR('Main 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c r="A3681" s="1">
        <v>3680</v>
      </c>
      <c r="B3681" s="1" t="s">
        <v>6843</v>
      </c>
      <c r="C3681" s="7">
        <f>YEAR('Main 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c r="A3682" s="1">
        <v>3681</v>
      </c>
      <c r="B3682" s="1" t="s">
        <v>6843</v>
      </c>
      <c r="C3682" s="7">
        <f>YEAR('Main 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c r="A3683" s="1">
        <v>3682</v>
      </c>
      <c r="B3683" s="1" t="s">
        <v>6843</v>
      </c>
      <c r="C3683" s="7">
        <f>YEAR('Main 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c r="A3684" s="1">
        <v>3683</v>
      </c>
      <c r="B3684" s="1" t="s">
        <v>6843</v>
      </c>
      <c r="C3684" s="7">
        <f>YEAR('Main 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c r="A3685" s="1">
        <v>3684</v>
      </c>
      <c r="B3685" s="1" t="s">
        <v>6843</v>
      </c>
      <c r="C3685" s="7">
        <f>YEAR('Main 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c r="A3686" s="1">
        <v>3685</v>
      </c>
      <c r="B3686" s="1" t="s">
        <v>6843</v>
      </c>
      <c r="C3686" s="7">
        <f>YEAR('Main 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c r="A3687" s="1">
        <v>3686</v>
      </c>
      <c r="B3687" s="1" t="s">
        <v>6843</v>
      </c>
      <c r="C3687" s="7">
        <f>YEAR('Main 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c r="A3688" s="1">
        <v>3687</v>
      </c>
      <c r="B3688" s="1" t="s">
        <v>6848</v>
      </c>
      <c r="C3688" s="7">
        <f>YEAR('Main 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c r="A3689" s="1">
        <v>3688</v>
      </c>
      <c r="B3689" s="1" t="s">
        <v>6849</v>
      </c>
      <c r="C3689" s="7">
        <f>YEAR('Main 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c r="A3690" s="1">
        <v>3689</v>
      </c>
      <c r="B3690" s="1" t="s">
        <v>6851</v>
      </c>
      <c r="C3690" s="7">
        <f>YEAR('Main 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c r="A3691" s="1">
        <v>3690</v>
      </c>
      <c r="B3691" s="1" t="s">
        <v>6851</v>
      </c>
      <c r="C3691" s="7">
        <f>YEAR('Main 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c r="A3692" s="1">
        <v>3691</v>
      </c>
      <c r="B3692" s="1" t="s">
        <v>6852</v>
      </c>
      <c r="C3692" s="7">
        <f>YEAR('Main 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c r="A3693" s="1">
        <v>3692</v>
      </c>
      <c r="B3693" s="1" t="s">
        <v>6852</v>
      </c>
      <c r="C3693" s="7">
        <f>YEAR('Main 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c r="A3694" s="1">
        <v>3693</v>
      </c>
      <c r="B3694" s="1" t="s">
        <v>6852</v>
      </c>
      <c r="C3694" s="7">
        <f>YEAR('Main 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c r="A3695" s="1">
        <v>3694</v>
      </c>
      <c r="B3695" s="1" t="s">
        <v>6852</v>
      </c>
      <c r="C3695" s="7">
        <f>YEAR('Main 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c r="A3696" s="1">
        <v>3695</v>
      </c>
      <c r="B3696" s="1" t="s">
        <v>6857</v>
      </c>
      <c r="C3696" s="7">
        <f>YEAR('Main 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c r="A3697" s="1">
        <v>3696</v>
      </c>
      <c r="B3697" s="1" t="s">
        <v>6857</v>
      </c>
      <c r="C3697" s="7">
        <f>YEAR('Main 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c r="A3698" s="1">
        <v>3697</v>
      </c>
      <c r="B3698" s="1" t="s">
        <v>6857</v>
      </c>
      <c r="C3698" s="7">
        <f>YEAR('Main 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c r="A3699" s="1">
        <v>3698</v>
      </c>
      <c r="B3699" s="1" t="s">
        <v>6858</v>
      </c>
      <c r="C3699" s="7">
        <f>YEAR('Main 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c r="A3700" s="1">
        <v>3699</v>
      </c>
      <c r="B3700" s="1" t="s">
        <v>6859</v>
      </c>
      <c r="C3700" s="7">
        <f>YEAR('Main 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c r="A3701" s="1">
        <v>3700</v>
      </c>
      <c r="B3701" s="1" t="s">
        <v>6862</v>
      </c>
      <c r="C3701" s="7">
        <f>YEAR('Main 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c r="A3702" s="1">
        <v>3701</v>
      </c>
      <c r="B3702" s="1" t="s">
        <v>6863</v>
      </c>
      <c r="C3702" s="7">
        <f>YEAR('Main 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c r="A3703" s="1">
        <v>3702</v>
      </c>
      <c r="B3703" s="1" t="s">
        <v>6864</v>
      </c>
      <c r="C3703" s="7">
        <f>YEAR('Main 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c r="A3704" s="1">
        <v>3703</v>
      </c>
      <c r="B3704" s="1" t="s">
        <v>6867</v>
      </c>
      <c r="C3704" s="7">
        <f>YEAR('Main 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c r="A3705" s="1">
        <v>3704</v>
      </c>
      <c r="B3705" s="1" t="s">
        <v>6867</v>
      </c>
      <c r="C3705" s="7">
        <f>YEAR('Main 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c r="A3706" s="1">
        <v>3705</v>
      </c>
      <c r="B3706" s="1" t="s">
        <v>6867</v>
      </c>
      <c r="C3706" s="7">
        <f>YEAR('Main 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c r="A3707" s="1">
        <v>3706</v>
      </c>
      <c r="B3707" s="1" t="s">
        <v>6867</v>
      </c>
      <c r="C3707" s="7">
        <f>YEAR('Main 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c r="A3708" s="1">
        <v>3707</v>
      </c>
      <c r="B3708" s="1" t="s">
        <v>6868</v>
      </c>
      <c r="C3708" s="7">
        <f>YEAR('Main 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c r="A3709" s="1">
        <v>3708</v>
      </c>
      <c r="B3709" s="1" t="s">
        <v>6869</v>
      </c>
      <c r="C3709" s="7">
        <f>YEAR('Main 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c r="A3710" s="1">
        <v>3709</v>
      </c>
      <c r="B3710" s="1" t="s">
        <v>6869</v>
      </c>
      <c r="C3710" s="7">
        <f>YEAR('Main 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c r="A3711" s="1">
        <v>3710</v>
      </c>
      <c r="B3711" s="1" t="s">
        <v>6869</v>
      </c>
      <c r="C3711" s="7">
        <f>YEAR('Main 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c r="A3712" s="1">
        <v>3711</v>
      </c>
      <c r="B3712" s="1" t="s">
        <v>6870</v>
      </c>
      <c r="C3712" s="7">
        <f>YEAR('Main 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c r="A3713" s="1">
        <v>3712</v>
      </c>
      <c r="B3713" s="1" t="s">
        <v>6870</v>
      </c>
      <c r="C3713" s="7">
        <f>YEAR('Main 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c r="A3714" s="1">
        <v>3713</v>
      </c>
      <c r="B3714" s="1" t="s">
        <v>6871</v>
      </c>
      <c r="C3714" s="7">
        <f>YEAR('Main 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c r="A3715" s="1">
        <v>3714</v>
      </c>
      <c r="B3715" s="1" t="s">
        <v>6871</v>
      </c>
      <c r="C3715" s="7">
        <f>YEAR('Main 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c r="A3716" s="1">
        <v>3715</v>
      </c>
      <c r="B3716" s="1" t="s">
        <v>6874</v>
      </c>
      <c r="C3716" s="7">
        <f>YEAR('Main 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c r="A3717" s="1">
        <v>3716</v>
      </c>
      <c r="B3717" s="1" t="s">
        <v>6874</v>
      </c>
      <c r="C3717" s="7">
        <f>YEAR('Main 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c r="A3718" s="1">
        <v>3717</v>
      </c>
      <c r="B3718" s="1" t="s">
        <v>6875</v>
      </c>
      <c r="C3718" s="7">
        <f>YEAR('Main 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c r="A3719" s="1">
        <v>3718</v>
      </c>
      <c r="B3719" s="1" t="s">
        <v>6876</v>
      </c>
      <c r="C3719" s="7">
        <f>YEAR('Main 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c r="A3720" s="1">
        <v>3719</v>
      </c>
      <c r="B3720" s="1" t="s">
        <v>6876</v>
      </c>
      <c r="C3720" s="7">
        <f>YEAR('Main 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c r="A3721" s="1">
        <v>3720</v>
      </c>
      <c r="B3721" s="1" t="s">
        <v>6879</v>
      </c>
      <c r="C3721" s="7">
        <f>YEAR('Main 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c r="A3722" s="1">
        <v>3721</v>
      </c>
      <c r="B3722" s="1" t="s">
        <v>6880</v>
      </c>
      <c r="C3722" s="7">
        <f>YEAR('Main 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c r="A3723" s="1">
        <v>3722</v>
      </c>
      <c r="B3723" s="1" t="s">
        <v>6880</v>
      </c>
      <c r="C3723" s="7">
        <f>YEAR('Main 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c r="A3724" s="1">
        <v>3723</v>
      </c>
      <c r="B3724" s="1" t="s">
        <v>6881</v>
      </c>
      <c r="C3724" s="7">
        <f>YEAR('Main 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c r="A3725" s="1">
        <v>3724</v>
      </c>
      <c r="B3725" s="1" t="s">
        <v>6882</v>
      </c>
      <c r="C3725" s="7">
        <f>YEAR('Main 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c r="A3726" s="1">
        <v>3725</v>
      </c>
      <c r="B3726" s="1" t="s">
        <v>6883</v>
      </c>
      <c r="C3726" s="7">
        <f>YEAR('Main 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c r="A3727" s="1">
        <v>3726</v>
      </c>
      <c r="B3727" s="1" t="s">
        <v>6884</v>
      </c>
      <c r="C3727" s="7">
        <f>YEAR('Main 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c r="A3728" s="1">
        <v>3727</v>
      </c>
      <c r="B3728" s="1" t="s">
        <v>6885</v>
      </c>
      <c r="C3728" s="7">
        <f>YEAR('Main 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c r="A3729" s="1">
        <v>3728</v>
      </c>
      <c r="B3729" s="1" t="s">
        <v>6885</v>
      </c>
      <c r="C3729" s="7">
        <f>YEAR('Main 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c r="A3730" s="1">
        <v>3729</v>
      </c>
      <c r="B3730" s="1" t="s">
        <v>6885</v>
      </c>
      <c r="C3730" s="7">
        <f>YEAR('Main 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c r="A3731" s="1">
        <v>3730</v>
      </c>
      <c r="B3731" s="1" t="s">
        <v>6886</v>
      </c>
      <c r="C3731" s="7">
        <f>YEAR('Main 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c r="A3732" s="1">
        <v>3731</v>
      </c>
      <c r="B3732" s="1" t="s">
        <v>6886</v>
      </c>
      <c r="C3732" s="7">
        <f>YEAR('Main 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c r="A3733" s="1">
        <v>3732</v>
      </c>
      <c r="B3733" s="1" t="s">
        <v>6886</v>
      </c>
      <c r="C3733" s="7">
        <f>YEAR('Main 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c r="A3734" s="1">
        <v>3733</v>
      </c>
      <c r="B3734" s="1" t="s">
        <v>6886</v>
      </c>
      <c r="C3734" s="7">
        <f>YEAR('Main 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c r="A3735" s="1">
        <v>3734</v>
      </c>
      <c r="B3735" s="1" t="s">
        <v>6886</v>
      </c>
      <c r="C3735" s="7">
        <f>YEAR('Main 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c r="A3736" s="1">
        <v>3735</v>
      </c>
      <c r="B3736" s="1" t="s">
        <v>6889</v>
      </c>
      <c r="C3736" s="7">
        <f>YEAR('Main 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c r="A3737" s="1">
        <v>3736</v>
      </c>
      <c r="B3737" s="1" t="s">
        <v>6889</v>
      </c>
      <c r="C3737" s="7">
        <f>YEAR('Main 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c r="A3738" s="1">
        <v>3737</v>
      </c>
      <c r="B3738" s="1" t="s">
        <v>6892</v>
      </c>
      <c r="C3738" s="7">
        <f>YEAR('Main 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c r="A3739" s="1">
        <v>3738</v>
      </c>
      <c r="B3739" s="1" t="s">
        <v>6892</v>
      </c>
      <c r="C3739" s="7">
        <f>YEAR('Main 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c r="A3740" s="1">
        <v>3739</v>
      </c>
      <c r="B3740" s="1" t="s">
        <v>6895</v>
      </c>
      <c r="C3740" s="7">
        <f>YEAR('Main 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c r="A3741" s="1">
        <v>3740</v>
      </c>
      <c r="B3741" s="1" t="s">
        <v>6895</v>
      </c>
      <c r="C3741" s="7">
        <f>YEAR('Main 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c r="A3742" s="1">
        <v>3741</v>
      </c>
      <c r="B3742" s="1" t="s">
        <v>6895</v>
      </c>
      <c r="C3742" s="7">
        <f>YEAR('Main 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c r="A3743" s="1">
        <v>3742</v>
      </c>
      <c r="B3743" s="1" t="s">
        <v>6896</v>
      </c>
      <c r="C3743" s="7">
        <f>YEAR('Main 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c r="A3744" s="1">
        <v>3743</v>
      </c>
      <c r="B3744" s="1" t="s">
        <v>6896</v>
      </c>
      <c r="C3744" s="7">
        <f>YEAR('Main 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c r="A3745" s="1">
        <v>3744</v>
      </c>
      <c r="B3745" s="1" t="s">
        <v>6896</v>
      </c>
      <c r="C3745" s="7">
        <f>YEAR('Main 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c r="A3746" s="1">
        <v>3745</v>
      </c>
      <c r="B3746" s="1" t="s">
        <v>6897</v>
      </c>
      <c r="C3746" s="7">
        <f>YEAR('Main 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c r="A3747" s="1">
        <v>3746</v>
      </c>
      <c r="B3747" s="1" t="s">
        <v>6899</v>
      </c>
      <c r="C3747" s="7">
        <f>YEAR('Main 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c r="A3748" s="1">
        <v>3747</v>
      </c>
      <c r="B3748" s="1" t="s">
        <v>6899</v>
      </c>
      <c r="C3748" s="7">
        <f>YEAR('Main 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c r="A3749" s="1">
        <v>3748</v>
      </c>
      <c r="B3749" s="1" t="s">
        <v>6900</v>
      </c>
      <c r="C3749" s="7">
        <f>YEAR('Main 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c r="A3750" s="1">
        <v>3749</v>
      </c>
      <c r="B3750" s="1" t="s">
        <v>6900</v>
      </c>
      <c r="C3750" s="7">
        <f>YEAR('Main 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c r="A3751" s="1">
        <v>3750</v>
      </c>
      <c r="B3751" s="1" t="s">
        <v>6900</v>
      </c>
      <c r="C3751" s="7">
        <f>YEAR('Main 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c r="A3752" s="1">
        <v>3751</v>
      </c>
      <c r="B3752" s="1" t="s">
        <v>6900</v>
      </c>
      <c r="C3752" s="7">
        <f>YEAR('Main 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c r="A3753" s="1">
        <v>3752</v>
      </c>
      <c r="B3753" s="1" t="s">
        <v>6900</v>
      </c>
      <c r="C3753" s="7">
        <f>YEAR('Main 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c r="A3754" s="1">
        <v>3753</v>
      </c>
      <c r="B3754" s="1" t="s">
        <v>6900</v>
      </c>
      <c r="C3754" s="7">
        <f>YEAR('Main 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c r="A3755" s="1">
        <v>3754</v>
      </c>
      <c r="B3755" s="1" t="s">
        <v>6900</v>
      </c>
      <c r="C3755" s="7">
        <f>YEAR('Main 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c r="A3756" s="1">
        <v>3755</v>
      </c>
      <c r="B3756" s="1" t="s">
        <v>6900</v>
      </c>
      <c r="C3756" s="7">
        <f>YEAR('Main 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c r="A3757" s="1">
        <v>3756</v>
      </c>
      <c r="B3757" s="1" t="s">
        <v>6901</v>
      </c>
      <c r="C3757" s="7">
        <f>YEAR('Main 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c r="A3758" s="1">
        <v>3757</v>
      </c>
      <c r="B3758" s="1" t="s">
        <v>6901</v>
      </c>
      <c r="C3758" s="7">
        <f>YEAR('Main 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c r="A3759" s="1">
        <v>3758</v>
      </c>
      <c r="B3759" s="1" t="s">
        <v>6905</v>
      </c>
      <c r="C3759" s="7">
        <f>YEAR('Main 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c r="A3760" s="1">
        <v>3759</v>
      </c>
      <c r="B3760" s="1" t="s">
        <v>6906</v>
      </c>
      <c r="C3760" s="7">
        <f>YEAR('Main 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c r="A3761" s="1">
        <v>3760</v>
      </c>
      <c r="B3761" s="1" t="s">
        <v>6906</v>
      </c>
      <c r="C3761" s="7">
        <f>YEAR('Main 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c r="A3762" s="1">
        <v>3761</v>
      </c>
      <c r="B3762" s="1" t="s">
        <v>6906</v>
      </c>
      <c r="C3762" s="7">
        <f>YEAR('Main 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c r="A3763" s="1">
        <v>3762</v>
      </c>
      <c r="B3763" s="1" t="s">
        <v>6907</v>
      </c>
      <c r="C3763" s="7">
        <f>YEAR('Main 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c r="A3764" s="1">
        <v>3763</v>
      </c>
      <c r="B3764" s="1" t="s">
        <v>6908</v>
      </c>
      <c r="C3764" s="7">
        <f>YEAR('Main 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c r="A3765" s="1">
        <v>3764</v>
      </c>
      <c r="B3765" s="1" t="s">
        <v>6908</v>
      </c>
      <c r="C3765" s="7">
        <f>YEAR('Main 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c r="A3766" s="1">
        <v>3765</v>
      </c>
      <c r="B3766" s="1" t="s">
        <v>6910</v>
      </c>
      <c r="C3766" s="7">
        <f>YEAR('Main 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c r="A3767" s="1">
        <v>3766</v>
      </c>
      <c r="B3767" s="1" t="s">
        <v>6911</v>
      </c>
      <c r="C3767" s="7">
        <f>YEAR('Main 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c r="A3768" s="1">
        <v>3767</v>
      </c>
      <c r="B3768" s="1" t="s">
        <v>6911</v>
      </c>
      <c r="C3768" s="7">
        <f>YEAR('Main 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c r="A3769" s="1">
        <v>3768</v>
      </c>
      <c r="B3769" s="1" t="s">
        <v>6912</v>
      </c>
      <c r="C3769" s="7">
        <f>YEAR('Main 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c r="A3770" s="1">
        <v>3769</v>
      </c>
      <c r="B3770" s="1" t="s">
        <v>6913</v>
      </c>
      <c r="C3770" s="7">
        <f>YEAR('Main 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c r="A3771" s="1">
        <v>3770</v>
      </c>
      <c r="B3771" s="1" t="s">
        <v>6913</v>
      </c>
      <c r="C3771" s="7">
        <f>YEAR('Main 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c r="A3772" s="1">
        <v>3771</v>
      </c>
      <c r="B3772" s="1" t="s">
        <v>6914</v>
      </c>
      <c r="C3772" s="7">
        <f>YEAR('Main 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c r="A3773" s="1">
        <v>3772</v>
      </c>
      <c r="B3773" s="1" t="s">
        <v>6915</v>
      </c>
      <c r="C3773" s="7">
        <f>YEAR('Main 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c r="A3774" s="1">
        <v>3773</v>
      </c>
      <c r="B3774" s="1" t="s">
        <v>6916</v>
      </c>
      <c r="C3774" s="7">
        <f>YEAR('Main 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c r="A3775" s="1">
        <v>3774</v>
      </c>
      <c r="B3775" s="1" t="s">
        <v>6917</v>
      </c>
      <c r="C3775" s="7">
        <f>YEAR('Main 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c r="A3776" s="1">
        <v>3775</v>
      </c>
      <c r="B3776" s="1" t="s">
        <v>6917</v>
      </c>
      <c r="C3776" s="7">
        <f>YEAR('Main 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c r="A3777" s="1">
        <v>3776</v>
      </c>
      <c r="B3777" s="1" t="s">
        <v>6917</v>
      </c>
      <c r="C3777" s="7">
        <f>YEAR('Main 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c r="A3778" s="1">
        <v>3777</v>
      </c>
      <c r="B3778" s="1" t="s">
        <v>6917</v>
      </c>
      <c r="C3778" s="7">
        <f>YEAR('Main 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c r="A3779" s="1">
        <v>3778</v>
      </c>
      <c r="B3779" s="1" t="s">
        <v>6922</v>
      </c>
      <c r="C3779" s="7">
        <f>YEAR('Main 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c r="A3780" s="1">
        <v>3779</v>
      </c>
      <c r="B3780" s="1" t="s">
        <v>6924</v>
      </c>
      <c r="C3780" s="7">
        <f>YEAR('Main 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c r="A3781" s="1">
        <v>3780</v>
      </c>
      <c r="B3781" s="1" t="s">
        <v>6925</v>
      </c>
      <c r="C3781" s="7">
        <f>YEAR('Main 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c r="A3782" s="1">
        <v>3781</v>
      </c>
      <c r="B3782" s="1" t="s">
        <v>6926</v>
      </c>
      <c r="C3782" s="7">
        <f>YEAR('Main 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c r="A3783" s="1">
        <v>3782</v>
      </c>
      <c r="B3783" s="1" t="s">
        <v>6928</v>
      </c>
      <c r="C3783" s="7">
        <f>YEAR('Main 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c r="A3784" s="1">
        <v>3783</v>
      </c>
      <c r="B3784" s="1" t="s">
        <v>6929</v>
      </c>
      <c r="C3784" s="7">
        <f>YEAR('Main 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c r="A3785" s="1">
        <v>3784</v>
      </c>
      <c r="B3785" s="1" t="s">
        <v>6929</v>
      </c>
      <c r="C3785" s="7">
        <f>YEAR('Main 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c r="A3786" s="1">
        <v>3785</v>
      </c>
      <c r="B3786" s="1" t="s">
        <v>6930</v>
      </c>
      <c r="C3786" s="7">
        <f>YEAR('Main 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c r="A3787" s="1">
        <v>3786</v>
      </c>
      <c r="B3787" s="1" t="s">
        <v>6931</v>
      </c>
      <c r="C3787" s="7">
        <f>YEAR('Main 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c r="A3788" s="1">
        <v>3787</v>
      </c>
      <c r="B3788" s="1" t="s">
        <v>6934</v>
      </c>
      <c r="C3788" s="7">
        <f>YEAR('Main 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c r="A3789" s="1">
        <v>3788</v>
      </c>
      <c r="B3789" s="1" t="s">
        <v>6935</v>
      </c>
      <c r="C3789" s="7">
        <f>YEAR('Main 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c r="A3790" s="1">
        <v>3789</v>
      </c>
      <c r="B3790" s="1" t="s">
        <v>6935</v>
      </c>
      <c r="C3790" s="7">
        <f>YEAR('Main 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c r="A3791" s="1">
        <v>3790</v>
      </c>
      <c r="B3791" s="1" t="s">
        <v>6936</v>
      </c>
      <c r="C3791" s="7">
        <f>YEAR('Main 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c r="A3792" s="1">
        <v>3791</v>
      </c>
      <c r="B3792" s="1" t="s">
        <v>6937</v>
      </c>
      <c r="C3792" s="7">
        <f>YEAR('Main 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c r="A3793" s="1">
        <v>3792</v>
      </c>
      <c r="B3793" s="1" t="s">
        <v>6938</v>
      </c>
      <c r="C3793" s="7">
        <f>YEAR('Main 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c r="A3794" s="1">
        <v>3793</v>
      </c>
      <c r="B3794" s="1" t="s">
        <v>6938</v>
      </c>
      <c r="C3794" s="7">
        <f>YEAR('Main 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c r="A3795" s="1">
        <v>3794</v>
      </c>
      <c r="B3795" s="1" t="s">
        <v>6940</v>
      </c>
      <c r="C3795" s="7">
        <f>YEAR('Main 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c r="A3796" s="1">
        <v>3795</v>
      </c>
      <c r="B3796" s="1" t="s">
        <v>6941</v>
      </c>
      <c r="C3796" s="7">
        <f>YEAR('Main 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c r="A3797" s="1">
        <v>3796</v>
      </c>
      <c r="B3797" s="1" t="s">
        <v>6941</v>
      </c>
      <c r="C3797" s="7">
        <f>YEAR('Main 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c r="A3798" s="1">
        <v>3797</v>
      </c>
      <c r="B3798" s="1" t="s">
        <v>6941</v>
      </c>
      <c r="C3798" s="7">
        <f>YEAR('Main 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c r="A3799" s="1">
        <v>3798</v>
      </c>
      <c r="B3799" s="1" t="s">
        <v>6948</v>
      </c>
      <c r="C3799" s="7">
        <f>YEAR('Main 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c r="A3800" s="1">
        <v>3799</v>
      </c>
      <c r="B3800" s="1" t="s">
        <v>6949</v>
      </c>
      <c r="C3800" s="7">
        <f>YEAR('Main 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c r="A3801" s="1">
        <v>3800</v>
      </c>
      <c r="B3801" s="1" t="s">
        <v>6949</v>
      </c>
      <c r="C3801" s="7">
        <f>YEAR('Main 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c r="A3802" s="1">
        <v>3801</v>
      </c>
      <c r="B3802" s="1" t="s">
        <v>6950</v>
      </c>
      <c r="C3802" s="7">
        <f>YEAR('Main 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c r="A3803" s="1">
        <v>3802</v>
      </c>
      <c r="B3803" s="1" t="s">
        <v>6950</v>
      </c>
      <c r="C3803" s="7">
        <f>YEAR('Main 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c r="A3804" s="1">
        <v>3803</v>
      </c>
      <c r="B3804" s="1" t="s">
        <v>6950</v>
      </c>
      <c r="C3804" s="7">
        <f>YEAR('Main 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c r="A3805" s="1">
        <v>3804</v>
      </c>
      <c r="B3805" s="1" t="s">
        <v>6950</v>
      </c>
      <c r="C3805" s="7">
        <f>YEAR('Main 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c r="A3806" s="1">
        <v>3805</v>
      </c>
      <c r="B3806" s="1" t="s">
        <v>6950</v>
      </c>
      <c r="C3806" s="7">
        <f>YEAR('Main 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c r="A3807" s="1">
        <v>3806</v>
      </c>
      <c r="B3807" s="1" t="s">
        <v>6950</v>
      </c>
      <c r="C3807" s="7">
        <f>YEAR('Main 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c r="A3808" s="1">
        <v>3807</v>
      </c>
      <c r="B3808" s="1" t="s">
        <v>6955</v>
      </c>
      <c r="C3808" s="7">
        <f>YEAR('Main 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c r="A3809" s="1">
        <v>3808</v>
      </c>
      <c r="B3809" s="1" t="s">
        <v>6955</v>
      </c>
      <c r="C3809" s="7">
        <f>YEAR('Main 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c r="A3810" s="1">
        <v>3809</v>
      </c>
      <c r="B3810" s="1" t="s">
        <v>6955</v>
      </c>
      <c r="C3810" s="7">
        <f>YEAR('Main 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c r="A3811" s="1">
        <v>3810</v>
      </c>
      <c r="B3811" s="1" t="s">
        <v>6955</v>
      </c>
      <c r="C3811" s="7">
        <f>YEAR('Main 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c r="A3812" s="1">
        <v>3811</v>
      </c>
      <c r="B3812" s="1" t="s">
        <v>6955</v>
      </c>
      <c r="C3812" s="7">
        <f>YEAR('Main 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c r="A3813" s="1">
        <v>3812</v>
      </c>
      <c r="B3813" s="1" t="s">
        <v>6955</v>
      </c>
      <c r="C3813" s="7">
        <f>YEAR('Main 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c r="A3814" s="1">
        <v>3813</v>
      </c>
      <c r="B3814" s="1" t="s">
        <v>6958</v>
      </c>
      <c r="C3814" s="7">
        <f>YEAR('Main 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c r="A3815" s="1">
        <v>3814</v>
      </c>
      <c r="B3815" s="1" t="s">
        <v>6961</v>
      </c>
      <c r="C3815" s="7">
        <f>YEAR('Main 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c r="A3816" s="1">
        <v>3815</v>
      </c>
      <c r="B3816" s="1" t="s">
        <v>6962</v>
      </c>
      <c r="C3816" s="7">
        <f>YEAR('Main 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c r="A3817" s="1">
        <v>3816</v>
      </c>
      <c r="B3817" s="1" t="s">
        <v>6962</v>
      </c>
      <c r="C3817" s="7">
        <f>YEAR('Main 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c r="A3818" s="1">
        <v>3817</v>
      </c>
      <c r="B3818" s="1" t="s">
        <v>6963</v>
      </c>
      <c r="C3818" s="7">
        <f>YEAR('Main 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c r="A3819" s="1">
        <v>3818</v>
      </c>
      <c r="B3819" s="1" t="s">
        <v>6963</v>
      </c>
      <c r="C3819" s="7">
        <f>YEAR('Main 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c r="A3820" s="1">
        <v>3819</v>
      </c>
      <c r="B3820" s="1" t="s">
        <v>6963</v>
      </c>
      <c r="C3820" s="7">
        <f>YEAR('Main 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c r="A3821" s="1">
        <v>3820</v>
      </c>
      <c r="B3821" s="1" t="s">
        <v>6964</v>
      </c>
      <c r="C3821" s="7">
        <f>YEAR('Main 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c r="A3822" s="1">
        <v>3821</v>
      </c>
      <c r="B3822" s="1" t="s">
        <v>6964</v>
      </c>
      <c r="C3822" s="7">
        <f>YEAR('Main 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c r="A3823" s="1">
        <v>3822</v>
      </c>
      <c r="B3823" s="1" t="s">
        <v>6964</v>
      </c>
      <c r="C3823" s="7">
        <f>YEAR('Main 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c r="A3824" s="1">
        <v>3823</v>
      </c>
      <c r="B3824" s="1" t="s">
        <v>6964</v>
      </c>
      <c r="C3824" s="7">
        <f>YEAR('Main 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c r="A3825" s="1">
        <v>3824</v>
      </c>
      <c r="B3825" s="1" t="s">
        <v>6967</v>
      </c>
      <c r="C3825" s="7">
        <f>YEAR('Main 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c r="A3826" s="1">
        <v>3825</v>
      </c>
      <c r="B3826" s="1" t="s">
        <v>6967</v>
      </c>
      <c r="C3826" s="7">
        <f>YEAR('Main 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c r="A3827" s="1">
        <v>3826</v>
      </c>
      <c r="B3827" s="1" t="s">
        <v>6967</v>
      </c>
      <c r="C3827" s="7">
        <f>YEAR('Main 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c r="A3828" s="1">
        <v>3827</v>
      </c>
      <c r="B3828" s="1" t="s">
        <v>6968</v>
      </c>
      <c r="C3828" s="7">
        <f>YEAR('Main 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c r="A3829" s="1">
        <v>3828</v>
      </c>
      <c r="B3829" s="1" t="s">
        <v>6969</v>
      </c>
      <c r="C3829" s="7">
        <f>YEAR('Main 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c r="A3830" s="1">
        <v>3829</v>
      </c>
      <c r="B3830" s="1" t="s">
        <v>6969</v>
      </c>
      <c r="C3830" s="7">
        <f>YEAR('Main 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c r="A3831" s="1">
        <v>3830</v>
      </c>
      <c r="B3831" s="1" t="s">
        <v>6969</v>
      </c>
      <c r="C3831" s="7">
        <f>YEAR('Main 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c r="A3832" s="1">
        <v>3831</v>
      </c>
      <c r="B3832" s="1" t="s">
        <v>6969</v>
      </c>
      <c r="C3832" s="7">
        <f>YEAR('Main 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c r="A3833" s="1">
        <v>3832</v>
      </c>
      <c r="B3833" s="1" t="s">
        <v>6970</v>
      </c>
      <c r="C3833" s="7">
        <f>YEAR('Main 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c r="A3834" s="1">
        <v>3833</v>
      </c>
      <c r="B3834" s="1" t="s">
        <v>6970</v>
      </c>
      <c r="C3834" s="7">
        <f>YEAR('Main 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c r="A3835" s="1">
        <v>3834</v>
      </c>
      <c r="B3835" s="1" t="s">
        <v>6974</v>
      </c>
      <c r="C3835" s="7">
        <f>YEAR('Main 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c r="A3836" s="1">
        <v>3835</v>
      </c>
      <c r="B3836" s="1" t="s">
        <v>6974</v>
      </c>
      <c r="C3836" s="7">
        <f>YEAR('Main 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c r="A3837" s="1">
        <v>3836</v>
      </c>
      <c r="B3837" s="1" t="s">
        <v>6975</v>
      </c>
      <c r="C3837" s="7">
        <f>YEAR('Main 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c r="A3838" s="1">
        <v>3837</v>
      </c>
      <c r="B3838" s="1" t="s">
        <v>6975</v>
      </c>
      <c r="C3838" s="7">
        <f>YEAR('Main 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c r="A3839" s="1">
        <v>3838</v>
      </c>
      <c r="B3839" s="1" t="s">
        <v>6978</v>
      </c>
      <c r="C3839" s="7">
        <f>YEAR('Main 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c r="A3840" s="1">
        <v>3839</v>
      </c>
      <c r="B3840" s="1" t="s">
        <v>6978</v>
      </c>
      <c r="C3840" s="7">
        <f>YEAR('Main 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c r="A3841" s="1">
        <v>3840</v>
      </c>
      <c r="B3841" s="1" t="s">
        <v>6978</v>
      </c>
      <c r="C3841" s="7">
        <f>YEAR('Main 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c r="A3842" s="1">
        <v>3841</v>
      </c>
      <c r="B3842" s="1" t="s">
        <v>6978</v>
      </c>
      <c r="C3842" s="7">
        <f>YEAR('Main 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c r="A3843" s="1">
        <v>3842</v>
      </c>
      <c r="B3843" s="1" t="s">
        <v>6981</v>
      </c>
      <c r="C3843" s="7">
        <f>YEAR('Main 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c r="A3844" s="1">
        <v>3843</v>
      </c>
      <c r="B3844" s="1" t="s">
        <v>6984</v>
      </c>
      <c r="C3844" s="7">
        <f>YEAR('Main 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c r="A3845" s="1">
        <v>3844</v>
      </c>
      <c r="B3845" s="1" t="s">
        <v>6984</v>
      </c>
      <c r="C3845" s="7">
        <f>YEAR('Main 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c r="A3846" s="1">
        <v>3845</v>
      </c>
      <c r="B3846" s="1" t="s">
        <v>6984</v>
      </c>
      <c r="C3846" s="7">
        <f>YEAR('Main 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c r="A3847" s="1">
        <v>3846</v>
      </c>
      <c r="B3847" s="1" t="s">
        <v>6984</v>
      </c>
      <c r="C3847" s="7">
        <f>YEAR('Main 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c r="A3848" s="1">
        <v>3847</v>
      </c>
      <c r="B3848" s="1" t="s">
        <v>6984</v>
      </c>
      <c r="C3848" s="7">
        <f>YEAR('Main 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c r="A3849" s="1">
        <v>3848</v>
      </c>
      <c r="B3849" s="1" t="s">
        <v>6987</v>
      </c>
      <c r="C3849" s="7">
        <f>YEAR('Main 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c r="A3850" s="1">
        <v>3849</v>
      </c>
      <c r="B3850" s="1" t="s">
        <v>6988</v>
      </c>
      <c r="C3850" s="7">
        <f>YEAR('Main 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c r="A3851" s="1">
        <v>3850</v>
      </c>
      <c r="B3851" s="1" t="s">
        <v>6988</v>
      </c>
      <c r="C3851" s="7">
        <f>YEAR('Main 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c r="A3852" s="1">
        <v>3851</v>
      </c>
      <c r="B3852" s="1" t="s">
        <v>6991</v>
      </c>
      <c r="C3852" s="7">
        <f>YEAR('Main 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c r="A3853" s="1">
        <v>3852</v>
      </c>
      <c r="B3853" s="1" t="s">
        <v>6992</v>
      </c>
      <c r="C3853" s="7">
        <f>YEAR('Main 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c r="A3854" s="1">
        <v>3853</v>
      </c>
      <c r="B3854" s="1" t="s">
        <v>6995</v>
      </c>
      <c r="C3854" s="7">
        <f>YEAR('Main 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c r="A3855" s="1">
        <v>3854</v>
      </c>
      <c r="B3855" s="1" t="s">
        <v>6996</v>
      </c>
      <c r="C3855" s="7">
        <f>YEAR('Main 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c r="A3856" s="1">
        <v>3855</v>
      </c>
      <c r="B3856" s="1" t="s">
        <v>6996</v>
      </c>
      <c r="C3856" s="7">
        <f>YEAR('Main 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c r="A3857" s="1">
        <v>3856</v>
      </c>
      <c r="B3857" s="1" t="s">
        <v>6999</v>
      </c>
      <c r="C3857" s="7">
        <f>YEAR('Main 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c r="A3858" s="1">
        <v>3857</v>
      </c>
      <c r="B3858" s="1" t="s">
        <v>6999</v>
      </c>
      <c r="C3858" s="7">
        <f>YEAR('Main 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c r="A3859" s="1">
        <v>3858</v>
      </c>
      <c r="B3859" s="1" t="s">
        <v>6999</v>
      </c>
      <c r="C3859" s="7">
        <f>YEAR('Main 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c r="A3860" s="1">
        <v>3859</v>
      </c>
      <c r="B3860" s="1" t="s">
        <v>7000</v>
      </c>
      <c r="C3860" s="7">
        <f>YEAR('Main 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c r="A3861" s="1">
        <v>3860</v>
      </c>
      <c r="B3861" s="1" t="s">
        <v>7004</v>
      </c>
      <c r="C3861" s="7">
        <f>YEAR('Main 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c r="A3862" s="1">
        <v>3861</v>
      </c>
      <c r="B3862" s="1" t="s">
        <v>7004</v>
      </c>
      <c r="C3862" s="7">
        <f>YEAR('Main 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c r="A3863" s="1">
        <v>3862</v>
      </c>
      <c r="B3863" s="1" t="s">
        <v>7007</v>
      </c>
      <c r="C3863" s="7">
        <f>YEAR('Main 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c r="A3864" s="1">
        <v>3863</v>
      </c>
      <c r="B3864" s="1" t="s">
        <v>7007</v>
      </c>
      <c r="C3864" s="7">
        <f>YEAR('Main 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c r="A3865" s="1">
        <v>3864</v>
      </c>
      <c r="B3865" s="1" t="s">
        <v>7010</v>
      </c>
      <c r="C3865" s="7">
        <f>YEAR('Main 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c r="A3866" s="1">
        <v>3865</v>
      </c>
      <c r="B3866" s="1" t="s">
        <v>7013</v>
      </c>
      <c r="C3866" s="7">
        <f>YEAR('Main 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c r="A3867" s="1">
        <v>3866</v>
      </c>
      <c r="B3867" s="1" t="s">
        <v>7017</v>
      </c>
      <c r="C3867" s="7">
        <f>YEAR('Main 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c r="A3868" s="1">
        <v>3867</v>
      </c>
      <c r="B3868" s="1" t="s">
        <v>7018</v>
      </c>
      <c r="C3868" s="7">
        <f>YEAR('Main 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c r="A3869" s="1">
        <v>3868</v>
      </c>
      <c r="B3869" s="1" t="s">
        <v>7019</v>
      </c>
      <c r="C3869" s="7">
        <f>YEAR('Main 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c r="A3870" s="1">
        <v>3869</v>
      </c>
      <c r="B3870" s="1" t="s">
        <v>7019</v>
      </c>
      <c r="C3870" s="7">
        <f>YEAR('Main 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c r="A3871" s="1">
        <v>3870</v>
      </c>
      <c r="B3871" s="1" t="s">
        <v>7019</v>
      </c>
      <c r="C3871" s="7">
        <f>YEAR('Main 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c r="A3872" s="1">
        <v>3871</v>
      </c>
      <c r="B3872" s="1" t="s">
        <v>7019</v>
      </c>
      <c r="C3872" s="7">
        <f>YEAR('Main 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c r="A3873" s="1">
        <v>3872</v>
      </c>
      <c r="B3873" s="1" t="s">
        <v>7019</v>
      </c>
      <c r="C3873" s="7">
        <f>YEAR('Main 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c r="A3874" s="1">
        <v>3873</v>
      </c>
      <c r="B3874" s="1" t="s">
        <v>7019</v>
      </c>
      <c r="C3874" s="7">
        <f>YEAR('Main 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c r="A3875" s="1">
        <v>3874</v>
      </c>
      <c r="B3875" s="1" t="s">
        <v>7020</v>
      </c>
      <c r="C3875" s="7">
        <f>YEAR('Main 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c r="A3876" s="1">
        <v>3875</v>
      </c>
      <c r="B3876" s="1" t="s">
        <v>7020</v>
      </c>
      <c r="C3876" s="7">
        <f>YEAR('Main 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c r="A3877" s="1">
        <v>3876</v>
      </c>
      <c r="B3877" s="1" t="s">
        <v>7020</v>
      </c>
      <c r="C3877" s="7">
        <f>YEAR('Main 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c r="A3878" s="1">
        <v>3877</v>
      </c>
      <c r="B3878" s="1" t="s">
        <v>7020</v>
      </c>
      <c r="C3878" s="7">
        <f>YEAR('Main 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c r="A3879" s="1">
        <v>3878</v>
      </c>
      <c r="B3879" s="1" t="s">
        <v>7021</v>
      </c>
      <c r="C3879" s="7">
        <f>YEAR('Main 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c r="A3880" s="1">
        <v>3879</v>
      </c>
      <c r="B3880" s="1" t="s">
        <v>7022</v>
      </c>
      <c r="C3880" s="7">
        <f>YEAR('Main 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c r="A3881" s="1">
        <v>3880</v>
      </c>
      <c r="B3881" s="1" t="s">
        <v>7022</v>
      </c>
      <c r="C3881" s="7">
        <f>YEAR('Main 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c r="A3882" s="1">
        <v>3881</v>
      </c>
      <c r="B3882" s="1" t="s">
        <v>7023</v>
      </c>
      <c r="C3882" s="7">
        <f>YEAR('Main 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c r="A3883" s="1">
        <v>3882</v>
      </c>
      <c r="B3883" s="1" t="s">
        <v>7023</v>
      </c>
      <c r="C3883" s="7">
        <f>YEAR('Main 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c r="A3884" s="1">
        <v>3883</v>
      </c>
      <c r="B3884" s="1" t="s">
        <v>7023</v>
      </c>
      <c r="C3884" s="7">
        <f>YEAR('Main 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c r="A3885" s="1">
        <v>3884</v>
      </c>
      <c r="B3885" s="1" t="s">
        <v>7023</v>
      </c>
      <c r="C3885" s="7">
        <f>YEAR('Main 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c r="A3886" s="1">
        <v>3885</v>
      </c>
      <c r="B3886" s="1" t="s">
        <v>7028</v>
      </c>
      <c r="C3886" s="7">
        <f>YEAR('Main 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c r="A3887" s="1">
        <v>3886</v>
      </c>
      <c r="B3887" s="1" t="s">
        <v>7029</v>
      </c>
      <c r="C3887" s="7">
        <f>YEAR('Main 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c r="A3888" s="1">
        <v>3887</v>
      </c>
      <c r="B3888" s="1" t="s">
        <v>7030</v>
      </c>
      <c r="C3888" s="7">
        <f>YEAR('Main 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c r="A3889" s="1">
        <v>3888</v>
      </c>
      <c r="B3889" s="1" t="s">
        <v>7031</v>
      </c>
      <c r="C3889" s="7">
        <f>YEAR('Main 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c r="A3890" s="1">
        <v>3889</v>
      </c>
      <c r="B3890" s="1" t="s">
        <v>7031</v>
      </c>
      <c r="C3890" s="7">
        <f>YEAR('Main 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c r="A3891" s="1">
        <v>3890</v>
      </c>
      <c r="B3891" s="1" t="s">
        <v>7031</v>
      </c>
      <c r="C3891" s="7">
        <f>YEAR('Main 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c r="A3892" s="1">
        <v>3891</v>
      </c>
      <c r="B3892" s="1" t="s">
        <v>7032</v>
      </c>
      <c r="C3892" s="7">
        <f>YEAR('Main 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c r="A3893" s="1">
        <v>3892</v>
      </c>
      <c r="B3893" s="1" t="s">
        <v>7032</v>
      </c>
      <c r="C3893" s="7">
        <f>YEAR('Main 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c r="A3894" s="1">
        <v>3893</v>
      </c>
      <c r="B3894" s="1" t="s">
        <v>7032</v>
      </c>
      <c r="C3894" s="7">
        <f>YEAR('Main 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c r="A3895" s="1">
        <v>3894</v>
      </c>
      <c r="B3895" s="1" t="s">
        <v>7033</v>
      </c>
      <c r="C3895" s="7">
        <f>YEAR('Main 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c r="A3896" s="1">
        <v>3895</v>
      </c>
      <c r="B3896" s="1" t="s">
        <v>7034</v>
      </c>
      <c r="C3896" s="7">
        <f>YEAR('Main 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c r="A3897" s="1">
        <v>3896</v>
      </c>
      <c r="B3897" s="1" t="s">
        <v>7035</v>
      </c>
      <c r="C3897" s="7">
        <f>YEAR('Main 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c r="A3898" s="1">
        <v>3897</v>
      </c>
      <c r="B3898" s="1" t="s">
        <v>7039</v>
      </c>
      <c r="C3898" s="7">
        <f>YEAR('Main 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c r="A3899" s="1">
        <v>3898</v>
      </c>
      <c r="B3899" s="1" t="s">
        <v>7039</v>
      </c>
      <c r="C3899" s="7">
        <f>YEAR('Main 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c r="A3900" s="1">
        <v>3899</v>
      </c>
      <c r="B3900" s="1" t="s">
        <v>7040</v>
      </c>
      <c r="C3900" s="7">
        <f>YEAR('Main 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c r="A3901" s="1">
        <v>3900</v>
      </c>
      <c r="B3901" s="1" t="s">
        <v>7042</v>
      </c>
      <c r="C3901" s="7">
        <f>YEAR('Main 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c r="A3902" s="1">
        <v>3901</v>
      </c>
      <c r="B3902" s="1" t="s">
        <v>7043</v>
      </c>
      <c r="C3902" s="7">
        <f>YEAR('Main 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c r="A3903" s="1">
        <v>3902</v>
      </c>
      <c r="B3903" s="1" t="s">
        <v>7045</v>
      </c>
      <c r="C3903" s="7">
        <f>YEAR('Main 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c r="A3904" s="1">
        <v>3903</v>
      </c>
      <c r="B3904" s="1" t="s">
        <v>7048</v>
      </c>
      <c r="C3904" s="7">
        <f>YEAR('Main 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c r="A3905" s="1">
        <v>3904</v>
      </c>
      <c r="B3905" s="1" t="s">
        <v>7049</v>
      </c>
      <c r="C3905" s="7">
        <f>YEAR('Main 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c r="A3906" s="1">
        <v>3905</v>
      </c>
      <c r="B3906" s="1" t="s">
        <v>7049</v>
      </c>
      <c r="C3906" s="7">
        <f>YEAR('Main 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c r="A3907" s="1">
        <v>3906</v>
      </c>
      <c r="B3907" s="1" t="s">
        <v>7049</v>
      </c>
      <c r="C3907" s="7">
        <f>YEAR('Main 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c r="A3908" s="1">
        <v>3907</v>
      </c>
      <c r="B3908" s="1" t="s">
        <v>7049</v>
      </c>
      <c r="C3908" s="7">
        <f>YEAR('Main 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c r="A3909" s="1">
        <v>3908</v>
      </c>
      <c r="B3909" s="1" t="s">
        <v>7049</v>
      </c>
      <c r="C3909" s="7">
        <f>YEAR('Main 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c r="A3910" s="1">
        <v>3909</v>
      </c>
      <c r="B3910" s="1" t="s">
        <v>7049</v>
      </c>
      <c r="C3910" s="7">
        <f>YEAR('Main 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c r="A3911" s="1">
        <v>3910</v>
      </c>
      <c r="B3911" s="1" t="s">
        <v>7049</v>
      </c>
      <c r="C3911" s="7">
        <f>YEAR('Main 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c r="A3912" s="1">
        <v>3911</v>
      </c>
      <c r="B3912" s="1" t="s">
        <v>7049</v>
      </c>
      <c r="C3912" s="7">
        <f>YEAR('Main 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c r="A3913" s="1">
        <v>3912</v>
      </c>
      <c r="B3913" s="1" t="s">
        <v>7054</v>
      </c>
      <c r="C3913" s="7">
        <f>YEAR('Main 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c r="A3914" s="1">
        <v>3913</v>
      </c>
      <c r="B3914" s="1" t="s">
        <v>7057</v>
      </c>
      <c r="C3914" s="7">
        <f>YEAR('Main 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c r="A3915" s="1">
        <v>3914</v>
      </c>
      <c r="B3915" s="1" t="s">
        <v>7057</v>
      </c>
      <c r="C3915" s="7">
        <f>YEAR('Main 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c r="A3916" s="1">
        <v>3915</v>
      </c>
      <c r="B3916" s="1" t="s">
        <v>7058</v>
      </c>
      <c r="C3916" s="7">
        <f>YEAR('Main 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c r="A3917" s="1">
        <v>3916</v>
      </c>
      <c r="B3917" s="1" t="s">
        <v>7058</v>
      </c>
      <c r="C3917" s="7">
        <f>YEAR('Main 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c r="A3918" s="1">
        <v>3917</v>
      </c>
      <c r="B3918" s="1" t="s">
        <v>7058</v>
      </c>
      <c r="C3918" s="7">
        <f>YEAR('Main 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c r="A3919" s="1">
        <v>3918</v>
      </c>
      <c r="B3919" s="1" t="s">
        <v>7058</v>
      </c>
      <c r="C3919" s="7">
        <f>YEAR('Main 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c r="A3920" s="1">
        <v>3919</v>
      </c>
      <c r="B3920" s="1" t="s">
        <v>7058</v>
      </c>
      <c r="C3920" s="7">
        <f>YEAR('Main 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c r="A3921" s="1">
        <v>3920</v>
      </c>
      <c r="B3921" s="1" t="s">
        <v>7061</v>
      </c>
      <c r="C3921" s="7">
        <f>YEAR('Main 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c r="A3922" s="1">
        <v>3921</v>
      </c>
      <c r="B3922" s="1" t="s">
        <v>7061</v>
      </c>
      <c r="C3922" s="7">
        <f>YEAR('Main 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c r="A3923" s="1">
        <v>3922</v>
      </c>
      <c r="B3923" s="1" t="s">
        <v>7062</v>
      </c>
      <c r="C3923" s="7">
        <f>YEAR('Main 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c r="A3924" s="1">
        <v>3923</v>
      </c>
      <c r="B3924" s="1" t="s">
        <v>7063</v>
      </c>
      <c r="C3924" s="7">
        <f>YEAR('Main 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c r="A3925" s="1">
        <v>3924</v>
      </c>
      <c r="B3925" s="1" t="s">
        <v>7063</v>
      </c>
      <c r="C3925" s="7">
        <f>YEAR('Main 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c r="A3926" s="1">
        <v>3925</v>
      </c>
      <c r="B3926" s="1" t="s">
        <v>7066</v>
      </c>
      <c r="C3926" s="7">
        <f>YEAR('Main 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c r="A3927" s="1">
        <v>3926</v>
      </c>
      <c r="B3927" s="1" t="s">
        <v>7066</v>
      </c>
      <c r="C3927" s="7">
        <f>YEAR('Main 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c r="A3928" s="1">
        <v>3927</v>
      </c>
      <c r="B3928" s="1" t="s">
        <v>7066</v>
      </c>
      <c r="C3928" s="7">
        <f>YEAR('Main 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c r="A3929" s="1">
        <v>3928</v>
      </c>
      <c r="B3929" s="1" t="s">
        <v>7066</v>
      </c>
      <c r="C3929" s="7">
        <f>YEAR('Main 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c r="A3930" s="1">
        <v>3929</v>
      </c>
      <c r="B3930" s="1" t="s">
        <v>7067</v>
      </c>
      <c r="C3930" s="7">
        <f>YEAR('Main 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c r="A3931" s="1">
        <v>3930</v>
      </c>
      <c r="B3931" s="1" t="s">
        <v>7067</v>
      </c>
      <c r="C3931" s="7">
        <f>YEAR('Main 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c r="A3932" s="1">
        <v>3931</v>
      </c>
      <c r="B3932" s="1" t="s">
        <v>7067</v>
      </c>
      <c r="C3932" s="7">
        <f>YEAR('Main 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c r="A3933" s="1">
        <v>3932</v>
      </c>
      <c r="B3933" s="1" t="s">
        <v>7068</v>
      </c>
      <c r="C3933" s="7">
        <f>YEAR('Main 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c r="A3934" s="1">
        <v>3933</v>
      </c>
      <c r="B3934" s="1" t="s">
        <v>7068</v>
      </c>
      <c r="C3934" s="7">
        <f>YEAR('Main 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c r="A3935" s="1">
        <v>3934</v>
      </c>
      <c r="B3935" s="1" t="s">
        <v>7071</v>
      </c>
      <c r="C3935" s="7">
        <f>YEAR('Main 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c r="A3936" s="1">
        <v>3935</v>
      </c>
      <c r="B3936" s="1" t="s">
        <v>7071</v>
      </c>
      <c r="C3936" s="7">
        <f>YEAR('Main 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c r="A3937" s="1">
        <v>3936</v>
      </c>
      <c r="B3937" s="1" t="s">
        <v>7071</v>
      </c>
      <c r="C3937" s="7">
        <f>YEAR('Main 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c r="A3938" s="1">
        <v>3937</v>
      </c>
      <c r="B3938" s="1" t="s">
        <v>7072</v>
      </c>
      <c r="C3938" s="7">
        <f>YEAR('Main 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c r="A3939" s="1">
        <v>3938</v>
      </c>
      <c r="B3939" s="1" t="s">
        <v>7072</v>
      </c>
      <c r="C3939" s="7">
        <f>YEAR('Main 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c r="A3940" s="1">
        <v>3939</v>
      </c>
      <c r="B3940" s="1" t="s">
        <v>7072</v>
      </c>
      <c r="C3940" s="7">
        <f>YEAR('Main 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c r="A3941" s="1">
        <v>3940</v>
      </c>
      <c r="B3941" s="1" t="s">
        <v>7074</v>
      </c>
      <c r="C3941" s="7">
        <f>YEAR('Main 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c r="A3942" s="1">
        <v>3941</v>
      </c>
      <c r="B3942" s="1" t="s">
        <v>7076</v>
      </c>
      <c r="C3942" s="7">
        <f>YEAR('Main 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c r="A3943" s="1">
        <v>3942</v>
      </c>
      <c r="B3943" s="1" t="s">
        <v>7076</v>
      </c>
      <c r="C3943" s="7">
        <f>YEAR('Main 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c r="A3944" s="1">
        <v>3943</v>
      </c>
      <c r="B3944" s="1" t="s">
        <v>7077</v>
      </c>
      <c r="C3944" s="7">
        <f>YEAR('Main 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c r="A3945" s="1">
        <v>3944</v>
      </c>
      <c r="B3945" s="1" t="s">
        <v>7078</v>
      </c>
      <c r="C3945" s="7">
        <f>YEAR('Main 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c r="A3946" s="1">
        <v>3945</v>
      </c>
      <c r="B3946" s="1" t="s">
        <v>7081</v>
      </c>
      <c r="C3946" s="7">
        <f>YEAR('Main 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c r="A3947" s="1">
        <v>3946</v>
      </c>
      <c r="B3947" s="1" t="s">
        <v>7082</v>
      </c>
      <c r="C3947" s="7">
        <f>YEAR('Main 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c r="A3948" s="1">
        <v>3947</v>
      </c>
      <c r="B3948" s="1" t="s">
        <v>7082</v>
      </c>
      <c r="C3948" s="7">
        <f>YEAR('Main 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c r="A3949" s="1">
        <v>3948</v>
      </c>
      <c r="B3949" s="1" t="s">
        <v>7083</v>
      </c>
      <c r="C3949" s="7">
        <f>YEAR('Main 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c r="A3950" s="1">
        <v>3949</v>
      </c>
      <c r="B3950" s="1" t="s">
        <v>7083</v>
      </c>
      <c r="C3950" s="7">
        <f>YEAR('Main 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c r="A3951" s="1">
        <v>3950</v>
      </c>
      <c r="B3951" s="1" t="s">
        <v>7083</v>
      </c>
      <c r="C3951" s="7">
        <f>YEAR('Main 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c r="A3952" s="1">
        <v>3951</v>
      </c>
      <c r="B3952" s="1" t="s">
        <v>7083</v>
      </c>
      <c r="C3952" s="7">
        <f>YEAR('Main 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c r="A3953" s="1">
        <v>3952</v>
      </c>
      <c r="B3953" s="1" t="s">
        <v>7084</v>
      </c>
      <c r="C3953" s="7">
        <f>YEAR('Main 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c r="A3954" s="1">
        <v>3953</v>
      </c>
      <c r="B3954" s="1" t="s">
        <v>7085</v>
      </c>
      <c r="C3954" s="7">
        <f>YEAR('Main 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c r="A3955" s="1">
        <v>3954</v>
      </c>
      <c r="B3955" s="1" t="s">
        <v>7088</v>
      </c>
      <c r="C3955" s="7">
        <f>YEAR('Main 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c r="A3956" s="1">
        <v>3955</v>
      </c>
      <c r="B3956" s="1" t="s">
        <v>7089</v>
      </c>
      <c r="C3956" s="7">
        <f>YEAR('Main 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c r="A3957" s="1">
        <v>3956</v>
      </c>
      <c r="B3957" s="1" t="s">
        <v>7089</v>
      </c>
      <c r="C3957" s="7">
        <f>YEAR('Main 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c r="A3958" s="1">
        <v>3957</v>
      </c>
      <c r="B3958" s="1" t="s">
        <v>7090</v>
      </c>
      <c r="C3958" s="7">
        <f>YEAR('Main 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c r="A3959" s="1">
        <v>3958</v>
      </c>
      <c r="B3959" s="1" t="s">
        <v>7091</v>
      </c>
      <c r="C3959" s="7">
        <f>YEAR('Main 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c r="A3960" s="1">
        <v>3959</v>
      </c>
      <c r="B3960" s="1" t="s">
        <v>7091</v>
      </c>
      <c r="C3960" s="7">
        <f>YEAR('Main 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c r="A3961" s="1">
        <v>3960</v>
      </c>
      <c r="B3961" s="1" t="s">
        <v>7091</v>
      </c>
      <c r="C3961" s="7">
        <f>YEAR('Main 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c r="A3962" s="1">
        <v>3961</v>
      </c>
      <c r="B3962" s="1" t="s">
        <v>7094</v>
      </c>
      <c r="C3962" s="7">
        <f>YEAR('Main 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c r="A3963" s="1">
        <v>3962</v>
      </c>
      <c r="B3963" s="1" t="s">
        <v>7094</v>
      </c>
      <c r="C3963" s="7">
        <f>YEAR('Main 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c r="A3964" s="1">
        <v>3963</v>
      </c>
      <c r="B3964" s="1" t="s">
        <v>7095</v>
      </c>
      <c r="C3964" s="7">
        <f>YEAR('Main 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c r="A3965" s="1">
        <v>3964</v>
      </c>
      <c r="B3965" s="1" t="s">
        <v>7095</v>
      </c>
      <c r="C3965" s="7">
        <f>YEAR('Main 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c r="A3966" s="1">
        <v>3965</v>
      </c>
      <c r="B3966" s="1" t="s">
        <v>7096</v>
      </c>
      <c r="C3966" s="7">
        <f>YEAR('Main 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c r="A3967" s="1">
        <v>3966</v>
      </c>
      <c r="B3967" s="1" t="s">
        <v>7099</v>
      </c>
      <c r="C3967" s="7">
        <f>YEAR('Main 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c r="A3968" s="1">
        <v>3967</v>
      </c>
      <c r="B3968" s="1" t="s">
        <v>7100</v>
      </c>
      <c r="C3968" s="7">
        <f>YEAR('Main 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c r="A3969" s="1">
        <v>3968</v>
      </c>
      <c r="B3969" s="1" t="s">
        <v>7101</v>
      </c>
      <c r="C3969" s="7">
        <f>YEAR('Main 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c r="A3970" s="1">
        <v>3969</v>
      </c>
      <c r="B3970" s="1" t="s">
        <v>7102</v>
      </c>
      <c r="C3970" s="7">
        <f>YEAR('Main 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c r="A3971" s="1">
        <v>3970</v>
      </c>
      <c r="B3971" s="1" t="s">
        <v>7102</v>
      </c>
      <c r="C3971" s="7">
        <f>YEAR('Main 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c r="A3972" s="1">
        <v>3971</v>
      </c>
      <c r="B3972" s="1" t="s">
        <v>7105</v>
      </c>
      <c r="C3972" s="7">
        <f>YEAR('Main 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c r="A3973" s="1">
        <v>3972</v>
      </c>
      <c r="B3973" s="1" t="s">
        <v>7108</v>
      </c>
      <c r="C3973" s="7">
        <f>YEAR('Main 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c r="A3974" s="1">
        <v>3973</v>
      </c>
      <c r="B3974" s="1" t="s">
        <v>7109</v>
      </c>
      <c r="C3974" s="7">
        <f>YEAR('Main 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c r="A3975" s="1">
        <v>3974</v>
      </c>
      <c r="B3975" s="1" t="s">
        <v>7109</v>
      </c>
      <c r="C3975" s="7">
        <f>YEAR('Main 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c r="A3976" s="1">
        <v>3975</v>
      </c>
      <c r="B3976" s="1" t="s">
        <v>7109</v>
      </c>
      <c r="C3976" s="7">
        <f>YEAR('Main 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c r="A3977" s="1">
        <v>3976</v>
      </c>
      <c r="B3977" s="1" t="s">
        <v>7109</v>
      </c>
      <c r="C3977" s="7">
        <f>YEAR('Main 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c r="A3978" s="1">
        <v>3977</v>
      </c>
      <c r="B3978" s="1" t="s">
        <v>7110</v>
      </c>
      <c r="C3978" s="7">
        <f>YEAR('Main 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c r="A3979" s="1">
        <v>3978</v>
      </c>
      <c r="B3979" s="1" t="s">
        <v>7113</v>
      </c>
      <c r="C3979" s="7">
        <f>YEAR('Main 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c r="A3980" s="1">
        <v>3979</v>
      </c>
      <c r="B3980" s="1" t="s">
        <v>7113</v>
      </c>
      <c r="C3980" s="7">
        <f>YEAR('Main 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c r="A3981" s="1">
        <v>3980</v>
      </c>
      <c r="B3981" s="1" t="s">
        <v>7114</v>
      </c>
      <c r="C3981" s="7">
        <f>YEAR('Main 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c r="A3982" s="1">
        <v>3981</v>
      </c>
      <c r="B3982" s="1" t="s">
        <v>7114</v>
      </c>
      <c r="C3982" s="7">
        <f>YEAR('Main 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c r="A3983" s="1">
        <v>3982</v>
      </c>
      <c r="B3983" s="1" t="s">
        <v>7115</v>
      </c>
      <c r="C3983" s="7">
        <f>YEAR('Main 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c r="A3984" s="1">
        <v>3983</v>
      </c>
      <c r="B3984" s="1" t="s">
        <v>7116</v>
      </c>
      <c r="C3984" s="7">
        <f>YEAR('Main 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c r="A3985" s="1">
        <v>3984</v>
      </c>
      <c r="B3985" s="1" t="s">
        <v>7116</v>
      </c>
      <c r="C3985" s="7">
        <f>YEAR('Main 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c r="A3986" s="1">
        <v>3985</v>
      </c>
      <c r="B3986" s="1" t="s">
        <v>7116</v>
      </c>
      <c r="C3986" s="7">
        <f>YEAR('Main 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c r="A3987" s="1">
        <v>3986</v>
      </c>
      <c r="B3987" s="1" t="s">
        <v>7117</v>
      </c>
      <c r="C3987" s="7">
        <f>YEAR('Main 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c r="A3988" s="1">
        <v>3987</v>
      </c>
      <c r="B3988" s="1" t="s">
        <v>7118</v>
      </c>
      <c r="C3988" s="7">
        <f>YEAR('Main 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c r="A3989" s="1">
        <v>3988</v>
      </c>
      <c r="B3989" s="1" t="s">
        <v>7118</v>
      </c>
      <c r="C3989" s="7">
        <f>YEAR('Main 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c r="A3990" s="1">
        <v>3989</v>
      </c>
      <c r="B3990" s="1" t="s">
        <v>7121</v>
      </c>
      <c r="C3990" s="7">
        <f>YEAR('Main 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c r="A3991" s="1">
        <v>3990</v>
      </c>
      <c r="B3991" s="1" t="s">
        <v>7126</v>
      </c>
      <c r="C3991" s="7">
        <f>YEAR('Main 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c r="A3992" s="1">
        <v>3991</v>
      </c>
      <c r="B3992" s="1" t="s">
        <v>7128</v>
      </c>
      <c r="C3992" s="7">
        <f>YEAR('Main 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c r="A3993" s="1">
        <v>3992</v>
      </c>
      <c r="B3993" s="1" t="s">
        <v>7129</v>
      </c>
      <c r="C3993" s="7">
        <f>YEAR('Main 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c r="A3994" s="1">
        <v>3993</v>
      </c>
      <c r="B3994" s="1" t="s">
        <v>7129</v>
      </c>
      <c r="C3994" s="7">
        <f>YEAR('Main 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c r="A3995" s="1">
        <v>3994</v>
      </c>
      <c r="B3995" s="1" t="s">
        <v>7129</v>
      </c>
      <c r="C3995" s="7">
        <f>YEAR('Main 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c r="A3996" s="1">
        <v>3995</v>
      </c>
      <c r="B3996" s="1" t="s">
        <v>7130</v>
      </c>
      <c r="C3996" s="7">
        <f>YEAR('Main 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c r="A3997" s="1">
        <v>3996</v>
      </c>
      <c r="B3997" s="1" t="s">
        <v>7130</v>
      </c>
      <c r="C3997" s="7">
        <f>YEAR('Main 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c r="A3998" s="1">
        <v>3997</v>
      </c>
      <c r="B3998" s="1" t="s">
        <v>7130</v>
      </c>
      <c r="C3998" s="7">
        <f>YEAR('Main 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c r="A3999" s="1">
        <v>3998</v>
      </c>
      <c r="B3999" s="1" t="s">
        <v>7130</v>
      </c>
      <c r="C3999" s="7">
        <f>YEAR('Main 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c r="A4000" s="1">
        <v>3999</v>
      </c>
      <c r="B4000" s="1" t="s">
        <v>7130</v>
      </c>
      <c r="C4000" s="7">
        <f>YEAR('Main 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c r="A4001" s="1">
        <v>4000</v>
      </c>
      <c r="B4001" s="1" t="s">
        <v>7135</v>
      </c>
      <c r="C4001" s="7">
        <f>YEAR('Main 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c r="A4002" s="1">
        <v>4001</v>
      </c>
      <c r="B4002" s="1" t="s">
        <v>7136</v>
      </c>
      <c r="C4002" s="7">
        <f>YEAR('Main 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c r="A4003" s="1">
        <v>4002</v>
      </c>
      <c r="B4003" s="1" t="s">
        <v>7136</v>
      </c>
      <c r="C4003" s="7">
        <f>YEAR('Main 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c r="A4004" s="1">
        <v>4003</v>
      </c>
      <c r="B4004" s="1" t="s">
        <v>7139</v>
      </c>
      <c r="C4004" s="7">
        <f>YEAR('Main 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c r="A4005" s="1">
        <v>4004</v>
      </c>
      <c r="B4005" s="1" t="s">
        <v>7139</v>
      </c>
      <c r="C4005" s="7">
        <f>YEAR('Main 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c r="A4006" s="1">
        <v>4005</v>
      </c>
      <c r="B4006" s="1" t="s">
        <v>7139</v>
      </c>
      <c r="C4006" s="7">
        <f>YEAR('Main 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c r="A4007" s="1">
        <v>4006</v>
      </c>
      <c r="B4007" s="1" t="s">
        <v>7142</v>
      </c>
      <c r="C4007" s="7">
        <f>YEAR('Main 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c r="A4008" s="1">
        <v>4007</v>
      </c>
      <c r="B4008" s="1" t="s">
        <v>7142</v>
      </c>
      <c r="C4008" s="7">
        <f>YEAR('Main 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c r="A4009" s="1">
        <v>4008</v>
      </c>
      <c r="B4009" s="1" t="s">
        <v>7142</v>
      </c>
      <c r="C4009" s="7">
        <f>YEAR('Main 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c r="A4010" s="1">
        <v>4009</v>
      </c>
      <c r="B4010" s="1" t="s">
        <v>7147</v>
      </c>
      <c r="C4010" s="7">
        <f>YEAR('Main 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c r="A4011" s="1">
        <v>4010</v>
      </c>
      <c r="B4011" s="1" t="s">
        <v>7148</v>
      </c>
      <c r="C4011" s="7">
        <f>YEAR('Main 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c r="A4012" s="1">
        <v>4011</v>
      </c>
      <c r="B4012" s="1" t="s">
        <v>7151</v>
      </c>
      <c r="C4012" s="7">
        <f>YEAR('Main 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c r="A4013" s="1">
        <v>4012</v>
      </c>
      <c r="B4013" s="1" t="s">
        <v>7151</v>
      </c>
      <c r="C4013" s="7">
        <f>YEAR('Main 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c r="A4014" s="1">
        <v>4013</v>
      </c>
      <c r="B4014" s="1" t="s">
        <v>7152</v>
      </c>
      <c r="C4014" s="7">
        <f>YEAR('Main 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c r="A4015" s="1">
        <v>4014</v>
      </c>
      <c r="B4015" s="1" t="s">
        <v>7154</v>
      </c>
      <c r="C4015" s="7">
        <f>YEAR('Main 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c r="A4016" s="1">
        <v>4015</v>
      </c>
      <c r="B4016" s="1" t="s">
        <v>7154</v>
      </c>
      <c r="C4016" s="7">
        <f>YEAR('Main 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c r="A4017" s="1">
        <v>4016</v>
      </c>
      <c r="B4017" s="1" t="s">
        <v>7154</v>
      </c>
      <c r="C4017" s="7">
        <f>YEAR('Main 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c r="A4018" s="1">
        <v>4017</v>
      </c>
      <c r="B4018" s="1" t="s">
        <v>7154</v>
      </c>
      <c r="C4018" s="7">
        <f>YEAR('Main 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c r="A4019" s="1">
        <v>4018</v>
      </c>
      <c r="B4019" s="1" t="s">
        <v>7154</v>
      </c>
      <c r="C4019" s="7">
        <f>YEAR('Main 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c r="A4020" s="1">
        <v>4019</v>
      </c>
      <c r="B4020" s="1" t="s">
        <v>7154</v>
      </c>
      <c r="C4020" s="7">
        <f>YEAR('Main 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c r="A4021" s="1">
        <v>4020</v>
      </c>
      <c r="B4021" s="1" t="s">
        <v>7154</v>
      </c>
      <c r="C4021" s="7">
        <f>YEAR('Main 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c r="A4022" s="1">
        <v>4021</v>
      </c>
      <c r="B4022" s="1" t="s">
        <v>7157</v>
      </c>
      <c r="C4022" s="7">
        <f>YEAR('Main 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c r="A4023" s="1">
        <v>4022</v>
      </c>
      <c r="B4023" s="1" t="s">
        <v>7157</v>
      </c>
      <c r="C4023" s="7">
        <f>YEAR('Main 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c r="A4024" s="1">
        <v>4023</v>
      </c>
      <c r="B4024" s="1" t="s">
        <v>7157</v>
      </c>
      <c r="C4024" s="7">
        <f>YEAR('Main 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c r="A4025" s="1">
        <v>4024</v>
      </c>
      <c r="B4025" s="1" t="s">
        <v>7160</v>
      </c>
      <c r="C4025" s="7">
        <f>YEAR('Main 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c r="A4026" s="1">
        <v>4025</v>
      </c>
      <c r="B4026" s="1" t="s">
        <v>7160</v>
      </c>
      <c r="C4026" s="7">
        <f>YEAR('Main 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c r="A4027" s="1">
        <v>4026</v>
      </c>
      <c r="B4027" s="1" t="s">
        <v>7163</v>
      </c>
      <c r="C4027" s="7">
        <f>YEAR('Main 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c r="A4028" s="1">
        <v>4027</v>
      </c>
      <c r="B4028" s="1" t="s">
        <v>7163</v>
      </c>
      <c r="C4028" s="7">
        <f>YEAR('Main 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c r="A4029" s="1">
        <v>4028</v>
      </c>
      <c r="B4029" s="1" t="s">
        <v>7163</v>
      </c>
      <c r="C4029" s="7">
        <f>YEAR('Main 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c r="A4030" s="1">
        <v>4029</v>
      </c>
      <c r="B4030" s="1" t="s">
        <v>7163</v>
      </c>
      <c r="C4030" s="7">
        <f>YEAR('Main 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c r="A4031" s="1">
        <v>4030</v>
      </c>
      <c r="B4031" s="1" t="s">
        <v>7165</v>
      </c>
      <c r="C4031" s="7">
        <f>YEAR('Main 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c r="A4032" s="1">
        <v>4031</v>
      </c>
      <c r="B4032" s="1" t="s">
        <v>7165</v>
      </c>
      <c r="C4032" s="7">
        <f>YEAR('Main 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c r="A4033" s="1">
        <v>4032</v>
      </c>
      <c r="B4033" s="1" t="s">
        <v>7166</v>
      </c>
      <c r="C4033" s="7">
        <f>YEAR('Main 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c r="A4034" s="1">
        <v>4033</v>
      </c>
      <c r="B4034" s="1" t="s">
        <v>7166</v>
      </c>
      <c r="C4034" s="7">
        <f>YEAR('Main 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c r="A4035" s="1">
        <v>4034</v>
      </c>
      <c r="B4035" s="1" t="s">
        <v>7166</v>
      </c>
      <c r="C4035" s="7">
        <f>YEAR('Main 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c r="A4036" s="1">
        <v>4035</v>
      </c>
      <c r="B4036" s="1" t="s">
        <v>7168</v>
      </c>
      <c r="C4036" s="7">
        <f>YEAR('Main 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c r="A4037" s="1">
        <v>4036</v>
      </c>
      <c r="B4037" s="1" t="s">
        <v>7168</v>
      </c>
      <c r="C4037" s="7">
        <f>YEAR('Main 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c r="A4038" s="1">
        <v>4037</v>
      </c>
      <c r="B4038" s="1" t="s">
        <v>7169</v>
      </c>
      <c r="C4038" s="7">
        <f>YEAR('Main 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c r="A4039" s="1">
        <v>4038</v>
      </c>
      <c r="B4039" s="1" t="s">
        <v>7170</v>
      </c>
      <c r="C4039" s="7">
        <f>YEAR('Main 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c r="A4040" s="1">
        <v>4039</v>
      </c>
      <c r="B4040" s="1" t="s">
        <v>7170</v>
      </c>
      <c r="C4040" s="7">
        <f>YEAR('Main 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c r="A4041" s="1">
        <v>4040</v>
      </c>
      <c r="B4041" s="1" t="s">
        <v>7170</v>
      </c>
      <c r="C4041" s="7">
        <f>YEAR('Main 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c r="A4042" s="1">
        <v>4041</v>
      </c>
      <c r="B4042" s="1" t="s">
        <v>7170</v>
      </c>
      <c r="C4042" s="7">
        <f>YEAR('Main 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c r="A4043" s="1">
        <v>4042</v>
      </c>
      <c r="B4043" s="1" t="s">
        <v>7170</v>
      </c>
      <c r="C4043" s="7">
        <f>YEAR('Main 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c r="A4044" s="1">
        <v>4043</v>
      </c>
      <c r="B4044" s="1" t="s">
        <v>7170</v>
      </c>
      <c r="C4044" s="7">
        <f>YEAR('Main 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c r="A4045" s="1">
        <v>4044</v>
      </c>
      <c r="B4045" s="1" t="s">
        <v>7170</v>
      </c>
      <c r="C4045" s="7">
        <f>YEAR('Main 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c r="A4046" s="1">
        <v>4045</v>
      </c>
      <c r="B4046" s="1" t="s">
        <v>7171</v>
      </c>
      <c r="C4046" s="7">
        <f>YEAR('Main 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c r="A4047" s="1">
        <v>4046</v>
      </c>
      <c r="B4047" s="1" t="s">
        <v>7172</v>
      </c>
      <c r="C4047" s="7">
        <f>YEAR('Main 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c r="A4048" s="1">
        <v>4047</v>
      </c>
      <c r="B4048" s="1" t="s">
        <v>7173</v>
      </c>
      <c r="C4048" s="7">
        <f>YEAR('Main 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c r="A4049" s="1">
        <v>4048</v>
      </c>
      <c r="B4049" s="1" t="s">
        <v>7174</v>
      </c>
      <c r="C4049" s="7">
        <f>YEAR('Main 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c r="A4050" s="1">
        <v>4049</v>
      </c>
      <c r="B4050" s="1" t="s">
        <v>7174</v>
      </c>
      <c r="C4050" s="7">
        <f>YEAR('Main 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c r="A4051" s="1">
        <v>4050</v>
      </c>
      <c r="B4051" s="1" t="s">
        <v>7175</v>
      </c>
      <c r="C4051" s="7">
        <f>YEAR('Main 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c r="A4052" s="1">
        <v>4051</v>
      </c>
      <c r="B4052" s="1" t="s">
        <v>7175</v>
      </c>
      <c r="C4052" s="7">
        <f>YEAR('Main 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c r="A4053" s="1">
        <v>4052</v>
      </c>
      <c r="B4053" s="1" t="s">
        <v>7176</v>
      </c>
      <c r="C4053" s="7">
        <f>YEAR('Main 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c r="A4054" s="1">
        <v>4053</v>
      </c>
      <c r="B4054" s="1" t="s">
        <v>7176</v>
      </c>
      <c r="C4054" s="7">
        <f>YEAR('Main 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c r="A4055" s="1">
        <v>4054</v>
      </c>
      <c r="B4055" s="1" t="s">
        <v>7176</v>
      </c>
      <c r="C4055" s="7">
        <f>YEAR('Main 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c r="A4056" s="1">
        <v>4055</v>
      </c>
      <c r="B4056" s="1" t="s">
        <v>7176</v>
      </c>
      <c r="C4056" s="7">
        <f>YEAR('Main 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c r="A4057" s="1">
        <v>4056</v>
      </c>
      <c r="B4057" s="1" t="s">
        <v>7176</v>
      </c>
      <c r="C4057" s="7">
        <f>YEAR('Main 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c r="A4058" s="1">
        <v>4057</v>
      </c>
      <c r="B4058" s="1" t="s">
        <v>7176</v>
      </c>
      <c r="C4058" s="7">
        <f>YEAR('Main 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c r="A4059" s="1">
        <v>4058</v>
      </c>
      <c r="B4059" s="1" t="s">
        <v>7179</v>
      </c>
      <c r="C4059" s="7">
        <f>YEAR('Main 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c r="A4060" s="1">
        <v>4059</v>
      </c>
      <c r="B4060" s="1" t="s">
        <v>7180</v>
      </c>
      <c r="C4060" s="7">
        <f>YEAR('Main 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c r="A4061" s="1">
        <v>4060</v>
      </c>
      <c r="B4061" s="1" t="s">
        <v>7180</v>
      </c>
      <c r="C4061" s="7">
        <f>YEAR('Main 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c r="A4062" s="1">
        <v>4061</v>
      </c>
      <c r="B4062" s="1" t="s">
        <v>7181</v>
      </c>
      <c r="C4062" s="7">
        <f>YEAR('Main 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c r="A4063" s="1">
        <v>4062</v>
      </c>
      <c r="B4063" s="1" t="s">
        <v>7182</v>
      </c>
      <c r="C4063" s="7">
        <f>YEAR('Main 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c r="A4064" s="1">
        <v>4063</v>
      </c>
      <c r="B4064" s="1" t="s">
        <v>7183</v>
      </c>
      <c r="C4064" s="7">
        <f>YEAR('Main 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c r="A4065" s="1">
        <v>4064</v>
      </c>
      <c r="B4065" s="1" t="s">
        <v>7184</v>
      </c>
      <c r="C4065" s="7">
        <f>YEAR('Main 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c r="A4066" s="1">
        <v>4065</v>
      </c>
      <c r="B4066" s="1" t="s">
        <v>7184</v>
      </c>
      <c r="C4066" s="7">
        <f>YEAR('Main 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c r="A4067" s="1">
        <v>4066</v>
      </c>
      <c r="B4067" s="1" t="s">
        <v>7186</v>
      </c>
      <c r="C4067" s="7">
        <f>YEAR('Main 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c r="A4068" s="1">
        <v>4067</v>
      </c>
      <c r="B4068" s="1" t="s">
        <v>7186</v>
      </c>
      <c r="C4068" s="7">
        <f>YEAR('Main 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c r="A4069" s="1">
        <v>4068</v>
      </c>
      <c r="B4069" s="1" t="s">
        <v>7186</v>
      </c>
      <c r="C4069" s="7">
        <f>YEAR('Main 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c r="A4070" s="1">
        <v>4069</v>
      </c>
      <c r="B4070" s="1" t="s">
        <v>7186</v>
      </c>
      <c r="C4070" s="7">
        <f>YEAR('Main 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c r="A4071" s="1">
        <v>4070</v>
      </c>
      <c r="B4071" s="1" t="s">
        <v>7189</v>
      </c>
      <c r="C4071" s="7">
        <f>YEAR('Main 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c r="A4072" s="1">
        <v>4071</v>
      </c>
      <c r="B4072" s="1" t="s">
        <v>7189</v>
      </c>
      <c r="C4072" s="7">
        <f>YEAR('Main 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c r="A4073" s="1">
        <v>4072</v>
      </c>
      <c r="B4073" s="1" t="s">
        <v>7189</v>
      </c>
      <c r="C4073" s="7">
        <f>YEAR('Main 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c r="A4074" s="1">
        <v>4073</v>
      </c>
      <c r="B4074" s="1" t="s">
        <v>7190</v>
      </c>
      <c r="C4074" s="7">
        <f>YEAR('Main 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c r="A4075" s="1">
        <v>4074</v>
      </c>
      <c r="B4075" s="1" t="s">
        <v>7191</v>
      </c>
      <c r="C4075" s="7">
        <f>YEAR('Main 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c r="A4076" s="1">
        <v>4075</v>
      </c>
      <c r="B4076" s="1" t="s">
        <v>7193</v>
      </c>
      <c r="C4076" s="7">
        <f>YEAR('Main 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c r="A4077" s="1">
        <v>4076</v>
      </c>
      <c r="B4077" s="1" t="s">
        <v>7193</v>
      </c>
      <c r="C4077" s="7">
        <f>YEAR('Main 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c r="A4078" s="1">
        <v>4077</v>
      </c>
      <c r="B4078" s="1" t="s">
        <v>7195</v>
      </c>
      <c r="C4078" s="7">
        <f>YEAR('Main 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c r="A4079" s="1">
        <v>4078</v>
      </c>
      <c r="B4079" s="1" t="s">
        <v>7195</v>
      </c>
      <c r="C4079" s="7">
        <f>YEAR('Main 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c r="A4080" s="1">
        <v>4079</v>
      </c>
      <c r="B4080" s="1" t="s">
        <v>7195</v>
      </c>
      <c r="C4080" s="7">
        <f>YEAR('Main 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c r="A4081" s="1">
        <v>4080</v>
      </c>
      <c r="B4081" s="1" t="s">
        <v>7196</v>
      </c>
      <c r="C4081" s="7">
        <f>YEAR('Main 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c r="A4082" s="1">
        <v>4081</v>
      </c>
      <c r="B4082" s="1" t="s">
        <v>7197</v>
      </c>
      <c r="C4082" s="7">
        <f>YEAR('Main 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c r="A4083" s="1">
        <v>4082</v>
      </c>
      <c r="B4083" s="1" t="s">
        <v>7197</v>
      </c>
      <c r="C4083" s="7">
        <f>YEAR('Main 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c r="A4084" s="1">
        <v>4083</v>
      </c>
      <c r="B4084" s="1" t="s">
        <v>7198</v>
      </c>
      <c r="C4084" s="7">
        <f>YEAR('Main 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c r="A4085" s="1">
        <v>4084</v>
      </c>
      <c r="B4085" s="1" t="s">
        <v>7198</v>
      </c>
      <c r="C4085" s="7">
        <f>YEAR('Main 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c r="A4086" s="1">
        <v>4085</v>
      </c>
      <c r="B4086" s="1" t="s">
        <v>7199</v>
      </c>
      <c r="C4086" s="7">
        <f>YEAR('Main 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c r="A4087" s="1">
        <v>4086</v>
      </c>
      <c r="B4087" s="1" t="s">
        <v>7200</v>
      </c>
      <c r="C4087" s="7">
        <f>YEAR('Main 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c r="A4088" s="1">
        <v>4087</v>
      </c>
      <c r="B4088" s="1" t="s">
        <v>7200</v>
      </c>
      <c r="C4088" s="7">
        <f>YEAR('Main 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c r="A4089" s="1">
        <v>4088</v>
      </c>
      <c r="B4089" s="1" t="s">
        <v>7200</v>
      </c>
      <c r="C4089" s="7">
        <f>YEAR('Main 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c r="A4090" s="1">
        <v>4089</v>
      </c>
      <c r="B4090" s="1" t="s">
        <v>7201</v>
      </c>
      <c r="C4090" s="7">
        <f>YEAR('Main 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c r="A4091" s="1">
        <v>4090</v>
      </c>
      <c r="B4091" s="1" t="s">
        <v>7204</v>
      </c>
      <c r="C4091" s="7">
        <f>YEAR('Main 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c r="A4092" s="1">
        <v>4091</v>
      </c>
      <c r="B4092" s="1" t="s">
        <v>7204</v>
      </c>
      <c r="C4092" s="7">
        <f>YEAR('Main 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c r="A4093" s="1">
        <v>4092</v>
      </c>
      <c r="B4093" s="1" t="s">
        <v>7204</v>
      </c>
      <c r="C4093" s="7">
        <f>YEAR('Main 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c r="A4094" s="1">
        <v>4093</v>
      </c>
      <c r="B4094" s="1" t="s">
        <v>7205</v>
      </c>
      <c r="C4094" s="7">
        <f>YEAR('Main 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c r="A4095" s="1">
        <v>4094</v>
      </c>
      <c r="B4095" s="1" t="s">
        <v>7206</v>
      </c>
      <c r="C4095" s="7">
        <f>YEAR('Main 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c r="A4096" s="1">
        <v>4095</v>
      </c>
      <c r="B4096" s="1" t="s">
        <v>7206</v>
      </c>
      <c r="C4096" s="7">
        <f>YEAR('Main 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c r="A4097" s="1">
        <v>4096</v>
      </c>
      <c r="B4097" s="1" t="s">
        <v>7206</v>
      </c>
      <c r="C4097" s="7">
        <f>YEAR('Main 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c r="A4098" s="1">
        <v>4097</v>
      </c>
      <c r="B4098" s="1" t="s">
        <v>7207</v>
      </c>
      <c r="C4098" s="7">
        <f>YEAR('Main 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c r="A4099" s="1">
        <v>4098</v>
      </c>
      <c r="B4099" s="1" t="s">
        <v>7207</v>
      </c>
      <c r="C4099" s="7">
        <f>YEAR('Main 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c r="A4100" s="1">
        <v>4099</v>
      </c>
      <c r="B4100" s="1" t="s">
        <v>7207</v>
      </c>
      <c r="C4100" s="7">
        <f>YEAR('Main 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c r="A4101" s="1">
        <v>4100</v>
      </c>
      <c r="B4101" s="1" t="s">
        <v>7207</v>
      </c>
      <c r="C4101" s="7">
        <f>YEAR('Main 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c r="A4102" s="1">
        <v>4101</v>
      </c>
      <c r="B4102" s="1" t="s">
        <v>7210</v>
      </c>
      <c r="C4102" s="7">
        <f>YEAR('Main 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c r="A4103" s="1">
        <v>4102</v>
      </c>
      <c r="B4103" s="1" t="s">
        <v>7210</v>
      </c>
      <c r="C4103" s="7">
        <f>YEAR('Main 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c r="A4104" s="1">
        <v>4103</v>
      </c>
      <c r="B4104" s="1" t="s">
        <v>7210</v>
      </c>
      <c r="C4104" s="7">
        <f>YEAR('Main 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c r="A4105" s="1">
        <v>4104</v>
      </c>
      <c r="B4105" s="1" t="s">
        <v>7213</v>
      </c>
      <c r="C4105" s="7">
        <f>YEAR('Main 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c r="A4106" s="1">
        <v>4105</v>
      </c>
      <c r="B4106" s="1" t="s">
        <v>7214</v>
      </c>
      <c r="C4106" s="7">
        <f>YEAR('Main 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c r="A4107" s="1">
        <v>4106</v>
      </c>
      <c r="B4107" s="1" t="s">
        <v>7214</v>
      </c>
      <c r="C4107" s="7">
        <f>YEAR('Main 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c r="A4108" s="1">
        <v>4107</v>
      </c>
      <c r="B4108" s="1" t="s">
        <v>7215</v>
      </c>
      <c r="C4108" s="7">
        <f>YEAR('Main 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c r="A4109" s="1">
        <v>4108</v>
      </c>
      <c r="B4109" s="1" t="s">
        <v>7218</v>
      </c>
      <c r="C4109" s="7">
        <f>YEAR('Main 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c r="A4110" s="1">
        <v>4109</v>
      </c>
      <c r="B4110" s="1" t="s">
        <v>7218</v>
      </c>
      <c r="C4110" s="7">
        <f>YEAR('Main 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c r="A4111" s="1">
        <v>4110</v>
      </c>
      <c r="B4111" s="1" t="s">
        <v>7219</v>
      </c>
      <c r="C4111" s="7">
        <f>YEAR('Main 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c r="A4112" s="1">
        <v>4111</v>
      </c>
      <c r="B4112" s="1" t="s">
        <v>7219</v>
      </c>
      <c r="C4112" s="7">
        <f>YEAR('Main 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c r="A4113" s="1">
        <v>4112</v>
      </c>
      <c r="B4113" s="1" t="s">
        <v>7219</v>
      </c>
      <c r="C4113" s="7">
        <f>YEAR('Main 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c r="A4114" s="1">
        <v>4113</v>
      </c>
      <c r="B4114" s="1" t="s">
        <v>7219</v>
      </c>
      <c r="C4114" s="7">
        <f>YEAR('Main 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c r="A4115" s="1">
        <v>4114</v>
      </c>
      <c r="B4115" s="1" t="s">
        <v>7222</v>
      </c>
      <c r="C4115" s="7">
        <f>YEAR('Main 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c r="A4116" s="1">
        <v>4115</v>
      </c>
      <c r="B4116" s="1" t="s">
        <v>7222</v>
      </c>
      <c r="C4116" s="7">
        <f>YEAR('Main 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c r="A4117" s="1">
        <v>4116</v>
      </c>
      <c r="B4117" s="1" t="s">
        <v>7223</v>
      </c>
      <c r="C4117" s="7">
        <f>YEAR('Main 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c r="A4118" s="1">
        <v>4117</v>
      </c>
      <c r="B4118" s="1" t="s">
        <v>7224</v>
      </c>
      <c r="C4118" s="7">
        <f>YEAR('Main 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c r="A4119" s="1">
        <v>4118</v>
      </c>
      <c r="B4119" s="1" t="s">
        <v>7224</v>
      </c>
      <c r="C4119" s="7">
        <f>YEAR('Main 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c r="A4120" s="1">
        <v>4119</v>
      </c>
      <c r="B4120" s="1" t="s">
        <v>7224</v>
      </c>
      <c r="C4120" s="7">
        <f>YEAR('Main 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c r="A4121" s="1">
        <v>4120</v>
      </c>
      <c r="B4121" s="1" t="s">
        <v>7224</v>
      </c>
      <c r="C4121" s="7">
        <f>YEAR('Main 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c r="A4122" s="1">
        <v>4121</v>
      </c>
      <c r="B4122" s="1" t="s">
        <v>7225</v>
      </c>
      <c r="C4122" s="7">
        <f>YEAR('Main 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c r="A4123" s="1">
        <v>4122</v>
      </c>
      <c r="B4123" s="1" t="s">
        <v>7228</v>
      </c>
      <c r="C4123" s="7">
        <f>YEAR('Main 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c r="A4124" s="1">
        <v>4123</v>
      </c>
      <c r="B4124" s="1" t="s">
        <v>7228</v>
      </c>
      <c r="C4124" s="7">
        <f>YEAR('Main 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c r="A4125" s="1">
        <v>4124</v>
      </c>
      <c r="B4125" s="1" t="s">
        <v>7228</v>
      </c>
      <c r="C4125" s="7">
        <f>YEAR('Main 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c r="A4126" s="1">
        <v>4125</v>
      </c>
      <c r="B4126" s="1" t="s">
        <v>7229</v>
      </c>
      <c r="C4126" s="7">
        <f>YEAR('Main 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c r="A4127" s="1">
        <v>4126</v>
      </c>
      <c r="B4127" s="1" t="s">
        <v>7230</v>
      </c>
      <c r="C4127" s="7">
        <f>YEAR('Main 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c r="A4128" s="1">
        <v>4127</v>
      </c>
      <c r="B4128" s="1" t="s">
        <v>7231</v>
      </c>
      <c r="C4128" s="7">
        <f>YEAR('Main 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c r="A4129" s="1">
        <v>4128</v>
      </c>
      <c r="B4129" s="1" t="s">
        <v>7232</v>
      </c>
      <c r="C4129" s="7">
        <f>YEAR('Main 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c r="A4130" s="1">
        <v>4129</v>
      </c>
      <c r="B4130" s="1" t="s">
        <v>7232</v>
      </c>
      <c r="C4130" s="7">
        <f>YEAR('Main 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c r="A4131" s="1">
        <v>4130</v>
      </c>
      <c r="B4131" s="1" t="s">
        <v>7235</v>
      </c>
      <c r="C4131" s="7">
        <f>YEAR('Main 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c r="A4132" s="1">
        <v>4131</v>
      </c>
      <c r="B4132" s="1" t="s">
        <v>7236</v>
      </c>
      <c r="C4132" s="7">
        <f>YEAR('Main 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c r="A4133" s="1">
        <v>4132</v>
      </c>
      <c r="B4133" s="1" t="s">
        <v>7237</v>
      </c>
      <c r="C4133" s="7">
        <f>YEAR('Main 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c r="A4134" s="1">
        <v>4133</v>
      </c>
      <c r="B4134" s="1" t="s">
        <v>7237</v>
      </c>
      <c r="C4134" s="7">
        <f>YEAR('Main 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c r="A4135" s="1">
        <v>4134</v>
      </c>
      <c r="B4135" s="1" t="s">
        <v>7239</v>
      </c>
      <c r="C4135" s="7">
        <f>YEAR('Main 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c r="A4136" s="1">
        <v>4135</v>
      </c>
      <c r="B4136" s="1" t="s">
        <v>7239</v>
      </c>
      <c r="C4136" s="7">
        <f>YEAR('Main 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c r="A4137" s="1">
        <v>4136</v>
      </c>
      <c r="B4137" s="1" t="s">
        <v>7240</v>
      </c>
      <c r="C4137" s="7">
        <f>YEAR('Main 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c r="A4138" s="1">
        <v>4137</v>
      </c>
      <c r="B4138" s="1" t="s">
        <v>7240</v>
      </c>
      <c r="C4138" s="7">
        <f>YEAR('Main 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c r="A4139" s="1">
        <v>4138</v>
      </c>
      <c r="B4139" s="1" t="s">
        <v>7241</v>
      </c>
      <c r="C4139" s="7">
        <f>YEAR('Main 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c r="A4140" s="1">
        <v>4139</v>
      </c>
      <c r="B4140" s="1" t="s">
        <v>7242</v>
      </c>
      <c r="C4140" s="7">
        <f>YEAR('Main 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c r="A4141" s="1">
        <v>4140</v>
      </c>
      <c r="B4141" s="1" t="s">
        <v>7244</v>
      </c>
      <c r="C4141" s="7">
        <f>YEAR('Main 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c r="A4142" s="1">
        <v>4141</v>
      </c>
      <c r="B4142" s="1" t="s">
        <v>7244</v>
      </c>
      <c r="C4142" s="7">
        <f>YEAR('Main 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c r="A4143" s="1">
        <v>4142</v>
      </c>
      <c r="B4143" s="1" t="s">
        <v>7245</v>
      </c>
      <c r="C4143" s="7">
        <f>YEAR('Main 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c r="A4144" s="1">
        <v>4143</v>
      </c>
      <c r="B4144" s="1" t="s">
        <v>7247</v>
      </c>
      <c r="C4144" s="7">
        <f>YEAR('Main 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c r="A4145" s="1">
        <v>4144</v>
      </c>
      <c r="B4145" s="1" t="s">
        <v>7248</v>
      </c>
      <c r="C4145" s="7">
        <f>YEAR('Main 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c r="A4146" s="1">
        <v>4145</v>
      </c>
      <c r="B4146" s="1" t="s">
        <v>7248</v>
      </c>
      <c r="C4146" s="7">
        <f>YEAR('Main 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c r="A4147" s="1">
        <v>4146</v>
      </c>
      <c r="B4147" s="1" t="s">
        <v>7248</v>
      </c>
      <c r="C4147" s="7">
        <f>YEAR('Main 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c r="A4148" s="1">
        <v>4147</v>
      </c>
      <c r="B4148" s="1" t="s">
        <v>7251</v>
      </c>
      <c r="C4148" s="7">
        <f>YEAR('Main 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c r="A4149" s="1">
        <v>4148</v>
      </c>
      <c r="B4149" s="1" t="s">
        <v>7252</v>
      </c>
      <c r="C4149" s="7">
        <f>YEAR('Main 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c r="A4150" s="1">
        <v>4149</v>
      </c>
      <c r="B4150" s="1" t="s">
        <v>7252</v>
      </c>
      <c r="C4150" s="7">
        <f>YEAR('Main 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c r="A4151" s="1">
        <v>4150</v>
      </c>
      <c r="B4151" s="1" t="s">
        <v>7252</v>
      </c>
      <c r="C4151" s="7">
        <f>YEAR('Main 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c r="A4152" s="1">
        <v>4151</v>
      </c>
      <c r="B4152" s="1" t="s">
        <v>7252</v>
      </c>
      <c r="C4152" s="7">
        <f>YEAR('Main 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c r="A4153" s="1">
        <v>4152</v>
      </c>
      <c r="B4153" s="1" t="s">
        <v>7253</v>
      </c>
      <c r="C4153" s="7">
        <f>YEAR('Main 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c r="A4154" s="1">
        <v>4153</v>
      </c>
      <c r="B4154" s="1" t="s">
        <v>7253</v>
      </c>
      <c r="C4154" s="7">
        <f>YEAR('Main 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c r="A4155" s="1">
        <v>4154</v>
      </c>
      <c r="B4155" s="1" t="s">
        <v>7253</v>
      </c>
      <c r="C4155" s="7">
        <f>YEAR('Main 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c r="A4156" s="1">
        <v>4155</v>
      </c>
      <c r="B4156" s="1" t="s">
        <v>7254</v>
      </c>
      <c r="C4156" s="7">
        <f>YEAR('Main 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c r="A4157" s="1">
        <v>4156</v>
      </c>
      <c r="B4157" s="1" t="s">
        <v>7254</v>
      </c>
      <c r="C4157" s="7">
        <f>YEAR('Main 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c r="A4158" s="1">
        <v>4157</v>
      </c>
      <c r="B4158" s="1" t="s">
        <v>7255</v>
      </c>
      <c r="C4158" s="7">
        <f>YEAR('Main 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c r="A4159" s="1">
        <v>4158</v>
      </c>
      <c r="B4159" s="1" t="s">
        <v>7255</v>
      </c>
      <c r="C4159" s="7">
        <f>YEAR('Main 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c r="A4160" s="1">
        <v>4159</v>
      </c>
      <c r="B4160" s="1" t="s">
        <v>7256</v>
      </c>
      <c r="C4160" s="7">
        <f>YEAR('Main 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c r="A4161" s="1">
        <v>4160</v>
      </c>
      <c r="B4161" s="1" t="s">
        <v>7257</v>
      </c>
      <c r="C4161" s="7">
        <f>YEAR('Main 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c r="A4162" s="1">
        <v>4161</v>
      </c>
      <c r="B4162" s="1" t="s">
        <v>7258</v>
      </c>
      <c r="C4162" s="7">
        <f>YEAR('Main 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c r="A4163" s="1">
        <v>4162</v>
      </c>
      <c r="B4163" s="1" t="s">
        <v>7258</v>
      </c>
      <c r="C4163" s="7">
        <f>YEAR('Main 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c r="A4164" s="1">
        <v>4163</v>
      </c>
      <c r="B4164" s="1" t="s">
        <v>7261</v>
      </c>
      <c r="C4164" s="7">
        <f>YEAR('Main 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c r="A4165" s="1">
        <v>4164</v>
      </c>
      <c r="B4165" s="1" t="s">
        <v>7261</v>
      </c>
      <c r="C4165" s="7">
        <f>YEAR('Main 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c r="A4166" s="1">
        <v>4165</v>
      </c>
      <c r="B4166" s="1" t="s">
        <v>7262</v>
      </c>
      <c r="C4166" s="7">
        <f>YEAR('Main 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c r="A4167" s="1">
        <v>4166</v>
      </c>
      <c r="B4167" s="1" t="s">
        <v>7262</v>
      </c>
      <c r="C4167" s="7">
        <f>YEAR('Main 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c r="A4168" s="1">
        <v>4167</v>
      </c>
      <c r="B4168" s="1" t="s">
        <v>7265</v>
      </c>
      <c r="C4168" s="7">
        <f>YEAR('Main 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c r="A4169" s="1">
        <v>4168</v>
      </c>
      <c r="B4169" s="1" t="s">
        <v>7266</v>
      </c>
      <c r="C4169" s="7">
        <f>YEAR('Main 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c r="A4170" s="1">
        <v>4169</v>
      </c>
      <c r="B4170" s="1" t="s">
        <v>7266</v>
      </c>
      <c r="C4170" s="7">
        <f>YEAR('Main 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c r="A4171" s="1">
        <v>4170</v>
      </c>
      <c r="B4171" s="1" t="s">
        <v>7269</v>
      </c>
      <c r="C4171" s="7">
        <f>YEAR('Main 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c r="A4172" s="1">
        <v>4171</v>
      </c>
      <c r="B4172" s="1" t="s">
        <v>7269</v>
      </c>
      <c r="C4172" s="7">
        <f>YEAR('Main 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c r="A4173" s="1">
        <v>4172</v>
      </c>
      <c r="B4173" s="1" t="s">
        <v>7270</v>
      </c>
      <c r="C4173" s="7">
        <f>YEAR('Main 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c r="A4174" s="1">
        <v>4173</v>
      </c>
      <c r="B4174" s="1" t="s">
        <v>7271</v>
      </c>
      <c r="C4174" s="7">
        <f>YEAR('Main 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c r="A4175" s="1">
        <v>4174</v>
      </c>
      <c r="B4175" s="1" t="s">
        <v>7271</v>
      </c>
      <c r="C4175" s="7">
        <f>YEAR('Main 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c r="A4176" s="1">
        <v>4175</v>
      </c>
      <c r="B4176" s="1" t="s">
        <v>7271</v>
      </c>
      <c r="C4176" s="7">
        <f>YEAR('Main 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c r="A4177" s="1">
        <v>4176</v>
      </c>
      <c r="B4177" s="1" t="s">
        <v>7272</v>
      </c>
      <c r="C4177" s="7">
        <f>YEAR('Main 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c r="A4178" s="1">
        <v>4177</v>
      </c>
      <c r="B4178" s="1" t="s">
        <v>7275</v>
      </c>
      <c r="C4178" s="7">
        <f>YEAR('Main 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c r="A4179" s="1">
        <v>4178</v>
      </c>
      <c r="B4179" s="1" t="s">
        <v>7275</v>
      </c>
      <c r="C4179" s="7">
        <f>YEAR('Main 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c r="A4180" s="1">
        <v>4179</v>
      </c>
      <c r="B4180" s="1" t="s">
        <v>7276</v>
      </c>
      <c r="C4180" s="7">
        <f>YEAR('Main 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c r="A4181" s="1">
        <v>4180</v>
      </c>
      <c r="B4181" s="1" t="s">
        <v>7277</v>
      </c>
      <c r="C4181" s="7">
        <f>YEAR('Main 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c r="A4182" s="1">
        <v>4181</v>
      </c>
      <c r="B4182" s="1" t="s">
        <v>7278</v>
      </c>
      <c r="C4182" s="7">
        <f>YEAR('Main 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c r="A4183" s="1">
        <v>4182</v>
      </c>
      <c r="B4183" s="1" t="s">
        <v>7279</v>
      </c>
      <c r="C4183" s="7">
        <f>YEAR('Main 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c r="A4184" s="1">
        <v>4183</v>
      </c>
      <c r="B4184" s="1" t="s">
        <v>7279</v>
      </c>
      <c r="C4184" s="7">
        <f>YEAR('Main 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c r="A4185" s="1">
        <v>4184</v>
      </c>
      <c r="B4185" s="1" t="s">
        <v>7279</v>
      </c>
      <c r="C4185" s="7">
        <f>YEAR('Main 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c r="A4186" s="1">
        <v>4185</v>
      </c>
      <c r="B4186" s="1" t="s">
        <v>7282</v>
      </c>
      <c r="C4186" s="7">
        <f>YEAR('Main 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c r="A4187" s="1">
        <v>4186</v>
      </c>
      <c r="B4187" s="1" t="s">
        <v>7285</v>
      </c>
      <c r="C4187" s="7">
        <f>YEAR('Main 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c r="A4188" s="1">
        <v>4187</v>
      </c>
      <c r="B4188" s="1" t="s">
        <v>7286</v>
      </c>
      <c r="C4188" s="7">
        <f>YEAR('Main 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c r="A4189" s="1">
        <v>4188</v>
      </c>
      <c r="B4189" s="1" t="s">
        <v>7286</v>
      </c>
      <c r="C4189" s="7">
        <f>YEAR('Main 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c r="A4190" s="1">
        <v>4189</v>
      </c>
      <c r="B4190" s="1" t="s">
        <v>7286</v>
      </c>
      <c r="C4190" s="7">
        <f>YEAR('Main 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c r="A4191" s="1">
        <v>4190</v>
      </c>
      <c r="B4191" s="1" t="s">
        <v>7290</v>
      </c>
      <c r="C4191" s="7">
        <f>YEAR('Main 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c r="A4192" s="1">
        <v>4191</v>
      </c>
      <c r="B4192" s="1" t="s">
        <v>7294</v>
      </c>
      <c r="C4192" s="7">
        <f>YEAR('Main 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c r="A4193" s="1">
        <v>4192</v>
      </c>
      <c r="B4193" s="1" t="s">
        <v>7295</v>
      </c>
      <c r="C4193" s="7">
        <f>YEAR('Main 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c r="A4194" s="1">
        <v>4193</v>
      </c>
      <c r="B4194" s="1" t="s">
        <v>7298</v>
      </c>
      <c r="C4194" s="7">
        <f>YEAR('Main 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c r="A4195" s="1">
        <v>4194</v>
      </c>
      <c r="B4195" s="1" t="s">
        <v>7298</v>
      </c>
      <c r="C4195" s="7">
        <f>YEAR('Main 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c r="A4196" s="1">
        <v>4195</v>
      </c>
      <c r="B4196" s="1" t="s">
        <v>7300</v>
      </c>
      <c r="C4196" s="7">
        <f>YEAR('Main 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c r="A4197" s="1">
        <v>4196</v>
      </c>
      <c r="B4197" s="1" t="s">
        <v>7301</v>
      </c>
      <c r="C4197" s="7">
        <f>YEAR('Main 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c r="A4198" s="1">
        <v>4197</v>
      </c>
      <c r="B4198" s="1" t="s">
        <v>7302</v>
      </c>
      <c r="C4198" s="7">
        <f>YEAR('Main 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c r="A4199" s="1">
        <v>4198</v>
      </c>
      <c r="B4199" s="1" t="s">
        <v>7303</v>
      </c>
      <c r="C4199" s="7">
        <f>YEAR('Main 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c r="A4200" s="1">
        <v>4199</v>
      </c>
      <c r="B4200" s="1" t="s">
        <v>7303</v>
      </c>
      <c r="C4200" s="7">
        <f>YEAR('Main 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c r="A4201" s="1">
        <v>4200</v>
      </c>
      <c r="B4201" s="1" t="s">
        <v>7304</v>
      </c>
      <c r="C4201" s="7">
        <f>YEAR('Main 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c r="A4202" s="1">
        <v>4201</v>
      </c>
      <c r="B4202" s="1" t="s">
        <v>7304</v>
      </c>
      <c r="C4202" s="7">
        <f>YEAR('Main 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c r="A4203" s="1">
        <v>4202</v>
      </c>
      <c r="B4203" s="1" t="s">
        <v>7304</v>
      </c>
      <c r="C4203" s="7">
        <f>YEAR('Main 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c r="A4204" s="1">
        <v>4203</v>
      </c>
      <c r="B4204" s="1" t="s">
        <v>7304</v>
      </c>
      <c r="C4204" s="7">
        <f>YEAR('Main 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c r="A4205" s="1">
        <v>4204</v>
      </c>
      <c r="B4205" s="1" t="s">
        <v>7305</v>
      </c>
      <c r="C4205" s="7">
        <f>YEAR('Main 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c r="A4206" s="1">
        <v>4205</v>
      </c>
      <c r="B4206" s="1" t="s">
        <v>7305</v>
      </c>
      <c r="C4206" s="7">
        <f>YEAR('Main 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c r="A4207" s="1">
        <v>4206</v>
      </c>
      <c r="B4207" s="1" t="s">
        <v>7305</v>
      </c>
      <c r="C4207" s="7">
        <f>YEAR('Main 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c r="A4208" s="1">
        <v>4207</v>
      </c>
      <c r="B4208" s="1" t="s">
        <v>7305</v>
      </c>
      <c r="C4208" s="7">
        <f>YEAR('Main 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c r="A4209" s="1">
        <v>4208</v>
      </c>
      <c r="B4209" s="1" t="s">
        <v>7305</v>
      </c>
      <c r="C4209" s="7">
        <f>YEAR('Main 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c r="A4210" s="1">
        <v>4209</v>
      </c>
      <c r="B4210" s="1" t="s">
        <v>7305</v>
      </c>
      <c r="C4210" s="7">
        <f>YEAR('Main 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c r="A4211" s="1">
        <v>4210</v>
      </c>
      <c r="B4211" s="1" t="s">
        <v>7305</v>
      </c>
      <c r="C4211" s="7">
        <f>YEAR('Main 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c r="A4212" s="1">
        <v>4211</v>
      </c>
      <c r="B4212" s="1" t="s">
        <v>7307</v>
      </c>
      <c r="C4212" s="7">
        <f>YEAR('Main 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c r="A4213" s="1">
        <v>4212</v>
      </c>
      <c r="B4213" s="1" t="s">
        <v>7310</v>
      </c>
      <c r="C4213" s="7">
        <f>YEAR('Main 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c r="A4214" s="1">
        <v>4213</v>
      </c>
      <c r="B4214" s="1" t="s">
        <v>7310</v>
      </c>
      <c r="C4214" s="7">
        <f>YEAR('Main 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c r="A4215" s="1">
        <v>4214</v>
      </c>
      <c r="B4215" s="1" t="s">
        <v>7310</v>
      </c>
      <c r="C4215" s="7">
        <f>YEAR('Main 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c r="A4216" s="1">
        <v>4215</v>
      </c>
      <c r="B4216" s="1" t="s">
        <v>7313</v>
      </c>
      <c r="C4216" s="7">
        <f>YEAR('Main 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c r="A4217" s="1">
        <v>4216</v>
      </c>
      <c r="B4217" s="1" t="s">
        <v>7316</v>
      </c>
      <c r="C4217" s="7">
        <f>YEAR('Main 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c r="A4218" s="1">
        <v>4217</v>
      </c>
      <c r="B4218" s="1" t="s">
        <v>7319</v>
      </c>
      <c r="C4218" s="7">
        <f>YEAR('Main 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c r="A4219" s="1">
        <v>4218</v>
      </c>
      <c r="B4219" s="1" t="s">
        <v>7320</v>
      </c>
      <c r="C4219" s="7">
        <f>YEAR('Main 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c r="A4220" s="1">
        <v>4219</v>
      </c>
      <c r="B4220" s="1" t="s">
        <v>7320</v>
      </c>
      <c r="C4220" s="7">
        <f>YEAR('Main 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c r="A4221" s="1">
        <v>4220</v>
      </c>
      <c r="B4221" s="1" t="s">
        <v>7323</v>
      </c>
      <c r="C4221" s="7">
        <f>YEAR('Main 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c r="A4222" s="1">
        <v>4221</v>
      </c>
      <c r="B4222" s="1" t="s">
        <v>7323</v>
      </c>
      <c r="C4222" s="7">
        <f>YEAR('Main 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c r="A4223" s="1">
        <v>4222</v>
      </c>
      <c r="B4223" s="1" t="s">
        <v>7323</v>
      </c>
      <c r="C4223" s="7">
        <f>YEAR('Main 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c r="A4224" s="1">
        <v>4223</v>
      </c>
      <c r="B4224" s="1" t="s">
        <v>7323</v>
      </c>
      <c r="C4224" s="7">
        <f>YEAR('Main 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c r="A4225" s="1">
        <v>4224</v>
      </c>
      <c r="B4225" s="1" t="s">
        <v>7323</v>
      </c>
      <c r="C4225" s="7">
        <f>YEAR('Main 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c r="A4226" s="1">
        <v>4225</v>
      </c>
      <c r="B4226" s="1" t="s">
        <v>7326</v>
      </c>
      <c r="C4226" s="7">
        <f>YEAR('Main 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c r="A4227" s="1">
        <v>4226</v>
      </c>
      <c r="B4227" s="1" t="s">
        <v>7327</v>
      </c>
      <c r="C4227" s="7">
        <f>YEAR('Main 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c r="A4228" s="1">
        <v>4227</v>
      </c>
      <c r="B4228" s="1" t="s">
        <v>7330</v>
      </c>
      <c r="C4228" s="7">
        <f>YEAR('Main 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c r="A4229" s="1">
        <v>4228</v>
      </c>
      <c r="B4229" s="1" t="s">
        <v>7331</v>
      </c>
      <c r="C4229" s="7">
        <f>YEAR('Main 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c r="A4230" s="1">
        <v>4229</v>
      </c>
      <c r="B4230" s="1" t="s">
        <v>7332</v>
      </c>
      <c r="C4230" s="7">
        <f>YEAR('Main 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c r="A4231" s="1">
        <v>4230</v>
      </c>
      <c r="B4231" s="1" t="s">
        <v>7333</v>
      </c>
      <c r="C4231" s="7">
        <f>YEAR('Main 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c r="A4232" s="1">
        <v>4231</v>
      </c>
      <c r="B4232" s="1" t="s">
        <v>7333</v>
      </c>
      <c r="C4232" s="7">
        <f>YEAR('Main 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c r="A4233" s="1">
        <v>4232</v>
      </c>
      <c r="B4233" s="1" t="s">
        <v>7333</v>
      </c>
      <c r="C4233" s="7">
        <f>YEAR('Main 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c r="A4234" s="1">
        <v>4233</v>
      </c>
      <c r="B4234" s="1" t="s">
        <v>7333</v>
      </c>
      <c r="C4234" s="7">
        <f>YEAR('Main 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c r="A4235" s="1">
        <v>4234</v>
      </c>
      <c r="B4235" s="1" t="s">
        <v>7333</v>
      </c>
      <c r="C4235" s="7">
        <f>YEAR('Main 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c r="A4236" s="1">
        <v>4235</v>
      </c>
      <c r="B4236" s="1" t="s">
        <v>7336</v>
      </c>
      <c r="C4236" s="7">
        <f>YEAR('Main 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c r="A4237" s="1">
        <v>4236</v>
      </c>
      <c r="B4237" s="1" t="s">
        <v>7336</v>
      </c>
      <c r="C4237" s="7">
        <f>YEAR('Main 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c r="A4238" s="1">
        <v>4237</v>
      </c>
      <c r="B4238" s="1" t="s">
        <v>7337</v>
      </c>
      <c r="C4238" s="7">
        <f>YEAR('Main 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c r="A4239" s="1">
        <v>4238</v>
      </c>
      <c r="B4239" s="1" t="s">
        <v>7340</v>
      </c>
      <c r="C4239" s="7">
        <f>YEAR('Main 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c r="A4240" s="1">
        <v>4239</v>
      </c>
      <c r="B4240" s="1" t="s">
        <v>7343</v>
      </c>
      <c r="C4240" s="7">
        <f>YEAR('Main 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c r="A4241" s="1">
        <v>4240</v>
      </c>
      <c r="B4241" s="1" t="s">
        <v>7346</v>
      </c>
      <c r="C4241" s="7">
        <f>YEAR('Main 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c r="A4242" s="1">
        <v>4241</v>
      </c>
      <c r="B4242" s="1" t="s">
        <v>7347</v>
      </c>
      <c r="C4242" s="7">
        <f>YEAR('Main 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c r="A4243" s="1">
        <v>4242</v>
      </c>
      <c r="B4243" s="1" t="s">
        <v>7347</v>
      </c>
      <c r="C4243" s="7">
        <f>YEAR('Main 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c r="A4244" s="1">
        <v>4243</v>
      </c>
      <c r="B4244" s="1" t="s">
        <v>7349</v>
      </c>
      <c r="C4244" s="7">
        <f>YEAR('Main 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c r="A4245" s="1">
        <v>4244</v>
      </c>
      <c r="B4245" s="1" t="s">
        <v>7349</v>
      </c>
      <c r="C4245" s="7">
        <f>YEAR('Main 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c r="A4246" s="1">
        <v>4245</v>
      </c>
      <c r="B4246" s="1" t="s">
        <v>7350</v>
      </c>
      <c r="C4246" s="7">
        <f>YEAR('Main 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c r="A4247" s="1">
        <v>4246</v>
      </c>
      <c r="B4247" s="1" t="s">
        <v>7351</v>
      </c>
      <c r="C4247" s="7">
        <f>YEAR('Main 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c r="A4248" s="1">
        <v>4247</v>
      </c>
      <c r="B4248" s="1" t="s">
        <v>7351</v>
      </c>
      <c r="C4248" s="7">
        <f>YEAR('Main 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c r="A4249" s="1">
        <v>4248</v>
      </c>
      <c r="B4249" s="1" t="s">
        <v>7351</v>
      </c>
      <c r="C4249" s="7">
        <f>YEAR('Main 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c r="A4250" s="1">
        <v>4249</v>
      </c>
      <c r="B4250" s="1" t="s">
        <v>7352</v>
      </c>
      <c r="C4250" s="7">
        <f>YEAR('Main 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c r="A4251" s="1">
        <v>4250</v>
      </c>
      <c r="B4251" s="1" t="s">
        <v>7352</v>
      </c>
      <c r="C4251" s="7">
        <f>YEAR('Main 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c r="A4252" s="1">
        <v>4251</v>
      </c>
      <c r="B4252" s="1" t="s">
        <v>7353</v>
      </c>
      <c r="C4252" s="7">
        <f>YEAR('Main 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c r="A4253" s="1">
        <v>4252</v>
      </c>
      <c r="B4253" s="1" t="s">
        <v>7356</v>
      </c>
      <c r="C4253" s="7">
        <f>YEAR('Main 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c r="A4254" s="1">
        <v>4253</v>
      </c>
      <c r="B4254" s="1" t="s">
        <v>7356</v>
      </c>
      <c r="C4254" s="7">
        <f>YEAR('Main 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c r="A4255" s="1">
        <v>4254</v>
      </c>
      <c r="B4255" s="1" t="s">
        <v>7356</v>
      </c>
      <c r="C4255" s="7">
        <f>YEAR('Main 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c r="A4256" s="1">
        <v>4255</v>
      </c>
      <c r="B4256" s="1" t="s">
        <v>7357</v>
      </c>
      <c r="C4256" s="7">
        <f>YEAR('Main 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c r="A4257" s="1">
        <v>4256</v>
      </c>
      <c r="B4257" s="1" t="s">
        <v>7357</v>
      </c>
      <c r="C4257" s="7">
        <f>YEAR('Main 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c r="A4258" s="1">
        <v>4257</v>
      </c>
      <c r="B4258" s="1" t="s">
        <v>7357</v>
      </c>
      <c r="C4258" s="7">
        <f>YEAR('Main 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c r="A4259" s="1">
        <v>4258</v>
      </c>
      <c r="B4259" s="1" t="s">
        <v>7358</v>
      </c>
      <c r="C4259" s="7">
        <f>YEAR('Main 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c r="A4260" s="1">
        <v>4259</v>
      </c>
      <c r="B4260" s="1" t="s">
        <v>7359</v>
      </c>
      <c r="C4260" s="7">
        <f>YEAR('Main 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c r="A4261" s="1">
        <v>4260</v>
      </c>
      <c r="B4261" s="1" t="s">
        <v>7360</v>
      </c>
      <c r="C4261" s="7">
        <f>YEAR('Main 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c r="A4262" s="1">
        <v>4261</v>
      </c>
      <c r="B4262" s="1" t="s">
        <v>7361</v>
      </c>
      <c r="C4262" s="7">
        <f>YEAR('Main 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c r="A4263" s="1">
        <v>4262</v>
      </c>
      <c r="B4263" s="1" t="s">
        <v>7362</v>
      </c>
      <c r="C4263" s="7">
        <f>YEAR('Main 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c r="A4264" s="1">
        <v>4263</v>
      </c>
      <c r="B4264" s="1" t="s">
        <v>7363</v>
      </c>
      <c r="C4264" s="7">
        <f>YEAR('Main 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c r="A4265" s="1">
        <v>4264</v>
      </c>
      <c r="B4265" s="1" t="s">
        <v>7364</v>
      </c>
      <c r="C4265" s="7">
        <f>YEAR('Main 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c r="A4266" s="1">
        <v>4265</v>
      </c>
      <c r="B4266" s="1" t="s">
        <v>7367</v>
      </c>
      <c r="C4266" s="7">
        <f>YEAR('Main 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c r="A4267" s="1">
        <v>4266</v>
      </c>
      <c r="B4267" s="1" t="s">
        <v>7367</v>
      </c>
      <c r="C4267" s="7">
        <f>YEAR('Main 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c r="A4268" s="1">
        <v>4267</v>
      </c>
      <c r="B4268" s="1" t="s">
        <v>7367</v>
      </c>
      <c r="C4268" s="7">
        <f>YEAR('Main 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c r="A4269" s="1">
        <v>4268</v>
      </c>
      <c r="B4269" s="1" t="s">
        <v>7367</v>
      </c>
      <c r="C4269" s="7">
        <f>YEAR('Main 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c r="A4270" s="1">
        <v>4269</v>
      </c>
      <c r="B4270" s="1" t="s">
        <v>7367</v>
      </c>
      <c r="C4270" s="7">
        <f>YEAR('Main 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c r="A4271" s="1">
        <v>4270</v>
      </c>
      <c r="B4271" s="1" t="s">
        <v>7368</v>
      </c>
      <c r="C4271" s="7">
        <f>YEAR('Main 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c r="A4272" s="1">
        <v>4271</v>
      </c>
      <c r="B4272" s="1" t="s">
        <v>7369</v>
      </c>
      <c r="C4272" s="7">
        <f>YEAR('Main 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c r="A4273" s="1">
        <v>4272</v>
      </c>
      <c r="B4273" s="1" t="s">
        <v>7372</v>
      </c>
      <c r="C4273" s="7">
        <f>YEAR('Main 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c r="A4274" s="1">
        <v>4273</v>
      </c>
      <c r="B4274" s="1" t="s">
        <v>7373</v>
      </c>
      <c r="C4274" s="7">
        <f>YEAR('Main 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c r="A4275" s="1">
        <v>4274</v>
      </c>
      <c r="B4275" s="1" t="s">
        <v>7373</v>
      </c>
      <c r="C4275" s="7">
        <f>YEAR('Main 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c r="A4276" s="1">
        <v>4275</v>
      </c>
      <c r="B4276" s="1" t="s">
        <v>7374</v>
      </c>
      <c r="C4276" s="7">
        <f>YEAR('Main 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c r="A4277" s="1">
        <v>4276</v>
      </c>
      <c r="B4277" s="1" t="s">
        <v>7375</v>
      </c>
      <c r="C4277" s="7">
        <f>YEAR('Main 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c r="A4278" s="1">
        <v>4277</v>
      </c>
      <c r="B4278" s="1" t="s">
        <v>7376</v>
      </c>
      <c r="C4278" s="7">
        <f>YEAR('Main 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c r="A4279" s="1">
        <v>4278</v>
      </c>
      <c r="B4279" s="1" t="s">
        <v>7377</v>
      </c>
      <c r="C4279" s="7">
        <f>YEAR('Main 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c r="A4280" s="1">
        <v>4279</v>
      </c>
      <c r="B4280" s="1" t="s">
        <v>7377</v>
      </c>
      <c r="C4280" s="7">
        <f>YEAR('Main 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c r="A4281" s="1">
        <v>4280</v>
      </c>
      <c r="B4281" s="1" t="s">
        <v>7377</v>
      </c>
      <c r="C4281" s="7">
        <f>YEAR('Main 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c r="A4282" s="1">
        <v>4281</v>
      </c>
      <c r="B4282" s="1" t="s">
        <v>7380</v>
      </c>
      <c r="C4282" s="7">
        <f>YEAR('Main 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c r="A4283" s="1">
        <v>4282</v>
      </c>
      <c r="B4283" s="1" t="s">
        <v>7380</v>
      </c>
      <c r="C4283" s="7">
        <f>YEAR('Main 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c r="A4284" s="1">
        <v>4283</v>
      </c>
      <c r="B4284" s="1" t="s">
        <v>7381</v>
      </c>
      <c r="C4284" s="7">
        <f>YEAR('Main 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c r="A4285" s="1">
        <v>4284</v>
      </c>
      <c r="B4285" s="1" t="s">
        <v>7381</v>
      </c>
      <c r="C4285" s="7">
        <f>YEAR('Main 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c r="A4286" s="1">
        <v>4285</v>
      </c>
      <c r="B4286" s="1" t="s">
        <v>7384</v>
      </c>
      <c r="C4286" s="7">
        <f>YEAR('Main 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c r="A4287" s="1">
        <v>4286</v>
      </c>
      <c r="B4287" s="1" t="s">
        <v>7384</v>
      </c>
      <c r="C4287" s="7">
        <f>YEAR('Main 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c r="A4288" s="1">
        <v>4287</v>
      </c>
      <c r="B4288" s="1" t="s">
        <v>7384</v>
      </c>
      <c r="C4288" s="7">
        <f>YEAR('Main 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c r="A4289" s="1">
        <v>4288</v>
      </c>
      <c r="B4289" s="1" t="s">
        <v>7386</v>
      </c>
      <c r="C4289" s="7">
        <f>YEAR('Main 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c r="A4290" s="1">
        <v>4289</v>
      </c>
      <c r="B4290" s="1" t="s">
        <v>7387</v>
      </c>
      <c r="C4290" s="7">
        <f>YEAR('Main 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c r="A4291" s="1">
        <v>4290</v>
      </c>
      <c r="B4291" s="1" t="s">
        <v>7387</v>
      </c>
      <c r="C4291" s="7">
        <f>YEAR('Main 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c r="A4292" s="1">
        <v>4291</v>
      </c>
      <c r="B4292" s="1" t="s">
        <v>7388</v>
      </c>
      <c r="C4292" s="7">
        <f>YEAR('Main 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c r="A4293" s="1">
        <v>4292</v>
      </c>
      <c r="B4293" s="1" t="s">
        <v>7388</v>
      </c>
      <c r="C4293" s="7">
        <f>YEAR('Main 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c r="A4294" s="1">
        <v>4293</v>
      </c>
      <c r="B4294" s="1" t="s">
        <v>7388</v>
      </c>
      <c r="C4294" s="7">
        <f>YEAR('Main 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c r="A4295" s="1">
        <v>4294</v>
      </c>
      <c r="B4295" s="1" t="s">
        <v>7389</v>
      </c>
      <c r="C4295" s="7">
        <f>YEAR('Main 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c r="A4296" s="1">
        <v>4295</v>
      </c>
      <c r="B4296" s="1" t="s">
        <v>7390</v>
      </c>
      <c r="C4296" s="7">
        <f>YEAR('Main 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c r="A4297" s="1">
        <v>4296</v>
      </c>
      <c r="B4297" s="1" t="s">
        <v>7391</v>
      </c>
      <c r="C4297" s="7">
        <f>YEAR('Main 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c r="A4298" s="1">
        <v>4297</v>
      </c>
      <c r="B4298" s="1" t="s">
        <v>7393</v>
      </c>
      <c r="C4298" s="7">
        <f>YEAR('Main 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c r="A4299" s="1">
        <v>4298</v>
      </c>
      <c r="B4299" s="1" t="s">
        <v>7394</v>
      </c>
      <c r="C4299" s="7">
        <f>YEAR('Main 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c r="A4300" s="1">
        <v>4299</v>
      </c>
      <c r="B4300" s="1" t="s">
        <v>7394</v>
      </c>
      <c r="C4300" s="7">
        <f>YEAR('Main 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c r="A4301" s="1">
        <v>4300</v>
      </c>
      <c r="B4301" s="1" t="s">
        <v>7394</v>
      </c>
      <c r="C4301" s="7">
        <f>YEAR('Main 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c r="A4302" s="1">
        <v>4301</v>
      </c>
      <c r="B4302" s="1" t="s">
        <v>7394</v>
      </c>
      <c r="C4302" s="7">
        <f>YEAR('Main 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c r="A4303" s="1">
        <v>4302</v>
      </c>
      <c r="B4303" s="1" t="s">
        <v>7394</v>
      </c>
      <c r="C4303" s="7">
        <f>YEAR('Main 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c r="A4304" s="1">
        <v>4303</v>
      </c>
      <c r="B4304" s="1" t="s">
        <v>7395</v>
      </c>
      <c r="C4304" s="7">
        <f>YEAR('Main 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c r="A4305" s="1">
        <v>4304</v>
      </c>
      <c r="B4305" s="1" t="s">
        <v>7396</v>
      </c>
      <c r="C4305" s="7">
        <f>YEAR('Main 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c r="A4306" s="1">
        <v>4305</v>
      </c>
      <c r="B4306" s="1" t="s">
        <v>7398</v>
      </c>
      <c r="C4306" s="7">
        <f>YEAR('Main 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c r="A4307" s="1">
        <v>4306</v>
      </c>
      <c r="B4307" s="1" t="s">
        <v>7398</v>
      </c>
      <c r="C4307" s="7">
        <f>YEAR('Main 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c r="A4308" s="1">
        <v>4307</v>
      </c>
      <c r="B4308" s="1" t="s">
        <v>7399</v>
      </c>
      <c r="C4308" s="7">
        <f>YEAR('Main 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c r="A4309" s="1">
        <v>4308</v>
      </c>
      <c r="B4309" s="1" t="s">
        <v>7399</v>
      </c>
      <c r="C4309" s="7">
        <f>YEAR('Main 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c r="A4310" s="1">
        <v>4309</v>
      </c>
      <c r="B4310" s="1" t="s">
        <v>7400</v>
      </c>
      <c r="C4310" s="7">
        <f>YEAR('Main 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c r="A4311" s="1">
        <v>4310</v>
      </c>
      <c r="B4311" s="1" t="s">
        <v>7400</v>
      </c>
      <c r="C4311" s="7">
        <f>YEAR('Main 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c r="A4312" s="1">
        <v>4311</v>
      </c>
      <c r="B4312" s="1" t="s">
        <v>7400</v>
      </c>
      <c r="C4312" s="7">
        <f>YEAR('Main 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c r="A4313" s="1">
        <v>4312</v>
      </c>
      <c r="B4313" s="1" t="s">
        <v>7400</v>
      </c>
      <c r="C4313" s="7">
        <f>YEAR('Main 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c r="A4314" s="1">
        <v>4313</v>
      </c>
      <c r="B4314" s="1" t="s">
        <v>7400</v>
      </c>
      <c r="C4314" s="7">
        <f>YEAR('Main 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c r="A4315" s="1">
        <v>4314</v>
      </c>
      <c r="B4315" s="1" t="s">
        <v>7403</v>
      </c>
      <c r="C4315" s="7">
        <f>YEAR('Main 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c r="A4316" s="1">
        <v>4315</v>
      </c>
      <c r="B4316" s="1" t="s">
        <v>7404</v>
      </c>
      <c r="C4316" s="7">
        <f>YEAR('Main 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c r="A4317" s="1">
        <v>4316</v>
      </c>
      <c r="B4317" s="1" t="s">
        <v>7404</v>
      </c>
      <c r="C4317" s="7">
        <f>YEAR('Main 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c r="A4318" s="1">
        <v>4317</v>
      </c>
      <c r="B4318" s="1" t="s">
        <v>7404</v>
      </c>
      <c r="C4318" s="7">
        <f>YEAR('Main 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c r="A4319" s="1">
        <v>4318</v>
      </c>
      <c r="B4319" s="1" t="s">
        <v>7405</v>
      </c>
      <c r="C4319" s="7">
        <f>YEAR('Main 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c r="A4320" s="1">
        <v>4319</v>
      </c>
      <c r="B4320" s="1" t="s">
        <v>7406</v>
      </c>
      <c r="C4320" s="7">
        <f>YEAR('Main 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c r="A4321" s="1">
        <v>4320</v>
      </c>
      <c r="B4321" s="1" t="s">
        <v>7409</v>
      </c>
      <c r="C4321" s="7">
        <f>YEAR('Main 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c r="A4322" s="1">
        <v>4321</v>
      </c>
      <c r="B4322" s="1" t="s">
        <v>7409</v>
      </c>
      <c r="C4322" s="7">
        <f>YEAR('Main 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c r="A4323" s="1">
        <v>4322</v>
      </c>
      <c r="B4323" s="1" t="s">
        <v>7410</v>
      </c>
      <c r="C4323" s="7">
        <f>YEAR('Main 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c r="A4324" s="1">
        <v>4323</v>
      </c>
      <c r="B4324" s="1" t="s">
        <v>7410</v>
      </c>
      <c r="C4324" s="7">
        <f>YEAR('Main 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c r="A4325" s="1">
        <v>4324</v>
      </c>
      <c r="B4325" s="1" t="s">
        <v>7410</v>
      </c>
      <c r="C4325" s="7">
        <f>YEAR('Main 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c r="A4326" s="1">
        <v>4325</v>
      </c>
      <c r="B4326" s="1" t="s">
        <v>7410</v>
      </c>
      <c r="C4326" s="7">
        <f>YEAR('Main 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c r="A4327" s="1">
        <v>4326</v>
      </c>
      <c r="B4327" s="1" t="s">
        <v>7410</v>
      </c>
      <c r="C4327" s="7">
        <f>YEAR('Main 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c r="A4328" s="1">
        <v>4327</v>
      </c>
      <c r="B4328" s="1" t="s">
        <v>7411</v>
      </c>
      <c r="C4328" s="7">
        <f>YEAR('Main 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c r="A4329" s="1">
        <v>4328</v>
      </c>
      <c r="B4329" s="1" t="s">
        <v>7411</v>
      </c>
      <c r="C4329" s="7">
        <f>YEAR('Main 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c r="A4330" s="1">
        <v>4329</v>
      </c>
      <c r="B4330" s="1" t="s">
        <v>7412</v>
      </c>
      <c r="C4330" s="7">
        <f>YEAR('Main 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c r="A4331" s="1">
        <v>4330</v>
      </c>
      <c r="B4331" s="1" t="s">
        <v>7413</v>
      </c>
      <c r="C4331" s="7">
        <f>YEAR('Main 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c r="A4332" s="1">
        <v>4331</v>
      </c>
      <c r="B4332" s="1" t="s">
        <v>7413</v>
      </c>
      <c r="C4332" s="7">
        <f>YEAR('Main 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c r="A4333" s="1">
        <v>4332</v>
      </c>
      <c r="B4333" s="1" t="s">
        <v>7416</v>
      </c>
      <c r="C4333" s="7">
        <f>YEAR('Main 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c r="A4334" s="1">
        <v>4333</v>
      </c>
      <c r="B4334" s="1" t="s">
        <v>7416</v>
      </c>
      <c r="C4334" s="7">
        <f>YEAR('Main 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c r="A4335" s="1">
        <v>4334</v>
      </c>
      <c r="B4335" s="1" t="s">
        <v>7417</v>
      </c>
      <c r="C4335" s="7">
        <f>YEAR('Main 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c r="A4336" s="1">
        <v>4335</v>
      </c>
      <c r="B4336" s="1" t="s">
        <v>7417</v>
      </c>
      <c r="C4336" s="7">
        <f>YEAR('Main 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c r="A4337" s="1">
        <v>4336</v>
      </c>
      <c r="B4337" s="1" t="s">
        <v>7423</v>
      </c>
      <c r="C4337" s="7">
        <f>YEAR('Main 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c r="A4338" s="1">
        <v>4337</v>
      </c>
      <c r="B4338" s="1" t="s">
        <v>7423</v>
      </c>
      <c r="C4338" s="7">
        <f>YEAR('Main 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c r="A4339" s="1">
        <v>4338</v>
      </c>
      <c r="B4339" s="1" t="s">
        <v>7427</v>
      </c>
      <c r="C4339" s="7">
        <f>YEAR('Main 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c r="A4340" s="1">
        <v>4339</v>
      </c>
      <c r="B4340" s="1" t="s">
        <v>7427</v>
      </c>
      <c r="C4340" s="7">
        <f>YEAR('Main 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c r="A4341" s="1">
        <v>4340</v>
      </c>
      <c r="B4341" s="1" t="s">
        <v>7428</v>
      </c>
      <c r="C4341" s="7">
        <f>YEAR('Main 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c r="A4342" s="1">
        <v>4341</v>
      </c>
      <c r="B4342" s="1" t="s">
        <v>7429</v>
      </c>
      <c r="C4342" s="7">
        <f>YEAR('Main 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c r="A4343" s="1">
        <v>4342</v>
      </c>
      <c r="B4343" s="1" t="s">
        <v>7431</v>
      </c>
      <c r="C4343" s="7">
        <f>YEAR('Main 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c r="A4344" s="1">
        <v>4343</v>
      </c>
      <c r="B4344" s="1" t="s">
        <v>7432</v>
      </c>
      <c r="C4344" s="7">
        <f>YEAR('Main 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c r="A4345" s="1">
        <v>4344</v>
      </c>
      <c r="B4345" s="1" t="s">
        <v>7432</v>
      </c>
      <c r="C4345" s="7">
        <f>YEAR('Main 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c r="A4346" s="1">
        <v>4345</v>
      </c>
      <c r="B4346" s="1" t="s">
        <v>7432</v>
      </c>
      <c r="C4346" s="7">
        <f>YEAR('Main 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c r="A4347" s="1">
        <v>4346</v>
      </c>
      <c r="B4347" s="1" t="s">
        <v>7432</v>
      </c>
      <c r="C4347" s="7">
        <f>YEAR('Main 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c r="A4348" s="1">
        <v>4347</v>
      </c>
      <c r="B4348" s="1" t="s">
        <v>7433</v>
      </c>
      <c r="C4348" s="7">
        <f>YEAR('Main 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c r="A4349" s="1">
        <v>4348</v>
      </c>
      <c r="B4349" s="1" t="s">
        <v>7433</v>
      </c>
      <c r="C4349" s="7">
        <f>YEAR('Main 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c r="A4350" s="1">
        <v>4349</v>
      </c>
      <c r="B4350" s="1" t="s">
        <v>7436</v>
      </c>
      <c r="C4350" s="7">
        <f>YEAR('Main 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c r="A4351" s="1">
        <v>4350</v>
      </c>
      <c r="B4351" s="1" t="s">
        <v>7436</v>
      </c>
      <c r="C4351" s="7">
        <f>YEAR('Main 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c r="A4352" s="1">
        <v>4351</v>
      </c>
      <c r="B4352" s="1" t="s">
        <v>7437</v>
      </c>
      <c r="C4352" s="7">
        <f>YEAR('Main 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c r="A4353" s="1">
        <v>4352</v>
      </c>
      <c r="B4353" s="1" t="s">
        <v>7437</v>
      </c>
      <c r="C4353" s="7">
        <f>YEAR('Main 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c r="A4354" s="1">
        <v>4353</v>
      </c>
      <c r="B4354" s="1" t="s">
        <v>7438</v>
      </c>
      <c r="C4354" s="7">
        <f>YEAR('Main 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c r="A4355" s="1">
        <v>4354</v>
      </c>
      <c r="B4355" s="1" t="s">
        <v>7438</v>
      </c>
      <c r="C4355" s="7">
        <f>YEAR('Main 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c r="A4356" s="1">
        <v>4355</v>
      </c>
      <c r="B4356" s="1" t="s">
        <v>7441</v>
      </c>
      <c r="C4356" s="7">
        <f>YEAR('Main 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c r="A4357" s="1">
        <v>4356</v>
      </c>
      <c r="B4357" s="1" t="s">
        <v>7442</v>
      </c>
      <c r="C4357" s="7">
        <f>YEAR('Main 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c r="A4358" s="1">
        <v>4357</v>
      </c>
      <c r="B4358" s="1" t="s">
        <v>7442</v>
      </c>
      <c r="C4358" s="7">
        <f>YEAR('Main 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c r="A4359" s="1">
        <v>4358</v>
      </c>
      <c r="B4359" s="1" t="s">
        <v>7443</v>
      </c>
      <c r="C4359" s="7">
        <f>YEAR('Main 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c r="A4360" s="1">
        <v>4359</v>
      </c>
      <c r="B4360" s="1" t="s">
        <v>7443</v>
      </c>
      <c r="C4360" s="7">
        <f>YEAR('Main 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c r="A4361" s="1">
        <v>4360</v>
      </c>
      <c r="B4361" s="1" t="s">
        <v>7443</v>
      </c>
      <c r="C4361" s="7">
        <f>YEAR('Main 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c r="A4362" s="1">
        <v>4361</v>
      </c>
      <c r="B4362" s="1" t="s">
        <v>7444</v>
      </c>
      <c r="C4362" s="7">
        <f>YEAR('Main 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c r="A4363" s="1">
        <v>4362</v>
      </c>
      <c r="B4363" s="1" t="s">
        <v>7446</v>
      </c>
      <c r="C4363" s="7">
        <f>YEAR('Main 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c r="A4364" s="1">
        <v>4363</v>
      </c>
      <c r="B4364" s="1" t="s">
        <v>7447</v>
      </c>
      <c r="C4364" s="7">
        <f>YEAR('Main 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c r="A4365" s="1">
        <v>4364</v>
      </c>
      <c r="B4365" s="1" t="s">
        <v>7447</v>
      </c>
      <c r="C4365" s="7">
        <f>YEAR('Main 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c r="A4366" s="1">
        <v>4365</v>
      </c>
      <c r="B4366" s="1" t="s">
        <v>7447</v>
      </c>
      <c r="C4366" s="7">
        <f>YEAR('Main 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c r="A4367" s="1">
        <v>4366</v>
      </c>
      <c r="B4367" s="1" t="s">
        <v>7447</v>
      </c>
      <c r="C4367" s="7">
        <f>YEAR('Main 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c r="A4368" s="1">
        <v>4367</v>
      </c>
      <c r="B4368" s="1" t="s">
        <v>7447</v>
      </c>
      <c r="C4368" s="7">
        <f>YEAR('Main 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c r="A4369" s="1">
        <v>4368</v>
      </c>
      <c r="B4369" s="1" t="s">
        <v>7450</v>
      </c>
      <c r="C4369" s="7">
        <f>YEAR('Main 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c r="A4370" s="1">
        <v>4369</v>
      </c>
      <c r="B4370" s="1" t="s">
        <v>7450</v>
      </c>
      <c r="C4370" s="7">
        <f>YEAR('Main 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c r="A4371" s="1">
        <v>4370</v>
      </c>
      <c r="B4371" s="1" t="s">
        <v>7451</v>
      </c>
      <c r="C4371" s="7">
        <f>YEAR('Main 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c r="A4372" s="1">
        <v>4371</v>
      </c>
      <c r="B4372" s="1" t="s">
        <v>7451</v>
      </c>
      <c r="C4372" s="7">
        <f>YEAR('Main 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c r="A4373" s="1">
        <v>4372</v>
      </c>
      <c r="B4373" s="1" t="s">
        <v>7451</v>
      </c>
      <c r="C4373" s="7">
        <f>YEAR('Main 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c r="A4374" s="1">
        <v>4373</v>
      </c>
      <c r="B4374" s="1" t="s">
        <v>7454</v>
      </c>
      <c r="C4374" s="7">
        <f>YEAR('Main 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c r="A4375" s="1">
        <v>4374</v>
      </c>
      <c r="B4375" s="1" t="s">
        <v>7454</v>
      </c>
      <c r="C4375" s="7">
        <f>YEAR('Main 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c r="A4376" s="1">
        <v>4375</v>
      </c>
      <c r="B4376" s="1" t="s">
        <v>7456</v>
      </c>
      <c r="C4376" s="7">
        <f>YEAR('Main 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c r="A4377" s="1">
        <v>4376</v>
      </c>
      <c r="B4377" s="1" t="s">
        <v>7459</v>
      </c>
      <c r="C4377" s="7">
        <f>YEAR('Main 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c r="A4378" s="1">
        <v>4377</v>
      </c>
      <c r="B4378" s="1" t="s">
        <v>7459</v>
      </c>
      <c r="C4378" s="7">
        <f>YEAR('Main 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c r="A4379" s="1">
        <v>4378</v>
      </c>
      <c r="B4379" s="1" t="s">
        <v>7459</v>
      </c>
      <c r="C4379" s="7">
        <f>YEAR('Main 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c r="A4380" s="1">
        <v>4379</v>
      </c>
      <c r="B4380" s="1" t="s">
        <v>7461</v>
      </c>
      <c r="C4380" s="7">
        <f>YEAR('Main 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c r="A4381" s="1">
        <v>4380</v>
      </c>
      <c r="B4381" s="1" t="s">
        <v>7461</v>
      </c>
      <c r="C4381" s="7">
        <f>YEAR('Main 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c r="A4382" s="1">
        <v>4381</v>
      </c>
      <c r="B4382" s="1" t="s">
        <v>7462</v>
      </c>
      <c r="C4382" s="7">
        <f>YEAR('Main 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c r="A4383" s="1">
        <v>4382</v>
      </c>
      <c r="B4383" s="1" t="s">
        <v>7462</v>
      </c>
      <c r="C4383" s="7">
        <f>YEAR('Main 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c r="A4384" s="1">
        <v>4383</v>
      </c>
      <c r="B4384" s="1" t="s">
        <v>7463</v>
      </c>
      <c r="C4384" s="7">
        <f>YEAR('Main 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c r="A4385" s="1">
        <v>4384</v>
      </c>
      <c r="B4385" s="1" t="s">
        <v>7463</v>
      </c>
      <c r="C4385" s="7">
        <f>YEAR('Main 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c r="A4386" s="1">
        <v>4385</v>
      </c>
      <c r="B4386" s="1" t="s">
        <v>7463</v>
      </c>
      <c r="C4386" s="7">
        <f>YEAR('Main 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c r="A4387" s="1">
        <v>4386</v>
      </c>
      <c r="B4387" s="1" t="s">
        <v>7463</v>
      </c>
      <c r="C4387" s="7">
        <f>YEAR('Main 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c r="A4388" s="1">
        <v>4387</v>
      </c>
      <c r="B4388" s="1" t="s">
        <v>7466</v>
      </c>
      <c r="C4388" s="7">
        <f>YEAR('Main 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c r="A4389" s="1">
        <v>4388</v>
      </c>
      <c r="B4389" s="1" t="s">
        <v>7466</v>
      </c>
      <c r="C4389" s="7">
        <f>YEAR('Main 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c r="A4390" s="1">
        <v>4389</v>
      </c>
      <c r="B4390" s="1" t="s">
        <v>7467</v>
      </c>
      <c r="C4390" s="7">
        <f>YEAR('Main 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c r="A4391" s="1">
        <v>4390</v>
      </c>
      <c r="B4391" s="1" t="s">
        <v>7467</v>
      </c>
      <c r="C4391" s="7">
        <f>YEAR('Main 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c r="A4392" s="1">
        <v>4391</v>
      </c>
      <c r="B4392" s="1" t="s">
        <v>7467</v>
      </c>
      <c r="C4392" s="7">
        <f>YEAR('Main 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c r="A4393" s="1">
        <v>4392</v>
      </c>
      <c r="B4393" s="1" t="s">
        <v>7467</v>
      </c>
      <c r="C4393" s="7">
        <f>YEAR('Main 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c r="A4394" s="1">
        <v>4393</v>
      </c>
      <c r="B4394" s="1" t="s">
        <v>7468</v>
      </c>
      <c r="C4394" s="7">
        <f>YEAR('Main 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c r="A4395" s="1">
        <v>4394</v>
      </c>
      <c r="B4395" s="1" t="s">
        <v>7468</v>
      </c>
      <c r="C4395" s="7">
        <f>YEAR('Main 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c r="A4396" s="1">
        <v>4395</v>
      </c>
      <c r="B4396" s="1" t="s">
        <v>7469</v>
      </c>
      <c r="C4396" s="7">
        <f>YEAR('Main 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c r="A4397" s="1">
        <v>4396</v>
      </c>
      <c r="B4397" s="1" t="s">
        <v>7469</v>
      </c>
      <c r="C4397" s="7">
        <f>YEAR('Main 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c r="A4398" s="1">
        <v>4397</v>
      </c>
      <c r="B4398" s="1" t="s">
        <v>7470</v>
      </c>
      <c r="C4398" s="7">
        <f>YEAR('Main 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c r="A4399" s="1">
        <v>4398</v>
      </c>
      <c r="B4399" s="1" t="s">
        <v>7471</v>
      </c>
      <c r="C4399" s="7">
        <f>YEAR('Main 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c r="A4400" s="1">
        <v>4399</v>
      </c>
      <c r="B4400" s="1" t="s">
        <v>7471</v>
      </c>
      <c r="C4400" s="7">
        <f>YEAR('Main 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c r="A4401" s="1">
        <v>4400</v>
      </c>
      <c r="B4401" s="1" t="s">
        <v>7472</v>
      </c>
      <c r="C4401" s="7">
        <f>YEAR('Main 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c r="A4402" s="1">
        <v>4401</v>
      </c>
      <c r="B4402" s="1" t="s">
        <v>7472</v>
      </c>
      <c r="C4402" s="7">
        <f>YEAR('Main 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c r="A4403" s="1">
        <v>4402</v>
      </c>
      <c r="B4403" s="1" t="s">
        <v>7472</v>
      </c>
      <c r="C4403" s="7">
        <f>YEAR('Main 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c r="A4404" s="1">
        <v>4403</v>
      </c>
      <c r="B4404" s="1" t="s">
        <v>7473</v>
      </c>
      <c r="C4404" s="7">
        <f>YEAR('Main 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c r="A4405" s="1">
        <v>4404</v>
      </c>
      <c r="B4405" s="1" t="s">
        <v>7476</v>
      </c>
      <c r="C4405" s="7">
        <f>YEAR('Main 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c r="A4406" s="1">
        <v>4405</v>
      </c>
      <c r="B4406" s="1" t="s">
        <v>7477</v>
      </c>
      <c r="C4406" s="7">
        <f>YEAR('Main 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c r="A4407" s="1">
        <v>4406</v>
      </c>
      <c r="B4407" s="1" t="s">
        <v>7477</v>
      </c>
      <c r="C4407" s="7">
        <f>YEAR('Main 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c r="A4408" s="1">
        <v>4407</v>
      </c>
      <c r="B4408" s="1" t="s">
        <v>7478</v>
      </c>
      <c r="C4408" s="7">
        <f>YEAR('Main 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c r="A4409" s="1">
        <v>4408</v>
      </c>
      <c r="B4409" s="1" t="s">
        <v>7478</v>
      </c>
      <c r="C4409" s="7">
        <f>YEAR('Main 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c r="A4410" s="1">
        <v>4409</v>
      </c>
      <c r="B4410" s="1" t="s">
        <v>7478</v>
      </c>
      <c r="C4410" s="7">
        <f>YEAR('Main 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c r="A4411" s="1">
        <v>4410</v>
      </c>
      <c r="B4411" s="1" t="s">
        <v>7479</v>
      </c>
      <c r="C4411" s="7">
        <f>YEAR('Main 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c r="A4412" s="1">
        <v>4411</v>
      </c>
      <c r="B4412" s="1" t="s">
        <v>7479</v>
      </c>
      <c r="C4412" s="7">
        <f>YEAR('Main 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c r="A4413" s="1">
        <v>4412</v>
      </c>
      <c r="B4413" s="1" t="s">
        <v>7480</v>
      </c>
      <c r="C4413" s="7">
        <f>YEAR('Main 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c r="A4414" s="1">
        <v>4413</v>
      </c>
      <c r="B4414" s="1" t="s">
        <v>7480</v>
      </c>
      <c r="C4414" s="7">
        <f>YEAR('Main 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c r="A4415" s="1">
        <v>4414</v>
      </c>
      <c r="B4415" s="1" t="s">
        <v>7480</v>
      </c>
      <c r="C4415" s="7">
        <f>YEAR('Main 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c r="A4416" s="1">
        <v>4415</v>
      </c>
      <c r="B4416" s="1" t="s">
        <v>7481</v>
      </c>
      <c r="C4416" s="7">
        <f>YEAR('Main 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c r="A4417" s="1">
        <v>4416</v>
      </c>
      <c r="B4417" s="1" t="s">
        <v>7482</v>
      </c>
      <c r="C4417" s="7">
        <f>YEAR('Main 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c r="A4418" s="1">
        <v>4417</v>
      </c>
      <c r="B4418" s="1" t="s">
        <v>7482</v>
      </c>
      <c r="C4418" s="7">
        <f>YEAR('Main 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c r="A4419" s="1">
        <v>4418</v>
      </c>
      <c r="B4419" s="1" t="s">
        <v>7483</v>
      </c>
      <c r="C4419" s="7">
        <f>YEAR('Main 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c r="A4420" s="1">
        <v>4419</v>
      </c>
      <c r="B4420" s="1" t="s">
        <v>7484</v>
      </c>
      <c r="C4420" s="7">
        <f>YEAR('Main 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c r="A4421" s="1">
        <v>4420</v>
      </c>
      <c r="B4421" s="1" t="s">
        <v>7485</v>
      </c>
      <c r="C4421" s="7">
        <f>YEAR('Main 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c r="A4422" s="1">
        <v>4421</v>
      </c>
      <c r="B4422" s="1" t="s">
        <v>7486</v>
      </c>
      <c r="C4422" s="7">
        <f>YEAR('Main 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c r="A4423" s="1">
        <v>4422</v>
      </c>
      <c r="B4423" s="1" t="s">
        <v>7487</v>
      </c>
      <c r="C4423" s="7">
        <f>YEAR('Main 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c r="A4424" s="1">
        <v>4423</v>
      </c>
      <c r="B4424" s="1" t="s">
        <v>7489</v>
      </c>
      <c r="C4424" s="7">
        <f>YEAR('Main 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c r="A4425" s="1">
        <v>4424</v>
      </c>
      <c r="B4425" s="1" t="s">
        <v>7489</v>
      </c>
      <c r="C4425" s="7">
        <f>YEAR('Main 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c r="A4426" s="1">
        <v>4425</v>
      </c>
      <c r="B4426" s="1" t="s">
        <v>7489</v>
      </c>
      <c r="C4426" s="7">
        <f>YEAR('Main 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c r="A4427" s="1">
        <v>4426</v>
      </c>
      <c r="B4427" s="1" t="s">
        <v>7489</v>
      </c>
      <c r="C4427" s="7">
        <f>YEAR('Main 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c r="A4428" s="1">
        <v>4427</v>
      </c>
      <c r="B4428" s="1" t="s">
        <v>7489</v>
      </c>
      <c r="C4428" s="7">
        <f>YEAR('Main 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c r="A4429" s="1">
        <v>4428</v>
      </c>
      <c r="B4429" s="1" t="s">
        <v>7493</v>
      </c>
      <c r="C4429" s="7">
        <f>YEAR('Main 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c r="A4430" s="1">
        <v>4429</v>
      </c>
      <c r="B4430" s="1" t="s">
        <v>7494</v>
      </c>
      <c r="C4430" s="7">
        <f>YEAR('Main 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c r="A4431" s="1">
        <v>4430</v>
      </c>
      <c r="B4431" s="1" t="s">
        <v>7495</v>
      </c>
      <c r="C4431" s="7">
        <f>YEAR('Main 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c r="A4432" s="1">
        <v>4431</v>
      </c>
      <c r="B4432" s="1" t="s">
        <v>7496</v>
      </c>
      <c r="C4432" s="7">
        <f>YEAR('Main 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c r="A4433" s="1">
        <v>4432</v>
      </c>
      <c r="B4433" s="1" t="s">
        <v>7496</v>
      </c>
      <c r="C4433" s="7">
        <f>YEAR('Main 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c r="A4434" s="1">
        <v>4433</v>
      </c>
      <c r="B4434" s="1" t="s">
        <v>7496</v>
      </c>
      <c r="C4434" s="7">
        <f>YEAR('Main 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c r="A4435" s="1">
        <v>4434</v>
      </c>
      <c r="B4435" s="1" t="s">
        <v>7496</v>
      </c>
      <c r="C4435" s="7">
        <f>YEAR('Main 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c r="A4436" s="1">
        <v>4435</v>
      </c>
      <c r="B4436" s="1" t="s">
        <v>7496</v>
      </c>
      <c r="C4436" s="7">
        <f>YEAR('Main 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c r="A4437" s="1">
        <v>4436</v>
      </c>
      <c r="B4437" s="1" t="s">
        <v>7499</v>
      </c>
      <c r="C4437" s="7">
        <f>YEAR('Main 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c r="A4438" s="1">
        <v>4437</v>
      </c>
      <c r="B4438" s="1" t="s">
        <v>7499</v>
      </c>
      <c r="C4438" s="7">
        <f>YEAR('Main 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c r="A4439" s="1">
        <v>4438</v>
      </c>
      <c r="B4439" s="1" t="s">
        <v>7499</v>
      </c>
      <c r="C4439" s="7">
        <f>YEAR('Main 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c r="A4440" s="1">
        <v>4439</v>
      </c>
      <c r="B4440" s="1" t="s">
        <v>7502</v>
      </c>
      <c r="C4440" s="7">
        <f>YEAR('Main 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c r="A4441" s="1">
        <v>4440</v>
      </c>
      <c r="B4441" s="1" t="s">
        <v>7502</v>
      </c>
      <c r="C4441" s="7">
        <f>YEAR('Main 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c r="A4442" s="1">
        <v>4441</v>
      </c>
      <c r="B4442" s="1" t="s">
        <v>7503</v>
      </c>
      <c r="C4442" s="7">
        <f>YEAR('Main 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c r="A4443" s="1">
        <v>4442</v>
      </c>
      <c r="B4443" s="1" t="s">
        <v>7503</v>
      </c>
      <c r="C4443" s="7">
        <f>YEAR('Main 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c r="A4444" s="1">
        <v>4443</v>
      </c>
      <c r="B4444" s="1" t="s">
        <v>7503</v>
      </c>
      <c r="C4444" s="7">
        <f>YEAR('Main 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c r="A4445" s="1">
        <v>4444</v>
      </c>
      <c r="B4445" s="1" t="s">
        <v>7503</v>
      </c>
      <c r="C4445" s="7">
        <f>YEAR('Main 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c r="A4446" s="1">
        <v>4445</v>
      </c>
      <c r="B4446" s="1" t="s">
        <v>7508</v>
      </c>
      <c r="C4446" s="7">
        <f>YEAR('Main 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c r="A4447" s="1">
        <v>4446</v>
      </c>
      <c r="B4447" s="1" t="s">
        <v>7508</v>
      </c>
      <c r="C4447" s="7">
        <f>YEAR('Main 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c r="A4448" s="1">
        <v>4447</v>
      </c>
      <c r="B4448" s="1" t="s">
        <v>7508</v>
      </c>
      <c r="C4448" s="7">
        <f>YEAR('Main 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c r="A4449" s="1">
        <v>4448</v>
      </c>
      <c r="B4449" s="1" t="s">
        <v>7508</v>
      </c>
      <c r="C4449" s="7">
        <f>YEAR('Main 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c r="A4450" s="1">
        <v>4449</v>
      </c>
      <c r="B4450" s="1" t="s">
        <v>7509</v>
      </c>
      <c r="C4450" s="7">
        <f>YEAR('Main 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c r="A4451" s="1">
        <v>4450</v>
      </c>
      <c r="B4451" s="1" t="s">
        <v>7509</v>
      </c>
      <c r="C4451" s="7">
        <f>YEAR('Main 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c r="A4452" s="1">
        <v>4451</v>
      </c>
      <c r="B4452" s="1" t="s">
        <v>7509</v>
      </c>
      <c r="C4452" s="7">
        <f>YEAR('Main 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c r="A4453" s="1">
        <v>4452</v>
      </c>
      <c r="B4453" s="1" t="s">
        <v>7510</v>
      </c>
      <c r="C4453" s="7">
        <f>YEAR('Main 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c r="A4454" s="1">
        <v>4453</v>
      </c>
      <c r="B4454" s="1" t="s">
        <v>7510</v>
      </c>
      <c r="C4454" s="7">
        <f>YEAR('Main 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c r="A4455" s="1">
        <v>4454</v>
      </c>
      <c r="B4455" s="1" t="s">
        <v>7510</v>
      </c>
      <c r="C4455" s="7">
        <f>YEAR('Main 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c r="A4456" s="1">
        <v>4455</v>
      </c>
      <c r="B4456" s="1" t="s">
        <v>7510</v>
      </c>
      <c r="C4456" s="7">
        <f>YEAR('Main 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c r="A4457" s="1">
        <v>4456</v>
      </c>
      <c r="B4457" s="1" t="s">
        <v>7513</v>
      </c>
      <c r="C4457" s="7">
        <f>YEAR('Main 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c r="A4458" s="1">
        <v>4457</v>
      </c>
      <c r="B4458" s="1" t="s">
        <v>7513</v>
      </c>
      <c r="C4458" s="7">
        <f>YEAR('Main 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c r="A4459" s="1">
        <v>4458</v>
      </c>
      <c r="B4459" s="1" t="s">
        <v>7514</v>
      </c>
      <c r="C4459" s="7">
        <f>YEAR('Main 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c r="A4460" s="1">
        <v>4459</v>
      </c>
      <c r="B4460" s="1" t="s">
        <v>7515</v>
      </c>
      <c r="C4460" s="7">
        <f>YEAR('Main 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c r="A4461" s="1">
        <v>4460</v>
      </c>
      <c r="B4461" s="1" t="s">
        <v>7516</v>
      </c>
      <c r="C4461" s="7">
        <f>YEAR('Main 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c r="A4462" s="1">
        <v>4461</v>
      </c>
      <c r="B4462" s="1" t="s">
        <v>7516</v>
      </c>
      <c r="C4462" s="7">
        <f>YEAR('Main 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c r="A4463" s="1">
        <v>4462</v>
      </c>
      <c r="B4463" s="1" t="s">
        <v>7516</v>
      </c>
      <c r="C4463" s="7">
        <f>YEAR('Main 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c r="A4464" s="1">
        <v>4463</v>
      </c>
      <c r="B4464" s="1" t="s">
        <v>7516</v>
      </c>
      <c r="C4464" s="7">
        <f>YEAR('Main 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c r="A4465" s="1">
        <v>4464</v>
      </c>
      <c r="B4465" s="1" t="s">
        <v>7516</v>
      </c>
      <c r="C4465" s="7">
        <f>YEAR('Main 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c r="A4466" s="1">
        <v>4465</v>
      </c>
      <c r="B4466" s="1" t="s">
        <v>7516</v>
      </c>
      <c r="C4466" s="7">
        <f>YEAR('Main 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c r="A4467" s="1">
        <v>4466</v>
      </c>
      <c r="B4467" s="1" t="s">
        <v>7519</v>
      </c>
      <c r="C4467" s="7">
        <f>YEAR('Main 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c r="A4468" s="1">
        <v>4467</v>
      </c>
      <c r="B4468" s="1" t="s">
        <v>7520</v>
      </c>
      <c r="C4468" s="7">
        <f>YEAR('Main 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c r="A4469" s="1">
        <v>4468</v>
      </c>
      <c r="B4469" s="1" t="s">
        <v>7520</v>
      </c>
      <c r="C4469" s="7">
        <f>YEAR('Main 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c r="A4470" s="1">
        <v>4469</v>
      </c>
      <c r="B4470" s="1" t="s">
        <v>7520</v>
      </c>
      <c r="C4470" s="7">
        <f>YEAR('Main 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c r="A4471" s="1">
        <v>4470</v>
      </c>
      <c r="B4471" s="1" t="s">
        <v>7520</v>
      </c>
      <c r="C4471" s="7">
        <f>YEAR('Main 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c r="A4472" s="1">
        <v>4471</v>
      </c>
      <c r="B4472" s="1" t="s">
        <v>7521</v>
      </c>
      <c r="C4472" s="7">
        <f>YEAR('Main 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c r="A4473" s="1">
        <v>4472</v>
      </c>
      <c r="B4473" s="1" t="s">
        <v>7522</v>
      </c>
      <c r="C4473" s="7">
        <f>YEAR('Main 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c r="A4474" s="1">
        <v>4473</v>
      </c>
      <c r="B4474" s="1" t="s">
        <v>7522</v>
      </c>
      <c r="C4474" s="7">
        <f>YEAR('Main 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c r="A4475" s="1">
        <v>4474</v>
      </c>
      <c r="B4475" s="1" t="s">
        <v>7522</v>
      </c>
      <c r="C4475" s="7">
        <f>YEAR('Main 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c r="A4476" s="1">
        <v>4475</v>
      </c>
      <c r="B4476" s="1" t="s">
        <v>7522</v>
      </c>
      <c r="C4476" s="7">
        <f>YEAR('Main 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c r="A4477" s="1">
        <v>4476</v>
      </c>
      <c r="B4477" s="1" t="s">
        <v>7522</v>
      </c>
      <c r="C4477" s="7">
        <f>YEAR('Main 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c r="A4478" s="1">
        <v>4477</v>
      </c>
      <c r="B4478" s="1" t="s">
        <v>7522</v>
      </c>
      <c r="C4478" s="7">
        <f>YEAR('Main 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c r="A4479" s="1">
        <v>4478</v>
      </c>
      <c r="B4479" s="1" t="s">
        <v>7526</v>
      </c>
      <c r="C4479" s="7">
        <f>YEAR('Main 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c r="A4480" s="1">
        <v>4479</v>
      </c>
      <c r="B4480" s="1" t="s">
        <v>7526</v>
      </c>
      <c r="C4480" s="7">
        <f>YEAR('Main 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c r="A4481" s="1">
        <v>4480</v>
      </c>
      <c r="B4481" s="1" t="s">
        <v>7530</v>
      </c>
      <c r="C4481" s="7">
        <f>YEAR('Main 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c r="A4482" s="1">
        <v>4481</v>
      </c>
      <c r="B4482" s="1" t="s">
        <v>7533</v>
      </c>
      <c r="C4482" s="7">
        <f>YEAR('Main 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c r="A4483" s="1">
        <v>4482</v>
      </c>
      <c r="B4483" s="1" t="s">
        <v>7533</v>
      </c>
      <c r="C4483" s="7">
        <f>YEAR('Main 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c r="A4484" s="1">
        <v>4483</v>
      </c>
      <c r="B4484" s="1" t="s">
        <v>7533</v>
      </c>
      <c r="C4484" s="7">
        <f>YEAR('Main 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c r="A4485" s="1">
        <v>4484</v>
      </c>
      <c r="B4485" s="1" t="s">
        <v>7533</v>
      </c>
      <c r="C4485" s="7">
        <f>YEAR('Main 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c r="A4486" s="1">
        <v>4485</v>
      </c>
      <c r="B4486" s="1" t="s">
        <v>7533</v>
      </c>
      <c r="C4486" s="7">
        <f>YEAR('Main 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c r="A4487" s="1">
        <v>4486</v>
      </c>
      <c r="B4487" s="1" t="s">
        <v>7533</v>
      </c>
      <c r="C4487" s="7">
        <f>YEAR('Main 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c r="A4488" s="1">
        <v>4487</v>
      </c>
      <c r="B4488" s="1" t="s">
        <v>7533</v>
      </c>
      <c r="C4488" s="7">
        <f>YEAR('Main 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c r="A4489" s="1">
        <v>4488</v>
      </c>
      <c r="B4489" s="1" t="s">
        <v>7536</v>
      </c>
      <c r="C4489" s="7">
        <f>YEAR('Main 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c r="A4490" s="1">
        <v>4489</v>
      </c>
      <c r="B4490" s="1" t="s">
        <v>7536</v>
      </c>
      <c r="C4490" s="7">
        <f>YEAR('Main 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c r="A4491" s="1">
        <v>4490</v>
      </c>
      <c r="B4491" s="1" t="s">
        <v>7536</v>
      </c>
      <c r="C4491" s="7">
        <f>YEAR('Main 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c r="A4492" s="1">
        <v>4491</v>
      </c>
      <c r="B4492" s="1" t="s">
        <v>7537</v>
      </c>
      <c r="C4492" s="7">
        <f>YEAR('Main 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c r="A4493" s="1">
        <v>4492</v>
      </c>
      <c r="B4493" s="1" t="s">
        <v>7538</v>
      </c>
      <c r="C4493" s="7">
        <f>YEAR('Main 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c r="A4494" s="1">
        <v>4493</v>
      </c>
      <c r="B4494" s="1" t="s">
        <v>7538</v>
      </c>
      <c r="C4494" s="7">
        <f>YEAR('Main 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c r="A4495" s="1">
        <v>4494</v>
      </c>
      <c r="B4495" s="1" t="s">
        <v>7538</v>
      </c>
      <c r="C4495" s="7">
        <f>YEAR('Main 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c r="A4496" s="1">
        <v>4495</v>
      </c>
      <c r="B4496" s="1" t="s">
        <v>7538</v>
      </c>
      <c r="C4496" s="7">
        <f>YEAR('Main 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c r="A4497" s="1">
        <v>4496</v>
      </c>
      <c r="B4497" s="1" t="s">
        <v>7539</v>
      </c>
      <c r="C4497" s="7">
        <f>YEAR('Main 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c r="A4498" s="1">
        <v>4497</v>
      </c>
      <c r="B4498" s="1" t="s">
        <v>7539</v>
      </c>
      <c r="C4498" s="7">
        <f>YEAR('Main 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c r="A4499" s="1">
        <v>4498</v>
      </c>
      <c r="B4499" s="1" t="s">
        <v>7540</v>
      </c>
      <c r="C4499" s="7">
        <f>YEAR('Main 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c r="A4500" s="1">
        <v>4499</v>
      </c>
      <c r="B4500" s="1" t="s">
        <v>7541</v>
      </c>
      <c r="C4500" s="7">
        <f>YEAR('Main 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c r="A4501" s="1">
        <v>4500</v>
      </c>
      <c r="B4501" s="1" t="s">
        <v>7544</v>
      </c>
      <c r="C4501" s="7">
        <f>YEAR('Main 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c r="A4502" s="1">
        <v>4501</v>
      </c>
      <c r="B4502" s="1" t="s">
        <v>7544</v>
      </c>
      <c r="C4502" s="7">
        <f>YEAR('Main 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c r="A4503" s="1">
        <v>4502</v>
      </c>
      <c r="B4503" s="1" t="s">
        <v>7545</v>
      </c>
      <c r="C4503" s="7">
        <f>YEAR('Main 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c r="A4504" s="1">
        <v>4503</v>
      </c>
      <c r="B4504" s="1" t="s">
        <v>7545</v>
      </c>
      <c r="C4504" s="7">
        <f>YEAR('Main 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c r="A4505" s="1">
        <v>4504</v>
      </c>
      <c r="B4505" s="1" t="s">
        <v>7546</v>
      </c>
      <c r="C4505" s="7">
        <f>YEAR('Main 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c r="A4506" s="1">
        <v>4505</v>
      </c>
      <c r="B4506" s="1" t="s">
        <v>7546</v>
      </c>
      <c r="C4506" s="7">
        <f>YEAR('Main 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c r="A4507" s="1">
        <v>4506</v>
      </c>
      <c r="B4507" s="1" t="s">
        <v>7546</v>
      </c>
      <c r="C4507" s="7">
        <f>YEAR('Main 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c r="A4508" s="1">
        <v>4507</v>
      </c>
      <c r="B4508" s="1" t="s">
        <v>7546</v>
      </c>
      <c r="C4508" s="7">
        <f>YEAR('Main 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c r="A4509" s="1">
        <v>4508</v>
      </c>
      <c r="B4509" s="1" t="s">
        <v>7546</v>
      </c>
      <c r="C4509" s="7">
        <f>YEAR('Main 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c r="A4510" s="1">
        <v>4509</v>
      </c>
      <c r="B4510" s="1" t="s">
        <v>7546</v>
      </c>
      <c r="C4510" s="7">
        <f>YEAR('Main 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c r="A4511" s="1">
        <v>4510</v>
      </c>
      <c r="B4511" s="1" t="s">
        <v>7549</v>
      </c>
      <c r="C4511" s="7">
        <f>YEAR('Main 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c r="A4512" s="1">
        <v>4511</v>
      </c>
      <c r="B4512" s="1" t="s">
        <v>7552</v>
      </c>
      <c r="C4512" s="7">
        <f>YEAR('Main 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c r="A4513" s="1">
        <v>4512</v>
      </c>
      <c r="B4513" s="1" t="s">
        <v>7552</v>
      </c>
      <c r="C4513" s="7">
        <f>YEAR('Main 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c r="A4514" s="1">
        <v>4513</v>
      </c>
      <c r="B4514" s="1" t="s">
        <v>7553</v>
      </c>
      <c r="C4514" s="7">
        <f>YEAR('Main 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c r="A4515" s="1">
        <v>4514</v>
      </c>
      <c r="B4515" s="1" t="s">
        <v>7554</v>
      </c>
      <c r="C4515" s="7">
        <f>YEAR('Main 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c r="A4516" s="1">
        <v>4515</v>
      </c>
      <c r="B4516" s="1" t="s">
        <v>7555</v>
      </c>
      <c r="C4516" s="7">
        <f>YEAR('Main 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c r="A4517" s="1">
        <v>4516</v>
      </c>
      <c r="B4517" s="1" t="s">
        <v>7557</v>
      </c>
      <c r="C4517" s="7">
        <f>YEAR('Main 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c r="A4518" s="1">
        <v>4517</v>
      </c>
      <c r="B4518" s="1" t="s">
        <v>7558</v>
      </c>
      <c r="C4518" s="7">
        <f>YEAR('Main 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c r="A4519" s="1">
        <v>4518</v>
      </c>
      <c r="B4519" s="1" t="s">
        <v>7558</v>
      </c>
      <c r="C4519" s="7">
        <f>YEAR('Main 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c r="A4520" s="1">
        <v>4519</v>
      </c>
      <c r="B4520" s="1" t="s">
        <v>7561</v>
      </c>
      <c r="C4520" s="7">
        <f>YEAR('Main 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c r="A4521" s="1">
        <v>4520</v>
      </c>
      <c r="B4521" s="1" t="s">
        <v>7562</v>
      </c>
      <c r="C4521" s="7">
        <f>YEAR('Main 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c r="A4522" s="1">
        <v>4521</v>
      </c>
      <c r="B4522" s="1" t="s">
        <v>7565</v>
      </c>
      <c r="C4522" s="7">
        <f>YEAR('Main 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c r="A4523" s="1">
        <v>4522</v>
      </c>
      <c r="B4523" s="1" t="s">
        <v>7565</v>
      </c>
      <c r="C4523" s="7">
        <f>YEAR('Main 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c r="A4524" s="1">
        <v>4523</v>
      </c>
      <c r="B4524" s="1" t="s">
        <v>7566</v>
      </c>
      <c r="C4524" s="7">
        <f>YEAR('Main 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c r="A4525" s="1">
        <v>4524</v>
      </c>
      <c r="B4525" s="1" t="s">
        <v>7567</v>
      </c>
      <c r="C4525" s="7">
        <f>YEAR('Main 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c r="A4526" s="1">
        <v>4525</v>
      </c>
      <c r="B4526" s="1" t="s">
        <v>7567</v>
      </c>
      <c r="C4526" s="7">
        <f>YEAR('Main 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c r="A4527" s="1">
        <v>4526</v>
      </c>
      <c r="B4527" s="1" t="s">
        <v>7568</v>
      </c>
      <c r="C4527" s="7">
        <f>YEAR('Main 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c r="A4528" s="1">
        <v>4527</v>
      </c>
      <c r="B4528" s="1" t="s">
        <v>7568</v>
      </c>
      <c r="C4528" s="7">
        <f>YEAR('Main 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c r="A4529" s="1">
        <v>4528</v>
      </c>
      <c r="B4529" s="1" t="s">
        <v>7568</v>
      </c>
      <c r="C4529" s="7">
        <f>YEAR('Main 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c r="A4530" s="1">
        <v>4529</v>
      </c>
      <c r="B4530" s="1" t="s">
        <v>7572</v>
      </c>
      <c r="C4530" s="7">
        <f>YEAR('Main 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c r="A4531" s="1">
        <v>4530</v>
      </c>
      <c r="B4531" s="1" t="s">
        <v>7573</v>
      </c>
      <c r="C4531" s="7">
        <f>YEAR('Main 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c r="A4532" s="1">
        <v>4531</v>
      </c>
      <c r="B4532" s="1" t="s">
        <v>7574</v>
      </c>
      <c r="C4532" s="7">
        <f>YEAR('Main 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c r="A4533" s="1">
        <v>4532</v>
      </c>
      <c r="B4533" s="1" t="s">
        <v>7574</v>
      </c>
      <c r="C4533" s="7">
        <f>YEAR('Main 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c r="A4534" s="1">
        <v>4533</v>
      </c>
      <c r="B4534" s="1" t="s">
        <v>7575</v>
      </c>
      <c r="C4534" s="7">
        <f>YEAR('Main 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c r="A4535" s="1">
        <v>4534</v>
      </c>
      <c r="B4535" s="1" t="s">
        <v>7575</v>
      </c>
      <c r="C4535" s="7">
        <f>YEAR('Main 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c r="A4536" s="1">
        <v>4535</v>
      </c>
      <c r="B4536" s="1" t="s">
        <v>7576</v>
      </c>
      <c r="C4536" s="7">
        <f>YEAR('Main 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c r="A4537" s="1">
        <v>4536</v>
      </c>
      <c r="B4537" s="1" t="s">
        <v>7577</v>
      </c>
      <c r="C4537" s="7">
        <f>YEAR('Main 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c r="A4538" s="1">
        <v>4537</v>
      </c>
      <c r="B4538" s="1" t="s">
        <v>7577</v>
      </c>
      <c r="C4538" s="7">
        <f>YEAR('Main 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c r="A4539" s="1">
        <v>4538</v>
      </c>
      <c r="B4539" s="1" t="s">
        <v>7577</v>
      </c>
      <c r="C4539" s="7">
        <f>YEAR('Main 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c r="A4540" s="1">
        <v>4539</v>
      </c>
      <c r="B4540" s="1" t="s">
        <v>7577</v>
      </c>
      <c r="C4540" s="7">
        <f>YEAR('Main 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c r="A4541" s="1">
        <v>4540</v>
      </c>
      <c r="B4541" s="1" t="s">
        <v>7578</v>
      </c>
      <c r="C4541" s="7">
        <f>YEAR('Main 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c r="A4542" s="1">
        <v>4541</v>
      </c>
      <c r="B4542" s="1" t="s">
        <v>7578</v>
      </c>
      <c r="C4542" s="7">
        <f>YEAR('Main 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c r="A4543" s="1">
        <v>4542</v>
      </c>
      <c r="B4543" s="1" t="s">
        <v>7579</v>
      </c>
      <c r="C4543" s="7">
        <f>YEAR('Main 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c r="A4544" s="1">
        <v>4543</v>
      </c>
      <c r="B4544" s="1" t="s">
        <v>7580</v>
      </c>
      <c r="C4544" s="7">
        <f>YEAR('Main 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c r="A4545" s="1">
        <v>4544</v>
      </c>
      <c r="B4545" s="1" t="s">
        <v>7585</v>
      </c>
      <c r="C4545" s="7">
        <f>YEAR('Main 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c r="A4546" s="1">
        <v>4545</v>
      </c>
      <c r="B4546" s="1" t="s">
        <v>7585</v>
      </c>
      <c r="C4546" s="7">
        <f>YEAR('Main 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c r="A4547" s="1">
        <v>4546</v>
      </c>
      <c r="B4547" s="1" t="s">
        <v>7585</v>
      </c>
      <c r="C4547" s="7">
        <f>YEAR('Main 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c r="A4548" s="1">
        <v>4547</v>
      </c>
      <c r="B4548" s="1" t="s">
        <v>7585</v>
      </c>
      <c r="C4548" s="7">
        <f>YEAR('Main 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c r="A4549" s="1">
        <v>4548</v>
      </c>
      <c r="B4549" s="1" t="s">
        <v>7585</v>
      </c>
      <c r="C4549" s="7">
        <f>YEAR('Main 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c r="A4550" s="1">
        <v>4549</v>
      </c>
      <c r="B4550" s="1" t="s">
        <v>7585</v>
      </c>
      <c r="C4550" s="7">
        <f>YEAR('Main 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c r="A4551" s="1">
        <v>4550</v>
      </c>
      <c r="B4551" s="1" t="s">
        <v>7585</v>
      </c>
      <c r="C4551" s="7">
        <f>YEAR('Main 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c r="A4552" s="1">
        <v>4551</v>
      </c>
      <c r="B4552" s="1" t="s">
        <v>7586</v>
      </c>
      <c r="C4552" s="7">
        <f>YEAR('Main 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c r="A4553" s="1">
        <v>4552</v>
      </c>
      <c r="B4553" s="1" t="s">
        <v>7589</v>
      </c>
      <c r="C4553" s="7">
        <f>YEAR('Main 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c r="A4554" s="1">
        <v>4553</v>
      </c>
      <c r="B4554" s="1" t="s">
        <v>7590</v>
      </c>
      <c r="C4554" s="7">
        <f>YEAR('Main 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c r="A4555" s="1">
        <v>4554</v>
      </c>
      <c r="B4555" s="1" t="s">
        <v>7590</v>
      </c>
      <c r="C4555" s="7">
        <f>YEAR('Main 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c r="A4556" s="1">
        <v>4555</v>
      </c>
      <c r="B4556" s="1" t="s">
        <v>7591</v>
      </c>
      <c r="C4556" s="7">
        <f>YEAR('Main 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c r="A4557" s="1">
        <v>4556</v>
      </c>
      <c r="B4557" s="1" t="s">
        <v>7593</v>
      </c>
      <c r="C4557" s="7">
        <f>YEAR('Main 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c r="A4558" s="1">
        <v>4557</v>
      </c>
      <c r="B4558" s="1" t="s">
        <v>7593</v>
      </c>
      <c r="C4558" s="7">
        <f>YEAR('Main 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c r="A4559" s="1">
        <v>4558</v>
      </c>
      <c r="B4559" s="1" t="s">
        <v>7594</v>
      </c>
      <c r="C4559" s="7">
        <f>YEAR('Main 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c r="A4560" s="1">
        <v>4559</v>
      </c>
      <c r="B4560" s="1" t="s">
        <v>7595</v>
      </c>
      <c r="C4560" s="7">
        <f>YEAR('Main 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c r="A4561" s="1">
        <v>4560</v>
      </c>
      <c r="B4561" s="1" t="s">
        <v>7596</v>
      </c>
      <c r="C4561" s="7">
        <f>YEAR('Main 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c r="A4562" s="1">
        <v>4561</v>
      </c>
      <c r="B4562" s="1" t="s">
        <v>7597</v>
      </c>
      <c r="C4562" s="7">
        <f>YEAR('Main 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c r="A4563" s="1">
        <v>4562</v>
      </c>
      <c r="B4563" s="1" t="s">
        <v>7597</v>
      </c>
      <c r="C4563" s="7">
        <f>YEAR('Main 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c r="A4564" s="1">
        <v>4563</v>
      </c>
      <c r="B4564" s="1" t="s">
        <v>7597</v>
      </c>
      <c r="C4564" s="7">
        <f>YEAR('Main 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c r="A4565" s="1">
        <v>4564</v>
      </c>
      <c r="B4565" s="1" t="s">
        <v>7602</v>
      </c>
      <c r="C4565" s="7">
        <f>YEAR('Main 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c r="A4566" s="1">
        <v>4565</v>
      </c>
      <c r="B4566" s="1" t="s">
        <v>7603</v>
      </c>
      <c r="C4566" s="7">
        <f>YEAR('Main 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c r="A4567" s="1">
        <v>4566</v>
      </c>
      <c r="B4567" s="1" t="s">
        <v>7604</v>
      </c>
      <c r="C4567" s="7">
        <f>YEAR('Main 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c r="A4568" s="1">
        <v>4567</v>
      </c>
      <c r="B4568" s="1" t="s">
        <v>7604</v>
      </c>
      <c r="C4568" s="7">
        <f>YEAR('Main 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c r="A4569" s="1">
        <v>4568</v>
      </c>
      <c r="B4569" s="1" t="s">
        <v>7604</v>
      </c>
      <c r="C4569" s="7">
        <f>YEAR('Main 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c r="A4570" s="1">
        <v>4569</v>
      </c>
      <c r="B4570" s="1" t="s">
        <v>7605</v>
      </c>
      <c r="C4570" s="7">
        <f>YEAR('Main 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c r="A4571" s="1">
        <v>4570</v>
      </c>
      <c r="B4571" s="1" t="s">
        <v>7606</v>
      </c>
      <c r="C4571" s="7">
        <f>YEAR('Main 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c r="A4572" s="1">
        <v>4571</v>
      </c>
      <c r="B4572" s="1" t="s">
        <v>7607</v>
      </c>
      <c r="C4572" s="7">
        <f>YEAR('Main 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c r="A4573" s="1">
        <v>4572</v>
      </c>
      <c r="B4573" s="1" t="s">
        <v>7607</v>
      </c>
      <c r="C4573" s="7">
        <f>YEAR('Main 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c r="A4574" s="1">
        <v>4573</v>
      </c>
      <c r="B4574" s="1" t="s">
        <v>7608</v>
      </c>
      <c r="C4574" s="7">
        <f>YEAR('Main 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c r="A4575" s="1">
        <v>4574</v>
      </c>
      <c r="B4575" s="1" t="s">
        <v>7609</v>
      </c>
      <c r="C4575" s="7">
        <f>YEAR('Main 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c r="A4576" s="1">
        <v>4575</v>
      </c>
      <c r="B4576" s="1" t="s">
        <v>7609</v>
      </c>
      <c r="C4576" s="7">
        <f>YEAR('Main 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c r="A4577" s="1">
        <v>4576</v>
      </c>
      <c r="B4577" s="1" t="s">
        <v>7609</v>
      </c>
      <c r="C4577" s="7">
        <f>YEAR('Main 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c r="A4578" s="1">
        <v>4577</v>
      </c>
      <c r="B4578" s="1" t="s">
        <v>7609</v>
      </c>
      <c r="C4578" s="7">
        <f>YEAR('Main 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c r="A4579" s="1">
        <v>4578</v>
      </c>
      <c r="B4579" s="1" t="s">
        <v>7612</v>
      </c>
      <c r="C4579" s="7">
        <f>YEAR('Main 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c r="A4580" s="1">
        <v>4579</v>
      </c>
      <c r="B4580" s="1" t="s">
        <v>7614</v>
      </c>
      <c r="C4580" s="7">
        <f>YEAR('Main 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c r="A4581" s="1">
        <v>4580</v>
      </c>
      <c r="B4581" s="1" t="s">
        <v>7615</v>
      </c>
      <c r="C4581" s="7">
        <f>YEAR('Main 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c r="A4582" s="1">
        <v>4581</v>
      </c>
      <c r="B4582" s="1" t="s">
        <v>7618</v>
      </c>
      <c r="C4582" s="7">
        <f>YEAR('Main 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c r="A4583" s="1">
        <v>4582</v>
      </c>
      <c r="B4583" s="1" t="s">
        <v>7620</v>
      </c>
      <c r="C4583" s="7">
        <f>YEAR('Main 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c r="A4584" s="1">
        <v>4583</v>
      </c>
      <c r="B4584" s="1" t="s">
        <v>7623</v>
      </c>
      <c r="C4584" s="7">
        <f>YEAR('Main 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c r="A4585" s="1">
        <v>4584</v>
      </c>
      <c r="B4585" s="1" t="s">
        <v>7624</v>
      </c>
      <c r="C4585" s="7">
        <f>YEAR('Main 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c r="A4586" s="1">
        <v>4585</v>
      </c>
      <c r="B4586" s="1" t="s">
        <v>7627</v>
      </c>
      <c r="C4586" s="7">
        <f>YEAR('Main 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c r="A4587" s="1">
        <v>4586</v>
      </c>
      <c r="B4587" s="1" t="s">
        <v>7627</v>
      </c>
      <c r="C4587" s="7">
        <f>YEAR('Main 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c r="A4588" s="1">
        <v>4587</v>
      </c>
      <c r="B4588" s="1" t="s">
        <v>7627</v>
      </c>
      <c r="C4588" s="7">
        <f>YEAR('Main 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c r="A4589" s="1">
        <v>4588</v>
      </c>
      <c r="B4589" s="1" t="s">
        <v>7627</v>
      </c>
      <c r="C4589" s="7">
        <f>YEAR('Main 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c r="A4590" s="1">
        <v>4589</v>
      </c>
      <c r="B4590" s="1" t="s">
        <v>7627</v>
      </c>
      <c r="C4590" s="7">
        <f>YEAR('Main 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c r="A4591" s="1">
        <v>4590</v>
      </c>
      <c r="B4591" s="1" t="s">
        <v>7627</v>
      </c>
      <c r="C4591" s="7">
        <f>YEAR('Main 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c r="A4592" s="1">
        <v>4591</v>
      </c>
      <c r="B4592" s="1" t="s">
        <v>7633</v>
      </c>
      <c r="C4592" s="7">
        <f>YEAR('Main 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c r="A4593" s="1">
        <v>4592</v>
      </c>
      <c r="B4593" s="1" t="s">
        <v>7633</v>
      </c>
      <c r="C4593" s="7">
        <f>YEAR('Main 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c r="A4594" s="1">
        <v>4593</v>
      </c>
      <c r="B4594" s="1" t="s">
        <v>7633</v>
      </c>
      <c r="C4594" s="7">
        <f>YEAR('Main 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c r="A4595" s="1">
        <v>4594</v>
      </c>
      <c r="B4595" s="1" t="s">
        <v>7633</v>
      </c>
      <c r="C4595" s="7">
        <f>YEAR('Main 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c r="A4596" s="1">
        <v>4595</v>
      </c>
      <c r="B4596" s="1" t="s">
        <v>7633</v>
      </c>
      <c r="C4596" s="7">
        <f>YEAR('Main 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c r="A4597" s="1">
        <v>4596</v>
      </c>
      <c r="B4597" s="1" t="s">
        <v>7633</v>
      </c>
      <c r="C4597" s="7">
        <f>YEAR('Main 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c r="A4598" s="1">
        <v>4597</v>
      </c>
      <c r="B4598" s="1" t="s">
        <v>7636</v>
      </c>
      <c r="C4598" s="7">
        <f>YEAR('Main 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c r="A4599" s="1">
        <v>4598</v>
      </c>
      <c r="B4599" s="1" t="s">
        <v>7637</v>
      </c>
      <c r="C4599" s="7">
        <f>YEAR('Main 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c r="A4600" s="1">
        <v>4599</v>
      </c>
      <c r="B4600" s="1" t="s">
        <v>7637</v>
      </c>
      <c r="C4600" s="7">
        <f>YEAR('Main 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c r="A4601" s="1">
        <v>4600</v>
      </c>
      <c r="B4601" s="1" t="s">
        <v>7638</v>
      </c>
      <c r="C4601" s="7">
        <f>YEAR('Main 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c r="A4602" s="1">
        <v>4601</v>
      </c>
      <c r="B4602" s="1" t="s">
        <v>7638</v>
      </c>
      <c r="C4602" s="7">
        <f>YEAR('Main 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c r="A4603" s="1">
        <v>4602</v>
      </c>
      <c r="B4603" s="1" t="s">
        <v>7638</v>
      </c>
      <c r="C4603" s="7">
        <f>YEAR('Main 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c r="A4604" s="1">
        <v>4603</v>
      </c>
      <c r="B4604" s="1" t="s">
        <v>7639</v>
      </c>
      <c r="C4604" s="7">
        <f>YEAR('Main 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c r="A4605" s="1">
        <v>4604</v>
      </c>
      <c r="B4605" s="1" t="s">
        <v>7639</v>
      </c>
      <c r="C4605" s="7">
        <f>YEAR('Main 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c r="A4606" s="1">
        <v>4605</v>
      </c>
      <c r="B4606" s="1" t="s">
        <v>7639</v>
      </c>
      <c r="C4606" s="7">
        <f>YEAR('Main 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c r="A4607" s="1">
        <v>4606</v>
      </c>
      <c r="B4607" s="1" t="s">
        <v>7639</v>
      </c>
      <c r="C4607" s="7">
        <f>YEAR('Main 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c r="A4608" s="1">
        <v>4607</v>
      </c>
      <c r="B4608" s="1" t="s">
        <v>7642</v>
      </c>
      <c r="C4608" s="7">
        <f>YEAR('Main 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c r="A4609" s="1">
        <v>4608</v>
      </c>
      <c r="B4609" s="1" t="s">
        <v>7642</v>
      </c>
      <c r="C4609" s="7">
        <f>YEAR('Main 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c r="A4610" s="1">
        <v>4609</v>
      </c>
      <c r="B4610" s="1" t="s">
        <v>7642</v>
      </c>
      <c r="C4610" s="7">
        <f>YEAR('Main 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c r="A4611" s="1">
        <v>4610</v>
      </c>
      <c r="B4611" s="1" t="s">
        <v>7642</v>
      </c>
      <c r="C4611" s="7">
        <f>YEAR('Main 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c r="A4612" s="1">
        <v>4611</v>
      </c>
      <c r="B4612" s="1" t="s">
        <v>7643</v>
      </c>
      <c r="C4612" s="7">
        <f>YEAR('Main 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c r="A4613" s="1">
        <v>4612</v>
      </c>
      <c r="B4613" s="1" t="s">
        <v>7644</v>
      </c>
      <c r="C4613" s="7">
        <f>YEAR('Main 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c r="A4614" s="1">
        <v>4613</v>
      </c>
      <c r="B4614" s="1" t="s">
        <v>7645</v>
      </c>
      <c r="C4614" s="7">
        <f>YEAR('Main 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c r="A4615" s="1">
        <v>4614</v>
      </c>
      <c r="B4615" s="1" t="s">
        <v>7645</v>
      </c>
      <c r="C4615" s="7">
        <f>YEAR('Main 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c r="A4616" s="1">
        <v>4615</v>
      </c>
      <c r="B4616" s="1" t="s">
        <v>7646</v>
      </c>
      <c r="C4616" s="7">
        <f>YEAR('Main 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c r="A4617" s="1">
        <v>4616</v>
      </c>
      <c r="B4617" s="1" t="s">
        <v>7646</v>
      </c>
      <c r="C4617" s="7">
        <f>YEAR('Main 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c r="A4618" s="1">
        <v>4617</v>
      </c>
      <c r="B4618" s="1" t="s">
        <v>7647</v>
      </c>
      <c r="C4618" s="7">
        <f>YEAR('Main 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c r="A4619" s="1">
        <v>4618</v>
      </c>
      <c r="B4619" s="1" t="s">
        <v>7648</v>
      </c>
      <c r="C4619" s="7">
        <f>YEAR('Main 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c r="A4620" s="1">
        <v>4619</v>
      </c>
      <c r="B4620" s="1" t="s">
        <v>7648</v>
      </c>
      <c r="C4620" s="7">
        <f>YEAR('Main 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c r="A4621" s="1">
        <v>4620</v>
      </c>
      <c r="B4621" s="1" t="s">
        <v>7649</v>
      </c>
      <c r="C4621" s="7">
        <f>YEAR('Main 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c r="A4622" s="1">
        <v>4621</v>
      </c>
      <c r="B4622" s="1" t="s">
        <v>7649</v>
      </c>
      <c r="C4622" s="7">
        <f>YEAR('Main 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c r="A4623" s="1">
        <v>4622</v>
      </c>
      <c r="B4623" s="1" t="s">
        <v>7650</v>
      </c>
      <c r="C4623" s="7">
        <f>YEAR('Main 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c r="A4624" s="1">
        <v>4623</v>
      </c>
      <c r="B4624" s="1" t="s">
        <v>7651</v>
      </c>
      <c r="C4624" s="7">
        <f>YEAR('Main 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c r="A4625" s="1">
        <v>4624</v>
      </c>
      <c r="B4625" s="1" t="s">
        <v>7651</v>
      </c>
      <c r="C4625" s="7">
        <f>YEAR('Main 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c r="A4626" s="1">
        <v>4625</v>
      </c>
      <c r="B4626" s="1" t="s">
        <v>7651</v>
      </c>
      <c r="C4626" s="7">
        <f>YEAR('Main 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c r="A4627" s="1">
        <v>4626</v>
      </c>
      <c r="B4627" s="1" t="s">
        <v>7651</v>
      </c>
      <c r="C4627" s="7">
        <f>YEAR('Main 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c r="A4628" s="1">
        <v>4627</v>
      </c>
      <c r="B4628" s="1" t="s">
        <v>7652</v>
      </c>
      <c r="C4628" s="7">
        <f>YEAR('Main 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c r="A4629" s="1">
        <v>4628</v>
      </c>
      <c r="B4629" s="1" t="s">
        <v>7652</v>
      </c>
      <c r="C4629" s="7">
        <f>YEAR('Main 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c r="A4630" s="1">
        <v>4629</v>
      </c>
      <c r="B4630" s="1" t="s">
        <v>7652</v>
      </c>
      <c r="C4630" s="7">
        <f>YEAR('Main 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c r="A4631" s="1">
        <v>4630</v>
      </c>
      <c r="B4631" s="1" t="s">
        <v>7652</v>
      </c>
      <c r="C4631" s="7">
        <f>YEAR('Main 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c r="A4632" s="1">
        <v>4631</v>
      </c>
      <c r="B4632" s="1" t="s">
        <v>7653</v>
      </c>
      <c r="C4632" s="7">
        <f>YEAR('Main 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c r="A4633" s="1">
        <v>4632</v>
      </c>
      <c r="B4633" s="1" t="s">
        <v>7656</v>
      </c>
      <c r="C4633" s="7">
        <f>YEAR('Main 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c r="A4634" s="1">
        <v>4633</v>
      </c>
      <c r="B4634" s="1" t="s">
        <v>7656</v>
      </c>
      <c r="C4634" s="7">
        <f>YEAR('Main 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c r="A4635" s="1">
        <v>4634</v>
      </c>
      <c r="B4635" s="1" t="s">
        <v>7657</v>
      </c>
      <c r="C4635" s="7">
        <f>YEAR('Main 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c r="A4636" s="1">
        <v>4635</v>
      </c>
      <c r="B4636" s="1" t="s">
        <v>7657</v>
      </c>
      <c r="C4636" s="7">
        <f>YEAR('Main 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c r="A4637" s="1">
        <v>4636</v>
      </c>
      <c r="B4637" s="1" t="s">
        <v>7660</v>
      </c>
      <c r="C4637" s="7">
        <f>YEAR('Main 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c r="A4638" s="1">
        <v>4637</v>
      </c>
      <c r="B4638" s="1" t="s">
        <v>7661</v>
      </c>
      <c r="C4638" s="7">
        <f>YEAR('Main 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c r="A4639" s="1">
        <v>4638</v>
      </c>
      <c r="B4639" s="1" t="s">
        <v>7661</v>
      </c>
      <c r="C4639" s="7">
        <f>YEAR('Main 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c r="A4640" s="1">
        <v>4639</v>
      </c>
      <c r="B4640" s="1" t="s">
        <v>7661</v>
      </c>
      <c r="C4640" s="7">
        <f>YEAR('Main 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c r="A4641" s="1">
        <v>4640</v>
      </c>
      <c r="B4641" s="1" t="s">
        <v>7662</v>
      </c>
      <c r="C4641" s="7">
        <f>YEAR('Main 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c r="A4642" s="1">
        <v>4641</v>
      </c>
      <c r="B4642" s="1" t="s">
        <v>7662</v>
      </c>
      <c r="C4642" s="7">
        <f>YEAR('Main 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c r="A4643" s="1">
        <v>4642</v>
      </c>
      <c r="B4643" s="1" t="s">
        <v>7665</v>
      </c>
      <c r="C4643" s="7">
        <f>YEAR('Main 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c r="A4644" s="1">
        <v>4643</v>
      </c>
      <c r="B4644" s="1" t="s">
        <v>7665</v>
      </c>
      <c r="C4644" s="7">
        <f>YEAR('Main 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c r="A4645" s="1">
        <v>4644</v>
      </c>
      <c r="B4645" s="1" t="s">
        <v>7668</v>
      </c>
      <c r="C4645" s="7">
        <f>YEAR('Main 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c r="A4646" s="1">
        <v>4645</v>
      </c>
      <c r="B4646" s="1" t="s">
        <v>7668</v>
      </c>
      <c r="C4646" s="7">
        <f>YEAR('Main 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c r="A4647" s="1">
        <v>4646</v>
      </c>
      <c r="B4647" s="1" t="s">
        <v>7669</v>
      </c>
      <c r="C4647" s="7">
        <f>YEAR('Main 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c r="A4648" s="1">
        <v>4647</v>
      </c>
      <c r="B4648" s="1" t="s">
        <v>7670</v>
      </c>
      <c r="C4648" s="7">
        <f>YEAR('Main 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c r="A4649" s="1">
        <v>4648</v>
      </c>
      <c r="B4649" s="1" t="s">
        <v>7671</v>
      </c>
      <c r="C4649" s="7">
        <f>YEAR('Main 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c r="A4650" s="1">
        <v>4649</v>
      </c>
      <c r="B4650" s="1" t="s">
        <v>7674</v>
      </c>
      <c r="C4650" s="7">
        <f>YEAR('Main 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c r="A4651" s="1">
        <v>4650</v>
      </c>
      <c r="B4651" s="1" t="s">
        <v>7674</v>
      </c>
      <c r="C4651" s="7">
        <f>YEAR('Main 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c r="A4652" s="1">
        <v>4651</v>
      </c>
      <c r="B4652" s="1" t="s">
        <v>7677</v>
      </c>
      <c r="C4652" s="7">
        <f>YEAR('Main 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c r="A4653" s="1">
        <v>4652</v>
      </c>
      <c r="B4653" s="1" t="s">
        <v>7677</v>
      </c>
      <c r="C4653" s="7">
        <f>YEAR('Main 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c r="A4654" s="1">
        <v>4653</v>
      </c>
      <c r="B4654" s="1" t="s">
        <v>7678</v>
      </c>
      <c r="C4654" s="7">
        <f>YEAR('Main 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c r="A4655" s="1">
        <v>4654</v>
      </c>
      <c r="B4655" s="1" t="s">
        <v>7678</v>
      </c>
      <c r="C4655" s="7">
        <f>YEAR('Main 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c r="A4656" s="1">
        <v>4655</v>
      </c>
      <c r="B4656" s="1" t="s">
        <v>7679</v>
      </c>
      <c r="C4656" s="7">
        <f>YEAR('Main 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c r="A4657" s="1">
        <v>4656</v>
      </c>
      <c r="B4657" s="1" t="s">
        <v>7680</v>
      </c>
      <c r="C4657" s="7">
        <f>YEAR('Main 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c r="A4658" s="1">
        <v>4657</v>
      </c>
      <c r="B4658" s="1" t="s">
        <v>7681</v>
      </c>
      <c r="C4658" s="7">
        <f>YEAR('Main 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c r="A4659" s="1">
        <v>4658</v>
      </c>
      <c r="B4659" s="1" t="s">
        <v>7681</v>
      </c>
      <c r="C4659" s="7">
        <f>YEAR('Main 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c r="A4660" s="1">
        <v>4659</v>
      </c>
      <c r="B4660" s="1" t="s">
        <v>7681</v>
      </c>
      <c r="C4660" s="7">
        <f>YEAR('Main 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c r="A4661" s="1">
        <v>4660</v>
      </c>
      <c r="B4661" s="1" t="s">
        <v>7681</v>
      </c>
      <c r="C4661" s="7">
        <f>YEAR('Main 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c r="A4662" s="1">
        <v>4661</v>
      </c>
      <c r="B4662" s="1" t="s">
        <v>7681</v>
      </c>
      <c r="C4662" s="7">
        <f>YEAR('Main 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c r="A4663" s="1">
        <v>4662</v>
      </c>
      <c r="B4663" s="1" t="s">
        <v>7681</v>
      </c>
      <c r="C4663" s="7">
        <f>YEAR('Main 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c r="A4664" s="1">
        <v>4663</v>
      </c>
      <c r="B4664" s="1" t="s">
        <v>7681</v>
      </c>
      <c r="C4664" s="7">
        <f>YEAR('Main 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c r="A4665" s="1">
        <v>4664</v>
      </c>
      <c r="B4665" s="1" t="s">
        <v>7684</v>
      </c>
      <c r="C4665" s="7">
        <f>YEAR('Main 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c r="A4666" s="1">
        <v>4665</v>
      </c>
      <c r="B4666" s="1" t="s">
        <v>7685</v>
      </c>
      <c r="C4666" s="7">
        <f>YEAR('Main 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c r="A4667" s="1">
        <v>4666</v>
      </c>
      <c r="B4667" s="1" t="s">
        <v>7685</v>
      </c>
      <c r="C4667" s="7">
        <f>YEAR('Main 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c r="A4668" s="1">
        <v>4667</v>
      </c>
      <c r="B4668" s="1" t="s">
        <v>7686</v>
      </c>
      <c r="C4668" s="7">
        <f>YEAR('Main 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c r="A4669" s="1">
        <v>4668</v>
      </c>
      <c r="B4669" s="1" t="s">
        <v>7686</v>
      </c>
      <c r="C4669" s="7">
        <f>YEAR('Main 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c r="A4670" s="1">
        <v>4669</v>
      </c>
      <c r="B4670" s="1" t="s">
        <v>7687</v>
      </c>
      <c r="C4670" s="7">
        <f>YEAR('Main 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c r="A4671" s="1">
        <v>4670</v>
      </c>
      <c r="B4671" s="1" t="s">
        <v>7687</v>
      </c>
      <c r="C4671" s="7">
        <f>YEAR('Main 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c r="A4672" s="1">
        <v>4671</v>
      </c>
      <c r="B4672" s="1" t="s">
        <v>7687</v>
      </c>
      <c r="C4672" s="7">
        <f>YEAR('Main 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c r="A4673" s="1">
        <v>4672</v>
      </c>
      <c r="B4673" s="1" t="s">
        <v>7688</v>
      </c>
      <c r="C4673" s="7">
        <f>YEAR('Main 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c r="A4674" s="1">
        <v>4673</v>
      </c>
      <c r="B4674" s="1" t="s">
        <v>7688</v>
      </c>
      <c r="C4674" s="7">
        <f>YEAR('Main 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c r="A4675" s="1">
        <v>4674</v>
      </c>
      <c r="B4675" s="1" t="s">
        <v>7688</v>
      </c>
      <c r="C4675" s="7">
        <f>YEAR('Main 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c r="A4676" s="1">
        <v>4675</v>
      </c>
      <c r="B4676" s="1" t="s">
        <v>7688</v>
      </c>
      <c r="C4676" s="7">
        <f>YEAR('Main 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c r="A4677" s="1">
        <v>4676</v>
      </c>
      <c r="B4677" s="1" t="s">
        <v>7689</v>
      </c>
      <c r="C4677" s="7">
        <f>YEAR('Main 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c r="A4678" s="1">
        <v>4677</v>
      </c>
      <c r="B4678" s="1" t="s">
        <v>7690</v>
      </c>
      <c r="C4678" s="7">
        <f>YEAR('Main 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c r="A4679" s="1">
        <v>4678</v>
      </c>
      <c r="B4679" s="1" t="s">
        <v>7690</v>
      </c>
      <c r="C4679" s="7">
        <f>YEAR('Main 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c r="A4680" s="1">
        <v>4679</v>
      </c>
      <c r="B4680" s="1" t="s">
        <v>7690</v>
      </c>
      <c r="C4680" s="7">
        <f>YEAR('Main 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c r="A4681" s="1">
        <v>4680</v>
      </c>
      <c r="B4681" s="1" t="s">
        <v>7690</v>
      </c>
      <c r="C4681" s="7">
        <f>YEAR('Main 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c r="A4682" s="1">
        <v>4681</v>
      </c>
      <c r="B4682" s="1" t="s">
        <v>7690</v>
      </c>
      <c r="C4682" s="7">
        <f>YEAR('Main 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c r="A4683" s="1">
        <v>4682</v>
      </c>
      <c r="B4683" s="1" t="s">
        <v>7694</v>
      </c>
      <c r="C4683" s="7">
        <f>YEAR('Main 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c r="A4684" s="1">
        <v>4683</v>
      </c>
      <c r="B4684" s="1" t="s">
        <v>7695</v>
      </c>
      <c r="C4684" s="7">
        <f>YEAR('Main 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c r="A4685" s="1">
        <v>4684</v>
      </c>
      <c r="B4685" s="1" t="s">
        <v>7696</v>
      </c>
      <c r="C4685" s="7">
        <f>YEAR('Main 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c r="A4686" s="1">
        <v>4685</v>
      </c>
      <c r="B4686" s="1" t="s">
        <v>7696</v>
      </c>
      <c r="C4686" s="7">
        <f>YEAR('Main 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c r="A4687" s="1">
        <v>4686</v>
      </c>
      <c r="B4687" s="1" t="s">
        <v>7696</v>
      </c>
      <c r="C4687" s="7">
        <f>YEAR('Main 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c r="A4688" s="1">
        <v>4687</v>
      </c>
      <c r="B4688" s="1" t="s">
        <v>7696</v>
      </c>
      <c r="C4688" s="7">
        <f>YEAR('Main 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c r="A4689" s="1">
        <v>4688</v>
      </c>
      <c r="B4689" s="1" t="s">
        <v>7697</v>
      </c>
      <c r="C4689" s="7">
        <f>YEAR('Main 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c r="A4690" s="1">
        <v>4689</v>
      </c>
      <c r="B4690" s="1" t="s">
        <v>7700</v>
      </c>
      <c r="C4690" s="7">
        <f>YEAR('Main 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c r="A4691" s="1">
        <v>4690</v>
      </c>
      <c r="B4691" s="1" t="s">
        <v>7701</v>
      </c>
      <c r="C4691" s="7">
        <f>YEAR('Main 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c r="A4692" s="1">
        <v>4691</v>
      </c>
      <c r="B4692" s="1" t="s">
        <v>7701</v>
      </c>
      <c r="C4692" s="7">
        <f>YEAR('Main 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c r="A4693" s="1">
        <v>4692</v>
      </c>
      <c r="B4693" s="1" t="s">
        <v>7701</v>
      </c>
      <c r="C4693" s="7">
        <f>YEAR('Main 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c r="A4694" s="1">
        <v>4693</v>
      </c>
      <c r="B4694" s="1" t="s">
        <v>7701</v>
      </c>
      <c r="C4694" s="7">
        <f>YEAR('Main 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c r="A4695" s="1">
        <v>4694</v>
      </c>
      <c r="B4695" s="1" t="s">
        <v>7701</v>
      </c>
      <c r="C4695" s="7">
        <f>YEAR('Main 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c r="A4696" s="1">
        <v>4695</v>
      </c>
      <c r="B4696" s="1" t="s">
        <v>7702</v>
      </c>
      <c r="C4696" s="7">
        <f>YEAR('Main 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c r="A4697" s="1">
        <v>4696</v>
      </c>
      <c r="B4697" s="1" t="s">
        <v>7702</v>
      </c>
      <c r="C4697" s="7">
        <f>YEAR('Main 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c r="A4698" s="1">
        <v>4697</v>
      </c>
      <c r="B4698" s="1" t="s">
        <v>7702</v>
      </c>
      <c r="C4698" s="7">
        <f>YEAR('Main 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c r="A4699" s="1">
        <v>4698</v>
      </c>
      <c r="B4699" s="1" t="s">
        <v>7702</v>
      </c>
      <c r="C4699" s="7">
        <f>YEAR('Main 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c r="A4700" s="1">
        <v>4699</v>
      </c>
      <c r="B4700" s="1" t="s">
        <v>7702</v>
      </c>
      <c r="C4700" s="7">
        <f>YEAR('Main 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c r="A4701" s="1">
        <v>4700</v>
      </c>
      <c r="B4701" s="1" t="s">
        <v>7703</v>
      </c>
      <c r="C4701" s="7">
        <f>YEAR('Main 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c r="A4702" s="1">
        <v>4701</v>
      </c>
      <c r="B4702" s="1" t="s">
        <v>7703</v>
      </c>
      <c r="C4702" s="7">
        <f>YEAR('Main 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c r="A4703" s="1">
        <v>4702</v>
      </c>
      <c r="B4703" s="1" t="s">
        <v>7703</v>
      </c>
      <c r="C4703" s="7">
        <f>YEAR('Main 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c r="A4704" s="1">
        <v>4703</v>
      </c>
      <c r="B4704" s="1" t="s">
        <v>7703</v>
      </c>
      <c r="C4704" s="7">
        <f>YEAR('Main 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c r="A4705" s="1">
        <v>4704</v>
      </c>
      <c r="B4705" s="1" t="s">
        <v>7704</v>
      </c>
      <c r="C4705" s="7">
        <f>YEAR('Main 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c r="A4706" s="1">
        <v>4705</v>
      </c>
      <c r="B4706" s="1" t="s">
        <v>7705</v>
      </c>
      <c r="C4706" s="7">
        <f>YEAR('Main 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c r="A4707" s="1">
        <v>4706</v>
      </c>
      <c r="B4707" s="1" t="s">
        <v>7705</v>
      </c>
      <c r="C4707" s="7">
        <f>YEAR('Main 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c r="A4708" s="1">
        <v>4707</v>
      </c>
      <c r="B4708" s="1" t="s">
        <v>7705</v>
      </c>
      <c r="C4708" s="7">
        <f>YEAR('Main 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c r="A4709" s="1">
        <v>4708</v>
      </c>
      <c r="B4709" s="1" t="s">
        <v>7707</v>
      </c>
      <c r="C4709" s="7">
        <f>YEAR('Main 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c r="A4710" s="1">
        <v>4709</v>
      </c>
      <c r="B4710" s="1" t="s">
        <v>7707</v>
      </c>
      <c r="C4710" s="7">
        <f>YEAR('Main 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c r="A4711" s="1">
        <v>4710</v>
      </c>
      <c r="B4711" s="1" t="s">
        <v>7707</v>
      </c>
      <c r="C4711" s="7">
        <f>YEAR('Main 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c r="A4712" s="1">
        <v>4711</v>
      </c>
      <c r="B4712" s="1" t="s">
        <v>7707</v>
      </c>
      <c r="C4712" s="7">
        <f>YEAR('Main 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c r="A4713" s="1">
        <v>4712</v>
      </c>
      <c r="B4713" s="1" t="s">
        <v>7708</v>
      </c>
      <c r="C4713" s="7">
        <f>YEAR('Main 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c r="A4714" s="1">
        <v>4713</v>
      </c>
      <c r="B4714" s="1" t="s">
        <v>7709</v>
      </c>
      <c r="C4714" s="7">
        <f>YEAR('Main 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c r="A4715" s="1">
        <v>4714</v>
      </c>
      <c r="B4715" s="1" t="s">
        <v>7709</v>
      </c>
      <c r="C4715" s="7">
        <f>YEAR('Main 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c r="A4716" s="1">
        <v>4715</v>
      </c>
      <c r="B4716" s="1" t="s">
        <v>7710</v>
      </c>
      <c r="C4716" s="7">
        <f>YEAR('Main 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c r="A4717" s="1">
        <v>4716</v>
      </c>
      <c r="B4717" s="1" t="s">
        <v>7711</v>
      </c>
      <c r="C4717" s="7">
        <f>YEAR('Main 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c r="A4718" s="1">
        <v>4717</v>
      </c>
      <c r="B4718" s="1" t="s">
        <v>7712</v>
      </c>
      <c r="C4718" s="7">
        <f>YEAR('Main 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c r="A4719" s="1">
        <v>4718</v>
      </c>
      <c r="B4719" s="1" t="s">
        <v>7713</v>
      </c>
      <c r="C4719" s="7">
        <f>YEAR('Main 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c r="A4720" s="1">
        <v>4719</v>
      </c>
      <c r="B4720" s="1" t="s">
        <v>7714</v>
      </c>
      <c r="C4720" s="7">
        <f>YEAR('Main 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c r="A4721" s="1">
        <v>4720</v>
      </c>
      <c r="B4721" s="1" t="s">
        <v>7715</v>
      </c>
      <c r="C4721" s="7">
        <f>YEAR('Main 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c r="A4722" s="1">
        <v>4721</v>
      </c>
      <c r="B4722" s="1" t="s">
        <v>7715</v>
      </c>
      <c r="C4722" s="7">
        <f>YEAR('Main 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c r="A4723" s="1">
        <v>4722</v>
      </c>
      <c r="B4723" s="1" t="s">
        <v>7718</v>
      </c>
      <c r="C4723" s="7">
        <f>YEAR('Main 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c r="A4724" s="1">
        <v>4723</v>
      </c>
      <c r="B4724" s="1" t="s">
        <v>7721</v>
      </c>
      <c r="C4724" s="7">
        <f>YEAR('Main 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c r="A4725" s="1">
        <v>4724</v>
      </c>
      <c r="B4725" s="1" t="s">
        <v>7722</v>
      </c>
      <c r="C4725" s="7">
        <f>YEAR('Main 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c r="A4726" s="1">
        <v>4725</v>
      </c>
      <c r="B4726" s="1" t="s">
        <v>7724</v>
      </c>
      <c r="C4726" s="7">
        <f>YEAR('Main 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c r="A4727" s="1">
        <v>4726</v>
      </c>
      <c r="B4727" s="1" t="s">
        <v>7724</v>
      </c>
      <c r="C4727" s="7">
        <f>YEAR('Main 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c r="A4728" s="1">
        <v>4727</v>
      </c>
      <c r="B4728" s="1" t="s">
        <v>7725</v>
      </c>
      <c r="C4728" s="7">
        <f>YEAR('Main 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c r="A4729" s="1">
        <v>4728</v>
      </c>
      <c r="B4729" s="1" t="s">
        <v>7725</v>
      </c>
      <c r="C4729" s="7">
        <f>YEAR('Main 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c r="A4730" s="1">
        <v>4729</v>
      </c>
      <c r="B4730" s="1" t="s">
        <v>7726</v>
      </c>
      <c r="C4730" s="7">
        <f>YEAR('Main 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c r="A4731" s="1">
        <v>4730</v>
      </c>
      <c r="B4731" s="1" t="s">
        <v>7727</v>
      </c>
      <c r="C4731" s="7">
        <f>YEAR('Main 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c r="A4732" s="1">
        <v>4731</v>
      </c>
      <c r="B4732" s="1" t="s">
        <v>7730</v>
      </c>
      <c r="C4732" s="7">
        <f>YEAR('Main 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c r="A4733" s="1">
        <v>4732</v>
      </c>
      <c r="B4733" s="1" t="s">
        <v>7730</v>
      </c>
      <c r="C4733" s="7">
        <f>YEAR('Main 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c r="A4734" s="1">
        <v>4733</v>
      </c>
      <c r="B4734" s="1" t="s">
        <v>7730</v>
      </c>
      <c r="C4734" s="7">
        <f>YEAR('Main 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c r="A4735" s="1">
        <v>4734</v>
      </c>
      <c r="B4735" s="1" t="s">
        <v>7730</v>
      </c>
      <c r="C4735" s="7">
        <f>YEAR('Main 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c r="A4736" s="1">
        <v>4735</v>
      </c>
      <c r="B4736" s="1" t="s">
        <v>7731</v>
      </c>
      <c r="C4736" s="7">
        <f>YEAR('Main 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c r="A4737" s="1">
        <v>4736</v>
      </c>
      <c r="B4737" s="1" t="s">
        <v>7732</v>
      </c>
      <c r="C4737" s="7">
        <f>YEAR('Main 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c r="A4738" s="1">
        <v>4737</v>
      </c>
      <c r="B4738" s="1" t="s">
        <v>7732</v>
      </c>
      <c r="C4738" s="7">
        <f>YEAR('Main 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c r="A4739" s="1">
        <v>4738</v>
      </c>
      <c r="B4739" s="1" t="s">
        <v>7732</v>
      </c>
      <c r="C4739" s="7">
        <f>YEAR('Main 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c r="A4740" s="1">
        <v>4739</v>
      </c>
      <c r="B4740" s="1" t="s">
        <v>7733</v>
      </c>
      <c r="C4740" s="7">
        <f>YEAR('Main 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c r="A4741" s="1">
        <v>4740</v>
      </c>
      <c r="B4741" s="1" t="s">
        <v>7733</v>
      </c>
      <c r="C4741" s="7">
        <f>YEAR('Main 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c r="A4742" s="1">
        <v>4741</v>
      </c>
      <c r="B4742" s="1" t="s">
        <v>7734</v>
      </c>
      <c r="C4742" s="7">
        <f>YEAR('Main 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c r="A4743" s="1">
        <v>4742</v>
      </c>
      <c r="B4743" s="1" t="s">
        <v>7734</v>
      </c>
      <c r="C4743" s="7">
        <f>YEAR('Main 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c r="A4744" s="1">
        <v>4743</v>
      </c>
      <c r="B4744" s="1" t="s">
        <v>7734</v>
      </c>
      <c r="C4744" s="7">
        <f>YEAR('Main 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c r="A4745" s="1">
        <v>4744</v>
      </c>
      <c r="B4745" s="1" t="s">
        <v>7735</v>
      </c>
      <c r="C4745" s="7">
        <f>YEAR('Main 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c r="A4746" s="1">
        <v>4745</v>
      </c>
      <c r="B4746" s="1" t="s">
        <v>7735</v>
      </c>
      <c r="C4746" s="7">
        <f>YEAR('Main 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c r="A4747" s="1">
        <v>4746</v>
      </c>
      <c r="B4747" s="1" t="s">
        <v>7735</v>
      </c>
      <c r="C4747" s="7">
        <f>YEAR('Main 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c r="A4748" s="1">
        <v>4747</v>
      </c>
      <c r="B4748" s="1" t="s">
        <v>7735</v>
      </c>
      <c r="C4748" s="7">
        <f>YEAR('Main 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c r="A4749" s="1">
        <v>4748</v>
      </c>
      <c r="B4749" s="1" t="s">
        <v>7736</v>
      </c>
      <c r="C4749" s="7">
        <f>YEAR('Main 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c r="A4750" s="1">
        <v>4749</v>
      </c>
      <c r="B4750" s="1" t="s">
        <v>7736</v>
      </c>
      <c r="C4750" s="7">
        <f>YEAR('Main 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c r="A4751" s="1">
        <v>4750</v>
      </c>
      <c r="B4751" s="1" t="s">
        <v>7737</v>
      </c>
      <c r="C4751" s="7">
        <f>YEAR('Main 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c r="A4752" s="1">
        <v>4751</v>
      </c>
      <c r="B4752" s="1" t="s">
        <v>7738</v>
      </c>
      <c r="C4752" s="7">
        <f>YEAR('Main 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c r="A4753" s="1">
        <v>4752</v>
      </c>
      <c r="B4753" s="1" t="s">
        <v>7739</v>
      </c>
      <c r="C4753" s="7">
        <f>YEAR('Main 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c r="A4754" s="1">
        <v>4753</v>
      </c>
      <c r="B4754" s="1" t="s">
        <v>7740</v>
      </c>
      <c r="C4754" s="7">
        <f>YEAR('Main 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c r="A4755" s="1">
        <v>4754</v>
      </c>
      <c r="B4755" s="1" t="s">
        <v>7741</v>
      </c>
      <c r="C4755" s="7">
        <f>YEAR('Main 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c r="A4756" s="1">
        <v>4755</v>
      </c>
      <c r="B4756" s="1" t="s">
        <v>7744</v>
      </c>
      <c r="C4756" s="7">
        <f>YEAR('Main 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c r="A4757" s="1">
        <v>4756</v>
      </c>
      <c r="B4757" s="1" t="s">
        <v>7744</v>
      </c>
      <c r="C4757" s="7">
        <f>YEAR('Main 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c r="A4758" s="1">
        <v>4757</v>
      </c>
      <c r="B4758" s="1" t="s">
        <v>7747</v>
      </c>
      <c r="C4758" s="7">
        <f>YEAR('Main 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c r="A4759" s="1">
        <v>4758</v>
      </c>
      <c r="B4759" s="1" t="s">
        <v>7748</v>
      </c>
      <c r="C4759" s="7">
        <f>YEAR('Main 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c r="A4760" s="1">
        <v>4759</v>
      </c>
      <c r="B4760" s="1" t="s">
        <v>7749</v>
      </c>
      <c r="C4760" s="7">
        <f>YEAR('Main 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c r="A4761" s="1">
        <v>4760</v>
      </c>
      <c r="B4761" s="1" t="s">
        <v>7749</v>
      </c>
      <c r="C4761" s="7">
        <f>YEAR('Main 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c r="A4762" s="1">
        <v>4761</v>
      </c>
      <c r="B4762" s="1" t="s">
        <v>7749</v>
      </c>
      <c r="C4762" s="7">
        <f>YEAR('Main 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c r="A4763" s="1">
        <v>4762</v>
      </c>
      <c r="B4763" s="1" t="s">
        <v>7750</v>
      </c>
      <c r="C4763" s="7">
        <f>YEAR('Main 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c r="A4764" s="1">
        <v>4763</v>
      </c>
      <c r="B4764" s="1" t="s">
        <v>7750</v>
      </c>
      <c r="C4764" s="7">
        <f>YEAR('Main 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c r="A4765" s="1">
        <v>4764</v>
      </c>
      <c r="B4765" s="1" t="s">
        <v>7751</v>
      </c>
      <c r="C4765" s="7">
        <f>YEAR('Main 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c r="A4766" s="1">
        <v>4765</v>
      </c>
      <c r="B4766" s="1" t="s">
        <v>7754</v>
      </c>
      <c r="C4766" s="7">
        <f>YEAR('Main 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c r="A4767" s="1">
        <v>4766</v>
      </c>
      <c r="B4767" s="1" t="s">
        <v>7755</v>
      </c>
      <c r="C4767" s="7">
        <f>YEAR('Main 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c r="A4768" s="1">
        <v>4767</v>
      </c>
      <c r="B4768" s="1" t="s">
        <v>7756</v>
      </c>
      <c r="C4768" s="7">
        <f>YEAR('Main 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c r="A4769" s="1">
        <v>4768</v>
      </c>
      <c r="B4769" s="1" t="s">
        <v>7756</v>
      </c>
      <c r="C4769" s="7">
        <f>YEAR('Main 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c r="A4770" s="1">
        <v>4769</v>
      </c>
      <c r="B4770" s="1" t="s">
        <v>7757</v>
      </c>
      <c r="C4770" s="7">
        <f>YEAR('Main 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c r="A4771" s="1">
        <v>4770</v>
      </c>
      <c r="B4771" s="1" t="s">
        <v>7760</v>
      </c>
      <c r="C4771" s="7">
        <f>YEAR('Main 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c r="A4772" s="1">
        <v>4771</v>
      </c>
      <c r="B4772" s="1" t="s">
        <v>7760</v>
      </c>
      <c r="C4772" s="7">
        <f>YEAR('Main 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c r="A4773" s="1">
        <v>4772</v>
      </c>
      <c r="B4773" s="1" t="s">
        <v>7763</v>
      </c>
      <c r="C4773" s="7">
        <f>YEAR('Main 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c r="A4774" s="1">
        <v>4773</v>
      </c>
      <c r="B4774" s="1" t="s">
        <v>7765</v>
      </c>
      <c r="C4774" s="7">
        <f>YEAR('Main 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c r="A4775" s="1">
        <v>4774</v>
      </c>
      <c r="B4775" s="1" t="s">
        <v>7765</v>
      </c>
      <c r="C4775" s="7">
        <f>YEAR('Main 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c r="A4776" s="1">
        <v>4775</v>
      </c>
      <c r="B4776" s="1" t="s">
        <v>7765</v>
      </c>
      <c r="C4776" s="7">
        <f>YEAR('Main 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c r="A4777" s="1">
        <v>4776</v>
      </c>
      <c r="B4777" s="1" t="s">
        <v>7766</v>
      </c>
      <c r="C4777" s="7">
        <f>YEAR('Main 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c r="A4778" s="1">
        <v>4777</v>
      </c>
      <c r="B4778" s="1" t="s">
        <v>7767</v>
      </c>
      <c r="C4778" s="7">
        <f>YEAR('Main 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c r="A4779" s="1">
        <v>4778</v>
      </c>
      <c r="B4779" s="1" t="s">
        <v>7767</v>
      </c>
      <c r="C4779" s="7">
        <f>YEAR('Main 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c r="A4780" s="1">
        <v>4779</v>
      </c>
      <c r="B4780" s="1" t="s">
        <v>7768</v>
      </c>
      <c r="C4780" s="7">
        <f>YEAR('Main 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c r="A4781" s="1">
        <v>4780</v>
      </c>
      <c r="B4781" s="1" t="s">
        <v>7769</v>
      </c>
      <c r="C4781" s="7">
        <f>YEAR('Main 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c r="A4782" s="1">
        <v>4781</v>
      </c>
      <c r="B4782" s="1" t="s">
        <v>7770</v>
      </c>
      <c r="C4782" s="7">
        <f>YEAR('Main 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c r="A4783" s="1">
        <v>4782</v>
      </c>
      <c r="B4783" s="1" t="s">
        <v>7770</v>
      </c>
      <c r="C4783" s="7">
        <f>YEAR('Main 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c r="A4784" s="1">
        <v>4783</v>
      </c>
      <c r="B4784" s="1" t="s">
        <v>7770</v>
      </c>
      <c r="C4784" s="7">
        <f>YEAR('Main 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c r="A4785" s="1">
        <v>4784</v>
      </c>
      <c r="B4785" s="1" t="s">
        <v>7773</v>
      </c>
      <c r="C4785" s="7">
        <f>YEAR('Main 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c r="A4786" s="1">
        <v>4785</v>
      </c>
      <c r="B4786" s="1" t="s">
        <v>7774</v>
      </c>
      <c r="C4786" s="7">
        <f>YEAR('Main 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c r="A4787" s="1">
        <v>4786</v>
      </c>
      <c r="B4787" s="1" t="s">
        <v>7774</v>
      </c>
      <c r="C4787" s="7">
        <f>YEAR('Main 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c r="A4788" s="1">
        <v>4787</v>
      </c>
      <c r="B4788" s="1" t="s">
        <v>7774</v>
      </c>
      <c r="C4788" s="7">
        <f>YEAR('Main 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c r="A4789" s="1">
        <v>4788</v>
      </c>
      <c r="B4789" s="1" t="s">
        <v>7774</v>
      </c>
      <c r="C4789" s="7">
        <f>YEAR('Main 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c r="A4790" s="1">
        <v>4789</v>
      </c>
      <c r="B4790" s="1" t="s">
        <v>7774</v>
      </c>
      <c r="C4790" s="7">
        <f>YEAR('Main 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c r="A4791" s="1">
        <v>4790</v>
      </c>
      <c r="B4791" s="1" t="s">
        <v>7774</v>
      </c>
      <c r="C4791" s="7">
        <f>YEAR('Main 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c r="A4792" s="1">
        <v>4791</v>
      </c>
      <c r="B4792" s="1" t="s">
        <v>7774</v>
      </c>
      <c r="C4792" s="7">
        <f>YEAR('Main 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c r="A4793" s="1">
        <v>4792</v>
      </c>
      <c r="B4793" s="1" t="s">
        <v>7774</v>
      </c>
      <c r="C4793" s="7">
        <f>YEAR('Main 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c r="A4794" s="1">
        <v>4793</v>
      </c>
      <c r="B4794" s="1" t="s">
        <v>7774</v>
      </c>
      <c r="C4794" s="7">
        <f>YEAR('Main 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c r="A4795" s="1">
        <v>4794</v>
      </c>
      <c r="B4795" s="1" t="s">
        <v>7778</v>
      </c>
      <c r="C4795" s="7">
        <f>YEAR('Main 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c r="A4796" s="1">
        <v>4795</v>
      </c>
      <c r="B4796" s="1" t="s">
        <v>7779</v>
      </c>
      <c r="C4796" s="7">
        <f>YEAR('Main 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c r="A4797" s="1">
        <v>4796</v>
      </c>
      <c r="B4797" s="1" t="s">
        <v>7782</v>
      </c>
      <c r="C4797" s="7">
        <f>YEAR('Main 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c r="A4798" s="1">
        <v>4797</v>
      </c>
      <c r="B4798" s="1" t="s">
        <v>7784</v>
      </c>
      <c r="C4798" s="7">
        <f>YEAR('Main 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c r="A4799" s="1">
        <v>4798</v>
      </c>
      <c r="B4799" s="1" t="s">
        <v>7784</v>
      </c>
      <c r="C4799" s="7">
        <f>YEAR('Main 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c r="A4800" s="1">
        <v>4799</v>
      </c>
      <c r="B4800" s="1" t="s">
        <v>7784</v>
      </c>
      <c r="C4800" s="7">
        <f>YEAR('Main 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c r="A4801" s="1">
        <v>4800</v>
      </c>
      <c r="B4801" s="1" t="s">
        <v>7784</v>
      </c>
      <c r="C4801" s="7">
        <f>YEAR('Main 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c r="A4802" s="1">
        <v>4801</v>
      </c>
      <c r="B4802" s="1" t="s">
        <v>7784</v>
      </c>
      <c r="C4802" s="7">
        <f>YEAR('Main 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c r="A4803" s="1">
        <v>4802</v>
      </c>
      <c r="B4803" s="1" t="s">
        <v>7784</v>
      </c>
      <c r="C4803" s="7">
        <f>YEAR('Main 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c r="A4804" s="1">
        <v>4803</v>
      </c>
      <c r="B4804" s="1" t="s">
        <v>7784</v>
      </c>
      <c r="C4804" s="7">
        <f>YEAR('Main 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c r="A4805" s="1">
        <v>4804</v>
      </c>
      <c r="B4805" s="1" t="s">
        <v>7787</v>
      </c>
      <c r="C4805" s="7">
        <f>YEAR('Main 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c r="A4806" s="1">
        <v>4805</v>
      </c>
      <c r="B4806" s="1" t="s">
        <v>7787</v>
      </c>
      <c r="C4806" s="7">
        <f>YEAR('Main 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c r="A4807" s="1">
        <v>4806</v>
      </c>
      <c r="B4807" s="1" t="s">
        <v>7788</v>
      </c>
      <c r="C4807" s="7">
        <f>YEAR('Main 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c r="A4808" s="1">
        <v>4807</v>
      </c>
      <c r="B4808" s="1" t="s">
        <v>7788</v>
      </c>
      <c r="C4808" s="7">
        <f>YEAR('Main 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c r="A4809" s="1">
        <v>4808</v>
      </c>
      <c r="B4809" s="1" t="s">
        <v>7788</v>
      </c>
      <c r="C4809" s="7">
        <f>YEAR('Main 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c r="A4810" s="1">
        <v>4809</v>
      </c>
      <c r="B4810" s="1" t="s">
        <v>7789</v>
      </c>
      <c r="C4810" s="7">
        <f>YEAR('Main 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c r="A4811" s="1">
        <v>4810</v>
      </c>
      <c r="B4811" s="1" t="s">
        <v>7790</v>
      </c>
      <c r="C4811" s="7">
        <f>YEAR('Main 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c r="A4812" s="1">
        <v>4811</v>
      </c>
      <c r="B4812" s="1" t="s">
        <v>7790</v>
      </c>
      <c r="C4812" s="7">
        <f>YEAR('Main 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c r="A4813" s="1">
        <v>4812</v>
      </c>
      <c r="B4813" s="1" t="s">
        <v>7791</v>
      </c>
      <c r="C4813" s="7">
        <f>YEAR('Main 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c r="A4814" s="1">
        <v>4813</v>
      </c>
      <c r="B4814" s="1" t="s">
        <v>7791</v>
      </c>
      <c r="C4814" s="7">
        <f>YEAR('Main 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c r="A4815" s="1">
        <v>4814</v>
      </c>
      <c r="B4815" s="1" t="s">
        <v>7791</v>
      </c>
      <c r="C4815" s="7">
        <f>YEAR('Main 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c r="A4816" s="1">
        <v>4815</v>
      </c>
      <c r="B4816" s="1" t="s">
        <v>7794</v>
      </c>
      <c r="C4816" s="7">
        <f>YEAR('Main 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c r="A4817" s="1">
        <v>4816</v>
      </c>
      <c r="B4817" s="1" t="s">
        <v>7795</v>
      </c>
      <c r="C4817" s="7">
        <f>YEAR('Main 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c r="A4818" s="1">
        <v>4817</v>
      </c>
      <c r="B4818" s="1" t="s">
        <v>7795</v>
      </c>
      <c r="C4818" s="7">
        <f>YEAR('Main 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c r="A4819" s="1">
        <v>4818</v>
      </c>
      <c r="B4819" s="1" t="s">
        <v>7795</v>
      </c>
      <c r="C4819" s="7">
        <f>YEAR('Main 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c r="A4820" s="1">
        <v>4819</v>
      </c>
      <c r="B4820" s="1" t="s">
        <v>7795</v>
      </c>
      <c r="C4820" s="7">
        <f>YEAR('Main 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c r="A4821" s="1">
        <v>4820</v>
      </c>
      <c r="B4821" s="1" t="s">
        <v>7796</v>
      </c>
      <c r="C4821" s="7">
        <f>YEAR('Main 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c r="A4822" s="1">
        <v>4821</v>
      </c>
      <c r="B4822" s="1" t="s">
        <v>7799</v>
      </c>
      <c r="C4822" s="7">
        <f>YEAR('Main 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c r="A4823" s="1">
        <v>4822</v>
      </c>
      <c r="B4823" s="1" t="s">
        <v>7799</v>
      </c>
      <c r="C4823" s="7">
        <f>YEAR('Main 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c r="A4824" s="1">
        <v>4823</v>
      </c>
      <c r="B4824" s="1" t="s">
        <v>7800</v>
      </c>
      <c r="C4824" s="7">
        <f>YEAR('Main 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c r="A4825" s="1">
        <v>4824</v>
      </c>
      <c r="B4825" s="1" t="s">
        <v>7802</v>
      </c>
      <c r="C4825" s="7">
        <f>YEAR('Main 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c r="A4826" s="1">
        <v>4825</v>
      </c>
      <c r="B4826" s="1" t="s">
        <v>7802</v>
      </c>
      <c r="C4826" s="7">
        <f>YEAR('Main 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c r="A4827" s="1">
        <v>4826</v>
      </c>
      <c r="B4827" s="1" t="s">
        <v>7802</v>
      </c>
      <c r="C4827" s="7">
        <f>YEAR('Main 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c r="A4828" s="1">
        <v>4827</v>
      </c>
      <c r="B4828" s="1" t="s">
        <v>7805</v>
      </c>
      <c r="C4828" s="7">
        <f>YEAR('Main 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c r="A4829" s="1">
        <v>4828</v>
      </c>
      <c r="B4829" s="1" t="s">
        <v>7806</v>
      </c>
      <c r="C4829" s="7">
        <f>YEAR('Main 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c r="A4830" s="1">
        <v>4829</v>
      </c>
      <c r="B4830" s="1" t="s">
        <v>7806</v>
      </c>
      <c r="C4830" s="7">
        <f>YEAR('Main 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c r="A4831" s="1">
        <v>4830</v>
      </c>
      <c r="B4831" s="1" t="s">
        <v>7807</v>
      </c>
      <c r="C4831" s="7">
        <f>YEAR('Main 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c r="A4832" s="1">
        <v>4831</v>
      </c>
      <c r="B4832" s="1" t="s">
        <v>7808</v>
      </c>
      <c r="C4832" s="7">
        <f>YEAR('Main 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c r="A4833" s="1">
        <v>4832</v>
      </c>
      <c r="B4833" s="1" t="s">
        <v>7808</v>
      </c>
      <c r="C4833" s="7">
        <f>YEAR('Main 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c r="A4834" s="1">
        <v>4833</v>
      </c>
      <c r="B4834" s="1" t="s">
        <v>7808</v>
      </c>
      <c r="C4834" s="7">
        <f>YEAR('Main 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c r="A4835" s="1">
        <v>4834</v>
      </c>
      <c r="B4835" s="1" t="s">
        <v>7808</v>
      </c>
      <c r="C4835" s="7">
        <f>YEAR('Main 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c r="A4836" s="1">
        <v>4835</v>
      </c>
      <c r="B4836" s="1" t="s">
        <v>7810</v>
      </c>
      <c r="C4836" s="7">
        <f>YEAR('Main 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c r="A4837" s="1">
        <v>4836</v>
      </c>
      <c r="B4837" s="1" t="s">
        <v>7810</v>
      </c>
      <c r="C4837" s="7">
        <f>YEAR('Main 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c r="A4838" s="1">
        <v>4837</v>
      </c>
      <c r="B4838" s="1" t="s">
        <v>7810</v>
      </c>
      <c r="C4838" s="7">
        <f>YEAR('Main 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c r="A4839" s="1">
        <v>4838</v>
      </c>
      <c r="B4839" s="1" t="s">
        <v>7811</v>
      </c>
      <c r="C4839" s="7">
        <f>YEAR('Main 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c r="A4840" s="1">
        <v>4839</v>
      </c>
      <c r="B4840" s="1" t="s">
        <v>7811</v>
      </c>
      <c r="C4840" s="7">
        <f>YEAR('Main 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c r="A4841" s="1">
        <v>4840</v>
      </c>
      <c r="B4841" s="1" t="s">
        <v>7811</v>
      </c>
      <c r="C4841" s="7">
        <f>YEAR('Main 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c r="A4842" s="1">
        <v>4841</v>
      </c>
      <c r="B4842" s="1" t="s">
        <v>7812</v>
      </c>
      <c r="C4842" s="7">
        <f>YEAR('Main 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c r="A4843" s="1">
        <v>4842</v>
      </c>
      <c r="B4843" s="1" t="s">
        <v>7813</v>
      </c>
      <c r="C4843" s="7">
        <f>YEAR('Main 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c r="A4844" s="1">
        <v>4843</v>
      </c>
      <c r="B4844" s="1" t="s">
        <v>7814</v>
      </c>
      <c r="C4844" s="7">
        <f>YEAR('Main 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c r="A4845" s="1">
        <v>4844</v>
      </c>
      <c r="B4845" s="1" t="s">
        <v>7815</v>
      </c>
      <c r="C4845" s="7">
        <f>YEAR('Main 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c r="A4846" s="1">
        <v>4845</v>
      </c>
      <c r="B4846" s="1" t="s">
        <v>7816</v>
      </c>
      <c r="C4846" s="7">
        <f>YEAR('Main 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c r="A4847" s="1">
        <v>4846</v>
      </c>
      <c r="B4847" s="1" t="s">
        <v>7817</v>
      </c>
      <c r="C4847" s="7">
        <f>YEAR('Main 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c r="A4848" s="1">
        <v>4847</v>
      </c>
      <c r="B4848" s="1" t="s">
        <v>7818</v>
      </c>
      <c r="C4848" s="7">
        <f>YEAR('Main 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c r="A4849" s="1">
        <v>4848</v>
      </c>
      <c r="B4849" s="1" t="s">
        <v>7818</v>
      </c>
      <c r="C4849" s="7">
        <f>YEAR('Main 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c r="A4850" s="1">
        <v>4849</v>
      </c>
      <c r="B4850" s="1" t="s">
        <v>7818</v>
      </c>
      <c r="C4850" s="7">
        <f>YEAR('Main 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c r="A4851" s="1">
        <v>4850</v>
      </c>
      <c r="B4851" s="1" t="s">
        <v>7819</v>
      </c>
      <c r="C4851" s="7">
        <f>YEAR('Main 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c r="A4852" s="1">
        <v>4851</v>
      </c>
      <c r="B4852" s="1" t="s">
        <v>7819</v>
      </c>
      <c r="C4852" s="7">
        <f>YEAR('Main 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c r="A4853" s="1">
        <v>4852</v>
      </c>
      <c r="B4853" s="1" t="s">
        <v>7819</v>
      </c>
      <c r="C4853" s="7">
        <f>YEAR('Main 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c r="A4854" s="1">
        <v>4853</v>
      </c>
      <c r="B4854" s="1" t="s">
        <v>7819</v>
      </c>
      <c r="C4854" s="7">
        <f>YEAR('Main 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c r="A4855" s="1">
        <v>4854</v>
      </c>
      <c r="B4855" s="1" t="s">
        <v>7821</v>
      </c>
      <c r="C4855" s="7">
        <f>YEAR('Main 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c r="A4856" s="1">
        <v>4855</v>
      </c>
      <c r="B4856" s="1" t="s">
        <v>7821</v>
      </c>
      <c r="C4856" s="7">
        <f>YEAR('Main 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c r="A4857" s="1">
        <v>4856</v>
      </c>
      <c r="B4857" s="1" t="s">
        <v>7821</v>
      </c>
      <c r="C4857" s="7">
        <f>YEAR('Main 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c r="A4858" s="1">
        <v>4857</v>
      </c>
      <c r="B4858" s="1" t="s">
        <v>7822</v>
      </c>
      <c r="C4858" s="7">
        <f>YEAR('Main 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c r="A4859" s="1">
        <v>4858</v>
      </c>
      <c r="B4859" s="1" t="s">
        <v>7822</v>
      </c>
      <c r="C4859" s="7">
        <f>YEAR('Main 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c r="A4860" s="1">
        <v>4859</v>
      </c>
      <c r="B4860" s="1" t="s">
        <v>7822</v>
      </c>
      <c r="C4860" s="7">
        <f>YEAR('Main 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c r="A4861" s="1">
        <v>4860</v>
      </c>
      <c r="B4861" s="1" t="s">
        <v>7825</v>
      </c>
      <c r="C4861" s="7">
        <f>YEAR('Main 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c r="A4862" s="1">
        <v>4861</v>
      </c>
      <c r="B4862" s="1" t="s">
        <v>7827</v>
      </c>
      <c r="C4862" s="7">
        <f>YEAR('Main 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c r="A4863" s="1">
        <v>4862</v>
      </c>
      <c r="B4863" s="1" t="s">
        <v>7828</v>
      </c>
      <c r="C4863" s="7">
        <f>YEAR('Main 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c r="A4864" s="1">
        <v>4863</v>
      </c>
      <c r="B4864" s="1" t="s">
        <v>7829</v>
      </c>
      <c r="C4864" s="7">
        <f>YEAR('Main 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c r="A4865" s="1">
        <v>4864</v>
      </c>
      <c r="B4865" s="1" t="s">
        <v>7829</v>
      </c>
      <c r="C4865" s="7">
        <f>YEAR('Main 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c r="A4866" s="1">
        <v>4865</v>
      </c>
      <c r="B4866" s="1" t="s">
        <v>7830</v>
      </c>
      <c r="C4866" s="7">
        <f>YEAR('Main 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c r="A4867" s="1">
        <v>4866</v>
      </c>
      <c r="B4867" s="1" t="s">
        <v>7831</v>
      </c>
      <c r="C4867" s="7">
        <f>YEAR('Main 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c r="A4868" s="1">
        <v>4867</v>
      </c>
      <c r="B4868" s="1" t="s">
        <v>7831</v>
      </c>
      <c r="C4868" s="7">
        <f>YEAR('Main 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c r="A4869" s="1">
        <v>4868</v>
      </c>
      <c r="B4869" s="1" t="s">
        <v>7831</v>
      </c>
      <c r="C4869" s="7">
        <f>YEAR('Main 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c r="A4870" s="1">
        <v>4869</v>
      </c>
      <c r="B4870" s="1" t="s">
        <v>7831</v>
      </c>
      <c r="C4870" s="7">
        <f>YEAR('Main 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c r="A4871" s="1">
        <v>4870</v>
      </c>
      <c r="B4871" s="1" t="s">
        <v>7832</v>
      </c>
      <c r="C4871" s="7">
        <f>YEAR('Main 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c r="A4872" s="1">
        <v>4871</v>
      </c>
      <c r="B4872" s="1" t="s">
        <v>7832</v>
      </c>
      <c r="C4872" s="7">
        <f>YEAR('Main 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c r="A4873" s="1">
        <v>4872</v>
      </c>
      <c r="B4873" s="1" t="s">
        <v>7833</v>
      </c>
      <c r="C4873" s="7">
        <f>YEAR('Main 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c r="A4874" s="1">
        <v>4873</v>
      </c>
      <c r="B4874" s="1" t="s">
        <v>7833</v>
      </c>
      <c r="C4874" s="7">
        <f>YEAR('Main 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c r="A4875" s="1">
        <v>4874</v>
      </c>
      <c r="B4875" s="1" t="s">
        <v>7833</v>
      </c>
      <c r="C4875" s="7">
        <f>YEAR('Main 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c r="A4876" s="1">
        <v>4875</v>
      </c>
      <c r="B4876" s="1" t="s">
        <v>7833</v>
      </c>
      <c r="C4876" s="7">
        <f>YEAR('Main 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c r="A4877" s="1">
        <v>4876</v>
      </c>
      <c r="B4877" s="1" t="s">
        <v>7836</v>
      </c>
      <c r="C4877" s="7">
        <f>YEAR('Main 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c r="A4878" s="1">
        <v>4877</v>
      </c>
      <c r="B4878" s="1" t="s">
        <v>7837</v>
      </c>
      <c r="C4878" s="7">
        <f>YEAR('Main 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c r="A4879" s="1">
        <v>4878</v>
      </c>
      <c r="B4879" s="1" t="s">
        <v>7837</v>
      </c>
      <c r="C4879" s="7">
        <f>YEAR('Main 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c r="A4880" s="1">
        <v>4879</v>
      </c>
      <c r="B4880" s="1" t="s">
        <v>7838</v>
      </c>
      <c r="C4880" s="7">
        <f>YEAR('Main 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c r="A4881" s="1">
        <v>4880</v>
      </c>
      <c r="B4881" s="1" t="s">
        <v>7840</v>
      </c>
      <c r="C4881" s="7">
        <f>YEAR('Main 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c r="A4882" s="1">
        <v>4881</v>
      </c>
      <c r="B4882" s="1" t="s">
        <v>7840</v>
      </c>
      <c r="C4882" s="7">
        <f>YEAR('Main 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c r="A4883" s="1">
        <v>4882</v>
      </c>
      <c r="B4883" s="1" t="s">
        <v>7840</v>
      </c>
      <c r="C4883" s="7">
        <f>YEAR('Main 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c r="A4884" s="1">
        <v>4883</v>
      </c>
      <c r="B4884" s="1" t="s">
        <v>7840</v>
      </c>
      <c r="C4884" s="7">
        <f>YEAR('Main 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c r="A4885" s="1">
        <v>4884</v>
      </c>
      <c r="B4885" s="1" t="s">
        <v>7841</v>
      </c>
      <c r="C4885" s="7">
        <f>YEAR('Main 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c r="A4886" s="1">
        <v>4885</v>
      </c>
      <c r="B4886" s="1" t="s">
        <v>7841</v>
      </c>
      <c r="C4886" s="7">
        <f>YEAR('Main 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c r="A4887" s="1">
        <v>4886</v>
      </c>
      <c r="B4887" s="1" t="s">
        <v>7842</v>
      </c>
      <c r="C4887" s="7">
        <f>YEAR('Main 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c r="A4888" s="1">
        <v>4887</v>
      </c>
      <c r="B4888" s="1" t="s">
        <v>7843</v>
      </c>
      <c r="C4888" s="7">
        <f>YEAR('Main 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c r="A4889" s="1">
        <v>4888</v>
      </c>
      <c r="B4889" s="1" t="s">
        <v>7843</v>
      </c>
      <c r="C4889" s="7">
        <f>YEAR('Main 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c r="A4890" s="1">
        <v>4889</v>
      </c>
      <c r="B4890" s="1" t="s">
        <v>7843</v>
      </c>
      <c r="C4890" s="7">
        <f>YEAR('Main 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c r="A4891" s="1">
        <v>4890</v>
      </c>
      <c r="B4891" s="1" t="s">
        <v>7843</v>
      </c>
      <c r="C4891" s="7">
        <f>YEAR('Main 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c r="A4892" s="1">
        <v>4891</v>
      </c>
      <c r="B4892" s="1" t="s">
        <v>7844</v>
      </c>
      <c r="C4892" s="7">
        <f>YEAR('Main 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c r="A4893" s="1">
        <v>4892</v>
      </c>
      <c r="B4893" s="1" t="s">
        <v>7844</v>
      </c>
      <c r="C4893" s="7">
        <f>YEAR('Main 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c r="A4894" s="1">
        <v>4893</v>
      </c>
      <c r="B4894" s="1" t="s">
        <v>7844</v>
      </c>
      <c r="C4894" s="7">
        <f>YEAR('Main 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c r="A4895" s="1">
        <v>4894</v>
      </c>
      <c r="B4895" s="1" t="s">
        <v>7844</v>
      </c>
      <c r="C4895" s="7">
        <f>YEAR('Main 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c r="A4896" s="1">
        <v>4895</v>
      </c>
      <c r="B4896" s="1" t="s">
        <v>7844</v>
      </c>
      <c r="C4896" s="7">
        <f>YEAR('Main 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c r="A4897" s="1">
        <v>4896</v>
      </c>
      <c r="B4897" s="1" t="s">
        <v>7844</v>
      </c>
      <c r="C4897" s="7">
        <f>YEAR('Main 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c r="A4898" s="1">
        <v>4897</v>
      </c>
      <c r="B4898" s="1" t="s">
        <v>7844</v>
      </c>
      <c r="C4898" s="7">
        <f>YEAR('Main 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c r="A4899" s="1">
        <v>4898</v>
      </c>
      <c r="B4899" s="1" t="s">
        <v>7847</v>
      </c>
      <c r="C4899" s="7">
        <f>YEAR('Main 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c r="A4900" s="1">
        <v>4899</v>
      </c>
      <c r="B4900" s="1" t="s">
        <v>7847</v>
      </c>
      <c r="C4900" s="7">
        <f>YEAR('Main 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c r="A4901" s="1">
        <v>4900</v>
      </c>
      <c r="B4901" s="1" t="s">
        <v>7848</v>
      </c>
      <c r="C4901" s="7">
        <f>YEAR('Main 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c r="A4902" s="1">
        <v>4901</v>
      </c>
      <c r="B4902" s="1" t="s">
        <v>7849</v>
      </c>
      <c r="C4902" s="7">
        <f>YEAR('Main 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c r="A4903" s="1">
        <v>4902</v>
      </c>
      <c r="B4903" s="1" t="s">
        <v>7849</v>
      </c>
      <c r="C4903" s="7">
        <f>YEAR('Main 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c r="A4904" s="1">
        <v>4903</v>
      </c>
      <c r="B4904" s="1" t="s">
        <v>7850</v>
      </c>
      <c r="C4904" s="7">
        <f>YEAR('Main 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c r="A4905" s="1">
        <v>4904</v>
      </c>
      <c r="B4905" s="1" t="s">
        <v>7850</v>
      </c>
      <c r="C4905" s="7">
        <f>YEAR('Main 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c r="A4906" s="1">
        <v>4905</v>
      </c>
      <c r="B4906" s="1" t="s">
        <v>7851</v>
      </c>
      <c r="C4906" s="7">
        <f>YEAR('Main 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c r="A4907" s="1">
        <v>4906</v>
      </c>
      <c r="B4907" s="1" t="s">
        <v>7852</v>
      </c>
      <c r="C4907" s="7">
        <f>YEAR('Main 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c r="A4908" s="1">
        <v>4907</v>
      </c>
      <c r="B4908" s="1" t="s">
        <v>7852</v>
      </c>
      <c r="C4908" s="7">
        <f>YEAR('Main 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c r="A4909" s="1">
        <v>4908</v>
      </c>
      <c r="B4909" s="1" t="s">
        <v>7853</v>
      </c>
      <c r="C4909" s="7">
        <f>YEAR('Main 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c r="A4910" s="1">
        <v>4909</v>
      </c>
      <c r="B4910" s="1" t="s">
        <v>7853</v>
      </c>
      <c r="C4910" s="7">
        <f>YEAR('Main 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c r="A4911" s="1">
        <v>4910</v>
      </c>
      <c r="B4911" s="1" t="s">
        <v>7856</v>
      </c>
      <c r="C4911" s="7">
        <f>YEAR('Main 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c r="A4912" s="1">
        <v>4911</v>
      </c>
      <c r="B4912" s="1" t="s">
        <v>7856</v>
      </c>
      <c r="C4912" s="7">
        <f>YEAR('Main 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c r="A4913" s="1">
        <v>4912</v>
      </c>
      <c r="B4913" s="1" t="s">
        <v>7856</v>
      </c>
      <c r="C4913" s="7">
        <f>YEAR('Main 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c r="A4914" s="1">
        <v>4913</v>
      </c>
      <c r="B4914" s="1" t="s">
        <v>7856</v>
      </c>
      <c r="C4914" s="7">
        <f>YEAR('Main 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c r="A4915" s="1">
        <v>4914</v>
      </c>
      <c r="B4915" s="1" t="s">
        <v>7856</v>
      </c>
      <c r="C4915" s="7">
        <f>YEAR('Main 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c r="A4916" s="1">
        <v>4915</v>
      </c>
      <c r="B4916" s="1" t="s">
        <v>7857</v>
      </c>
      <c r="C4916" s="7">
        <f>YEAR('Main 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c r="A4917" s="1">
        <v>4916</v>
      </c>
      <c r="B4917" s="1" t="s">
        <v>7857</v>
      </c>
      <c r="C4917" s="7">
        <f>YEAR('Main 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c r="A4918" s="1">
        <v>4917</v>
      </c>
      <c r="B4918" s="1" t="s">
        <v>7858</v>
      </c>
      <c r="C4918" s="7">
        <f>YEAR('Main 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c r="A4919" s="1">
        <v>4918</v>
      </c>
      <c r="B4919" s="1" t="s">
        <v>7858</v>
      </c>
      <c r="C4919" s="7">
        <f>YEAR('Main 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c r="A4920" s="1">
        <v>4919</v>
      </c>
      <c r="B4920" s="1" t="s">
        <v>7862</v>
      </c>
      <c r="C4920" s="7">
        <f>YEAR('Main 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c r="A4921" s="1">
        <v>4920</v>
      </c>
      <c r="B4921" s="1" t="s">
        <v>7862</v>
      </c>
      <c r="C4921" s="7">
        <f>YEAR('Main 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c r="A4922" s="1">
        <v>4921</v>
      </c>
      <c r="B4922" s="1" t="s">
        <v>7864</v>
      </c>
      <c r="C4922" s="7">
        <f>YEAR('Main 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c r="A4923" s="1">
        <v>4922</v>
      </c>
      <c r="B4923" s="1" t="s">
        <v>7865</v>
      </c>
      <c r="C4923" s="7">
        <f>YEAR('Main 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c r="A4924" s="1">
        <v>4923</v>
      </c>
      <c r="B4924" s="1" t="s">
        <v>7865</v>
      </c>
      <c r="C4924" s="7">
        <f>YEAR('Main 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c r="A4925" s="1">
        <v>4924</v>
      </c>
      <c r="B4925" s="1" t="s">
        <v>7865</v>
      </c>
      <c r="C4925" s="7">
        <f>YEAR('Main 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c r="A4926" s="1">
        <v>4925</v>
      </c>
      <c r="B4926" s="1" t="s">
        <v>7865</v>
      </c>
      <c r="C4926" s="7">
        <f>YEAR('Main 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c r="A4927" s="1">
        <v>4926</v>
      </c>
      <c r="B4927" s="1" t="s">
        <v>7866</v>
      </c>
      <c r="C4927" s="7">
        <f>YEAR('Main 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c r="A4928" s="1">
        <v>4927</v>
      </c>
      <c r="B4928" s="1" t="s">
        <v>7869</v>
      </c>
      <c r="C4928" s="7">
        <f>YEAR('Main 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c r="A4929" s="1">
        <v>4928</v>
      </c>
      <c r="B4929" s="1" t="s">
        <v>7870</v>
      </c>
      <c r="C4929" s="7">
        <f>YEAR('Main 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c r="A4930" s="1">
        <v>4929</v>
      </c>
      <c r="B4930" s="1" t="s">
        <v>7870</v>
      </c>
      <c r="C4930" s="7">
        <f>YEAR('Main 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c r="A4931" s="1">
        <v>4930</v>
      </c>
      <c r="B4931" s="1" t="s">
        <v>7871</v>
      </c>
      <c r="C4931" s="7">
        <f>YEAR('Main 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c r="A4932" s="1">
        <v>4931</v>
      </c>
      <c r="B4932" s="1" t="s">
        <v>7871</v>
      </c>
      <c r="C4932" s="7">
        <f>YEAR('Main 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c r="A4933" s="1">
        <v>4932</v>
      </c>
      <c r="B4933" s="1" t="s">
        <v>7872</v>
      </c>
      <c r="C4933" s="7">
        <f>YEAR('Main 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c r="A4934" s="1">
        <v>4933</v>
      </c>
      <c r="B4934" s="1" t="s">
        <v>7873</v>
      </c>
      <c r="C4934" s="7">
        <f>YEAR('Main 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c r="A4935" s="1">
        <v>4934</v>
      </c>
      <c r="B4935" s="1" t="s">
        <v>7873</v>
      </c>
      <c r="C4935" s="7">
        <f>YEAR('Main 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c r="A4936" s="1">
        <v>4935</v>
      </c>
      <c r="B4936" s="1" t="s">
        <v>7873</v>
      </c>
      <c r="C4936" s="7">
        <f>YEAR('Main 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c r="A4937" s="1">
        <v>4936</v>
      </c>
      <c r="B4937" s="1" t="s">
        <v>7874</v>
      </c>
      <c r="C4937" s="7">
        <f>YEAR('Main 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c r="A4938" s="1">
        <v>4937</v>
      </c>
      <c r="B4938" s="1" t="s">
        <v>7880</v>
      </c>
      <c r="C4938" s="7">
        <f>YEAR('Main 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c r="A4939" s="1">
        <v>4938</v>
      </c>
      <c r="B4939" s="1" t="s">
        <v>7882</v>
      </c>
      <c r="C4939" s="7">
        <f>YEAR('Main 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c r="A4940" s="1">
        <v>4939</v>
      </c>
      <c r="B4940" s="1" t="s">
        <v>7882</v>
      </c>
      <c r="C4940" s="7">
        <f>YEAR('Main 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c r="A4941" s="1">
        <v>4940</v>
      </c>
      <c r="B4941" s="1" t="s">
        <v>7882</v>
      </c>
      <c r="C4941" s="7">
        <f>YEAR('Main 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c r="A4942" s="1">
        <v>4941</v>
      </c>
      <c r="B4942" s="1" t="s">
        <v>7883</v>
      </c>
      <c r="C4942" s="7">
        <f>YEAR('Main 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c r="A4943" s="1">
        <v>4942</v>
      </c>
      <c r="B4943" s="1" t="s">
        <v>7883</v>
      </c>
      <c r="C4943" s="7">
        <f>YEAR('Main 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c r="A4944" s="1">
        <v>4943</v>
      </c>
      <c r="B4944" s="1" t="s">
        <v>7883</v>
      </c>
      <c r="C4944" s="7">
        <f>YEAR('Main 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c r="A4945" s="1">
        <v>4944</v>
      </c>
      <c r="B4945" s="1" t="s">
        <v>7884</v>
      </c>
      <c r="C4945" s="7">
        <f>YEAR('Main 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c r="A4946" s="1">
        <v>4945</v>
      </c>
      <c r="B4946" s="1" t="s">
        <v>7885</v>
      </c>
      <c r="C4946" s="7">
        <f>YEAR('Main 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c r="A4947" s="1">
        <v>4946</v>
      </c>
      <c r="B4947" s="1" t="s">
        <v>7885</v>
      </c>
      <c r="C4947" s="7">
        <f>YEAR('Main 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c r="A4948" s="1">
        <v>4947</v>
      </c>
      <c r="B4948" s="1" t="s">
        <v>7885</v>
      </c>
      <c r="C4948" s="7">
        <f>YEAR('Main 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c r="A4949" s="1">
        <v>4948</v>
      </c>
      <c r="B4949" s="1" t="s">
        <v>7886</v>
      </c>
      <c r="C4949" s="7">
        <f>YEAR('Main 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c r="A4950" s="1">
        <v>4949</v>
      </c>
      <c r="B4950" s="1" t="s">
        <v>7887</v>
      </c>
      <c r="C4950" s="7">
        <f>YEAR('Main 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c r="A4951" s="1">
        <v>4950</v>
      </c>
      <c r="B4951" s="1" t="s">
        <v>7887</v>
      </c>
      <c r="C4951" s="7">
        <f>YEAR('Main 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c r="A4952" s="1">
        <v>4951</v>
      </c>
      <c r="B4952" s="1" t="s">
        <v>7888</v>
      </c>
      <c r="C4952" s="7">
        <f>YEAR('Main 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c r="A4953" s="1">
        <v>4952</v>
      </c>
      <c r="B4953" s="1" t="s">
        <v>7889</v>
      </c>
      <c r="C4953" s="7">
        <f>YEAR('Main 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c r="A4954" s="1">
        <v>4953</v>
      </c>
      <c r="B4954" s="1" t="s">
        <v>7890</v>
      </c>
      <c r="C4954" s="7">
        <f>YEAR('Main 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c r="A4955" s="1">
        <v>4954</v>
      </c>
      <c r="B4955" s="1" t="s">
        <v>7893</v>
      </c>
      <c r="C4955" s="7">
        <f>YEAR('Main 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c r="A4956" s="1">
        <v>4955</v>
      </c>
      <c r="B4956" s="1" t="s">
        <v>7894</v>
      </c>
      <c r="C4956" s="7">
        <f>YEAR('Main 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c r="A4957" s="1">
        <v>4956</v>
      </c>
      <c r="B4957" s="1" t="s">
        <v>7894</v>
      </c>
      <c r="C4957" s="7">
        <f>YEAR('Main 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c r="A4958" s="1">
        <v>4957</v>
      </c>
      <c r="B4958" s="1" t="s">
        <v>7894</v>
      </c>
      <c r="C4958" s="7">
        <f>YEAR('Main 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c r="A4959" s="1">
        <v>4958</v>
      </c>
      <c r="B4959" s="1" t="s">
        <v>7895</v>
      </c>
      <c r="C4959" s="7">
        <f>YEAR('Main 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c r="A4960" s="1">
        <v>4959</v>
      </c>
      <c r="B4960" s="1" t="s">
        <v>7895</v>
      </c>
      <c r="C4960" s="7">
        <f>YEAR('Main 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c r="A4961" s="1">
        <v>4960</v>
      </c>
      <c r="B4961" s="1" t="s">
        <v>7897</v>
      </c>
      <c r="C4961" s="7">
        <f>YEAR('Main 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c r="A4962" s="1">
        <v>4961</v>
      </c>
      <c r="B4962" s="1" t="s">
        <v>7897</v>
      </c>
      <c r="C4962" s="7">
        <f>YEAR('Main 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c r="A4963" s="1">
        <v>4962</v>
      </c>
      <c r="B4963" s="1" t="s">
        <v>7898</v>
      </c>
      <c r="C4963" s="7">
        <f>YEAR('Main 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c r="A4964" s="1">
        <v>4963</v>
      </c>
      <c r="B4964" s="1" t="s">
        <v>7898</v>
      </c>
      <c r="C4964" s="7">
        <f>YEAR('Main 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c r="A4965" s="1">
        <v>4964</v>
      </c>
      <c r="B4965" s="1" t="s">
        <v>7898</v>
      </c>
      <c r="C4965" s="7">
        <f>YEAR('Main 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c r="A4966" s="1">
        <v>4965</v>
      </c>
      <c r="B4966" s="1" t="s">
        <v>7901</v>
      </c>
      <c r="C4966" s="7">
        <f>YEAR('Main 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c r="A4967" s="1">
        <v>4966</v>
      </c>
      <c r="B4967" s="1" t="s">
        <v>7902</v>
      </c>
      <c r="C4967" s="7">
        <f>YEAR('Main 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c r="A4968" s="1">
        <v>4967</v>
      </c>
      <c r="B4968" s="1" t="s">
        <v>7903</v>
      </c>
      <c r="C4968" s="7">
        <f>YEAR('Main 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c r="A4969" s="1">
        <v>4968</v>
      </c>
      <c r="B4969" s="1" t="s">
        <v>7903</v>
      </c>
      <c r="C4969" s="7">
        <f>YEAR('Main 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c r="A4970" s="1">
        <v>4969</v>
      </c>
      <c r="B4970" s="1" t="s">
        <v>7903</v>
      </c>
      <c r="C4970" s="7">
        <f>YEAR('Main 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c r="A4971" s="1">
        <v>4970</v>
      </c>
      <c r="B4971" s="1" t="s">
        <v>7903</v>
      </c>
      <c r="C4971" s="7">
        <f>YEAR('Main 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c r="A4972" s="1">
        <v>4971</v>
      </c>
      <c r="B4972" s="1" t="s">
        <v>7904</v>
      </c>
      <c r="C4972" s="7">
        <f>YEAR('Main 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c r="A4973" s="1">
        <v>4972</v>
      </c>
      <c r="B4973" s="1" t="s">
        <v>7904</v>
      </c>
      <c r="C4973" s="7">
        <f>YEAR('Main 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c r="A4974" s="1">
        <v>4973</v>
      </c>
      <c r="B4974" s="1" t="s">
        <v>7904</v>
      </c>
      <c r="C4974" s="7">
        <f>YEAR('Main 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c r="A4975" s="1">
        <v>4974</v>
      </c>
      <c r="B4975" s="1" t="s">
        <v>7904</v>
      </c>
      <c r="C4975" s="7">
        <f>YEAR('Main 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c r="A4976" s="1">
        <v>4975</v>
      </c>
      <c r="B4976" s="1" t="s">
        <v>7905</v>
      </c>
      <c r="C4976" s="7">
        <f>YEAR('Main 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c r="A4977" s="1">
        <v>4976</v>
      </c>
      <c r="B4977" s="1" t="s">
        <v>7906</v>
      </c>
      <c r="C4977" s="7">
        <f>YEAR('Main 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c r="A4978" s="1">
        <v>4977</v>
      </c>
      <c r="B4978" s="1" t="s">
        <v>7907</v>
      </c>
      <c r="C4978" s="7">
        <f>YEAR('Main 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c r="A4979" s="1">
        <v>4978</v>
      </c>
      <c r="B4979" s="1" t="s">
        <v>7907</v>
      </c>
      <c r="C4979" s="7">
        <f>YEAR('Main 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c r="A4980" s="1">
        <v>4979</v>
      </c>
      <c r="B4980" s="1" t="s">
        <v>7907</v>
      </c>
      <c r="C4980" s="7">
        <f>YEAR('Main 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c r="A4981" s="1">
        <v>4980</v>
      </c>
      <c r="B4981" s="1" t="s">
        <v>7908</v>
      </c>
      <c r="C4981" s="7">
        <f>YEAR('Main 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c r="A4982" s="1">
        <v>4981</v>
      </c>
      <c r="B4982" s="1" t="s">
        <v>7908</v>
      </c>
      <c r="C4982" s="7">
        <f>YEAR('Main 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c r="A4983" s="1">
        <v>4982</v>
      </c>
      <c r="B4983" s="1" t="s">
        <v>7908</v>
      </c>
      <c r="C4983" s="7">
        <f>YEAR('Main 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c r="A4984" s="1">
        <v>4983</v>
      </c>
      <c r="B4984" s="1" t="s">
        <v>7909</v>
      </c>
      <c r="C4984" s="7">
        <f>YEAR('Main 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c r="A4985" s="1">
        <v>4984</v>
      </c>
      <c r="B4985" s="1" t="s">
        <v>7910</v>
      </c>
      <c r="C4985" s="7">
        <f>YEAR('Main 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c r="A4986" s="1">
        <v>4985</v>
      </c>
      <c r="B4986" s="1" t="s">
        <v>7911</v>
      </c>
      <c r="C4986" s="7">
        <f>YEAR('Main 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c r="A4987" s="1">
        <v>4986</v>
      </c>
      <c r="B4987" s="1" t="s">
        <v>7912</v>
      </c>
      <c r="C4987" s="7">
        <f>YEAR('Main 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c r="A4988" s="1">
        <v>4987</v>
      </c>
      <c r="B4988" s="1" t="s">
        <v>7913</v>
      </c>
      <c r="C4988" s="7">
        <f>YEAR('Main 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c r="A4989" s="1">
        <v>4988</v>
      </c>
      <c r="B4989" s="1" t="s">
        <v>7913</v>
      </c>
      <c r="C4989" s="7">
        <f>YEAR('Main 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c r="A4990" s="1">
        <v>4989</v>
      </c>
      <c r="B4990" s="1" t="s">
        <v>7913</v>
      </c>
      <c r="C4990" s="7">
        <f>YEAR('Main 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c r="A4991" s="1">
        <v>4990</v>
      </c>
      <c r="B4991" s="1" t="s">
        <v>7914</v>
      </c>
      <c r="C4991" s="7">
        <f>YEAR('Main 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c r="A4992" s="1">
        <v>4991</v>
      </c>
      <c r="B4992" s="1" t="s">
        <v>7914</v>
      </c>
      <c r="C4992" s="7">
        <f>YEAR('Main 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c r="A4993" s="1">
        <v>4992</v>
      </c>
      <c r="B4993" s="1" t="s">
        <v>7915</v>
      </c>
      <c r="C4993" s="7">
        <f>YEAR('Main 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c r="A4994" s="1">
        <v>4993</v>
      </c>
      <c r="B4994" s="1" t="s">
        <v>7916</v>
      </c>
      <c r="C4994" s="7">
        <f>YEAR('Main 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c r="A4995" s="1">
        <v>4994</v>
      </c>
      <c r="B4995" s="1" t="s">
        <v>7916</v>
      </c>
      <c r="C4995" s="7">
        <f>YEAR('Main 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c r="A4996" s="1">
        <v>4995</v>
      </c>
      <c r="B4996" s="1" t="s">
        <v>7916</v>
      </c>
      <c r="C4996" s="7">
        <f>YEAR('Main 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c r="A4997" s="1">
        <v>4996</v>
      </c>
      <c r="B4997" s="1" t="s">
        <v>7917</v>
      </c>
      <c r="C4997" s="7">
        <f>YEAR('Main 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c r="A4998" s="1">
        <v>4997</v>
      </c>
      <c r="B4998" s="1" t="s">
        <v>7918</v>
      </c>
      <c r="C4998" s="7">
        <f>YEAR('Main 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c r="A4999" s="1">
        <v>4998</v>
      </c>
      <c r="B4999" s="1" t="s">
        <v>7918</v>
      </c>
      <c r="C4999" s="7">
        <f>YEAR('Main 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c r="A5000" s="1">
        <v>4999</v>
      </c>
      <c r="B5000" s="1" t="s">
        <v>7921</v>
      </c>
      <c r="C5000" s="7">
        <f>YEAR('Main 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c r="A5001" s="1">
        <v>5000</v>
      </c>
      <c r="B5001" s="1" t="s">
        <v>7921</v>
      </c>
      <c r="C5001" s="7">
        <f>YEAR('Main 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c r="A5002" s="1">
        <v>5001</v>
      </c>
      <c r="B5002" s="1" t="s">
        <v>7923</v>
      </c>
      <c r="C5002" s="7">
        <f>YEAR('Main 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c r="A5003" s="1">
        <v>5002</v>
      </c>
      <c r="B5003" s="1" t="s">
        <v>7924</v>
      </c>
      <c r="C5003" s="7">
        <f>YEAR('Main 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c r="A5004" s="1">
        <v>5003</v>
      </c>
      <c r="B5004" s="1" t="s">
        <v>7924</v>
      </c>
      <c r="C5004" s="7">
        <f>YEAR('Main 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c r="A5005" s="1">
        <v>5004</v>
      </c>
      <c r="B5005" s="1" t="s">
        <v>7925</v>
      </c>
      <c r="C5005" s="7">
        <f>YEAR('Main 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c r="A5006" s="1">
        <v>5005</v>
      </c>
      <c r="B5006" s="1" t="s">
        <v>7928</v>
      </c>
      <c r="C5006" s="7">
        <f>YEAR('Main 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c r="A5007" s="1">
        <v>5006</v>
      </c>
      <c r="B5007" s="1" t="s">
        <v>7929</v>
      </c>
      <c r="C5007" s="7">
        <f>YEAR('Main 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c r="A5008" s="1">
        <v>5007</v>
      </c>
      <c r="B5008" s="1" t="s">
        <v>7930</v>
      </c>
      <c r="C5008" s="7">
        <f>YEAR('Main 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c r="A5009" s="1">
        <v>5008</v>
      </c>
      <c r="B5009" s="1" t="s">
        <v>7930</v>
      </c>
      <c r="C5009" s="7">
        <f>YEAR('Main 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c r="A5010" s="1">
        <v>5009</v>
      </c>
      <c r="B5010" s="1" t="s">
        <v>7933</v>
      </c>
      <c r="C5010" s="7">
        <f>YEAR('Main 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c r="A5011" s="1">
        <v>5010</v>
      </c>
      <c r="B5011" s="1" t="s">
        <v>7933</v>
      </c>
      <c r="C5011" s="7">
        <f>YEAR('Main 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c r="A5012" s="1">
        <v>5011</v>
      </c>
      <c r="B5012" s="1" t="s">
        <v>7933</v>
      </c>
      <c r="C5012" s="7">
        <f>YEAR('Main 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c r="A5013" s="1">
        <v>5012</v>
      </c>
      <c r="B5013" s="1" t="s">
        <v>7936</v>
      </c>
      <c r="C5013" s="7">
        <f>YEAR('Main 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c r="A5014" s="1">
        <v>5013</v>
      </c>
      <c r="B5014" s="1" t="s">
        <v>7937</v>
      </c>
      <c r="C5014" s="7">
        <f>YEAR('Main 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c r="A5015" s="1">
        <v>5014</v>
      </c>
      <c r="B5015" s="1" t="s">
        <v>7937</v>
      </c>
      <c r="C5015" s="7">
        <f>YEAR('Main 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c r="A5016" s="1">
        <v>5015</v>
      </c>
      <c r="B5016" s="1" t="s">
        <v>7937</v>
      </c>
      <c r="C5016" s="7">
        <f>YEAR('Main 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c r="A5017" s="1">
        <v>5016</v>
      </c>
      <c r="B5017" s="1" t="s">
        <v>7942</v>
      </c>
      <c r="C5017" s="7">
        <f>YEAR('Main 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c r="A5018" s="1">
        <v>5017</v>
      </c>
      <c r="B5018" s="1" t="s">
        <v>7942</v>
      </c>
      <c r="C5018" s="7">
        <f>YEAR('Main 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c r="A5019" s="1">
        <v>5018</v>
      </c>
      <c r="B5019" s="1" t="s">
        <v>7945</v>
      </c>
      <c r="C5019" s="7">
        <f>YEAR('Main 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c r="A5020" s="1">
        <v>5019</v>
      </c>
      <c r="B5020" s="1" t="s">
        <v>7945</v>
      </c>
      <c r="C5020" s="7">
        <f>YEAR('Main 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c r="A5021" s="1">
        <v>5020</v>
      </c>
      <c r="B5021" s="1" t="s">
        <v>7945</v>
      </c>
      <c r="C5021" s="7">
        <f>YEAR('Main 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c r="A5022" s="1">
        <v>5021</v>
      </c>
      <c r="B5022" s="1" t="s">
        <v>7948</v>
      </c>
      <c r="C5022" s="7">
        <f>YEAR('Main 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c r="A5023" s="1">
        <v>5022</v>
      </c>
      <c r="B5023" s="1" t="s">
        <v>7949</v>
      </c>
      <c r="C5023" s="7">
        <f>YEAR('Main 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c r="A5024" s="1">
        <v>5023</v>
      </c>
      <c r="B5024" s="1" t="s">
        <v>7949</v>
      </c>
      <c r="C5024" s="7">
        <f>YEAR('Main 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c r="A5025" s="1">
        <v>5024</v>
      </c>
      <c r="B5025" s="1" t="s">
        <v>7949</v>
      </c>
      <c r="C5025" s="7">
        <f>YEAR('Main 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c r="A5026" s="1">
        <v>5025</v>
      </c>
      <c r="B5026" s="1" t="s">
        <v>7950</v>
      </c>
      <c r="C5026" s="7">
        <f>YEAR('Main 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c r="A5027" s="1">
        <v>5026</v>
      </c>
      <c r="B5027" s="1" t="s">
        <v>7950</v>
      </c>
      <c r="C5027" s="7">
        <f>YEAR('Main 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c r="A5028" s="1">
        <v>5027</v>
      </c>
      <c r="B5028" s="1" t="s">
        <v>7950</v>
      </c>
      <c r="C5028" s="7">
        <f>YEAR('Main 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c r="A5029" s="1">
        <v>5028</v>
      </c>
      <c r="B5029" s="1" t="s">
        <v>7950</v>
      </c>
      <c r="C5029" s="7">
        <f>YEAR('Main 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c r="A5030" s="1">
        <v>5029</v>
      </c>
      <c r="B5030" s="1" t="s">
        <v>7953</v>
      </c>
      <c r="C5030" s="7">
        <f>YEAR('Main 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c r="A5031" s="1">
        <v>5030</v>
      </c>
      <c r="B5031" s="1" t="s">
        <v>7954</v>
      </c>
      <c r="C5031" s="7">
        <f>YEAR('Main 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c r="A5032" s="1">
        <v>5031</v>
      </c>
      <c r="B5032" s="1" t="s">
        <v>7954</v>
      </c>
      <c r="C5032" s="7">
        <f>YEAR('Main 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c r="A5033" s="1">
        <v>5032</v>
      </c>
      <c r="B5033" s="1" t="s">
        <v>7954</v>
      </c>
      <c r="C5033" s="7">
        <f>YEAR('Main 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c r="A5034" s="1">
        <v>5033</v>
      </c>
      <c r="B5034" s="1" t="s">
        <v>7955</v>
      </c>
      <c r="C5034" s="7">
        <f>YEAR('Main 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c r="A5035" s="1">
        <v>5034</v>
      </c>
      <c r="B5035" s="1" t="s">
        <v>7955</v>
      </c>
      <c r="C5035" s="7">
        <f>YEAR('Main 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c r="A5036" s="1">
        <v>5035</v>
      </c>
      <c r="B5036" s="1" t="s">
        <v>7956</v>
      </c>
      <c r="C5036" s="7">
        <f>YEAR('Main 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c r="A5037" s="1">
        <v>5036</v>
      </c>
      <c r="B5037" s="1" t="s">
        <v>7957</v>
      </c>
      <c r="C5037" s="7">
        <f>YEAR('Main 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c r="A5038" s="1">
        <v>5037</v>
      </c>
      <c r="B5038" s="1" t="s">
        <v>7957</v>
      </c>
      <c r="C5038" s="7">
        <f>YEAR('Main 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c r="A5039" s="1">
        <v>5038</v>
      </c>
      <c r="B5039" s="1" t="s">
        <v>7958</v>
      </c>
      <c r="C5039" s="7">
        <f>YEAR('Main 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c r="A5040" s="1">
        <v>5039</v>
      </c>
      <c r="B5040" s="1" t="s">
        <v>7959</v>
      </c>
      <c r="C5040" s="7">
        <f>YEAR('Main 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c r="A5041" s="1">
        <v>5040</v>
      </c>
      <c r="B5041" s="1" t="s">
        <v>7959</v>
      </c>
      <c r="C5041" s="7">
        <f>YEAR('Main 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c r="A5042" s="1">
        <v>5041</v>
      </c>
      <c r="B5042" s="1" t="s">
        <v>7959</v>
      </c>
      <c r="C5042" s="7">
        <f>YEAR('Main 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c r="A5043" s="1">
        <v>5042</v>
      </c>
      <c r="B5043" s="1" t="s">
        <v>7960</v>
      </c>
      <c r="C5043" s="7">
        <f>YEAR('Main 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c r="A5044" s="1">
        <v>5043</v>
      </c>
      <c r="B5044" s="1" t="s">
        <v>7960</v>
      </c>
      <c r="C5044" s="7">
        <f>YEAR('Main 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c r="A5045" s="1">
        <v>5044</v>
      </c>
      <c r="B5045" s="1" t="s">
        <v>7960</v>
      </c>
      <c r="C5045" s="7">
        <f>YEAR('Main 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c r="A5046" s="1">
        <v>5045</v>
      </c>
      <c r="B5046" s="1" t="s">
        <v>7960</v>
      </c>
      <c r="C5046" s="7">
        <f>YEAR('Main 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c r="A5047" s="1">
        <v>5046</v>
      </c>
      <c r="B5047" s="1" t="s">
        <v>7960</v>
      </c>
      <c r="C5047" s="7">
        <f>YEAR('Main 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c r="A5048" s="1">
        <v>5047</v>
      </c>
      <c r="B5048" s="1" t="s">
        <v>7960</v>
      </c>
      <c r="C5048" s="7">
        <f>YEAR('Main 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c r="A5049" s="1">
        <v>5048</v>
      </c>
      <c r="B5049" s="1" t="s">
        <v>7960</v>
      </c>
      <c r="C5049" s="7">
        <f>YEAR('Main 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c r="A5050" s="1">
        <v>5049</v>
      </c>
      <c r="B5050" s="1" t="s">
        <v>7961</v>
      </c>
      <c r="C5050" s="7">
        <f>YEAR('Main 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c r="A5051" s="1">
        <v>5050</v>
      </c>
      <c r="B5051" s="1" t="s">
        <v>7961</v>
      </c>
      <c r="C5051" s="7">
        <f>YEAR('Main 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c r="A5052" s="1">
        <v>5051</v>
      </c>
      <c r="B5052" s="1" t="s">
        <v>7962</v>
      </c>
      <c r="C5052" s="7">
        <f>YEAR('Main 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c r="A5053" s="1">
        <v>5052</v>
      </c>
      <c r="B5053" s="1" t="s">
        <v>7963</v>
      </c>
      <c r="C5053" s="7">
        <f>YEAR('Main 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c r="A5054" s="1">
        <v>5053</v>
      </c>
      <c r="B5054" s="1" t="s">
        <v>7964</v>
      </c>
      <c r="C5054" s="7">
        <f>YEAR('Main 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c r="A5055" s="1">
        <v>5054</v>
      </c>
      <c r="B5055" s="1" t="s">
        <v>7965</v>
      </c>
      <c r="C5055" s="7">
        <f>YEAR('Main 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c r="A5056" s="1">
        <v>5055</v>
      </c>
      <c r="B5056" s="1" t="s">
        <v>7965</v>
      </c>
      <c r="C5056" s="7">
        <f>YEAR('Main 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c r="A5057" s="1">
        <v>5056</v>
      </c>
      <c r="B5057" s="1" t="s">
        <v>7965</v>
      </c>
      <c r="C5057" s="7">
        <f>YEAR('Main 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c r="A5058" s="1">
        <v>5057</v>
      </c>
      <c r="B5058" s="1" t="s">
        <v>7966</v>
      </c>
      <c r="C5058" s="7">
        <f>YEAR('Main 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c r="A5059" s="1">
        <v>5058</v>
      </c>
      <c r="B5059" s="1" t="s">
        <v>7966</v>
      </c>
      <c r="C5059" s="7">
        <f>YEAR('Main 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c r="A5060" s="1">
        <v>5059</v>
      </c>
      <c r="B5060" s="1" t="s">
        <v>7968</v>
      </c>
      <c r="C5060" s="7">
        <f>YEAR('Main 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c r="A5061" s="1">
        <v>5060</v>
      </c>
      <c r="B5061" s="1" t="s">
        <v>7969</v>
      </c>
      <c r="C5061" s="7">
        <f>YEAR('Main 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c r="A5062" s="1">
        <v>5061</v>
      </c>
      <c r="B5062" s="1" t="s">
        <v>7969</v>
      </c>
      <c r="C5062" s="7">
        <f>YEAR('Main 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c r="A5063" s="1">
        <v>5062</v>
      </c>
      <c r="B5063" s="1" t="s">
        <v>7971</v>
      </c>
      <c r="C5063" s="7">
        <f>YEAR('Main 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c r="A5064" s="1">
        <v>5063</v>
      </c>
      <c r="B5064" s="1" t="s">
        <v>7971</v>
      </c>
      <c r="C5064" s="7">
        <f>YEAR('Main 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c r="A5065" s="1">
        <v>5064</v>
      </c>
      <c r="B5065" s="1" t="s">
        <v>7971</v>
      </c>
      <c r="C5065" s="7">
        <f>YEAR('Main 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c r="A5066" s="1">
        <v>5065</v>
      </c>
      <c r="B5066" s="1" t="s">
        <v>7972</v>
      </c>
      <c r="C5066" s="7">
        <f>YEAR('Main 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c r="A5067" s="1">
        <v>5066</v>
      </c>
      <c r="B5067" s="1" t="s">
        <v>7973</v>
      </c>
      <c r="C5067" s="7">
        <f>YEAR('Main 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c r="A5068" s="1">
        <v>5067</v>
      </c>
      <c r="B5068" s="1" t="s">
        <v>7973</v>
      </c>
      <c r="C5068" s="7">
        <f>YEAR('Main 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c r="A5069" s="1">
        <v>5068</v>
      </c>
      <c r="B5069" s="1" t="s">
        <v>7974</v>
      </c>
      <c r="C5069" s="7">
        <f>YEAR('Main 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c r="A5070" s="1">
        <v>5069</v>
      </c>
      <c r="B5070" s="1" t="s">
        <v>7975</v>
      </c>
      <c r="C5070" s="7">
        <f>YEAR('Main 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c r="A5071" s="1">
        <v>5070</v>
      </c>
      <c r="B5071" s="1" t="s">
        <v>7975</v>
      </c>
      <c r="C5071" s="7">
        <f>YEAR('Main 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c r="A5072" s="1">
        <v>5071</v>
      </c>
      <c r="B5072" s="1" t="s">
        <v>7975</v>
      </c>
      <c r="C5072" s="7">
        <f>YEAR('Main 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c r="A5073" s="1">
        <v>5072</v>
      </c>
      <c r="B5073" s="1" t="s">
        <v>7975</v>
      </c>
      <c r="C5073" s="7">
        <f>YEAR('Main 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c r="A5074" s="1">
        <v>5073</v>
      </c>
      <c r="B5074" s="1" t="s">
        <v>7975</v>
      </c>
      <c r="C5074" s="7">
        <f>YEAR('Main 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c r="A5075" s="1">
        <v>5074</v>
      </c>
      <c r="B5075" s="1" t="s">
        <v>7976</v>
      </c>
      <c r="C5075" s="7">
        <f>YEAR('Main 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c r="A5076" s="1">
        <v>5075</v>
      </c>
      <c r="B5076" s="1" t="s">
        <v>7977</v>
      </c>
      <c r="C5076" s="7">
        <f>YEAR('Main 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c r="A5077" s="1">
        <v>5076</v>
      </c>
      <c r="B5077" s="1" t="s">
        <v>7978</v>
      </c>
      <c r="C5077" s="7">
        <f>YEAR('Main 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c r="A5078" s="1">
        <v>5077</v>
      </c>
      <c r="B5078" s="1" t="s">
        <v>7978</v>
      </c>
      <c r="C5078" s="7">
        <f>YEAR('Main 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c r="A5079" s="1">
        <v>5078</v>
      </c>
      <c r="B5079" s="1" t="s">
        <v>7978</v>
      </c>
      <c r="C5079" s="7">
        <f>YEAR('Main 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c r="A5080" s="1">
        <v>5079</v>
      </c>
      <c r="B5080" s="1" t="s">
        <v>7979</v>
      </c>
      <c r="C5080" s="7">
        <f>YEAR('Main 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c r="A5081" s="1">
        <v>5080</v>
      </c>
      <c r="B5081" s="1" t="s">
        <v>7980</v>
      </c>
      <c r="C5081" s="7">
        <f>YEAR('Main 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c r="A5082" s="1">
        <v>5081</v>
      </c>
      <c r="B5082" s="1" t="s">
        <v>7980</v>
      </c>
      <c r="C5082" s="7">
        <f>YEAR('Main 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c r="A5083" s="1">
        <v>5082</v>
      </c>
      <c r="B5083" s="1" t="s">
        <v>7981</v>
      </c>
      <c r="C5083" s="7">
        <f>YEAR('Main 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c r="A5084" s="1">
        <v>5083</v>
      </c>
      <c r="B5084" s="1" t="s">
        <v>7982</v>
      </c>
      <c r="C5084" s="7">
        <f>YEAR('Main 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c r="A5085" s="1">
        <v>5084</v>
      </c>
      <c r="B5085" s="1" t="s">
        <v>7982</v>
      </c>
      <c r="C5085" s="7">
        <f>YEAR('Main 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c r="A5086" s="1">
        <v>5085</v>
      </c>
      <c r="B5086" s="1" t="s">
        <v>7985</v>
      </c>
      <c r="C5086" s="7">
        <f>YEAR('Main 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c r="A5087" s="1">
        <v>5086</v>
      </c>
      <c r="B5087" s="1" t="s">
        <v>7986</v>
      </c>
      <c r="C5087" s="7">
        <f>YEAR('Main 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c r="A5088" s="1">
        <v>5087</v>
      </c>
      <c r="B5088" s="1" t="s">
        <v>7987</v>
      </c>
      <c r="C5088" s="7">
        <f>YEAR('Main 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c r="A5089" s="1">
        <v>5088</v>
      </c>
      <c r="B5089" s="1" t="s">
        <v>7987</v>
      </c>
      <c r="C5089" s="7">
        <f>YEAR('Main 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c r="A5090" s="1">
        <v>5089</v>
      </c>
      <c r="B5090" s="1" t="s">
        <v>7987</v>
      </c>
      <c r="C5090" s="7">
        <f>YEAR('Main 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c r="A5091" s="1">
        <v>5090</v>
      </c>
      <c r="B5091" s="1" t="s">
        <v>7990</v>
      </c>
      <c r="C5091" s="7">
        <f>YEAR('Main 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c r="A5092" s="1">
        <v>5091</v>
      </c>
      <c r="B5092" s="1" t="s">
        <v>7990</v>
      </c>
      <c r="C5092" s="7">
        <f>YEAR('Main 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c r="A5093" s="1">
        <v>5092</v>
      </c>
      <c r="B5093" s="1" t="s">
        <v>7992</v>
      </c>
      <c r="C5093" s="7">
        <f>YEAR('Main 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c r="A5094" s="1">
        <v>5093</v>
      </c>
      <c r="B5094" s="1" t="s">
        <v>7993</v>
      </c>
      <c r="C5094" s="7">
        <f>YEAR('Main 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c r="A5095" s="1">
        <v>5094</v>
      </c>
      <c r="B5095" s="1" t="s">
        <v>7994</v>
      </c>
      <c r="C5095" s="7">
        <f>YEAR('Main 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c r="A5096" s="1">
        <v>5095</v>
      </c>
      <c r="B5096" s="1" t="s">
        <v>7994</v>
      </c>
      <c r="C5096" s="7">
        <f>YEAR('Main 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c r="A5097" s="1">
        <v>5096</v>
      </c>
      <c r="B5097" s="1" t="s">
        <v>7994</v>
      </c>
      <c r="C5097" s="7">
        <f>YEAR('Main 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c r="A5098" s="1">
        <v>5097</v>
      </c>
      <c r="B5098" s="1" t="s">
        <v>7994</v>
      </c>
      <c r="C5098" s="7">
        <f>YEAR('Main 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c r="A5099" s="1">
        <v>5098</v>
      </c>
      <c r="B5099" s="1" t="s">
        <v>7994</v>
      </c>
      <c r="C5099" s="7">
        <f>YEAR('Main 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c r="A5100" s="1">
        <v>5099</v>
      </c>
      <c r="B5100" s="1" t="s">
        <v>7994</v>
      </c>
      <c r="C5100" s="7">
        <f>YEAR('Main 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c r="A5101" s="1">
        <v>5100</v>
      </c>
      <c r="B5101" s="1" t="s">
        <v>7995</v>
      </c>
      <c r="C5101" s="7">
        <f>YEAR('Main 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c r="A5102" s="1">
        <v>5101</v>
      </c>
      <c r="B5102" s="1" t="s">
        <v>7996</v>
      </c>
      <c r="C5102" s="7">
        <f>YEAR('Main 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c r="A5103" s="1">
        <v>5102</v>
      </c>
      <c r="B5103" s="1" t="s">
        <v>7996</v>
      </c>
      <c r="C5103" s="7">
        <f>YEAR('Main 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c r="A5104" s="1">
        <v>5103</v>
      </c>
      <c r="B5104" s="1" t="s">
        <v>7996</v>
      </c>
      <c r="C5104" s="7">
        <f>YEAR('Main 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c r="A5105" s="1">
        <v>5104</v>
      </c>
      <c r="B5105" s="1" t="s">
        <v>7997</v>
      </c>
      <c r="C5105" s="7">
        <f>YEAR('Main 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c r="A5106" s="1">
        <v>5105</v>
      </c>
      <c r="B5106" s="1" t="s">
        <v>7997</v>
      </c>
      <c r="C5106" s="7">
        <f>YEAR('Main 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c r="A5107" s="1">
        <v>5106</v>
      </c>
      <c r="B5107" s="1" t="s">
        <v>7998</v>
      </c>
      <c r="C5107" s="7">
        <f>YEAR('Main 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c r="A5108" s="1">
        <v>5107</v>
      </c>
      <c r="B5108" s="1" t="s">
        <v>7999</v>
      </c>
      <c r="C5108" s="7">
        <f>YEAR('Main 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c r="A5109" s="1">
        <v>5108</v>
      </c>
      <c r="B5109" s="1" t="s">
        <v>8000</v>
      </c>
      <c r="C5109" s="7">
        <f>YEAR('Main 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c r="A5110" s="1">
        <v>5109</v>
      </c>
      <c r="B5110" s="1" t="s">
        <v>8000</v>
      </c>
      <c r="C5110" s="7">
        <f>YEAR('Main 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c r="A5111" s="1">
        <v>5110</v>
      </c>
      <c r="B5111" s="1" t="s">
        <v>8001</v>
      </c>
      <c r="C5111" s="7">
        <f>YEAR('Main 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c r="A5112" s="1">
        <v>5111</v>
      </c>
      <c r="B5112" s="1" t="s">
        <v>8001</v>
      </c>
      <c r="C5112" s="7">
        <f>YEAR('Main 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c r="A5113" s="1">
        <v>5112</v>
      </c>
      <c r="B5113" s="1" t="s">
        <v>8001</v>
      </c>
      <c r="C5113" s="7">
        <f>YEAR('Main 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c r="A5114" s="1">
        <v>5113</v>
      </c>
      <c r="B5114" s="1" t="s">
        <v>8002</v>
      </c>
      <c r="C5114" s="7">
        <f>YEAR('Main 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c r="A5115" s="1">
        <v>5114</v>
      </c>
      <c r="B5115" s="1" t="s">
        <v>8005</v>
      </c>
      <c r="C5115" s="7">
        <f>YEAR('Main 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c r="A5116" s="1">
        <v>5115</v>
      </c>
      <c r="B5116" s="1" t="s">
        <v>8006</v>
      </c>
      <c r="C5116" s="7">
        <f>YEAR('Main 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c r="A5117" s="1">
        <v>5116</v>
      </c>
      <c r="B5117" s="1" t="s">
        <v>8007</v>
      </c>
      <c r="C5117" s="7">
        <f>YEAR('Main 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c r="A5118" s="1">
        <v>5117</v>
      </c>
      <c r="B5118" s="1" t="s">
        <v>8010</v>
      </c>
      <c r="C5118" s="7">
        <f>YEAR('Main 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c r="A5119" s="1">
        <v>5118</v>
      </c>
      <c r="B5119" s="1" t="s">
        <v>8011</v>
      </c>
      <c r="C5119" s="7">
        <f>YEAR('Main 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c r="A5120" s="1">
        <v>5119</v>
      </c>
      <c r="B5120" s="1" t="s">
        <v>8011</v>
      </c>
      <c r="C5120" s="7">
        <f>YEAR('Main 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c r="A5121" s="1">
        <v>5120</v>
      </c>
      <c r="B5121" s="1" t="s">
        <v>8011</v>
      </c>
      <c r="C5121" s="7">
        <f>YEAR('Main 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c r="A5122" s="1">
        <v>5121</v>
      </c>
      <c r="B5122" s="1" t="s">
        <v>8012</v>
      </c>
      <c r="C5122" s="7">
        <f>YEAR('Main 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c r="A5123" s="1">
        <v>5122</v>
      </c>
      <c r="B5123" s="1" t="s">
        <v>8012</v>
      </c>
      <c r="C5123" s="7">
        <f>YEAR('Main 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c r="A5124" s="1">
        <v>5123</v>
      </c>
      <c r="B5124" s="1" t="s">
        <v>8012</v>
      </c>
      <c r="C5124" s="7">
        <f>YEAR('Main 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c r="A5125" s="1">
        <v>5124</v>
      </c>
      <c r="B5125" s="1" t="s">
        <v>8012</v>
      </c>
      <c r="C5125" s="7">
        <f>YEAR('Main 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c r="A5126" s="1">
        <v>5125</v>
      </c>
      <c r="B5126" s="1" t="s">
        <v>8015</v>
      </c>
      <c r="C5126" s="7">
        <f>YEAR('Main 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c r="A5127" s="1">
        <v>5126</v>
      </c>
      <c r="B5127" s="1" t="s">
        <v>8015</v>
      </c>
      <c r="C5127" s="7">
        <f>YEAR('Main 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c r="A5128" s="1">
        <v>5127</v>
      </c>
      <c r="B5128" s="1" t="s">
        <v>8015</v>
      </c>
      <c r="C5128" s="7">
        <f>YEAR('Main 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c r="A5129" s="1">
        <v>5128</v>
      </c>
      <c r="B5129" s="1" t="s">
        <v>8015</v>
      </c>
      <c r="C5129" s="7">
        <f>YEAR('Main 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c r="A5130" s="1">
        <v>5129</v>
      </c>
      <c r="B5130" s="1" t="s">
        <v>8015</v>
      </c>
      <c r="C5130" s="7">
        <f>YEAR('Main 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c r="A5131" s="1">
        <v>5130</v>
      </c>
      <c r="B5131" s="1" t="s">
        <v>8015</v>
      </c>
      <c r="C5131" s="7">
        <f>YEAR('Main 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c r="A5132" s="1">
        <v>5131</v>
      </c>
      <c r="B5132" s="1" t="s">
        <v>8015</v>
      </c>
      <c r="C5132" s="7">
        <f>YEAR('Main 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c r="A5133" s="1">
        <v>5132</v>
      </c>
      <c r="B5133" s="1" t="s">
        <v>8016</v>
      </c>
      <c r="C5133" s="7">
        <f>YEAR('Main 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c r="A5134" s="1">
        <v>5133</v>
      </c>
      <c r="B5134" s="1" t="s">
        <v>8017</v>
      </c>
      <c r="C5134" s="7">
        <f>YEAR('Main 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c r="A5135" s="1">
        <v>5134</v>
      </c>
      <c r="B5135" s="1" t="s">
        <v>8018</v>
      </c>
      <c r="C5135" s="7">
        <f>YEAR('Main 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c r="A5136" s="1">
        <v>5135</v>
      </c>
      <c r="B5136" s="1" t="s">
        <v>8018</v>
      </c>
      <c r="C5136" s="7">
        <f>YEAR('Main 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c r="A5137" s="1">
        <v>5136</v>
      </c>
      <c r="B5137" s="1" t="s">
        <v>8019</v>
      </c>
      <c r="C5137" s="7">
        <f>YEAR('Main 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c r="A5138" s="1">
        <v>5137</v>
      </c>
      <c r="B5138" s="1" t="s">
        <v>8020</v>
      </c>
      <c r="C5138" s="7">
        <f>YEAR('Main 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c r="A5139" s="1">
        <v>5138</v>
      </c>
      <c r="B5139" s="1" t="s">
        <v>8021</v>
      </c>
      <c r="C5139" s="7">
        <f>YEAR('Main 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c r="A5140" s="1">
        <v>5139</v>
      </c>
      <c r="B5140" s="1" t="s">
        <v>8022</v>
      </c>
      <c r="C5140" s="7">
        <f>YEAR('Main 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c r="A5141" s="1">
        <v>5140</v>
      </c>
      <c r="B5141" s="1" t="s">
        <v>8022</v>
      </c>
      <c r="C5141" s="7">
        <f>YEAR('Main 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c r="A5142" s="1">
        <v>5141</v>
      </c>
      <c r="B5142" s="1" t="s">
        <v>8023</v>
      </c>
      <c r="C5142" s="7">
        <f>YEAR('Main 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c r="A5143" s="1">
        <v>5142</v>
      </c>
      <c r="B5143" s="1" t="s">
        <v>8024</v>
      </c>
      <c r="C5143" s="7">
        <f>YEAR('Main 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c r="A5144" s="1">
        <v>5143</v>
      </c>
      <c r="B5144" s="1" t="s">
        <v>8024</v>
      </c>
      <c r="C5144" s="7">
        <f>YEAR('Main 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c r="A5145" s="1">
        <v>5144</v>
      </c>
      <c r="B5145" s="1" t="s">
        <v>8024</v>
      </c>
      <c r="C5145" s="7">
        <f>YEAR('Main 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c r="A5146" s="1">
        <v>5145</v>
      </c>
      <c r="B5146" s="1" t="s">
        <v>8025</v>
      </c>
      <c r="C5146" s="7">
        <f>YEAR('Main 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c r="A5147" s="1">
        <v>5146</v>
      </c>
      <c r="B5147" s="1" t="s">
        <v>8025</v>
      </c>
      <c r="C5147" s="7">
        <f>YEAR('Main 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c r="A5148" s="1">
        <v>5147</v>
      </c>
      <c r="B5148" s="1" t="s">
        <v>8025</v>
      </c>
      <c r="C5148" s="7">
        <f>YEAR('Main 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c r="A5149" s="1">
        <v>5148</v>
      </c>
      <c r="B5149" s="1" t="s">
        <v>8026</v>
      </c>
      <c r="C5149" s="7">
        <f>YEAR('Main 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c r="A5150" s="1">
        <v>5149</v>
      </c>
      <c r="B5150" s="1" t="s">
        <v>8026</v>
      </c>
      <c r="C5150" s="7">
        <f>YEAR('Main 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c r="A5151" s="1">
        <v>5150</v>
      </c>
      <c r="B5151" s="1" t="s">
        <v>8028</v>
      </c>
      <c r="C5151" s="7">
        <f>YEAR('Main 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c r="A5152" s="1">
        <v>5151</v>
      </c>
      <c r="B5152" s="1" t="s">
        <v>8029</v>
      </c>
      <c r="C5152" s="7">
        <f>YEAR('Main 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c r="A5153" s="1">
        <v>5152</v>
      </c>
      <c r="B5153" s="1" t="s">
        <v>8030</v>
      </c>
      <c r="C5153" s="7">
        <f>YEAR('Main 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c r="A5154" s="1">
        <v>5153</v>
      </c>
      <c r="B5154" s="1" t="s">
        <v>8032</v>
      </c>
      <c r="C5154" s="7">
        <f>YEAR('Main 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c r="A5155" s="1">
        <v>5154</v>
      </c>
      <c r="B5155" s="1" t="s">
        <v>8032</v>
      </c>
      <c r="C5155" s="7">
        <f>YEAR('Main 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c r="A5156" s="1">
        <v>5155</v>
      </c>
      <c r="B5156" s="1" t="s">
        <v>8033</v>
      </c>
      <c r="C5156" s="7">
        <f>YEAR('Main 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c r="A5157" s="1">
        <v>5156</v>
      </c>
      <c r="B5157" s="1" t="s">
        <v>8033</v>
      </c>
      <c r="C5157" s="7">
        <f>YEAR('Main 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c r="A5158" s="1">
        <v>5157</v>
      </c>
      <c r="B5158" s="1" t="s">
        <v>8035</v>
      </c>
      <c r="C5158" s="7">
        <f>YEAR('Main 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c r="A5159" s="1">
        <v>5158</v>
      </c>
      <c r="B5159" s="1" t="s">
        <v>8035</v>
      </c>
      <c r="C5159" s="7">
        <f>YEAR('Main 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c r="A5160" s="1">
        <v>5159</v>
      </c>
      <c r="B5160" s="1" t="s">
        <v>8035</v>
      </c>
      <c r="C5160" s="7">
        <f>YEAR('Main 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c r="A5161" s="1">
        <v>5160</v>
      </c>
      <c r="B5161" s="1" t="s">
        <v>8036</v>
      </c>
      <c r="C5161" s="7">
        <f>YEAR('Main 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c r="A5162" s="1">
        <v>5161</v>
      </c>
      <c r="B5162" s="1" t="s">
        <v>8036</v>
      </c>
      <c r="C5162" s="7">
        <f>YEAR('Main 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c r="A5163" s="1">
        <v>5162</v>
      </c>
      <c r="B5163" s="1" t="s">
        <v>8037</v>
      </c>
      <c r="C5163" s="7">
        <f>YEAR('Main 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c r="A5164" s="1">
        <v>5163</v>
      </c>
      <c r="B5164" s="1" t="s">
        <v>8038</v>
      </c>
      <c r="C5164" s="7">
        <f>YEAR('Main 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c r="A5165" s="1">
        <v>5164</v>
      </c>
      <c r="B5165" s="1" t="s">
        <v>8039</v>
      </c>
      <c r="C5165" s="7">
        <f>YEAR('Main 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c r="A5166" s="1">
        <v>5165</v>
      </c>
      <c r="B5166" s="1" t="s">
        <v>8040</v>
      </c>
      <c r="C5166" s="7">
        <f>YEAR('Main 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c r="A5167" s="1">
        <v>5166</v>
      </c>
      <c r="B5167" s="1" t="s">
        <v>8040</v>
      </c>
      <c r="C5167" s="7">
        <f>YEAR('Main 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c r="A5168" s="1">
        <v>5167</v>
      </c>
      <c r="B5168" s="1" t="s">
        <v>8040</v>
      </c>
      <c r="C5168" s="7">
        <f>YEAR('Main 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c r="A5169" s="1">
        <v>5168</v>
      </c>
      <c r="B5169" s="1" t="s">
        <v>8040</v>
      </c>
      <c r="C5169" s="7">
        <f>YEAR('Main 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c r="A5170" s="1">
        <v>5169</v>
      </c>
      <c r="B5170" s="1" t="s">
        <v>8040</v>
      </c>
      <c r="C5170" s="7">
        <f>YEAR('Main 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c r="A5171" s="1">
        <v>5170</v>
      </c>
      <c r="B5171" s="1" t="s">
        <v>8040</v>
      </c>
      <c r="C5171" s="7">
        <f>YEAR('Main 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c r="A5172" s="1">
        <v>5171</v>
      </c>
      <c r="B5172" s="1" t="s">
        <v>8041</v>
      </c>
      <c r="C5172" s="7">
        <f>YEAR('Main 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c r="A5173" s="1">
        <v>5172</v>
      </c>
      <c r="B5173" s="1" t="s">
        <v>8041</v>
      </c>
      <c r="C5173" s="7">
        <f>YEAR('Main 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c r="A5174" s="1">
        <v>5173</v>
      </c>
      <c r="B5174" s="1" t="s">
        <v>8041</v>
      </c>
      <c r="C5174" s="7">
        <f>YEAR('Main 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c r="A5175" s="1">
        <v>5174</v>
      </c>
      <c r="B5175" s="1" t="s">
        <v>8042</v>
      </c>
      <c r="C5175" s="7">
        <f>YEAR('Main 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c r="A5176" s="1">
        <v>5175</v>
      </c>
      <c r="B5176" s="1" t="s">
        <v>8043</v>
      </c>
      <c r="C5176" s="7">
        <f>YEAR('Main 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c r="A5177" s="1">
        <v>5176</v>
      </c>
      <c r="B5177" s="1" t="s">
        <v>8043</v>
      </c>
      <c r="C5177" s="7">
        <f>YEAR('Main 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c r="A5178" s="1">
        <v>5177</v>
      </c>
      <c r="B5178" s="1" t="s">
        <v>8045</v>
      </c>
      <c r="C5178" s="7">
        <f>YEAR('Main 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c r="A5179" s="1">
        <v>5178</v>
      </c>
      <c r="B5179" s="1" t="s">
        <v>8046</v>
      </c>
      <c r="C5179" s="7">
        <f>YEAR('Main 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c r="A5180" s="1">
        <v>5179</v>
      </c>
      <c r="B5180" s="1" t="s">
        <v>8047</v>
      </c>
      <c r="C5180" s="7">
        <f>YEAR('Main 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c r="A5181" s="1">
        <v>5180</v>
      </c>
      <c r="B5181" s="1" t="s">
        <v>8047</v>
      </c>
      <c r="C5181" s="7">
        <f>YEAR('Main 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c r="A5182" s="1">
        <v>5181</v>
      </c>
      <c r="B5182" s="1" t="s">
        <v>8047</v>
      </c>
      <c r="C5182" s="7">
        <f>YEAR('Main 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c r="A5183" s="1">
        <v>5182</v>
      </c>
      <c r="B5183" s="1" t="s">
        <v>8048</v>
      </c>
      <c r="C5183" s="7">
        <f>YEAR('Main 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c r="A5184" s="1">
        <v>5183</v>
      </c>
      <c r="B5184" s="1" t="s">
        <v>8048</v>
      </c>
      <c r="C5184" s="7">
        <f>YEAR('Main 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c r="A5185" s="1">
        <v>5184</v>
      </c>
      <c r="B5185" s="1" t="s">
        <v>8049</v>
      </c>
      <c r="C5185" s="7">
        <f>YEAR('Main 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c r="A5186" s="1">
        <v>5185</v>
      </c>
      <c r="B5186" s="1" t="s">
        <v>8049</v>
      </c>
      <c r="C5186" s="7">
        <f>YEAR('Main 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c r="A5187" s="1">
        <v>5186</v>
      </c>
      <c r="B5187" s="1" t="s">
        <v>8050</v>
      </c>
      <c r="C5187" s="7">
        <f>YEAR('Main 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c r="A5188" s="1">
        <v>5187</v>
      </c>
      <c r="B5188" s="1" t="s">
        <v>8051</v>
      </c>
      <c r="C5188" s="7">
        <f>YEAR('Main 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c r="A5189" s="1">
        <v>5188</v>
      </c>
      <c r="B5189" s="1" t="s">
        <v>8052</v>
      </c>
      <c r="C5189" s="7">
        <f>YEAR('Main 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c r="A5190" s="1">
        <v>5189</v>
      </c>
      <c r="B5190" s="1" t="s">
        <v>8052</v>
      </c>
      <c r="C5190" s="7">
        <f>YEAR('Main 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c r="A5191" s="1">
        <v>5190</v>
      </c>
      <c r="B5191" s="1" t="s">
        <v>8053</v>
      </c>
      <c r="C5191" s="7">
        <f>YEAR('Main 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c r="A5192" s="1">
        <v>5191</v>
      </c>
      <c r="B5192" s="1" t="s">
        <v>8053</v>
      </c>
      <c r="C5192" s="7">
        <f>YEAR('Main 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c r="A5193" s="1">
        <v>5192</v>
      </c>
      <c r="B5193" s="1" t="s">
        <v>8054</v>
      </c>
      <c r="C5193" s="7">
        <f>YEAR('Main 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c r="A5194" s="1">
        <v>5193</v>
      </c>
      <c r="B5194" s="1" t="s">
        <v>8057</v>
      </c>
      <c r="C5194" s="7">
        <f>YEAR('Main 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c r="A5195" s="1">
        <v>5194</v>
      </c>
      <c r="B5195" s="1" t="s">
        <v>8057</v>
      </c>
      <c r="C5195" s="7">
        <f>YEAR('Main 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c r="A5196" s="1">
        <v>5195</v>
      </c>
      <c r="B5196" s="1" t="s">
        <v>8057</v>
      </c>
      <c r="C5196" s="7">
        <f>YEAR('Main 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c r="A5197" s="1">
        <v>5196</v>
      </c>
      <c r="B5197" s="1" t="s">
        <v>8057</v>
      </c>
      <c r="C5197" s="7">
        <f>YEAR('Main 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c r="A5198" s="1">
        <v>5197</v>
      </c>
      <c r="B5198" s="1" t="s">
        <v>8058</v>
      </c>
      <c r="C5198" s="7">
        <f>YEAR('Main 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c r="A5199" s="1">
        <v>5198</v>
      </c>
      <c r="B5199" s="1" t="s">
        <v>8058</v>
      </c>
      <c r="C5199" s="7">
        <f>YEAR('Main 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c r="A5200" s="1">
        <v>5199</v>
      </c>
      <c r="B5200" s="1" t="s">
        <v>8059</v>
      </c>
      <c r="C5200" s="7">
        <f>YEAR('Main 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c r="A5201" s="1">
        <v>5200</v>
      </c>
      <c r="B5201" s="1" t="s">
        <v>8059</v>
      </c>
      <c r="C5201" s="7">
        <f>YEAR('Main 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c r="A5202" s="1">
        <v>5201</v>
      </c>
      <c r="B5202" s="1" t="s">
        <v>8059</v>
      </c>
      <c r="C5202" s="7">
        <f>YEAR('Main 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c r="A5203" s="1">
        <v>5202</v>
      </c>
      <c r="B5203" s="1" t="s">
        <v>8059</v>
      </c>
      <c r="C5203" s="7">
        <f>YEAR('Main 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c r="A5204" s="1">
        <v>5203</v>
      </c>
      <c r="B5204" s="1" t="s">
        <v>8060</v>
      </c>
      <c r="C5204" s="7">
        <f>YEAR('Main 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c r="A5205" s="1">
        <v>5204</v>
      </c>
      <c r="B5205" s="1" t="s">
        <v>8060</v>
      </c>
      <c r="C5205" s="7">
        <f>YEAR('Main 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c r="A5206" s="1">
        <v>5205</v>
      </c>
      <c r="B5206" s="1" t="s">
        <v>8061</v>
      </c>
      <c r="C5206" s="7">
        <f>YEAR('Main 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c r="A5207" s="1">
        <v>5206</v>
      </c>
      <c r="B5207" s="1" t="s">
        <v>8061</v>
      </c>
      <c r="C5207" s="7">
        <f>YEAR('Main 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c r="A5208" s="1">
        <v>5207</v>
      </c>
      <c r="B5208" s="1" t="s">
        <v>8061</v>
      </c>
      <c r="C5208" s="7">
        <f>YEAR('Main 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c r="A5209" s="1">
        <v>5208</v>
      </c>
      <c r="B5209" s="1" t="s">
        <v>8061</v>
      </c>
      <c r="C5209" s="7">
        <f>YEAR('Main 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c r="A5210" s="1">
        <v>5209</v>
      </c>
      <c r="B5210" s="1" t="s">
        <v>8061</v>
      </c>
      <c r="C5210" s="7">
        <f>YEAR('Main 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c r="A5211" s="1">
        <v>5210</v>
      </c>
      <c r="B5211" s="1" t="s">
        <v>8061</v>
      </c>
      <c r="C5211" s="7">
        <f>YEAR('Main 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c r="A5212" s="1">
        <v>5211</v>
      </c>
      <c r="B5212" s="1" t="s">
        <v>8062</v>
      </c>
      <c r="C5212" s="7">
        <f>YEAR('Main 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c r="A5213" s="1">
        <v>5212</v>
      </c>
      <c r="B5213" s="1" t="s">
        <v>8063</v>
      </c>
      <c r="C5213" s="7">
        <f>YEAR('Main 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c r="A5214" s="1">
        <v>5213</v>
      </c>
      <c r="B5214" s="1" t="s">
        <v>8064</v>
      </c>
      <c r="C5214" s="7">
        <f>YEAR('Main 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c r="A5215" s="1">
        <v>5214</v>
      </c>
      <c r="B5215" s="1" t="s">
        <v>8064</v>
      </c>
      <c r="C5215" s="7">
        <f>YEAR('Main 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c r="A5216" s="1">
        <v>5215</v>
      </c>
      <c r="B5216" s="1" t="s">
        <v>8064</v>
      </c>
      <c r="C5216" s="7">
        <f>YEAR('Main 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c r="A5217" s="1">
        <v>5216</v>
      </c>
      <c r="B5217" s="1" t="s">
        <v>8064</v>
      </c>
      <c r="C5217" s="7">
        <f>YEAR('Main 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c r="A5218" s="1">
        <v>5217</v>
      </c>
      <c r="B5218" s="1" t="s">
        <v>8065</v>
      </c>
      <c r="C5218" s="7">
        <f>YEAR('Main 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c r="A5219" s="1">
        <v>5218</v>
      </c>
      <c r="B5219" s="1" t="s">
        <v>8066</v>
      </c>
      <c r="C5219" s="7">
        <f>YEAR('Main 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c r="A5220" s="1">
        <v>5219</v>
      </c>
      <c r="B5220" s="1" t="s">
        <v>8067</v>
      </c>
      <c r="C5220" s="7">
        <f>YEAR('Main 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c r="A5221" s="1">
        <v>5220</v>
      </c>
      <c r="B5221" s="1" t="s">
        <v>8068</v>
      </c>
      <c r="C5221" s="7">
        <f>YEAR('Main 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c r="A5222" s="1">
        <v>5221</v>
      </c>
      <c r="B5222" s="1" t="s">
        <v>8069</v>
      </c>
      <c r="C5222" s="7">
        <f>YEAR('Main 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c r="A5223" s="1">
        <v>5222</v>
      </c>
      <c r="B5223" s="1" t="s">
        <v>8070</v>
      </c>
      <c r="C5223" s="7">
        <f>YEAR('Main 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c r="A5224" s="1">
        <v>5223</v>
      </c>
      <c r="B5224" s="1" t="s">
        <v>8070</v>
      </c>
      <c r="C5224" s="7">
        <f>YEAR('Main 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c r="A5225" s="1">
        <v>5224</v>
      </c>
      <c r="B5225" s="1" t="s">
        <v>8070</v>
      </c>
      <c r="C5225" s="7">
        <f>YEAR('Main 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c r="A5226" s="1">
        <v>5225</v>
      </c>
      <c r="B5226" s="1" t="s">
        <v>8073</v>
      </c>
      <c r="C5226" s="7">
        <f>YEAR('Main 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c r="A5227" s="1">
        <v>5226</v>
      </c>
      <c r="B5227" s="1" t="s">
        <v>8074</v>
      </c>
      <c r="C5227" s="7">
        <f>YEAR('Main 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c r="A5228" s="1">
        <v>5227</v>
      </c>
      <c r="B5228" s="1" t="s">
        <v>8074</v>
      </c>
      <c r="C5228" s="7">
        <f>YEAR('Main 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c r="A5229" s="1">
        <v>5228</v>
      </c>
      <c r="B5229" s="1" t="s">
        <v>8074</v>
      </c>
      <c r="C5229" s="7">
        <f>YEAR('Main 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c r="A5230" s="1">
        <v>5229</v>
      </c>
      <c r="B5230" s="1" t="s">
        <v>8075</v>
      </c>
      <c r="C5230" s="7">
        <f>YEAR('Main 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c r="A5231" s="1">
        <v>5230</v>
      </c>
      <c r="B5231" s="1" t="s">
        <v>8076</v>
      </c>
      <c r="C5231" s="7">
        <f>YEAR('Main 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c r="A5232" s="1">
        <v>5231</v>
      </c>
      <c r="B5232" s="1" t="s">
        <v>8076</v>
      </c>
      <c r="C5232" s="7">
        <f>YEAR('Main 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c r="A5233" s="1">
        <v>5232</v>
      </c>
      <c r="B5233" s="1" t="s">
        <v>8076</v>
      </c>
      <c r="C5233" s="7">
        <f>YEAR('Main 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c r="A5234" s="1">
        <v>5233</v>
      </c>
      <c r="B5234" s="1" t="s">
        <v>8076</v>
      </c>
      <c r="C5234" s="7">
        <f>YEAR('Main 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c r="A5235" s="1">
        <v>5234</v>
      </c>
      <c r="B5235" s="1" t="s">
        <v>8077</v>
      </c>
      <c r="C5235" s="7">
        <f>YEAR('Main 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c r="A5236" s="1">
        <v>5235</v>
      </c>
      <c r="B5236" s="1" t="s">
        <v>8078</v>
      </c>
      <c r="C5236" s="7">
        <f>YEAR('Main 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c r="A5237" s="1">
        <v>5236</v>
      </c>
      <c r="B5237" s="1" t="s">
        <v>8079</v>
      </c>
      <c r="C5237" s="7">
        <f>YEAR('Main 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c r="A5238" s="1">
        <v>5237</v>
      </c>
      <c r="B5238" s="1" t="s">
        <v>8080</v>
      </c>
      <c r="C5238" s="7">
        <f>YEAR('Main 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c r="A5239" s="1">
        <v>5238</v>
      </c>
      <c r="B5239" s="1" t="s">
        <v>8080</v>
      </c>
      <c r="C5239" s="7">
        <f>YEAR('Main 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c r="A5240" s="1">
        <v>5239</v>
      </c>
      <c r="B5240" s="1" t="s">
        <v>8080</v>
      </c>
      <c r="C5240" s="7">
        <f>YEAR('Main 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c r="A5241" s="1">
        <v>5240</v>
      </c>
      <c r="B5241" s="1" t="s">
        <v>8081</v>
      </c>
      <c r="C5241" s="7">
        <f>YEAR('Main 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c r="A5242" s="1">
        <v>5241</v>
      </c>
      <c r="B5242" s="1" t="s">
        <v>8081</v>
      </c>
      <c r="C5242" s="7">
        <f>YEAR('Main 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c r="A5243" s="1">
        <v>5242</v>
      </c>
      <c r="B5243" s="1" t="s">
        <v>8082</v>
      </c>
      <c r="C5243" s="7">
        <f>YEAR('Main 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c r="A5244" s="1">
        <v>5243</v>
      </c>
      <c r="B5244" s="1" t="s">
        <v>8085</v>
      </c>
      <c r="C5244" s="7">
        <f>YEAR('Main 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c r="A5245" s="1">
        <v>5244</v>
      </c>
      <c r="B5245" s="1" t="s">
        <v>8086</v>
      </c>
      <c r="C5245" s="7">
        <f>YEAR('Main 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c r="A5246" s="1">
        <v>5245</v>
      </c>
      <c r="B5246" s="1" t="s">
        <v>8087</v>
      </c>
      <c r="C5246" s="7">
        <f>YEAR('Main 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c r="A5247" s="1">
        <v>5246</v>
      </c>
      <c r="B5247" s="1" t="s">
        <v>8087</v>
      </c>
      <c r="C5247" s="7">
        <f>YEAR('Main 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c r="A5248" s="1">
        <v>5247</v>
      </c>
      <c r="B5248" s="1" t="s">
        <v>8087</v>
      </c>
      <c r="C5248" s="7">
        <f>YEAR('Main 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c r="A5249" s="1">
        <v>5248</v>
      </c>
      <c r="B5249" s="1" t="s">
        <v>8090</v>
      </c>
      <c r="C5249" s="7">
        <f>YEAR('Main 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c r="A5250" s="1">
        <v>5249</v>
      </c>
      <c r="B5250" s="1" t="s">
        <v>8092</v>
      </c>
      <c r="C5250" s="7">
        <f>YEAR('Main 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c r="A5251" s="1">
        <v>5250</v>
      </c>
      <c r="B5251" s="1" t="s">
        <v>8093</v>
      </c>
      <c r="C5251" s="7">
        <f>YEAR('Main 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c r="A5252" s="1">
        <v>5251</v>
      </c>
      <c r="B5252" s="1" t="s">
        <v>8094</v>
      </c>
      <c r="C5252" s="7">
        <f>YEAR('Main 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c r="A5253" s="1">
        <v>5252</v>
      </c>
      <c r="B5253" s="1" t="s">
        <v>8094</v>
      </c>
      <c r="C5253" s="7">
        <f>YEAR('Main 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c r="A5254" s="1">
        <v>5253</v>
      </c>
      <c r="B5254" s="1" t="s">
        <v>8095</v>
      </c>
      <c r="C5254" s="7">
        <f>YEAR('Main 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c r="A5255" s="1">
        <v>5254</v>
      </c>
      <c r="B5255" s="1" t="s">
        <v>8096</v>
      </c>
      <c r="C5255" s="7">
        <f>YEAR('Main 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c r="A5256" s="1">
        <v>5255</v>
      </c>
      <c r="B5256" s="1" t="s">
        <v>8097</v>
      </c>
      <c r="C5256" s="7">
        <f>YEAR('Main 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c r="A5257" s="1">
        <v>5256</v>
      </c>
      <c r="B5257" s="1" t="s">
        <v>8097</v>
      </c>
      <c r="C5257" s="7">
        <f>YEAR('Main 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c r="A5258" s="1">
        <v>5257</v>
      </c>
      <c r="B5258" s="1" t="s">
        <v>8099</v>
      </c>
      <c r="C5258" s="7">
        <f>YEAR('Main 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c r="A5259" s="1">
        <v>5258</v>
      </c>
      <c r="B5259" s="1" t="s">
        <v>8100</v>
      </c>
      <c r="C5259" s="7">
        <f>YEAR('Main 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c r="A5260" s="1">
        <v>5259</v>
      </c>
      <c r="B5260" s="1" t="s">
        <v>8101</v>
      </c>
      <c r="C5260" s="7">
        <f>YEAR('Main 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c r="A5261" s="1">
        <v>5260</v>
      </c>
      <c r="B5261" s="1" t="s">
        <v>8102</v>
      </c>
      <c r="C5261" s="7">
        <f>YEAR('Main 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c r="A5262" s="1">
        <v>5261</v>
      </c>
      <c r="B5262" s="1" t="s">
        <v>8103</v>
      </c>
      <c r="C5262" s="7">
        <f>YEAR('Main 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c r="A5263" s="1">
        <v>5262</v>
      </c>
      <c r="B5263" s="1" t="s">
        <v>8103</v>
      </c>
      <c r="C5263" s="7">
        <f>YEAR('Main 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c r="A5264" s="1">
        <v>5263</v>
      </c>
      <c r="B5264" s="1" t="s">
        <v>8103</v>
      </c>
      <c r="C5264" s="7">
        <f>YEAR('Main 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c r="A5265" s="1">
        <v>5264</v>
      </c>
      <c r="B5265" s="1" t="s">
        <v>8103</v>
      </c>
      <c r="C5265" s="7">
        <f>YEAR('Main 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c r="A5266" s="1">
        <v>5265</v>
      </c>
      <c r="B5266" s="1" t="s">
        <v>8103</v>
      </c>
      <c r="C5266" s="7">
        <f>YEAR('Main 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c r="A5267" s="1">
        <v>5266</v>
      </c>
      <c r="B5267" s="1" t="s">
        <v>8104</v>
      </c>
      <c r="C5267" s="7">
        <f>YEAR('Main 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c r="A5268" s="1">
        <v>5267</v>
      </c>
      <c r="B5268" s="1" t="s">
        <v>8104</v>
      </c>
      <c r="C5268" s="7">
        <f>YEAR('Main 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c r="A5269" s="1">
        <v>5268</v>
      </c>
      <c r="B5269" s="1" t="s">
        <v>8104</v>
      </c>
      <c r="C5269" s="7">
        <f>YEAR('Main 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c r="A5270" s="1">
        <v>5269</v>
      </c>
      <c r="B5270" s="1" t="s">
        <v>8105</v>
      </c>
      <c r="C5270" s="7">
        <f>YEAR('Main 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c r="A5271" s="1">
        <v>5270</v>
      </c>
      <c r="B5271" s="1" t="s">
        <v>8108</v>
      </c>
      <c r="C5271" s="7">
        <f>YEAR('Main 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c r="A5272" s="1">
        <v>5271</v>
      </c>
      <c r="B5272" s="1" t="s">
        <v>8108</v>
      </c>
      <c r="C5272" s="7">
        <f>YEAR('Main 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c r="A5273" s="1">
        <v>5272</v>
      </c>
      <c r="B5273" s="1" t="s">
        <v>8109</v>
      </c>
      <c r="C5273" s="7">
        <f>YEAR('Main 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c r="A5274" s="1">
        <v>5273</v>
      </c>
      <c r="B5274" s="1" t="s">
        <v>8109</v>
      </c>
      <c r="C5274" s="7">
        <f>YEAR('Main 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c r="A5275" s="1">
        <v>5274</v>
      </c>
      <c r="B5275" s="1" t="s">
        <v>8110</v>
      </c>
      <c r="C5275" s="7">
        <f>YEAR('Main 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c r="A5276" s="1">
        <v>5275</v>
      </c>
      <c r="B5276" s="1" t="s">
        <v>8111</v>
      </c>
      <c r="C5276" s="7">
        <f>YEAR('Main 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c r="A5277" s="1">
        <v>5276</v>
      </c>
      <c r="B5277" s="1" t="s">
        <v>8112</v>
      </c>
      <c r="C5277" s="7">
        <f>YEAR('Main 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c r="A5278" s="1">
        <v>5277</v>
      </c>
      <c r="B5278" s="1" t="s">
        <v>8112</v>
      </c>
      <c r="C5278" s="7">
        <f>YEAR('Main 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c r="A5279" s="1">
        <v>5278</v>
      </c>
      <c r="B5279" s="1" t="s">
        <v>8113</v>
      </c>
      <c r="C5279" s="7">
        <f>YEAR('Main 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c r="A5280" s="1">
        <v>5279</v>
      </c>
      <c r="B5280" s="1" t="s">
        <v>8114</v>
      </c>
      <c r="C5280" s="7">
        <f>YEAR('Main 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c r="A5281" s="1">
        <v>5280</v>
      </c>
      <c r="B5281" s="1" t="s">
        <v>8115</v>
      </c>
      <c r="C5281" s="7">
        <f>YEAR('Main 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c r="A5282" s="1">
        <v>5281</v>
      </c>
      <c r="B5282" s="1" t="s">
        <v>8116</v>
      </c>
      <c r="C5282" s="7">
        <f>YEAR('Main 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c r="A5283" s="1">
        <v>5282</v>
      </c>
      <c r="B5283" s="1" t="s">
        <v>8117</v>
      </c>
      <c r="C5283" s="7">
        <f>YEAR('Main 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c r="A5284" s="1">
        <v>5283</v>
      </c>
      <c r="B5284" s="1" t="s">
        <v>8117</v>
      </c>
      <c r="C5284" s="7">
        <f>YEAR('Main 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c r="A5285" s="1">
        <v>5284</v>
      </c>
      <c r="B5285" s="1" t="s">
        <v>8118</v>
      </c>
      <c r="C5285" s="7">
        <f>YEAR('Main 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c r="A5286" s="1">
        <v>5285</v>
      </c>
      <c r="B5286" s="1" t="s">
        <v>8118</v>
      </c>
      <c r="C5286" s="7">
        <f>YEAR('Main 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c r="A5287" s="1">
        <v>5286</v>
      </c>
      <c r="B5287" s="1" t="s">
        <v>8119</v>
      </c>
      <c r="C5287" s="7">
        <f>YEAR('Main 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c r="A5288" s="1">
        <v>5287</v>
      </c>
      <c r="B5288" s="1" t="s">
        <v>8119</v>
      </c>
      <c r="C5288" s="7">
        <f>YEAR('Main 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c r="A5289" s="1">
        <v>5288</v>
      </c>
      <c r="B5289" s="1" t="s">
        <v>8119</v>
      </c>
      <c r="C5289" s="7">
        <f>YEAR('Main 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c r="A5290" s="1">
        <v>5289</v>
      </c>
      <c r="B5290" s="1" t="s">
        <v>8120</v>
      </c>
      <c r="C5290" s="7">
        <f>YEAR('Main 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c r="A5291" s="1">
        <v>5290</v>
      </c>
      <c r="B5291" s="1" t="s">
        <v>8121</v>
      </c>
      <c r="C5291" s="7">
        <f>YEAR('Main 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c r="A5292" s="1">
        <v>5291</v>
      </c>
      <c r="B5292" s="1" t="s">
        <v>8121</v>
      </c>
      <c r="C5292" s="7">
        <f>YEAR('Main 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c r="A5293" s="1">
        <v>5292</v>
      </c>
      <c r="B5293" s="1" t="s">
        <v>8121</v>
      </c>
      <c r="C5293" s="7">
        <f>YEAR('Main 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c r="A5294" s="1">
        <v>5293</v>
      </c>
      <c r="B5294" s="1" t="s">
        <v>8122</v>
      </c>
      <c r="C5294" s="7">
        <f>YEAR('Main 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c r="A5295" s="1">
        <v>5294</v>
      </c>
      <c r="B5295" s="1" t="s">
        <v>8123</v>
      </c>
      <c r="C5295" s="7">
        <f>YEAR('Main 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c r="A5296" s="1">
        <v>5295</v>
      </c>
      <c r="B5296" s="1" t="s">
        <v>8124</v>
      </c>
      <c r="C5296" s="7">
        <f>YEAR('Main 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c r="A5297" s="1">
        <v>5296</v>
      </c>
      <c r="B5297" s="1" t="s">
        <v>8127</v>
      </c>
      <c r="C5297" s="7">
        <f>YEAR('Main 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c r="A5298" s="1">
        <v>5297</v>
      </c>
      <c r="B5298" s="1" t="s">
        <v>8128</v>
      </c>
      <c r="C5298" s="7">
        <f>YEAR('Main 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c r="A5299" s="1">
        <v>5298</v>
      </c>
      <c r="B5299" s="1" t="s">
        <v>8128</v>
      </c>
      <c r="C5299" s="7">
        <f>YEAR('Main 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c r="A5300" s="1">
        <v>5299</v>
      </c>
      <c r="B5300" s="1" t="s">
        <v>8129</v>
      </c>
      <c r="C5300" s="7">
        <f>YEAR('Main 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c r="A5301" s="1">
        <v>5300</v>
      </c>
      <c r="B5301" s="1" t="s">
        <v>8129</v>
      </c>
      <c r="C5301" s="7">
        <f>YEAR('Main 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c r="A5302" s="1">
        <v>5301</v>
      </c>
      <c r="B5302" s="1" t="s">
        <v>8130</v>
      </c>
      <c r="C5302" s="7">
        <f>YEAR('Main 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c r="A5303" s="1">
        <v>5302</v>
      </c>
      <c r="B5303" s="1" t="s">
        <v>8130</v>
      </c>
      <c r="C5303" s="7">
        <f>YEAR('Main 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c r="A5304" s="1">
        <v>5303</v>
      </c>
      <c r="B5304" s="1" t="s">
        <v>8130</v>
      </c>
      <c r="C5304" s="7">
        <f>YEAR('Main 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c r="A5305" s="1">
        <v>5304</v>
      </c>
      <c r="B5305" s="1" t="s">
        <v>8131</v>
      </c>
      <c r="C5305" s="7">
        <f>YEAR('Main 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c r="A5306" s="1">
        <v>5305</v>
      </c>
      <c r="B5306" s="1" t="s">
        <v>8132</v>
      </c>
      <c r="C5306" s="7">
        <f>YEAR('Main 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c r="A5307" s="1">
        <v>5306</v>
      </c>
      <c r="B5307" s="1" t="s">
        <v>8133</v>
      </c>
      <c r="C5307" s="7">
        <f>YEAR('Main 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c r="A5308" s="1">
        <v>5307</v>
      </c>
      <c r="B5308" s="1" t="s">
        <v>8133</v>
      </c>
      <c r="C5308" s="7">
        <f>YEAR('Main 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c r="A5309" s="1">
        <v>5308</v>
      </c>
      <c r="B5309" s="1" t="s">
        <v>8133</v>
      </c>
      <c r="C5309" s="7">
        <f>YEAR('Main 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c r="A5310" s="1">
        <v>5309</v>
      </c>
      <c r="B5310" s="1" t="s">
        <v>8136</v>
      </c>
      <c r="C5310" s="7">
        <f>YEAR('Main 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c r="A5311" s="1">
        <v>5310</v>
      </c>
      <c r="B5311" s="1" t="s">
        <v>8136</v>
      </c>
      <c r="C5311" s="7">
        <f>YEAR('Main 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c r="A5312" s="1">
        <v>5311</v>
      </c>
      <c r="B5312" s="1" t="s">
        <v>8136</v>
      </c>
      <c r="C5312" s="7">
        <f>YEAR('Main 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c r="A5313" s="1">
        <v>5312</v>
      </c>
      <c r="B5313" s="1" t="s">
        <v>8139</v>
      </c>
      <c r="C5313" s="7">
        <f>YEAR('Main 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c r="A5314" s="1">
        <v>5313</v>
      </c>
      <c r="B5314" s="1" t="s">
        <v>8139</v>
      </c>
      <c r="C5314" s="7">
        <f>YEAR('Main 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c r="A5315" s="1">
        <v>5314</v>
      </c>
      <c r="B5315" s="1" t="s">
        <v>8140</v>
      </c>
      <c r="C5315" s="7">
        <f>YEAR('Main 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c r="A5316" s="1">
        <v>5315</v>
      </c>
      <c r="B5316" s="1" t="s">
        <v>8140</v>
      </c>
      <c r="C5316" s="7">
        <f>YEAR('Main 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c r="A5317" s="1">
        <v>5316</v>
      </c>
      <c r="B5317" s="1" t="s">
        <v>8141</v>
      </c>
      <c r="C5317" s="7">
        <f>YEAR('Main 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c r="A5318" s="1">
        <v>5317</v>
      </c>
      <c r="B5318" s="1" t="s">
        <v>8142</v>
      </c>
      <c r="C5318" s="7">
        <f>YEAR('Main 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c r="A5319" s="1">
        <v>5318</v>
      </c>
      <c r="B5319" s="1" t="s">
        <v>8142</v>
      </c>
      <c r="C5319" s="7">
        <f>YEAR('Main 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c r="A5320" s="1">
        <v>5319</v>
      </c>
      <c r="B5320" s="1" t="s">
        <v>8142</v>
      </c>
      <c r="C5320" s="7">
        <f>YEAR('Main 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c r="A5321" s="1">
        <v>5320</v>
      </c>
      <c r="B5321" s="1" t="s">
        <v>8142</v>
      </c>
      <c r="C5321" s="7">
        <f>YEAR('Main 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c r="A5322" s="1">
        <v>5321</v>
      </c>
      <c r="B5322" s="1" t="s">
        <v>8142</v>
      </c>
      <c r="C5322" s="7">
        <f>YEAR('Main 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c r="A5323" s="1">
        <v>5322</v>
      </c>
      <c r="B5323" s="1" t="s">
        <v>8142</v>
      </c>
      <c r="C5323" s="7">
        <f>YEAR('Main 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c r="A5324" s="1">
        <v>5323</v>
      </c>
      <c r="B5324" s="1" t="s">
        <v>8142</v>
      </c>
      <c r="C5324" s="7">
        <f>YEAR('Main 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c r="A5325" s="1">
        <v>5324</v>
      </c>
      <c r="B5325" s="1" t="s">
        <v>8144</v>
      </c>
      <c r="C5325" s="7">
        <f>YEAR('Main 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c r="A5326" s="1">
        <v>5325</v>
      </c>
      <c r="B5326" s="1" t="s">
        <v>8146</v>
      </c>
      <c r="C5326" s="7">
        <f>YEAR('Main 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c r="A5327" s="1">
        <v>5326</v>
      </c>
      <c r="B5327" s="1" t="s">
        <v>8146</v>
      </c>
      <c r="C5327" s="7">
        <f>YEAR('Main 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c r="A5328" s="1">
        <v>5327</v>
      </c>
      <c r="B5328" s="1" t="s">
        <v>8147</v>
      </c>
      <c r="C5328" s="7">
        <f>YEAR('Main 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c r="A5329" s="1">
        <v>5328</v>
      </c>
      <c r="B5329" s="1" t="s">
        <v>8148</v>
      </c>
      <c r="C5329" s="7">
        <f>YEAR('Main 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c r="A5330" s="1">
        <v>5329</v>
      </c>
      <c r="B5330" s="1" t="s">
        <v>8149</v>
      </c>
      <c r="C5330" s="7">
        <f>YEAR('Main 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c r="A5331" s="1">
        <v>5330</v>
      </c>
      <c r="B5331" s="1" t="s">
        <v>8150</v>
      </c>
      <c r="C5331" s="7">
        <f>YEAR('Main 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c r="A5332" s="1">
        <v>5331</v>
      </c>
      <c r="B5332" s="1" t="s">
        <v>8151</v>
      </c>
      <c r="C5332" s="7">
        <f>YEAR('Main 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c r="A5333" s="1">
        <v>5332</v>
      </c>
      <c r="B5333" s="1" t="s">
        <v>8151</v>
      </c>
      <c r="C5333" s="7">
        <f>YEAR('Main 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c r="A5334" s="1">
        <v>5333</v>
      </c>
      <c r="B5334" s="1" t="s">
        <v>8151</v>
      </c>
      <c r="C5334" s="7">
        <f>YEAR('Main 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c r="A5335" s="1">
        <v>5334</v>
      </c>
      <c r="B5335" s="1" t="s">
        <v>8152</v>
      </c>
      <c r="C5335" s="7">
        <f>YEAR('Main 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c r="A5336" s="1">
        <v>5335</v>
      </c>
      <c r="B5336" s="1" t="s">
        <v>8152</v>
      </c>
      <c r="C5336" s="7">
        <f>YEAR('Main 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c r="A5337" s="1">
        <v>5336</v>
      </c>
      <c r="B5337" s="1" t="s">
        <v>8152</v>
      </c>
      <c r="C5337" s="7">
        <f>YEAR('Main 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c r="A5338" s="1">
        <v>5337</v>
      </c>
      <c r="B5338" s="1" t="s">
        <v>8153</v>
      </c>
      <c r="C5338" s="7">
        <f>YEAR('Main 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c r="A5339" s="1">
        <v>5338</v>
      </c>
      <c r="B5339" s="1" t="s">
        <v>8154</v>
      </c>
      <c r="C5339" s="7">
        <f>YEAR('Main 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c r="A5340" s="1">
        <v>5339</v>
      </c>
      <c r="B5340" s="1" t="s">
        <v>8155</v>
      </c>
      <c r="C5340" s="7">
        <f>YEAR('Main 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c r="A5341" s="1">
        <v>5340</v>
      </c>
      <c r="B5341" s="1" t="s">
        <v>8155</v>
      </c>
      <c r="C5341" s="7">
        <f>YEAR('Main 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c r="A5342" s="1">
        <v>5341</v>
      </c>
      <c r="B5342" s="1" t="s">
        <v>8155</v>
      </c>
      <c r="C5342" s="7">
        <f>YEAR('Main 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c r="A5343" s="1">
        <v>5342</v>
      </c>
      <c r="B5343" s="1" t="s">
        <v>8155</v>
      </c>
      <c r="C5343" s="7">
        <f>YEAR('Main 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c r="A5344" s="1">
        <v>5343</v>
      </c>
      <c r="B5344" s="1" t="s">
        <v>8156</v>
      </c>
      <c r="C5344" s="7">
        <f>YEAR('Main 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c r="A5345" s="1">
        <v>5344</v>
      </c>
      <c r="B5345" s="1" t="s">
        <v>8156</v>
      </c>
      <c r="C5345" s="7">
        <f>YEAR('Main 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c r="A5346" s="1">
        <v>5345</v>
      </c>
      <c r="B5346" s="1" t="s">
        <v>8159</v>
      </c>
      <c r="C5346" s="7">
        <f>YEAR('Main 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c r="A5347" s="1">
        <v>5346</v>
      </c>
      <c r="B5347" s="1" t="s">
        <v>8160</v>
      </c>
      <c r="C5347" s="7">
        <f>YEAR('Main 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c r="A5348" s="1">
        <v>5347</v>
      </c>
      <c r="B5348" s="1" t="s">
        <v>8160</v>
      </c>
      <c r="C5348" s="7">
        <f>YEAR('Main 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c r="A5349" s="1">
        <v>5348</v>
      </c>
      <c r="B5349" s="1" t="s">
        <v>8160</v>
      </c>
      <c r="C5349" s="7">
        <f>YEAR('Main 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c r="A5350" s="1">
        <v>5349</v>
      </c>
      <c r="B5350" s="1" t="s">
        <v>8161</v>
      </c>
      <c r="C5350" s="7">
        <f>YEAR('Main 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c r="A5351" s="1">
        <v>5350</v>
      </c>
      <c r="B5351" s="1" t="s">
        <v>8161</v>
      </c>
      <c r="C5351" s="7">
        <f>YEAR('Main 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c r="A5352" s="1">
        <v>5351</v>
      </c>
      <c r="B5352" s="1" t="s">
        <v>8163</v>
      </c>
      <c r="C5352" s="7">
        <f>YEAR('Main 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c r="A5353" s="1">
        <v>5352</v>
      </c>
      <c r="B5353" s="1" t="s">
        <v>8164</v>
      </c>
      <c r="C5353" s="7">
        <f>YEAR('Main 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c r="A5354" s="1">
        <v>5353</v>
      </c>
      <c r="B5354" s="1" t="s">
        <v>8164</v>
      </c>
      <c r="C5354" s="7">
        <f>YEAR('Main 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c r="A5355" s="1">
        <v>5354</v>
      </c>
      <c r="B5355" s="1" t="s">
        <v>8165</v>
      </c>
      <c r="C5355" s="7">
        <f>YEAR('Main 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c r="A5356" s="1">
        <v>5355</v>
      </c>
      <c r="B5356" s="1" t="s">
        <v>8166</v>
      </c>
      <c r="C5356" s="7">
        <f>YEAR('Main 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c r="A5357" s="1">
        <v>5356</v>
      </c>
      <c r="B5357" s="1" t="s">
        <v>8166</v>
      </c>
      <c r="C5357" s="7">
        <f>YEAR('Main 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c r="A5358" s="1">
        <v>5357</v>
      </c>
      <c r="B5358" s="1" t="s">
        <v>8169</v>
      </c>
      <c r="C5358" s="7">
        <f>YEAR('Main 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c r="A5359" s="1">
        <v>5358</v>
      </c>
      <c r="B5359" s="1" t="s">
        <v>8170</v>
      </c>
      <c r="C5359" s="7">
        <f>YEAR('Main 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c r="A5360" s="1">
        <v>5359</v>
      </c>
      <c r="B5360" s="1" t="s">
        <v>8170</v>
      </c>
      <c r="C5360" s="7">
        <f>YEAR('Main 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c r="A5361" s="1">
        <v>5360</v>
      </c>
      <c r="B5361" s="1" t="s">
        <v>8170</v>
      </c>
      <c r="C5361" s="7">
        <f>YEAR('Main 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c r="A5362" s="1">
        <v>5361</v>
      </c>
      <c r="B5362" s="1" t="s">
        <v>8171</v>
      </c>
      <c r="C5362" s="7">
        <f>YEAR('Main 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c r="A5363" s="1">
        <v>5362</v>
      </c>
      <c r="B5363" s="1" t="s">
        <v>8172</v>
      </c>
      <c r="C5363" s="7">
        <f>YEAR('Main 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c r="A5364" s="1">
        <v>5363</v>
      </c>
      <c r="B5364" s="1" t="s">
        <v>8173</v>
      </c>
      <c r="C5364" s="7">
        <f>YEAR('Main 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c r="A5365" s="1">
        <v>5364</v>
      </c>
      <c r="B5365" s="1" t="s">
        <v>8173</v>
      </c>
      <c r="C5365" s="7">
        <f>YEAR('Main 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c r="A5366" s="1">
        <v>5365</v>
      </c>
      <c r="B5366" s="1" t="s">
        <v>8174</v>
      </c>
      <c r="C5366" s="7">
        <f>YEAR('Main 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c r="A5367" s="1">
        <v>5366</v>
      </c>
      <c r="B5367" s="1" t="s">
        <v>8175</v>
      </c>
      <c r="C5367" s="7">
        <f>YEAR('Main 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c r="A5368" s="1">
        <v>5367</v>
      </c>
      <c r="B5368" s="1" t="s">
        <v>8176</v>
      </c>
      <c r="C5368" s="7">
        <f>YEAR('Main 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c r="A5369" s="1">
        <v>5368</v>
      </c>
      <c r="B5369" s="1" t="s">
        <v>8176</v>
      </c>
      <c r="C5369" s="7">
        <f>YEAR('Main 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c r="A5370" s="1">
        <v>5369</v>
      </c>
      <c r="B5370" s="1" t="s">
        <v>8176</v>
      </c>
      <c r="C5370" s="7">
        <f>YEAR('Main 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c r="A5371" s="1">
        <v>5370</v>
      </c>
      <c r="B5371" s="1" t="s">
        <v>8177</v>
      </c>
      <c r="C5371" s="7">
        <f>YEAR('Main 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c r="A5372" s="1">
        <v>5371</v>
      </c>
      <c r="B5372" s="1" t="s">
        <v>8180</v>
      </c>
      <c r="C5372" s="7">
        <f>YEAR('Main 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c r="A5373" s="1">
        <v>5372</v>
      </c>
      <c r="B5373" s="1" t="s">
        <v>8180</v>
      </c>
      <c r="C5373" s="7">
        <f>YEAR('Main 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c r="A5374" s="1">
        <v>5373</v>
      </c>
      <c r="B5374" s="1" t="s">
        <v>8181</v>
      </c>
      <c r="C5374" s="7">
        <f>YEAR('Main 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c r="A5375" s="1">
        <v>5374</v>
      </c>
      <c r="B5375" s="1" t="s">
        <v>8181</v>
      </c>
      <c r="C5375" s="7">
        <f>YEAR('Main 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c r="A5376" s="1">
        <v>5375</v>
      </c>
      <c r="B5376" s="1" t="s">
        <v>8181</v>
      </c>
      <c r="C5376" s="7">
        <f>YEAR('Main 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c r="A5377" s="1">
        <v>5376</v>
      </c>
      <c r="B5377" s="1" t="s">
        <v>8182</v>
      </c>
      <c r="C5377" s="7">
        <f>YEAR('Main 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c r="A5378" s="1">
        <v>5377</v>
      </c>
      <c r="B5378" s="1" t="s">
        <v>8182</v>
      </c>
      <c r="C5378" s="7">
        <f>YEAR('Main 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c r="A5379" s="1">
        <v>5378</v>
      </c>
      <c r="B5379" s="1" t="s">
        <v>8183</v>
      </c>
      <c r="C5379" s="7">
        <f>YEAR('Main 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c r="A5380" s="1">
        <v>5379</v>
      </c>
      <c r="B5380" s="1" t="s">
        <v>8183</v>
      </c>
      <c r="C5380" s="7">
        <f>YEAR('Main 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c r="A5381" s="1">
        <v>5380</v>
      </c>
      <c r="B5381" s="1" t="s">
        <v>8184</v>
      </c>
      <c r="C5381" s="7">
        <f>YEAR('Main 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c r="A5382" s="1">
        <v>5381</v>
      </c>
      <c r="B5382" s="1" t="s">
        <v>8184</v>
      </c>
      <c r="C5382" s="7">
        <f>YEAR('Main 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c r="A5383" s="1">
        <v>5382</v>
      </c>
      <c r="B5383" s="1" t="s">
        <v>8187</v>
      </c>
      <c r="C5383" s="7">
        <f>YEAR('Main 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c r="A5384" s="1">
        <v>5383</v>
      </c>
      <c r="B5384" s="1" t="s">
        <v>8187</v>
      </c>
      <c r="C5384" s="7">
        <f>YEAR('Main 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c r="A5385" s="1">
        <v>5384</v>
      </c>
      <c r="B5385" s="1" t="s">
        <v>8187</v>
      </c>
      <c r="C5385" s="7">
        <f>YEAR('Main 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c r="A5386" s="1">
        <v>5385</v>
      </c>
      <c r="B5386" s="1" t="s">
        <v>8190</v>
      </c>
      <c r="C5386" s="7">
        <f>YEAR('Main 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c r="A5387" s="1">
        <v>5386</v>
      </c>
      <c r="B5387" s="1" t="s">
        <v>8190</v>
      </c>
      <c r="C5387" s="7">
        <f>YEAR('Main 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c r="A5388" s="1">
        <v>5387</v>
      </c>
      <c r="B5388" s="1" t="s">
        <v>8191</v>
      </c>
      <c r="C5388" s="7">
        <f>YEAR('Main 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c r="A5389" s="1">
        <v>5388</v>
      </c>
      <c r="B5389" s="1" t="s">
        <v>8193</v>
      </c>
      <c r="C5389" s="7">
        <f>YEAR('Main 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c r="A5390" s="1">
        <v>5389</v>
      </c>
      <c r="B5390" s="1" t="s">
        <v>8193</v>
      </c>
      <c r="C5390" s="7">
        <f>YEAR('Main 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c r="A5391" s="1">
        <v>5390</v>
      </c>
      <c r="B5391" s="1" t="s">
        <v>8193</v>
      </c>
      <c r="C5391" s="7">
        <f>YEAR('Main 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c r="A5392" s="1">
        <v>5391</v>
      </c>
      <c r="B5392" s="1" t="s">
        <v>8194</v>
      </c>
      <c r="C5392" s="7">
        <f>YEAR('Main 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c r="A5393" s="1">
        <v>5392</v>
      </c>
      <c r="B5393" s="1" t="s">
        <v>8195</v>
      </c>
      <c r="C5393" s="7">
        <f>YEAR('Main 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c r="A5394" s="1">
        <v>5393</v>
      </c>
      <c r="B5394" s="1" t="s">
        <v>8195</v>
      </c>
      <c r="C5394" s="7">
        <f>YEAR('Main 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c r="A5395" s="1">
        <v>5394</v>
      </c>
      <c r="B5395" s="1" t="s">
        <v>8195</v>
      </c>
      <c r="C5395" s="7">
        <f>YEAR('Main 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c r="A5396" s="1">
        <v>5395</v>
      </c>
      <c r="B5396" s="1" t="s">
        <v>8195</v>
      </c>
      <c r="C5396" s="7">
        <f>YEAR('Main 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c r="A5397" s="1">
        <v>5396</v>
      </c>
      <c r="B5397" s="1" t="s">
        <v>8196</v>
      </c>
      <c r="C5397" s="7">
        <f>YEAR('Main 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c r="A5398" s="1">
        <v>5397</v>
      </c>
      <c r="B5398" s="1" t="s">
        <v>8197</v>
      </c>
      <c r="C5398" s="7">
        <f>YEAR('Main 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c r="A5399" s="1">
        <v>5398</v>
      </c>
      <c r="B5399" s="1" t="s">
        <v>8198</v>
      </c>
      <c r="C5399" s="7">
        <f>YEAR('Main 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c r="A5400" s="1">
        <v>5399</v>
      </c>
      <c r="B5400" s="1" t="s">
        <v>8199</v>
      </c>
      <c r="C5400" s="7">
        <f>YEAR('Main 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c r="A5401" s="1">
        <v>5400</v>
      </c>
      <c r="B5401" s="1" t="s">
        <v>8200</v>
      </c>
      <c r="C5401" s="7">
        <f>YEAR('Main 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c r="A5402" s="1">
        <v>5401</v>
      </c>
      <c r="B5402" s="1" t="s">
        <v>8201</v>
      </c>
      <c r="C5402" s="7">
        <f>YEAR('Main 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c r="A5403" s="1">
        <v>5402</v>
      </c>
      <c r="B5403" s="1" t="s">
        <v>8201</v>
      </c>
      <c r="C5403" s="7">
        <f>YEAR('Main 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c r="A5404" s="1">
        <v>5403</v>
      </c>
      <c r="B5404" s="1" t="s">
        <v>8204</v>
      </c>
      <c r="C5404" s="7">
        <f>YEAR('Main 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c r="A5405" s="1">
        <v>5404</v>
      </c>
      <c r="B5405" s="1" t="s">
        <v>8204</v>
      </c>
      <c r="C5405" s="7">
        <f>YEAR('Main 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c r="A5406" s="1">
        <v>5405</v>
      </c>
      <c r="B5406" s="1" t="s">
        <v>8205</v>
      </c>
      <c r="C5406" s="7">
        <f>YEAR('Main 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c r="A5407" s="1">
        <v>5406</v>
      </c>
      <c r="B5407" s="1" t="s">
        <v>8205</v>
      </c>
      <c r="C5407" s="7">
        <f>YEAR('Main 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c r="A5408" s="1">
        <v>5407</v>
      </c>
      <c r="B5408" s="1" t="s">
        <v>8205</v>
      </c>
      <c r="C5408" s="7">
        <f>YEAR('Main 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c r="A5409" s="1">
        <v>5408</v>
      </c>
      <c r="B5409" s="1" t="s">
        <v>8206</v>
      </c>
      <c r="C5409" s="7">
        <f>YEAR('Main 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c r="A5410" s="1">
        <v>5409</v>
      </c>
      <c r="B5410" s="1" t="s">
        <v>8206</v>
      </c>
      <c r="C5410" s="7">
        <f>YEAR('Main 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c r="A5411" s="1">
        <v>5410</v>
      </c>
      <c r="B5411" s="1" t="s">
        <v>8206</v>
      </c>
      <c r="C5411" s="7">
        <f>YEAR('Main 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c r="A5412" s="1">
        <v>5411</v>
      </c>
      <c r="B5412" s="1" t="s">
        <v>8206</v>
      </c>
      <c r="C5412" s="7">
        <f>YEAR('Main 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c r="A5413" s="1">
        <v>5412</v>
      </c>
      <c r="B5413" s="1" t="s">
        <v>8208</v>
      </c>
      <c r="C5413" s="7">
        <f>YEAR('Main 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c r="A5414" s="1">
        <v>5413</v>
      </c>
      <c r="B5414" s="1" t="s">
        <v>8208</v>
      </c>
      <c r="C5414" s="7">
        <f>YEAR('Main 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c r="A5415" s="1">
        <v>5414</v>
      </c>
      <c r="B5415" s="1" t="s">
        <v>8212</v>
      </c>
      <c r="C5415" s="7">
        <f>YEAR('Main 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c r="A5416" s="1">
        <v>5415</v>
      </c>
      <c r="B5416" s="1" t="s">
        <v>8213</v>
      </c>
      <c r="C5416" s="7">
        <f>YEAR('Main 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c r="A5417" s="1">
        <v>5416</v>
      </c>
      <c r="B5417" s="1" t="s">
        <v>8213</v>
      </c>
      <c r="C5417" s="7">
        <f>YEAR('Main 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c r="A5418" s="1">
        <v>5417</v>
      </c>
      <c r="B5418" s="1" t="s">
        <v>8213</v>
      </c>
      <c r="C5418" s="7">
        <f>YEAR('Main 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c r="A5419" s="1">
        <v>5418</v>
      </c>
      <c r="B5419" s="1" t="s">
        <v>8214</v>
      </c>
      <c r="C5419" s="7">
        <f>YEAR('Main 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c r="A5420" s="1">
        <v>5419</v>
      </c>
      <c r="B5420" s="1" t="s">
        <v>8217</v>
      </c>
      <c r="C5420" s="7">
        <f>YEAR('Main 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c r="A5421" s="1">
        <v>5420</v>
      </c>
      <c r="B5421" s="1" t="s">
        <v>8217</v>
      </c>
      <c r="C5421" s="7">
        <f>YEAR('Main 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c r="A5422" s="1">
        <v>5421</v>
      </c>
      <c r="B5422" s="1" t="s">
        <v>8218</v>
      </c>
      <c r="C5422" s="7">
        <f>YEAR('Main 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c r="A5423" s="1">
        <v>5422</v>
      </c>
      <c r="B5423" s="1" t="s">
        <v>8218</v>
      </c>
      <c r="C5423" s="7">
        <f>YEAR('Main 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c r="A5424" s="1">
        <v>5423</v>
      </c>
      <c r="B5424" s="1" t="s">
        <v>8219</v>
      </c>
      <c r="C5424" s="7">
        <f>YEAR('Main 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c r="A5425" s="1">
        <v>5424</v>
      </c>
      <c r="B5425" s="1" t="s">
        <v>8220</v>
      </c>
      <c r="C5425" s="7">
        <f>YEAR('Main 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c r="A5426" s="1">
        <v>5425</v>
      </c>
      <c r="B5426" s="1" t="s">
        <v>8223</v>
      </c>
      <c r="C5426" s="7">
        <f>YEAR('Main 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c r="A5427" s="1">
        <v>5426</v>
      </c>
      <c r="B5427" s="1" t="s">
        <v>8224</v>
      </c>
      <c r="C5427" s="7">
        <f>YEAR('Main 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c r="A5428" s="1">
        <v>5427</v>
      </c>
      <c r="B5428" s="1" t="s">
        <v>8224</v>
      </c>
      <c r="C5428" s="7">
        <f>YEAR('Main 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c r="A5429" s="1">
        <v>5428</v>
      </c>
      <c r="B5429" s="1" t="s">
        <v>8227</v>
      </c>
      <c r="C5429" s="7">
        <f>YEAR('Main 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c r="A5430" s="1">
        <v>5429</v>
      </c>
      <c r="B5430" s="1" t="s">
        <v>8230</v>
      </c>
      <c r="C5430" s="7">
        <f>YEAR('Main 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c r="A5431" s="1">
        <v>5430</v>
      </c>
      <c r="B5431" s="1" t="s">
        <v>8231</v>
      </c>
      <c r="C5431" s="7">
        <f>YEAR('Main 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c r="A5432" s="1">
        <v>5431</v>
      </c>
      <c r="B5432" s="1" t="s">
        <v>8232</v>
      </c>
      <c r="C5432" s="7">
        <f>YEAR('Main 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c r="A5433" s="1">
        <v>5432</v>
      </c>
      <c r="B5433" s="1" t="s">
        <v>8232</v>
      </c>
      <c r="C5433" s="7">
        <f>YEAR('Main 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c r="A5434" s="1">
        <v>5433</v>
      </c>
      <c r="B5434" s="1" t="s">
        <v>8232</v>
      </c>
      <c r="C5434" s="7">
        <f>YEAR('Main 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c r="A5435" s="1">
        <v>5434</v>
      </c>
      <c r="B5435" s="1" t="s">
        <v>8235</v>
      </c>
      <c r="C5435" s="7">
        <f>YEAR('Main 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c r="A5436" s="1">
        <v>5435</v>
      </c>
      <c r="B5436" s="1" t="s">
        <v>8236</v>
      </c>
      <c r="C5436" s="7">
        <f>YEAR('Main 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c r="A5437" s="1">
        <v>5436</v>
      </c>
      <c r="B5437" s="1" t="s">
        <v>8236</v>
      </c>
      <c r="C5437" s="7">
        <f>YEAR('Main 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c r="A5438" s="1">
        <v>5437</v>
      </c>
      <c r="B5438" s="1" t="s">
        <v>8239</v>
      </c>
      <c r="C5438" s="7">
        <f>YEAR('Main 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c r="A5439" s="1">
        <v>5438</v>
      </c>
      <c r="B5439" s="1" t="s">
        <v>8239</v>
      </c>
      <c r="C5439" s="7">
        <f>YEAR('Main 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c r="A5440" s="1">
        <v>5439</v>
      </c>
      <c r="B5440" s="1" t="s">
        <v>8239</v>
      </c>
      <c r="C5440" s="7">
        <f>YEAR('Main 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c r="A5441" s="1">
        <v>5440</v>
      </c>
      <c r="B5441" s="1" t="s">
        <v>8242</v>
      </c>
      <c r="C5441" s="7">
        <f>YEAR('Main 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c r="A5442" s="1">
        <v>5441</v>
      </c>
      <c r="B5442" s="1" t="s">
        <v>8243</v>
      </c>
      <c r="C5442" s="7">
        <f>YEAR('Main 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c r="A5443" s="1">
        <v>5442</v>
      </c>
      <c r="B5443" s="1" t="s">
        <v>8245</v>
      </c>
      <c r="C5443" s="7">
        <f>YEAR('Main 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c r="A5444" s="1">
        <v>5443</v>
      </c>
      <c r="B5444" s="1" t="s">
        <v>8248</v>
      </c>
      <c r="C5444" s="7">
        <f>YEAR('Main 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c r="A5445" s="1">
        <v>5444</v>
      </c>
      <c r="B5445" s="1" t="s">
        <v>8248</v>
      </c>
      <c r="C5445" s="7">
        <f>YEAR('Main 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c r="A5446" s="1">
        <v>5445</v>
      </c>
      <c r="B5446" s="1" t="s">
        <v>8248</v>
      </c>
      <c r="C5446" s="7">
        <f>YEAR('Main 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c r="A5447" s="1">
        <v>5446</v>
      </c>
      <c r="B5447" s="1" t="s">
        <v>8251</v>
      </c>
      <c r="C5447" s="7">
        <f>YEAR('Main 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c r="A5448" s="1">
        <v>5447</v>
      </c>
      <c r="B5448" s="1" t="s">
        <v>8252</v>
      </c>
      <c r="C5448" s="7">
        <f>YEAR('Main 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c r="A5449" s="1">
        <v>5448</v>
      </c>
      <c r="B5449" s="1" t="s">
        <v>8252</v>
      </c>
      <c r="C5449" s="7">
        <f>YEAR('Main 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c r="A5450" s="1">
        <v>5449</v>
      </c>
      <c r="B5450" s="1" t="s">
        <v>8253</v>
      </c>
      <c r="C5450" s="7">
        <f>YEAR('Main 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c r="A5451" s="1">
        <v>5450</v>
      </c>
      <c r="B5451" s="1" t="s">
        <v>8253</v>
      </c>
      <c r="C5451" s="7">
        <f>YEAR('Main 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c r="A5452" s="1">
        <v>5451</v>
      </c>
      <c r="B5452" s="1" t="s">
        <v>8253</v>
      </c>
      <c r="C5452" s="7">
        <f>YEAR('Main 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c r="A5453" s="1">
        <v>5452</v>
      </c>
      <c r="B5453" s="1" t="s">
        <v>8253</v>
      </c>
      <c r="C5453" s="7">
        <f>YEAR('Main 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c r="A5454" s="1">
        <v>5453</v>
      </c>
      <c r="B5454" s="1" t="s">
        <v>8254</v>
      </c>
      <c r="C5454" s="7">
        <f>YEAR('Main 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c r="A5455" s="1">
        <v>5454</v>
      </c>
      <c r="B5455" s="1" t="s">
        <v>8255</v>
      </c>
      <c r="C5455" s="7">
        <f>YEAR('Main 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c r="A5456" s="1">
        <v>5455</v>
      </c>
      <c r="B5456" s="1" t="s">
        <v>8256</v>
      </c>
      <c r="C5456" s="7">
        <f>YEAR('Main 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c r="A5457" s="1">
        <v>5456</v>
      </c>
      <c r="B5457" s="1" t="s">
        <v>8256</v>
      </c>
      <c r="C5457" s="7">
        <f>YEAR('Main 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c r="A5458" s="1">
        <v>5457</v>
      </c>
      <c r="B5458" s="1" t="s">
        <v>8257</v>
      </c>
      <c r="C5458" s="7">
        <f>YEAR('Main 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c r="A5459" s="1">
        <v>5458</v>
      </c>
      <c r="B5459" s="1" t="s">
        <v>8257</v>
      </c>
      <c r="C5459" s="7">
        <f>YEAR('Main 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c r="A5460" s="1">
        <v>5459</v>
      </c>
      <c r="B5460" s="1" t="s">
        <v>8260</v>
      </c>
      <c r="C5460" s="7">
        <f>YEAR('Main 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c r="A5461" s="1">
        <v>5460</v>
      </c>
      <c r="B5461" s="1" t="s">
        <v>8260</v>
      </c>
      <c r="C5461" s="7">
        <f>YEAR('Main 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c r="A5462" s="1">
        <v>5461</v>
      </c>
      <c r="B5462" s="1" t="s">
        <v>8263</v>
      </c>
      <c r="C5462" s="7">
        <f>YEAR('Main 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c r="A5463" s="1">
        <v>5462</v>
      </c>
      <c r="B5463" s="1" t="s">
        <v>8264</v>
      </c>
      <c r="C5463" s="7">
        <f>YEAR('Main 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c r="A5464" s="1">
        <v>5463</v>
      </c>
      <c r="B5464" s="1" t="s">
        <v>8265</v>
      </c>
      <c r="C5464" s="7">
        <f>YEAR('Main 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c r="A5465" s="1">
        <v>5464</v>
      </c>
      <c r="B5465" s="1" t="s">
        <v>8265</v>
      </c>
      <c r="C5465" s="7">
        <f>YEAR('Main 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c r="A5466" s="1">
        <v>5465</v>
      </c>
      <c r="B5466" s="1" t="s">
        <v>8265</v>
      </c>
      <c r="C5466" s="7">
        <f>YEAR('Main 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c r="A5467" s="1">
        <v>5466</v>
      </c>
      <c r="B5467" s="1" t="s">
        <v>8265</v>
      </c>
      <c r="C5467" s="7">
        <f>YEAR('Main 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c r="A5468" s="1">
        <v>5467</v>
      </c>
      <c r="B5468" s="1" t="s">
        <v>8266</v>
      </c>
      <c r="C5468" s="7">
        <f>YEAR('Main 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c r="A5469" s="1">
        <v>5468</v>
      </c>
      <c r="B5469" s="1" t="s">
        <v>8267</v>
      </c>
      <c r="C5469" s="7">
        <f>YEAR('Main 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c r="A5470" s="1">
        <v>5469</v>
      </c>
      <c r="B5470" s="1" t="s">
        <v>8268</v>
      </c>
      <c r="C5470" s="7">
        <f>YEAR('Main 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c r="A5471" s="1">
        <v>5470</v>
      </c>
      <c r="B5471" s="1" t="s">
        <v>8268</v>
      </c>
      <c r="C5471" s="7">
        <f>YEAR('Main 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c r="A5472" s="1">
        <v>5471</v>
      </c>
      <c r="B5472" s="1" t="s">
        <v>8269</v>
      </c>
      <c r="C5472" s="7">
        <f>YEAR('Main 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c r="A5473" s="1">
        <v>5472</v>
      </c>
      <c r="B5473" s="1" t="s">
        <v>8270</v>
      </c>
      <c r="C5473" s="7">
        <f>YEAR('Main 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c r="A5474" s="1">
        <v>5473</v>
      </c>
      <c r="B5474" s="1" t="s">
        <v>8270</v>
      </c>
      <c r="C5474" s="7">
        <f>YEAR('Main 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c r="A5475" s="1">
        <v>5474</v>
      </c>
      <c r="B5475" s="1" t="s">
        <v>8270</v>
      </c>
      <c r="C5475" s="7">
        <f>YEAR('Main 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c r="A5476" s="1">
        <v>5475</v>
      </c>
      <c r="B5476" s="1" t="s">
        <v>8271</v>
      </c>
      <c r="C5476" s="7">
        <f>YEAR('Main 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c r="A5477" s="1">
        <v>5476</v>
      </c>
      <c r="B5477" s="1" t="s">
        <v>8272</v>
      </c>
      <c r="C5477" s="7">
        <f>YEAR('Main 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c r="A5478" s="1">
        <v>5477</v>
      </c>
      <c r="B5478" s="1" t="s">
        <v>8272</v>
      </c>
      <c r="C5478" s="7">
        <f>YEAR('Main 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c r="A5479" s="1">
        <v>5478</v>
      </c>
      <c r="B5479" s="1" t="s">
        <v>8272</v>
      </c>
      <c r="C5479" s="7">
        <f>YEAR('Main 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c r="A5480" s="1">
        <v>5479</v>
      </c>
      <c r="B5480" s="1" t="s">
        <v>8273</v>
      </c>
      <c r="C5480" s="7">
        <f>YEAR('Main 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c r="A5481" s="1">
        <v>5480</v>
      </c>
      <c r="B5481" s="1" t="s">
        <v>8274</v>
      </c>
      <c r="C5481" s="7">
        <f>YEAR('Main 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c r="A5482" s="1">
        <v>5481</v>
      </c>
      <c r="B5482" s="1" t="s">
        <v>8275</v>
      </c>
      <c r="C5482" s="7">
        <f>YEAR('Main 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c r="A5483" s="1">
        <v>5482</v>
      </c>
      <c r="B5483" s="1" t="s">
        <v>8275</v>
      </c>
      <c r="C5483" s="7">
        <f>YEAR('Main 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c r="A5484" s="1">
        <v>5483</v>
      </c>
      <c r="B5484" s="1" t="s">
        <v>8275</v>
      </c>
      <c r="C5484" s="7">
        <f>YEAR('Main 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c r="A5485" s="1">
        <v>5484</v>
      </c>
      <c r="B5485" s="1" t="s">
        <v>8275</v>
      </c>
      <c r="C5485" s="7">
        <f>YEAR('Main 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c r="A5486" s="1">
        <v>5485</v>
      </c>
      <c r="B5486" s="1" t="s">
        <v>8276</v>
      </c>
      <c r="C5486" s="7">
        <f>YEAR('Main 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c r="A5487" s="1">
        <v>5486</v>
      </c>
      <c r="B5487" s="1" t="s">
        <v>8279</v>
      </c>
      <c r="C5487" s="7">
        <f>YEAR('Main 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c r="A5488" s="1">
        <v>5487</v>
      </c>
      <c r="B5488" s="1" t="s">
        <v>8280</v>
      </c>
      <c r="C5488" s="7">
        <f>YEAR('Main 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c r="A5489" s="1">
        <v>5488</v>
      </c>
      <c r="B5489" s="1" t="s">
        <v>8281</v>
      </c>
      <c r="C5489" s="7">
        <f>YEAR('Main 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c r="A5490" s="1">
        <v>5489</v>
      </c>
      <c r="B5490" s="1" t="s">
        <v>8281</v>
      </c>
      <c r="C5490" s="7">
        <f>YEAR('Main 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c r="A5491" s="1">
        <v>5490</v>
      </c>
      <c r="B5491" s="1" t="s">
        <v>8281</v>
      </c>
      <c r="C5491" s="7">
        <f>YEAR('Main 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c r="A5492" s="1">
        <v>5491</v>
      </c>
      <c r="B5492" s="1" t="s">
        <v>8281</v>
      </c>
      <c r="C5492" s="7">
        <f>YEAR('Main 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c r="A5493" s="1">
        <v>5492</v>
      </c>
      <c r="B5493" s="1" t="s">
        <v>8282</v>
      </c>
      <c r="C5493" s="7">
        <f>YEAR('Main 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c r="A5494" s="1">
        <v>5493</v>
      </c>
      <c r="B5494" s="1" t="s">
        <v>8283</v>
      </c>
      <c r="C5494" s="7">
        <f>YEAR('Main 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c r="A5495" s="1">
        <v>5494</v>
      </c>
      <c r="B5495" s="1" t="s">
        <v>8283</v>
      </c>
      <c r="C5495" s="7">
        <f>YEAR('Main 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c r="A5496" s="1">
        <v>5495</v>
      </c>
      <c r="B5496" s="1" t="s">
        <v>8283</v>
      </c>
      <c r="C5496" s="7">
        <f>YEAR('Main 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c r="A5497" s="1">
        <v>5496</v>
      </c>
      <c r="B5497" s="1" t="s">
        <v>8284</v>
      </c>
      <c r="C5497" s="7">
        <f>YEAR('Main 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c r="A5498" s="1">
        <v>5497</v>
      </c>
      <c r="B5498" s="1" t="s">
        <v>8285</v>
      </c>
      <c r="C5498" s="7">
        <f>YEAR('Main 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c r="A5499" s="1">
        <v>5498</v>
      </c>
      <c r="B5499" s="1" t="s">
        <v>8286</v>
      </c>
      <c r="C5499" s="7">
        <f>YEAR('Main 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c r="A5500" s="1">
        <v>5499</v>
      </c>
      <c r="B5500" s="1" t="s">
        <v>8286</v>
      </c>
      <c r="C5500" s="7">
        <f>YEAR('Main 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c r="A5501" s="1">
        <v>5500</v>
      </c>
      <c r="B5501" s="1" t="s">
        <v>8286</v>
      </c>
      <c r="C5501" s="7">
        <f>YEAR('Main 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c r="A5502" s="1">
        <v>5501</v>
      </c>
      <c r="B5502" s="1" t="s">
        <v>8286</v>
      </c>
      <c r="C5502" s="7">
        <f>YEAR('Main 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c r="A5503" s="1">
        <v>5502</v>
      </c>
      <c r="B5503" s="1" t="s">
        <v>8286</v>
      </c>
      <c r="C5503" s="7">
        <f>YEAR('Main 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c r="A5504" s="1">
        <v>5503</v>
      </c>
      <c r="B5504" s="1" t="s">
        <v>8287</v>
      </c>
      <c r="C5504" s="7">
        <f>YEAR('Main 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c r="A5505" s="1">
        <v>5504</v>
      </c>
      <c r="B5505" s="1" t="s">
        <v>8287</v>
      </c>
      <c r="C5505" s="7">
        <f>YEAR('Main 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c r="A5506" s="1">
        <v>5505</v>
      </c>
      <c r="B5506" s="1" t="s">
        <v>8287</v>
      </c>
      <c r="C5506" s="7">
        <f>YEAR('Main 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c r="A5507" s="1">
        <v>5506</v>
      </c>
      <c r="B5507" s="1" t="s">
        <v>8287</v>
      </c>
      <c r="C5507" s="7">
        <f>YEAR('Main 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c r="A5508" s="1">
        <v>5507</v>
      </c>
      <c r="B5508" s="1" t="s">
        <v>8290</v>
      </c>
      <c r="C5508" s="7">
        <f>YEAR('Main 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c r="A5509" s="1">
        <v>5508</v>
      </c>
      <c r="B5509" s="1" t="s">
        <v>8291</v>
      </c>
      <c r="C5509" s="7">
        <f>YEAR('Main 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c r="A5510" s="1">
        <v>5509</v>
      </c>
      <c r="B5510" s="1" t="s">
        <v>8292</v>
      </c>
      <c r="C5510" s="7">
        <f>YEAR('Main 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c r="A5511" s="1">
        <v>5510</v>
      </c>
      <c r="B5511" s="1" t="s">
        <v>8293</v>
      </c>
      <c r="C5511" s="7">
        <f>YEAR('Main 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c r="A5512" s="1">
        <v>5511</v>
      </c>
      <c r="B5512" s="1" t="s">
        <v>8293</v>
      </c>
      <c r="C5512" s="7">
        <f>YEAR('Main 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c r="A5513" s="1">
        <v>5512</v>
      </c>
      <c r="B5513" s="1" t="s">
        <v>8294</v>
      </c>
      <c r="C5513" s="7">
        <f>YEAR('Main 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c r="A5514" s="1">
        <v>5513</v>
      </c>
      <c r="B5514" s="1" t="s">
        <v>8294</v>
      </c>
      <c r="C5514" s="7">
        <f>YEAR('Main 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c r="A5515" s="1">
        <v>5514</v>
      </c>
      <c r="B5515" s="1" t="s">
        <v>8295</v>
      </c>
      <c r="C5515" s="7">
        <f>YEAR('Main 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c r="A5516" s="1">
        <v>5515</v>
      </c>
      <c r="B5516" s="1" t="s">
        <v>8295</v>
      </c>
      <c r="C5516" s="7">
        <f>YEAR('Main 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c r="A5517" s="1">
        <v>5516</v>
      </c>
      <c r="B5517" s="1" t="s">
        <v>8295</v>
      </c>
      <c r="C5517" s="7">
        <f>YEAR('Main 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c r="A5518" s="1">
        <v>5517</v>
      </c>
      <c r="B5518" s="1" t="s">
        <v>8297</v>
      </c>
      <c r="C5518" s="7">
        <f>YEAR('Main 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c r="A5519" s="1">
        <v>5518</v>
      </c>
      <c r="B5519" s="1" t="s">
        <v>8298</v>
      </c>
      <c r="C5519" s="7">
        <f>YEAR('Main 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c r="A5520" s="1">
        <v>5519</v>
      </c>
      <c r="B5520" s="1" t="s">
        <v>8298</v>
      </c>
      <c r="C5520" s="7">
        <f>YEAR('Main 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c r="A5521" s="1">
        <v>5520</v>
      </c>
      <c r="B5521" s="1" t="s">
        <v>8298</v>
      </c>
      <c r="C5521" s="7">
        <f>YEAR('Main 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c r="A5522" s="1">
        <v>5521</v>
      </c>
      <c r="B5522" s="1" t="s">
        <v>8298</v>
      </c>
      <c r="C5522" s="7">
        <f>YEAR('Main 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c r="A5523" s="1">
        <v>5522</v>
      </c>
      <c r="B5523" s="1" t="s">
        <v>8298</v>
      </c>
      <c r="C5523" s="7">
        <f>YEAR('Main 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c r="A5524" s="1">
        <v>5523</v>
      </c>
      <c r="B5524" s="1" t="s">
        <v>8299</v>
      </c>
      <c r="C5524" s="7">
        <f>YEAR('Main 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c r="A5525" s="1">
        <v>5524</v>
      </c>
      <c r="B5525" s="1" t="s">
        <v>8299</v>
      </c>
      <c r="C5525" s="7">
        <f>YEAR('Main 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c r="A5526" s="1">
        <v>5525</v>
      </c>
      <c r="B5526" s="1" t="s">
        <v>8300</v>
      </c>
      <c r="C5526" s="7">
        <f>YEAR('Main 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c r="A5527" s="1">
        <v>5526</v>
      </c>
      <c r="B5527" s="1" t="s">
        <v>8301</v>
      </c>
      <c r="C5527" s="7">
        <f>YEAR('Main 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c r="A5528" s="1">
        <v>5527</v>
      </c>
      <c r="B5528" s="1" t="s">
        <v>8302</v>
      </c>
      <c r="C5528" s="7">
        <f>YEAR('Main 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c r="A5529" s="1">
        <v>5528</v>
      </c>
      <c r="B5529" s="1" t="s">
        <v>8304</v>
      </c>
      <c r="C5529" s="7">
        <f>YEAR('Main 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c r="A5530" s="1">
        <v>5529</v>
      </c>
      <c r="B5530" s="1" t="s">
        <v>8305</v>
      </c>
      <c r="C5530" s="7">
        <f>YEAR('Main 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c r="A5531" s="1">
        <v>5530</v>
      </c>
      <c r="B5531" s="1" t="s">
        <v>8306</v>
      </c>
      <c r="C5531" s="7">
        <f>YEAR('Main 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c r="A5532" s="1">
        <v>5531</v>
      </c>
      <c r="B5532" s="1" t="s">
        <v>8308</v>
      </c>
      <c r="C5532" s="7">
        <f>YEAR('Main 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c r="A5533" s="1">
        <v>5532</v>
      </c>
      <c r="B5533" s="1" t="s">
        <v>8311</v>
      </c>
      <c r="C5533" s="7">
        <f>YEAR('Main 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c r="A5534" s="1">
        <v>5533</v>
      </c>
      <c r="B5534" s="1" t="s">
        <v>8311</v>
      </c>
      <c r="C5534" s="7">
        <f>YEAR('Main 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c r="A5535" s="1">
        <v>5534</v>
      </c>
      <c r="B5535" s="1" t="s">
        <v>8311</v>
      </c>
      <c r="C5535" s="7">
        <f>YEAR('Main 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c r="A5536" s="1">
        <v>5535</v>
      </c>
      <c r="B5536" s="1" t="s">
        <v>8311</v>
      </c>
      <c r="C5536" s="7">
        <f>YEAR('Main 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c r="A5537" s="1">
        <v>5536</v>
      </c>
      <c r="B5537" s="1" t="s">
        <v>8311</v>
      </c>
      <c r="C5537" s="7">
        <f>YEAR('Main 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c r="A5538" s="1">
        <v>5537</v>
      </c>
      <c r="B5538" s="1" t="s">
        <v>8311</v>
      </c>
      <c r="C5538" s="7">
        <f>YEAR('Main 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c r="A5539" s="1">
        <v>5538</v>
      </c>
      <c r="B5539" s="1" t="s">
        <v>8311</v>
      </c>
      <c r="C5539" s="7">
        <f>YEAR('Main 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c r="A5540" s="1">
        <v>5539</v>
      </c>
      <c r="B5540" s="1" t="s">
        <v>8312</v>
      </c>
      <c r="C5540" s="7">
        <f>YEAR('Main 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c r="A5541" s="1">
        <v>5540</v>
      </c>
      <c r="B5541" s="1" t="s">
        <v>8314</v>
      </c>
      <c r="C5541" s="7">
        <f>YEAR('Main 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c r="A5542" s="1">
        <v>5541</v>
      </c>
      <c r="B5542" s="1" t="s">
        <v>8314</v>
      </c>
      <c r="C5542" s="7">
        <f>YEAR('Main 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c r="A5543" s="1">
        <v>5542</v>
      </c>
      <c r="B5543" s="1" t="s">
        <v>8314</v>
      </c>
      <c r="C5543" s="7">
        <f>YEAR('Main 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c r="A5544" s="1">
        <v>5543</v>
      </c>
      <c r="B5544" s="1" t="s">
        <v>8315</v>
      </c>
      <c r="C5544" s="7">
        <f>YEAR('Main 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c r="A5545" s="1">
        <v>5544</v>
      </c>
      <c r="B5545" s="1" t="s">
        <v>8315</v>
      </c>
      <c r="C5545" s="7">
        <f>YEAR('Main 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c r="A5546" s="1">
        <v>5545</v>
      </c>
      <c r="B5546" s="1" t="s">
        <v>8315</v>
      </c>
      <c r="C5546" s="7">
        <f>YEAR('Main 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c r="A5547" s="1">
        <v>5546</v>
      </c>
      <c r="B5547" s="1" t="s">
        <v>8318</v>
      </c>
      <c r="C5547" s="7">
        <f>YEAR('Main 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c r="A5548" s="1">
        <v>5547</v>
      </c>
      <c r="B5548" s="1" t="s">
        <v>8319</v>
      </c>
      <c r="C5548" s="7">
        <f>YEAR('Main 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c r="A5549" s="1">
        <v>5548</v>
      </c>
      <c r="B5549" s="1" t="s">
        <v>8319</v>
      </c>
      <c r="C5549" s="7">
        <f>YEAR('Main 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c r="A5550" s="1">
        <v>5549</v>
      </c>
      <c r="B5550" s="1" t="s">
        <v>8321</v>
      </c>
      <c r="C5550" s="7">
        <f>YEAR('Main 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c r="A5551" s="1">
        <v>5550</v>
      </c>
      <c r="B5551" s="1" t="s">
        <v>8321</v>
      </c>
      <c r="C5551" s="7">
        <f>YEAR('Main 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c r="A5552" s="1">
        <v>5551</v>
      </c>
      <c r="B5552" s="1" t="s">
        <v>8322</v>
      </c>
      <c r="C5552" s="7">
        <f>YEAR('Main 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c r="A5553" s="1">
        <v>5552</v>
      </c>
      <c r="B5553" s="1" t="s">
        <v>8322</v>
      </c>
      <c r="C5553" s="7">
        <f>YEAR('Main 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c r="A5554" s="1">
        <v>5553</v>
      </c>
      <c r="B5554" s="1" t="s">
        <v>8322</v>
      </c>
      <c r="C5554" s="7">
        <f>YEAR('Main 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c r="A5555" s="1">
        <v>5554</v>
      </c>
      <c r="B5555" s="1" t="s">
        <v>8322</v>
      </c>
      <c r="C5555" s="7">
        <f>YEAR('Main 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c r="A5556" s="1">
        <v>5555</v>
      </c>
      <c r="B5556" s="1" t="s">
        <v>8322</v>
      </c>
      <c r="C5556" s="7">
        <f>YEAR('Main 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c r="A5557" s="1">
        <v>5556</v>
      </c>
      <c r="B5557" s="1" t="s">
        <v>8323</v>
      </c>
      <c r="C5557" s="7">
        <f>YEAR('Main 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c r="A5558" s="1">
        <v>5557</v>
      </c>
      <c r="B5558" s="1" t="s">
        <v>8324</v>
      </c>
      <c r="C5558" s="7">
        <f>YEAR('Main 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c r="A5559" s="1">
        <v>5558</v>
      </c>
      <c r="B5559" s="1" t="s">
        <v>8324</v>
      </c>
      <c r="C5559" s="7">
        <f>YEAR('Main 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c r="A5560" s="1">
        <v>5559</v>
      </c>
      <c r="B5560" s="1" t="s">
        <v>8325</v>
      </c>
      <c r="C5560" s="7">
        <f>YEAR('Main 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c r="A5561" s="1">
        <v>5560</v>
      </c>
      <c r="B5561" s="1" t="s">
        <v>8325</v>
      </c>
      <c r="C5561" s="7">
        <f>YEAR('Main 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c r="A5562" s="1">
        <v>5561</v>
      </c>
      <c r="B5562" s="1" t="s">
        <v>8325</v>
      </c>
      <c r="C5562" s="7">
        <f>YEAR('Main 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c r="A5563" s="1">
        <v>5562</v>
      </c>
      <c r="B5563" s="1" t="s">
        <v>8328</v>
      </c>
      <c r="C5563" s="7">
        <f>YEAR('Main 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c r="A5564" s="1">
        <v>5563</v>
      </c>
      <c r="B5564" s="1" t="s">
        <v>8328</v>
      </c>
      <c r="C5564" s="7">
        <f>YEAR('Main 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c r="A5565" s="1">
        <v>5564</v>
      </c>
      <c r="B5565" s="1" t="s">
        <v>8328</v>
      </c>
      <c r="C5565" s="7">
        <f>YEAR('Main 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c r="A5566" s="1">
        <v>5565</v>
      </c>
      <c r="B5566" s="1" t="s">
        <v>8329</v>
      </c>
      <c r="C5566" s="7">
        <f>YEAR('Main 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c r="A5567" s="1">
        <v>5566</v>
      </c>
      <c r="B5567" s="1" t="s">
        <v>8329</v>
      </c>
      <c r="C5567" s="7">
        <f>YEAR('Main 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c r="A5568" s="1">
        <v>5567</v>
      </c>
      <c r="B5568" s="1" t="s">
        <v>8329</v>
      </c>
      <c r="C5568" s="7">
        <f>YEAR('Main 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c r="A5569" s="1">
        <v>5568</v>
      </c>
      <c r="B5569" s="1" t="s">
        <v>8329</v>
      </c>
      <c r="C5569" s="7">
        <f>YEAR('Main 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c r="A5570" s="1">
        <v>5569</v>
      </c>
      <c r="B5570" s="1" t="s">
        <v>8329</v>
      </c>
      <c r="C5570" s="7">
        <f>YEAR('Main 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c r="A5571" s="1">
        <v>5570</v>
      </c>
      <c r="B5571" s="1" t="s">
        <v>8329</v>
      </c>
      <c r="C5571" s="7">
        <f>YEAR('Main 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c r="A5572" s="1">
        <v>5571</v>
      </c>
      <c r="B5572" s="1" t="s">
        <v>8329</v>
      </c>
      <c r="C5572" s="7">
        <f>YEAR('Main 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c r="A5573" s="1">
        <v>5572</v>
      </c>
      <c r="B5573" s="1" t="s">
        <v>8332</v>
      </c>
      <c r="C5573" s="7">
        <f>YEAR('Main 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c r="A5574" s="1">
        <v>5573</v>
      </c>
      <c r="B5574" s="1" t="s">
        <v>8332</v>
      </c>
      <c r="C5574" s="7">
        <f>YEAR('Main 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c r="A5575" s="1">
        <v>5574</v>
      </c>
      <c r="B5575" s="1" t="s">
        <v>8332</v>
      </c>
      <c r="C5575" s="7">
        <f>YEAR('Main 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c r="A5576" s="1">
        <v>5575</v>
      </c>
      <c r="B5576" s="1" t="s">
        <v>8332</v>
      </c>
      <c r="C5576" s="7">
        <f>YEAR('Main 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c r="A5577" s="1">
        <v>5576</v>
      </c>
      <c r="B5577" s="1" t="s">
        <v>8332</v>
      </c>
      <c r="C5577" s="7">
        <f>YEAR('Main 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c r="A5578" s="1">
        <v>5577</v>
      </c>
      <c r="B5578" s="1" t="s">
        <v>8337</v>
      </c>
      <c r="C5578" s="7">
        <f>YEAR('Main 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c r="A5579" s="1">
        <v>5578</v>
      </c>
      <c r="B5579" s="1" t="s">
        <v>8337</v>
      </c>
      <c r="C5579" s="7">
        <f>YEAR('Main 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c r="A5580" s="1">
        <v>5579</v>
      </c>
      <c r="B5580" s="1" t="s">
        <v>8338</v>
      </c>
      <c r="C5580" s="7">
        <f>YEAR('Main 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c r="A5581" s="1">
        <v>5580</v>
      </c>
      <c r="B5581" s="1" t="s">
        <v>8338</v>
      </c>
      <c r="C5581" s="7">
        <f>YEAR('Main 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c r="A5582" s="1">
        <v>5581</v>
      </c>
      <c r="B5582" s="1" t="s">
        <v>8338</v>
      </c>
      <c r="C5582" s="7">
        <f>YEAR('Main 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c r="A5583" s="1">
        <v>5582</v>
      </c>
      <c r="B5583" s="1" t="s">
        <v>8339</v>
      </c>
      <c r="C5583" s="7">
        <f>YEAR('Main 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c r="A5584" s="1">
        <v>5583</v>
      </c>
      <c r="B5584" s="1" t="s">
        <v>8340</v>
      </c>
      <c r="C5584" s="7">
        <f>YEAR('Main 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c r="A5585" s="1">
        <v>5584</v>
      </c>
      <c r="B5585" s="1" t="s">
        <v>8341</v>
      </c>
      <c r="C5585" s="7">
        <f>YEAR('Main 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c r="A5586" s="1">
        <v>5585</v>
      </c>
      <c r="B5586" s="1" t="s">
        <v>8342</v>
      </c>
      <c r="C5586" s="7">
        <f>YEAR('Main 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c r="A5587" s="1">
        <v>5586</v>
      </c>
      <c r="B5587" s="1" t="s">
        <v>8342</v>
      </c>
      <c r="C5587" s="7">
        <f>YEAR('Main 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c r="A5588" s="1">
        <v>5587</v>
      </c>
      <c r="B5588" s="1" t="s">
        <v>8342</v>
      </c>
      <c r="C5588" s="7">
        <f>YEAR('Main 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c r="A5589" s="1">
        <v>5588</v>
      </c>
      <c r="B5589" s="1" t="s">
        <v>8347</v>
      </c>
      <c r="C5589" s="7">
        <f>YEAR('Main 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c r="A5590" s="1">
        <v>5589</v>
      </c>
      <c r="B5590" s="1" t="s">
        <v>8348</v>
      </c>
      <c r="C5590" s="7">
        <f>YEAR('Main 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c r="A5591" s="1">
        <v>5590</v>
      </c>
      <c r="B5591" s="1" t="s">
        <v>8349</v>
      </c>
      <c r="C5591" s="7">
        <f>YEAR('Main 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c r="A5592" s="1">
        <v>5591</v>
      </c>
      <c r="B5592" s="1" t="s">
        <v>8349</v>
      </c>
      <c r="C5592" s="7">
        <f>YEAR('Main 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c r="A5593" s="1">
        <v>5592</v>
      </c>
      <c r="B5593" s="1" t="s">
        <v>8350</v>
      </c>
      <c r="C5593" s="7">
        <f>YEAR('Main 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c r="A5594" s="1">
        <v>5593</v>
      </c>
      <c r="B5594" s="1" t="s">
        <v>8350</v>
      </c>
      <c r="C5594" s="7">
        <f>YEAR('Main 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c r="A5595" s="1">
        <v>5594</v>
      </c>
      <c r="B5595" s="1" t="s">
        <v>8351</v>
      </c>
      <c r="C5595" s="7">
        <f>YEAR('Main 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c r="A5596" s="1">
        <v>5595</v>
      </c>
      <c r="B5596" s="1" t="s">
        <v>8352</v>
      </c>
      <c r="C5596" s="7">
        <f>YEAR('Main 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c r="A5597" s="1">
        <v>5596</v>
      </c>
      <c r="B5597" s="1" t="s">
        <v>8352</v>
      </c>
      <c r="C5597" s="7">
        <f>YEAR('Main 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c r="A5598" s="1">
        <v>5597</v>
      </c>
      <c r="B5598" s="1" t="s">
        <v>8353</v>
      </c>
      <c r="C5598" s="7">
        <f>YEAR('Main 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c r="A5599" s="1">
        <v>5598</v>
      </c>
      <c r="B5599" s="1" t="s">
        <v>8356</v>
      </c>
      <c r="C5599" s="7">
        <f>YEAR('Main 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c r="A5600" s="1">
        <v>5599</v>
      </c>
      <c r="B5600" s="1" t="s">
        <v>8356</v>
      </c>
      <c r="C5600" s="7">
        <f>YEAR('Main 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c r="A5601" s="1">
        <v>5600</v>
      </c>
      <c r="B5601" s="1" t="s">
        <v>8357</v>
      </c>
      <c r="C5601" s="7">
        <f>YEAR('Main 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c r="A5602" s="1">
        <v>5601</v>
      </c>
      <c r="B5602" s="1" t="s">
        <v>8357</v>
      </c>
      <c r="C5602" s="7">
        <f>YEAR('Main 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c r="A5603" s="1">
        <v>5602</v>
      </c>
      <c r="B5603" s="1" t="s">
        <v>8357</v>
      </c>
      <c r="C5603" s="7">
        <f>YEAR('Main 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c r="A5604" s="1">
        <v>5603</v>
      </c>
      <c r="B5604" s="1" t="s">
        <v>8360</v>
      </c>
      <c r="C5604" s="7">
        <f>YEAR('Main 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c r="A5605" s="1">
        <v>5604</v>
      </c>
      <c r="B5605" s="1" t="s">
        <v>8360</v>
      </c>
      <c r="C5605" s="7">
        <f>YEAR('Main 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c r="A5606" s="1">
        <v>5605</v>
      </c>
      <c r="B5606" s="1" t="s">
        <v>8363</v>
      </c>
      <c r="C5606" s="7">
        <f>YEAR('Main 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c r="A5607" s="1">
        <v>5606</v>
      </c>
      <c r="B5607" s="1" t="s">
        <v>8364</v>
      </c>
      <c r="C5607" s="7">
        <f>YEAR('Main 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c r="A5608" s="1">
        <v>5607</v>
      </c>
      <c r="B5608" s="1" t="s">
        <v>8364</v>
      </c>
      <c r="C5608" s="7">
        <f>YEAR('Main 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c r="A5609" s="1">
        <v>5608</v>
      </c>
      <c r="B5609" s="1" t="s">
        <v>8365</v>
      </c>
      <c r="C5609" s="7">
        <f>YEAR('Main 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c r="A5610" s="1">
        <v>5609</v>
      </c>
      <c r="B5610" s="1" t="s">
        <v>8366</v>
      </c>
      <c r="C5610" s="7">
        <f>YEAR('Main 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c r="A5611" s="1">
        <v>5610</v>
      </c>
      <c r="B5611" s="1" t="s">
        <v>8367</v>
      </c>
      <c r="C5611" s="7">
        <f>YEAR('Main 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c r="A5612" s="1">
        <v>5611</v>
      </c>
      <c r="B5612" s="1" t="s">
        <v>8370</v>
      </c>
      <c r="C5612" s="7">
        <f>YEAR('Main 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c r="A5613" s="1">
        <v>5612</v>
      </c>
      <c r="B5613" s="1" t="s">
        <v>8371</v>
      </c>
      <c r="C5613" s="7">
        <f>YEAR('Main 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c r="A5614" s="1">
        <v>5613</v>
      </c>
      <c r="B5614" s="1" t="s">
        <v>8371</v>
      </c>
      <c r="C5614" s="7">
        <f>YEAR('Main 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c r="A5615" s="1">
        <v>5614</v>
      </c>
      <c r="B5615" s="1" t="s">
        <v>8372</v>
      </c>
      <c r="C5615" s="7">
        <f>YEAR('Main 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c r="A5616" s="1">
        <v>5615</v>
      </c>
      <c r="B5616" s="1" t="s">
        <v>8375</v>
      </c>
      <c r="C5616" s="7">
        <f>YEAR('Main 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c r="A5617" s="1">
        <v>5616</v>
      </c>
      <c r="B5617" s="1" t="s">
        <v>8375</v>
      </c>
      <c r="C5617" s="7">
        <f>YEAR('Main 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c r="A5618" s="1">
        <v>5617</v>
      </c>
      <c r="B5618" s="1" t="s">
        <v>8375</v>
      </c>
      <c r="C5618" s="7">
        <f>YEAR('Main 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c r="A5619" s="1">
        <v>5618</v>
      </c>
      <c r="B5619" s="1" t="s">
        <v>8376</v>
      </c>
      <c r="C5619" s="7">
        <f>YEAR('Main 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c r="A5620" s="1">
        <v>5619</v>
      </c>
      <c r="B5620" s="1" t="s">
        <v>8377</v>
      </c>
      <c r="C5620" s="7">
        <f>YEAR('Main 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c r="A5621" s="1">
        <v>5620</v>
      </c>
      <c r="B5621" s="1" t="s">
        <v>8378</v>
      </c>
      <c r="C5621" s="7">
        <f>YEAR('Main 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c r="A5622" s="1">
        <v>5621</v>
      </c>
      <c r="B5622" s="1" t="s">
        <v>8378</v>
      </c>
      <c r="C5622" s="7">
        <f>YEAR('Main 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c r="A5623" s="1">
        <v>5622</v>
      </c>
      <c r="B5623" s="1" t="s">
        <v>8378</v>
      </c>
      <c r="C5623" s="7">
        <f>YEAR('Main 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c r="A5624" s="1">
        <v>5623</v>
      </c>
      <c r="B5624" s="1" t="s">
        <v>8378</v>
      </c>
      <c r="C5624" s="7">
        <f>YEAR('Main 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c r="A5625" s="1">
        <v>5624</v>
      </c>
      <c r="B5625" s="1" t="s">
        <v>8379</v>
      </c>
      <c r="C5625" s="7">
        <f>YEAR('Main 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c r="A5626" s="1">
        <v>5625</v>
      </c>
      <c r="B5626" s="1" t="s">
        <v>8379</v>
      </c>
      <c r="C5626" s="7">
        <f>YEAR('Main 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c r="A5627" s="1">
        <v>5626</v>
      </c>
      <c r="B5627" s="1" t="s">
        <v>8380</v>
      </c>
      <c r="C5627" s="7">
        <f>YEAR('Main 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c r="A5628" s="1">
        <v>5627</v>
      </c>
      <c r="B5628" s="1" t="s">
        <v>8380</v>
      </c>
      <c r="C5628" s="7">
        <f>YEAR('Main 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c r="A5629" s="1">
        <v>5628</v>
      </c>
      <c r="B5629" s="1" t="s">
        <v>8381</v>
      </c>
      <c r="C5629" s="7">
        <f>YEAR('Main 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c r="A5630" s="1">
        <v>5629</v>
      </c>
      <c r="B5630" s="1" t="s">
        <v>8381</v>
      </c>
      <c r="C5630" s="7">
        <f>YEAR('Main 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c r="A5631" s="1">
        <v>5630</v>
      </c>
      <c r="B5631" s="1" t="s">
        <v>8384</v>
      </c>
      <c r="C5631" s="7">
        <f>YEAR('Main 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c r="A5632" s="1">
        <v>5631</v>
      </c>
      <c r="B5632" s="1" t="s">
        <v>8385</v>
      </c>
      <c r="C5632" s="7">
        <f>YEAR('Main 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c r="A5633" s="1">
        <v>5632</v>
      </c>
      <c r="B5633" s="1" t="s">
        <v>8385</v>
      </c>
      <c r="C5633" s="7">
        <f>YEAR('Main 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c r="A5634" s="1">
        <v>5633</v>
      </c>
      <c r="B5634" s="1" t="s">
        <v>8385</v>
      </c>
      <c r="C5634" s="7">
        <f>YEAR('Main 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c r="A5635" s="1">
        <v>5634</v>
      </c>
      <c r="B5635" s="1" t="s">
        <v>8386</v>
      </c>
      <c r="C5635" s="7">
        <f>YEAR('Main 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c r="A5636" s="1">
        <v>5635</v>
      </c>
      <c r="B5636" s="1" t="s">
        <v>8387</v>
      </c>
      <c r="C5636" s="7">
        <f>YEAR('Main 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c r="A5637" s="1">
        <v>5636</v>
      </c>
      <c r="B5637" s="1" t="s">
        <v>8389</v>
      </c>
      <c r="C5637" s="7">
        <f>YEAR('Main 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c r="A5638" s="1">
        <v>5637</v>
      </c>
      <c r="B5638" s="1" t="s">
        <v>8389</v>
      </c>
      <c r="C5638" s="7">
        <f>YEAR('Main 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c r="A5639" s="1">
        <v>5638</v>
      </c>
      <c r="B5639" s="1" t="s">
        <v>8391</v>
      </c>
      <c r="C5639" s="7">
        <f>YEAR('Main 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c r="A5640" s="1">
        <v>5639</v>
      </c>
      <c r="B5640" s="1" t="s">
        <v>8394</v>
      </c>
      <c r="C5640" s="7">
        <f>YEAR('Main 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c r="A5641" s="1">
        <v>5640</v>
      </c>
      <c r="B5641" s="1" t="s">
        <v>8394</v>
      </c>
      <c r="C5641" s="7">
        <f>YEAR('Main 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c r="A5642" s="1">
        <v>5641</v>
      </c>
      <c r="B5642" s="1" t="s">
        <v>8395</v>
      </c>
      <c r="C5642" s="7">
        <f>YEAR('Main 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c r="A5643" s="1">
        <v>5642</v>
      </c>
      <c r="B5643" s="1" t="s">
        <v>8396</v>
      </c>
      <c r="C5643" s="7">
        <f>YEAR('Main 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c r="A5644" s="1">
        <v>5643</v>
      </c>
      <c r="B5644" s="1" t="s">
        <v>8397</v>
      </c>
      <c r="C5644" s="7">
        <f>YEAR('Main 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c r="A5645" s="1">
        <v>5644</v>
      </c>
      <c r="B5645" s="1" t="s">
        <v>8398</v>
      </c>
      <c r="C5645" s="7">
        <f>YEAR('Main 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c r="A5646" s="1">
        <v>5645</v>
      </c>
      <c r="B5646" s="1" t="s">
        <v>8399</v>
      </c>
      <c r="C5646" s="7">
        <f>YEAR('Main 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c r="A5647" s="1">
        <v>5646</v>
      </c>
      <c r="B5647" s="1" t="s">
        <v>8400</v>
      </c>
      <c r="C5647" s="7">
        <f>YEAR('Main 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c r="A5648" s="1">
        <v>5647</v>
      </c>
      <c r="B5648" s="1" t="s">
        <v>8401</v>
      </c>
      <c r="C5648" s="7">
        <f>YEAR('Main 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c r="A5649" s="1">
        <v>5648</v>
      </c>
      <c r="B5649" s="1" t="s">
        <v>8402</v>
      </c>
      <c r="C5649" s="7">
        <f>YEAR('Main 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c r="A5650" s="1">
        <v>5649</v>
      </c>
      <c r="B5650" s="1" t="s">
        <v>8403</v>
      </c>
      <c r="C5650" s="7">
        <f>YEAR('Main 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c r="A5651" s="1">
        <v>5650</v>
      </c>
      <c r="B5651" s="1" t="s">
        <v>8403</v>
      </c>
      <c r="C5651" s="7">
        <f>YEAR('Main 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c r="A5652" s="1">
        <v>5651</v>
      </c>
      <c r="B5652" s="1" t="s">
        <v>8403</v>
      </c>
      <c r="C5652" s="7">
        <f>YEAR('Main 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c r="A5653" s="1">
        <v>5652</v>
      </c>
      <c r="B5653" s="1" t="s">
        <v>8403</v>
      </c>
      <c r="C5653" s="7">
        <f>YEAR('Main 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c r="A5654" s="1">
        <v>5653</v>
      </c>
      <c r="B5654" s="1" t="s">
        <v>8405</v>
      </c>
      <c r="C5654" s="7">
        <f>YEAR('Main 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c r="A5655" s="1">
        <v>5654</v>
      </c>
      <c r="B5655" s="1" t="s">
        <v>8406</v>
      </c>
      <c r="C5655" s="7">
        <f>YEAR('Main 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c r="A5656" s="1">
        <v>5655</v>
      </c>
      <c r="B5656" s="1" t="s">
        <v>8407</v>
      </c>
      <c r="C5656" s="7">
        <f>YEAR('Main 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c r="A5657" s="1">
        <v>5656</v>
      </c>
      <c r="B5657" s="1" t="s">
        <v>8407</v>
      </c>
      <c r="C5657" s="7">
        <f>YEAR('Main 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c r="A5658" s="1">
        <v>5657</v>
      </c>
      <c r="B5658" s="1" t="s">
        <v>8407</v>
      </c>
      <c r="C5658" s="7">
        <f>YEAR('Main 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c r="A5659" s="1">
        <v>5658</v>
      </c>
      <c r="B5659" s="1" t="s">
        <v>8407</v>
      </c>
      <c r="C5659" s="7">
        <f>YEAR('Main 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c r="A5660" s="1">
        <v>5659</v>
      </c>
      <c r="B5660" s="1" t="s">
        <v>8407</v>
      </c>
      <c r="C5660" s="7">
        <f>YEAR('Main 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c r="A5661" s="1">
        <v>5660</v>
      </c>
      <c r="B5661" s="1" t="s">
        <v>8407</v>
      </c>
      <c r="C5661" s="7">
        <f>YEAR('Main 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c r="A5662" s="1">
        <v>5661</v>
      </c>
      <c r="B5662" s="1" t="s">
        <v>8407</v>
      </c>
      <c r="C5662" s="7">
        <f>YEAR('Main 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c r="A5663" s="1">
        <v>5662</v>
      </c>
      <c r="B5663" s="1" t="s">
        <v>8408</v>
      </c>
      <c r="C5663" s="7">
        <f>YEAR('Main 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c r="A5664" s="1">
        <v>5663</v>
      </c>
      <c r="B5664" s="1" t="s">
        <v>8408</v>
      </c>
      <c r="C5664" s="7">
        <f>YEAR('Main 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c r="A5665" s="1">
        <v>5664</v>
      </c>
      <c r="B5665" s="1" t="s">
        <v>8409</v>
      </c>
      <c r="C5665" s="7">
        <f>YEAR('Main 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c r="A5666" s="1">
        <v>5665</v>
      </c>
      <c r="B5666" s="1" t="s">
        <v>8409</v>
      </c>
      <c r="C5666" s="7">
        <f>YEAR('Main 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c r="A5667" s="1">
        <v>5666</v>
      </c>
      <c r="B5667" s="1" t="s">
        <v>8409</v>
      </c>
      <c r="C5667" s="7">
        <f>YEAR('Main 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c r="A5668" s="1">
        <v>5667</v>
      </c>
      <c r="B5668" s="1" t="s">
        <v>8409</v>
      </c>
      <c r="C5668" s="7">
        <f>YEAR('Main 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c r="A5669" s="1">
        <v>5668</v>
      </c>
      <c r="B5669" s="1" t="s">
        <v>8412</v>
      </c>
      <c r="C5669" s="7">
        <f>YEAR('Main 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c r="A5670" s="1">
        <v>5669</v>
      </c>
      <c r="B5670" s="1" t="s">
        <v>8412</v>
      </c>
      <c r="C5670" s="7">
        <f>YEAR('Main 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c r="A5671" s="1">
        <v>5670</v>
      </c>
      <c r="B5671" s="1" t="s">
        <v>8412</v>
      </c>
      <c r="C5671" s="7">
        <f>YEAR('Main 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c r="A5672" s="1">
        <v>5671</v>
      </c>
      <c r="B5672" s="1" t="s">
        <v>8413</v>
      </c>
      <c r="C5672" s="7">
        <f>YEAR('Main 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c r="A5673" s="1">
        <v>5672</v>
      </c>
      <c r="B5673" s="1" t="s">
        <v>8413</v>
      </c>
      <c r="C5673" s="7">
        <f>YEAR('Main 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c r="A5674" s="1">
        <v>5673</v>
      </c>
      <c r="B5674" s="1" t="s">
        <v>8415</v>
      </c>
      <c r="C5674" s="7">
        <f>YEAR('Main 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c r="A5675" s="1">
        <v>5674</v>
      </c>
      <c r="B5675" s="1" t="s">
        <v>8415</v>
      </c>
      <c r="C5675" s="7">
        <f>YEAR('Main 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c r="A5676" s="1">
        <v>5675</v>
      </c>
      <c r="B5676" s="1" t="s">
        <v>8416</v>
      </c>
      <c r="C5676" s="7">
        <f>YEAR('Main 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c r="A5677" s="1">
        <v>5676</v>
      </c>
      <c r="B5677" s="1" t="s">
        <v>8417</v>
      </c>
      <c r="C5677" s="7">
        <f>YEAR('Main 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c r="A5678" s="1">
        <v>5677</v>
      </c>
      <c r="B5678" s="1" t="s">
        <v>8417</v>
      </c>
      <c r="C5678" s="7">
        <f>YEAR('Main 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c r="A5679" s="1">
        <v>5678</v>
      </c>
      <c r="B5679" s="1" t="s">
        <v>8418</v>
      </c>
      <c r="C5679" s="7">
        <f>YEAR('Main 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c r="A5680" s="1">
        <v>5679</v>
      </c>
      <c r="B5680" s="1" t="s">
        <v>8419</v>
      </c>
      <c r="C5680" s="7">
        <f>YEAR('Main 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c r="A5681" s="1">
        <v>5680</v>
      </c>
      <c r="B5681" s="1" t="s">
        <v>8419</v>
      </c>
      <c r="C5681" s="7">
        <f>YEAR('Main 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c r="A5682" s="1">
        <v>5681</v>
      </c>
      <c r="B5682" s="1" t="s">
        <v>8421</v>
      </c>
      <c r="C5682" s="7">
        <f>YEAR('Main 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c r="A5683" s="1">
        <v>5682</v>
      </c>
      <c r="B5683" s="1" t="s">
        <v>8421</v>
      </c>
      <c r="C5683" s="7">
        <f>YEAR('Main 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c r="A5684" s="1">
        <v>5683</v>
      </c>
      <c r="B5684" s="1" t="s">
        <v>8422</v>
      </c>
      <c r="C5684" s="7">
        <f>YEAR('Main 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c r="A5685" s="1">
        <v>5684</v>
      </c>
      <c r="B5685" s="1" t="s">
        <v>8422</v>
      </c>
      <c r="C5685" s="7">
        <f>YEAR('Main 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c r="A5686" s="1">
        <v>5685</v>
      </c>
      <c r="B5686" s="1" t="s">
        <v>8422</v>
      </c>
      <c r="C5686" s="7">
        <f>YEAR('Main 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c r="A5687" s="1">
        <v>5686</v>
      </c>
      <c r="B5687" s="1" t="s">
        <v>8423</v>
      </c>
      <c r="C5687" s="7">
        <f>YEAR('Main 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c r="A5688" s="1">
        <v>5687</v>
      </c>
      <c r="B5688" s="1" t="s">
        <v>8424</v>
      </c>
      <c r="C5688" s="7">
        <f>YEAR('Main 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c r="A5689" s="1">
        <v>5688</v>
      </c>
      <c r="B5689" s="1" t="s">
        <v>8424</v>
      </c>
      <c r="C5689" s="7">
        <f>YEAR('Main 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c r="A5690" s="1">
        <v>5689</v>
      </c>
      <c r="B5690" s="1" t="s">
        <v>8424</v>
      </c>
      <c r="C5690" s="7">
        <f>YEAR('Main 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c r="A5691" s="1">
        <v>5690</v>
      </c>
      <c r="B5691" s="1" t="s">
        <v>8425</v>
      </c>
      <c r="C5691" s="7">
        <f>YEAR('Main 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c r="A5692" s="1">
        <v>5691</v>
      </c>
      <c r="B5692" s="1" t="s">
        <v>8426</v>
      </c>
      <c r="C5692" s="7">
        <f>YEAR('Main 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c r="A5693" s="1">
        <v>5692</v>
      </c>
      <c r="B5693" s="1" t="s">
        <v>8426</v>
      </c>
      <c r="C5693" s="7">
        <f>YEAR('Main 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c r="A5694" s="1">
        <v>5693</v>
      </c>
      <c r="B5694" s="1" t="s">
        <v>8426</v>
      </c>
      <c r="C5694" s="7">
        <f>YEAR('Main 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c r="A5695" s="1">
        <v>5694</v>
      </c>
      <c r="B5695" s="1" t="s">
        <v>8426</v>
      </c>
      <c r="C5695" s="7">
        <f>YEAR('Main 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c r="A5696" s="1">
        <v>5695</v>
      </c>
      <c r="B5696" s="1" t="s">
        <v>8426</v>
      </c>
      <c r="C5696" s="7">
        <f>YEAR('Main 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c r="A5697" s="1">
        <v>5696</v>
      </c>
      <c r="B5697" s="1" t="s">
        <v>8427</v>
      </c>
      <c r="C5697" s="7">
        <f>YEAR('Main 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c r="A5698" s="1">
        <v>5697</v>
      </c>
      <c r="B5698" s="1" t="s">
        <v>8428</v>
      </c>
      <c r="C5698" s="7">
        <f>YEAR('Main 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c r="A5699" s="1">
        <v>5698</v>
      </c>
      <c r="B5699" s="1" t="s">
        <v>8428</v>
      </c>
      <c r="C5699" s="7">
        <f>YEAR('Main 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c r="A5700" s="1">
        <v>5699</v>
      </c>
      <c r="B5700" s="1" t="s">
        <v>8429</v>
      </c>
      <c r="C5700" s="7">
        <f>YEAR('Main 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c r="A5701" s="1">
        <v>5700</v>
      </c>
      <c r="B5701" s="1" t="s">
        <v>8430</v>
      </c>
      <c r="C5701" s="7">
        <f>YEAR('Main 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c r="A5702" s="1">
        <v>5701</v>
      </c>
      <c r="B5702" s="1" t="s">
        <v>8431</v>
      </c>
      <c r="C5702" s="7">
        <f>YEAR('Main 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c r="A5703" s="1">
        <v>5702</v>
      </c>
      <c r="B5703" s="1" t="s">
        <v>8431</v>
      </c>
      <c r="C5703" s="7">
        <f>YEAR('Main 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c r="A5704" s="1">
        <v>5703</v>
      </c>
      <c r="B5704" s="1" t="s">
        <v>8432</v>
      </c>
      <c r="C5704" s="7">
        <f>YEAR('Main 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c r="A5705" s="1">
        <v>5704</v>
      </c>
      <c r="B5705" s="1" t="s">
        <v>8432</v>
      </c>
      <c r="C5705" s="7">
        <f>YEAR('Main 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c r="A5706" s="1">
        <v>5705</v>
      </c>
      <c r="B5706" s="1" t="s">
        <v>8432</v>
      </c>
      <c r="C5706" s="7">
        <f>YEAR('Main 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c r="A5707" s="1">
        <v>5706</v>
      </c>
      <c r="B5707" s="1" t="s">
        <v>8433</v>
      </c>
      <c r="C5707" s="7">
        <f>YEAR('Main 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c r="A5708" s="1">
        <v>5707</v>
      </c>
      <c r="B5708" s="1" t="s">
        <v>8434</v>
      </c>
      <c r="C5708" s="7">
        <f>YEAR('Main 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c r="A5709" s="1">
        <v>5708</v>
      </c>
      <c r="B5709" s="1" t="s">
        <v>8435</v>
      </c>
      <c r="C5709" s="7">
        <f>YEAR('Main 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c r="A5710" s="1">
        <v>5709</v>
      </c>
      <c r="B5710" s="1" t="s">
        <v>8435</v>
      </c>
      <c r="C5710" s="7">
        <f>YEAR('Main 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c r="A5711" s="1">
        <v>5710</v>
      </c>
      <c r="B5711" s="1" t="s">
        <v>8435</v>
      </c>
      <c r="C5711" s="7">
        <f>YEAR('Main 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c r="A5712" s="1">
        <v>5711</v>
      </c>
      <c r="B5712" s="1" t="s">
        <v>8435</v>
      </c>
      <c r="C5712" s="7">
        <f>YEAR('Main 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c r="A5713" s="1">
        <v>5712</v>
      </c>
      <c r="B5713" s="1" t="s">
        <v>8435</v>
      </c>
      <c r="C5713" s="7">
        <f>YEAR('Main 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c r="A5714" s="1">
        <v>5713</v>
      </c>
      <c r="B5714" s="1" t="s">
        <v>8436</v>
      </c>
      <c r="C5714" s="7">
        <f>YEAR('Main 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c r="A5715" s="1">
        <v>5714</v>
      </c>
      <c r="B5715" s="1" t="s">
        <v>8437</v>
      </c>
      <c r="C5715" s="7">
        <f>YEAR('Main 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c r="A5716" s="1">
        <v>5715</v>
      </c>
      <c r="B5716" s="1" t="s">
        <v>8438</v>
      </c>
      <c r="C5716" s="7">
        <f>YEAR('Main 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c r="A5717" s="1">
        <v>5716</v>
      </c>
      <c r="B5717" s="1" t="s">
        <v>8439</v>
      </c>
      <c r="C5717" s="7">
        <f>YEAR('Main 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c r="A5718" s="1">
        <v>5717</v>
      </c>
      <c r="B5718" s="1" t="s">
        <v>8439</v>
      </c>
      <c r="C5718" s="7">
        <f>YEAR('Main 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c r="A5719" s="1">
        <v>5718</v>
      </c>
      <c r="B5719" s="1" t="s">
        <v>8439</v>
      </c>
      <c r="C5719" s="7">
        <f>YEAR('Main 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c r="A5720" s="1">
        <v>5719</v>
      </c>
      <c r="B5720" s="1" t="s">
        <v>8439</v>
      </c>
      <c r="C5720" s="7">
        <f>YEAR('Main 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c r="A5721" s="1">
        <v>5720</v>
      </c>
      <c r="B5721" s="1" t="s">
        <v>8440</v>
      </c>
      <c r="C5721" s="7">
        <f>YEAR('Main 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c r="A5722" s="1">
        <v>5721</v>
      </c>
      <c r="B5722" s="1" t="s">
        <v>8441</v>
      </c>
      <c r="C5722" s="7">
        <f>YEAR('Main 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c r="A5723" s="1">
        <v>5722</v>
      </c>
      <c r="B5723" s="1" t="s">
        <v>8441</v>
      </c>
      <c r="C5723" s="7">
        <f>YEAR('Main 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c r="A5724" s="1">
        <v>5723</v>
      </c>
      <c r="B5724" s="1" t="s">
        <v>8441</v>
      </c>
      <c r="C5724" s="7">
        <f>YEAR('Main 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c r="A5725" s="1">
        <v>5724</v>
      </c>
      <c r="B5725" s="1" t="s">
        <v>8442</v>
      </c>
      <c r="C5725" s="7">
        <f>YEAR('Main 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c r="A5726" s="1">
        <v>5725</v>
      </c>
      <c r="B5726" s="1" t="s">
        <v>8443</v>
      </c>
      <c r="C5726" s="7">
        <f>YEAR('Main 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c r="A5727" s="1">
        <v>5726</v>
      </c>
      <c r="B5727" s="1" t="s">
        <v>8444</v>
      </c>
      <c r="C5727" s="7">
        <f>YEAR('Main 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c r="A5728" s="1">
        <v>5727</v>
      </c>
      <c r="B5728" s="1" t="s">
        <v>8445</v>
      </c>
      <c r="C5728" s="7">
        <f>YEAR('Main 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c r="A5729" s="1">
        <v>5728</v>
      </c>
      <c r="B5729" s="1" t="s">
        <v>8446</v>
      </c>
      <c r="C5729" s="7">
        <f>YEAR('Main 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c r="A5730" s="1">
        <v>5729</v>
      </c>
      <c r="B5730" s="1" t="s">
        <v>8446</v>
      </c>
      <c r="C5730" s="7">
        <f>YEAR('Main 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c r="A5731" s="1">
        <v>5730</v>
      </c>
      <c r="B5731" s="1" t="s">
        <v>8446</v>
      </c>
      <c r="C5731" s="7">
        <f>YEAR('Main 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c r="A5732" s="1">
        <v>5731</v>
      </c>
      <c r="B5732" s="1" t="s">
        <v>8446</v>
      </c>
      <c r="C5732" s="7">
        <f>YEAR('Main 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c r="A5733" s="1">
        <v>5732</v>
      </c>
      <c r="B5733" s="1" t="s">
        <v>8446</v>
      </c>
      <c r="C5733" s="7">
        <f>YEAR('Main 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c r="A5734" s="1">
        <v>5733</v>
      </c>
      <c r="B5734" s="1" t="s">
        <v>8447</v>
      </c>
      <c r="C5734" s="7">
        <f>YEAR('Main 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c r="A5735" s="1">
        <v>5734</v>
      </c>
      <c r="B5735" s="1" t="s">
        <v>8447</v>
      </c>
      <c r="C5735" s="7">
        <f>YEAR('Main 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c r="A5736" s="1">
        <v>5735</v>
      </c>
      <c r="B5736" s="1" t="s">
        <v>8447</v>
      </c>
      <c r="C5736" s="7">
        <f>YEAR('Main 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c r="A5737" s="1">
        <v>5736</v>
      </c>
      <c r="B5737" s="1" t="s">
        <v>8449</v>
      </c>
      <c r="C5737" s="7">
        <f>YEAR('Main 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c r="A5738" s="1">
        <v>5737</v>
      </c>
      <c r="B5738" s="1" t="s">
        <v>8450</v>
      </c>
      <c r="C5738" s="7">
        <f>YEAR('Main 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c r="A5739" s="1">
        <v>5738</v>
      </c>
      <c r="B5739" s="1" t="s">
        <v>8450</v>
      </c>
      <c r="C5739" s="7">
        <f>YEAR('Main 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c r="A5740" s="1">
        <v>5739</v>
      </c>
      <c r="B5740" s="1" t="s">
        <v>8451</v>
      </c>
      <c r="C5740" s="7">
        <f>YEAR('Main 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c r="A5741" s="1">
        <v>5740</v>
      </c>
      <c r="B5741" s="1" t="s">
        <v>8452</v>
      </c>
      <c r="C5741" s="7">
        <f>YEAR('Main 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c r="A5742" s="1">
        <v>5741</v>
      </c>
      <c r="B5742" s="1" t="s">
        <v>8452</v>
      </c>
      <c r="C5742" s="7">
        <f>YEAR('Main 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c r="A5743" s="1">
        <v>5742</v>
      </c>
      <c r="B5743" s="1" t="s">
        <v>8452</v>
      </c>
      <c r="C5743" s="7">
        <f>YEAR('Main 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c r="A5744" s="1">
        <v>5743</v>
      </c>
      <c r="B5744" s="1" t="s">
        <v>8452</v>
      </c>
      <c r="C5744" s="7">
        <f>YEAR('Main 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c r="A5745" s="1">
        <v>5744</v>
      </c>
      <c r="B5745" s="1" t="s">
        <v>8452</v>
      </c>
      <c r="C5745" s="7">
        <f>YEAR('Main 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c r="A5746" s="1">
        <v>5745</v>
      </c>
      <c r="B5746" s="1" t="s">
        <v>8452</v>
      </c>
      <c r="C5746" s="7">
        <f>YEAR('Main 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c r="A5747" s="1">
        <v>5746</v>
      </c>
      <c r="B5747" s="1" t="s">
        <v>8452</v>
      </c>
      <c r="C5747" s="7">
        <f>YEAR('Main 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c r="A5748" s="1">
        <v>5747</v>
      </c>
      <c r="B5748" s="1" t="s">
        <v>8453</v>
      </c>
      <c r="C5748" s="7">
        <f>YEAR('Main 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c r="A5749" s="1">
        <v>5748</v>
      </c>
      <c r="B5749" s="1" t="s">
        <v>8453</v>
      </c>
      <c r="C5749" s="7">
        <f>YEAR('Main 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c r="A5750" s="1">
        <v>5749</v>
      </c>
      <c r="B5750" s="1" t="s">
        <v>8453</v>
      </c>
      <c r="C5750" s="7">
        <f>YEAR('Main 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c r="A5751" s="1">
        <v>5750</v>
      </c>
      <c r="B5751" s="1" t="s">
        <v>8454</v>
      </c>
      <c r="C5751" s="7">
        <f>YEAR('Main 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c r="A5752" s="1">
        <v>5751</v>
      </c>
      <c r="B5752" s="1" t="s">
        <v>8455</v>
      </c>
      <c r="C5752" s="7">
        <f>YEAR('Main 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c r="A5753" s="1">
        <v>5752</v>
      </c>
      <c r="B5753" s="1" t="s">
        <v>8457</v>
      </c>
      <c r="C5753" s="7">
        <f>YEAR('Main 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c r="A5754" s="1">
        <v>5753</v>
      </c>
      <c r="B5754" s="1" t="s">
        <v>8457</v>
      </c>
      <c r="C5754" s="7">
        <f>YEAR('Main 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c r="A5755" s="1">
        <v>5754</v>
      </c>
      <c r="B5755" s="1" t="s">
        <v>8460</v>
      </c>
      <c r="C5755" s="7">
        <f>YEAR('Main 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c r="A5756" s="1">
        <v>5755</v>
      </c>
      <c r="B5756" s="1" t="s">
        <v>8461</v>
      </c>
      <c r="C5756" s="7">
        <f>YEAR('Main 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c r="A5757" s="1">
        <v>5756</v>
      </c>
      <c r="B5757" s="1" t="s">
        <v>8462</v>
      </c>
      <c r="C5757" s="7">
        <f>YEAR('Main 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c r="A5758" s="1">
        <v>5757</v>
      </c>
      <c r="B5758" s="1" t="s">
        <v>8462</v>
      </c>
      <c r="C5758" s="7">
        <f>YEAR('Main 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c r="A5759" s="1">
        <v>5758</v>
      </c>
      <c r="B5759" s="1" t="s">
        <v>8463</v>
      </c>
      <c r="C5759" s="7">
        <f>YEAR('Main 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c r="A5760" s="1">
        <v>5759</v>
      </c>
      <c r="B5760" s="1" t="s">
        <v>8466</v>
      </c>
      <c r="C5760" s="7">
        <f>YEAR('Main 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c r="A5761" s="1">
        <v>5760</v>
      </c>
      <c r="B5761" s="1" t="s">
        <v>8467</v>
      </c>
      <c r="C5761" s="7">
        <f>YEAR('Main 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c r="A5762" s="1">
        <v>5761</v>
      </c>
      <c r="B5762" s="1" t="s">
        <v>8467</v>
      </c>
      <c r="C5762" s="7">
        <f>YEAR('Main 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c r="A5763" s="1">
        <v>5762</v>
      </c>
      <c r="B5763" s="1" t="s">
        <v>8468</v>
      </c>
      <c r="C5763" s="7">
        <f>YEAR('Main 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c r="A5764" s="1">
        <v>5763</v>
      </c>
      <c r="B5764" s="1" t="s">
        <v>8468</v>
      </c>
      <c r="C5764" s="7">
        <f>YEAR('Main 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c r="A5765" s="1">
        <v>5764</v>
      </c>
      <c r="B5765" s="1" t="s">
        <v>8470</v>
      </c>
      <c r="C5765" s="7">
        <f>YEAR('Main 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c r="A5766" s="1">
        <v>5765</v>
      </c>
      <c r="B5766" s="1" t="s">
        <v>8471</v>
      </c>
      <c r="C5766" s="7">
        <f>YEAR('Main 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c r="A5767" s="1">
        <v>5766</v>
      </c>
      <c r="B5767" s="1" t="s">
        <v>8472</v>
      </c>
      <c r="C5767" s="7">
        <f>YEAR('Main 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c r="A5768" s="1">
        <v>5767</v>
      </c>
      <c r="B5768" s="1" t="s">
        <v>8474</v>
      </c>
      <c r="C5768" s="7">
        <f>YEAR('Main 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c r="A5769" s="1">
        <v>5768</v>
      </c>
      <c r="B5769" s="1" t="s">
        <v>8475</v>
      </c>
      <c r="C5769" s="7">
        <f>YEAR('Main 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c r="A5770" s="1">
        <v>5769</v>
      </c>
      <c r="B5770" s="1" t="s">
        <v>8476</v>
      </c>
      <c r="C5770" s="7">
        <f>YEAR('Main 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c r="A5771" s="1">
        <v>5770</v>
      </c>
      <c r="B5771" s="1" t="s">
        <v>8476</v>
      </c>
      <c r="C5771" s="7">
        <f>YEAR('Main 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c r="A5772" s="1">
        <v>5771</v>
      </c>
      <c r="B5772" s="1" t="s">
        <v>8477</v>
      </c>
      <c r="C5772" s="7">
        <f>YEAR('Main 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c r="A5773" s="1">
        <v>5772</v>
      </c>
      <c r="B5773" s="1" t="s">
        <v>8477</v>
      </c>
      <c r="C5773" s="7">
        <f>YEAR('Main 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c r="A5774" s="1">
        <v>5773</v>
      </c>
      <c r="B5774" s="1" t="s">
        <v>8478</v>
      </c>
      <c r="C5774" s="7">
        <f>YEAR('Main 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c r="A5775" s="1">
        <v>5774</v>
      </c>
      <c r="B5775" s="1" t="s">
        <v>8479</v>
      </c>
      <c r="C5775" s="7">
        <f>YEAR('Main 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c r="A5776" s="1">
        <v>5775</v>
      </c>
      <c r="B5776" s="1" t="s">
        <v>8480</v>
      </c>
      <c r="C5776" s="7">
        <f>YEAR('Main 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c r="A5777" s="1">
        <v>5776</v>
      </c>
      <c r="B5777" s="1" t="s">
        <v>8480</v>
      </c>
      <c r="C5777" s="7">
        <f>YEAR('Main 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c r="A5778" s="1">
        <v>5777</v>
      </c>
      <c r="B5778" s="1" t="s">
        <v>8481</v>
      </c>
      <c r="C5778" s="7">
        <f>YEAR('Main 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c r="A5779" s="1">
        <v>5778</v>
      </c>
      <c r="B5779" s="1" t="s">
        <v>8482</v>
      </c>
      <c r="C5779" s="7">
        <f>YEAR('Main 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c r="A5780" s="1">
        <v>5779</v>
      </c>
      <c r="B5780" s="1" t="s">
        <v>8483</v>
      </c>
      <c r="C5780" s="7">
        <f>YEAR('Main 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c r="A5781" s="1">
        <v>5780</v>
      </c>
      <c r="B5781" s="1" t="s">
        <v>8483</v>
      </c>
      <c r="C5781" s="7">
        <f>YEAR('Main 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c r="A5782" s="1">
        <v>5781</v>
      </c>
      <c r="B5782" s="1" t="s">
        <v>8484</v>
      </c>
      <c r="C5782" s="7">
        <f>YEAR('Main 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c r="A5783" s="1">
        <v>5782</v>
      </c>
      <c r="B5783" s="1" t="s">
        <v>8487</v>
      </c>
      <c r="C5783" s="7">
        <f>YEAR('Main 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c r="A5784" s="1">
        <v>5783</v>
      </c>
      <c r="B5784" s="1" t="s">
        <v>8487</v>
      </c>
      <c r="C5784" s="7">
        <f>YEAR('Main 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c r="A5785" s="1">
        <v>5784</v>
      </c>
      <c r="B5785" s="1" t="s">
        <v>8487</v>
      </c>
      <c r="C5785" s="7">
        <f>YEAR('Main 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c r="A5786" s="1">
        <v>5785</v>
      </c>
      <c r="B5786" s="1" t="s">
        <v>8489</v>
      </c>
      <c r="C5786" s="7">
        <f>YEAR('Main 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c r="A5787" s="1">
        <v>5786</v>
      </c>
      <c r="B5787" s="1" t="s">
        <v>8489</v>
      </c>
      <c r="C5787" s="7">
        <f>YEAR('Main 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c r="A5788" s="1">
        <v>5787</v>
      </c>
      <c r="B5788" s="1" t="s">
        <v>8489</v>
      </c>
      <c r="C5788" s="7">
        <f>YEAR('Main 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c r="A5789" s="1">
        <v>5788</v>
      </c>
      <c r="B5789" s="1" t="s">
        <v>8489</v>
      </c>
      <c r="C5789" s="7">
        <f>YEAR('Main 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c r="A5790" s="1">
        <v>5789</v>
      </c>
      <c r="B5790" s="1" t="s">
        <v>8490</v>
      </c>
      <c r="C5790" s="7">
        <f>YEAR('Main 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c r="A5791" s="1">
        <v>5790</v>
      </c>
      <c r="B5791" s="1" t="s">
        <v>8490</v>
      </c>
      <c r="C5791" s="7">
        <f>YEAR('Main 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c r="A5792" s="1">
        <v>5791</v>
      </c>
      <c r="B5792" s="1" t="s">
        <v>8493</v>
      </c>
      <c r="C5792" s="7">
        <f>YEAR('Main 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c r="A5793" s="1">
        <v>5792</v>
      </c>
      <c r="B5793" s="1" t="s">
        <v>8493</v>
      </c>
      <c r="C5793" s="7">
        <f>YEAR('Main 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c r="A5794" s="1">
        <v>5793</v>
      </c>
      <c r="B5794" s="1" t="s">
        <v>8493</v>
      </c>
      <c r="C5794" s="7">
        <f>YEAR('Main 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c r="A5795" s="1">
        <v>5794</v>
      </c>
      <c r="B5795" s="1" t="s">
        <v>8493</v>
      </c>
      <c r="C5795" s="7">
        <f>YEAR('Main 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c r="A5796" s="1">
        <v>5795</v>
      </c>
      <c r="B5796" s="1" t="s">
        <v>8493</v>
      </c>
      <c r="C5796" s="7">
        <f>YEAR('Main 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c r="A5797" s="1">
        <v>5796</v>
      </c>
      <c r="B5797" s="1" t="s">
        <v>8494</v>
      </c>
      <c r="C5797" s="7">
        <f>YEAR('Main 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c r="A5798" s="1">
        <v>5797</v>
      </c>
      <c r="B5798" s="1" t="s">
        <v>8494</v>
      </c>
      <c r="C5798" s="7">
        <f>YEAR('Main 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c r="A5799" s="1">
        <v>5798</v>
      </c>
      <c r="B5799" s="1" t="s">
        <v>8494</v>
      </c>
      <c r="C5799" s="7">
        <f>YEAR('Main 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c r="A5800" s="1">
        <v>5799</v>
      </c>
      <c r="B5800" s="1" t="s">
        <v>8494</v>
      </c>
      <c r="C5800" s="7">
        <f>YEAR('Main 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c r="A5801" s="1">
        <v>5800</v>
      </c>
      <c r="B5801" s="1" t="s">
        <v>8495</v>
      </c>
      <c r="C5801" s="7">
        <f>YEAR('Main 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c r="A5802" s="1">
        <v>5801</v>
      </c>
      <c r="B5802" s="1" t="s">
        <v>8496</v>
      </c>
      <c r="C5802" s="7">
        <f>YEAR('Main 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c r="A5803" s="1">
        <v>5802</v>
      </c>
      <c r="B5803" s="1" t="s">
        <v>8496</v>
      </c>
      <c r="C5803" s="7">
        <f>YEAR('Main 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c r="A5804" s="1">
        <v>5803</v>
      </c>
      <c r="B5804" s="1" t="s">
        <v>8497</v>
      </c>
      <c r="C5804" s="7">
        <f>YEAR('Main 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c r="A5805" s="1">
        <v>5804</v>
      </c>
      <c r="B5805" s="1" t="s">
        <v>8498</v>
      </c>
      <c r="C5805" s="7">
        <f>YEAR('Main 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c r="A5806" s="1">
        <v>5805</v>
      </c>
      <c r="B5806" s="1" t="s">
        <v>8499</v>
      </c>
      <c r="C5806" s="7">
        <f>YEAR('Main 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c r="A5807" s="1">
        <v>5806</v>
      </c>
      <c r="B5807" s="1" t="s">
        <v>8499</v>
      </c>
      <c r="C5807" s="7">
        <f>YEAR('Main 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c r="A5808" s="1">
        <v>5807</v>
      </c>
      <c r="B5808" s="1" t="s">
        <v>8500</v>
      </c>
      <c r="C5808" s="7">
        <f>YEAR('Main 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c r="A5809" s="1">
        <v>5808</v>
      </c>
      <c r="B5809" s="1" t="s">
        <v>8500</v>
      </c>
      <c r="C5809" s="7">
        <f>YEAR('Main 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c r="A5810" s="1">
        <v>5809</v>
      </c>
      <c r="B5810" s="1" t="s">
        <v>8500</v>
      </c>
      <c r="C5810" s="7">
        <f>YEAR('Main 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c r="A5811" s="1">
        <v>5810</v>
      </c>
      <c r="B5811" s="1" t="s">
        <v>8501</v>
      </c>
      <c r="C5811" s="7">
        <f>YEAR('Main 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c r="A5812" s="1">
        <v>5811</v>
      </c>
      <c r="B5812" s="1" t="s">
        <v>8502</v>
      </c>
      <c r="C5812" s="7">
        <f>YEAR('Main 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c r="A5813" s="1">
        <v>5812</v>
      </c>
      <c r="B5813" s="1" t="s">
        <v>8502</v>
      </c>
      <c r="C5813" s="7">
        <f>YEAR('Main 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c r="A5814" s="1">
        <v>5813</v>
      </c>
      <c r="B5814" s="1" t="s">
        <v>8502</v>
      </c>
      <c r="C5814" s="7">
        <f>YEAR('Main 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c r="A5815" s="1">
        <v>5814</v>
      </c>
      <c r="B5815" s="1" t="s">
        <v>8505</v>
      </c>
      <c r="C5815" s="7">
        <f>YEAR('Main 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c r="A5816" s="1">
        <v>5815</v>
      </c>
      <c r="B5816" s="1" t="s">
        <v>8506</v>
      </c>
      <c r="C5816" s="7">
        <f>YEAR('Main 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c r="A5817" s="1">
        <v>5816</v>
      </c>
      <c r="B5817" s="1" t="s">
        <v>8507</v>
      </c>
      <c r="C5817" s="7">
        <f>YEAR('Main 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c r="A5818" s="1">
        <v>5817</v>
      </c>
      <c r="B5818" s="1" t="s">
        <v>8507</v>
      </c>
      <c r="C5818" s="7">
        <f>YEAR('Main 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c r="A5819" s="1">
        <v>5818</v>
      </c>
      <c r="B5819" s="1" t="s">
        <v>8507</v>
      </c>
      <c r="C5819" s="7">
        <f>YEAR('Main 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c r="A5820" s="1">
        <v>5819</v>
      </c>
      <c r="B5820" s="1" t="s">
        <v>8507</v>
      </c>
      <c r="C5820" s="7">
        <f>YEAR('Main 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c r="A5821" s="1">
        <v>5820</v>
      </c>
      <c r="B5821" s="1" t="s">
        <v>8507</v>
      </c>
      <c r="C5821" s="7">
        <f>YEAR('Main 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c r="A5822" s="1">
        <v>5821</v>
      </c>
      <c r="B5822" s="1" t="s">
        <v>8509</v>
      </c>
      <c r="C5822" s="7">
        <f>YEAR('Main 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c r="A5823" s="1">
        <v>5822</v>
      </c>
      <c r="B5823" s="1" t="s">
        <v>8509</v>
      </c>
      <c r="C5823" s="7">
        <f>YEAR('Main 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c r="A5824" s="1">
        <v>5823</v>
      </c>
      <c r="B5824" s="1" t="s">
        <v>8509</v>
      </c>
      <c r="C5824" s="7">
        <f>YEAR('Main 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c r="A5825" s="1">
        <v>5824</v>
      </c>
      <c r="B5825" s="1" t="s">
        <v>8509</v>
      </c>
      <c r="C5825" s="7">
        <f>YEAR('Main 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c r="A5826" s="1">
        <v>5825</v>
      </c>
      <c r="B5826" s="1" t="s">
        <v>8510</v>
      </c>
      <c r="C5826" s="7">
        <f>YEAR('Main 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c r="A5827" s="1">
        <v>5826</v>
      </c>
      <c r="B5827" s="1" t="s">
        <v>8511</v>
      </c>
      <c r="C5827" s="7">
        <f>YEAR('Main 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c r="A5828" s="1">
        <v>5827</v>
      </c>
      <c r="B5828" s="1" t="s">
        <v>8511</v>
      </c>
      <c r="C5828" s="7">
        <f>YEAR('Main 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c r="A5829" s="1">
        <v>5828</v>
      </c>
      <c r="B5829" s="1" t="s">
        <v>8511</v>
      </c>
      <c r="C5829" s="7">
        <f>YEAR('Main 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c r="A5830" s="1">
        <v>5829</v>
      </c>
      <c r="B5830" s="1" t="s">
        <v>8511</v>
      </c>
      <c r="C5830" s="7">
        <f>YEAR('Main 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c r="A5831" s="1">
        <v>5830</v>
      </c>
      <c r="B5831" s="1" t="s">
        <v>8512</v>
      </c>
      <c r="C5831" s="7">
        <f>YEAR('Main 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c r="A5832" s="1">
        <v>5831</v>
      </c>
      <c r="B5832" s="1" t="s">
        <v>8512</v>
      </c>
      <c r="C5832" s="7">
        <f>YEAR('Main 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c r="A5833" s="1">
        <v>5832</v>
      </c>
      <c r="B5833" s="1" t="s">
        <v>8513</v>
      </c>
      <c r="C5833" s="7">
        <f>YEAR('Main 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c r="A5834" s="1">
        <v>5833</v>
      </c>
      <c r="B5834" s="1" t="s">
        <v>8514</v>
      </c>
      <c r="C5834" s="7">
        <f>YEAR('Main 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c r="A5835" s="1">
        <v>5834</v>
      </c>
      <c r="B5835" s="1" t="s">
        <v>8514</v>
      </c>
      <c r="C5835" s="7">
        <f>YEAR('Main 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c r="A5836" s="1">
        <v>5835</v>
      </c>
      <c r="B5836" s="1" t="s">
        <v>8515</v>
      </c>
      <c r="C5836" s="7">
        <f>YEAR('Main 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c r="A5837" s="1">
        <v>5836</v>
      </c>
      <c r="B5837" s="1" t="s">
        <v>8515</v>
      </c>
      <c r="C5837" s="7">
        <f>YEAR('Main 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c r="A5838" s="1">
        <v>5837</v>
      </c>
      <c r="B5838" s="1" t="s">
        <v>8515</v>
      </c>
      <c r="C5838" s="7">
        <f>YEAR('Main 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c r="A5839" s="1">
        <v>5838</v>
      </c>
      <c r="B5839" s="1" t="s">
        <v>8516</v>
      </c>
      <c r="C5839" s="7">
        <f>YEAR('Main 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c r="A5840" s="1">
        <v>5839</v>
      </c>
      <c r="B5840" s="1" t="s">
        <v>8521</v>
      </c>
      <c r="C5840" s="7">
        <f>YEAR('Main 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c r="A5841" s="1">
        <v>5840</v>
      </c>
      <c r="B5841" s="1" t="s">
        <v>8524</v>
      </c>
      <c r="C5841" s="7">
        <f>YEAR('Main 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c r="A5842" s="1">
        <v>5841</v>
      </c>
      <c r="B5842" s="1" t="s">
        <v>8524</v>
      </c>
      <c r="C5842" s="7">
        <f>YEAR('Main 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c r="A5843" s="1">
        <v>5842</v>
      </c>
      <c r="B5843" s="1" t="s">
        <v>8525</v>
      </c>
      <c r="C5843" s="7">
        <f>YEAR('Main 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c r="A5844" s="1">
        <v>5843</v>
      </c>
      <c r="B5844" s="1" t="s">
        <v>8525</v>
      </c>
      <c r="C5844" s="7">
        <f>YEAR('Main 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c r="A5845" s="1">
        <v>5844</v>
      </c>
      <c r="B5845" s="1" t="s">
        <v>8525</v>
      </c>
      <c r="C5845" s="7">
        <f>YEAR('Main 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c r="A5846" s="1">
        <v>5845</v>
      </c>
      <c r="B5846" s="1" t="s">
        <v>8525</v>
      </c>
      <c r="C5846" s="7">
        <f>YEAR('Main 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c r="A5847" s="1">
        <v>5846</v>
      </c>
      <c r="B5847" s="1" t="s">
        <v>8525</v>
      </c>
      <c r="C5847" s="7">
        <f>YEAR('Main 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c r="A5848" s="1">
        <v>5847</v>
      </c>
      <c r="B5848" s="1" t="s">
        <v>8525</v>
      </c>
      <c r="C5848" s="7">
        <f>YEAR('Main 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c r="A5849" s="1">
        <v>5848</v>
      </c>
      <c r="B5849" s="1" t="s">
        <v>8525</v>
      </c>
      <c r="C5849" s="7">
        <f>YEAR('Main 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c r="A5850" s="1">
        <v>5849</v>
      </c>
      <c r="B5850" s="1" t="s">
        <v>8528</v>
      </c>
      <c r="C5850" s="7">
        <f>YEAR('Main 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c r="A5851" s="1">
        <v>5850</v>
      </c>
      <c r="B5851" s="1" t="s">
        <v>8528</v>
      </c>
      <c r="C5851" s="7">
        <f>YEAR('Main 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c r="A5852" s="1">
        <v>5851</v>
      </c>
      <c r="B5852" s="1" t="s">
        <v>8528</v>
      </c>
      <c r="C5852" s="7">
        <f>YEAR('Main 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c r="A5853" s="1">
        <v>5852</v>
      </c>
      <c r="B5853" s="1" t="s">
        <v>8528</v>
      </c>
      <c r="C5853" s="7">
        <f>YEAR('Main 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c r="A5854" s="1">
        <v>5853</v>
      </c>
      <c r="B5854" s="1" t="s">
        <v>8528</v>
      </c>
      <c r="C5854" s="7">
        <f>YEAR('Main 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c r="A5855" s="1">
        <v>5854</v>
      </c>
      <c r="B5855" s="1" t="s">
        <v>8529</v>
      </c>
      <c r="C5855" s="7">
        <f>YEAR('Main 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c r="A5856" s="1">
        <v>5855</v>
      </c>
      <c r="B5856" s="1" t="s">
        <v>8530</v>
      </c>
      <c r="C5856" s="7">
        <f>YEAR('Main 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c r="A5857" s="1">
        <v>5856</v>
      </c>
      <c r="B5857" s="1" t="s">
        <v>8530</v>
      </c>
      <c r="C5857" s="7">
        <f>YEAR('Main 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c r="A5858" s="1">
        <v>5857</v>
      </c>
      <c r="B5858" s="1" t="s">
        <v>8530</v>
      </c>
      <c r="C5858" s="7">
        <f>YEAR('Main 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c r="A5859" s="1">
        <v>5858</v>
      </c>
      <c r="B5859" s="1" t="s">
        <v>8530</v>
      </c>
      <c r="C5859" s="7">
        <f>YEAR('Main 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c r="A5860" s="1">
        <v>5859</v>
      </c>
      <c r="B5860" s="1" t="s">
        <v>8531</v>
      </c>
      <c r="C5860" s="7">
        <f>YEAR('Main 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c r="A5861" s="1">
        <v>5860</v>
      </c>
      <c r="B5861" s="1" t="s">
        <v>8532</v>
      </c>
      <c r="C5861" s="7">
        <f>YEAR('Main 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c r="A5862" s="1">
        <v>5861</v>
      </c>
      <c r="B5862" s="1" t="s">
        <v>8534</v>
      </c>
      <c r="C5862" s="7">
        <f>YEAR('Main 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c r="A5863" s="1">
        <v>5862</v>
      </c>
      <c r="B5863" s="1" t="s">
        <v>8535</v>
      </c>
      <c r="C5863" s="7">
        <f>YEAR('Main 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c r="A5864" s="1">
        <v>5863</v>
      </c>
      <c r="B5864" s="1" t="s">
        <v>8535</v>
      </c>
      <c r="C5864" s="7">
        <f>YEAR('Main 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c r="A5865" s="1">
        <v>5864</v>
      </c>
      <c r="B5865" s="1" t="s">
        <v>8535</v>
      </c>
      <c r="C5865" s="7">
        <f>YEAR('Main 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c r="A5866" s="1">
        <v>5865</v>
      </c>
      <c r="B5866" s="1" t="s">
        <v>8538</v>
      </c>
      <c r="C5866" s="7">
        <f>YEAR('Main 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c r="A5867" s="1">
        <v>5866</v>
      </c>
      <c r="B5867" s="1" t="s">
        <v>8538</v>
      </c>
      <c r="C5867" s="7">
        <f>YEAR('Main 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c r="A5868" s="1">
        <v>5867</v>
      </c>
      <c r="B5868" s="1" t="s">
        <v>8538</v>
      </c>
      <c r="C5868" s="7">
        <f>YEAR('Main 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c r="A5869" s="1">
        <v>5868</v>
      </c>
      <c r="B5869" s="1" t="s">
        <v>8539</v>
      </c>
      <c r="C5869" s="7">
        <f>YEAR('Main 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c r="A5870" s="1">
        <v>5869</v>
      </c>
      <c r="B5870" s="1" t="s">
        <v>8539</v>
      </c>
      <c r="C5870" s="7">
        <f>YEAR('Main 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c r="A5871" s="1">
        <v>5870</v>
      </c>
      <c r="B5871" s="1" t="s">
        <v>8540</v>
      </c>
      <c r="C5871" s="7">
        <f>YEAR('Main 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c r="A5872" s="1">
        <v>5871</v>
      </c>
      <c r="B5872" s="1" t="s">
        <v>8543</v>
      </c>
      <c r="C5872" s="7">
        <f>YEAR('Main 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c r="A5873" s="1">
        <v>5872</v>
      </c>
      <c r="B5873" s="1" t="s">
        <v>8544</v>
      </c>
      <c r="C5873" s="7">
        <f>YEAR('Main 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c r="A5874" s="1">
        <v>5873</v>
      </c>
      <c r="B5874" s="1" t="s">
        <v>8545</v>
      </c>
      <c r="C5874" s="7">
        <f>YEAR('Main 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c r="A5875" s="1">
        <v>5874</v>
      </c>
      <c r="B5875" s="1" t="s">
        <v>8546</v>
      </c>
      <c r="C5875" s="7">
        <f>YEAR('Main 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c r="A5876" s="1">
        <v>5875</v>
      </c>
      <c r="B5876" s="1" t="s">
        <v>8546</v>
      </c>
      <c r="C5876" s="7">
        <f>YEAR('Main 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c r="A5877" s="1">
        <v>5876</v>
      </c>
      <c r="B5877" s="1" t="s">
        <v>8547</v>
      </c>
      <c r="C5877" s="7">
        <f>YEAR('Main 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c r="A5878" s="1">
        <v>5877</v>
      </c>
      <c r="B5878" s="1" t="s">
        <v>8548</v>
      </c>
      <c r="C5878" s="7">
        <f>YEAR('Main 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c r="A5879" s="1">
        <v>5878</v>
      </c>
      <c r="B5879" s="1" t="s">
        <v>8548</v>
      </c>
      <c r="C5879" s="7">
        <f>YEAR('Main 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c r="A5880" s="1">
        <v>5879</v>
      </c>
      <c r="B5880" s="1" t="s">
        <v>8548</v>
      </c>
      <c r="C5880" s="7">
        <f>YEAR('Main 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c r="A5881" s="1">
        <v>5880</v>
      </c>
      <c r="B5881" s="1" t="s">
        <v>8549</v>
      </c>
      <c r="C5881" s="7">
        <f>YEAR('Main 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c r="A5882" s="1">
        <v>5881</v>
      </c>
      <c r="B5882" s="1" t="s">
        <v>8550</v>
      </c>
      <c r="C5882" s="7">
        <f>YEAR('Main 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c r="A5883" s="1">
        <v>5882</v>
      </c>
      <c r="B5883" s="1" t="s">
        <v>8550</v>
      </c>
      <c r="C5883" s="7">
        <f>YEAR('Main 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c r="A5884" s="1">
        <v>5883</v>
      </c>
      <c r="B5884" s="1" t="s">
        <v>8550</v>
      </c>
      <c r="C5884" s="7">
        <f>YEAR('Main 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c r="A5885" s="1">
        <v>5884</v>
      </c>
      <c r="B5885" s="1" t="s">
        <v>8551</v>
      </c>
      <c r="C5885" s="7">
        <f>YEAR('Main 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c r="A5886" s="1">
        <v>5885</v>
      </c>
      <c r="B5886" s="1" t="s">
        <v>8551</v>
      </c>
      <c r="C5886" s="7">
        <f>YEAR('Main 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c r="A5887" s="1">
        <v>5886</v>
      </c>
      <c r="B5887" s="1" t="s">
        <v>8552</v>
      </c>
      <c r="C5887" s="7">
        <f>YEAR('Main 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c r="A5888" s="1">
        <v>5887</v>
      </c>
      <c r="B5888" s="1" t="s">
        <v>8552</v>
      </c>
      <c r="C5888" s="7">
        <f>YEAR('Main 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c r="A5889" s="1">
        <v>5888</v>
      </c>
      <c r="B5889" s="1" t="s">
        <v>8553</v>
      </c>
      <c r="C5889" s="7">
        <f>YEAR('Main 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c r="A5890" s="1">
        <v>5889</v>
      </c>
      <c r="B5890" s="1" t="s">
        <v>8556</v>
      </c>
      <c r="C5890" s="7">
        <f>YEAR('Main 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c r="A5891" s="1">
        <v>5890</v>
      </c>
      <c r="B5891" s="1" t="s">
        <v>8560</v>
      </c>
      <c r="C5891" s="7">
        <f>YEAR('Main 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c r="A5892" s="1">
        <v>5891</v>
      </c>
      <c r="B5892" s="1" t="s">
        <v>8561</v>
      </c>
      <c r="C5892" s="7">
        <f>YEAR('Main 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c r="A5893" s="1">
        <v>5892</v>
      </c>
      <c r="B5893" s="1" t="s">
        <v>8561</v>
      </c>
      <c r="C5893" s="7">
        <f>YEAR('Main 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c r="A5894" s="1">
        <v>5893</v>
      </c>
      <c r="B5894" s="1" t="s">
        <v>8561</v>
      </c>
      <c r="C5894" s="7">
        <f>YEAR('Main 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c r="A5895" s="1">
        <v>5894</v>
      </c>
      <c r="B5895" s="1" t="s">
        <v>8562</v>
      </c>
      <c r="C5895" s="7">
        <f>YEAR('Main 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c r="A5896" s="1">
        <v>5895</v>
      </c>
      <c r="B5896" s="1" t="s">
        <v>8563</v>
      </c>
      <c r="C5896" s="7">
        <f>YEAR('Main 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c r="A5897" s="1">
        <v>5896</v>
      </c>
      <c r="B5897" s="1" t="s">
        <v>8564</v>
      </c>
      <c r="C5897" s="7">
        <f>YEAR('Main 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c r="A5898" s="1">
        <v>5897</v>
      </c>
      <c r="B5898" s="1" t="s">
        <v>8564</v>
      </c>
      <c r="C5898" s="7">
        <f>YEAR('Main 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c r="A5899" s="1">
        <v>5898</v>
      </c>
      <c r="B5899" s="1" t="s">
        <v>8565</v>
      </c>
      <c r="C5899" s="7">
        <f>YEAR('Main 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c r="A5900" s="1">
        <v>5899</v>
      </c>
      <c r="B5900" s="1" t="s">
        <v>8565</v>
      </c>
      <c r="C5900" s="7">
        <f>YEAR('Main 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c r="A5901" s="1">
        <v>5900</v>
      </c>
      <c r="B5901" s="1" t="s">
        <v>8566</v>
      </c>
      <c r="C5901" s="7">
        <f>YEAR('Main 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c r="A5902" s="1">
        <v>5901</v>
      </c>
      <c r="B5902" s="1" t="s">
        <v>8567</v>
      </c>
      <c r="C5902" s="7">
        <f>YEAR('Main 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c r="A5903" s="1">
        <v>5902</v>
      </c>
      <c r="B5903" s="1" t="s">
        <v>8568</v>
      </c>
      <c r="C5903" s="7">
        <f>YEAR('Main 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c r="A5904" s="1">
        <v>5903</v>
      </c>
      <c r="B5904" s="1" t="s">
        <v>8569</v>
      </c>
      <c r="C5904" s="7">
        <f>YEAR('Main 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c r="A5905" s="1">
        <v>5904</v>
      </c>
      <c r="B5905" s="1" t="s">
        <v>8569</v>
      </c>
      <c r="C5905" s="7">
        <f>YEAR('Main 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c r="A5906" s="1">
        <v>5905</v>
      </c>
      <c r="B5906" s="1" t="s">
        <v>8569</v>
      </c>
      <c r="C5906" s="7">
        <f>YEAR('Main 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c r="A5907" s="1">
        <v>5906</v>
      </c>
      <c r="B5907" s="1" t="s">
        <v>8569</v>
      </c>
      <c r="C5907" s="7">
        <f>YEAR('Main 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c r="A5908" s="1">
        <v>5907</v>
      </c>
      <c r="B5908" s="1" t="s">
        <v>8569</v>
      </c>
      <c r="C5908" s="7">
        <f>YEAR('Main 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c r="A5909" s="1">
        <v>5908</v>
      </c>
      <c r="B5909" s="1" t="s">
        <v>8570</v>
      </c>
      <c r="C5909" s="7">
        <f>YEAR('Main 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c r="A5910" s="1">
        <v>5909</v>
      </c>
      <c r="B5910" s="1" t="s">
        <v>8570</v>
      </c>
      <c r="C5910" s="7">
        <f>YEAR('Main 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c r="A5911" s="1">
        <v>5910</v>
      </c>
      <c r="B5911" s="1" t="s">
        <v>8570</v>
      </c>
      <c r="C5911" s="7">
        <f>YEAR('Main 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c r="A5912" s="1">
        <v>5911</v>
      </c>
      <c r="B5912" s="1" t="s">
        <v>8570</v>
      </c>
      <c r="C5912" s="7">
        <f>YEAR('Main 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c r="A5913" s="1">
        <v>5912</v>
      </c>
      <c r="B5913" s="1" t="s">
        <v>8571</v>
      </c>
      <c r="C5913" s="7">
        <f>YEAR('Main 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c r="A5914" s="1">
        <v>5913</v>
      </c>
      <c r="B5914" s="1" t="s">
        <v>8572</v>
      </c>
      <c r="C5914" s="7">
        <f>YEAR('Main 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c r="A5915" s="1">
        <v>5914</v>
      </c>
      <c r="B5915" s="1" t="s">
        <v>8575</v>
      </c>
      <c r="C5915" s="7">
        <f>YEAR('Main 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c r="A5916" s="1">
        <v>5915</v>
      </c>
      <c r="B5916" s="1" t="s">
        <v>8575</v>
      </c>
      <c r="C5916" s="7">
        <f>YEAR('Main 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c r="A5917" s="1">
        <v>5916</v>
      </c>
      <c r="B5917" s="1" t="s">
        <v>8575</v>
      </c>
      <c r="C5917" s="7">
        <f>YEAR('Main 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c r="A5918" s="1">
        <v>5917</v>
      </c>
      <c r="B5918" s="1" t="s">
        <v>8575</v>
      </c>
      <c r="C5918" s="7">
        <f>YEAR('Main 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c r="A5919" s="1">
        <v>5918</v>
      </c>
      <c r="B5919" s="1" t="s">
        <v>8575</v>
      </c>
      <c r="C5919" s="7">
        <f>YEAR('Main 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c r="A5920" s="1">
        <v>5919</v>
      </c>
      <c r="B5920" s="1" t="s">
        <v>8575</v>
      </c>
      <c r="C5920" s="7">
        <f>YEAR('Main 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c r="A5921" s="1">
        <v>5920</v>
      </c>
      <c r="B5921" s="1" t="s">
        <v>8575</v>
      </c>
      <c r="C5921" s="7">
        <f>YEAR('Main 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c r="A5922" s="1">
        <v>5921</v>
      </c>
      <c r="B5922" s="1" t="s">
        <v>8575</v>
      </c>
      <c r="C5922" s="7">
        <f>YEAR('Main 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c r="A5923" s="1">
        <v>5922</v>
      </c>
      <c r="B5923" s="1" t="s">
        <v>8575</v>
      </c>
      <c r="C5923" s="7">
        <f>YEAR('Main 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c r="A5924" s="1">
        <v>5923</v>
      </c>
      <c r="B5924" s="1" t="s">
        <v>8575</v>
      </c>
      <c r="C5924" s="7">
        <f>YEAR('Main 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c r="A5925" s="1">
        <v>5924</v>
      </c>
      <c r="B5925" s="1" t="s">
        <v>8576</v>
      </c>
      <c r="C5925" s="7">
        <f>YEAR('Main 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c r="A5926" s="1">
        <v>5925</v>
      </c>
      <c r="B5926" s="1" t="s">
        <v>8577</v>
      </c>
      <c r="C5926" s="7">
        <f>YEAR('Main 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c r="A5927" s="1">
        <v>5926</v>
      </c>
      <c r="B5927" s="1" t="s">
        <v>8578</v>
      </c>
      <c r="C5927" s="7">
        <f>YEAR('Main 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c r="A5928" s="1">
        <v>5927</v>
      </c>
      <c r="B5928" s="1" t="s">
        <v>8579</v>
      </c>
      <c r="C5928" s="7">
        <f>YEAR('Main 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c r="A5929" s="1">
        <v>5928</v>
      </c>
      <c r="B5929" s="1" t="s">
        <v>8580</v>
      </c>
      <c r="C5929" s="7">
        <f>YEAR('Main 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c r="A5930" s="1">
        <v>5929</v>
      </c>
      <c r="B5930" s="1" t="s">
        <v>8580</v>
      </c>
      <c r="C5930" s="7">
        <f>YEAR('Main 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c r="A5931" s="1">
        <v>5930</v>
      </c>
      <c r="B5931" s="1" t="s">
        <v>8581</v>
      </c>
      <c r="C5931" s="7">
        <f>YEAR('Main 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c r="A5932" s="1">
        <v>5931</v>
      </c>
      <c r="B5932" s="1" t="s">
        <v>8581</v>
      </c>
      <c r="C5932" s="7">
        <f>YEAR('Main 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c r="A5933" s="1">
        <v>5932</v>
      </c>
      <c r="B5933" s="1" t="s">
        <v>8581</v>
      </c>
      <c r="C5933" s="7">
        <f>YEAR('Main 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c r="A5934" s="1">
        <v>5933</v>
      </c>
      <c r="B5934" s="1" t="s">
        <v>8581</v>
      </c>
      <c r="C5934" s="7">
        <f>YEAR('Main 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c r="A5935" s="1">
        <v>5934</v>
      </c>
      <c r="B5935" s="1" t="s">
        <v>8581</v>
      </c>
      <c r="C5935" s="7">
        <f>YEAR('Main 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c r="A5936" s="1">
        <v>5935</v>
      </c>
      <c r="B5936" s="1" t="s">
        <v>8581</v>
      </c>
      <c r="C5936" s="7">
        <f>YEAR('Main 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c r="A5937" s="1">
        <v>5936</v>
      </c>
      <c r="B5937" s="1" t="s">
        <v>8582</v>
      </c>
      <c r="C5937" s="7">
        <f>YEAR('Main 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c r="A5938" s="1">
        <v>5937</v>
      </c>
      <c r="B5938" s="1" t="s">
        <v>8582</v>
      </c>
      <c r="C5938" s="7">
        <f>YEAR('Main 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c r="A5939" s="1">
        <v>5938</v>
      </c>
      <c r="B5939" s="1" t="s">
        <v>8582</v>
      </c>
      <c r="C5939" s="7">
        <f>YEAR('Main 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c r="A5940" s="1">
        <v>5939</v>
      </c>
      <c r="B5940" s="1" t="s">
        <v>8583</v>
      </c>
      <c r="C5940" s="7">
        <f>YEAR('Main 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c r="A5941" s="1">
        <v>5940</v>
      </c>
      <c r="B5941" s="1" t="s">
        <v>8583</v>
      </c>
      <c r="C5941" s="7">
        <f>YEAR('Main 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c r="A5942" s="1">
        <v>5941</v>
      </c>
      <c r="B5942" s="1" t="s">
        <v>8584</v>
      </c>
      <c r="C5942" s="7">
        <f>YEAR('Main 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c r="A5943" s="1">
        <v>5942</v>
      </c>
      <c r="B5943" s="1" t="s">
        <v>8584</v>
      </c>
      <c r="C5943" s="7">
        <f>YEAR('Main 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c r="A5944" s="1">
        <v>5943</v>
      </c>
      <c r="B5944" s="1" t="s">
        <v>8585</v>
      </c>
      <c r="C5944" s="7">
        <f>YEAR('Main 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c r="A5945" s="1">
        <v>5944</v>
      </c>
      <c r="B5945" s="1" t="s">
        <v>8586</v>
      </c>
      <c r="C5945" s="7">
        <f>YEAR('Main 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c r="A5946" s="1">
        <v>5945</v>
      </c>
      <c r="B5946" s="1" t="s">
        <v>8586</v>
      </c>
      <c r="C5946" s="7">
        <f>YEAR('Main 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c r="A5947" s="1">
        <v>5946</v>
      </c>
      <c r="B5947" s="1" t="s">
        <v>8586</v>
      </c>
      <c r="C5947" s="7">
        <f>YEAR('Main 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c r="A5948" s="1">
        <v>5947</v>
      </c>
      <c r="B5948" s="1" t="s">
        <v>8586</v>
      </c>
      <c r="C5948" s="7">
        <f>YEAR('Main 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c r="A5949" s="1">
        <v>5948</v>
      </c>
      <c r="B5949" s="1" t="s">
        <v>8587</v>
      </c>
      <c r="C5949" s="7">
        <f>YEAR('Main 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c r="A5950" s="1">
        <v>5949</v>
      </c>
      <c r="B5950" s="1" t="s">
        <v>8588</v>
      </c>
      <c r="C5950" s="7">
        <f>YEAR('Main 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c r="A5951" s="1">
        <v>5950</v>
      </c>
      <c r="B5951" s="1" t="s">
        <v>8588</v>
      </c>
      <c r="C5951" s="7">
        <f>YEAR('Main 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c r="A5952" s="1">
        <v>5951</v>
      </c>
      <c r="B5952" s="1" t="s">
        <v>8588</v>
      </c>
      <c r="C5952" s="7">
        <f>YEAR('Main 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c r="A5953" s="1">
        <v>5952</v>
      </c>
      <c r="B5953" s="1" t="s">
        <v>8588</v>
      </c>
      <c r="C5953" s="7">
        <f>YEAR('Main 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c r="A5954" s="1">
        <v>5953</v>
      </c>
      <c r="B5954" s="1" t="s">
        <v>8590</v>
      </c>
      <c r="C5954" s="7">
        <f>YEAR('Main 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c r="A5955" s="1">
        <v>5954</v>
      </c>
      <c r="B5955" s="1" t="s">
        <v>8593</v>
      </c>
      <c r="C5955" s="7">
        <f>YEAR('Main 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c r="A5956" s="1">
        <v>5955</v>
      </c>
      <c r="B5956" s="1" t="s">
        <v>8594</v>
      </c>
      <c r="C5956" s="7">
        <f>YEAR('Main 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c r="A5957" s="1">
        <v>5956</v>
      </c>
      <c r="B5957" s="1" t="s">
        <v>8594</v>
      </c>
      <c r="C5957" s="7">
        <f>YEAR('Main 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c r="A5958" s="1">
        <v>5957</v>
      </c>
      <c r="B5958" s="1" t="s">
        <v>8595</v>
      </c>
      <c r="C5958" s="7">
        <f>YEAR('Main 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c r="A5959" s="1">
        <v>5958</v>
      </c>
      <c r="B5959" s="1" t="s">
        <v>8595</v>
      </c>
      <c r="C5959" s="7">
        <f>YEAR('Main 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c r="A5960" s="1">
        <v>5959</v>
      </c>
      <c r="B5960" s="1" t="s">
        <v>8595</v>
      </c>
      <c r="C5960" s="7">
        <f>YEAR('Main 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c r="A5961" s="1">
        <v>5960</v>
      </c>
      <c r="B5961" s="1" t="s">
        <v>8595</v>
      </c>
      <c r="C5961" s="7">
        <f>YEAR('Main 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c r="A5962" s="1">
        <v>5961</v>
      </c>
      <c r="B5962" s="1" t="s">
        <v>8596</v>
      </c>
      <c r="C5962" s="7">
        <f>YEAR('Main 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c r="A5963" s="1">
        <v>5962</v>
      </c>
      <c r="B5963" s="1" t="s">
        <v>8597</v>
      </c>
      <c r="C5963" s="7">
        <f>YEAR('Main 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c r="A5964" s="1">
        <v>5963</v>
      </c>
      <c r="B5964" s="1" t="s">
        <v>8597</v>
      </c>
      <c r="C5964" s="7">
        <f>YEAR('Main 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c r="A5965" s="1">
        <v>5964</v>
      </c>
      <c r="B5965" s="1" t="s">
        <v>8597</v>
      </c>
      <c r="C5965" s="7">
        <f>YEAR('Main 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c r="A5966" s="1">
        <v>5965</v>
      </c>
      <c r="B5966" s="1" t="s">
        <v>8598</v>
      </c>
      <c r="C5966" s="7">
        <f>YEAR('Main 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c r="A5967" s="1">
        <v>5966</v>
      </c>
      <c r="B5967" s="1" t="s">
        <v>8598</v>
      </c>
      <c r="C5967" s="7">
        <f>YEAR('Main 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c r="A5968" s="1">
        <v>5967</v>
      </c>
      <c r="B5968" s="1" t="s">
        <v>8598</v>
      </c>
      <c r="C5968" s="7">
        <f>YEAR('Main 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c r="A5969" s="1">
        <v>5968</v>
      </c>
      <c r="B5969" s="1" t="s">
        <v>8599</v>
      </c>
      <c r="C5969" s="7">
        <f>YEAR('Main 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c r="A5970" s="1">
        <v>5969</v>
      </c>
      <c r="B5970" s="1" t="s">
        <v>8600</v>
      </c>
      <c r="C5970" s="7">
        <f>YEAR('Main 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c r="A5971" s="1">
        <v>5970</v>
      </c>
      <c r="B5971" s="1" t="s">
        <v>8600</v>
      </c>
      <c r="C5971" s="7">
        <f>YEAR('Main 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c r="A5972" s="1">
        <v>5971</v>
      </c>
      <c r="B5972" s="1" t="s">
        <v>8600</v>
      </c>
      <c r="C5972" s="7">
        <f>YEAR('Main 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c r="A5973" s="1">
        <v>5972</v>
      </c>
      <c r="B5973" s="1" t="s">
        <v>8600</v>
      </c>
      <c r="C5973" s="7">
        <f>YEAR('Main 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c r="A5974" s="1">
        <v>5973</v>
      </c>
      <c r="B5974" s="1" t="s">
        <v>8601</v>
      </c>
      <c r="C5974" s="7">
        <f>YEAR('Main 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c r="A5975" s="1">
        <v>5974</v>
      </c>
      <c r="B5975" s="1" t="s">
        <v>8602</v>
      </c>
      <c r="C5975" s="7">
        <f>YEAR('Main 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c r="A5976" s="1">
        <v>5975</v>
      </c>
      <c r="B5976" s="1" t="s">
        <v>8603</v>
      </c>
      <c r="C5976" s="7">
        <f>YEAR('Main 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c r="A5977" s="1">
        <v>5976</v>
      </c>
      <c r="B5977" s="1" t="s">
        <v>8604</v>
      </c>
      <c r="C5977" s="7">
        <f>YEAR('Main 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c r="A5978" s="1">
        <v>5977</v>
      </c>
      <c r="B5978" s="1" t="s">
        <v>8604</v>
      </c>
      <c r="C5978" s="7">
        <f>YEAR('Main 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c r="A5979" s="1">
        <v>5978</v>
      </c>
      <c r="B5979" s="1" t="s">
        <v>8605</v>
      </c>
      <c r="C5979" s="7">
        <f>YEAR('Main 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c r="A5980" s="1">
        <v>5979</v>
      </c>
      <c r="B5980" s="1" t="s">
        <v>8606</v>
      </c>
      <c r="C5980" s="7">
        <f>YEAR('Main 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c r="A5981" s="1">
        <v>5980</v>
      </c>
      <c r="B5981" s="1" t="s">
        <v>8606</v>
      </c>
      <c r="C5981" s="7">
        <f>YEAR('Main 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c r="A5982" s="1">
        <v>5981</v>
      </c>
      <c r="B5982" s="1" t="s">
        <v>8606</v>
      </c>
      <c r="C5982" s="7">
        <f>YEAR('Main 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c r="A5983" s="1">
        <v>5982</v>
      </c>
      <c r="B5983" s="1" t="s">
        <v>8606</v>
      </c>
      <c r="C5983" s="7">
        <f>YEAR('Main 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c r="A5984" s="1">
        <v>5983</v>
      </c>
      <c r="B5984" s="1" t="s">
        <v>8607</v>
      </c>
      <c r="C5984" s="7">
        <f>YEAR('Main 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c r="A5985" s="1">
        <v>5984</v>
      </c>
      <c r="B5985" s="1" t="s">
        <v>8608</v>
      </c>
      <c r="C5985" s="7">
        <f>YEAR('Main 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c r="A5986" s="1">
        <v>5985</v>
      </c>
      <c r="B5986" s="1" t="s">
        <v>8609</v>
      </c>
      <c r="C5986" s="7">
        <f>YEAR('Main 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c r="A5987" s="1">
        <v>5986</v>
      </c>
      <c r="B5987" s="1" t="s">
        <v>8609</v>
      </c>
      <c r="C5987" s="7">
        <f>YEAR('Main 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c r="A5988" s="1">
        <v>5987</v>
      </c>
      <c r="B5988" s="1" t="s">
        <v>8609</v>
      </c>
      <c r="C5988" s="7">
        <f>YEAR('Main 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c r="A5989" s="1">
        <v>5988</v>
      </c>
      <c r="B5989" s="1" t="s">
        <v>8609</v>
      </c>
      <c r="C5989" s="7">
        <f>YEAR('Main 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c r="A5990" s="1">
        <v>5989</v>
      </c>
      <c r="B5990" s="1" t="s">
        <v>8609</v>
      </c>
      <c r="C5990" s="7">
        <f>YEAR('Main 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c r="A5991" s="1">
        <v>5990</v>
      </c>
      <c r="B5991" s="1" t="s">
        <v>8609</v>
      </c>
      <c r="C5991" s="7">
        <f>YEAR('Main 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c r="A5992" s="1">
        <v>5991</v>
      </c>
      <c r="B5992" s="1" t="s">
        <v>8610</v>
      </c>
      <c r="C5992" s="7">
        <f>YEAR('Main 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c r="A5993" s="1">
        <v>5992</v>
      </c>
      <c r="B5993" s="1" t="s">
        <v>8610</v>
      </c>
      <c r="C5993" s="7">
        <f>YEAR('Main 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c r="A5994" s="1">
        <v>5993</v>
      </c>
      <c r="B5994" s="1" t="s">
        <v>8610</v>
      </c>
      <c r="C5994" s="7">
        <f>YEAR('Main 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c r="A5995" s="1">
        <v>5994</v>
      </c>
      <c r="B5995" s="1" t="s">
        <v>8611</v>
      </c>
      <c r="C5995" s="7">
        <f>YEAR('Main 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c r="A5996" s="1">
        <v>5995</v>
      </c>
      <c r="B5996" s="1" t="s">
        <v>8611</v>
      </c>
      <c r="C5996" s="7">
        <f>YEAR('Main 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c r="A5997" s="1">
        <v>5996</v>
      </c>
      <c r="B5997" s="1" t="s">
        <v>8611</v>
      </c>
      <c r="C5997" s="7">
        <f>YEAR('Main 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c r="A5998" s="1">
        <v>5997</v>
      </c>
      <c r="B5998" s="1" t="s">
        <v>8611</v>
      </c>
      <c r="C5998" s="7">
        <f>YEAR('Main 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c r="A5999" s="1">
        <v>5998</v>
      </c>
      <c r="B5999" s="1" t="s">
        <v>8611</v>
      </c>
      <c r="C5999" s="7">
        <f>YEAR('Main 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c r="A6000" s="1">
        <v>5999</v>
      </c>
      <c r="B6000" s="1" t="s">
        <v>8612</v>
      </c>
      <c r="C6000" s="7">
        <f>YEAR('Main 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c r="A6001" s="1">
        <v>6000</v>
      </c>
      <c r="B6001" s="1" t="s">
        <v>8612</v>
      </c>
      <c r="C6001" s="7">
        <f>YEAR('Main 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c r="A6002" s="1">
        <v>6001</v>
      </c>
      <c r="B6002" s="1" t="s">
        <v>8612</v>
      </c>
      <c r="C6002" s="7">
        <f>YEAR('Main 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c r="A6003" s="1">
        <v>6002</v>
      </c>
      <c r="B6003" s="1" t="s">
        <v>8614</v>
      </c>
      <c r="C6003" s="7">
        <f>YEAR('Main 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c r="A6004" s="1">
        <v>6003</v>
      </c>
      <c r="B6004" s="1" t="s">
        <v>8614</v>
      </c>
      <c r="C6004" s="7">
        <f>YEAR('Main 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c r="A6005" s="1">
        <v>6004</v>
      </c>
      <c r="B6005" s="1" t="s">
        <v>8615</v>
      </c>
      <c r="C6005" s="7">
        <f>YEAR('Main 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c r="A6006" s="1">
        <v>6005</v>
      </c>
      <c r="B6006" s="1" t="s">
        <v>8616</v>
      </c>
      <c r="C6006" s="7">
        <f>YEAR('Main 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c r="A6007" s="1">
        <v>6006</v>
      </c>
      <c r="B6007" s="1" t="s">
        <v>8617</v>
      </c>
      <c r="C6007" s="7">
        <f>YEAR('Main 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c r="A6008" s="1">
        <v>6007</v>
      </c>
      <c r="B6008" s="1" t="s">
        <v>8618</v>
      </c>
      <c r="C6008" s="7">
        <f>YEAR('Main 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c r="A6009" s="1">
        <v>6008</v>
      </c>
      <c r="B6009" s="1" t="s">
        <v>8619</v>
      </c>
      <c r="C6009" s="7">
        <f>YEAR('Main 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c r="A6010" s="1">
        <v>6009</v>
      </c>
      <c r="B6010" s="1" t="s">
        <v>8620</v>
      </c>
      <c r="C6010" s="7">
        <f>YEAR('Main 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c r="A6011" s="1">
        <v>6010</v>
      </c>
      <c r="B6011" s="1" t="s">
        <v>8620</v>
      </c>
      <c r="C6011" s="7">
        <f>YEAR('Main 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c r="A6012" s="1">
        <v>6011</v>
      </c>
      <c r="B6012" s="1" t="s">
        <v>8620</v>
      </c>
      <c r="C6012" s="7">
        <f>YEAR('Main 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c r="A6013" s="1">
        <v>6012</v>
      </c>
      <c r="B6013" s="1" t="s">
        <v>8620</v>
      </c>
      <c r="C6013" s="7">
        <f>YEAR('Main 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c r="A6014" s="1">
        <v>6013</v>
      </c>
      <c r="B6014" s="1" t="s">
        <v>8620</v>
      </c>
      <c r="C6014" s="7">
        <f>YEAR('Main 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c r="A6015" s="1">
        <v>6014</v>
      </c>
      <c r="B6015" s="1" t="s">
        <v>8621</v>
      </c>
      <c r="C6015" s="7">
        <f>YEAR('Main 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c r="A6016" s="1">
        <v>6015</v>
      </c>
      <c r="B6016" s="1" t="s">
        <v>8621</v>
      </c>
      <c r="C6016" s="7">
        <f>YEAR('Main 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c r="A6017" s="1">
        <v>6016</v>
      </c>
      <c r="B6017" s="1" t="s">
        <v>8622</v>
      </c>
      <c r="C6017" s="7">
        <f>YEAR('Main 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c r="A6018" s="1">
        <v>6017</v>
      </c>
      <c r="B6018" s="1" t="s">
        <v>8622</v>
      </c>
      <c r="C6018" s="7">
        <f>YEAR('Main 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c r="A6019" s="1">
        <v>6018</v>
      </c>
      <c r="B6019" s="1" t="s">
        <v>8622</v>
      </c>
      <c r="C6019" s="7">
        <f>YEAR('Main 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c r="A6020" s="1">
        <v>6019</v>
      </c>
      <c r="B6020" s="1" t="s">
        <v>8622</v>
      </c>
      <c r="C6020" s="7">
        <f>YEAR('Main 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c r="A6021" s="1">
        <v>6020</v>
      </c>
      <c r="B6021" s="1" t="s">
        <v>8623</v>
      </c>
      <c r="C6021" s="7">
        <f>YEAR('Main 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c r="A6022" s="1">
        <v>6021</v>
      </c>
      <c r="B6022" s="1" t="s">
        <v>8624</v>
      </c>
      <c r="C6022" s="7">
        <f>YEAR('Main 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c r="A6023" s="1">
        <v>6022</v>
      </c>
      <c r="B6023" s="1" t="s">
        <v>8624</v>
      </c>
      <c r="C6023" s="7">
        <f>YEAR('Main 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c r="A6024" s="1">
        <v>6023</v>
      </c>
      <c r="B6024" s="1" t="s">
        <v>8626</v>
      </c>
      <c r="C6024" s="7">
        <f>YEAR('Main 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c r="A6025" s="1">
        <v>6024</v>
      </c>
      <c r="B6025" s="1" t="s">
        <v>8627</v>
      </c>
      <c r="C6025" s="7">
        <f>YEAR('Main 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c r="A6026" s="1">
        <v>6025</v>
      </c>
      <c r="B6026" s="1" t="s">
        <v>8628</v>
      </c>
      <c r="C6026" s="7">
        <f>YEAR('Main 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c r="A6027" s="1">
        <v>6026</v>
      </c>
      <c r="B6027" s="1" t="s">
        <v>8628</v>
      </c>
      <c r="C6027" s="7">
        <f>YEAR('Main 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c r="A6028" s="1">
        <v>6027</v>
      </c>
      <c r="B6028" s="1" t="s">
        <v>8629</v>
      </c>
      <c r="C6028" s="7">
        <f>YEAR('Main 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c r="A6029" s="1">
        <v>6028</v>
      </c>
      <c r="B6029" s="1" t="s">
        <v>8629</v>
      </c>
      <c r="C6029" s="7">
        <f>YEAR('Main 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c r="A6030" s="1">
        <v>6029</v>
      </c>
      <c r="B6030" s="1" t="s">
        <v>8630</v>
      </c>
      <c r="C6030" s="7">
        <f>YEAR('Main 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c r="A6031" s="1">
        <v>6030</v>
      </c>
      <c r="B6031" s="1" t="s">
        <v>8631</v>
      </c>
      <c r="C6031" s="7">
        <f>YEAR('Main 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c r="A6032" s="1">
        <v>6031</v>
      </c>
      <c r="B6032" s="1" t="s">
        <v>8632</v>
      </c>
      <c r="C6032" s="7">
        <f>YEAR('Main 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c r="A6033" s="1">
        <v>6032</v>
      </c>
      <c r="B6033" s="1" t="s">
        <v>8633</v>
      </c>
      <c r="C6033" s="7">
        <f>YEAR('Main 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c r="A6034" s="1">
        <v>6033</v>
      </c>
      <c r="B6034" s="1" t="s">
        <v>8635</v>
      </c>
      <c r="C6034" s="7">
        <f>YEAR('Main 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c r="A6035" s="1">
        <v>6034</v>
      </c>
      <c r="B6035" s="1" t="s">
        <v>8636</v>
      </c>
      <c r="C6035" s="7">
        <f>YEAR('Main 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c r="A6036" s="1">
        <v>6035</v>
      </c>
      <c r="B6036" s="1" t="s">
        <v>8637</v>
      </c>
      <c r="C6036" s="7">
        <f>YEAR('Main 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c r="A6037" s="1">
        <v>6036</v>
      </c>
      <c r="B6037" s="1" t="s">
        <v>8637</v>
      </c>
      <c r="C6037" s="7">
        <f>YEAR('Main 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c r="A6038" s="1">
        <v>6037</v>
      </c>
      <c r="B6038" s="1" t="s">
        <v>8638</v>
      </c>
      <c r="C6038" s="7">
        <f>YEAR('Main 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c r="A6039" s="1">
        <v>6038</v>
      </c>
      <c r="B6039" s="1" t="s">
        <v>8638</v>
      </c>
      <c r="C6039" s="7">
        <f>YEAR('Main 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c r="A6040" s="1">
        <v>6039</v>
      </c>
      <c r="B6040" s="1" t="s">
        <v>8638</v>
      </c>
      <c r="C6040" s="7">
        <f>YEAR('Main 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c r="A6041" s="1">
        <v>6040</v>
      </c>
      <c r="B6041" s="1" t="s">
        <v>8638</v>
      </c>
      <c r="C6041" s="7">
        <f>YEAR('Main 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c r="A6042" s="1">
        <v>6041</v>
      </c>
      <c r="B6042" s="1" t="s">
        <v>8639</v>
      </c>
      <c r="C6042" s="7">
        <f>YEAR('Main 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c r="A6043" s="1">
        <v>6042</v>
      </c>
      <c r="B6043" s="1" t="s">
        <v>8639</v>
      </c>
      <c r="C6043" s="7">
        <f>YEAR('Main 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c r="A6044" s="1">
        <v>6043</v>
      </c>
      <c r="B6044" s="1" t="s">
        <v>8642</v>
      </c>
      <c r="C6044" s="7">
        <f>YEAR('Main 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c r="A6045" s="1">
        <v>6044</v>
      </c>
      <c r="B6045" s="1" t="s">
        <v>8643</v>
      </c>
      <c r="C6045" s="7">
        <f>YEAR('Main 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c r="A6046" s="1">
        <v>6045</v>
      </c>
      <c r="B6046" s="1" t="s">
        <v>8643</v>
      </c>
      <c r="C6046" s="7">
        <f>YEAR('Main 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c r="A6047" s="1">
        <v>6046</v>
      </c>
      <c r="B6047" s="1" t="s">
        <v>8644</v>
      </c>
      <c r="C6047" s="7">
        <f>YEAR('Main 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c r="A6048" s="1">
        <v>6047</v>
      </c>
      <c r="B6048" s="1" t="s">
        <v>8645</v>
      </c>
      <c r="C6048" s="7">
        <f>YEAR('Main 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c r="A6049" s="1">
        <v>6048</v>
      </c>
      <c r="B6049" s="1" t="s">
        <v>8646</v>
      </c>
      <c r="C6049" s="7">
        <f>YEAR('Main 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c r="A6050" s="1">
        <v>6049</v>
      </c>
      <c r="B6050" s="1" t="s">
        <v>8646</v>
      </c>
      <c r="C6050" s="7">
        <f>YEAR('Main 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c r="A6051" s="1">
        <v>6050</v>
      </c>
      <c r="B6051" s="1" t="s">
        <v>8647</v>
      </c>
      <c r="C6051" s="7">
        <f>YEAR('Main 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c r="A6052" s="1">
        <v>6051</v>
      </c>
      <c r="B6052" s="1" t="s">
        <v>8648</v>
      </c>
      <c r="C6052" s="7">
        <f>YEAR('Main 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c r="A6053" s="1">
        <v>6052</v>
      </c>
      <c r="B6053" s="1" t="s">
        <v>8648</v>
      </c>
      <c r="C6053" s="7">
        <f>YEAR('Main 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c r="A6054" s="1">
        <v>6053</v>
      </c>
      <c r="B6054" s="1" t="s">
        <v>8651</v>
      </c>
      <c r="C6054" s="7">
        <f>YEAR('Main 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c r="A6055" s="1">
        <v>6054</v>
      </c>
      <c r="B6055" s="1" t="s">
        <v>8651</v>
      </c>
      <c r="C6055" s="7">
        <f>YEAR('Main 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c r="A6056" s="1">
        <v>6055</v>
      </c>
      <c r="B6056" s="1" t="s">
        <v>8651</v>
      </c>
      <c r="C6056" s="7">
        <f>YEAR('Main 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c r="A6057" s="1">
        <v>6056</v>
      </c>
      <c r="B6057" s="1" t="s">
        <v>8652</v>
      </c>
      <c r="C6057" s="7">
        <f>YEAR('Main 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c r="A6058" s="1">
        <v>6057</v>
      </c>
      <c r="B6058" s="1" t="s">
        <v>8652</v>
      </c>
      <c r="C6058" s="7">
        <f>YEAR('Main 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c r="A6059" s="1">
        <v>6058</v>
      </c>
      <c r="B6059" s="1" t="s">
        <v>8653</v>
      </c>
      <c r="C6059" s="7">
        <f>YEAR('Main 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c r="A6060" s="1">
        <v>6059</v>
      </c>
      <c r="B6060" s="1" t="s">
        <v>8653</v>
      </c>
      <c r="C6060" s="7">
        <f>YEAR('Main 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c r="A6061" s="1">
        <v>6060</v>
      </c>
      <c r="B6061" s="1" t="s">
        <v>8654</v>
      </c>
      <c r="C6061" s="7">
        <f>YEAR('Main 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c r="A6062" s="1">
        <v>6061</v>
      </c>
      <c r="B6062" s="1" t="s">
        <v>8655</v>
      </c>
      <c r="C6062" s="7">
        <f>YEAR('Main 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c r="A6063" s="1">
        <v>6062</v>
      </c>
      <c r="B6063" s="1" t="s">
        <v>8655</v>
      </c>
      <c r="C6063" s="7">
        <f>YEAR('Main 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c r="A6064" s="1">
        <v>6063</v>
      </c>
      <c r="B6064" s="1" t="s">
        <v>8656</v>
      </c>
      <c r="C6064" s="7">
        <f>YEAR('Main 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c r="A6065" s="1">
        <v>6064</v>
      </c>
      <c r="B6065" s="1" t="s">
        <v>8656</v>
      </c>
      <c r="C6065" s="7">
        <f>YEAR('Main 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c r="A6066" s="1">
        <v>6065</v>
      </c>
      <c r="B6066" s="1" t="s">
        <v>8656</v>
      </c>
      <c r="C6066" s="7">
        <f>YEAR('Main 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c r="A6067" s="1">
        <v>6066</v>
      </c>
      <c r="B6067" s="1" t="s">
        <v>8657</v>
      </c>
      <c r="C6067" s="7">
        <f>YEAR('Main 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c r="A6068" s="1">
        <v>6067</v>
      </c>
      <c r="B6068" s="1" t="s">
        <v>8658</v>
      </c>
      <c r="C6068" s="7">
        <f>YEAR('Main 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c r="A6069" s="1">
        <v>6068</v>
      </c>
      <c r="B6069" s="1" t="s">
        <v>8660</v>
      </c>
      <c r="C6069" s="7">
        <f>YEAR('Main 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c r="A6070" s="1">
        <v>6069</v>
      </c>
      <c r="B6070" s="1" t="s">
        <v>8660</v>
      </c>
      <c r="C6070" s="7">
        <f>YEAR('Main 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c r="A6071" s="1">
        <v>6070</v>
      </c>
      <c r="B6071" s="1" t="s">
        <v>8660</v>
      </c>
      <c r="C6071" s="7">
        <f>YEAR('Main 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c r="A6072" s="1">
        <v>6071</v>
      </c>
      <c r="B6072" s="1" t="s">
        <v>8663</v>
      </c>
      <c r="C6072" s="7">
        <f>YEAR('Main 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c r="A6073" s="1">
        <v>6072</v>
      </c>
      <c r="B6073" s="1" t="s">
        <v>8664</v>
      </c>
      <c r="C6073" s="7">
        <f>YEAR('Main 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c r="A6074" s="1">
        <v>6073</v>
      </c>
      <c r="B6074" s="1" t="s">
        <v>8664</v>
      </c>
      <c r="C6074" s="7">
        <f>YEAR('Main 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c r="A6075" s="1">
        <v>6074</v>
      </c>
      <c r="B6075" s="1" t="s">
        <v>8664</v>
      </c>
      <c r="C6075" s="7">
        <f>YEAR('Main 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c r="A6076" s="1">
        <v>6075</v>
      </c>
      <c r="B6076" s="1" t="s">
        <v>8665</v>
      </c>
      <c r="C6076" s="7">
        <f>YEAR('Main 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c r="A6077" s="1">
        <v>6076</v>
      </c>
      <c r="B6077" s="1" t="s">
        <v>8665</v>
      </c>
      <c r="C6077" s="7">
        <f>YEAR('Main 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c r="A6078" s="1">
        <v>6077</v>
      </c>
      <c r="B6078" s="1" t="s">
        <v>8666</v>
      </c>
      <c r="C6078" s="7">
        <f>YEAR('Main 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c r="A6079" s="1">
        <v>6078</v>
      </c>
      <c r="B6079" s="1" t="s">
        <v>8666</v>
      </c>
      <c r="C6079" s="7">
        <f>YEAR('Main 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c r="A6080" s="1">
        <v>6079</v>
      </c>
      <c r="B6080" s="1" t="s">
        <v>8666</v>
      </c>
      <c r="C6080" s="7">
        <f>YEAR('Main 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c r="A6081" s="1">
        <v>6080</v>
      </c>
      <c r="B6081" s="1" t="s">
        <v>8666</v>
      </c>
      <c r="C6081" s="7">
        <f>YEAR('Main 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c r="A6082" s="1">
        <v>6081</v>
      </c>
      <c r="B6082" s="1" t="s">
        <v>8667</v>
      </c>
      <c r="C6082" s="7">
        <f>YEAR('Main 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c r="A6083" s="1">
        <v>6082</v>
      </c>
      <c r="B6083" s="1" t="s">
        <v>8668</v>
      </c>
      <c r="C6083" s="7">
        <f>YEAR('Main 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c r="A6084" s="1">
        <v>6083</v>
      </c>
      <c r="B6084" s="1" t="s">
        <v>8669</v>
      </c>
      <c r="C6084" s="7">
        <f>YEAR('Main 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c r="A6085" s="1">
        <v>6084</v>
      </c>
      <c r="B6085" s="1" t="s">
        <v>8669</v>
      </c>
      <c r="C6085" s="7">
        <f>YEAR('Main 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c r="A6086" s="1">
        <v>6085</v>
      </c>
      <c r="B6086" s="1" t="s">
        <v>8669</v>
      </c>
      <c r="C6086" s="7">
        <f>YEAR('Main 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c r="A6087" s="1">
        <v>6086</v>
      </c>
      <c r="B6087" s="1" t="s">
        <v>8669</v>
      </c>
      <c r="C6087" s="7">
        <f>YEAR('Main 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c r="A6088" s="1">
        <v>6087</v>
      </c>
      <c r="B6088" s="1" t="s">
        <v>8669</v>
      </c>
      <c r="C6088" s="7">
        <f>YEAR('Main 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c r="A6089" s="1">
        <v>6088</v>
      </c>
      <c r="B6089" s="1" t="s">
        <v>8670</v>
      </c>
      <c r="C6089" s="7">
        <f>YEAR('Main 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c r="A6090" s="1">
        <v>6089</v>
      </c>
      <c r="B6090" s="1" t="s">
        <v>8671</v>
      </c>
      <c r="C6090" s="7">
        <f>YEAR('Main 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c r="A6091" s="1">
        <v>6090</v>
      </c>
      <c r="B6091" s="1" t="s">
        <v>8672</v>
      </c>
      <c r="C6091" s="7">
        <f>YEAR('Main 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c r="A6092" s="1">
        <v>6091</v>
      </c>
      <c r="B6092" s="1" t="s">
        <v>8673</v>
      </c>
      <c r="C6092" s="7">
        <f>YEAR('Main 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c r="A6093" s="1">
        <v>6092</v>
      </c>
      <c r="B6093" s="1" t="s">
        <v>8673</v>
      </c>
      <c r="C6093" s="7">
        <f>YEAR('Main 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c r="A6094" s="1">
        <v>6093</v>
      </c>
      <c r="B6094" s="1" t="s">
        <v>8673</v>
      </c>
      <c r="C6094" s="7">
        <f>YEAR('Main 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c r="A6095" s="1">
        <v>6094</v>
      </c>
      <c r="B6095" s="1" t="s">
        <v>8673</v>
      </c>
      <c r="C6095" s="7">
        <f>YEAR('Main 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c r="A6096" s="1">
        <v>6095</v>
      </c>
      <c r="B6096" s="1" t="s">
        <v>8673</v>
      </c>
      <c r="C6096" s="7">
        <f>YEAR('Main 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c r="A6097" s="1">
        <v>6096</v>
      </c>
      <c r="B6097" s="1" t="s">
        <v>8673</v>
      </c>
      <c r="C6097" s="7">
        <f>YEAR('Main 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c r="A6098" s="1">
        <v>6097</v>
      </c>
      <c r="B6098" s="1" t="s">
        <v>8673</v>
      </c>
      <c r="C6098" s="7">
        <f>YEAR('Main 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c r="A6099" s="1">
        <v>6098</v>
      </c>
      <c r="B6099" s="1" t="s">
        <v>8673</v>
      </c>
      <c r="C6099" s="7">
        <f>YEAR('Main 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c r="A6100" s="1">
        <v>6099</v>
      </c>
      <c r="B6100" s="1" t="s">
        <v>8673</v>
      </c>
      <c r="C6100" s="7">
        <f>YEAR('Main 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c r="A6101" s="1">
        <v>6100</v>
      </c>
      <c r="B6101" s="1" t="s">
        <v>8673</v>
      </c>
      <c r="C6101" s="7">
        <f>YEAR('Main 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c r="A6102" s="1">
        <v>6101</v>
      </c>
      <c r="B6102" s="1" t="s">
        <v>8673</v>
      </c>
      <c r="C6102" s="7">
        <f>YEAR('Main 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c r="A6103" s="1">
        <v>6102</v>
      </c>
      <c r="B6103" s="1" t="s">
        <v>8673</v>
      </c>
      <c r="C6103" s="7">
        <f>YEAR('Main 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c r="A6104" s="1">
        <v>6103</v>
      </c>
      <c r="B6104" s="1" t="s">
        <v>8673</v>
      </c>
      <c r="C6104" s="7">
        <f>YEAR('Main 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c r="A6105" s="1">
        <v>6104</v>
      </c>
      <c r="B6105" s="1" t="s">
        <v>8673</v>
      </c>
      <c r="C6105" s="7">
        <f>YEAR('Main 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c r="A6106" s="1">
        <v>6105</v>
      </c>
      <c r="B6106" s="1" t="s">
        <v>8676</v>
      </c>
      <c r="C6106" s="7">
        <f>YEAR('Main 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c r="A6107" s="1">
        <v>6106</v>
      </c>
      <c r="B6107" s="1" t="s">
        <v>8677</v>
      </c>
      <c r="C6107" s="7">
        <f>YEAR('Main 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c r="A6108" s="1">
        <v>6107</v>
      </c>
      <c r="B6108" s="1" t="s">
        <v>8678</v>
      </c>
      <c r="C6108" s="7">
        <f>YEAR('Main 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c r="A6109" s="1">
        <v>6108</v>
      </c>
      <c r="B6109" s="1" t="s">
        <v>8678</v>
      </c>
      <c r="C6109" s="7">
        <f>YEAR('Main 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c r="A6110" s="1">
        <v>6109</v>
      </c>
      <c r="B6110" s="1" t="s">
        <v>8679</v>
      </c>
      <c r="C6110" s="7">
        <f>YEAR('Main 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c r="A6111" s="1">
        <v>6110</v>
      </c>
      <c r="B6111" s="1" t="s">
        <v>8679</v>
      </c>
      <c r="C6111" s="7">
        <f>YEAR('Main 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c r="A6112" s="1">
        <v>6111</v>
      </c>
      <c r="B6112" s="1" t="s">
        <v>8680</v>
      </c>
      <c r="C6112" s="7">
        <f>YEAR('Main 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c r="A6113" s="1">
        <v>6112</v>
      </c>
      <c r="B6113" s="1" t="s">
        <v>8680</v>
      </c>
      <c r="C6113" s="7">
        <f>YEAR('Main 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c r="A6114" s="1">
        <v>6113</v>
      </c>
      <c r="B6114" s="1" t="s">
        <v>8680</v>
      </c>
      <c r="C6114" s="7">
        <f>YEAR('Main 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c r="A6115" s="1">
        <v>6114</v>
      </c>
      <c r="B6115" s="1" t="s">
        <v>8680</v>
      </c>
      <c r="C6115" s="7">
        <f>YEAR('Main 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c r="A6116" s="1">
        <v>6115</v>
      </c>
      <c r="B6116" s="1" t="s">
        <v>8680</v>
      </c>
      <c r="C6116" s="7">
        <f>YEAR('Main 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c r="A6117" s="1">
        <v>6116</v>
      </c>
      <c r="B6117" s="1" t="s">
        <v>8681</v>
      </c>
      <c r="C6117" s="7">
        <f>YEAR('Main 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c r="A6118" s="1">
        <v>6117</v>
      </c>
      <c r="B6118" s="1" t="s">
        <v>8683</v>
      </c>
      <c r="C6118" s="7">
        <f>YEAR('Main 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c r="A6119" s="1">
        <v>6118</v>
      </c>
      <c r="B6119" s="1" t="s">
        <v>8683</v>
      </c>
      <c r="C6119" s="7">
        <f>YEAR('Main 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c r="A6120" s="1">
        <v>6119</v>
      </c>
      <c r="B6120" s="1" t="s">
        <v>8686</v>
      </c>
      <c r="C6120" s="7">
        <f>YEAR('Main 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c r="A6121" s="1">
        <v>6120</v>
      </c>
      <c r="B6121" s="1" t="s">
        <v>8686</v>
      </c>
      <c r="C6121" s="7">
        <f>YEAR('Main 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c r="A6122" s="1">
        <v>6121</v>
      </c>
      <c r="B6122" s="1" t="s">
        <v>8686</v>
      </c>
      <c r="C6122" s="7">
        <f>YEAR('Main 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c r="A6123" s="1">
        <v>6122</v>
      </c>
      <c r="B6123" s="1" t="s">
        <v>8686</v>
      </c>
      <c r="C6123" s="7">
        <f>YEAR('Main 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c r="A6124" s="1">
        <v>6123</v>
      </c>
      <c r="B6124" s="1" t="s">
        <v>8687</v>
      </c>
      <c r="C6124" s="7">
        <f>YEAR('Main 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c r="A6125" s="1">
        <v>6124</v>
      </c>
      <c r="B6125" s="1" t="s">
        <v>8688</v>
      </c>
      <c r="C6125" s="7">
        <f>YEAR('Main 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c r="A6126" s="1">
        <v>6125</v>
      </c>
      <c r="B6126" s="1" t="s">
        <v>8689</v>
      </c>
      <c r="C6126" s="7">
        <f>YEAR('Main 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c r="A6127" s="1">
        <v>6126</v>
      </c>
      <c r="B6127" s="1" t="s">
        <v>8689</v>
      </c>
      <c r="C6127" s="7">
        <f>YEAR('Main 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c r="A6128" s="1">
        <v>6127</v>
      </c>
      <c r="B6128" s="1" t="s">
        <v>8689</v>
      </c>
      <c r="C6128" s="7">
        <f>YEAR('Main 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c r="A6129" s="1">
        <v>6128</v>
      </c>
      <c r="B6129" s="1" t="s">
        <v>8692</v>
      </c>
      <c r="C6129" s="7">
        <f>YEAR('Main 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c r="A6130" s="1">
        <v>6129</v>
      </c>
      <c r="B6130" s="1" t="s">
        <v>8693</v>
      </c>
      <c r="C6130" s="7">
        <f>YEAR('Main 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c r="A6131" s="1">
        <v>6130</v>
      </c>
      <c r="B6131" s="1" t="s">
        <v>8694</v>
      </c>
      <c r="C6131" s="7">
        <f>YEAR('Main 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c r="A6132" s="1">
        <v>6131</v>
      </c>
      <c r="B6132" s="1" t="s">
        <v>8694</v>
      </c>
      <c r="C6132" s="7">
        <f>YEAR('Main 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c r="A6133" s="1">
        <v>6132</v>
      </c>
      <c r="B6133" s="1" t="s">
        <v>8697</v>
      </c>
      <c r="C6133" s="7">
        <f>YEAR('Main 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c r="A6134" s="1">
        <v>6133</v>
      </c>
      <c r="B6134" s="1" t="s">
        <v>8698</v>
      </c>
      <c r="C6134" s="7">
        <f>YEAR('Main 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c r="A6135" s="1">
        <v>6134</v>
      </c>
      <c r="B6135" s="1" t="s">
        <v>8700</v>
      </c>
      <c r="C6135" s="7">
        <f>YEAR('Main 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c r="A6136" s="1">
        <v>6135</v>
      </c>
      <c r="B6136" s="1" t="s">
        <v>8703</v>
      </c>
      <c r="C6136" s="7">
        <f>YEAR('Main 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c r="A6137" s="1">
        <v>6136</v>
      </c>
      <c r="B6137" s="1" t="s">
        <v>8704</v>
      </c>
      <c r="C6137" s="7">
        <f>YEAR('Main 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c r="A6138" s="1">
        <v>6137</v>
      </c>
      <c r="B6138" s="1" t="s">
        <v>8704</v>
      </c>
      <c r="C6138" s="7">
        <f>YEAR('Main 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c r="A6139" s="1">
        <v>6138</v>
      </c>
      <c r="B6139" s="1" t="s">
        <v>8705</v>
      </c>
      <c r="C6139" s="7">
        <f>YEAR('Main 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c r="A6140" s="1">
        <v>6139</v>
      </c>
      <c r="B6140" s="1" t="s">
        <v>8706</v>
      </c>
      <c r="C6140" s="7">
        <f>YEAR('Main 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c r="A6141" s="1">
        <v>6140</v>
      </c>
      <c r="B6141" s="1" t="s">
        <v>8707</v>
      </c>
      <c r="C6141" s="7">
        <f>YEAR('Main 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c r="A6142" s="1">
        <v>6141</v>
      </c>
      <c r="B6142" s="1" t="s">
        <v>8709</v>
      </c>
      <c r="C6142" s="7">
        <f>YEAR('Main 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c r="A6143" s="1">
        <v>6142</v>
      </c>
      <c r="B6143" s="1" t="s">
        <v>8709</v>
      </c>
      <c r="C6143" s="7">
        <f>YEAR('Main 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c r="A6144" s="1">
        <v>6143</v>
      </c>
      <c r="B6144" s="1" t="s">
        <v>8709</v>
      </c>
      <c r="C6144" s="7">
        <f>YEAR('Main 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c r="A6145" s="1">
        <v>6144</v>
      </c>
      <c r="B6145" s="1" t="s">
        <v>8709</v>
      </c>
      <c r="C6145" s="7">
        <f>YEAR('Main 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c r="A6146" s="1">
        <v>6145</v>
      </c>
      <c r="B6146" s="1" t="s">
        <v>8710</v>
      </c>
      <c r="C6146" s="7">
        <f>YEAR('Main 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c r="A6147" s="1">
        <v>6146</v>
      </c>
      <c r="B6147" s="1" t="s">
        <v>8711</v>
      </c>
      <c r="C6147" s="7">
        <f>YEAR('Main 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c r="A6148" s="1">
        <v>6147</v>
      </c>
      <c r="B6148" s="1" t="s">
        <v>8712</v>
      </c>
      <c r="C6148" s="7">
        <f>YEAR('Main 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c r="A6149" s="1">
        <v>6148</v>
      </c>
      <c r="B6149" s="1" t="s">
        <v>8712</v>
      </c>
      <c r="C6149" s="7">
        <f>YEAR('Main 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c r="A6150" s="1">
        <v>6149</v>
      </c>
      <c r="B6150" s="1" t="s">
        <v>8713</v>
      </c>
      <c r="C6150" s="7">
        <f>YEAR('Main 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c r="A6151" s="1">
        <v>6150</v>
      </c>
      <c r="B6151" s="1" t="s">
        <v>8714</v>
      </c>
      <c r="C6151" s="7">
        <f>YEAR('Main 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c r="A6152" s="1">
        <v>6151</v>
      </c>
      <c r="B6152" s="1" t="s">
        <v>8715</v>
      </c>
      <c r="C6152" s="7">
        <f>YEAR('Main 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c r="A6153" s="1">
        <v>6152</v>
      </c>
      <c r="B6153" s="1" t="s">
        <v>8716</v>
      </c>
      <c r="C6153" s="7">
        <f>YEAR('Main 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c r="A6154" s="1">
        <v>6153</v>
      </c>
      <c r="B6154" s="1" t="s">
        <v>8717</v>
      </c>
      <c r="C6154" s="7">
        <f>YEAR('Main 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c r="A6155" s="1">
        <v>6154</v>
      </c>
      <c r="B6155" s="1" t="s">
        <v>8718</v>
      </c>
      <c r="C6155" s="7">
        <f>YEAR('Main 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c r="A6156" s="1">
        <v>6155</v>
      </c>
      <c r="B6156" s="1" t="s">
        <v>8718</v>
      </c>
      <c r="C6156" s="7">
        <f>YEAR('Main 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c r="A6157" s="1">
        <v>6156</v>
      </c>
      <c r="B6157" s="1" t="s">
        <v>8718</v>
      </c>
      <c r="C6157" s="7">
        <f>YEAR('Main 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c r="A6158" s="1">
        <v>6157</v>
      </c>
      <c r="B6158" s="1" t="s">
        <v>8718</v>
      </c>
      <c r="C6158" s="7">
        <f>YEAR('Main 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c r="A6159" s="1">
        <v>6158</v>
      </c>
      <c r="B6159" s="1" t="s">
        <v>8719</v>
      </c>
      <c r="C6159" s="7">
        <f>YEAR('Main 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c r="A6160" s="1">
        <v>6159</v>
      </c>
      <c r="B6160" s="1" t="s">
        <v>8719</v>
      </c>
      <c r="C6160" s="7">
        <f>YEAR('Main 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c r="A6161" s="1">
        <v>6160</v>
      </c>
      <c r="B6161" s="1" t="s">
        <v>8722</v>
      </c>
      <c r="C6161" s="7">
        <f>YEAR('Main 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c r="A6162" s="1">
        <v>6161</v>
      </c>
      <c r="B6162" s="1" t="s">
        <v>8723</v>
      </c>
      <c r="C6162" s="7">
        <f>YEAR('Main 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c r="A6163" s="1">
        <v>6162</v>
      </c>
      <c r="B6163" s="1" t="s">
        <v>8723</v>
      </c>
      <c r="C6163" s="7">
        <f>YEAR('Main 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c r="A6164" s="1">
        <v>6163</v>
      </c>
      <c r="B6164" s="1" t="s">
        <v>8723</v>
      </c>
      <c r="C6164" s="7">
        <f>YEAR('Main 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c r="A6165" s="1">
        <v>6164</v>
      </c>
      <c r="B6165" s="1" t="s">
        <v>8723</v>
      </c>
      <c r="C6165" s="7">
        <f>YEAR('Main 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c r="A6166" s="1">
        <v>6165</v>
      </c>
      <c r="B6166" s="1" t="s">
        <v>8723</v>
      </c>
      <c r="C6166" s="7">
        <f>YEAR('Main 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c r="A6167" s="1">
        <v>6166</v>
      </c>
      <c r="B6167" s="1" t="s">
        <v>8723</v>
      </c>
      <c r="C6167" s="7">
        <f>YEAR('Main 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c r="A6168" s="1">
        <v>6167</v>
      </c>
      <c r="B6168" s="1" t="s">
        <v>8723</v>
      </c>
      <c r="C6168" s="7">
        <f>YEAR('Main 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c r="A6169" s="1">
        <v>6168</v>
      </c>
      <c r="B6169" s="1" t="s">
        <v>8724</v>
      </c>
      <c r="C6169" s="7">
        <f>YEAR('Main 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c r="A6170" s="1">
        <v>6169</v>
      </c>
      <c r="B6170" s="1" t="s">
        <v>8725</v>
      </c>
      <c r="C6170" s="7">
        <f>YEAR('Main 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c r="A6171" s="1">
        <v>6170</v>
      </c>
      <c r="B6171" s="1" t="s">
        <v>8726</v>
      </c>
      <c r="C6171" s="7">
        <f>YEAR('Main 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c r="A6172" s="1">
        <v>6171</v>
      </c>
      <c r="B6172" s="1" t="s">
        <v>8727</v>
      </c>
      <c r="C6172" s="7">
        <f>YEAR('Main 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c r="A6173" s="1">
        <v>6172</v>
      </c>
      <c r="B6173" s="1" t="s">
        <v>8727</v>
      </c>
      <c r="C6173" s="7">
        <f>YEAR('Main 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c r="A6174" s="1">
        <v>6173</v>
      </c>
      <c r="B6174" s="1" t="s">
        <v>8730</v>
      </c>
      <c r="C6174" s="7">
        <f>YEAR('Main 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c r="A6175" s="1">
        <v>6174</v>
      </c>
      <c r="B6175" s="1" t="s">
        <v>8730</v>
      </c>
      <c r="C6175" s="7">
        <f>YEAR('Main 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c r="A6176" s="1">
        <v>6175</v>
      </c>
      <c r="B6176" s="1" t="s">
        <v>8730</v>
      </c>
      <c r="C6176" s="7">
        <f>YEAR('Main 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c r="A6177" s="1">
        <v>6176</v>
      </c>
      <c r="B6177" s="1" t="s">
        <v>8731</v>
      </c>
      <c r="C6177" s="7">
        <f>YEAR('Main 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c r="A6178" s="1">
        <v>6177</v>
      </c>
      <c r="B6178" s="1" t="s">
        <v>8731</v>
      </c>
      <c r="C6178" s="7">
        <f>YEAR('Main 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c r="A6179" s="1">
        <v>6178</v>
      </c>
      <c r="B6179" s="1" t="s">
        <v>8731</v>
      </c>
      <c r="C6179" s="7">
        <f>YEAR('Main 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c r="A6180" s="1">
        <v>6179</v>
      </c>
      <c r="B6180" s="1" t="s">
        <v>8731</v>
      </c>
      <c r="C6180" s="7">
        <f>YEAR('Main 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c r="A6181" s="1">
        <v>6180</v>
      </c>
      <c r="B6181" s="1" t="s">
        <v>8731</v>
      </c>
      <c r="C6181" s="7">
        <f>YEAR('Main 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c r="A6182" s="1">
        <v>6181</v>
      </c>
      <c r="B6182" s="1" t="s">
        <v>8731</v>
      </c>
      <c r="C6182" s="7">
        <f>YEAR('Main 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c r="A6183" s="1">
        <v>6182</v>
      </c>
      <c r="B6183" s="1" t="s">
        <v>8731</v>
      </c>
      <c r="C6183" s="7">
        <f>YEAR('Main 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c r="A6184" s="1">
        <v>6183</v>
      </c>
      <c r="B6184" s="1" t="s">
        <v>8731</v>
      </c>
      <c r="C6184" s="7">
        <f>YEAR('Main 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c r="A6185" s="1">
        <v>6184</v>
      </c>
      <c r="B6185" s="1" t="s">
        <v>8731</v>
      </c>
      <c r="C6185" s="7">
        <f>YEAR('Main 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c r="A6186" s="1">
        <v>6185</v>
      </c>
      <c r="B6186" s="1" t="s">
        <v>8734</v>
      </c>
      <c r="C6186" s="7">
        <f>YEAR('Main 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c r="A6187" s="1">
        <v>6186</v>
      </c>
      <c r="B6187" s="1" t="s">
        <v>8735</v>
      </c>
      <c r="C6187" s="7">
        <f>YEAR('Main 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c r="A6188" s="1">
        <v>6187</v>
      </c>
      <c r="B6188" s="1" t="s">
        <v>8736</v>
      </c>
      <c r="C6188" s="7">
        <f>YEAR('Main 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c r="A6189" s="1">
        <v>6188</v>
      </c>
      <c r="B6189" s="1" t="s">
        <v>8736</v>
      </c>
      <c r="C6189" s="7">
        <f>YEAR('Main 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c r="A6190" s="1">
        <v>6189</v>
      </c>
      <c r="B6190" s="1" t="s">
        <v>8736</v>
      </c>
      <c r="C6190" s="7">
        <f>YEAR('Main 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c r="A6191" s="1">
        <v>6190</v>
      </c>
      <c r="B6191" s="1" t="s">
        <v>8737</v>
      </c>
      <c r="C6191" s="7">
        <f>YEAR('Main 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c r="A6192" s="1">
        <v>6191</v>
      </c>
      <c r="B6192" s="1" t="s">
        <v>8739</v>
      </c>
      <c r="C6192" s="7">
        <f>YEAR('Main 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c r="A6193" s="1">
        <v>6192</v>
      </c>
      <c r="B6193" s="1" t="s">
        <v>8740</v>
      </c>
      <c r="C6193" s="7">
        <f>YEAR('Main 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c r="A6194" s="1">
        <v>6193</v>
      </c>
      <c r="B6194" s="1" t="s">
        <v>8741</v>
      </c>
      <c r="C6194" s="7">
        <f>YEAR('Main 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c r="A6195" s="1">
        <v>6194</v>
      </c>
      <c r="B6195" s="1" t="s">
        <v>8741</v>
      </c>
      <c r="C6195" s="7">
        <f>YEAR('Main 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c r="A6196" s="1">
        <v>6195</v>
      </c>
      <c r="B6196" s="1" t="s">
        <v>8741</v>
      </c>
      <c r="C6196" s="7">
        <f>YEAR('Main 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c r="A6197" s="1">
        <v>6196</v>
      </c>
      <c r="B6197" s="1" t="s">
        <v>8742</v>
      </c>
      <c r="C6197" s="7">
        <f>YEAR('Main 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c r="A6198" s="1">
        <v>6197</v>
      </c>
      <c r="B6198" s="1" t="s">
        <v>8742</v>
      </c>
      <c r="C6198" s="7">
        <f>YEAR('Main 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c r="A6199" s="1">
        <v>6198</v>
      </c>
      <c r="B6199" s="1" t="s">
        <v>8743</v>
      </c>
      <c r="C6199" s="7">
        <f>YEAR('Main 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c r="A6200" s="1">
        <v>6199</v>
      </c>
      <c r="B6200" s="1" t="s">
        <v>8743</v>
      </c>
      <c r="C6200" s="7">
        <f>YEAR('Main 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c r="A6201" s="1">
        <v>6200</v>
      </c>
      <c r="B6201" s="1" t="s">
        <v>8743</v>
      </c>
      <c r="C6201" s="7">
        <f>YEAR('Main 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c r="A6202" s="1">
        <v>6201</v>
      </c>
      <c r="B6202" s="1" t="s">
        <v>8744</v>
      </c>
      <c r="C6202" s="7">
        <f>YEAR('Main 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c r="A6203" s="1">
        <v>6202</v>
      </c>
      <c r="B6203" s="1" t="s">
        <v>8744</v>
      </c>
      <c r="C6203" s="7">
        <f>YEAR('Main 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c r="A6204" s="1">
        <v>6203</v>
      </c>
      <c r="B6204" s="1" t="s">
        <v>8745</v>
      </c>
      <c r="C6204" s="7">
        <f>YEAR('Main 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c r="A6205" s="1">
        <v>6204</v>
      </c>
      <c r="B6205" s="1" t="s">
        <v>8746</v>
      </c>
      <c r="C6205" s="7">
        <f>YEAR('Main 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c r="A6206" s="1">
        <v>6205</v>
      </c>
      <c r="B6206" s="1" t="s">
        <v>8747</v>
      </c>
      <c r="C6206" s="7">
        <f>YEAR('Main 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c r="A6207" s="1">
        <v>6206</v>
      </c>
      <c r="B6207" s="1" t="s">
        <v>8748</v>
      </c>
      <c r="C6207" s="7">
        <f>YEAR('Main 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c r="A6208" s="1">
        <v>6207</v>
      </c>
      <c r="B6208" s="1" t="s">
        <v>8748</v>
      </c>
      <c r="C6208" s="7">
        <f>YEAR('Main 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c r="A6209" s="1">
        <v>6208</v>
      </c>
      <c r="B6209" s="1" t="s">
        <v>8748</v>
      </c>
      <c r="C6209" s="7">
        <f>YEAR('Main 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c r="A6210" s="1">
        <v>6209</v>
      </c>
      <c r="B6210" s="1" t="s">
        <v>8749</v>
      </c>
      <c r="C6210" s="7">
        <f>YEAR('Main 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c r="A6211" s="1">
        <v>6210</v>
      </c>
      <c r="B6211" s="1" t="s">
        <v>8750</v>
      </c>
      <c r="C6211" s="7">
        <f>YEAR('Main 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c r="A6212" s="1">
        <v>6211</v>
      </c>
      <c r="B6212" s="1" t="s">
        <v>8750</v>
      </c>
      <c r="C6212" s="7">
        <f>YEAR('Main 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c r="A6213" s="1">
        <v>6212</v>
      </c>
      <c r="B6213" s="1" t="s">
        <v>8750</v>
      </c>
      <c r="C6213" s="7">
        <f>YEAR('Main 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c r="A6214" s="1">
        <v>6213</v>
      </c>
      <c r="B6214" s="1" t="s">
        <v>8751</v>
      </c>
      <c r="C6214" s="7">
        <f>YEAR('Main 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c r="A6215" s="1">
        <v>6214</v>
      </c>
      <c r="B6215" s="1" t="s">
        <v>8751</v>
      </c>
      <c r="C6215" s="7">
        <f>YEAR('Main 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c r="A6216" s="1">
        <v>6215</v>
      </c>
      <c r="B6216" s="1" t="s">
        <v>8753</v>
      </c>
      <c r="C6216" s="7">
        <f>YEAR('Main 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c r="A6217" s="1">
        <v>6216</v>
      </c>
      <c r="B6217" s="1" t="s">
        <v>8754</v>
      </c>
      <c r="C6217" s="7">
        <f>YEAR('Main 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c r="A6218" s="1">
        <v>6217</v>
      </c>
      <c r="B6218" s="1" t="s">
        <v>8754</v>
      </c>
      <c r="C6218" s="7">
        <f>YEAR('Main 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c r="A6219" s="1">
        <v>6218</v>
      </c>
      <c r="B6219" s="1" t="s">
        <v>8755</v>
      </c>
      <c r="C6219" s="7">
        <f>YEAR('Main 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c r="A6220" s="1">
        <v>6219</v>
      </c>
      <c r="B6220" s="1" t="s">
        <v>8756</v>
      </c>
      <c r="C6220" s="7">
        <f>YEAR('Main 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c r="A6221" s="1">
        <v>6220</v>
      </c>
      <c r="B6221" s="1" t="s">
        <v>8756</v>
      </c>
      <c r="C6221" s="7">
        <f>YEAR('Main 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c r="A6222" s="1">
        <v>6221</v>
      </c>
      <c r="B6222" s="1" t="s">
        <v>8756</v>
      </c>
      <c r="C6222" s="7">
        <f>YEAR('Main 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c r="A6223" s="1">
        <v>6222</v>
      </c>
      <c r="B6223" s="1" t="s">
        <v>8757</v>
      </c>
      <c r="C6223" s="7">
        <f>YEAR('Main 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c r="A6224" s="1">
        <v>6223</v>
      </c>
      <c r="B6224" s="1" t="s">
        <v>8758</v>
      </c>
      <c r="C6224" s="7">
        <f>YEAR('Main 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c r="A6225" s="1">
        <v>6224</v>
      </c>
      <c r="B6225" s="1" t="s">
        <v>8758</v>
      </c>
      <c r="C6225" s="7">
        <f>YEAR('Main 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c r="A6226" s="1">
        <v>6225</v>
      </c>
      <c r="B6226" s="1" t="s">
        <v>8758</v>
      </c>
      <c r="C6226" s="7">
        <f>YEAR('Main 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c r="A6227" s="1">
        <v>6226</v>
      </c>
      <c r="B6227" s="1" t="s">
        <v>8760</v>
      </c>
      <c r="C6227" s="7">
        <f>YEAR('Main 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c r="A6228" s="1">
        <v>6227</v>
      </c>
      <c r="B6228" s="1" t="s">
        <v>8760</v>
      </c>
      <c r="C6228" s="7">
        <f>YEAR('Main 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c r="A6229" s="1">
        <v>6228</v>
      </c>
      <c r="B6229" s="1" t="s">
        <v>8761</v>
      </c>
      <c r="C6229" s="7">
        <f>YEAR('Main 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c r="A6230" s="1">
        <v>6229</v>
      </c>
      <c r="B6230" s="1" t="s">
        <v>8762</v>
      </c>
      <c r="C6230" s="7">
        <f>YEAR('Main 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c r="A6231" s="1">
        <v>6230</v>
      </c>
      <c r="B6231" s="1" t="s">
        <v>8762</v>
      </c>
      <c r="C6231" s="7">
        <f>YEAR('Main 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c r="A6232" s="1">
        <v>6231</v>
      </c>
      <c r="B6232" s="1" t="s">
        <v>8763</v>
      </c>
      <c r="C6232" s="7">
        <f>YEAR('Main 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c r="A6233" s="1">
        <v>6232</v>
      </c>
      <c r="B6233" s="1" t="s">
        <v>8765</v>
      </c>
      <c r="C6233" s="7">
        <f>YEAR('Main 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c r="A6234" s="1">
        <v>6233</v>
      </c>
      <c r="B6234" s="1" t="s">
        <v>8765</v>
      </c>
      <c r="C6234" s="7">
        <f>YEAR('Main 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c r="A6235" s="1">
        <v>6234</v>
      </c>
      <c r="B6235" s="1" t="s">
        <v>8765</v>
      </c>
      <c r="C6235" s="7">
        <f>YEAR('Main 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c r="A6236" s="1">
        <v>6235</v>
      </c>
      <c r="B6236" s="1" t="s">
        <v>8765</v>
      </c>
      <c r="C6236" s="7">
        <f>YEAR('Main 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c r="A6237" s="1">
        <v>6236</v>
      </c>
      <c r="B6237" s="1" t="s">
        <v>8765</v>
      </c>
      <c r="C6237" s="7">
        <f>YEAR('Main 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c r="A6238" s="1">
        <v>6237</v>
      </c>
      <c r="B6238" s="1" t="s">
        <v>8768</v>
      </c>
      <c r="C6238" s="7">
        <f>YEAR('Main 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c r="A6239" s="1">
        <v>6238</v>
      </c>
      <c r="B6239" s="1" t="s">
        <v>8769</v>
      </c>
      <c r="C6239" s="7">
        <f>YEAR('Main 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c r="A6240" s="1">
        <v>6239</v>
      </c>
      <c r="B6240" s="1" t="s">
        <v>8770</v>
      </c>
      <c r="C6240" s="7">
        <f>YEAR('Main 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c r="A6241" s="1">
        <v>6240</v>
      </c>
      <c r="B6241" s="1" t="s">
        <v>8770</v>
      </c>
      <c r="C6241" s="7">
        <f>YEAR('Main 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c r="A6242" s="1">
        <v>6241</v>
      </c>
      <c r="B6242" s="1" t="s">
        <v>8771</v>
      </c>
      <c r="C6242" s="7">
        <f>YEAR('Main 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c r="A6243" s="1">
        <v>6242</v>
      </c>
      <c r="B6243" s="1" t="s">
        <v>8772</v>
      </c>
      <c r="C6243" s="7">
        <f>YEAR('Main 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c r="A6244" s="1">
        <v>6243</v>
      </c>
      <c r="B6244" s="1" t="s">
        <v>8773</v>
      </c>
      <c r="C6244" s="7">
        <f>YEAR('Main 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c r="A6245" s="1">
        <v>6244</v>
      </c>
      <c r="B6245" s="1" t="s">
        <v>8774</v>
      </c>
      <c r="C6245" s="7">
        <f>YEAR('Main 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c r="A6246" s="1">
        <v>6245</v>
      </c>
      <c r="B6246" s="1" t="s">
        <v>8775</v>
      </c>
      <c r="C6246" s="7">
        <f>YEAR('Main 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c r="A6247" s="1">
        <v>6246</v>
      </c>
      <c r="B6247" s="1" t="s">
        <v>8775</v>
      </c>
      <c r="C6247" s="7">
        <f>YEAR('Main 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c r="A6248" s="1">
        <v>6247</v>
      </c>
      <c r="B6248" s="1" t="s">
        <v>8775</v>
      </c>
      <c r="C6248" s="7">
        <f>YEAR('Main 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c r="A6249" s="1">
        <v>6248</v>
      </c>
      <c r="B6249" s="1" t="s">
        <v>8776</v>
      </c>
      <c r="C6249" s="7">
        <f>YEAR('Main 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c r="A6250" s="1">
        <v>6249</v>
      </c>
      <c r="B6250" s="1" t="s">
        <v>8776</v>
      </c>
      <c r="C6250" s="7">
        <f>YEAR('Main 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c r="A6251" s="1">
        <v>6250</v>
      </c>
      <c r="B6251" s="1" t="s">
        <v>8776</v>
      </c>
      <c r="C6251" s="7">
        <f>YEAR('Main 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c r="A6252" s="1">
        <v>6251</v>
      </c>
      <c r="B6252" s="1" t="s">
        <v>8776</v>
      </c>
      <c r="C6252" s="7">
        <f>YEAR('Main 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c r="A6253" s="1">
        <v>6252</v>
      </c>
      <c r="B6253" s="1" t="s">
        <v>8779</v>
      </c>
      <c r="C6253" s="7">
        <f>YEAR('Main 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c r="A6254" s="1">
        <v>6253</v>
      </c>
      <c r="B6254" s="1" t="s">
        <v>8780</v>
      </c>
      <c r="C6254" s="7">
        <f>YEAR('Main 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c r="A6255" s="1">
        <v>6254</v>
      </c>
      <c r="B6255" s="1" t="s">
        <v>8780</v>
      </c>
      <c r="C6255" s="7">
        <f>YEAR('Main 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c r="A6256" s="1">
        <v>6255</v>
      </c>
      <c r="B6256" s="1" t="s">
        <v>8781</v>
      </c>
      <c r="C6256" s="7">
        <f>YEAR('Main 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c r="A6257" s="1">
        <v>6256</v>
      </c>
      <c r="B6257" s="1" t="s">
        <v>8782</v>
      </c>
      <c r="C6257" s="7">
        <f>YEAR('Main 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c r="A6258" s="1">
        <v>6257</v>
      </c>
      <c r="B6258" s="1" t="s">
        <v>8783</v>
      </c>
      <c r="C6258" s="7">
        <f>YEAR('Main 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c r="A6259" s="1">
        <v>6258</v>
      </c>
      <c r="B6259" s="1" t="s">
        <v>8784</v>
      </c>
      <c r="C6259" s="7">
        <f>YEAR('Main 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c r="A6260" s="1">
        <v>6259</v>
      </c>
      <c r="B6260" s="1" t="s">
        <v>8785</v>
      </c>
      <c r="C6260" s="7">
        <f>YEAR('Main 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c r="A6261" s="1">
        <v>6260</v>
      </c>
      <c r="B6261" s="1" t="s">
        <v>8786</v>
      </c>
      <c r="C6261" s="7">
        <f>YEAR('Main 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c r="A6262" s="1">
        <v>6261</v>
      </c>
      <c r="B6262" s="1" t="s">
        <v>8787</v>
      </c>
      <c r="C6262" s="7">
        <f>YEAR('Main 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c r="A6263" s="1">
        <v>6262</v>
      </c>
      <c r="B6263" s="1" t="s">
        <v>8788</v>
      </c>
      <c r="C6263" s="7">
        <f>YEAR('Main 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c r="A6264" s="1">
        <v>6263</v>
      </c>
      <c r="B6264" s="1" t="s">
        <v>8789</v>
      </c>
      <c r="C6264" s="7">
        <f>YEAR('Main 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c r="A6265" s="1">
        <v>6264</v>
      </c>
      <c r="B6265" s="1" t="s">
        <v>8790</v>
      </c>
      <c r="C6265" s="7">
        <f>YEAR('Main 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c r="A6266" s="1">
        <v>6265</v>
      </c>
      <c r="B6266" s="1" t="s">
        <v>8791</v>
      </c>
      <c r="C6266" s="7">
        <f>YEAR('Main 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c r="A6267" s="1">
        <v>6266</v>
      </c>
      <c r="B6267" s="1" t="s">
        <v>8792</v>
      </c>
      <c r="C6267" s="7">
        <f>YEAR('Main 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c r="A6268" s="1">
        <v>6267</v>
      </c>
      <c r="B6268" s="1" t="s">
        <v>8792</v>
      </c>
      <c r="C6268" s="7">
        <f>YEAR('Main 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c r="A6269" s="1">
        <v>6268</v>
      </c>
      <c r="B6269" s="1" t="s">
        <v>8793</v>
      </c>
      <c r="C6269" s="7">
        <f>YEAR('Main 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c r="A6270" s="1">
        <v>6269</v>
      </c>
      <c r="B6270" s="1" t="s">
        <v>8793</v>
      </c>
      <c r="C6270" s="7">
        <f>YEAR('Main 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c r="A6271" s="1">
        <v>6270</v>
      </c>
      <c r="B6271" s="1" t="s">
        <v>8795</v>
      </c>
      <c r="C6271" s="7">
        <f>YEAR('Main 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c r="A6272" s="1">
        <v>6271</v>
      </c>
      <c r="B6272" s="1" t="s">
        <v>8795</v>
      </c>
      <c r="C6272" s="7">
        <f>YEAR('Main 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c r="A6273" s="1">
        <v>6272</v>
      </c>
      <c r="B6273" s="1" t="s">
        <v>8795</v>
      </c>
      <c r="C6273" s="7">
        <f>YEAR('Main 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c r="A6274" s="1">
        <v>6273</v>
      </c>
      <c r="B6274" s="1" t="s">
        <v>8796</v>
      </c>
      <c r="C6274" s="7">
        <f>YEAR('Main 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c r="A6275" s="1">
        <v>6274</v>
      </c>
      <c r="B6275" s="1" t="s">
        <v>8798</v>
      </c>
      <c r="C6275" s="7">
        <f>YEAR('Main 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c r="A6276" s="1">
        <v>6275</v>
      </c>
      <c r="B6276" s="1" t="s">
        <v>8798</v>
      </c>
      <c r="C6276" s="7">
        <f>YEAR('Main 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c r="A6277" s="1">
        <v>6276</v>
      </c>
      <c r="B6277" s="1" t="s">
        <v>8798</v>
      </c>
      <c r="C6277" s="7">
        <f>YEAR('Main 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c r="A6278" s="1">
        <v>6277</v>
      </c>
      <c r="B6278" s="1" t="s">
        <v>8798</v>
      </c>
      <c r="C6278" s="7">
        <f>YEAR('Main 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c r="A6279" s="1">
        <v>6278</v>
      </c>
      <c r="B6279" s="1" t="s">
        <v>8798</v>
      </c>
      <c r="C6279" s="7">
        <f>YEAR('Main 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c r="A6280" s="1">
        <v>6279</v>
      </c>
      <c r="B6280" s="1" t="s">
        <v>8798</v>
      </c>
      <c r="C6280" s="7">
        <f>YEAR('Main 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c r="A6281" s="1">
        <v>6280</v>
      </c>
      <c r="B6281" s="1" t="s">
        <v>8798</v>
      </c>
      <c r="C6281" s="7">
        <f>YEAR('Main 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c r="A6282" s="1">
        <v>6281</v>
      </c>
      <c r="B6282" s="1" t="s">
        <v>8801</v>
      </c>
      <c r="C6282" s="7">
        <f>YEAR('Main 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c r="A6283" s="1">
        <v>6282</v>
      </c>
      <c r="B6283" s="1" t="s">
        <v>8802</v>
      </c>
      <c r="C6283" s="7">
        <f>YEAR('Main 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c r="A6284" s="1">
        <v>6283</v>
      </c>
      <c r="B6284" s="1" t="s">
        <v>8802</v>
      </c>
      <c r="C6284" s="7">
        <f>YEAR('Main 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c r="A6285" s="1">
        <v>6284</v>
      </c>
      <c r="B6285" s="1" t="s">
        <v>8805</v>
      </c>
      <c r="C6285" s="7">
        <f>YEAR('Main 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c r="A6286" s="1">
        <v>6285</v>
      </c>
      <c r="B6286" s="1" t="s">
        <v>8805</v>
      </c>
      <c r="C6286" s="7">
        <f>YEAR('Main 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c r="A6287" s="1">
        <v>6286</v>
      </c>
      <c r="B6287" s="1" t="s">
        <v>8806</v>
      </c>
      <c r="C6287" s="7">
        <f>YEAR('Main 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c r="A6288" s="1">
        <v>6287</v>
      </c>
      <c r="B6288" s="1" t="s">
        <v>8807</v>
      </c>
      <c r="C6288" s="7">
        <f>YEAR('Main 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c r="A6289" s="1">
        <v>6288</v>
      </c>
      <c r="B6289" s="1" t="s">
        <v>8808</v>
      </c>
      <c r="C6289" s="7">
        <f>YEAR('Main 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c r="A6290" s="1">
        <v>6289</v>
      </c>
      <c r="B6290" s="1" t="s">
        <v>8808</v>
      </c>
      <c r="C6290" s="7">
        <f>YEAR('Main 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c r="A6291" s="1">
        <v>6290</v>
      </c>
      <c r="B6291" s="1" t="s">
        <v>8809</v>
      </c>
      <c r="C6291" s="7">
        <f>YEAR('Main 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c r="A6292" s="1">
        <v>6291</v>
      </c>
      <c r="B6292" s="1" t="s">
        <v>8809</v>
      </c>
      <c r="C6292" s="7">
        <f>YEAR('Main 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c r="A6293" s="1">
        <v>6292</v>
      </c>
      <c r="B6293" s="1" t="s">
        <v>8810</v>
      </c>
      <c r="C6293" s="7">
        <f>YEAR('Main 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c r="A6294" s="1">
        <v>6293</v>
      </c>
      <c r="B6294" s="1" t="s">
        <v>8811</v>
      </c>
      <c r="C6294" s="7">
        <f>YEAR('Main 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c r="A6295" s="1">
        <v>6294</v>
      </c>
      <c r="B6295" s="1" t="s">
        <v>8811</v>
      </c>
      <c r="C6295" s="7">
        <f>YEAR('Main 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c r="A6296" s="1">
        <v>6295</v>
      </c>
      <c r="B6296" s="1" t="s">
        <v>8812</v>
      </c>
      <c r="C6296" s="7">
        <f>YEAR('Main 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c r="A6297" s="1">
        <v>6296</v>
      </c>
      <c r="B6297" s="1" t="s">
        <v>8813</v>
      </c>
      <c r="C6297" s="7">
        <f>YEAR('Main 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c r="A6298" s="1">
        <v>6297</v>
      </c>
      <c r="B6298" s="1" t="s">
        <v>8813</v>
      </c>
      <c r="C6298" s="7">
        <f>YEAR('Main 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c r="A6299" s="1">
        <v>6298</v>
      </c>
      <c r="B6299" s="1" t="s">
        <v>8813</v>
      </c>
      <c r="C6299" s="7">
        <f>YEAR('Main 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c r="A6300" s="1">
        <v>6299</v>
      </c>
      <c r="B6300" s="1" t="s">
        <v>8815</v>
      </c>
      <c r="C6300" s="7">
        <f>YEAR('Main 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c r="A6301" s="1">
        <v>6300</v>
      </c>
      <c r="B6301" s="1" t="s">
        <v>8816</v>
      </c>
      <c r="C6301" s="7">
        <f>YEAR('Main 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c r="A6302" s="1">
        <v>6301</v>
      </c>
      <c r="B6302" s="1" t="s">
        <v>8819</v>
      </c>
      <c r="C6302" s="7">
        <f>YEAR('Main 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c r="A6303" s="1">
        <v>6302</v>
      </c>
      <c r="B6303" s="1" t="s">
        <v>8819</v>
      </c>
      <c r="C6303" s="7">
        <f>YEAR('Main 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c r="A6304" s="1">
        <v>6303</v>
      </c>
      <c r="B6304" s="1" t="s">
        <v>8820</v>
      </c>
      <c r="C6304" s="7">
        <f>YEAR('Main 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c r="A6305" s="1">
        <v>6304</v>
      </c>
      <c r="B6305" s="1" t="s">
        <v>8821</v>
      </c>
      <c r="C6305" s="7">
        <f>YEAR('Main 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c r="A6306" s="1">
        <v>6305</v>
      </c>
      <c r="B6306" s="1" t="s">
        <v>8822</v>
      </c>
      <c r="C6306" s="7">
        <f>YEAR('Main 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c r="A6307" s="1">
        <v>6306</v>
      </c>
      <c r="B6307" s="1" t="s">
        <v>8823</v>
      </c>
      <c r="C6307" s="7">
        <f>YEAR('Main 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c r="A6308" s="1">
        <v>6307</v>
      </c>
      <c r="B6308" s="1" t="s">
        <v>8823</v>
      </c>
      <c r="C6308" s="7">
        <f>YEAR('Main 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c r="A6309" s="1">
        <v>6308</v>
      </c>
      <c r="B6309" s="1" t="s">
        <v>8823</v>
      </c>
      <c r="C6309" s="7">
        <f>YEAR('Main 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c r="A6310" s="1">
        <v>6309</v>
      </c>
      <c r="B6310" s="1" t="s">
        <v>8823</v>
      </c>
      <c r="C6310" s="7">
        <f>YEAR('Main 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c r="A6311" s="1">
        <v>6310</v>
      </c>
      <c r="B6311" s="1" t="s">
        <v>8823</v>
      </c>
      <c r="C6311" s="7">
        <f>YEAR('Main 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c r="A6312" s="1">
        <v>6311</v>
      </c>
      <c r="B6312" s="1" t="s">
        <v>8823</v>
      </c>
      <c r="C6312" s="7">
        <f>YEAR('Main 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c r="A6313" s="1">
        <v>6312</v>
      </c>
      <c r="B6313" s="1" t="s">
        <v>8825</v>
      </c>
      <c r="C6313" s="7">
        <f>YEAR('Main 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c r="A6314" s="1">
        <v>6313</v>
      </c>
      <c r="B6314" s="1" t="s">
        <v>8827</v>
      </c>
      <c r="C6314" s="7">
        <f>YEAR('Main 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c r="A6315" s="1">
        <v>6314</v>
      </c>
      <c r="B6315" s="1" t="s">
        <v>8827</v>
      </c>
      <c r="C6315" s="7">
        <f>YEAR('Main 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c r="A6316" s="1">
        <v>6315</v>
      </c>
      <c r="B6316" s="1" t="s">
        <v>8828</v>
      </c>
      <c r="C6316" s="7">
        <f>YEAR('Main 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c r="A6317" s="1">
        <v>6316</v>
      </c>
      <c r="B6317" s="1" t="s">
        <v>8828</v>
      </c>
      <c r="C6317" s="7">
        <f>YEAR('Main 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c r="A6318" s="1">
        <v>6317</v>
      </c>
      <c r="B6318" s="1" t="s">
        <v>8828</v>
      </c>
      <c r="C6318" s="7">
        <f>YEAR('Main 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c r="A6319" s="1">
        <v>6318</v>
      </c>
      <c r="B6319" s="1" t="s">
        <v>8828</v>
      </c>
      <c r="C6319" s="7">
        <f>YEAR('Main 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c r="A6320" s="1">
        <v>6319</v>
      </c>
      <c r="B6320" s="1" t="s">
        <v>8829</v>
      </c>
      <c r="C6320" s="7">
        <f>YEAR('Main 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c r="A6321" s="1">
        <v>6320</v>
      </c>
      <c r="B6321" s="1" t="s">
        <v>8829</v>
      </c>
      <c r="C6321" s="7">
        <f>YEAR('Main 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c r="A6322" s="1">
        <v>6321</v>
      </c>
      <c r="B6322" s="1" t="s">
        <v>8830</v>
      </c>
      <c r="C6322" s="7">
        <f>YEAR('Main 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c r="A6323" s="1">
        <v>6322</v>
      </c>
      <c r="B6323" s="1" t="s">
        <v>8831</v>
      </c>
      <c r="C6323" s="7">
        <f>YEAR('Main 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c r="A6324" s="1">
        <v>6323</v>
      </c>
      <c r="B6324" s="1" t="s">
        <v>8832</v>
      </c>
      <c r="C6324" s="7">
        <f>YEAR('Main 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c r="A6325" s="1">
        <v>6324</v>
      </c>
      <c r="B6325" s="1" t="s">
        <v>8833</v>
      </c>
      <c r="C6325" s="7">
        <f>YEAR('Main 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c r="A6326" s="1">
        <v>6325</v>
      </c>
      <c r="B6326" s="1" t="s">
        <v>8834</v>
      </c>
      <c r="C6326" s="7">
        <f>YEAR('Main 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c r="A6327" s="1">
        <v>6326</v>
      </c>
      <c r="B6327" s="1" t="s">
        <v>8834</v>
      </c>
      <c r="C6327" s="7">
        <f>YEAR('Main 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c r="A6328" s="1">
        <v>6327</v>
      </c>
      <c r="B6328" s="1" t="s">
        <v>8835</v>
      </c>
      <c r="C6328" s="7">
        <f>YEAR('Main 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c r="A6329" s="1">
        <v>6328</v>
      </c>
      <c r="B6329" s="1" t="s">
        <v>8835</v>
      </c>
      <c r="C6329" s="7">
        <f>YEAR('Main 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c r="A6330" s="1">
        <v>6329</v>
      </c>
      <c r="B6330" s="1" t="s">
        <v>8835</v>
      </c>
      <c r="C6330" s="7">
        <f>YEAR('Main 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c r="A6331" s="1">
        <v>6330</v>
      </c>
      <c r="B6331" s="1" t="s">
        <v>8835</v>
      </c>
      <c r="C6331" s="7">
        <f>YEAR('Main 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c r="A6332" s="1">
        <v>6331</v>
      </c>
      <c r="B6332" s="1" t="s">
        <v>8835</v>
      </c>
      <c r="C6332" s="7">
        <f>YEAR('Main 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c r="A6333" s="1">
        <v>6332</v>
      </c>
      <c r="B6333" s="1" t="s">
        <v>8835</v>
      </c>
      <c r="C6333" s="7">
        <f>YEAR('Main 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c r="A6334" s="1">
        <v>6333</v>
      </c>
      <c r="B6334" s="1" t="s">
        <v>8835</v>
      </c>
      <c r="C6334" s="7">
        <f>YEAR('Main 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c r="A6335" s="1">
        <v>6334</v>
      </c>
      <c r="B6335" s="1" t="s">
        <v>8835</v>
      </c>
      <c r="C6335" s="7">
        <f>YEAR('Main 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c r="A6336" s="1">
        <v>6335</v>
      </c>
      <c r="B6336" s="1" t="s">
        <v>8836</v>
      </c>
      <c r="C6336" s="7">
        <f>YEAR('Main 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c r="A6337" s="1">
        <v>6336</v>
      </c>
      <c r="B6337" s="1" t="s">
        <v>8836</v>
      </c>
      <c r="C6337" s="7">
        <f>YEAR('Main 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c r="A6338" s="1">
        <v>6337</v>
      </c>
      <c r="B6338" s="1" t="s">
        <v>8837</v>
      </c>
      <c r="C6338" s="7">
        <f>YEAR('Main 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c r="A6339" s="1">
        <v>6338</v>
      </c>
      <c r="B6339" s="1" t="s">
        <v>8837</v>
      </c>
      <c r="C6339" s="7">
        <f>YEAR('Main 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c r="A6340" s="1">
        <v>6339</v>
      </c>
      <c r="B6340" s="1" t="s">
        <v>8838</v>
      </c>
      <c r="C6340" s="7">
        <f>YEAR('Main 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c r="A6341" s="1">
        <v>6340</v>
      </c>
      <c r="B6341" s="1" t="s">
        <v>8838</v>
      </c>
      <c r="C6341" s="7">
        <f>YEAR('Main 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c r="A6342" s="1">
        <v>6341</v>
      </c>
      <c r="B6342" s="1" t="s">
        <v>8838</v>
      </c>
      <c r="C6342" s="7">
        <f>YEAR('Main 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c r="A6343" s="1">
        <v>6342</v>
      </c>
      <c r="B6343" s="1" t="s">
        <v>8839</v>
      </c>
      <c r="C6343" s="7">
        <f>YEAR('Main 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c r="A6344" s="1">
        <v>6343</v>
      </c>
      <c r="B6344" s="1" t="s">
        <v>8840</v>
      </c>
      <c r="C6344" s="7">
        <f>YEAR('Main 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c r="A6345" s="1">
        <v>6344</v>
      </c>
      <c r="B6345" s="1" t="s">
        <v>8840</v>
      </c>
      <c r="C6345" s="7">
        <f>YEAR('Main 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c r="A6346" s="1">
        <v>6345</v>
      </c>
      <c r="B6346" s="1" t="s">
        <v>8840</v>
      </c>
      <c r="C6346" s="7">
        <f>YEAR('Main 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c r="A6347" s="1">
        <v>6346</v>
      </c>
      <c r="B6347" s="1" t="s">
        <v>8840</v>
      </c>
      <c r="C6347" s="7">
        <f>YEAR('Main 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c r="A6348" s="1">
        <v>6347</v>
      </c>
      <c r="B6348" s="1" t="s">
        <v>8841</v>
      </c>
      <c r="C6348" s="7">
        <f>YEAR('Main 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c r="A6349" s="1">
        <v>6348</v>
      </c>
      <c r="B6349" s="1" t="s">
        <v>8842</v>
      </c>
      <c r="C6349" s="7">
        <f>YEAR('Main 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c r="A6350" s="1">
        <v>6349</v>
      </c>
      <c r="B6350" s="1" t="s">
        <v>8842</v>
      </c>
      <c r="C6350" s="7">
        <f>YEAR('Main 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c r="A6351" s="1">
        <v>6350</v>
      </c>
      <c r="B6351" s="1" t="s">
        <v>8842</v>
      </c>
      <c r="C6351" s="7">
        <f>YEAR('Main 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c r="A6352" s="1">
        <v>6351</v>
      </c>
      <c r="B6352" s="1" t="s">
        <v>8843</v>
      </c>
      <c r="C6352" s="7">
        <f>YEAR('Main 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c r="A6353" s="1">
        <v>6352</v>
      </c>
      <c r="B6353" s="1" t="s">
        <v>8844</v>
      </c>
      <c r="C6353" s="7">
        <f>YEAR('Main 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c r="A6354" s="1">
        <v>6353</v>
      </c>
      <c r="B6354" s="1" t="s">
        <v>8845</v>
      </c>
      <c r="C6354" s="7">
        <f>YEAR('Main 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c r="A6355" s="1">
        <v>6354</v>
      </c>
      <c r="B6355" s="1" t="s">
        <v>8846</v>
      </c>
      <c r="C6355" s="7">
        <f>YEAR('Main 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c r="A6356" s="1">
        <v>6355</v>
      </c>
      <c r="B6356" s="1" t="s">
        <v>8846</v>
      </c>
      <c r="C6356" s="7">
        <f>YEAR('Main 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c r="A6357" s="1">
        <v>6356</v>
      </c>
      <c r="B6357" s="1" t="s">
        <v>8847</v>
      </c>
      <c r="C6357" s="7">
        <f>YEAR('Main 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c r="A6358" s="1">
        <v>6357</v>
      </c>
      <c r="B6358" s="1" t="s">
        <v>8848</v>
      </c>
      <c r="C6358" s="7">
        <f>YEAR('Main 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c r="A6359" s="1">
        <v>6358</v>
      </c>
      <c r="B6359" s="1" t="s">
        <v>8848</v>
      </c>
      <c r="C6359" s="7">
        <f>YEAR('Main 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c r="A6360" s="1">
        <v>6359</v>
      </c>
      <c r="B6360" s="1" t="s">
        <v>8848</v>
      </c>
      <c r="C6360" s="7">
        <f>YEAR('Main 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c r="A6361" s="1">
        <v>6360</v>
      </c>
      <c r="B6361" s="1" t="s">
        <v>8848</v>
      </c>
      <c r="C6361" s="7">
        <f>YEAR('Main 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c r="A6362" s="1">
        <v>6361</v>
      </c>
      <c r="B6362" s="1" t="s">
        <v>8849</v>
      </c>
      <c r="C6362" s="7">
        <f>YEAR('Main 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c r="A6363" s="1">
        <v>6362</v>
      </c>
      <c r="B6363" s="1" t="s">
        <v>8850</v>
      </c>
      <c r="C6363" s="7">
        <f>YEAR('Main 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c r="A6364" s="1">
        <v>6363</v>
      </c>
      <c r="B6364" s="1" t="s">
        <v>8851</v>
      </c>
      <c r="C6364" s="7">
        <f>YEAR('Main 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c r="A6365" s="1">
        <v>6364</v>
      </c>
      <c r="B6365" s="1" t="s">
        <v>8851</v>
      </c>
      <c r="C6365" s="7">
        <f>YEAR('Main 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c r="A6366" s="1">
        <v>6365</v>
      </c>
      <c r="B6366" s="1" t="s">
        <v>8851</v>
      </c>
      <c r="C6366" s="7">
        <f>YEAR('Main 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c r="A6367" s="1">
        <v>6366</v>
      </c>
      <c r="B6367" s="1" t="s">
        <v>8855</v>
      </c>
      <c r="C6367" s="7">
        <f>YEAR('Main 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c r="A6368" s="1">
        <v>6367</v>
      </c>
      <c r="B6368" s="1" t="s">
        <v>8855</v>
      </c>
      <c r="C6368" s="7">
        <f>YEAR('Main 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c r="A6369" s="1">
        <v>6368</v>
      </c>
      <c r="B6369" s="1" t="s">
        <v>8855</v>
      </c>
      <c r="C6369" s="7">
        <f>YEAR('Main 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c r="A6370" s="1">
        <v>6369</v>
      </c>
      <c r="B6370" s="1" t="s">
        <v>8858</v>
      </c>
      <c r="C6370" s="7">
        <f>YEAR('Main 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c r="A6371" s="1">
        <v>6370</v>
      </c>
      <c r="B6371" s="1" t="s">
        <v>8859</v>
      </c>
      <c r="C6371" s="7">
        <f>YEAR('Main 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c r="A6372" s="1">
        <v>6371</v>
      </c>
      <c r="B6372" s="1" t="s">
        <v>8860</v>
      </c>
      <c r="C6372" s="7">
        <f>YEAR('Main 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c r="A6373" s="1">
        <v>6372</v>
      </c>
      <c r="B6373" s="1" t="s">
        <v>8861</v>
      </c>
      <c r="C6373" s="7">
        <f>YEAR('Main 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c r="A6374" s="1">
        <v>6373</v>
      </c>
      <c r="B6374" s="1" t="s">
        <v>8861</v>
      </c>
      <c r="C6374" s="7">
        <f>YEAR('Main 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c r="A6375" s="1">
        <v>6374</v>
      </c>
      <c r="B6375" s="1" t="s">
        <v>8861</v>
      </c>
      <c r="C6375" s="7">
        <f>YEAR('Main 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c r="A6376" s="1">
        <v>6375</v>
      </c>
      <c r="B6376" s="1" t="s">
        <v>8862</v>
      </c>
      <c r="C6376" s="7">
        <f>YEAR('Main 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c r="A6377" s="1">
        <v>6376</v>
      </c>
      <c r="B6377" s="1" t="s">
        <v>8862</v>
      </c>
      <c r="C6377" s="7">
        <f>YEAR('Main 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c r="A6378" s="1">
        <v>6377</v>
      </c>
      <c r="B6378" s="1" t="s">
        <v>8863</v>
      </c>
      <c r="C6378" s="7">
        <f>YEAR('Main 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c r="A6379" s="1">
        <v>6378</v>
      </c>
      <c r="B6379" s="1" t="s">
        <v>8864</v>
      </c>
      <c r="C6379" s="7">
        <f>YEAR('Main 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c r="A6380" s="1">
        <v>6379</v>
      </c>
      <c r="B6380" s="1" t="s">
        <v>8865</v>
      </c>
      <c r="C6380" s="7">
        <f>YEAR('Main 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c r="A6381" s="1">
        <v>6380</v>
      </c>
      <c r="B6381" s="1" t="s">
        <v>8865</v>
      </c>
      <c r="C6381" s="7">
        <f>YEAR('Main 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c r="A6382" s="1">
        <v>6381</v>
      </c>
      <c r="B6382" s="1" t="s">
        <v>8866</v>
      </c>
      <c r="C6382" s="7">
        <f>YEAR('Main 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c r="A6383" s="1">
        <v>6382</v>
      </c>
      <c r="B6383" s="1" t="s">
        <v>8867</v>
      </c>
      <c r="C6383" s="7">
        <f>YEAR('Main 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c r="A6384" s="1">
        <v>6383</v>
      </c>
      <c r="B6384" s="1" t="s">
        <v>8867</v>
      </c>
      <c r="C6384" s="7">
        <f>YEAR('Main 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c r="A6385" s="1">
        <v>6384</v>
      </c>
      <c r="B6385" s="1" t="s">
        <v>8868</v>
      </c>
      <c r="C6385" s="7">
        <f>YEAR('Main 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c r="A6386" s="1">
        <v>6385</v>
      </c>
      <c r="B6386" s="1" t="s">
        <v>8868</v>
      </c>
      <c r="C6386" s="7">
        <f>YEAR('Main 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c r="A6387" s="1">
        <v>6386</v>
      </c>
      <c r="B6387" s="1" t="s">
        <v>8868</v>
      </c>
      <c r="C6387" s="7">
        <f>YEAR('Main 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c r="A6388" s="1">
        <v>6387</v>
      </c>
      <c r="B6388" s="1" t="s">
        <v>8868</v>
      </c>
      <c r="C6388" s="7">
        <f>YEAR('Main 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c r="A6389" s="1">
        <v>6388</v>
      </c>
      <c r="B6389" s="1" t="s">
        <v>8869</v>
      </c>
      <c r="C6389" s="7">
        <f>YEAR('Main 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c r="A6390" s="1">
        <v>6389</v>
      </c>
      <c r="B6390" s="1" t="s">
        <v>8869</v>
      </c>
      <c r="C6390" s="7">
        <f>YEAR('Main 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c r="A6391" s="1">
        <v>6390</v>
      </c>
      <c r="B6391" s="1" t="s">
        <v>8870</v>
      </c>
      <c r="C6391" s="7">
        <f>YEAR('Main 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c r="A6392" s="1">
        <v>6391</v>
      </c>
      <c r="B6392" s="1" t="s">
        <v>8870</v>
      </c>
      <c r="C6392" s="7">
        <f>YEAR('Main 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c r="A6393" s="1">
        <v>6392</v>
      </c>
      <c r="B6393" s="1" t="s">
        <v>8871</v>
      </c>
      <c r="C6393" s="7">
        <f>YEAR('Main 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c r="A6394" s="1">
        <v>6393</v>
      </c>
      <c r="B6394" s="1" t="s">
        <v>8871</v>
      </c>
      <c r="C6394" s="7">
        <f>YEAR('Main 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c r="A6395" s="1">
        <v>6394</v>
      </c>
      <c r="B6395" s="1" t="s">
        <v>8871</v>
      </c>
      <c r="C6395" s="7">
        <f>YEAR('Main 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c r="A6396" s="1">
        <v>6395</v>
      </c>
      <c r="B6396" s="1" t="s">
        <v>8871</v>
      </c>
      <c r="C6396" s="7">
        <f>YEAR('Main 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c r="A6397" s="1">
        <v>6396</v>
      </c>
      <c r="B6397" s="1" t="s">
        <v>8871</v>
      </c>
      <c r="C6397" s="7">
        <f>YEAR('Main 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c r="A6398" s="1">
        <v>6397</v>
      </c>
      <c r="B6398" s="1" t="s">
        <v>8871</v>
      </c>
      <c r="C6398" s="7">
        <f>YEAR('Main 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c r="A6399" s="1">
        <v>6398</v>
      </c>
      <c r="B6399" s="1" t="s">
        <v>8874</v>
      </c>
      <c r="C6399" s="7">
        <f>YEAR('Main 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c r="A6400" s="1">
        <v>6399</v>
      </c>
      <c r="B6400" s="1" t="s">
        <v>8875</v>
      </c>
      <c r="C6400" s="7">
        <f>YEAR('Main 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c r="A6401" s="1">
        <v>6400</v>
      </c>
      <c r="B6401" s="1" t="s">
        <v>8875</v>
      </c>
      <c r="C6401" s="7">
        <f>YEAR('Main 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c r="A6402" s="1">
        <v>6401</v>
      </c>
      <c r="B6402" s="1" t="s">
        <v>8875</v>
      </c>
      <c r="C6402" s="7">
        <f>YEAR('Main 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c r="A6403" s="1">
        <v>6402</v>
      </c>
      <c r="B6403" s="1" t="s">
        <v>8876</v>
      </c>
      <c r="C6403" s="7">
        <f>YEAR('Main 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c r="A6404" s="1">
        <v>6403</v>
      </c>
      <c r="B6404" s="1" t="s">
        <v>8876</v>
      </c>
      <c r="C6404" s="7">
        <f>YEAR('Main 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c r="A6405" s="1">
        <v>6404</v>
      </c>
      <c r="B6405" s="1" t="s">
        <v>8876</v>
      </c>
      <c r="C6405" s="7">
        <f>YEAR('Main 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c r="A6406" s="1">
        <v>6405</v>
      </c>
      <c r="B6406" s="1" t="s">
        <v>8877</v>
      </c>
      <c r="C6406" s="7">
        <f>YEAR('Main 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c r="A6407" s="1">
        <v>6406</v>
      </c>
      <c r="B6407" s="1" t="s">
        <v>8878</v>
      </c>
      <c r="C6407" s="7">
        <f>YEAR('Main 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c r="A6408" s="1">
        <v>6407</v>
      </c>
      <c r="B6408" s="1" t="s">
        <v>8878</v>
      </c>
      <c r="C6408" s="7">
        <f>YEAR('Main 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c r="A6409" s="1">
        <v>6408</v>
      </c>
      <c r="B6409" s="1" t="s">
        <v>8879</v>
      </c>
      <c r="C6409" s="7">
        <f>YEAR('Main 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c r="A6410" s="1">
        <v>6409</v>
      </c>
      <c r="B6410" s="1" t="s">
        <v>8879</v>
      </c>
      <c r="C6410" s="7">
        <f>YEAR('Main 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c r="A6411" s="1">
        <v>6410</v>
      </c>
      <c r="B6411" s="1" t="s">
        <v>8879</v>
      </c>
      <c r="C6411" s="7">
        <f>YEAR('Main 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c r="A6412" s="1">
        <v>6411</v>
      </c>
      <c r="B6412" s="1" t="s">
        <v>8879</v>
      </c>
      <c r="C6412" s="7">
        <f>YEAR('Main 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c r="A6413" s="1">
        <v>6412</v>
      </c>
      <c r="B6413" s="1" t="s">
        <v>8879</v>
      </c>
      <c r="C6413" s="7">
        <f>YEAR('Main 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c r="A6414" s="1">
        <v>6413</v>
      </c>
      <c r="B6414" s="1" t="s">
        <v>8882</v>
      </c>
      <c r="C6414" s="7">
        <f>YEAR('Main 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c r="A6415" s="1">
        <v>6414</v>
      </c>
      <c r="B6415" s="1" t="s">
        <v>8882</v>
      </c>
      <c r="C6415" s="7">
        <f>YEAR('Main 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c r="A6416" s="1">
        <v>6415</v>
      </c>
      <c r="B6416" s="1" t="s">
        <v>8883</v>
      </c>
      <c r="C6416" s="7">
        <f>YEAR('Main 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c r="A6417" s="1">
        <v>6416</v>
      </c>
      <c r="B6417" s="1" t="s">
        <v>8884</v>
      </c>
      <c r="C6417" s="7">
        <f>YEAR('Main 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c r="A6418" s="1">
        <v>6417</v>
      </c>
      <c r="B6418" s="1" t="s">
        <v>8885</v>
      </c>
      <c r="C6418" s="7">
        <f>YEAR('Main 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c r="A6419" s="1">
        <v>6418</v>
      </c>
      <c r="B6419" s="1" t="s">
        <v>8885</v>
      </c>
      <c r="C6419" s="7">
        <f>YEAR('Main 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c r="A6420" s="1">
        <v>6419</v>
      </c>
      <c r="B6420" s="1" t="s">
        <v>8886</v>
      </c>
      <c r="C6420" s="7">
        <f>YEAR('Main 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c r="A6421" s="1">
        <v>6420</v>
      </c>
      <c r="B6421" s="1" t="s">
        <v>8886</v>
      </c>
      <c r="C6421" s="7">
        <f>YEAR('Main 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c r="A6422" s="1">
        <v>6421</v>
      </c>
      <c r="B6422" s="1" t="s">
        <v>8886</v>
      </c>
      <c r="C6422" s="7">
        <f>YEAR('Main 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c r="A6423" s="1">
        <v>6422</v>
      </c>
      <c r="B6423" s="1" t="s">
        <v>8886</v>
      </c>
      <c r="C6423" s="7">
        <f>YEAR('Main 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c r="A6424" s="1">
        <v>6423</v>
      </c>
      <c r="B6424" s="1" t="s">
        <v>8887</v>
      </c>
      <c r="C6424" s="7">
        <f>YEAR('Main 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c r="A6425" s="1">
        <v>6424</v>
      </c>
      <c r="B6425" s="1" t="s">
        <v>8888</v>
      </c>
      <c r="C6425" s="7">
        <f>YEAR('Main 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c r="A6426" s="1">
        <v>6425</v>
      </c>
      <c r="B6426" s="1" t="s">
        <v>8889</v>
      </c>
      <c r="C6426" s="7">
        <f>YEAR('Main 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c r="A6427" s="1">
        <v>6426</v>
      </c>
      <c r="B6427" s="1" t="s">
        <v>8890</v>
      </c>
      <c r="C6427" s="7">
        <f>YEAR('Main 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c r="A6428" s="1">
        <v>6427</v>
      </c>
      <c r="B6428" s="1" t="s">
        <v>8890</v>
      </c>
      <c r="C6428" s="7">
        <f>YEAR('Main 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c r="A6429" s="1">
        <v>6428</v>
      </c>
      <c r="B6429" s="1" t="s">
        <v>8890</v>
      </c>
      <c r="C6429" s="7">
        <f>YEAR('Main 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c r="A6430" s="1">
        <v>6429</v>
      </c>
      <c r="B6430" s="1" t="s">
        <v>8890</v>
      </c>
      <c r="C6430" s="7">
        <f>YEAR('Main 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c r="A6431" s="1">
        <v>6430</v>
      </c>
      <c r="B6431" s="1" t="s">
        <v>8895</v>
      </c>
      <c r="C6431" s="7">
        <f>YEAR('Main 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c r="A6432" s="1">
        <v>6431</v>
      </c>
      <c r="B6432" s="1" t="s">
        <v>8895</v>
      </c>
      <c r="C6432" s="7">
        <f>YEAR('Main 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c r="A6433" s="1">
        <v>6432</v>
      </c>
      <c r="B6433" s="1" t="s">
        <v>8895</v>
      </c>
      <c r="C6433" s="7">
        <f>YEAR('Main 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c r="A6434" s="1">
        <v>6433</v>
      </c>
      <c r="B6434" s="1" t="s">
        <v>8895</v>
      </c>
      <c r="C6434" s="7">
        <f>YEAR('Main 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c r="A6435" s="1">
        <v>6434</v>
      </c>
      <c r="B6435" s="1" t="s">
        <v>8896</v>
      </c>
      <c r="C6435" s="7">
        <f>YEAR('Main 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c r="A6436" s="1">
        <v>6435</v>
      </c>
      <c r="B6436" s="1" t="s">
        <v>8896</v>
      </c>
      <c r="C6436" s="7">
        <f>YEAR('Main 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c r="A6437" s="1">
        <v>6436</v>
      </c>
      <c r="B6437" s="1" t="s">
        <v>8897</v>
      </c>
      <c r="C6437" s="7">
        <f>YEAR('Main 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c r="A6438" s="1">
        <v>6437</v>
      </c>
      <c r="B6438" s="1" t="s">
        <v>8897</v>
      </c>
      <c r="C6438" s="7">
        <f>YEAR('Main 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c r="A6439" s="1">
        <v>6438</v>
      </c>
      <c r="B6439" s="1" t="s">
        <v>8897</v>
      </c>
      <c r="C6439" s="7">
        <f>YEAR('Main 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c r="A6440" s="1">
        <v>6439</v>
      </c>
      <c r="B6440" s="1" t="s">
        <v>8898</v>
      </c>
      <c r="C6440" s="7">
        <f>YEAR('Main 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c r="A6441" s="1">
        <v>6440</v>
      </c>
      <c r="B6441" s="1" t="s">
        <v>8899</v>
      </c>
      <c r="C6441" s="7">
        <f>YEAR('Main 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c r="A6442" s="1">
        <v>6441</v>
      </c>
      <c r="B6442" s="1" t="s">
        <v>8900</v>
      </c>
      <c r="C6442" s="7">
        <f>YEAR('Main 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c r="A6443" s="1">
        <v>6442</v>
      </c>
      <c r="B6443" s="1" t="s">
        <v>8900</v>
      </c>
      <c r="C6443" s="7">
        <f>YEAR('Main 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c r="A6444" s="1">
        <v>6443</v>
      </c>
      <c r="B6444" s="1" t="s">
        <v>8900</v>
      </c>
      <c r="C6444" s="7">
        <f>YEAR('Main 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c r="A6445" s="1">
        <v>6444</v>
      </c>
      <c r="B6445" s="1" t="s">
        <v>8900</v>
      </c>
      <c r="C6445" s="7">
        <f>YEAR('Main 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c r="A6446" s="1">
        <v>6445</v>
      </c>
      <c r="B6446" s="1" t="s">
        <v>8900</v>
      </c>
      <c r="C6446" s="7">
        <f>YEAR('Main 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c r="A6447" s="1">
        <v>6446</v>
      </c>
      <c r="B6447" s="1" t="s">
        <v>8901</v>
      </c>
      <c r="C6447" s="7">
        <f>YEAR('Main 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c r="A6448" s="1">
        <v>6447</v>
      </c>
      <c r="B6448" s="1" t="s">
        <v>8902</v>
      </c>
      <c r="C6448" s="7">
        <f>YEAR('Main 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c r="A6449" s="1">
        <v>6448</v>
      </c>
      <c r="B6449" s="1" t="s">
        <v>8902</v>
      </c>
      <c r="C6449" s="7">
        <f>YEAR('Main 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c r="A6450" s="1">
        <v>6449</v>
      </c>
      <c r="B6450" s="1" t="s">
        <v>8902</v>
      </c>
      <c r="C6450" s="7">
        <f>YEAR('Main 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c r="A6451" s="1">
        <v>6450</v>
      </c>
      <c r="B6451" s="1" t="s">
        <v>8903</v>
      </c>
      <c r="C6451" s="7">
        <f>YEAR('Main 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c r="A6452" s="1">
        <v>6451</v>
      </c>
      <c r="B6452" s="1" t="s">
        <v>8903</v>
      </c>
      <c r="C6452" s="7">
        <f>YEAR('Main 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c r="A6453" s="1">
        <v>6452</v>
      </c>
      <c r="B6453" s="1" t="s">
        <v>8903</v>
      </c>
      <c r="C6453" s="7">
        <f>YEAR('Main 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c r="A6454" s="1">
        <v>6453</v>
      </c>
      <c r="B6454" s="1" t="s">
        <v>8904</v>
      </c>
      <c r="C6454" s="7">
        <f>YEAR('Main 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c r="A6455" s="1">
        <v>6454</v>
      </c>
      <c r="B6455" s="1" t="s">
        <v>8906</v>
      </c>
      <c r="C6455" s="7">
        <f>YEAR('Main 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c r="A6456" s="1">
        <v>6455</v>
      </c>
      <c r="B6456" s="1" t="s">
        <v>8907</v>
      </c>
      <c r="C6456" s="7">
        <f>YEAR('Main 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c r="A6457" s="1">
        <v>6456</v>
      </c>
      <c r="B6457" s="1" t="s">
        <v>8907</v>
      </c>
      <c r="C6457" s="7">
        <f>YEAR('Main 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c r="A6458" s="1">
        <v>6457</v>
      </c>
      <c r="B6458" s="1" t="s">
        <v>8908</v>
      </c>
      <c r="C6458" s="7">
        <f>YEAR('Main 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c r="A6459" s="1">
        <v>6458</v>
      </c>
      <c r="B6459" s="1" t="s">
        <v>8908</v>
      </c>
      <c r="C6459" s="7">
        <f>YEAR('Main 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c r="A6460" s="1">
        <v>6459</v>
      </c>
      <c r="B6460" s="1" t="s">
        <v>8909</v>
      </c>
      <c r="C6460" s="7">
        <f>YEAR('Main 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c r="A6461" s="1">
        <v>6460</v>
      </c>
      <c r="B6461" s="1" t="s">
        <v>8909</v>
      </c>
      <c r="C6461" s="7">
        <f>YEAR('Main 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c r="A6462" s="1">
        <v>6461</v>
      </c>
      <c r="B6462" s="1" t="s">
        <v>8909</v>
      </c>
      <c r="C6462" s="7">
        <f>YEAR('Main 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c r="A6463" s="1">
        <v>6462</v>
      </c>
      <c r="B6463" s="1" t="s">
        <v>8909</v>
      </c>
      <c r="C6463" s="7">
        <f>YEAR('Main 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c r="A6464" s="1">
        <v>6463</v>
      </c>
      <c r="B6464" s="1" t="s">
        <v>8909</v>
      </c>
      <c r="C6464" s="7">
        <f>YEAR('Main 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c r="A6465" s="1">
        <v>6464</v>
      </c>
      <c r="B6465" s="1" t="s">
        <v>8909</v>
      </c>
      <c r="C6465" s="7">
        <f>YEAR('Main 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c r="A6466" s="1">
        <v>6465</v>
      </c>
      <c r="B6466" s="1" t="s">
        <v>8910</v>
      </c>
      <c r="C6466" s="7">
        <f>YEAR('Main 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c r="A6467" s="1">
        <v>6466</v>
      </c>
      <c r="B6467" s="1" t="s">
        <v>8911</v>
      </c>
      <c r="C6467" s="7">
        <f>YEAR('Main 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c r="A6468" s="1">
        <v>6467</v>
      </c>
      <c r="B6468" s="1" t="s">
        <v>8912</v>
      </c>
      <c r="C6468" s="7">
        <f>YEAR('Main 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c r="A6469" s="1">
        <v>6468</v>
      </c>
      <c r="B6469" s="1" t="s">
        <v>8913</v>
      </c>
      <c r="C6469" s="7">
        <f>YEAR('Main 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c r="A6470" s="1">
        <v>6469</v>
      </c>
      <c r="B6470" s="1" t="s">
        <v>8913</v>
      </c>
      <c r="C6470" s="7">
        <f>YEAR('Main 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c r="A6471" s="1">
        <v>6470</v>
      </c>
      <c r="B6471" s="1" t="s">
        <v>8913</v>
      </c>
      <c r="C6471" s="7">
        <f>YEAR('Main 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c r="A6472" s="1">
        <v>6471</v>
      </c>
      <c r="B6472" s="1" t="s">
        <v>8914</v>
      </c>
      <c r="C6472" s="7">
        <f>YEAR('Main 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c r="A6473" s="1">
        <v>6472</v>
      </c>
      <c r="B6473" s="1" t="s">
        <v>8914</v>
      </c>
      <c r="C6473" s="7">
        <f>YEAR('Main 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c r="A6474" s="1">
        <v>6473</v>
      </c>
      <c r="B6474" s="1" t="s">
        <v>8915</v>
      </c>
      <c r="C6474" s="7">
        <f>YEAR('Main 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c r="A6475" s="1">
        <v>6474</v>
      </c>
      <c r="B6475" s="1" t="s">
        <v>8916</v>
      </c>
      <c r="C6475" s="7">
        <f>YEAR('Main 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c r="A6476" s="1">
        <v>6475</v>
      </c>
      <c r="B6476" s="1" t="s">
        <v>8917</v>
      </c>
      <c r="C6476" s="7">
        <f>YEAR('Main 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c r="A6477" s="1">
        <v>6476</v>
      </c>
      <c r="B6477" s="1" t="s">
        <v>8918</v>
      </c>
      <c r="C6477" s="7">
        <f>YEAR('Main 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c r="A6478" s="1">
        <v>6477</v>
      </c>
      <c r="B6478" s="1" t="s">
        <v>8918</v>
      </c>
      <c r="C6478" s="7">
        <f>YEAR('Main 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c r="A6479" s="1">
        <v>6478</v>
      </c>
      <c r="B6479" s="1" t="s">
        <v>8918</v>
      </c>
      <c r="C6479" s="7">
        <f>YEAR('Main 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c r="A6480" s="1">
        <v>6479</v>
      </c>
      <c r="B6480" s="1" t="s">
        <v>8918</v>
      </c>
      <c r="C6480" s="7">
        <f>YEAR('Main 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c r="A6481" s="1">
        <v>6480</v>
      </c>
      <c r="B6481" s="1" t="s">
        <v>8918</v>
      </c>
      <c r="C6481" s="7">
        <f>YEAR('Main 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c r="A6482" s="1">
        <v>6481</v>
      </c>
      <c r="B6482" s="1" t="s">
        <v>8918</v>
      </c>
      <c r="C6482" s="7">
        <f>YEAR('Main 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c r="A6483" s="1">
        <v>6482</v>
      </c>
      <c r="B6483" s="1" t="s">
        <v>8918</v>
      </c>
      <c r="C6483" s="7">
        <f>YEAR('Main 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c r="A6484" s="1">
        <v>6483</v>
      </c>
      <c r="B6484" s="1" t="s">
        <v>8918</v>
      </c>
      <c r="C6484" s="7">
        <f>YEAR('Main 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c r="A6485" s="1">
        <v>6484</v>
      </c>
      <c r="B6485" s="1" t="s">
        <v>8919</v>
      </c>
      <c r="C6485" s="7">
        <f>YEAR('Main 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c r="A6486" s="1">
        <v>6485</v>
      </c>
      <c r="B6486" s="1" t="s">
        <v>8919</v>
      </c>
      <c r="C6486" s="7">
        <f>YEAR('Main 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c r="A6487" s="1">
        <v>6486</v>
      </c>
      <c r="B6487" s="1" t="s">
        <v>8919</v>
      </c>
      <c r="C6487" s="7">
        <f>YEAR('Main 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c r="A6488" s="1">
        <v>6487</v>
      </c>
      <c r="B6488" s="1" t="s">
        <v>8920</v>
      </c>
      <c r="C6488" s="7">
        <f>YEAR('Main 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c r="A6489" s="1">
        <v>6488</v>
      </c>
      <c r="B6489" s="1" t="s">
        <v>8920</v>
      </c>
      <c r="C6489" s="7">
        <f>YEAR('Main 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c r="A6490" s="1">
        <v>6489</v>
      </c>
      <c r="B6490" s="1" t="s">
        <v>8920</v>
      </c>
      <c r="C6490" s="7">
        <f>YEAR('Main 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c r="A6491" s="1">
        <v>6490</v>
      </c>
      <c r="B6491" s="1" t="s">
        <v>8921</v>
      </c>
      <c r="C6491" s="7">
        <f>YEAR('Main 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c r="A6492" s="1">
        <v>6491</v>
      </c>
      <c r="B6492" s="1" t="s">
        <v>8922</v>
      </c>
      <c r="C6492" s="7">
        <f>YEAR('Main 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c r="A6493" s="1">
        <v>6492</v>
      </c>
      <c r="B6493" s="1" t="s">
        <v>8923</v>
      </c>
      <c r="C6493" s="7">
        <f>YEAR('Main 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c r="A6494" s="1">
        <v>6493</v>
      </c>
      <c r="B6494" s="1" t="s">
        <v>8923</v>
      </c>
      <c r="C6494" s="7">
        <f>YEAR('Main 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c r="A6495" s="1">
        <v>6494</v>
      </c>
      <c r="B6495" s="1" t="s">
        <v>8923</v>
      </c>
      <c r="C6495" s="7">
        <f>YEAR('Main 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c r="A6496" s="1">
        <v>6495</v>
      </c>
      <c r="B6496" s="1" t="s">
        <v>8924</v>
      </c>
      <c r="C6496" s="7">
        <f>YEAR('Main 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c r="A6497" s="1">
        <v>6496</v>
      </c>
      <c r="B6497" s="1" t="s">
        <v>8924</v>
      </c>
      <c r="C6497" s="7">
        <f>YEAR('Main 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c r="A6498" s="1">
        <v>6497</v>
      </c>
      <c r="B6498" s="1" t="s">
        <v>8924</v>
      </c>
      <c r="C6498" s="7">
        <f>YEAR('Main 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c r="A6499" s="1">
        <v>6498</v>
      </c>
      <c r="B6499" s="1" t="s">
        <v>8925</v>
      </c>
      <c r="C6499" s="7">
        <f>YEAR('Main 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c r="A6500" s="1">
        <v>6499</v>
      </c>
      <c r="B6500" s="1" t="s">
        <v>8925</v>
      </c>
      <c r="C6500" s="7">
        <f>YEAR('Main 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c r="A6501" s="1">
        <v>6500</v>
      </c>
      <c r="B6501" s="1" t="s">
        <v>8925</v>
      </c>
      <c r="C6501" s="7">
        <f>YEAR('Main 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c r="A6502" s="1">
        <v>6501</v>
      </c>
      <c r="B6502" s="1" t="s">
        <v>8925</v>
      </c>
      <c r="C6502" s="7">
        <f>YEAR('Main 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c r="A6503" s="1">
        <v>6502</v>
      </c>
      <c r="B6503" s="1" t="s">
        <v>8928</v>
      </c>
      <c r="C6503" s="7">
        <f>YEAR('Main 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c r="A6504" s="1">
        <v>6503</v>
      </c>
      <c r="B6504" s="1" t="s">
        <v>8928</v>
      </c>
      <c r="C6504" s="7">
        <f>YEAR('Main 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c r="A6505" s="1">
        <v>6504</v>
      </c>
      <c r="B6505" s="1" t="s">
        <v>8928</v>
      </c>
      <c r="C6505" s="7">
        <f>YEAR('Main 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c r="A6506" s="1">
        <v>6505</v>
      </c>
      <c r="B6506" s="1" t="s">
        <v>8929</v>
      </c>
      <c r="C6506" s="7">
        <f>YEAR('Main 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c r="A6507" s="1">
        <v>6506</v>
      </c>
      <c r="B6507" s="1" t="s">
        <v>8930</v>
      </c>
      <c r="C6507" s="7">
        <f>YEAR('Main 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c r="A6508" s="1">
        <v>6507</v>
      </c>
      <c r="B6508" s="1" t="s">
        <v>8933</v>
      </c>
      <c r="C6508" s="7">
        <f>YEAR('Main 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c r="A6509" s="1">
        <v>6508</v>
      </c>
      <c r="B6509" s="1" t="s">
        <v>8933</v>
      </c>
      <c r="C6509" s="7">
        <f>YEAR('Main 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c r="A6510" s="1">
        <v>6509</v>
      </c>
      <c r="B6510" s="1" t="s">
        <v>8934</v>
      </c>
      <c r="C6510" s="7">
        <f>YEAR('Main 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c r="A6511" s="1">
        <v>6510</v>
      </c>
      <c r="B6511" s="1" t="s">
        <v>8934</v>
      </c>
      <c r="C6511" s="7">
        <f>YEAR('Main 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c r="A6512" s="1">
        <v>6511</v>
      </c>
      <c r="B6512" s="1" t="s">
        <v>8934</v>
      </c>
      <c r="C6512" s="7">
        <f>YEAR('Main 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c r="A6513" s="1">
        <v>6512</v>
      </c>
      <c r="B6513" s="1" t="s">
        <v>8935</v>
      </c>
      <c r="C6513" s="7">
        <f>YEAR('Main 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c r="A6514" s="1">
        <v>6513</v>
      </c>
      <c r="B6514" s="1" t="s">
        <v>8935</v>
      </c>
      <c r="C6514" s="7">
        <f>YEAR('Main 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c r="A6515" s="1">
        <v>6514</v>
      </c>
      <c r="B6515" s="1" t="s">
        <v>8935</v>
      </c>
      <c r="C6515" s="7">
        <f>YEAR('Main 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c r="A6516" s="1">
        <v>6515</v>
      </c>
      <c r="B6516" s="1" t="s">
        <v>8935</v>
      </c>
      <c r="C6516" s="7">
        <f>YEAR('Main 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c r="A6517" s="1">
        <v>6516</v>
      </c>
      <c r="B6517" s="1" t="s">
        <v>8936</v>
      </c>
      <c r="C6517" s="7">
        <f>YEAR('Main 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c r="A6518" s="1">
        <v>6517</v>
      </c>
      <c r="B6518" s="1" t="s">
        <v>8936</v>
      </c>
      <c r="C6518" s="7">
        <f>YEAR('Main 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c r="A6519" s="1">
        <v>6518</v>
      </c>
      <c r="B6519" s="1" t="s">
        <v>8936</v>
      </c>
      <c r="C6519" s="7">
        <f>YEAR('Main 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c r="A6520" s="1">
        <v>6519</v>
      </c>
      <c r="B6520" s="1" t="s">
        <v>8936</v>
      </c>
      <c r="C6520" s="7">
        <f>YEAR('Main 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c r="A6521" s="1">
        <v>6520</v>
      </c>
      <c r="B6521" s="1" t="s">
        <v>8936</v>
      </c>
      <c r="C6521" s="7">
        <f>YEAR('Main 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c r="A6522" s="1">
        <v>6521</v>
      </c>
      <c r="B6522" s="1" t="s">
        <v>8937</v>
      </c>
      <c r="C6522" s="7">
        <f>YEAR('Main 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c r="A6523" s="1">
        <v>6522</v>
      </c>
      <c r="B6523" s="1" t="s">
        <v>8937</v>
      </c>
      <c r="C6523" s="7">
        <f>YEAR('Main 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c r="A6524" s="1">
        <v>6523</v>
      </c>
      <c r="B6524" s="1" t="s">
        <v>8937</v>
      </c>
      <c r="C6524" s="7">
        <f>YEAR('Main 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c r="A6525" s="1">
        <v>6524</v>
      </c>
      <c r="B6525" s="1" t="s">
        <v>8940</v>
      </c>
      <c r="C6525" s="7">
        <f>YEAR('Main 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c r="A6526" s="1">
        <v>6525</v>
      </c>
      <c r="B6526" s="1" t="s">
        <v>8940</v>
      </c>
      <c r="C6526" s="7">
        <f>YEAR('Main 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c r="A6527" s="1">
        <v>6526</v>
      </c>
      <c r="B6527" s="1" t="s">
        <v>8940</v>
      </c>
      <c r="C6527" s="7">
        <f>YEAR('Main 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c r="A6528" s="1">
        <v>6527</v>
      </c>
      <c r="B6528" s="1" t="s">
        <v>8940</v>
      </c>
      <c r="C6528" s="7">
        <f>YEAR('Main 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c r="A6529" s="1">
        <v>6528</v>
      </c>
      <c r="B6529" s="1" t="s">
        <v>8941</v>
      </c>
      <c r="C6529" s="7">
        <f>YEAR('Main 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c r="A6530" s="1">
        <v>6529</v>
      </c>
      <c r="B6530" s="1" t="s">
        <v>8942</v>
      </c>
      <c r="C6530" s="7">
        <f>YEAR('Main 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c r="A6531" s="1">
        <v>6530</v>
      </c>
      <c r="B6531" s="1" t="s">
        <v>8945</v>
      </c>
      <c r="C6531" s="7">
        <f>YEAR('Main 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c r="A6532" s="1">
        <v>6531</v>
      </c>
      <c r="B6532" s="1" t="s">
        <v>8945</v>
      </c>
      <c r="C6532" s="7">
        <f>YEAR('Main 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c r="A6533" s="1">
        <v>6532</v>
      </c>
      <c r="B6533" s="1" t="s">
        <v>8946</v>
      </c>
      <c r="C6533" s="7">
        <f>YEAR('Main 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c r="A6534" s="1">
        <v>6533</v>
      </c>
      <c r="B6534" s="1" t="s">
        <v>8946</v>
      </c>
      <c r="C6534" s="7">
        <f>YEAR('Main 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c r="A6535" s="1">
        <v>6534</v>
      </c>
      <c r="B6535" s="1" t="s">
        <v>8946</v>
      </c>
      <c r="C6535" s="7">
        <f>YEAR('Main 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c r="A6536" s="1">
        <v>6535</v>
      </c>
      <c r="B6536" s="1" t="s">
        <v>8947</v>
      </c>
      <c r="C6536" s="7">
        <f>YEAR('Main 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c r="A6537" s="1">
        <v>6536</v>
      </c>
      <c r="B6537" s="1" t="s">
        <v>8947</v>
      </c>
      <c r="C6537" s="7">
        <f>YEAR('Main 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c r="A6538" s="1">
        <v>6537</v>
      </c>
      <c r="B6538" s="1" t="s">
        <v>8948</v>
      </c>
      <c r="C6538" s="7">
        <f>YEAR('Main 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c r="A6539" s="1">
        <v>6538</v>
      </c>
      <c r="B6539" s="1" t="s">
        <v>8948</v>
      </c>
      <c r="C6539" s="7">
        <f>YEAR('Main 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c r="A6540" s="1">
        <v>6539</v>
      </c>
      <c r="B6540" s="1" t="s">
        <v>8949</v>
      </c>
      <c r="C6540" s="7">
        <f>YEAR('Main 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c r="A6541" s="1">
        <v>6540</v>
      </c>
      <c r="B6541" s="1" t="s">
        <v>8949</v>
      </c>
      <c r="C6541" s="7">
        <f>YEAR('Main 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c r="A6542" s="1">
        <v>6541</v>
      </c>
      <c r="B6542" s="1" t="s">
        <v>8950</v>
      </c>
      <c r="C6542" s="7">
        <f>YEAR('Main 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c r="A6543" s="1">
        <v>6542</v>
      </c>
      <c r="B6543" s="1" t="s">
        <v>8950</v>
      </c>
      <c r="C6543" s="7">
        <f>YEAR('Main 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c r="A6544" s="1">
        <v>6543</v>
      </c>
      <c r="B6544" s="1" t="s">
        <v>8950</v>
      </c>
      <c r="C6544" s="7">
        <f>YEAR('Main 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c r="A6545" s="1">
        <v>6544</v>
      </c>
      <c r="B6545" s="1" t="s">
        <v>8950</v>
      </c>
      <c r="C6545" s="7">
        <f>YEAR('Main 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c r="A6546" s="1">
        <v>6545</v>
      </c>
      <c r="B6546" s="1" t="s">
        <v>8951</v>
      </c>
      <c r="C6546" s="7">
        <f>YEAR('Main 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c r="A6547" s="1">
        <v>6546</v>
      </c>
      <c r="B6547" s="1" t="s">
        <v>8951</v>
      </c>
      <c r="C6547" s="7">
        <f>YEAR('Main 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c r="A6548" s="1">
        <v>6547</v>
      </c>
      <c r="B6548" s="1" t="s">
        <v>8951</v>
      </c>
      <c r="C6548" s="7">
        <f>YEAR('Main 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c r="A6549" s="1">
        <v>6548</v>
      </c>
      <c r="B6549" s="1" t="s">
        <v>8952</v>
      </c>
      <c r="C6549" s="7">
        <f>YEAR('Main 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c r="A6550" s="1">
        <v>6549</v>
      </c>
      <c r="B6550" s="1" t="s">
        <v>8952</v>
      </c>
      <c r="C6550" s="7">
        <f>YEAR('Main 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c r="A6551" s="1">
        <v>6550</v>
      </c>
      <c r="B6551" s="1" t="s">
        <v>8953</v>
      </c>
      <c r="C6551" s="7">
        <f>YEAR('Main 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c r="A6552" s="1">
        <v>6551</v>
      </c>
      <c r="B6552" s="1" t="s">
        <v>8954</v>
      </c>
      <c r="C6552" s="7">
        <f>YEAR('Main 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c r="A6553" s="1">
        <v>6552</v>
      </c>
      <c r="B6553" s="1" t="s">
        <v>8955</v>
      </c>
      <c r="C6553" s="7">
        <f>YEAR('Main 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c r="A6554" s="1">
        <v>6553</v>
      </c>
      <c r="B6554" s="1" t="s">
        <v>8955</v>
      </c>
      <c r="C6554" s="7">
        <f>YEAR('Main 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c r="A6555" s="1">
        <v>6554</v>
      </c>
      <c r="B6555" s="1" t="s">
        <v>8956</v>
      </c>
      <c r="C6555" s="7">
        <f>YEAR('Main 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c r="A6556" s="1">
        <v>6555</v>
      </c>
      <c r="B6556" s="1" t="s">
        <v>8956</v>
      </c>
      <c r="C6556" s="7">
        <f>YEAR('Main 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c r="A6557" s="1">
        <v>6556</v>
      </c>
      <c r="B6557" s="1" t="s">
        <v>8956</v>
      </c>
      <c r="C6557" s="7">
        <f>YEAR('Main 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c r="A6558" s="1">
        <v>6557</v>
      </c>
      <c r="B6558" s="1" t="s">
        <v>8956</v>
      </c>
      <c r="C6558" s="7">
        <f>YEAR('Main 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c r="A6559" s="1">
        <v>6558</v>
      </c>
      <c r="B6559" s="1" t="s">
        <v>8956</v>
      </c>
      <c r="C6559" s="7">
        <f>YEAR('Main 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c r="A6560" s="1">
        <v>6559</v>
      </c>
      <c r="B6560" s="1" t="s">
        <v>8959</v>
      </c>
      <c r="C6560" s="7">
        <f>YEAR('Main 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c r="A6561" s="1">
        <v>6560</v>
      </c>
      <c r="B6561" s="1" t="s">
        <v>8960</v>
      </c>
      <c r="C6561" s="7">
        <f>YEAR('Main 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c r="A6562" s="1">
        <v>6561</v>
      </c>
      <c r="B6562" s="1" t="s">
        <v>8960</v>
      </c>
      <c r="C6562" s="7">
        <f>YEAR('Main 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c r="A6563" s="1">
        <v>6562</v>
      </c>
      <c r="B6563" s="1" t="s">
        <v>8961</v>
      </c>
      <c r="C6563" s="7">
        <f>YEAR('Main 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c r="A6564" s="1">
        <v>6563</v>
      </c>
      <c r="B6564" s="1" t="s">
        <v>8962</v>
      </c>
      <c r="C6564" s="7">
        <f>YEAR('Main 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c r="A6565" s="1">
        <v>6564</v>
      </c>
      <c r="B6565" s="1" t="s">
        <v>8962</v>
      </c>
      <c r="C6565" s="7">
        <f>YEAR('Main 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c r="A6566" s="1">
        <v>6565</v>
      </c>
      <c r="B6566" s="1" t="s">
        <v>8962</v>
      </c>
      <c r="C6566" s="7">
        <f>YEAR('Main 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c r="A6567" s="1">
        <v>6566</v>
      </c>
      <c r="B6567" s="1" t="s">
        <v>8962</v>
      </c>
      <c r="C6567" s="7">
        <f>YEAR('Main 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c r="A6568" s="1">
        <v>6567</v>
      </c>
      <c r="B6568" s="1" t="s">
        <v>8963</v>
      </c>
      <c r="C6568" s="7">
        <f>YEAR('Main 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c r="A6569" s="1">
        <v>6568</v>
      </c>
      <c r="B6569" s="1" t="s">
        <v>8963</v>
      </c>
      <c r="C6569" s="7">
        <f>YEAR('Main 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c r="A6570" s="1">
        <v>6569</v>
      </c>
      <c r="B6570" s="1" t="s">
        <v>8964</v>
      </c>
      <c r="C6570" s="7">
        <f>YEAR('Main 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c r="A6571" s="1">
        <v>6570</v>
      </c>
      <c r="B6571" s="1" t="s">
        <v>8964</v>
      </c>
      <c r="C6571" s="7">
        <f>YEAR('Main 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c r="A6572" s="1">
        <v>6571</v>
      </c>
      <c r="B6572" s="1" t="s">
        <v>8964</v>
      </c>
      <c r="C6572" s="7">
        <f>YEAR('Main 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c r="A6573" s="1">
        <v>6572</v>
      </c>
      <c r="B6573" s="1" t="s">
        <v>8964</v>
      </c>
      <c r="C6573" s="7">
        <f>YEAR('Main 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c r="A6574" s="1">
        <v>6573</v>
      </c>
      <c r="B6574" s="1" t="s">
        <v>8965</v>
      </c>
      <c r="C6574" s="7">
        <f>YEAR('Main 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c r="A6575" s="1">
        <v>6574</v>
      </c>
      <c r="B6575" s="1" t="s">
        <v>8966</v>
      </c>
      <c r="C6575" s="7">
        <f>YEAR('Main 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c r="A6576" s="1">
        <v>6575</v>
      </c>
      <c r="B6576" s="1" t="s">
        <v>8966</v>
      </c>
      <c r="C6576" s="7">
        <f>YEAR('Main 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c r="A6577" s="1">
        <v>6576</v>
      </c>
      <c r="B6577" s="1" t="s">
        <v>8969</v>
      </c>
      <c r="C6577" s="7">
        <f>YEAR('Main 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c r="A6578" s="1">
        <v>6577</v>
      </c>
      <c r="B6578" s="1" t="s">
        <v>8969</v>
      </c>
      <c r="C6578" s="7">
        <f>YEAR('Main 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c r="A6579" s="1">
        <v>6578</v>
      </c>
      <c r="B6579" s="1" t="s">
        <v>8970</v>
      </c>
      <c r="C6579" s="7">
        <f>YEAR('Main 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c r="A6580" s="1">
        <v>6579</v>
      </c>
      <c r="B6580" s="1" t="s">
        <v>8971</v>
      </c>
      <c r="C6580" s="7">
        <f>YEAR('Main 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c r="A6581" s="1">
        <v>6580</v>
      </c>
      <c r="B6581" s="1" t="s">
        <v>8972</v>
      </c>
      <c r="C6581" s="7">
        <f>YEAR('Main 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c r="A6582" s="1">
        <v>6581</v>
      </c>
      <c r="B6582" s="1" t="s">
        <v>8972</v>
      </c>
      <c r="C6582" s="7">
        <f>YEAR('Main 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c r="A6583" s="1">
        <v>6582</v>
      </c>
      <c r="B6583" s="1" t="s">
        <v>8972</v>
      </c>
      <c r="C6583" s="7">
        <f>YEAR('Main 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c r="A6584" s="1">
        <v>6583</v>
      </c>
      <c r="B6584" s="1" t="s">
        <v>8975</v>
      </c>
      <c r="C6584" s="7">
        <f>YEAR('Main 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c r="A6585" s="1">
        <v>6584</v>
      </c>
      <c r="B6585" s="1" t="s">
        <v>8976</v>
      </c>
      <c r="C6585" s="7">
        <f>YEAR('Main 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c r="A6586" s="1">
        <v>6585</v>
      </c>
      <c r="B6586" s="1" t="s">
        <v>8976</v>
      </c>
      <c r="C6586" s="7">
        <f>YEAR('Main 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c r="A6587" s="1">
        <v>6586</v>
      </c>
      <c r="B6587" s="1" t="s">
        <v>8976</v>
      </c>
      <c r="C6587" s="7">
        <f>YEAR('Main 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c r="A6588" s="1">
        <v>6587</v>
      </c>
      <c r="B6588" s="1" t="s">
        <v>8976</v>
      </c>
      <c r="C6588" s="7">
        <f>YEAR('Main 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c r="A6589" s="1">
        <v>6588</v>
      </c>
      <c r="B6589" s="1" t="s">
        <v>8976</v>
      </c>
      <c r="C6589" s="7">
        <f>YEAR('Main 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c r="A6590" s="1">
        <v>6589</v>
      </c>
      <c r="B6590" s="1" t="s">
        <v>8976</v>
      </c>
      <c r="C6590" s="7">
        <f>YEAR('Main 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c r="A6591" s="1">
        <v>6590</v>
      </c>
      <c r="B6591" s="1" t="s">
        <v>8976</v>
      </c>
      <c r="C6591" s="7">
        <f>YEAR('Main 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c r="A6592" s="1">
        <v>6591</v>
      </c>
      <c r="B6592" s="1" t="s">
        <v>8977</v>
      </c>
      <c r="C6592" s="7">
        <f>YEAR('Main 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c r="A6593" s="1">
        <v>6592</v>
      </c>
      <c r="B6593" s="1" t="s">
        <v>8979</v>
      </c>
      <c r="C6593" s="7">
        <f>YEAR('Main 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c r="A6594" s="1">
        <v>6593</v>
      </c>
      <c r="B6594" s="1" t="s">
        <v>8979</v>
      </c>
      <c r="C6594" s="7">
        <f>YEAR('Main 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c r="A6595" s="1">
        <v>6594</v>
      </c>
      <c r="B6595" s="1" t="s">
        <v>8980</v>
      </c>
      <c r="C6595" s="7">
        <f>YEAR('Main 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c r="A6596" s="1">
        <v>6595</v>
      </c>
      <c r="B6596" s="1" t="s">
        <v>8981</v>
      </c>
      <c r="C6596" s="7">
        <f>YEAR('Main 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c r="A6597" s="1">
        <v>6596</v>
      </c>
      <c r="B6597" s="1" t="s">
        <v>8982</v>
      </c>
      <c r="C6597" s="7">
        <f>YEAR('Main 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c r="A6598" s="1">
        <v>6597</v>
      </c>
      <c r="B6598" s="1" t="s">
        <v>8982</v>
      </c>
      <c r="C6598" s="7">
        <f>YEAR('Main 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c r="A6599" s="1">
        <v>6598</v>
      </c>
      <c r="B6599" s="1" t="s">
        <v>8983</v>
      </c>
      <c r="C6599" s="7">
        <f>YEAR('Main 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c r="A6600" s="1">
        <v>6599</v>
      </c>
      <c r="B6600" s="1" t="s">
        <v>8983</v>
      </c>
      <c r="C6600" s="7">
        <f>YEAR('Main 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c r="A6601" s="1">
        <v>6600</v>
      </c>
      <c r="B6601" s="1" t="s">
        <v>8984</v>
      </c>
      <c r="C6601" s="7">
        <f>YEAR('Main 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c r="A6602" s="1">
        <v>6601</v>
      </c>
      <c r="B6602" s="1" t="s">
        <v>8984</v>
      </c>
      <c r="C6602" s="7">
        <f>YEAR('Main 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c r="A6603" s="1">
        <v>6602</v>
      </c>
      <c r="B6603" s="1" t="s">
        <v>8984</v>
      </c>
      <c r="C6603" s="7">
        <f>YEAR('Main 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c r="A6604" s="1">
        <v>6603</v>
      </c>
      <c r="B6604" s="1" t="s">
        <v>8984</v>
      </c>
      <c r="C6604" s="7">
        <f>YEAR('Main 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c r="A6605" s="1">
        <v>6604</v>
      </c>
      <c r="B6605" s="1" t="s">
        <v>8985</v>
      </c>
      <c r="C6605" s="7">
        <f>YEAR('Main 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c r="A6606" s="1">
        <v>6605</v>
      </c>
      <c r="B6606" s="1" t="s">
        <v>8987</v>
      </c>
      <c r="C6606" s="7">
        <f>YEAR('Main 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c r="A6607" s="1">
        <v>6606</v>
      </c>
      <c r="B6607" s="1" t="s">
        <v>8987</v>
      </c>
      <c r="C6607" s="7">
        <f>YEAR('Main 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c r="A6608" s="1">
        <v>6607</v>
      </c>
      <c r="B6608" s="1" t="s">
        <v>8987</v>
      </c>
      <c r="C6608" s="7">
        <f>YEAR('Main 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c r="A6609" s="1">
        <v>6608</v>
      </c>
      <c r="B6609" s="1" t="s">
        <v>8987</v>
      </c>
      <c r="C6609" s="7">
        <f>YEAR('Main 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c r="A6610" s="1">
        <v>6609</v>
      </c>
      <c r="B6610" s="1" t="s">
        <v>8987</v>
      </c>
      <c r="C6610" s="7">
        <f>YEAR('Main 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c r="A6611" s="1">
        <v>6610</v>
      </c>
      <c r="B6611" s="1" t="s">
        <v>8988</v>
      </c>
      <c r="C6611" s="7">
        <f>YEAR('Main 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c r="A6612" s="1">
        <v>6611</v>
      </c>
      <c r="B6612" s="1" t="s">
        <v>8989</v>
      </c>
      <c r="C6612" s="7">
        <f>YEAR('Main 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c r="A6613" s="1">
        <v>6612</v>
      </c>
      <c r="B6613" s="1" t="s">
        <v>8990</v>
      </c>
      <c r="C6613" s="7">
        <f>YEAR('Main 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c r="A6614" s="1">
        <v>6613</v>
      </c>
      <c r="B6614" s="1" t="s">
        <v>8990</v>
      </c>
      <c r="C6614" s="7">
        <f>YEAR('Main 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c r="A6615" s="1">
        <v>6614</v>
      </c>
      <c r="B6615" s="1" t="s">
        <v>8990</v>
      </c>
      <c r="C6615" s="7">
        <f>YEAR('Main 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c r="A6616" s="1">
        <v>6615</v>
      </c>
      <c r="B6616" s="1" t="s">
        <v>8990</v>
      </c>
      <c r="C6616" s="7">
        <f>YEAR('Main 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c r="A6617" s="1">
        <v>6616</v>
      </c>
      <c r="B6617" s="1" t="s">
        <v>8991</v>
      </c>
      <c r="C6617" s="7">
        <f>YEAR('Main 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c r="A6618" s="1">
        <v>6617</v>
      </c>
      <c r="B6618" s="1" t="s">
        <v>8991</v>
      </c>
      <c r="C6618" s="7">
        <f>YEAR('Main 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c r="A6619" s="1">
        <v>6618</v>
      </c>
      <c r="B6619" s="1" t="s">
        <v>8991</v>
      </c>
      <c r="C6619" s="7">
        <f>YEAR('Main 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c r="A6620" s="1">
        <v>6619</v>
      </c>
      <c r="B6620" s="1" t="s">
        <v>8992</v>
      </c>
      <c r="C6620" s="7">
        <f>YEAR('Main 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c r="A6621" s="1">
        <v>6620</v>
      </c>
      <c r="B6621" s="1" t="s">
        <v>8992</v>
      </c>
      <c r="C6621" s="7">
        <f>YEAR('Main 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c r="A6622" s="1">
        <v>6621</v>
      </c>
      <c r="B6622" s="1" t="s">
        <v>8992</v>
      </c>
      <c r="C6622" s="7">
        <f>YEAR('Main 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c r="A6623" s="1">
        <v>6622</v>
      </c>
      <c r="B6623" s="1" t="s">
        <v>8992</v>
      </c>
      <c r="C6623" s="7">
        <f>YEAR('Main 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c r="A6624" s="1">
        <v>6623</v>
      </c>
      <c r="B6624" s="1" t="s">
        <v>8993</v>
      </c>
      <c r="C6624" s="7">
        <f>YEAR('Main 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c r="A6625" s="1">
        <v>6624</v>
      </c>
      <c r="B6625" s="1" t="s">
        <v>8993</v>
      </c>
      <c r="C6625" s="7">
        <f>YEAR('Main 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c r="A6626" s="1">
        <v>6625</v>
      </c>
      <c r="B6626" s="1" t="s">
        <v>8996</v>
      </c>
      <c r="C6626" s="7">
        <f>YEAR('Main 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c r="A6627" s="1">
        <v>6626</v>
      </c>
      <c r="B6627" s="1" t="s">
        <v>8996</v>
      </c>
      <c r="C6627" s="7">
        <f>YEAR('Main 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c r="A6628" s="1">
        <v>6627</v>
      </c>
      <c r="B6628" s="1" t="s">
        <v>8998</v>
      </c>
      <c r="C6628" s="7">
        <f>YEAR('Main 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c r="A6629" s="1">
        <v>6628</v>
      </c>
      <c r="B6629" s="1" t="s">
        <v>8999</v>
      </c>
      <c r="C6629" s="7">
        <f>YEAR('Main 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c r="A6630" s="1">
        <v>6629</v>
      </c>
      <c r="B6630" s="1" t="s">
        <v>9000</v>
      </c>
      <c r="C6630" s="7">
        <f>YEAR('Main 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c r="A6631" s="1">
        <v>6630</v>
      </c>
      <c r="B6631" s="1" t="s">
        <v>9001</v>
      </c>
      <c r="C6631" s="7">
        <f>YEAR('Main 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c r="A6632" s="1">
        <v>6631</v>
      </c>
      <c r="B6632" s="1" t="s">
        <v>9003</v>
      </c>
      <c r="C6632" s="7">
        <f>YEAR('Main 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c r="A6633" s="1">
        <v>6632</v>
      </c>
      <c r="B6633" s="1" t="s">
        <v>9003</v>
      </c>
      <c r="C6633" s="7">
        <f>YEAR('Main 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c r="A6634" s="1">
        <v>6633</v>
      </c>
      <c r="B6634" s="1" t="s">
        <v>9004</v>
      </c>
      <c r="C6634" s="7">
        <f>YEAR('Main 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c r="A6635" s="1">
        <v>6634</v>
      </c>
      <c r="B6635" s="1" t="s">
        <v>9005</v>
      </c>
      <c r="C6635" s="7">
        <f>YEAR('Main 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c r="A6636" s="1">
        <v>6635</v>
      </c>
      <c r="B6636" s="1" t="s">
        <v>9006</v>
      </c>
      <c r="C6636" s="7">
        <f>YEAR('Main 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c r="A6637" s="1">
        <v>6636</v>
      </c>
      <c r="B6637" s="1" t="s">
        <v>9006</v>
      </c>
      <c r="C6637" s="7">
        <f>YEAR('Main 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c r="A6638" s="1">
        <v>6637</v>
      </c>
      <c r="B6638" s="1" t="s">
        <v>9006</v>
      </c>
      <c r="C6638" s="7">
        <f>YEAR('Main 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c r="A6639" s="1">
        <v>6638</v>
      </c>
      <c r="B6639" s="1" t="s">
        <v>9007</v>
      </c>
      <c r="C6639" s="7">
        <f>YEAR('Main 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c r="A6640" s="1">
        <v>6639</v>
      </c>
      <c r="B6640" s="1" t="s">
        <v>9007</v>
      </c>
      <c r="C6640" s="7">
        <f>YEAR('Main 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c r="A6641" s="1">
        <v>6640</v>
      </c>
      <c r="B6641" s="1" t="s">
        <v>9008</v>
      </c>
      <c r="C6641" s="7">
        <f>YEAR('Main 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c r="A6642" s="1">
        <v>6641</v>
      </c>
      <c r="B6642" s="1" t="s">
        <v>9009</v>
      </c>
      <c r="C6642" s="7">
        <f>YEAR('Main 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c r="A6643" s="1">
        <v>6642</v>
      </c>
      <c r="B6643" s="1" t="s">
        <v>9009</v>
      </c>
      <c r="C6643" s="7">
        <f>YEAR('Main 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c r="A6644" s="1">
        <v>6643</v>
      </c>
      <c r="B6644" s="1" t="s">
        <v>9009</v>
      </c>
      <c r="C6644" s="7">
        <f>YEAR('Main 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c r="A6645" s="1">
        <v>6644</v>
      </c>
      <c r="B6645" s="1" t="s">
        <v>9010</v>
      </c>
      <c r="C6645" s="7">
        <f>YEAR('Main 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c r="A6646" s="1">
        <v>6645</v>
      </c>
      <c r="B6646" s="1" t="s">
        <v>9010</v>
      </c>
      <c r="C6646" s="7">
        <f>YEAR('Main 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c r="A6647" s="1">
        <v>6646</v>
      </c>
      <c r="B6647" s="1" t="s">
        <v>9010</v>
      </c>
      <c r="C6647" s="7">
        <f>YEAR('Main 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c r="A6648" s="1">
        <v>6647</v>
      </c>
      <c r="B6648" s="1" t="s">
        <v>9011</v>
      </c>
      <c r="C6648" s="7">
        <f>YEAR('Main 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c r="A6649" s="1">
        <v>6648</v>
      </c>
      <c r="B6649" s="1" t="s">
        <v>9011</v>
      </c>
      <c r="C6649" s="7">
        <f>YEAR('Main 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c r="A6650" s="1">
        <v>6649</v>
      </c>
      <c r="B6650" s="1" t="s">
        <v>9012</v>
      </c>
      <c r="C6650" s="7">
        <f>YEAR('Main 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c r="A6651" s="1">
        <v>6650</v>
      </c>
      <c r="B6651" s="1" t="s">
        <v>9012</v>
      </c>
      <c r="C6651" s="7">
        <f>YEAR('Main 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c r="A6652" s="1">
        <v>6651</v>
      </c>
      <c r="B6652" s="1" t="s">
        <v>9012</v>
      </c>
      <c r="C6652" s="7">
        <f>YEAR('Main 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c r="A6653" s="1">
        <v>6652</v>
      </c>
      <c r="B6653" s="1" t="s">
        <v>9012</v>
      </c>
      <c r="C6653" s="7">
        <f>YEAR('Main 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c r="A6654" s="1">
        <v>6653</v>
      </c>
      <c r="B6654" s="1" t="s">
        <v>9012</v>
      </c>
      <c r="C6654" s="7">
        <f>YEAR('Main 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c r="A6655" s="1">
        <v>6654</v>
      </c>
      <c r="B6655" s="1" t="s">
        <v>9012</v>
      </c>
      <c r="C6655" s="7">
        <f>YEAR('Main 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c r="A6656" s="1">
        <v>6655</v>
      </c>
      <c r="B6656" s="1" t="s">
        <v>9013</v>
      </c>
      <c r="C6656" s="7">
        <f>YEAR('Main 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c r="A6657" s="1">
        <v>6656</v>
      </c>
      <c r="B6657" s="1" t="s">
        <v>9013</v>
      </c>
      <c r="C6657" s="7">
        <f>YEAR('Main 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c r="A6658" s="1">
        <v>6657</v>
      </c>
      <c r="B6658" s="1" t="s">
        <v>9013</v>
      </c>
      <c r="C6658" s="7">
        <f>YEAR('Main 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c r="A6659" s="1">
        <v>6658</v>
      </c>
      <c r="B6659" s="1" t="s">
        <v>9013</v>
      </c>
      <c r="C6659" s="7">
        <f>YEAR('Main 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c r="A6660" s="1">
        <v>6659</v>
      </c>
      <c r="B6660" s="1" t="s">
        <v>9013</v>
      </c>
      <c r="C6660" s="7">
        <f>YEAR('Main 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c r="A6661" s="1">
        <v>6660</v>
      </c>
      <c r="B6661" s="1" t="s">
        <v>9013</v>
      </c>
      <c r="C6661" s="7">
        <f>YEAR('Main 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c r="A6662" s="1">
        <v>6661</v>
      </c>
      <c r="B6662" s="1" t="s">
        <v>9014</v>
      </c>
      <c r="C6662" s="7">
        <f>YEAR('Main 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c r="A6663" s="1">
        <v>6662</v>
      </c>
      <c r="B6663" s="1" t="s">
        <v>9014</v>
      </c>
      <c r="C6663" s="7">
        <f>YEAR('Main 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c r="A6664" s="1">
        <v>6663</v>
      </c>
      <c r="B6664" s="1" t="s">
        <v>9014</v>
      </c>
      <c r="C6664" s="7">
        <f>YEAR('Main 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c r="A6665" s="1">
        <v>6664</v>
      </c>
      <c r="B6665" s="1" t="s">
        <v>9015</v>
      </c>
      <c r="C6665" s="7">
        <f>YEAR('Main 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c r="A6666" s="1">
        <v>6665</v>
      </c>
      <c r="B6666" s="1" t="s">
        <v>9015</v>
      </c>
      <c r="C6666" s="7">
        <f>YEAR('Main 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c r="A6667" s="1">
        <v>6666</v>
      </c>
      <c r="B6667" s="1" t="s">
        <v>9016</v>
      </c>
      <c r="C6667" s="7">
        <f>YEAR('Main 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c r="A6668" s="1">
        <v>6667</v>
      </c>
      <c r="B6668" s="1" t="s">
        <v>9017</v>
      </c>
      <c r="C6668" s="7">
        <f>YEAR('Main 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c r="A6669" s="1">
        <v>6668</v>
      </c>
      <c r="B6669" s="1" t="s">
        <v>9017</v>
      </c>
      <c r="C6669" s="7">
        <f>YEAR('Main 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c r="A6670" s="1">
        <v>6669</v>
      </c>
      <c r="B6670" s="1" t="s">
        <v>9017</v>
      </c>
      <c r="C6670" s="7">
        <f>YEAR('Main 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c r="A6671" s="1">
        <v>6670</v>
      </c>
      <c r="B6671" s="1" t="s">
        <v>9017</v>
      </c>
      <c r="C6671" s="7">
        <f>YEAR('Main 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c r="A6672" s="1">
        <v>6671</v>
      </c>
      <c r="B6672" s="1" t="s">
        <v>9018</v>
      </c>
      <c r="C6672" s="7">
        <f>YEAR('Main 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c r="A6673" s="1">
        <v>6672</v>
      </c>
      <c r="B6673" s="1" t="s">
        <v>9019</v>
      </c>
      <c r="C6673" s="7">
        <f>YEAR('Main 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c r="A6674" s="1">
        <v>6673</v>
      </c>
      <c r="B6674" s="1" t="s">
        <v>9020</v>
      </c>
      <c r="C6674" s="7">
        <f>YEAR('Main 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c r="A6675" s="1">
        <v>6674</v>
      </c>
      <c r="B6675" s="1" t="s">
        <v>9021</v>
      </c>
      <c r="C6675" s="7">
        <f>YEAR('Main 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c r="A6676" s="1">
        <v>6675</v>
      </c>
      <c r="B6676" s="1" t="s">
        <v>9024</v>
      </c>
      <c r="C6676" s="7">
        <f>YEAR('Main 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c r="A6677" s="1">
        <v>6676</v>
      </c>
      <c r="B6677" s="1" t="s">
        <v>9024</v>
      </c>
      <c r="C6677" s="7">
        <f>YEAR('Main 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c r="A6678" s="1">
        <v>6677</v>
      </c>
      <c r="B6678" s="1" t="s">
        <v>9024</v>
      </c>
      <c r="C6678" s="7">
        <f>YEAR('Main 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c r="A6679" s="1">
        <v>6678</v>
      </c>
      <c r="B6679" s="1" t="s">
        <v>9024</v>
      </c>
      <c r="C6679" s="7">
        <f>YEAR('Main 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c r="A6680" s="1">
        <v>6679</v>
      </c>
      <c r="B6680" s="1" t="s">
        <v>9027</v>
      </c>
      <c r="C6680" s="7">
        <f>YEAR('Main 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c r="A6681" s="1">
        <v>6680</v>
      </c>
      <c r="B6681" s="1" t="s">
        <v>9028</v>
      </c>
      <c r="C6681" s="7">
        <f>YEAR('Main 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c r="A6682" s="1">
        <v>6681</v>
      </c>
      <c r="B6682" s="1" t="s">
        <v>9028</v>
      </c>
      <c r="C6682" s="7">
        <f>YEAR('Main 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c r="A6683" s="1">
        <v>6682</v>
      </c>
      <c r="B6683" s="1" t="s">
        <v>9028</v>
      </c>
      <c r="C6683" s="7">
        <f>YEAR('Main 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c r="A6684" s="1">
        <v>6683</v>
      </c>
      <c r="B6684" s="1" t="s">
        <v>9029</v>
      </c>
      <c r="C6684" s="7">
        <f>YEAR('Main 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c r="A6685" s="1">
        <v>6684</v>
      </c>
      <c r="B6685" s="1" t="s">
        <v>9030</v>
      </c>
      <c r="C6685" s="7">
        <f>YEAR('Main 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c r="A6686" s="1">
        <v>6685</v>
      </c>
      <c r="B6686" s="1" t="s">
        <v>9031</v>
      </c>
      <c r="C6686" s="7">
        <f>YEAR('Main 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c r="A6687" s="1">
        <v>6686</v>
      </c>
      <c r="B6687" s="1" t="s">
        <v>9031</v>
      </c>
      <c r="C6687" s="7">
        <f>YEAR('Main 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c r="A6688" s="1">
        <v>6687</v>
      </c>
      <c r="B6688" s="1" t="s">
        <v>9031</v>
      </c>
      <c r="C6688" s="7">
        <f>YEAR('Main 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c r="A6689" s="1">
        <v>6688</v>
      </c>
      <c r="B6689" s="1" t="s">
        <v>9032</v>
      </c>
      <c r="C6689" s="7">
        <f>YEAR('Main 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c r="A6690" s="1">
        <v>6689</v>
      </c>
      <c r="B6690" s="1" t="s">
        <v>9033</v>
      </c>
      <c r="C6690" s="7">
        <f>YEAR('Main 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c r="A6691" s="1">
        <v>6690</v>
      </c>
      <c r="B6691" s="1" t="s">
        <v>9034</v>
      </c>
      <c r="C6691" s="7">
        <f>YEAR('Main 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c r="A6692" s="1">
        <v>6691</v>
      </c>
      <c r="B6692" s="1" t="s">
        <v>9035</v>
      </c>
      <c r="C6692" s="7">
        <f>YEAR('Main 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c r="A6693" s="1">
        <v>6692</v>
      </c>
      <c r="B6693" s="1" t="s">
        <v>9035</v>
      </c>
      <c r="C6693" s="7">
        <f>YEAR('Main 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c r="A6694" s="1">
        <v>6693</v>
      </c>
      <c r="B6694" s="1" t="s">
        <v>9036</v>
      </c>
      <c r="C6694" s="7">
        <f>YEAR('Main 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c r="A6695" s="1">
        <v>6694</v>
      </c>
      <c r="B6695" s="1" t="s">
        <v>9037</v>
      </c>
      <c r="C6695" s="7">
        <f>YEAR('Main 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c r="A6696" s="1">
        <v>6695</v>
      </c>
      <c r="B6696" s="1" t="s">
        <v>9038</v>
      </c>
      <c r="C6696" s="7">
        <f>YEAR('Main 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c r="A6697" s="1">
        <v>6696</v>
      </c>
      <c r="B6697" s="1" t="s">
        <v>9039</v>
      </c>
      <c r="C6697" s="7">
        <f>YEAR('Main 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c r="A6698" s="1">
        <v>6697</v>
      </c>
      <c r="B6698" s="1" t="s">
        <v>9039</v>
      </c>
      <c r="C6698" s="7">
        <f>YEAR('Main 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c r="A6699" s="1">
        <v>6698</v>
      </c>
      <c r="B6699" s="1" t="s">
        <v>9039</v>
      </c>
      <c r="C6699" s="7">
        <f>YEAR('Main 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c r="A6700" s="1">
        <v>6699</v>
      </c>
      <c r="B6700" s="1" t="s">
        <v>9040</v>
      </c>
      <c r="C6700" s="7">
        <f>YEAR('Main 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c r="A6701" s="1">
        <v>6700</v>
      </c>
      <c r="B6701" s="1" t="s">
        <v>9040</v>
      </c>
      <c r="C6701" s="7">
        <f>YEAR('Main 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c r="A6702" s="1">
        <v>6701</v>
      </c>
      <c r="B6702" s="1" t="s">
        <v>9040</v>
      </c>
      <c r="C6702" s="7">
        <f>YEAR('Main 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c r="A6703" s="1">
        <v>6702</v>
      </c>
      <c r="B6703" s="1" t="s">
        <v>9043</v>
      </c>
      <c r="C6703" s="7">
        <f>YEAR('Main 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c r="A6704" s="1">
        <v>6703</v>
      </c>
      <c r="B6704" s="1" t="s">
        <v>9043</v>
      </c>
      <c r="C6704" s="7">
        <f>YEAR('Main 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c r="A6705" s="1">
        <v>6704</v>
      </c>
      <c r="B6705" s="1" t="s">
        <v>9044</v>
      </c>
      <c r="C6705" s="7">
        <f>YEAR('Main 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c r="A6706" s="1">
        <v>6705</v>
      </c>
      <c r="B6706" s="1" t="s">
        <v>9044</v>
      </c>
      <c r="C6706" s="7">
        <f>YEAR('Main 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c r="A6707" s="1">
        <v>6706</v>
      </c>
      <c r="B6707" s="1" t="s">
        <v>9044</v>
      </c>
      <c r="C6707" s="7">
        <f>YEAR('Main 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c r="A6708" s="1">
        <v>6707</v>
      </c>
      <c r="B6708" s="1" t="s">
        <v>9045</v>
      </c>
      <c r="C6708" s="7">
        <f>YEAR('Main 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c r="A6709" s="1">
        <v>6708</v>
      </c>
      <c r="B6709" s="1" t="s">
        <v>9046</v>
      </c>
      <c r="C6709" s="7">
        <f>YEAR('Main 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c r="A6710" s="1">
        <v>6709</v>
      </c>
      <c r="B6710" s="1" t="s">
        <v>9049</v>
      </c>
      <c r="C6710" s="7">
        <f>YEAR('Main 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c r="A6711" s="1">
        <v>6710</v>
      </c>
      <c r="B6711" s="1" t="s">
        <v>9049</v>
      </c>
      <c r="C6711" s="7">
        <f>YEAR('Main 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c r="A6712" s="1">
        <v>6711</v>
      </c>
      <c r="B6712" s="1" t="s">
        <v>9051</v>
      </c>
      <c r="C6712" s="7">
        <f>YEAR('Main 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c r="A6713" s="1">
        <v>6712</v>
      </c>
      <c r="B6713" s="1" t="s">
        <v>9052</v>
      </c>
      <c r="C6713" s="7">
        <f>YEAR('Main 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c r="A6714" s="1">
        <v>6713</v>
      </c>
      <c r="B6714" s="1" t="s">
        <v>9053</v>
      </c>
      <c r="C6714" s="7">
        <f>YEAR('Main 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c r="A6715" s="1">
        <v>6714</v>
      </c>
      <c r="B6715" s="1" t="s">
        <v>9053</v>
      </c>
      <c r="C6715" s="7">
        <f>YEAR('Main 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c r="A6716" s="1">
        <v>6715</v>
      </c>
      <c r="B6716" s="1" t="s">
        <v>9053</v>
      </c>
      <c r="C6716" s="7">
        <f>YEAR('Main 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c r="A6717" s="1">
        <v>6716</v>
      </c>
      <c r="B6717" s="1" t="s">
        <v>9053</v>
      </c>
      <c r="C6717" s="7">
        <f>YEAR('Main 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c r="A6718" s="1">
        <v>6717</v>
      </c>
      <c r="B6718" s="1" t="s">
        <v>9054</v>
      </c>
      <c r="C6718" s="7">
        <f>YEAR('Main 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c r="A6719" s="1">
        <v>6718</v>
      </c>
      <c r="B6719" s="1" t="s">
        <v>9054</v>
      </c>
      <c r="C6719" s="7">
        <f>YEAR('Main 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c r="A6720" s="1">
        <v>6719</v>
      </c>
      <c r="B6720" s="1" t="s">
        <v>9054</v>
      </c>
      <c r="C6720" s="7">
        <f>YEAR('Main 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c r="A6721" s="1">
        <v>6720</v>
      </c>
      <c r="B6721" s="1" t="s">
        <v>9055</v>
      </c>
      <c r="C6721" s="7">
        <f>YEAR('Main 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c r="A6722" s="1">
        <v>6721</v>
      </c>
      <c r="B6722" s="1" t="s">
        <v>9057</v>
      </c>
      <c r="C6722" s="7">
        <f>YEAR('Main 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c r="A6723" s="1">
        <v>6722</v>
      </c>
      <c r="B6723" s="1" t="s">
        <v>9057</v>
      </c>
      <c r="C6723" s="7">
        <f>YEAR('Main 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c r="A6724" s="1">
        <v>6723</v>
      </c>
      <c r="B6724" s="1" t="s">
        <v>9057</v>
      </c>
      <c r="C6724" s="7">
        <f>YEAR('Main 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c r="A6725" s="1">
        <v>6724</v>
      </c>
      <c r="B6725" s="1" t="s">
        <v>9058</v>
      </c>
      <c r="C6725" s="7">
        <f>YEAR('Main 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c r="A6726" s="1">
        <v>6725</v>
      </c>
      <c r="B6726" s="1" t="s">
        <v>9059</v>
      </c>
      <c r="C6726" s="7">
        <f>YEAR('Main 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c r="A6727" s="1">
        <v>6726</v>
      </c>
      <c r="B6727" s="1" t="s">
        <v>9059</v>
      </c>
      <c r="C6727" s="7">
        <f>YEAR('Main 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c r="A6728" s="1">
        <v>6727</v>
      </c>
      <c r="B6728" s="1" t="s">
        <v>9059</v>
      </c>
      <c r="C6728" s="7">
        <f>YEAR('Main 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c r="A6729" s="1">
        <v>6728</v>
      </c>
      <c r="B6729" s="1" t="s">
        <v>9060</v>
      </c>
      <c r="C6729" s="7">
        <f>YEAR('Main 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c r="A6730" s="1">
        <v>6729</v>
      </c>
      <c r="B6730" s="1" t="s">
        <v>9061</v>
      </c>
      <c r="C6730" s="7">
        <f>YEAR('Main 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c r="A6731" s="1">
        <v>6730</v>
      </c>
      <c r="B6731" s="1" t="s">
        <v>9062</v>
      </c>
      <c r="C6731" s="7">
        <f>YEAR('Main 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c r="A6732" s="1">
        <v>6731</v>
      </c>
      <c r="B6732" s="1" t="s">
        <v>9062</v>
      </c>
      <c r="C6732" s="7">
        <f>YEAR('Main 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c r="A6733" s="1">
        <v>6732</v>
      </c>
      <c r="B6733" s="1" t="s">
        <v>9062</v>
      </c>
      <c r="C6733" s="7">
        <f>YEAR('Main 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c r="A6734" s="1">
        <v>6733</v>
      </c>
      <c r="B6734" s="1" t="s">
        <v>9063</v>
      </c>
      <c r="C6734" s="7">
        <f>YEAR('Main 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c r="A6735" s="1">
        <v>6734</v>
      </c>
      <c r="B6735" s="1" t="s">
        <v>9063</v>
      </c>
      <c r="C6735" s="7">
        <f>YEAR('Main 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c r="A6736" s="1">
        <v>6735</v>
      </c>
      <c r="B6736" s="1" t="s">
        <v>9064</v>
      </c>
      <c r="C6736" s="7">
        <f>YEAR('Main 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c r="A6737" s="1">
        <v>6736</v>
      </c>
      <c r="B6737" s="1" t="s">
        <v>9065</v>
      </c>
      <c r="C6737" s="7">
        <f>YEAR('Main 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c r="A6738" s="1">
        <v>6737</v>
      </c>
      <c r="B6738" s="1" t="s">
        <v>9065</v>
      </c>
      <c r="C6738" s="7">
        <f>YEAR('Main 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c r="A6739" s="1">
        <v>6738</v>
      </c>
      <c r="B6739" s="1" t="s">
        <v>9065</v>
      </c>
      <c r="C6739" s="7">
        <f>YEAR('Main 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c r="A6740" s="1">
        <v>6739</v>
      </c>
      <c r="B6740" s="1" t="s">
        <v>9065</v>
      </c>
      <c r="C6740" s="7">
        <f>YEAR('Main 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c r="A6741" s="1">
        <v>6740</v>
      </c>
      <c r="B6741" s="1" t="s">
        <v>9066</v>
      </c>
      <c r="C6741" s="7">
        <f>YEAR('Main 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c r="A6742" s="1">
        <v>6741</v>
      </c>
      <c r="B6742" s="1" t="s">
        <v>9066</v>
      </c>
      <c r="C6742" s="7">
        <f>YEAR('Main 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c r="A6743" s="1">
        <v>6742</v>
      </c>
      <c r="B6743" s="1" t="s">
        <v>9066</v>
      </c>
      <c r="C6743" s="7">
        <f>YEAR('Main 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c r="A6744" s="1">
        <v>6743</v>
      </c>
      <c r="B6744" s="1" t="s">
        <v>9067</v>
      </c>
      <c r="C6744" s="7">
        <f>YEAR('Main 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c r="A6745" s="1">
        <v>6744</v>
      </c>
      <c r="B6745" s="1" t="s">
        <v>9068</v>
      </c>
      <c r="C6745" s="7">
        <f>YEAR('Main 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c r="A6746" s="1">
        <v>6745</v>
      </c>
      <c r="B6746" s="1" t="s">
        <v>9069</v>
      </c>
      <c r="C6746" s="7">
        <f>YEAR('Main 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c r="A6747" s="1">
        <v>6746</v>
      </c>
      <c r="B6747" s="1" t="s">
        <v>9069</v>
      </c>
      <c r="C6747" s="7">
        <f>YEAR('Main 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c r="A6748" s="1">
        <v>6747</v>
      </c>
      <c r="B6748" s="1" t="s">
        <v>9070</v>
      </c>
      <c r="C6748" s="7">
        <f>YEAR('Main 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c r="A6749" s="1">
        <v>6748</v>
      </c>
      <c r="B6749" s="1" t="s">
        <v>9071</v>
      </c>
      <c r="C6749" s="7">
        <f>YEAR('Main 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c r="A6750" s="1">
        <v>6749</v>
      </c>
      <c r="B6750" s="1" t="s">
        <v>9071</v>
      </c>
      <c r="C6750" s="7">
        <f>YEAR('Main 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c r="A6751" s="1">
        <v>6750</v>
      </c>
      <c r="B6751" s="1" t="s">
        <v>9071</v>
      </c>
      <c r="C6751" s="7">
        <f>YEAR('Main 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c r="A6752" s="1">
        <v>6751</v>
      </c>
      <c r="B6752" s="1" t="s">
        <v>9072</v>
      </c>
      <c r="C6752" s="7">
        <f>YEAR('Main 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c r="A6753" s="1">
        <v>6752</v>
      </c>
      <c r="B6753" s="1" t="s">
        <v>9072</v>
      </c>
      <c r="C6753" s="7">
        <f>YEAR('Main 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c r="A6754" s="1">
        <v>6753</v>
      </c>
      <c r="B6754" s="1" t="s">
        <v>9072</v>
      </c>
      <c r="C6754" s="7">
        <f>YEAR('Main 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c r="A6755" s="1">
        <v>6754</v>
      </c>
      <c r="B6755" s="1" t="s">
        <v>9072</v>
      </c>
      <c r="C6755" s="7">
        <f>YEAR('Main 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c r="A6756" s="1">
        <v>6755</v>
      </c>
      <c r="B6756" s="1" t="s">
        <v>9072</v>
      </c>
      <c r="C6756" s="7">
        <f>YEAR('Main 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c r="A6757" s="1">
        <v>6756</v>
      </c>
      <c r="B6757" s="1" t="s">
        <v>9073</v>
      </c>
      <c r="C6757" s="7">
        <f>YEAR('Main 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c r="A6758" s="1">
        <v>6757</v>
      </c>
      <c r="B6758" s="1" t="s">
        <v>9073</v>
      </c>
      <c r="C6758" s="7">
        <f>YEAR('Main 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c r="A6759" s="1">
        <v>6758</v>
      </c>
      <c r="B6759" s="1" t="s">
        <v>9073</v>
      </c>
      <c r="C6759" s="7">
        <f>YEAR('Main 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c r="A6760" s="1">
        <v>6759</v>
      </c>
      <c r="B6760" s="1" t="s">
        <v>9073</v>
      </c>
      <c r="C6760" s="7">
        <f>YEAR('Main 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c r="A6761" s="1">
        <v>6760</v>
      </c>
      <c r="B6761" s="1" t="s">
        <v>9076</v>
      </c>
      <c r="C6761" s="7">
        <f>YEAR('Main 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c r="A6762" s="1">
        <v>6761</v>
      </c>
      <c r="B6762" s="1" t="s">
        <v>9077</v>
      </c>
      <c r="C6762" s="7">
        <f>YEAR('Main 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c r="A6763" s="1">
        <v>6762</v>
      </c>
      <c r="B6763" s="1" t="s">
        <v>9078</v>
      </c>
      <c r="C6763" s="7">
        <f>YEAR('Main 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c r="A6764" s="1">
        <v>6763</v>
      </c>
      <c r="B6764" s="1" t="s">
        <v>9079</v>
      </c>
      <c r="C6764" s="7">
        <f>YEAR('Main 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c r="A6765" s="1">
        <v>6764</v>
      </c>
      <c r="B6765" s="1" t="s">
        <v>9079</v>
      </c>
      <c r="C6765" s="7">
        <f>YEAR('Main 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c r="A6766" s="1">
        <v>6765</v>
      </c>
      <c r="B6766" s="1" t="s">
        <v>9079</v>
      </c>
      <c r="C6766" s="7">
        <f>YEAR('Main 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c r="A6767" s="1">
        <v>6766</v>
      </c>
      <c r="B6767" s="1" t="s">
        <v>9082</v>
      </c>
      <c r="C6767" s="7">
        <f>YEAR('Main 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c r="A6768" s="1">
        <v>6767</v>
      </c>
      <c r="B6768" s="1" t="s">
        <v>9082</v>
      </c>
      <c r="C6768" s="7">
        <f>YEAR('Main 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c r="A6769" s="1">
        <v>6768</v>
      </c>
      <c r="B6769" s="1" t="s">
        <v>9082</v>
      </c>
      <c r="C6769" s="7">
        <f>YEAR('Main 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c r="A6770" s="1">
        <v>6769</v>
      </c>
      <c r="B6770" s="1" t="s">
        <v>9083</v>
      </c>
      <c r="C6770" s="7">
        <f>YEAR('Main 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c r="A6771" s="1">
        <v>6770</v>
      </c>
      <c r="B6771" s="1" t="s">
        <v>9084</v>
      </c>
      <c r="C6771" s="7">
        <f>YEAR('Main 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c r="A6772" s="1">
        <v>6771</v>
      </c>
      <c r="B6772" s="1" t="s">
        <v>9085</v>
      </c>
      <c r="C6772" s="7">
        <f>YEAR('Main 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c r="A6773" s="1">
        <v>6772</v>
      </c>
      <c r="B6773" s="1" t="s">
        <v>9085</v>
      </c>
      <c r="C6773" s="7">
        <f>YEAR('Main 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c r="A6774" s="1">
        <v>6773</v>
      </c>
      <c r="B6774" s="1" t="s">
        <v>9086</v>
      </c>
      <c r="C6774" s="7">
        <f>YEAR('Main 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c r="A6775" s="1">
        <v>6774</v>
      </c>
      <c r="B6775" s="1" t="s">
        <v>9086</v>
      </c>
      <c r="C6775" s="7">
        <f>YEAR('Main 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c r="A6776" s="1">
        <v>6775</v>
      </c>
      <c r="B6776" s="1" t="s">
        <v>9086</v>
      </c>
      <c r="C6776" s="7">
        <f>YEAR('Main 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c r="A6777" s="1">
        <v>6776</v>
      </c>
      <c r="B6777" s="1" t="s">
        <v>9089</v>
      </c>
      <c r="C6777" s="7">
        <f>YEAR('Main 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c r="A6778" s="1">
        <v>6777</v>
      </c>
      <c r="B6778" s="1" t="s">
        <v>9090</v>
      </c>
      <c r="C6778" s="7">
        <f>YEAR('Main 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c r="A6779" s="1">
        <v>6778</v>
      </c>
      <c r="B6779" s="1" t="s">
        <v>9091</v>
      </c>
      <c r="C6779" s="7">
        <f>YEAR('Main 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c r="A6780" s="1">
        <v>6779</v>
      </c>
      <c r="B6780" s="1" t="s">
        <v>9092</v>
      </c>
      <c r="C6780" s="7">
        <f>YEAR('Main 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c r="A6781" s="1">
        <v>6780</v>
      </c>
      <c r="B6781" s="1" t="s">
        <v>9092</v>
      </c>
      <c r="C6781" s="7">
        <f>YEAR('Main 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c r="A6782" s="1">
        <v>6781</v>
      </c>
      <c r="B6782" s="1" t="s">
        <v>9092</v>
      </c>
      <c r="C6782" s="7">
        <f>YEAR('Main 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c r="A6783" s="1">
        <v>6782</v>
      </c>
      <c r="B6783" s="1" t="s">
        <v>9092</v>
      </c>
      <c r="C6783" s="7">
        <f>YEAR('Main 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c r="A6784" s="1">
        <v>6783</v>
      </c>
      <c r="B6784" s="1" t="s">
        <v>9093</v>
      </c>
      <c r="C6784" s="7">
        <f>YEAR('Main 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c r="A6785" s="1">
        <v>6784</v>
      </c>
      <c r="B6785" s="1" t="s">
        <v>9093</v>
      </c>
      <c r="C6785" s="7">
        <f>YEAR('Main 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c r="A6786" s="1">
        <v>6785</v>
      </c>
      <c r="B6786" s="1" t="s">
        <v>9093</v>
      </c>
      <c r="C6786" s="7">
        <f>YEAR('Main 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c r="A6787" s="1">
        <v>6786</v>
      </c>
      <c r="B6787" s="1" t="s">
        <v>9093</v>
      </c>
      <c r="C6787" s="7">
        <f>YEAR('Main 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c r="A6788" s="1">
        <v>6787</v>
      </c>
      <c r="B6788" s="1" t="s">
        <v>9093</v>
      </c>
      <c r="C6788" s="7">
        <f>YEAR('Main 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c r="A6789" s="1">
        <v>6788</v>
      </c>
      <c r="B6789" s="1" t="s">
        <v>9096</v>
      </c>
      <c r="C6789" s="7">
        <f>YEAR('Main 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c r="A6790" s="1">
        <v>6789</v>
      </c>
      <c r="B6790" s="1" t="s">
        <v>9096</v>
      </c>
      <c r="C6790" s="7">
        <f>YEAR('Main 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c r="A6791" s="1">
        <v>6790</v>
      </c>
      <c r="B6791" s="1" t="s">
        <v>9097</v>
      </c>
      <c r="C6791" s="7">
        <f>YEAR('Main 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c r="A6792" s="1">
        <v>6791</v>
      </c>
      <c r="B6792" s="1" t="s">
        <v>9098</v>
      </c>
      <c r="C6792" s="7">
        <f>YEAR('Main 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c r="A6793" s="1">
        <v>6792</v>
      </c>
      <c r="B6793" s="1" t="s">
        <v>9101</v>
      </c>
      <c r="C6793" s="7">
        <f>YEAR('Main 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c r="A6794" s="1">
        <v>6793</v>
      </c>
      <c r="B6794" s="1" t="s">
        <v>9102</v>
      </c>
      <c r="C6794" s="7">
        <f>YEAR('Main 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c r="A6795" s="1">
        <v>6794</v>
      </c>
      <c r="B6795" s="1" t="s">
        <v>9103</v>
      </c>
      <c r="C6795" s="7">
        <f>YEAR('Main 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c r="A6796" s="1">
        <v>6795</v>
      </c>
      <c r="B6796" s="1" t="s">
        <v>9103</v>
      </c>
      <c r="C6796" s="7">
        <f>YEAR('Main 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c r="A6797" s="1">
        <v>6796</v>
      </c>
      <c r="B6797" s="1" t="s">
        <v>9103</v>
      </c>
      <c r="C6797" s="7">
        <f>YEAR('Main 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c r="A6798" s="1">
        <v>6797</v>
      </c>
      <c r="B6798" s="1" t="s">
        <v>9104</v>
      </c>
      <c r="C6798" s="7">
        <f>YEAR('Main 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c r="A6799" s="1">
        <v>6798</v>
      </c>
      <c r="B6799" s="1" t="s">
        <v>9104</v>
      </c>
      <c r="C6799" s="7">
        <f>YEAR('Main 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c r="A6800" s="1">
        <v>6799</v>
      </c>
      <c r="B6800" s="1" t="s">
        <v>9104</v>
      </c>
      <c r="C6800" s="7">
        <f>YEAR('Main 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c r="A6801" s="1">
        <v>6800</v>
      </c>
      <c r="B6801" s="1" t="s">
        <v>9107</v>
      </c>
      <c r="C6801" s="7">
        <f>YEAR('Main 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c r="A6802" s="1">
        <v>6801</v>
      </c>
      <c r="B6802" s="1" t="s">
        <v>9107</v>
      </c>
      <c r="C6802" s="7">
        <f>YEAR('Main 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c r="A6803" s="1">
        <v>6802</v>
      </c>
      <c r="B6803" s="1" t="s">
        <v>9107</v>
      </c>
      <c r="C6803" s="7">
        <f>YEAR('Main 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c r="A6804" s="1">
        <v>6803</v>
      </c>
      <c r="B6804" s="1" t="s">
        <v>9107</v>
      </c>
      <c r="C6804" s="7">
        <f>YEAR('Main 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c r="A6805" s="1">
        <v>6804</v>
      </c>
      <c r="B6805" s="1" t="s">
        <v>9107</v>
      </c>
      <c r="C6805" s="7">
        <f>YEAR('Main 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c r="A6806" s="1">
        <v>6805</v>
      </c>
      <c r="B6806" s="1" t="s">
        <v>9108</v>
      </c>
      <c r="C6806" s="7">
        <f>YEAR('Main 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c r="A6807" s="1">
        <v>6806</v>
      </c>
      <c r="B6807" s="1" t="s">
        <v>9109</v>
      </c>
      <c r="C6807" s="7">
        <f>YEAR('Main 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c r="A6808" s="1">
        <v>6807</v>
      </c>
      <c r="B6808" s="1" t="s">
        <v>9110</v>
      </c>
      <c r="C6808" s="7">
        <f>YEAR('Main 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c r="A6809" s="1">
        <v>6808</v>
      </c>
      <c r="B6809" s="1" t="s">
        <v>9111</v>
      </c>
      <c r="C6809" s="7">
        <f>YEAR('Main 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c r="A6810" s="1">
        <v>6809</v>
      </c>
      <c r="B6810" s="1" t="s">
        <v>9111</v>
      </c>
      <c r="C6810" s="7">
        <f>YEAR('Main 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c r="A6811" s="1">
        <v>6810</v>
      </c>
      <c r="B6811" s="1" t="s">
        <v>9112</v>
      </c>
      <c r="C6811" s="7">
        <f>YEAR('Main 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c r="A6812" s="1">
        <v>6811</v>
      </c>
      <c r="B6812" s="1" t="s">
        <v>9112</v>
      </c>
      <c r="C6812" s="7">
        <f>YEAR('Main 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c r="A6813" s="1">
        <v>6812</v>
      </c>
      <c r="B6813" s="1" t="s">
        <v>9112</v>
      </c>
      <c r="C6813" s="7">
        <f>YEAR('Main 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c r="A6814" s="1">
        <v>6813</v>
      </c>
      <c r="B6814" s="1" t="s">
        <v>9112</v>
      </c>
      <c r="C6814" s="7">
        <f>YEAR('Main 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c r="A6815" s="1">
        <v>6814</v>
      </c>
      <c r="B6815" s="1" t="s">
        <v>9112</v>
      </c>
      <c r="C6815" s="7">
        <f>YEAR('Main 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c r="A6816" s="1">
        <v>6815</v>
      </c>
      <c r="B6816" s="1" t="s">
        <v>9112</v>
      </c>
      <c r="C6816" s="7">
        <f>YEAR('Main 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c r="A6817" s="1">
        <v>6816</v>
      </c>
      <c r="B6817" s="1" t="s">
        <v>9115</v>
      </c>
      <c r="C6817" s="7">
        <f>YEAR('Main 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c r="A6818" s="1">
        <v>6817</v>
      </c>
      <c r="B6818" s="1" t="s">
        <v>9115</v>
      </c>
      <c r="C6818" s="7">
        <f>YEAR('Main 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c r="A6819" s="1">
        <v>6818</v>
      </c>
      <c r="B6819" s="1" t="s">
        <v>9115</v>
      </c>
      <c r="C6819" s="7">
        <f>YEAR('Main 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c r="A6820" s="1">
        <v>6819</v>
      </c>
      <c r="B6820" s="1" t="s">
        <v>9116</v>
      </c>
      <c r="C6820" s="7">
        <f>YEAR('Main 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c r="A6821" s="1">
        <v>6820</v>
      </c>
      <c r="B6821" s="1" t="s">
        <v>9116</v>
      </c>
      <c r="C6821" s="7">
        <f>YEAR('Main 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c r="A6822" s="1">
        <v>6821</v>
      </c>
      <c r="B6822" s="1" t="s">
        <v>9116</v>
      </c>
      <c r="C6822" s="7">
        <f>YEAR('Main 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c r="A6823" s="1">
        <v>6822</v>
      </c>
      <c r="B6823" s="1" t="s">
        <v>9116</v>
      </c>
      <c r="C6823" s="7">
        <f>YEAR('Main 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c r="A6824" s="1">
        <v>6823</v>
      </c>
      <c r="B6824" s="1" t="s">
        <v>9117</v>
      </c>
      <c r="C6824" s="7">
        <f>YEAR('Main 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c r="A6825" s="1">
        <v>6824</v>
      </c>
      <c r="B6825" s="1" t="s">
        <v>9118</v>
      </c>
      <c r="C6825" s="7">
        <f>YEAR('Main 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c r="A6826" s="1">
        <v>6825</v>
      </c>
      <c r="B6826" s="1" t="s">
        <v>9118</v>
      </c>
      <c r="C6826" s="7">
        <f>YEAR('Main 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c r="A6827" s="1">
        <v>6826</v>
      </c>
      <c r="B6827" s="1" t="s">
        <v>9119</v>
      </c>
      <c r="C6827" s="7">
        <f>YEAR('Main 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c r="A6828" s="1">
        <v>6827</v>
      </c>
      <c r="B6828" s="1" t="s">
        <v>9119</v>
      </c>
      <c r="C6828" s="7">
        <f>YEAR('Main 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c r="A6829" s="1">
        <v>6828</v>
      </c>
      <c r="B6829" s="1" t="s">
        <v>9119</v>
      </c>
      <c r="C6829" s="7">
        <f>YEAR('Main 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c r="A6830" s="1">
        <v>6829</v>
      </c>
      <c r="B6830" s="1" t="s">
        <v>9119</v>
      </c>
      <c r="C6830" s="7">
        <f>YEAR('Main 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c r="A6831" s="1">
        <v>6830</v>
      </c>
      <c r="B6831" s="1" t="s">
        <v>9119</v>
      </c>
      <c r="C6831" s="7">
        <f>YEAR('Main 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c r="A6832" s="1">
        <v>6831</v>
      </c>
      <c r="B6832" s="1" t="s">
        <v>9120</v>
      </c>
      <c r="C6832" s="7">
        <f>YEAR('Main 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c r="A6833" s="1">
        <v>6832</v>
      </c>
      <c r="B6833" s="1" t="s">
        <v>9121</v>
      </c>
      <c r="C6833" s="7">
        <f>YEAR('Main 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c r="A6834" s="1">
        <v>6833</v>
      </c>
      <c r="B6834" s="1" t="s">
        <v>9122</v>
      </c>
      <c r="C6834" s="7">
        <f>YEAR('Main 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c r="A6835" s="1">
        <v>6834</v>
      </c>
      <c r="B6835" s="1" t="s">
        <v>9123</v>
      </c>
      <c r="C6835" s="7">
        <f>YEAR('Main 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c r="A6836" s="1">
        <v>6835</v>
      </c>
      <c r="B6836" s="1" t="s">
        <v>9124</v>
      </c>
      <c r="C6836" s="7">
        <f>YEAR('Main 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c r="A6837" s="1">
        <v>6836</v>
      </c>
      <c r="B6837" s="1" t="s">
        <v>9126</v>
      </c>
      <c r="C6837" s="7">
        <f>YEAR('Main 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c r="A6838" s="1">
        <v>6837</v>
      </c>
      <c r="B6838" s="1" t="s">
        <v>9126</v>
      </c>
      <c r="C6838" s="7">
        <f>YEAR('Main 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c r="A6839" s="1">
        <v>6838</v>
      </c>
      <c r="B6839" s="1" t="s">
        <v>9127</v>
      </c>
      <c r="C6839" s="7">
        <f>YEAR('Main 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c r="A6840" s="1">
        <v>6839</v>
      </c>
      <c r="B6840" s="1" t="s">
        <v>9128</v>
      </c>
      <c r="C6840" s="7">
        <f>YEAR('Main 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c r="A6841" s="1">
        <v>6840</v>
      </c>
      <c r="B6841" s="1" t="s">
        <v>9128</v>
      </c>
      <c r="C6841" s="7">
        <f>YEAR('Main 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c r="A6842" s="1">
        <v>6841</v>
      </c>
      <c r="B6842" s="1" t="s">
        <v>9129</v>
      </c>
      <c r="C6842" s="7">
        <f>YEAR('Main 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c r="A6843" s="1">
        <v>6842</v>
      </c>
      <c r="B6843" s="1" t="s">
        <v>9130</v>
      </c>
      <c r="C6843" s="7">
        <f>YEAR('Main 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c r="A6844" s="1">
        <v>6843</v>
      </c>
      <c r="B6844" s="1" t="s">
        <v>9130</v>
      </c>
      <c r="C6844" s="7">
        <f>YEAR('Main 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c r="A6845" s="1">
        <v>6844</v>
      </c>
      <c r="B6845" s="1" t="s">
        <v>9130</v>
      </c>
      <c r="C6845" s="7">
        <f>YEAR('Main 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c r="A6846" s="1">
        <v>6845</v>
      </c>
      <c r="B6846" s="1" t="s">
        <v>9130</v>
      </c>
      <c r="C6846" s="7">
        <f>YEAR('Main 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c r="A6847" s="1">
        <v>6846</v>
      </c>
      <c r="B6847" s="1" t="s">
        <v>9133</v>
      </c>
      <c r="C6847" s="7">
        <f>YEAR('Main 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c r="A6848" s="1">
        <v>6847</v>
      </c>
      <c r="B6848" s="1" t="s">
        <v>9135</v>
      </c>
      <c r="C6848" s="7">
        <f>YEAR('Main 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c r="A6849" s="1">
        <v>6848</v>
      </c>
      <c r="B6849" s="1" t="s">
        <v>9136</v>
      </c>
      <c r="C6849" s="7">
        <f>YEAR('Main 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c r="A6850" s="1">
        <v>6849</v>
      </c>
      <c r="B6850" s="1" t="s">
        <v>9137</v>
      </c>
      <c r="C6850" s="7">
        <f>YEAR('Main 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c r="A6851" s="1">
        <v>6850</v>
      </c>
      <c r="B6851" s="1" t="s">
        <v>9138</v>
      </c>
      <c r="C6851" s="7">
        <f>YEAR('Main 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c r="A6852" s="1">
        <v>6851</v>
      </c>
      <c r="B6852" s="1" t="s">
        <v>9139</v>
      </c>
      <c r="C6852" s="7">
        <f>YEAR('Main 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c r="A6853" s="1">
        <v>6852</v>
      </c>
      <c r="B6853" s="1" t="s">
        <v>9139</v>
      </c>
      <c r="C6853" s="7">
        <f>YEAR('Main 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c r="A6854" s="1">
        <v>6853</v>
      </c>
      <c r="B6854" s="1" t="s">
        <v>9140</v>
      </c>
      <c r="C6854" s="7">
        <f>YEAR('Main 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c r="A6855" s="1">
        <v>6854</v>
      </c>
      <c r="B6855" s="1" t="s">
        <v>9140</v>
      </c>
      <c r="C6855" s="7">
        <f>YEAR('Main 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c r="A6856" s="1">
        <v>6855</v>
      </c>
      <c r="B6856" s="1" t="s">
        <v>9140</v>
      </c>
      <c r="C6856" s="7">
        <f>YEAR('Main 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c r="A6857" s="1">
        <v>6856</v>
      </c>
      <c r="B6857" s="1" t="s">
        <v>9140</v>
      </c>
      <c r="C6857" s="7">
        <f>YEAR('Main 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c r="A6858" s="1">
        <v>6857</v>
      </c>
      <c r="B6858" s="1" t="s">
        <v>9140</v>
      </c>
      <c r="C6858" s="7">
        <f>YEAR('Main 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c r="A6859" s="1">
        <v>6858</v>
      </c>
      <c r="B6859" s="1" t="s">
        <v>9141</v>
      </c>
      <c r="C6859" s="7">
        <f>YEAR('Main 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c r="A6860" s="1">
        <v>6859</v>
      </c>
      <c r="B6860" s="1" t="s">
        <v>9141</v>
      </c>
      <c r="C6860" s="7">
        <f>YEAR('Main 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c r="A6861" s="1">
        <v>6860</v>
      </c>
      <c r="B6861" s="1" t="s">
        <v>9141</v>
      </c>
      <c r="C6861" s="7">
        <f>YEAR('Main 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c r="A6862" s="1">
        <v>6861</v>
      </c>
      <c r="B6862" s="1" t="s">
        <v>9141</v>
      </c>
      <c r="C6862" s="7">
        <f>YEAR('Main 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c r="A6863" s="1">
        <v>6862</v>
      </c>
      <c r="B6863" s="1" t="s">
        <v>9141</v>
      </c>
      <c r="C6863" s="7">
        <f>YEAR('Main 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c r="A6864" s="1">
        <v>6863</v>
      </c>
      <c r="B6864" s="1" t="s">
        <v>9141</v>
      </c>
      <c r="C6864" s="7">
        <f>YEAR('Main 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c r="A6865" s="1">
        <v>6864</v>
      </c>
      <c r="B6865" s="1" t="s">
        <v>9142</v>
      </c>
      <c r="C6865" s="7">
        <f>YEAR('Main 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c r="A6866" s="1">
        <v>6865</v>
      </c>
      <c r="B6866" s="1" t="s">
        <v>9143</v>
      </c>
      <c r="C6866" s="7">
        <f>YEAR('Main 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c r="A6867" s="1">
        <v>6866</v>
      </c>
      <c r="B6867" s="1" t="s">
        <v>9143</v>
      </c>
      <c r="C6867" s="7">
        <f>YEAR('Main 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c r="A6868" s="1">
        <v>6867</v>
      </c>
      <c r="B6868" s="1" t="s">
        <v>9143</v>
      </c>
      <c r="C6868" s="7">
        <f>YEAR('Main 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c r="A6869" s="1">
        <v>6868</v>
      </c>
      <c r="B6869" s="1" t="s">
        <v>9143</v>
      </c>
      <c r="C6869" s="7">
        <f>YEAR('Main 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c r="A6870" s="1">
        <v>6869</v>
      </c>
      <c r="B6870" s="1" t="s">
        <v>9143</v>
      </c>
      <c r="C6870" s="7">
        <f>YEAR('Main 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c r="A6871" s="1">
        <v>6870</v>
      </c>
      <c r="B6871" s="1" t="s">
        <v>9143</v>
      </c>
      <c r="C6871" s="7">
        <f>YEAR('Main 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c r="A6872" s="1">
        <v>6871</v>
      </c>
      <c r="B6872" s="1" t="s">
        <v>9143</v>
      </c>
      <c r="C6872" s="7">
        <f>YEAR('Main 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c r="A6873" s="1">
        <v>6872</v>
      </c>
      <c r="B6873" s="1" t="s">
        <v>9144</v>
      </c>
      <c r="C6873" s="7">
        <f>YEAR('Main 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c r="A6874" s="1">
        <v>6873</v>
      </c>
      <c r="B6874" s="1" t="s">
        <v>9145</v>
      </c>
      <c r="C6874" s="7">
        <f>YEAR('Main 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c r="A6875" s="1">
        <v>6874</v>
      </c>
      <c r="B6875" s="1" t="s">
        <v>9146</v>
      </c>
      <c r="C6875" s="7">
        <f>YEAR('Main 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c r="A6876" s="1">
        <v>6875</v>
      </c>
      <c r="B6876" s="1" t="s">
        <v>9146</v>
      </c>
      <c r="C6876" s="7">
        <f>YEAR('Main 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c r="A6877" s="1">
        <v>6876</v>
      </c>
      <c r="B6877" s="1" t="s">
        <v>9148</v>
      </c>
      <c r="C6877" s="7">
        <f>YEAR('Main 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c r="A6878" s="1">
        <v>6877</v>
      </c>
      <c r="B6878" s="1" t="s">
        <v>9148</v>
      </c>
      <c r="C6878" s="7">
        <f>YEAR('Main 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c r="A6879" s="1">
        <v>6878</v>
      </c>
      <c r="B6879" s="1" t="s">
        <v>9149</v>
      </c>
      <c r="C6879" s="7">
        <f>YEAR('Main 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c r="A6880" s="1">
        <v>6879</v>
      </c>
      <c r="B6880" s="1" t="s">
        <v>9149</v>
      </c>
      <c r="C6880" s="7">
        <f>YEAR('Main 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c r="A6881" s="1">
        <v>6880</v>
      </c>
      <c r="B6881" s="1" t="s">
        <v>9150</v>
      </c>
      <c r="C6881" s="7">
        <f>YEAR('Main 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c r="A6882" s="1">
        <v>6881</v>
      </c>
      <c r="B6882" s="1" t="s">
        <v>9150</v>
      </c>
      <c r="C6882" s="7">
        <f>YEAR('Main 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c r="A6883" s="1">
        <v>6882</v>
      </c>
      <c r="B6883" s="1" t="s">
        <v>9150</v>
      </c>
      <c r="C6883" s="7">
        <f>YEAR('Main 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c r="A6884" s="1">
        <v>6883</v>
      </c>
      <c r="B6884" s="1" t="s">
        <v>9150</v>
      </c>
      <c r="C6884" s="7">
        <f>YEAR('Main 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c r="A6885" s="1">
        <v>6884</v>
      </c>
      <c r="B6885" s="1" t="s">
        <v>9150</v>
      </c>
      <c r="C6885" s="7">
        <f>YEAR('Main 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c r="A6886" s="1">
        <v>6885</v>
      </c>
      <c r="B6886" s="1" t="s">
        <v>9151</v>
      </c>
      <c r="C6886" s="7">
        <f>YEAR('Main 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c r="A6887" s="1">
        <v>6886</v>
      </c>
      <c r="B6887" s="1" t="s">
        <v>9152</v>
      </c>
      <c r="C6887" s="7">
        <f>YEAR('Main 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c r="A6888" s="1">
        <v>6887</v>
      </c>
      <c r="B6888" s="1" t="s">
        <v>9152</v>
      </c>
      <c r="C6888" s="7">
        <f>YEAR('Main 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c r="A6889" s="1">
        <v>6888</v>
      </c>
      <c r="B6889" s="1" t="s">
        <v>9153</v>
      </c>
      <c r="C6889" s="7">
        <f>YEAR('Main 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c r="A6890" s="1">
        <v>6889</v>
      </c>
      <c r="B6890" s="1" t="s">
        <v>9153</v>
      </c>
      <c r="C6890" s="7">
        <f>YEAR('Main 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c r="A6891" s="1">
        <v>6890</v>
      </c>
      <c r="B6891" s="1" t="s">
        <v>9154</v>
      </c>
      <c r="C6891" s="7">
        <f>YEAR('Main 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c r="A6892" s="1">
        <v>6891</v>
      </c>
      <c r="B6892" s="1" t="s">
        <v>9154</v>
      </c>
      <c r="C6892" s="7">
        <f>YEAR('Main 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c r="A6893" s="1">
        <v>6892</v>
      </c>
      <c r="B6893" s="1" t="s">
        <v>9154</v>
      </c>
      <c r="C6893" s="7">
        <f>YEAR('Main 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c r="A6894" s="1">
        <v>6893</v>
      </c>
      <c r="B6894" s="1" t="s">
        <v>9154</v>
      </c>
      <c r="C6894" s="7">
        <f>YEAR('Main 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c r="A6895" s="1">
        <v>6894</v>
      </c>
      <c r="B6895" s="1" t="s">
        <v>9154</v>
      </c>
      <c r="C6895" s="7">
        <f>YEAR('Main 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c r="A6896" s="1">
        <v>6895</v>
      </c>
      <c r="B6896" s="1" t="s">
        <v>9154</v>
      </c>
      <c r="C6896" s="7">
        <f>YEAR('Main 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c r="A6897" s="1">
        <v>6896</v>
      </c>
      <c r="B6897" s="1" t="s">
        <v>9154</v>
      </c>
      <c r="C6897" s="7">
        <f>YEAR('Main 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c r="A6898" s="1">
        <v>6897</v>
      </c>
      <c r="B6898" s="1" t="s">
        <v>9154</v>
      </c>
      <c r="C6898" s="7">
        <f>YEAR('Main 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c r="A6899" s="1">
        <v>6898</v>
      </c>
      <c r="B6899" s="1" t="s">
        <v>9155</v>
      </c>
      <c r="C6899" s="7">
        <f>YEAR('Main 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c r="A6900" s="1">
        <v>6899</v>
      </c>
      <c r="B6900" s="1" t="s">
        <v>9156</v>
      </c>
      <c r="C6900" s="7">
        <f>YEAR('Main 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c r="A6901" s="1">
        <v>6900</v>
      </c>
      <c r="B6901" s="1" t="s">
        <v>9156</v>
      </c>
      <c r="C6901" s="7">
        <f>YEAR('Main 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c r="A6902" s="1">
        <v>6901</v>
      </c>
      <c r="B6902" s="1" t="s">
        <v>9157</v>
      </c>
      <c r="C6902" s="7">
        <f>YEAR('Main 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c r="A6903" s="1">
        <v>6902</v>
      </c>
      <c r="B6903" s="1" t="s">
        <v>9158</v>
      </c>
      <c r="C6903" s="7">
        <f>YEAR('Main 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c r="A6904" s="1">
        <v>6903</v>
      </c>
      <c r="B6904" s="1" t="s">
        <v>9159</v>
      </c>
      <c r="C6904" s="7">
        <f>YEAR('Main 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c r="A6905" s="1">
        <v>6904</v>
      </c>
      <c r="B6905" s="1" t="s">
        <v>9159</v>
      </c>
      <c r="C6905" s="7">
        <f>YEAR('Main 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c r="A6906" s="1">
        <v>6905</v>
      </c>
      <c r="B6906" s="1" t="s">
        <v>9159</v>
      </c>
      <c r="C6906" s="7">
        <f>YEAR('Main 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c r="A6907" s="1">
        <v>6906</v>
      </c>
      <c r="B6907" s="1" t="s">
        <v>9162</v>
      </c>
      <c r="C6907" s="7">
        <f>YEAR('Main 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c r="A6908" s="1">
        <v>6907</v>
      </c>
      <c r="B6908" s="1" t="s">
        <v>9163</v>
      </c>
      <c r="C6908" s="7">
        <f>YEAR('Main 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c r="A6909" s="1">
        <v>6908</v>
      </c>
      <c r="B6909" s="1" t="s">
        <v>9164</v>
      </c>
      <c r="C6909" s="7">
        <f>YEAR('Main 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c r="A6910" s="1">
        <v>6909</v>
      </c>
      <c r="B6910" s="1" t="s">
        <v>9165</v>
      </c>
      <c r="C6910" s="7">
        <f>YEAR('Main 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c r="A6911" s="1">
        <v>6910</v>
      </c>
      <c r="B6911" s="1" t="s">
        <v>9166</v>
      </c>
      <c r="C6911" s="7">
        <f>YEAR('Main 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c r="A6912" s="1">
        <v>6911</v>
      </c>
      <c r="B6912" s="1" t="s">
        <v>9167</v>
      </c>
      <c r="C6912" s="7">
        <f>YEAR('Main 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c r="A6913" s="1">
        <v>6912</v>
      </c>
      <c r="B6913" s="1" t="s">
        <v>9168</v>
      </c>
      <c r="C6913" s="7">
        <f>YEAR('Main 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c r="A6914" s="1">
        <v>6913</v>
      </c>
      <c r="B6914" s="1" t="s">
        <v>9169</v>
      </c>
      <c r="C6914" s="7">
        <f>YEAR('Main 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c r="A6915" s="1">
        <v>6914</v>
      </c>
      <c r="B6915" s="1" t="s">
        <v>9170</v>
      </c>
      <c r="C6915" s="7">
        <f>YEAR('Main 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c r="A6916" s="1">
        <v>6915</v>
      </c>
      <c r="B6916" s="1" t="s">
        <v>9172</v>
      </c>
      <c r="C6916" s="7">
        <f>YEAR('Main 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c r="A6917" s="1">
        <v>6916</v>
      </c>
      <c r="B6917" s="1" t="s">
        <v>9172</v>
      </c>
      <c r="C6917" s="7">
        <f>YEAR('Main 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c r="A6918" s="1">
        <v>6917</v>
      </c>
      <c r="B6918" s="1" t="s">
        <v>9172</v>
      </c>
      <c r="C6918" s="7">
        <f>YEAR('Main 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c r="A6919" s="1">
        <v>6918</v>
      </c>
      <c r="B6919" s="1" t="s">
        <v>9173</v>
      </c>
      <c r="C6919" s="7">
        <f>YEAR('Main 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c r="A6920" s="1">
        <v>6919</v>
      </c>
      <c r="B6920" s="1" t="s">
        <v>9174</v>
      </c>
      <c r="C6920" s="7">
        <f>YEAR('Main 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c r="A6921" s="1">
        <v>6920</v>
      </c>
      <c r="B6921" s="1" t="s">
        <v>9175</v>
      </c>
      <c r="C6921" s="7">
        <f>YEAR('Main 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c r="A6922" s="1">
        <v>6921</v>
      </c>
      <c r="B6922" s="1" t="s">
        <v>9176</v>
      </c>
      <c r="C6922" s="7">
        <f>YEAR('Main 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c r="A6923" s="1">
        <v>6922</v>
      </c>
      <c r="B6923" s="1" t="s">
        <v>9177</v>
      </c>
      <c r="C6923" s="7">
        <f>YEAR('Main 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c r="A6924" s="1">
        <v>6923</v>
      </c>
      <c r="B6924" s="1" t="s">
        <v>9178</v>
      </c>
      <c r="C6924" s="7">
        <f>YEAR('Main 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c r="A6925" s="1">
        <v>6924</v>
      </c>
      <c r="B6925" s="1" t="s">
        <v>9178</v>
      </c>
      <c r="C6925" s="7">
        <f>YEAR('Main 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c r="A6926" s="1">
        <v>6925</v>
      </c>
      <c r="B6926" s="1" t="s">
        <v>9179</v>
      </c>
      <c r="C6926" s="7">
        <f>YEAR('Main 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c r="A6927" s="1">
        <v>6926</v>
      </c>
      <c r="B6927" s="1" t="s">
        <v>9179</v>
      </c>
      <c r="C6927" s="7">
        <f>YEAR('Main 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c r="A6928" s="1">
        <v>6927</v>
      </c>
      <c r="B6928" s="1" t="s">
        <v>9180</v>
      </c>
      <c r="C6928" s="7">
        <f>YEAR('Main 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c r="A6929" s="1">
        <v>6928</v>
      </c>
      <c r="B6929" s="1" t="s">
        <v>9181</v>
      </c>
      <c r="C6929" s="7">
        <f>YEAR('Main 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c r="A6930" s="1">
        <v>6929</v>
      </c>
      <c r="B6930" s="1" t="s">
        <v>9181</v>
      </c>
      <c r="C6930" s="7">
        <f>YEAR('Main 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c r="A6931" s="1">
        <v>6930</v>
      </c>
      <c r="B6931" s="1" t="s">
        <v>9181</v>
      </c>
      <c r="C6931" s="7">
        <f>YEAR('Main 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c r="A6932" s="1">
        <v>6931</v>
      </c>
      <c r="B6932" s="1" t="s">
        <v>9181</v>
      </c>
      <c r="C6932" s="7">
        <f>YEAR('Main 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c r="A6933" s="1">
        <v>6932</v>
      </c>
      <c r="B6933" s="1" t="s">
        <v>9182</v>
      </c>
      <c r="C6933" s="7">
        <f>YEAR('Main 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c r="A6934" s="1">
        <v>6933</v>
      </c>
      <c r="B6934" s="1" t="s">
        <v>9182</v>
      </c>
      <c r="C6934" s="7">
        <f>YEAR('Main 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c r="A6935" s="1">
        <v>6934</v>
      </c>
      <c r="B6935" s="1" t="s">
        <v>9182</v>
      </c>
      <c r="C6935" s="7">
        <f>YEAR('Main 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c r="A6936" s="1">
        <v>6935</v>
      </c>
      <c r="B6936" s="1" t="s">
        <v>9182</v>
      </c>
      <c r="C6936" s="7">
        <f>YEAR('Main 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c r="A6937" s="1">
        <v>6936</v>
      </c>
      <c r="B6937" s="1" t="s">
        <v>9185</v>
      </c>
      <c r="C6937" s="7">
        <f>YEAR('Main 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c r="A6938" s="1">
        <v>6937</v>
      </c>
      <c r="B6938" s="1" t="s">
        <v>9186</v>
      </c>
      <c r="C6938" s="7">
        <f>YEAR('Main 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c r="A6939" s="1">
        <v>6938</v>
      </c>
      <c r="B6939" s="1" t="s">
        <v>9189</v>
      </c>
      <c r="C6939" s="7">
        <f>YEAR('Main 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c r="A6940" s="1">
        <v>6939</v>
      </c>
      <c r="B6940" s="1" t="s">
        <v>9190</v>
      </c>
      <c r="C6940" s="7">
        <f>YEAR('Main 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c r="A6941" s="1">
        <v>6940</v>
      </c>
      <c r="B6941" s="1" t="s">
        <v>9193</v>
      </c>
      <c r="C6941" s="7">
        <f>YEAR('Main 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c r="A6942" s="1">
        <v>6941</v>
      </c>
      <c r="B6942" s="1" t="s">
        <v>9193</v>
      </c>
      <c r="C6942" s="7">
        <f>YEAR('Main 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c r="A6943" s="1">
        <v>6942</v>
      </c>
      <c r="B6943" s="1" t="s">
        <v>9193</v>
      </c>
      <c r="C6943" s="7">
        <f>YEAR('Main 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c r="A6944" s="1">
        <v>6943</v>
      </c>
      <c r="B6944" s="1" t="s">
        <v>9193</v>
      </c>
      <c r="C6944" s="7">
        <f>YEAR('Main 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c r="A6945" s="1">
        <v>6944</v>
      </c>
      <c r="B6945" s="1" t="s">
        <v>9194</v>
      </c>
      <c r="C6945" s="7">
        <f>YEAR('Main 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c r="A6946" s="1">
        <v>6945</v>
      </c>
      <c r="B6946" s="1" t="s">
        <v>9197</v>
      </c>
      <c r="C6946" s="7">
        <f>YEAR('Main 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c r="A6947" s="1">
        <v>6946</v>
      </c>
      <c r="B6947" s="1" t="s">
        <v>9198</v>
      </c>
      <c r="C6947" s="7">
        <f>YEAR('Main 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c r="A6948" s="1">
        <v>6947</v>
      </c>
      <c r="B6948" s="1" t="s">
        <v>9199</v>
      </c>
      <c r="C6948" s="7">
        <f>YEAR('Main 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c r="A6949" s="1">
        <v>6948</v>
      </c>
      <c r="B6949" s="1" t="s">
        <v>9200</v>
      </c>
      <c r="C6949" s="7">
        <f>YEAR('Main 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c r="A6950" s="1">
        <v>6949</v>
      </c>
      <c r="B6950" s="1" t="s">
        <v>9200</v>
      </c>
      <c r="C6950" s="7">
        <f>YEAR('Main 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c r="A6951" s="1">
        <v>6950</v>
      </c>
      <c r="B6951" s="1" t="s">
        <v>9201</v>
      </c>
      <c r="C6951" s="7">
        <f>YEAR('Main 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c r="A6952" s="1">
        <v>6951</v>
      </c>
      <c r="B6952" s="1" t="s">
        <v>9201</v>
      </c>
      <c r="C6952" s="7">
        <f>YEAR('Main 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c r="A6953" s="1">
        <v>6952</v>
      </c>
      <c r="B6953" s="1" t="s">
        <v>9202</v>
      </c>
      <c r="C6953" s="7">
        <f>YEAR('Main 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c r="A6954" s="1">
        <v>6953</v>
      </c>
      <c r="B6954" s="1" t="s">
        <v>9205</v>
      </c>
      <c r="C6954" s="7">
        <f>YEAR('Main 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c r="A6955" s="1">
        <v>6954</v>
      </c>
      <c r="B6955" s="1" t="s">
        <v>9205</v>
      </c>
      <c r="C6955" s="7">
        <f>YEAR('Main 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c r="A6956" s="1">
        <v>6955</v>
      </c>
      <c r="B6956" s="1" t="s">
        <v>9205</v>
      </c>
      <c r="C6956" s="7">
        <f>YEAR('Main 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c r="A6957" s="1">
        <v>6956</v>
      </c>
      <c r="B6957" s="1" t="s">
        <v>9206</v>
      </c>
      <c r="C6957" s="7">
        <f>YEAR('Main 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c r="A6958" s="1">
        <v>6957</v>
      </c>
      <c r="B6958" s="1" t="s">
        <v>9207</v>
      </c>
      <c r="C6958" s="7">
        <f>YEAR('Main 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c r="A6959" s="1">
        <v>6958</v>
      </c>
      <c r="B6959" s="1" t="s">
        <v>9207</v>
      </c>
      <c r="C6959" s="7">
        <f>YEAR('Main 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c r="A6960" s="1">
        <v>6959</v>
      </c>
      <c r="B6960" s="1" t="s">
        <v>9210</v>
      </c>
      <c r="C6960" s="7">
        <f>YEAR('Main 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c r="A6961" s="1">
        <v>6960</v>
      </c>
      <c r="B6961" s="1" t="s">
        <v>9210</v>
      </c>
      <c r="C6961" s="7">
        <f>YEAR('Main 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c r="A6962" s="1">
        <v>6961</v>
      </c>
      <c r="B6962" s="1" t="s">
        <v>9210</v>
      </c>
      <c r="C6962" s="7">
        <f>YEAR('Main 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c r="A6963" s="1">
        <v>6962</v>
      </c>
      <c r="B6963" s="1" t="s">
        <v>9211</v>
      </c>
      <c r="C6963" s="7">
        <f>YEAR('Main 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c r="A6964" s="1">
        <v>6963</v>
      </c>
      <c r="B6964" s="1" t="s">
        <v>9212</v>
      </c>
      <c r="C6964" s="7">
        <f>YEAR('Main 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c r="A6965" s="1">
        <v>6964</v>
      </c>
      <c r="B6965" s="1" t="s">
        <v>9212</v>
      </c>
      <c r="C6965" s="7">
        <f>YEAR('Main 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c r="A6966" s="1">
        <v>6965</v>
      </c>
      <c r="B6966" s="1" t="s">
        <v>9212</v>
      </c>
      <c r="C6966" s="7">
        <f>YEAR('Main 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c r="A6967" s="1">
        <v>6966</v>
      </c>
      <c r="B6967" s="1" t="s">
        <v>9212</v>
      </c>
      <c r="C6967" s="7">
        <f>YEAR('Main 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c r="A6968" s="1">
        <v>6967</v>
      </c>
      <c r="B6968" s="1" t="s">
        <v>9212</v>
      </c>
      <c r="C6968" s="7">
        <f>YEAR('Main 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c r="A6969" s="1">
        <v>6968</v>
      </c>
      <c r="B6969" s="1" t="s">
        <v>9212</v>
      </c>
      <c r="C6969" s="7">
        <f>YEAR('Main 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c r="A6970" s="1">
        <v>6969</v>
      </c>
      <c r="B6970" s="1" t="s">
        <v>9213</v>
      </c>
      <c r="C6970" s="7">
        <f>YEAR('Main 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c r="A6971" s="1">
        <v>6970</v>
      </c>
      <c r="B6971" s="1" t="s">
        <v>9214</v>
      </c>
      <c r="C6971" s="7">
        <f>YEAR('Main 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c r="A6972" s="1">
        <v>6971</v>
      </c>
      <c r="B6972" s="1" t="s">
        <v>9215</v>
      </c>
      <c r="C6972" s="7">
        <f>YEAR('Main 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c r="A6973" s="1">
        <v>6972</v>
      </c>
      <c r="B6973" s="1" t="s">
        <v>9215</v>
      </c>
      <c r="C6973" s="7">
        <f>YEAR('Main 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c r="A6974" s="1">
        <v>6973</v>
      </c>
      <c r="B6974" s="1" t="s">
        <v>9215</v>
      </c>
      <c r="C6974" s="7">
        <f>YEAR('Main 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c r="A6975" s="1">
        <v>6974</v>
      </c>
      <c r="B6975" s="1" t="s">
        <v>9215</v>
      </c>
      <c r="C6975" s="7">
        <f>YEAR('Main 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c r="A6976" s="1">
        <v>6975</v>
      </c>
      <c r="B6976" s="1" t="s">
        <v>9216</v>
      </c>
      <c r="C6976" s="7">
        <f>YEAR('Main 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c r="A6977" s="1">
        <v>6976</v>
      </c>
      <c r="B6977" s="1" t="s">
        <v>9217</v>
      </c>
      <c r="C6977" s="7">
        <f>YEAR('Main 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c r="A6978" s="1">
        <v>6977</v>
      </c>
      <c r="B6978" s="1" t="s">
        <v>9217</v>
      </c>
      <c r="C6978" s="7">
        <f>YEAR('Main 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c r="A6979" s="1">
        <v>6978</v>
      </c>
      <c r="B6979" s="1" t="s">
        <v>9218</v>
      </c>
      <c r="C6979" s="7">
        <f>YEAR('Main 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c r="A6980" s="1">
        <v>6979</v>
      </c>
      <c r="B6980" s="1" t="s">
        <v>9219</v>
      </c>
      <c r="C6980" s="7">
        <f>YEAR('Main 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c r="A6981" s="1">
        <v>6980</v>
      </c>
      <c r="B6981" s="1" t="s">
        <v>9220</v>
      </c>
      <c r="C6981" s="7">
        <f>YEAR('Main 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c r="A6982" s="1">
        <v>6981</v>
      </c>
      <c r="B6982" s="1" t="s">
        <v>9221</v>
      </c>
      <c r="C6982" s="7">
        <f>YEAR('Main 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c r="A6983" s="1">
        <v>6982</v>
      </c>
      <c r="B6983" s="1" t="s">
        <v>9221</v>
      </c>
      <c r="C6983" s="7">
        <f>YEAR('Main 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c r="A6984" s="1">
        <v>6983</v>
      </c>
      <c r="B6984" s="1" t="s">
        <v>9222</v>
      </c>
      <c r="C6984" s="7">
        <f>YEAR('Main 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c r="A6985" s="1">
        <v>6984</v>
      </c>
      <c r="B6985" s="1" t="s">
        <v>9222</v>
      </c>
      <c r="C6985" s="7">
        <f>YEAR('Main 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c r="A6986" s="1">
        <v>6985</v>
      </c>
      <c r="B6986" s="1" t="s">
        <v>9222</v>
      </c>
      <c r="C6986" s="7">
        <f>YEAR('Main 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c r="A6987" s="1">
        <v>6986</v>
      </c>
      <c r="B6987" s="1" t="s">
        <v>9222</v>
      </c>
      <c r="C6987" s="7">
        <f>YEAR('Main 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c r="A6988" s="1">
        <v>6987</v>
      </c>
      <c r="B6988" s="1" t="s">
        <v>9222</v>
      </c>
      <c r="C6988" s="7">
        <f>YEAR('Main 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c r="A6989" s="1">
        <v>6988</v>
      </c>
      <c r="B6989" s="1" t="s">
        <v>9222</v>
      </c>
      <c r="C6989" s="7">
        <f>YEAR('Main 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c r="A6990" s="1">
        <v>6989</v>
      </c>
      <c r="B6990" s="1" t="s">
        <v>9223</v>
      </c>
      <c r="C6990" s="7">
        <f>YEAR('Main 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c r="A6991" s="1">
        <v>6990</v>
      </c>
      <c r="B6991" s="1" t="s">
        <v>9224</v>
      </c>
      <c r="C6991" s="7">
        <f>YEAR('Main 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c r="A6992" s="1">
        <v>6991</v>
      </c>
      <c r="B6992" s="1" t="s">
        <v>9228</v>
      </c>
      <c r="C6992" s="7">
        <f>YEAR('Main 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c r="A6993" s="1">
        <v>6992</v>
      </c>
      <c r="B6993" s="1" t="s">
        <v>9228</v>
      </c>
      <c r="C6993" s="7">
        <f>YEAR('Main 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c r="A6994" s="1">
        <v>6993</v>
      </c>
      <c r="B6994" s="1" t="s">
        <v>9228</v>
      </c>
      <c r="C6994" s="7">
        <f>YEAR('Main 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c r="A6995" s="1">
        <v>6994</v>
      </c>
      <c r="B6995" s="1" t="s">
        <v>9228</v>
      </c>
      <c r="C6995" s="7">
        <f>YEAR('Main 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c r="A6996" s="1">
        <v>6995</v>
      </c>
      <c r="B6996" s="1" t="s">
        <v>9228</v>
      </c>
      <c r="C6996" s="7">
        <f>YEAR('Main 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c r="A6997" s="1">
        <v>6996</v>
      </c>
      <c r="B6997" s="1" t="s">
        <v>9229</v>
      </c>
      <c r="C6997" s="7">
        <f>YEAR('Main 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c r="A6998" s="1">
        <v>6997</v>
      </c>
      <c r="B6998" s="1" t="s">
        <v>9230</v>
      </c>
      <c r="C6998" s="7">
        <f>YEAR('Main 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c r="A6999" s="1">
        <v>6998</v>
      </c>
      <c r="B6999" s="1" t="s">
        <v>9230</v>
      </c>
      <c r="C6999" s="7">
        <f>YEAR('Main 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c r="A7000" s="1">
        <v>6999</v>
      </c>
      <c r="B7000" s="1" t="s">
        <v>9231</v>
      </c>
      <c r="C7000" s="7">
        <f>YEAR('Main 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c r="A7001" s="1">
        <v>7000</v>
      </c>
      <c r="B7001" s="1" t="s">
        <v>9232</v>
      </c>
      <c r="C7001" s="7">
        <f>YEAR('Main 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c r="A7002" s="1">
        <v>7001</v>
      </c>
      <c r="B7002" s="1" t="s">
        <v>9232</v>
      </c>
      <c r="C7002" s="7">
        <f>YEAR('Main 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c r="A7003" s="1">
        <v>7002</v>
      </c>
      <c r="B7003" s="1" t="s">
        <v>9233</v>
      </c>
      <c r="C7003" s="7">
        <f>YEAR('Main 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c r="A7004" s="1">
        <v>7003</v>
      </c>
      <c r="B7004" s="1" t="s">
        <v>9235</v>
      </c>
      <c r="C7004" s="7">
        <f>YEAR('Main 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c r="A7005" s="1">
        <v>7004</v>
      </c>
      <c r="B7005" s="1" t="s">
        <v>9235</v>
      </c>
      <c r="C7005" s="7">
        <f>YEAR('Main 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c r="A7006" s="1">
        <v>7005</v>
      </c>
      <c r="B7006" s="1" t="s">
        <v>9236</v>
      </c>
      <c r="C7006" s="7">
        <f>YEAR('Main 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c r="A7007" s="1">
        <v>7006</v>
      </c>
      <c r="B7007" s="1" t="s">
        <v>9237</v>
      </c>
      <c r="C7007" s="7">
        <f>YEAR('Main 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c r="A7008" s="1">
        <v>7007</v>
      </c>
      <c r="B7008" s="1" t="s">
        <v>9238</v>
      </c>
      <c r="C7008" s="7">
        <f>YEAR('Main 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c r="A7009" s="1">
        <v>7008</v>
      </c>
      <c r="B7009" s="1" t="s">
        <v>9239</v>
      </c>
      <c r="C7009" s="7">
        <f>YEAR('Main 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c r="A7010" s="1">
        <v>7009</v>
      </c>
      <c r="B7010" s="1" t="s">
        <v>9239</v>
      </c>
      <c r="C7010" s="7">
        <f>YEAR('Main 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c r="A7011" s="1">
        <v>7010</v>
      </c>
      <c r="B7011" s="1" t="s">
        <v>9239</v>
      </c>
      <c r="C7011" s="7">
        <f>YEAR('Main 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c r="A7012" s="1">
        <v>7011</v>
      </c>
      <c r="B7012" s="1" t="s">
        <v>9240</v>
      </c>
      <c r="C7012" s="7">
        <f>YEAR('Main 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c r="A7013" s="1">
        <v>7012</v>
      </c>
      <c r="B7013" s="1" t="s">
        <v>9240</v>
      </c>
      <c r="C7013" s="7">
        <f>YEAR('Main 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c r="A7014" s="1">
        <v>7013</v>
      </c>
      <c r="B7014" s="1" t="s">
        <v>9240</v>
      </c>
      <c r="C7014" s="7">
        <f>YEAR('Main 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c r="A7015" s="1">
        <v>7014</v>
      </c>
      <c r="B7015" s="1" t="s">
        <v>9241</v>
      </c>
      <c r="C7015" s="7">
        <f>YEAR('Main 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c r="A7016" s="1">
        <v>7015</v>
      </c>
      <c r="B7016" s="1" t="s">
        <v>9242</v>
      </c>
      <c r="C7016" s="7">
        <f>YEAR('Main 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c r="A7017" s="1">
        <v>7016</v>
      </c>
      <c r="B7017" s="1" t="s">
        <v>9242</v>
      </c>
      <c r="C7017" s="7">
        <f>YEAR('Main 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c r="A7018" s="1">
        <v>7017</v>
      </c>
      <c r="B7018" s="1" t="s">
        <v>9242</v>
      </c>
      <c r="C7018" s="7">
        <f>YEAR('Main 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c r="A7019" s="1">
        <v>7018</v>
      </c>
      <c r="B7019" s="1" t="s">
        <v>9242</v>
      </c>
      <c r="C7019" s="7">
        <f>YEAR('Main 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c r="A7020" s="1">
        <v>7019</v>
      </c>
      <c r="B7020" s="1" t="s">
        <v>9243</v>
      </c>
      <c r="C7020" s="7">
        <f>YEAR('Main 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c r="A7021" s="1">
        <v>7020</v>
      </c>
      <c r="B7021" s="1" t="s">
        <v>9244</v>
      </c>
      <c r="C7021" s="7">
        <f>YEAR('Main 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c r="A7022" s="1">
        <v>7021</v>
      </c>
      <c r="B7022" s="1" t="s">
        <v>9244</v>
      </c>
      <c r="C7022" s="7">
        <f>YEAR('Main 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c r="A7023" s="1">
        <v>7022</v>
      </c>
      <c r="B7023" s="1" t="s">
        <v>9244</v>
      </c>
      <c r="C7023" s="7">
        <f>YEAR('Main 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c r="A7024" s="1">
        <v>7023</v>
      </c>
      <c r="B7024" s="1" t="s">
        <v>9244</v>
      </c>
      <c r="C7024" s="7">
        <f>YEAR('Main 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c r="A7025" s="1">
        <v>7024</v>
      </c>
      <c r="B7025" s="1" t="s">
        <v>9244</v>
      </c>
      <c r="C7025" s="7">
        <f>YEAR('Main 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c r="A7026" s="1">
        <v>7025</v>
      </c>
      <c r="B7026" s="1" t="s">
        <v>9244</v>
      </c>
      <c r="C7026" s="7">
        <f>YEAR('Main 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c r="A7027" s="1">
        <v>7026</v>
      </c>
      <c r="B7027" s="1" t="s">
        <v>9247</v>
      </c>
      <c r="C7027" s="7">
        <f>YEAR('Main 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c r="A7028" s="1">
        <v>7027</v>
      </c>
      <c r="B7028" s="1" t="s">
        <v>9247</v>
      </c>
      <c r="C7028" s="7">
        <f>YEAR('Main 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c r="A7029" s="1">
        <v>7028</v>
      </c>
      <c r="B7029" s="1" t="s">
        <v>9248</v>
      </c>
      <c r="C7029" s="7">
        <f>YEAR('Main 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c r="A7030" s="1">
        <v>7029</v>
      </c>
      <c r="B7030" s="1" t="s">
        <v>9249</v>
      </c>
      <c r="C7030" s="7">
        <f>YEAR('Main 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c r="A7031" s="1">
        <v>7030</v>
      </c>
      <c r="B7031" s="1" t="s">
        <v>9250</v>
      </c>
      <c r="C7031" s="7">
        <f>YEAR('Main 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c r="A7032" s="1">
        <v>7031</v>
      </c>
      <c r="B7032" s="1" t="s">
        <v>9250</v>
      </c>
      <c r="C7032" s="7">
        <f>YEAR('Main 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c r="A7033" s="1">
        <v>7032</v>
      </c>
      <c r="B7033" s="1" t="s">
        <v>9250</v>
      </c>
      <c r="C7033" s="7">
        <f>YEAR('Main 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c r="A7034" s="1">
        <v>7033</v>
      </c>
      <c r="B7034" s="1" t="s">
        <v>9250</v>
      </c>
      <c r="C7034" s="7">
        <f>YEAR('Main 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c r="A7035" s="1">
        <v>7034</v>
      </c>
      <c r="B7035" s="1" t="s">
        <v>9250</v>
      </c>
      <c r="C7035" s="7">
        <f>YEAR('Main 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c r="A7036" s="1">
        <v>7035</v>
      </c>
      <c r="B7036" s="1" t="s">
        <v>9250</v>
      </c>
      <c r="C7036" s="7">
        <f>YEAR('Main 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c r="A7037" s="1">
        <v>7036</v>
      </c>
      <c r="B7037" s="1" t="s">
        <v>9251</v>
      </c>
      <c r="C7037" s="7">
        <f>YEAR('Main 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c r="A7038" s="1">
        <v>7037</v>
      </c>
      <c r="B7038" s="1" t="s">
        <v>9252</v>
      </c>
      <c r="C7038" s="7">
        <f>YEAR('Main 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c r="A7039" s="1">
        <v>7038</v>
      </c>
      <c r="B7039" s="1" t="s">
        <v>9253</v>
      </c>
      <c r="C7039" s="7">
        <f>YEAR('Main 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c r="A7040" s="1">
        <v>7039</v>
      </c>
      <c r="B7040" s="1" t="s">
        <v>9253</v>
      </c>
      <c r="C7040" s="7">
        <f>YEAR('Main 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c r="A7041" s="1">
        <v>7040</v>
      </c>
      <c r="B7041" s="1" t="s">
        <v>9256</v>
      </c>
      <c r="C7041" s="7">
        <f>YEAR('Main 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c r="A7042" s="1">
        <v>7041</v>
      </c>
      <c r="B7042" s="1" t="s">
        <v>9256</v>
      </c>
      <c r="C7042" s="7">
        <f>YEAR('Main 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c r="A7043" s="1">
        <v>7042</v>
      </c>
      <c r="B7043" s="1" t="s">
        <v>9256</v>
      </c>
      <c r="C7043" s="7">
        <f>YEAR('Main 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c r="A7044" s="1">
        <v>7043</v>
      </c>
      <c r="B7044" s="1" t="s">
        <v>9257</v>
      </c>
      <c r="C7044" s="7">
        <f>YEAR('Main 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c r="A7045" s="1">
        <v>7044</v>
      </c>
      <c r="B7045" s="1" t="s">
        <v>9257</v>
      </c>
      <c r="C7045" s="7">
        <f>YEAR('Main 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c r="A7046" s="1">
        <v>7045</v>
      </c>
      <c r="B7046" s="1" t="s">
        <v>9257</v>
      </c>
      <c r="C7046" s="7">
        <f>YEAR('Main 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c r="A7047" s="1">
        <v>7046</v>
      </c>
      <c r="B7047" s="1" t="s">
        <v>9258</v>
      </c>
      <c r="C7047" s="7">
        <f>YEAR('Main 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c r="A7048" s="1">
        <v>7047</v>
      </c>
      <c r="B7048" s="1" t="s">
        <v>9259</v>
      </c>
      <c r="C7048" s="7">
        <f>YEAR('Main 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c r="A7049" s="1">
        <v>7048</v>
      </c>
      <c r="B7049" s="1" t="s">
        <v>9259</v>
      </c>
      <c r="C7049" s="7">
        <f>YEAR('Main 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c r="A7050" s="1">
        <v>7049</v>
      </c>
      <c r="B7050" s="1" t="s">
        <v>9260</v>
      </c>
      <c r="C7050" s="7">
        <f>YEAR('Main 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c r="A7051" s="1">
        <v>7050</v>
      </c>
      <c r="B7051" s="1" t="s">
        <v>9261</v>
      </c>
      <c r="C7051" s="7">
        <f>YEAR('Main 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c r="A7052" s="1">
        <v>7051</v>
      </c>
      <c r="B7052" s="1" t="s">
        <v>9262</v>
      </c>
      <c r="C7052" s="7">
        <f>YEAR('Main 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c r="A7053" s="1">
        <v>7052</v>
      </c>
      <c r="B7053" s="1" t="s">
        <v>9262</v>
      </c>
      <c r="C7053" s="7">
        <f>YEAR('Main 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c r="A7054" s="1">
        <v>7053</v>
      </c>
      <c r="B7054" s="1" t="s">
        <v>9262</v>
      </c>
      <c r="C7054" s="7">
        <f>YEAR('Main 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c r="A7055" s="1">
        <v>7054</v>
      </c>
      <c r="B7055" s="1" t="s">
        <v>9262</v>
      </c>
      <c r="C7055" s="7">
        <f>YEAR('Main 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c r="A7056" s="1">
        <v>7055</v>
      </c>
      <c r="B7056" s="1" t="s">
        <v>9262</v>
      </c>
      <c r="C7056" s="7">
        <f>YEAR('Main 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c r="A7057" s="1">
        <v>7056</v>
      </c>
      <c r="B7057" s="1" t="s">
        <v>9262</v>
      </c>
      <c r="C7057" s="7">
        <f>YEAR('Main 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c r="A7058" s="1">
        <v>7057</v>
      </c>
      <c r="B7058" s="1" t="s">
        <v>9262</v>
      </c>
      <c r="C7058" s="7">
        <f>YEAR('Main 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c r="A7059" s="1">
        <v>7058</v>
      </c>
      <c r="B7059" s="1" t="s">
        <v>9262</v>
      </c>
      <c r="C7059" s="7">
        <f>YEAR('Main 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c r="A7060" s="1">
        <v>7059</v>
      </c>
      <c r="B7060" s="1" t="s">
        <v>9262</v>
      </c>
      <c r="C7060" s="7">
        <f>YEAR('Main 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c r="A7061" s="1">
        <v>7060</v>
      </c>
      <c r="B7061" s="1" t="s">
        <v>9262</v>
      </c>
      <c r="C7061" s="7">
        <f>YEAR('Main 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c r="A7062" s="1">
        <v>7061</v>
      </c>
      <c r="B7062" s="1" t="s">
        <v>9262</v>
      </c>
      <c r="C7062" s="7">
        <f>YEAR('Main 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c r="A7063" s="1">
        <v>7062</v>
      </c>
      <c r="B7063" s="1" t="s">
        <v>9265</v>
      </c>
      <c r="C7063" s="7">
        <f>YEAR('Main 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c r="A7064" s="1">
        <v>7063</v>
      </c>
      <c r="B7064" s="1" t="s">
        <v>9266</v>
      </c>
      <c r="C7064" s="7">
        <f>YEAR('Main 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c r="A7065" s="1">
        <v>7064</v>
      </c>
      <c r="B7065" s="1" t="s">
        <v>9267</v>
      </c>
      <c r="C7065" s="7">
        <f>YEAR('Main 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c r="A7066" s="1">
        <v>7065</v>
      </c>
      <c r="B7066" s="1" t="s">
        <v>9268</v>
      </c>
      <c r="C7066" s="7">
        <f>YEAR('Main 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c r="A7067" s="1">
        <v>7066</v>
      </c>
      <c r="B7067" s="1" t="s">
        <v>9269</v>
      </c>
      <c r="C7067" s="7">
        <f>YEAR('Main 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c r="A7068" s="1">
        <v>7067</v>
      </c>
      <c r="B7068" s="1" t="s">
        <v>9270</v>
      </c>
      <c r="C7068" s="7">
        <f>YEAR('Main 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c r="A7069" s="1">
        <v>7068</v>
      </c>
      <c r="B7069" s="1" t="s">
        <v>9271</v>
      </c>
      <c r="C7069" s="7">
        <f>YEAR('Main 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c r="A7070" s="1">
        <v>7069</v>
      </c>
      <c r="B7070" s="1" t="s">
        <v>9271</v>
      </c>
      <c r="C7070" s="7">
        <f>YEAR('Main 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c r="A7071" s="1">
        <v>7070</v>
      </c>
      <c r="B7071" s="1" t="s">
        <v>9272</v>
      </c>
      <c r="C7071" s="7">
        <f>YEAR('Main 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c r="A7072" s="1">
        <v>7071</v>
      </c>
      <c r="B7072" s="1" t="s">
        <v>9273</v>
      </c>
      <c r="C7072" s="7">
        <f>YEAR('Main 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c r="A7073" s="1">
        <v>7072</v>
      </c>
      <c r="B7073" s="1" t="s">
        <v>9274</v>
      </c>
      <c r="C7073" s="7">
        <f>YEAR('Main 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c r="A7074" s="1">
        <v>7073</v>
      </c>
      <c r="B7074" s="1" t="s">
        <v>9274</v>
      </c>
      <c r="C7074" s="7">
        <f>YEAR('Main 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c r="A7075" s="1">
        <v>7074</v>
      </c>
      <c r="B7075" s="1" t="s">
        <v>9274</v>
      </c>
      <c r="C7075" s="7">
        <f>YEAR('Main 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c r="A7076" s="1">
        <v>7075</v>
      </c>
      <c r="B7076" s="1" t="s">
        <v>9274</v>
      </c>
      <c r="C7076" s="7">
        <f>YEAR('Main 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c r="A7077" s="1">
        <v>7076</v>
      </c>
      <c r="B7077" s="1" t="s">
        <v>9274</v>
      </c>
      <c r="C7077" s="7">
        <f>YEAR('Main 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c r="A7078" s="1">
        <v>7077</v>
      </c>
      <c r="B7078" s="1" t="s">
        <v>9275</v>
      </c>
      <c r="C7078" s="7">
        <f>YEAR('Main 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c r="A7079" s="1">
        <v>7078</v>
      </c>
      <c r="B7079" s="1" t="s">
        <v>9276</v>
      </c>
      <c r="C7079" s="7">
        <f>YEAR('Main 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c r="A7080" s="1">
        <v>7079</v>
      </c>
      <c r="B7080" s="1" t="s">
        <v>9276</v>
      </c>
      <c r="C7080" s="7">
        <f>YEAR('Main 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c r="A7081" s="1">
        <v>7080</v>
      </c>
      <c r="B7081" s="1" t="s">
        <v>9276</v>
      </c>
      <c r="C7081" s="7">
        <f>YEAR('Main 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c r="A7082" s="1">
        <v>7081</v>
      </c>
      <c r="B7082" s="1" t="s">
        <v>9276</v>
      </c>
      <c r="C7082" s="7">
        <f>YEAR('Main 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c r="A7083" s="1">
        <v>7082</v>
      </c>
      <c r="B7083" s="1" t="s">
        <v>9276</v>
      </c>
      <c r="C7083" s="7">
        <f>YEAR('Main 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c r="A7084" s="1">
        <v>7083</v>
      </c>
      <c r="B7084" s="1" t="s">
        <v>9276</v>
      </c>
      <c r="C7084" s="7">
        <f>YEAR('Main 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c r="A7085" s="1">
        <v>7084</v>
      </c>
      <c r="B7085" s="1" t="s">
        <v>9277</v>
      </c>
      <c r="C7085" s="7">
        <f>YEAR('Main 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c r="A7086" s="1">
        <v>7085</v>
      </c>
      <c r="B7086" s="1" t="s">
        <v>9277</v>
      </c>
      <c r="C7086" s="7">
        <f>YEAR('Main 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c r="A7087" s="1">
        <v>7086</v>
      </c>
      <c r="B7087" s="1" t="s">
        <v>9278</v>
      </c>
      <c r="C7087" s="7">
        <f>YEAR('Main 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c r="A7088" s="1">
        <v>7087</v>
      </c>
      <c r="B7088" s="1" t="s">
        <v>9278</v>
      </c>
      <c r="C7088" s="7">
        <f>YEAR('Main 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c r="A7089" s="1">
        <v>7088</v>
      </c>
      <c r="B7089" s="1" t="s">
        <v>9279</v>
      </c>
      <c r="C7089" s="7">
        <f>YEAR('Main 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c r="A7090" s="1">
        <v>7089</v>
      </c>
      <c r="B7090" s="1" t="s">
        <v>9280</v>
      </c>
      <c r="C7090" s="7">
        <f>YEAR('Main 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c r="A7091" s="1">
        <v>7090</v>
      </c>
      <c r="B7091" s="1" t="s">
        <v>9281</v>
      </c>
      <c r="C7091" s="7">
        <f>YEAR('Main 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c r="A7092" s="1">
        <v>7091</v>
      </c>
      <c r="B7092" s="1" t="s">
        <v>9282</v>
      </c>
      <c r="C7092" s="7">
        <f>YEAR('Main 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c r="A7093" s="1">
        <v>7092</v>
      </c>
      <c r="B7093" s="1" t="s">
        <v>9282</v>
      </c>
      <c r="C7093" s="7">
        <f>YEAR('Main 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c r="A7094" s="1">
        <v>7093</v>
      </c>
      <c r="B7094" s="1" t="s">
        <v>9282</v>
      </c>
      <c r="C7094" s="7">
        <f>YEAR('Main 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c r="A7095" s="1">
        <v>7094</v>
      </c>
      <c r="B7095" s="1" t="s">
        <v>9282</v>
      </c>
      <c r="C7095" s="7">
        <f>YEAR('Main 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c r="A7096" s="1">
        <v>7095</v>
      </c>
      <c r="B7096" s="1" t="s">
        <v>9283</v>
      </c>
      <c r="C7096" s="7">
        <f>YEAR('Main 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c r="A7097" s="1">
        <v>7096</v>
      </c>
      <c r="B7097" s="1" t="s">
        <v>9284</v>
      </c>
      <c r="C7097" s="7">
        <f>YEAR('Main 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c r="A7098" s="1">
        <v>7097</v>
      </c>
      <c r="B7098" s="1" t="s">
        <v>9284</v>
      </c>
      <c r="C7098" s="7">
        <f>YEAR('Main 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c r="A7099" s="1">
        <v>7098</v>
      </c>
      <c r="B7099" s="1" t="s">
        <v>9284</v>
      </c>
      <c r="C7099" s="7">
        <f>YEAR('Main 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c r="A7100" s="1">
        <v>7099</v>
      </c>
      <c r="B7100" s="1" t="s">
        <v>9285</v>
      </c>
      <c r="C7100" s="7">
        <f>YEAR('Main 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c r="A7101" s="1">
        <v>7100</v>
      </c>
      <c r="B7101" s="1" t="s">
        <v>9286</v>
      </c>
      <c r="C7101" s="7">
        <f>YEAR('Main 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c r="A7102" s="1">
        <v>7101</v>
      </c>
      <c r="B7102" s="1" t="s">
        <v>9287</v>
      </c>
      <c r="C7102" s="7">
        <f>YEAR('Main 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c r="A7103" s="1">
        <v>7102</v>
      </c>
      <c r="B7103" s="1" t="s">
        <v>9288</v>
      </c>
      <c r="C7103" s="7">
        <f>YEAR('Main 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c r="A7104" s="1">
        <v>7103</v>
      </c>
      <c r="B7104" s="1" t="s">
        <v>9289</v>
      </c>
      <c r="C7104" s="7">
        <f>YEAR('Main 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c r="A7105" s="1">
        <v>7104</v>
      </c>
      <c r="B7105" s="1" t="s">
        <v>9290</v>
      </c>
      <c r="C7105" s="7">
        <f>YEAR('Main 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c r="A7106" s="1">
        <v>7105</v>
      </c>
      <c r="B7106" s="1" t="s">
        <v>9291</v>
      </c>
      <c r="C7106" s="7">
        <f>YEAR('Main 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c r="A7107" s="1">
        <v>7106</v>
      </c>
      <c r="B7107" s="1" t="s">
        <v>9291</v>
      </c>
      <c r="C7107" s="7">
        <f>YEAR('Main 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c r="A7108" s="1">
        <v>7107</v>
      </c>
      <c r="B7108" s="1" t="s">
        <v>9291</v>
      </c>
      <c r="C7108" s="7">
        <f>YEAR('Main 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c r="A7109" s="1">
        <v>7108</v>
      </c>
      <c r="B7109" s="1" t="s">
        <v>9292</v>
      </c>
      <c r="C7109" s="7">
        <f>YEAR('Main 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c r="A7110" s="1">
        <v>7109</v>
      </c>
      <c r="B7110" s="1" t="s">
        <v>9292</v>
      </c>
      <c r="C7110" s="7">
        <f>YEAR('Main 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c r="A7111" s="1">
        <v>7110</v>
      </c>
      <c r="B7111" s="1" t="s">
        <v>9292</v>
      </c>
      <c r="C7111" s="7">
        <f>YEAR('Main 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c r="A7112" s="1">
        <v>7111</v>
      </c>
      <c r="B7112" s="1" t="s">
        <v>9292</v>
      </c>
      <c r="C7112" s="7">
        <f>YEAR('Main 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c r="A7113" s="1">
        <v>7112</v>
      </c>
      <c r="B7113" s="1" t="s">
        <v>9292</v>
      </c>
      <c r="C7113" s="7">
        <f>YEAR('Main 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c r="A7114" s="1">
        <v>7113</v>
      </c>
      <c r="B7114" s="1" t="s">
        <v>9292</v>
      </c>
      <c r="C7114" s="7">
        <f>YEAR('Main 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c r="A7115" s="1">
        <v>7114</v>
      </c>
      <c r="B7115" s="1" t="s">
        <v>9292</v>
      </c>
      <c r="C7115" s="7">
        <f>YEAR('Main 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c r="A7116" s="1">
        <v>7115</v>
      </c>
      <c r="B7116" s="1" t="s">
        <v>9293</v>
      </c>
      <c r="C7116" s="7">
        <f>YEAR('Main 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c r="A7117" s="1">
        <v>7116</v>
      </c>
      <c r="B7117" s="1" t="s">
        <v>9293</v>
      </c>
      <c r="C7117" s="7">
        <f>YEAR('Main 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c r="A7118" s="1">
        <v>7117</v>
      </c>
      <c r="B7118" s="1" t="s">
        <v>9294</v>
      </c>
      <c r="C7118" s="7">
        <f>YEAR('Main 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c r="A7119" s="1">
        <v>7118</v>
      </c>
      <c r="B7119" s="1" t="s">
        <v>9294</v>
      </c>
      <c r="C7119" s="7">
        <f>YEAR('Main 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c r="A7120" s="1">
        <v>7119</v>
      </c>
      <c r="B7120" s="1" t="s">
        <v>9295</v>
      </c>
      <c r="C7120" s="7">
        <f>YEAR('Main 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c r="A7121" s="1">
        <v>7120</v>
      </c>
      <c r="B7121" s="1" t="s">
        <v>9296</v>
      </c>
      <c r="C7121" s="7">
        <f>YEAR('Main 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c r="A7122" s="1">
        <v>7121</v>
      </c>
      <c r="B7122" s="1" t="s">
        <v>9297</v>
      </c>
      <c r="C7122" s="7">
        <f>YEAR('Main 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c r="A7123" s="1">
        <v>7122</v>
      </c>
      <c r="B7123" s="1" t="s">
        <v>9298</v>
      </c>
      <c r="C7123" s="7">
        <f>YEAR('Main 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c r="A7124" s="1">
        <v>7123</v>
      </c>
      <c r="B7124" s="1" t="s">
        <v>9298</v>
      </c>
      <c r="C7124" s="7">
        <f>YEAR('Main 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c r="A7125" s="1">
        <v>7124</v>
      </c>
      <c r="B7125" s="1" t="s">
        <v>9299</v>
      </c>
      <c r="C7125" s="7">
        <f>YEAR('Main 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c r="A7126" s="1">
        <v>7125</v>
      </c>
      <c r="B7126" s="1" t="s">
        <v>9299</v>
      </c>
      <c r="C7126" s="7">
        <f>YEAR('Main 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c r="A7127" s="1">
        <v>7126</v>
      </c>
      <c r="B7127" s="1" t="s">
        <v>9300</v>
      </c>
      <c r="C7127" s="7">
        <f>YEAR('Main 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c r="A7128" s="1">
        <v>7127</v>
      </c>
      <c r="B7128" s="1" t="s">
        <v>9300</v>
      </c>
      <c r="C7128" s="7">
        <f>YEAR('Main 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c r="A7129" s="1">
        <v>7128</v>
      </c>
      <c r="B7129" s="1" t="s">
        <v>9301</v>
      </c>
      <c r="C7129" s="7">
        <f>YEAR('Main 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c r="A7130" s="1">
        <v>7129</v>
      </c>
      <c r="B7130" s="1" t="s">
        <v>9301</v>
      </c>
      <c r="C7130" s="7">
        <f>YEAR('Main 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c r="A7131" s="1">
        <v>7130</v>
      </c>
      <c r="B7131" s="1" t="s">
        <v>9302</v>
      </c>
      <c r="C7131" s="7">
        <f>YEAR('Main 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c r="A7132" s="1">
        <v>7131</v>
      </c>
      <c r="B7132" s="1" t="s">
        <v>9302</v>
      </c>
      <c r="C7132" s="7">
        <f>YEAR('Main 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c r="A7133" s="1">
        <v>7132</v>
      </c>
      <c r="B7133" s="1" t="s">
        <v>9303</v>
      </c>
      <c r="C7133" s="7">
        <f>YEAR('Main 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c r="A7134" s="1">
        <v>7133</v>
      </c>
      <c r="B7134" s="1" t="s">
        <v>9303</v>
      </c>
      <c r="C7134" s="7">
        <f>YEAR('Main 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c r="A7135" s="1">
        <v>7134</v>
      </c>
      <c r="B7135" s="1" t="s">
        <v>9303</v>
      </c>
      <c r="C7135" s="7">
        <f>YEAR('Main 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c r="A7136" s="1">
        <v>7135</v>
      </c>
      <c r="B7136" s="1" t="s">
        <v>9303</v>
      </c>
      <c r="C7136" s="7">
        <f>YEAR('Main 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c r="A7137" s="1">
        <v>7136</v>
      </c>
      <c r="B7137" s="1" t="s">
        <v>9303</v>
      </c>
      <c r="C7137" s="7">
        <f>YEAR('Main 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c r="A7138" s="1">
        <v>7137</v>
      </c>
      <c r="B7138" s="1" t="s">
        <v>9304</v>
      </c>
      <c r="C7138" s="7">
        <f>YEAR('Main 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c r="A7139" s="1">
        <v>7138</v>
      </c>
      <c r="B7139" s="1" t="s">
        <v>9304</v>
      </c>
      <c r="C7139" s="7">
        <f>YEAR('Main 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c r="A7140" s="1">
        <v>7139</v>
      </c>
      <c r="B7140" s="1" t="s">
        <v>9304</v>
      </c>
      <c r="C7140" s="7">
        <f>YEAR('Main 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c r="A7141" s="1">
        <v>7140</v>
      </c>
      <c r="B7141" s="1" t="s">
        <v>9304</v>
      </c>
      <c r="C7141" s="7">
        <f>YEAR('Main 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c r="A7142" s="1">
        <v>7141</v>
      </c>
      <c r="B7142" s="1" t="s">
        <v>9305</v>
      </c>
      <c r="C7142" s="7">
        <f>YEAR('Main 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c r="A7143" s="1">
        <v>7142</v>
      </c>
      <c r="B7143" s="1" t="s">
        <v>9305</v>
      </c>
      <c r="C7143" s="7">
        <f>YEAR('Main 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c r="A7144" s="1">
        <v>7143</v>
      </c>
      <c r="B7144" s="1" t="s">
        <v>9307</v>
      </c>
      <c r="C7144" s="7">
        <f>YEAR('Main 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c r="A7145" s="1">
        <v>7144</v>
      </c>
      <c r="B7145" s="1" t="s">
        <v>9308</v>
      </c>
      <c r="C7145" s="7">
        <f>YEAR('Main 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c r="A7146" s="1">
        <v>7145</v>
      </c>
      <c r="B7146" s="1" t="s">
        <v>9308</v>
      </c>
      <c r="C7146" s="7">
        <f>YEAR('Main 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c r="A7147" s="1">
        <v>7146</v>
      </c>
      <c r="B7147" s="1" t="s">
        <v>9308</v>
      </c>
      <c r="C7147" s="7">
        <f>YEAR('Main 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c r="A7148" s="1">
        <v>7147</v>
      </c>
      <c r="B7148" s="1" t="s">
        <v>9308</v>
      </c>
      <c r="C7148" s="7">
        <f>YEAR('Main 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c r="A7149" s="1">
        <v>7148</v>
      </c>
      <c r="B7149" s="1" t="s">
        <v>9309</v>
      </c>
      <c r="C7149" s="7">
        <f>YEAR('Main 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c r="A7150" s="1">
        <v>7149</v>
      </c>
      <c r="B7150" s="1" t="s">
        <v>9309</v>
      </c>
      <c r="C7150" s="7">
        <f>YEAR('Main 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c r="A7151" s="1">
        <v>7150</v>
      </c>
      <c r="B7151" s="1" t="s">
        <v>9310</v>
      </c>
      <c r="C7151" s="7">
        <f>YEAR('Main 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c r="A7152" s="1">
        <v>7151</v>
      </c>
      <c r="B7152" s="1" t="s">
        <v>9311</v>
      </c>
      <c r="C7152" s="7">
        <f>YEAR('Main 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c r="A7153" s="1">
        <v>7152</v>
      </c>
      <c r="B7153" s="1" t="s">
        <v>9312</v>
      </c>
      <c r="C7153" s="7">
        <f>YEAR('Main 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c r="A7154" s="1">
        <v>7153</v>
      </c>
      <c r="B7154" s="1" t="s">
        <v>9313</v>
      </c>
      <c r="C7154" s="7">
        <f>YEAR('Main 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c r="A7155" s="1">
        <v>7154</v>
      </c>
      <c r="B7155" s="1" t="s">
        <v>9314</v>
      </c>
      <c r="C7155" s="7">
        <f>YEAR('Main 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c r="A7156" s="1">
        <v>7155</v>
      </c>
      <c r="B7156" s="1" t="s">
        <v>9315</v>
      </c>
      <c r="C7156" s="7">
        <f>YEAR('Main 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c r="A7157" s="1">
        <v>7156</v>
      </c>
      <c r="B7157" s="1" t="s">
        <v>9315</v>
      </c>
      <c r="C7157" s="7">
        <f>YEAR('Main 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c r="A7158" s="1">
        <v>7157</v>
      </c>
      <c r="B7158" s="1" t="s">
        <v>9316</v>
      </c>
      <c r="C7158" s="7">
        <f>YEAR('Main 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c r="A7159" s="1">
        <v>7158</v>
      </c>
      <c r="B7159" s="1" t="s">
        <v>9317</v>
      </c>
      <c r="C7159" s="7">
        <f>YEAR('Main 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c r="A7160" s="1">
        <v>7159</v>
      </c>
      <c r="B7160" s="1" t="s">
        <v>9317</v>
      </c>
      <c r="C7160" s="7">
        <f>YEAR('Main 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c r="A7161" s="1">
        <v>7160</v>
      </c>
      <c r="B7161" s="1" t="s">
        <v>9320</v>
      </c>
      <c r="C7161" s="7">
        <f>YEAR('Main 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c r="A7162" s="1">
        <v>7161</v>
      </c>
      <c r="B7162" s="1" t="s">
        <v>9320</v>
      </c>
      <c r="C7162" s="7">
        <f>YEAR('Main 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c r="A7163" s="1">
        <v>7162</v>
      </c>
      <c r="B7163" s="1" t="s">
        <v>9321</v>
      </c>
      <c r="C7163" s="7">
        <f>YEAR('Main 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c r="A7164" s="1">
        <v>7163</v>
      </c>
      <c r="B7164" s="1" t="s">
        <v>9321</v>
      </c>
      <c r="C7164" s="7">
        <f>YEAR('Main 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c r="A7165" s="1">
        <v>7164</v>
      </c>
      <c r="B7165" s="1" t="s">
        <v>9322</v>
      </c>
      <c r="C7165" s="7">
        <f>YEAR('Main 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c r="A7166" s="1">
        <v>7165</v>
      </c>
      <c r="B7166" s="1" t="s">
        <v>9322</v>
      </c>
      <c r="C7166" s="7">
        <f>YEAR('Main 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c r="A7167" s="1">
        <v>7166</v>
      </c>
      <c r="B7167" s="1" t="s">
        <v>9323</v>
      </c>
      <c r="C7167" s="7">
        <f>YEAR('Main 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c r="A7168" s="1">
        <v>7167</v>
      </c>
      <c r="B7168" s="1" t="s">
        <v>9324</v>
      </c>
      <c r="C7168" s="7">
        <f>YEAR('Main 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c r="A7169" s="1">
        <v>7168</v>
      </c>
      <c r="B7169" s="1" t="s">
        <v>9324</v>
      </c>
      <c r="C7169" s="7">
        <f>YEAR('Main 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c r="A7170" s="1">
        <v>7169</v>
      </c>
      <c r="B7170" s="1" t="s">
        <v>9324</v>
      </c>
      <c r="C7170" s="7">
        <f>YEAR('Main 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c r="A7171" s="1">
        <v>7170</v>
      </c>
      <c r="B7171" s="1" t="s">
        <v>9324</v>
      </c>
      <c r="C7171" s="7">
        <f>YEAR('Main 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c r="A7172" s="1">
        <v>7171</v>
      </c>
      <c r="B7172" s="1" t="s">
        <v>9325</v>
      </c>
      <c r="C7172" s="7">
        <f>YEAR('Main 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c r="A7173" s="1">
        <v>7172</v>
      </c>
      <c r="B7173" s="1" t="s">
        <v>9326</v>
      </c>
      <c r="C7173" s="7">
        <f>YEAR('Main 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c r="A7174" s="1">
        <v>7173</v>
      </c>
      <c r="B7174" s="1" t="s">
        <v>9327</v>
      </c>
      <c r="C7174" s="7">
        <f>YEAR('Main 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c r="A7175" s="1">
        <v>7174</v>
      </c>
      <c r="B7175" s="1" t="s">
        <v>9327</v>
      </c>
      <c r="C7175" s="7">
        <f>YEAR('Main 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c r="A7176" s="1">
        <v>7175</v>
      </c>
      <c r="B7176" s="1" t="s">
        <v>9327</v>
      </c>
      <c r="C7176" s="7">
        <f>YEAR('Main 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c r="A7177" s="1">
        <v>7176</v>
      </c>
      <c r="B7177" s="1" t="s">
        <v>9327</v>
      </c>
      <c r="C7177" s="7">
        <f>YEAR('Main 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c r="A7178" s="1">
        <v>7177</v>
      </c>
      <c r="B7178" s="1" t="s">
        <v>9327</v>
      </c>
      <c r="C7178" s="7">
        <f>YEAR('Main 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c r="A7179" s="1">
        <v>7178</v>
      </c>
      <c r="B7179" s="1" t="s">
        <v>9328</v>
      </c>
      <c r="C7179" s="7">
        <f>YEAR('Main 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c r="A7180" s="1">
        <v>7179</v>
      </c>
      <c r="B7180" s="1" t="s">
        <v>9328</v>
      </c>
      <c r="C7180" s="7">
        <f>YEAR('Main 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c r="A7181" s="1">
        <v>7180</v>
      </c>
      <c r="B7181" s="1" t="s">
        <v>9329</v>
      </c>
      <c r="C7181" s="7">
        <f>YEAR('Main 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c r="A7182" s="1">
        <v>7181</v>
      </c>
      <c r="B7182" s="1" t="s">
        <v>9330</v>
      </c>
      <c r="C7182" s="7">
        <f>YEAR('Main 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c r="A7183" s="1">
        <v>7182</v>
      </c>
      <c r="B7183" s="1" t="s">
        <v>9331</v>
      </c>
      <c r="C7183" s="7">
        <f>YEAR('Main 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c r="A7184" s="1">
        <v>7183</v>
      </c>
      <c r="B7184" s="1" t="s">
        <v>9332</v>
      </c>
      <c r="C7184" s="7">
        <f>YEAR('Main 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c r="A7185" s="1">
        <v>7184</v>
      </c>
      <c r="B7185" s="1" t="s">
        <v>9333</v>
      </c>
      <c r="C7185" s="7">
        <f>YEAR('Main 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c r="A7186" s="1">
        <v>7185</v>
      </c>
      <c r="B7186" s="1" t="s">
        <v>9334</v>
      </c>
      <c r="C7186" s="7">
        <f>YEAR('Main 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c r="A7187" s="1">
        <v>7186</v>
      </c>
      <c r="B7187" s="1" t="s">
        <v>9334</v>
      </c>
      <c r="C7187" s="7">
        <f>YEAR('Main 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c r="A7188" s="1">
        <v>7187</v>
      </c>
      <c r="B7188" s="1" t="s">
        <v>9334</v>
      </c>
      <c r="C7188" s="7">
        <f>YEAR('Main 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c r="A7189" s="1">
        <v>7188</v>
      </c>
      <c r="B7189" s="1" t="s">
        <v>9334</v>
      </c>
      <c r="C7189" s="7">
        <f>YEAR('Main 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c r="A7190" s="1">
        <v>7189</v>
      </c>
      <c r="B7190" s="1" t="s">
        <v>9334</v>
      </c>
      <c r="C7190" s="7">
        <f>YEAR('Main 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c r="A7191" s="1">
        <v>7190</v>
      </c>
      <c r="B7191" s="1" t="s">
        <v>9335</v>
      </c>
      <c r="C7191" s="7">
        <f>YEAR('Main 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c r="A7192" s="1">
        <v>7191</v>
      </c>
      <c r="B7192" s="1" t="s">
        <v>9335</v>
      </c>
      <c r="C7192" s="7">
        <f>YEAR('Main 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c r="A7193" s="1">
        <v>7192</v>
      </c>
      <c r="B7193" s="1" t="s">
        <v>9336</v>
      </c>
      <c r="C7193" s="7">
        <f>YEAR('Main 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c r="A7194" s="1">
        <v>7193</v>
      </c>
      <c r="B7194" s="1" t="s">
        <v>9336</v>
      </c>
      <c r="C7194" s="7">
        <f>YEAR('Main 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c r="A7195" s="1">
        <v>7194</v>
      </c>
      <c r="B7195" s="1" t="s">
        <v>9337</v>
      </c>
      <c r="C7195" s="7">
        <f>YEAR('Main 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c r="A7196" s="1">
        <v>7195</v>
      </c>
      <c r="B7196" s="1" t="s">
        <v>9337</v>
      </c>
      <c r="C7196" s="7">
        <f>YEAR('Main 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c r="A7197" s="1">
        <v>7196</v>
      </c>
      <c r="B7197" s="1" t="s">
        <v>9338</v>
      </c>
      <c r="C7197" s="7">
        <f>YEAR('Main 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c r="A7198" s="1">
        <v>7197</v>
      </c>
      <c r="B7198" s="1" t="s">
        <v>9339</v>
      </c>
      <c r="C7198" s="7">
        <f>YEAR('Main 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c r="A7199" s="1">
        <v>7198</v>
      </c>
      <c r="B7199" s="1" t="s">
        <v>9339</v>
      </c>
      <c r="C7199" s="7">
        <f>YEAR('Main 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c r="A7200" s="1">
        <v>7199</v>
      </c>
      <c r="B7200" s="1" t="s">
        <v>9340</v>
      </c>
      <c r="C7200" s="7">
        <f>YEAR('Main 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c r="A7201" s="1">
        <v>7200</v>
      </c>
      <c r="B7201" s="1" t="s">
        <v>9340</v>
      </c>
      <c r="C7201" s="7">
        <f>YEAR('Main 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c r="A7202" s="1">
        <v>7201</v>
      </c>
      <c r="B7202" s="1" t="s">
        <v>9341</v>
      </c>
      <c r="C7202" s="7">
        <f>YEAR('Main 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c r="A7203" s="1">
        <v>7202</v>
      </c>
      <c r="B7203" s="1" t="s">
        <v>9341</v>
      </c>
      <c r="C7203" s="7">
        <f>YEAR('Main 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c r="A7204" s="1">
        <v>7203</v>
      </c>
      <c r="B7204" s="1" t="s">
        <v>9342</v>
      </c>
      <c r="C7204" s="7">
        <f>YEAR('Main 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c r="A7205" s="1">
        <v>7204</v>
      </c>
      <c r="B7205" s="1" t="s">
        <v>9345</v>
      </c>
      <c r="C7205" s="7">
        <f>YEAR('Main 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c r="A7206" s="1">
        <v>7205</v>
      </c>
      <c r="B7206" s="1" t="s">
        <v>9346</v>
      </c>
      <c r="C7206" s="7">
        <f>YEAR('Main 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c r="A7207" s="1">
        <v>7206</v>
      </c>
      <c r="B7207" s="1" t="s">
        <v>9347</v>
      </c>
      <c r="C7207" s="7">
        <f>YEAR('Main 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c r="A7208" s="1">
        <v>7207</v>
      </c>
      <c r="B7208" s="1" t="s">
        <v>9347</v>
      </c>
      <c r="C7208" s="7">
        <f>YEAR('Main 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c r="A7209" s="1">
        <v>7208</v>
      </c>
      <c r="B7209" s="1" t="s">
        <v>9348</v>
      </c>
      <c r="C7209" s="7">
        <f>YEAR('Main 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c r="A7210" s="1">
        <v>7209</v>
      </c>
      <c r="B7210" s="1" t="s">
        <v>9348</v>
      </c>
      <c r="C7210" s="7">
        <f>YEAR('Main 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c r="A7211" s="1">
        <v>7210</v>
      </c>
      <c r="B7211" s="1" t="s">
        <v>9348</v>
      </c>
      <c r="C7211" s="7">
        <f>YEAR('Main 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c r="A7212" s="1">
        <v>7211</v>
      </c>
      <c r="B7212" s="1" t="s">
        <v>9349</v>
      </c>
      <c r="C7212" s="7">
        <f>YEAR('Main 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c r="A7213" s="1">
        <v>7212</v>
      </c>
      <c r="B7213" s="1" t="s">
        <v>9349</v>
      </c>
      <c r="C7213" s="7">
        <f>YEAR('Main 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c r="A7214" s="1">
        <v>7213</v>
      </c>
      <c r="B7214" s="1" t="s">
        <v>9349</v>
      </c>
      <c r="C7214" s="7">
        <f>YEAR('Main 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c r="A7215" s="1">
        <v>7214</v>
      </c>
      <c r="B7215" s="1" t="s">
        <v>9350</v>
      </c>
      <c r="C7215" s="7">
        <f>YEAR('Main 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c r="A7216" s="1">
        <v>7215</v>
      </c>
      <c r="B7216" s="1" t="s">
        <v>9352</v>
      </c>
      <c r="C7216" s="7">
        <f>YEAR('Main 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c r="A7217" s="1">
        <v>7216</v>
      </c>
      <c r="B7217" s="1" t="s">
        <v>9352</v>
      </c>
      <c r="C7217" s="7">
        <f>YEAR('Main 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c r="A7218" s="1">
        <v>7217</v>
      </c>
      <c r="B7218" s="1" t="s">
        <v>9353</v>
      </c>
      <c r="C7218" s="7">
        <f>YEAR('Main 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c r="A7219" s="1">
        <v>7218</v>
      </c>
      <c r="B7219" s="1" t="s">
        <v>9353</v>
      </c>
      <c r="C7219" s="7">
        <f>YEAR('Main 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c r="A7220" s="1">
        <v>7219</v>
      </c>
      <c r="B7220" s="1" t="s">
        <v>9353</v>
      </c>
      <c r="C7220" s="7">
        <f>YEAR('Main 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c r="A7221" s="1">
        <v>7220</v>
      </c>
      <c r="B7221" s="1" t="s">
        <v>9353</v>
      </c>
      <c r="C7221" s="7">
        <f>YEAR('Main 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c r="A7222" s="1">
        <v>7221</v>
      </c>
      <c r="B7222" s="1" t="s">
        <v>9354</v>
      </c>
      <c r="C7222" s="7">
        <f>YEAR('Main 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c r="A7223" s="1">
        <v>7222</v>
      </c>
      <c r="B7223" s="1" t="s">
        <v>9355</v>
      </c>
      <c r="C7223" s="7">
        <f>YEAR('Main 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c r="A7224" s="1">
        <v>7223</v>
      </c>
      <c r="B7224" s="1" t="s">
        <v>9356</v>
      </c>
      <c r="C7224" s="7">
        <f>YEAR('Main 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c r="A7225" s="1">
        <v>7224</v>
      </c>
      <c r="B7225" s="1" t="s">
        <v>9357</v>
      </c>
      <c r="C7225" s="7">
        <f>YEAR('Main 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c r="A7226" s="1">
        <v>7225</v>
      </c>
      <c r="B7226" s="1" t="s">
        <v>9357</v>
      </c>
      <c r="C7226" s="7">
        <f>YEAR('Main 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c r="A7227" s="1">
        <v>7226</v>
      </c>
      <c r="B7227" s="1" t="s">
        <v>9357</v>
      </c>
      <c r="C7227" s="7">
        <f>YEAR('Main 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c r="A7228" s="1">
        <v>7227</v>
      </c>
      <c r="B7228" s="1" t="s">
        <v>9358</v>
      </c>
      <c r="C7228" s="7">
        <f>YEAR('Main 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c r="A7229" s="1">
        <v>7228</v>
      </c>
      <c r="B7229" s="1" t="s">
        <v>9358</v>
      </c>
      <c r="C7229" s="7">
        <f>YEAR('Main 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c r="A7230" s="1">
        <v>7229</v>
      </c>
      <c r="B7230" s="1" t="s">
        <v>9359</v>
      </c>
      <c r="C7230" s="7">
        <f>YEAR('Main 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c r="A7231" s="1">
        <v>7230</v>
      </c>
      <c r="B7231" s="1" t="s">
        <v>9359</v>
      </c>
      <c r="C7231" s="7">
        <f>YEAR('Main 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c r="A7232" s="1">
        <v>7231</v>
      </c>
      <c r="B7232" s="1" t="s">
        <v>9360</v>
      </c>
      <c r="C7232" s="7">
        <f>YEAR('Main 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c r="A7233" s="1">
        <v>7232</v>
      </c>
      <c r="B7233" s="1" t="s">
        <v>9360</v>
      </c>
      <c r="C7233" s="7">
        <f>YEAR('Main 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c r="A7234" s="1">
        <v>7233</v>
      </c>
      <c r="B7234" s="1" t="s">
        <v>9360</v>
      </c>
      <c r="C7234" s="7">
        <f>YEAR('Main 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c r="A7235" s="1">
        <v>7234</v>
      </c>
      <c r="B7235" s="1" t="s">
        <v>9361</v>
      </c>
      <c r="C7235" s="7">
        <f>YEAR('Main 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c r="A7236" s="1">
        <v>7235</v>
      </c>
      <c r="B7236" s="1" t="s">
        <v>9361</v>
      </c>
      <c r="C7236" s="7">
        <f>YEAR('Main 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c r="A7237" s="1">
        <v>7236</v>
      </c>
      <c r="B7237" s="1" t="s">
        <v>9361</v>
      </c>
      <c r="C7237" s="7">
        <f>YEAR('Main 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c r="A7238" s="1">
        <v>7237</v>
      </c>
      <c r="B7238" s="1" t="s">
        <v>9362</v>
      </c>
      <c r="C7238" s="7">
        <f>YEAR('Main 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c r="A7239" s="1">
        <v>7238</v>
      </c>
      <c r="B7239" s="1" t="s">
        <v>9363</v>
      </c>
      <c r="C7239" s="7">
        <f>YEAR('Main 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c r="A7240" s="1">
        <v>7239</v>
      </c>
      <c r="B7240" s="1" t="s">
        <v>9366</v>
      </c>
      <c r="C7240" s="7">
        <f>YEAR('Main 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c r="A7241" s="1">
        <v>7240</v>
      </c>
      <c r="B7241" s="1" t="s">
        <v>9366</v>
      </c>
      <c r="C7241" s="7">
        <f>YEAR('Main 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c r="A7242" s="1">
        <v>7241</v>
      </c>
      <c r="B7242" s="1" t="s">
        <v>9367</v>
      </c>
      <c r="C7242" s="7">
        <f>YEAR('Main 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c r="A7243" s="1">
        <v>7242</v>
      </c>
      <c r="B7243" s="1" t="s">
        <v>9367</v>
      </c>
      <c r="C7243" s="7">
        <f>YEAR('Main 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c r="A7244" s="1">
        <v>7243</v>
      </c>
      <c r="B7244" s="1" t="s">
        <v>9367</v>
      </c>
      <c r="C7244" s="7">
        <f>YEAR('Main 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c r="A7245" s="1">
        <v>7244</v>
      </c>
      <c r="B7245" s="1" t="s">
        <v>9368</v>
      </c>
      <c r="C7245" s="7">
        <f>YEAR('Main 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c r="A7246" s="1">
        <v>7245</v>
      </c>
      <c r="B7246" s="1" t="s">
        <v>9369</v>
      </c>
      <c r="C7246" s="7">
        <f>YEAR('Main 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c r="A7247" s="1">
        <v>7246</v>
      </c>
      <c r="B7247" s="1" t="s">
        <v>9370</v>
      </c>
      <c r="C7247" s="7">
        <f>YEAR('Main 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c r="A7248" s="1">
        <v>7247</v>
      </c>
      <c r="B7248" s="1" t="s">
        <v>9371</v>
      </c>
      <c r="C7248" s="7">
        <f>YEAR('Main 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c r="A7249" s="1">
        <v>7248</v>
      </c>
      <c r="B7249" s="1" t="s">
        <v>9371</v>
      </c>
      <c r="C7249" s="7">
        <f>YEAR('Main 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c r="A7250" s="1">
        <v>7249</v>
      </c>
      <c r="B7250" s="1" t="s">
        <v>9371</v>
      </c>
      <c r="C7250" s="7">
        <f>YEAR('Main 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c r="A7251" s="1">
        <v>7250</v>
      </c>
      <c r="B7251" s="1" t="s">
        <v>9372</v>
      </c>
      <c r="C7251" s="7">
        <f>YEAR('Main 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c r="A7252" s="1">
        <v>7251</v>
      </c>
      <c r="B7252" s="1" t="s">
        <v>9372</v>
      </c>
      <c r="C7252" s="7">
        <f>YEAR('Main 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c r="A7253" s="1">
        <v>7252</v>
      </c>
      <c r="B7253" s="1" t="s">
        <v>9373</v>
      </c>
      <c r="C7253" s="7">
        <f>YEAR('Main 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c r="A7254" s="1">
        <v>7253</v>
      </c>
      <c r="B7254" s="1" t="s">
        <v>9376</v>
      </c>
      <c r="C7254" s="7">
        <f>YEAR('Main 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c r="A7255" s="1">
        <v>7254</v>
      </c>
      <c r="B7255" s="1" t="s">
        <v>9377</v>
      </c>
      <c r="C7255" s="7">
        <f>YEAR('Main 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c r="A7256" s="1">
        <v>7255</v>
      </c>
      <c r="B7256" s="1" t="s">
        <v>9377</v>
      </c>
      <c r="C7256" s="7">
        <f>YEAR('Main 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c r="A7257" s="1">
        <v>7256</v>
      </c>
      <c r="B7257" s="1" t="s">
        <v>9377</v>
      </c>
      <c r="C7257" s="7">
        <f>YEAR('Main 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c r="A7258" s="1">
        <v>7257</v>
      </c>
      <c r="B7258" s="1" t="s">
        <v>9377</v>
      </c>
      <c r="C7258" s="7">
        <f>YEAR('Main 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c r="A7259" s="1">
        <v>7258</v>
      </c>
      <c r="B7259" s="1" t="s">
        <v>9377</v>
      </c>
      <c r="C7259" s="7">
        <f>YEAR('Main 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c r="A7260" s="1">
        <v>7259</v>
      </c>
      <c r="B7260" s="1" t="s">
        <v>9377</v>
      </c>
      <c r="C7260" s="7">
        <f>YEAR('Main 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c r="A7261" s="1">
        <v>7260</v>
      </c>
      <c r="B7261" s="1" t="s">
        <v>9377</v>
      </c>
      <c r="C7261" s="7">
        <f>YEAR('Main 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c r="A7262" s="1">
        <v>7261</v>
      </c>
      <c r="B7262" s="1" t="s">
        <v>9377</v>
      </c>
      <c r="C7262" s="7">
        <f>YEAR('Main 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c r="A7263" s="1">
        <v>7262</v>
      </c>
      <c r="B7263" s="1" t="s">
        <v>9378</v>
      </c>
      <c r="C7263" s="7">
        <f>YEAR('Main 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c r="A7264" s="1">
        <v>7263</v>
      </c>
      <c r="B7264" s="1" t="s">
        <v>9379</v>
      </c>
      <c r="C7264" s="7">
        <f>YEAR('Main 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c r="A7265" s="1">
        <v>7264</v>
      </c>
      <c r="B7265" s="1" t="s">
        <v>9379</v>
      </c>
      <c r="C7265" s="7">
        <f>YEAR('Main 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c r="A7266" s="1">
        <v>7265</v>
      </c>
      <c r="B7266" s="1" t="s">
        <v>9380</v>
      </c>
      <c r="C7266" s="7">
        <f>YEAR('Main 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c r="A7267" s="1">
        <v>7266</v>
      </c>
      <c r="B7267" s="1" t="s">
        <v>9381</v>
      </c>
      <c r="C7267" s="7">
        <f>YEAR('Main 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c r="A7268" s="1">
        <v>7267</v>
      </c>
      <c r="B7268" s="1" t="s">
        <v>9382</v>
      </c>
      <c r="C7268" s="7">
        <f>YEAR('Main 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c r="A7269" s="1">
        <v>7268</v>
      </c>
      <c r="B7269" s="1" t="s">
        <v>9382</v>
      </c>
      <c r="C7269" s="7">
        <f>YEAR('Main 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c r="A7270" s="1">
        <v>7269</v>
      </c>
      <c r="B7270" s="1" t="s">
        <v>9383</v>
      </c>
      <c r="C7270" s="7">
        <f>YEAR('Main 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c r="A7271" s="1">
        <v>7270</v>
      </c>
      <c r="B7271" s="1" t="s">
        <v>9383</v>
      </c>
      <c r="C7271" s="7">
        <f>YEAR('Main 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c r="A7272" s="1">
        <v>7271</v>
      </c>
      <c r="B7272" s="1" t="s">
        <v>9386</v>
      </c>
      <c r="C7272" s="7">
        <f>YEAR('Main 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c r="A7273" s="1">
        <v>7272</v>
      </c>
      <c r="B7273" s="1" t="s">
        <v>9386</v>
      </c>
      <c r="C7273" s="7">
        <f>YEAR('Main 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c r="A7274" s="1">
        <v>7273</v>
      </c>
      <c r="B7274" s="1" t="s">
        <v>9387</v>
      </c>
      <c r="C7274" s="7">
        <f>YEAR('Main 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c r="A7275" s="1">
        <v>7274</v>
      </c>
      <c r="B7275" s="1" t="s">
        <v>9387</v>
      </c>
      <c r="C7275" s="7">
        <f>YEAR('Main 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c r="A7276" s="1">
        <v>7275</v>
      </c>
      <c r="B7276" s="1" t="s">
        <v>9388</v>
      </c>
      <c r="C7276" s="7">
        <f>YEAR('Main 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c r="A7277" s="1">
        <v>7276</v>
      </c>
      <c r="B7277" s="1" t="s">
        <v>9388</v>
      </c>
      <c r="C7277" s="7">
        <f>YEAR('Main 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c r="A7278" s="1">
        <v>7277</v>
      </c>
      <c r="B7278" s="1" t="s">
        <v>9389</v>
      </c>
      <c r="C7278" s="7">
        <f>YEAR('Main 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c r="A7279" s="1">
        <v>7278</v>
      </c>
      <c r="B7279" s="1" t="s">
        <v>9390</v>
      </c>
      <c r="C7279" s="7">
        <f>YEAR('Main 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c r="A7280" s="1">
        <v>7279</v>
      </c>
      <c r="B7280" s="1" t="s">
        <v>9390</v>
      </c>
      <c r="C7280" s="7">
        <f>YEAR('Main 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c r="A7281" s="1">
        <v>7280</v>
      </c>
      <c r="B7281" s="1" t="s">
        <v>9391</v>
      </c>
      <c r="C7281" s="7">
        <f>YEAR('Main 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c r="A7282" s="1">
        <v>7281</v>
      </c>
      <c r="B7282" s="1" t="s">
        <v>9392</v>
      </c>
      <c r="C7282" s="7">
        <f>YEAR('Main 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c r="A7283" s="1">
        <v>7282</v>
      </c>
      <c r="B7283" s="1" t="s">
        <v>9393</v>
      </c>
      <c r="C7283" s="7">
        <f>YEAR('Main 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c r="A7284" s="1">
        <v>7283</v>
      </c>
      <c r="B7284" s="1" t="s">
        <v>9394</v>
      </c>
      <c r="C7284" s="7">
        <f>YEAR('Main 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c r="A7285" s="1">
        <v>7284</v>
      </c>
      <c r="B7285" s="1" t="s">
        <v>9395</v>
      </c>
      <c r="C7285" s="7">
        <f>YEAR('Main 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c r="A7286" s="1">
        <v>7285</v>
      </c>
      <c r="B7286" s="1" t="s">
        <v>9395</v>
      </c>
      <c r="C7286" s="7">
        <f>YEAR('Main 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c r="A7287" s="1">
        <v>7286</v>
      </c>
      <c r="B7287" s="1" t="s">
        <v>9396</v>
      </c>
      <c r="C7287" s="7">
        <f>YEAR('Main 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c r="A7288" s="1">
        <v>7287</v>
      </c>
      <c r="B7288" s="1" t="s">
        <v>9397</v>
      </c>
      <c r="C7288" s="7">
        <f>YEAR('Main 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c r="A7289" s="1">
        <v>7288</v>
      </c>
      <c r="B7289" s="1" t="s">
        <v>9397</v>
      </c>
      <c r="C7289" s="7">
        <f>YEAR('Main 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c r="A7290" s="1">
        <v>7289</v>
      </c>
      <c r="B7290" s="1" t="s">
        <v>9398</v>
      </c>
      <c r="C7290" s="7">
        <f>YEAR('Main 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c r="A7291" s="1">
        <v>7290</v>
      </c>
      <c r="B7291" s="1" t="s">
        <v>9399</v>
      </c>
      <c r="C7291" s="7">
        <f>YEAR('Main 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c r="A7292" s="1">
        <v>7291</v>
      </c>
      <c r="B7292" s="1" t="s">
        <v>9399</v>
      </c>
      <c r="C7292" s="7">
        <f>YEAR('Main 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c r="A7293" s="1">
        <v>7292</v>
      </c>
      <c r="B7293" s="1" t="s">
        <v>9399</v>
      </c>
      <c r="C7293" s="7">
        <f>YEAR('Main 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c r="A7294" s="1">
        <v>7293</v>
      </c>
      <c r="B7294" s="1" t="s">
        <v>9400</v>
      </c>
      <c r="C7294" s="7">
        <f>YEAR('Main 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c r="A7295" s="1">
        <v>7294</v>
      </c>
      <c r="B7295" s="1" t="s">
        <v>9402</v>
      </c>
      <c r="C7295" s="7">
        <f>YEAR('Main 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c r="A7296" s="1">
        <v>7295</v>
      </c>
      <c r="B7296" s="1" t="s">
        <v>9403</v>
      </c>
      <c r="C7296" s="7">
        <f>YEAR('Main 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c r="A7297" s="1">
        <v>7296</v>
      </c>
      <c r="B7297" s="1" t="s">
        <v>9404</v>
      </c>
      <c r="C7297" s="7">
        <f>YEAR('Main 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c r="A7298" s="1">
        <v>7297</v>
      </c>
      <c r="B7298" s="1" t="s">
        <v>9404</v>
      </c>
      <c r="C7298" s="7">
        <f>YEAR('Main 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c r="A7299" s="1">
        <v>7298</v>
      </c>
      <c r="B7299" s="1" t="s">
        <v>9405</v>
      </c>
      <c r="C7299" s="7">
        <f>YEAR('Main 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c r="A7300" s="1">
        <v>7299</v>
      </c>
      <c r="B7300" s="1" t="s">
        <v>9406</v>
      </c>
      <c r="C7300" s="7">
        <f>YEAR('Main 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c r="A7301" s="1">
        <v>7300</v>
      </c>
      <c r="B7301" s="1" t="s">
        <v>9406</v>
      </c>
      <c r="C7301" s="7">
        <f>YEAR('Main 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c r="A7302" s="1">
        <v>7301</v>
      </c>
      <c r="B7302" s="1" t="s">
        <v>9406</v>
      </c>
      <c r="C7302" s="7">
        <f>YEAR('Main 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c r="A7303" s="1">
        <v>7302</v>
      </c>
      <c r="B7303" s="1" t="s">
        <v>9406</v>
      </c>
      <c r="C7303" s="7">
        <f>YEAR('Main 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c r="A7304" s="1">
        <v>7303</v>
      </c>
      <c r="B7304" s="1" t="s">
        <v>9406</v>
      </c>
      <c r="C7304" s="7">
        <f>YEAR('Main 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c r="A7305" s="1">
        <v>7304</v>
      </c>
      <c r="B7305" s="1" t="s">
        <v>9407</v>
      </c>
      <c r="C7305" s="7">
        <f>YEAR('Main 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c r="A7306" s="1">
        <v>7305</v>
      </c>
      <c r="B7306" s="1" t="s">
        <v>9407</v>
      </c>
      <c r="C7306" s="7">
        <f>YEAR('Main 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c r="A7307" s="1">
        <v>7306</v>
      </c>
      <c r="B7307" s="1" t="s">
        <v>9408</v>
      </c>
      <c r="C7307" s="7">
        <f>YEAR('Main 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c r="A7308" s="1">
        <v>7307</v>
      </c>
      <c r="B7308" s="1" t="s">
        <v>9409</v>
      </c>
      <c r="C7308" s="7">
        <f>YEAR('Main 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c r="A7309" s="1">
        <v>7308</v>
      </c>
      <c r="B7309" s="1" t="s">
        <v>9409</v>
      </c>
      <c r="C7309" s="7">
        <f>YEAR('Main 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c r="A7310" s="1">
        <v>7309</v>
      </c>
      <c r="B7310" s="1" t="s">
        <v>9409</v>
      </c>
      <c r="C7310" s="7">
        <f>YEAR('Main 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c r="A7311" s="1">
        <v>7310</v>
      </c>
      <c r="B7311" s="1" t="s">
        <v>9410</v>
      </c>
      <c r="C7311" s="7">
        <f>YEAR('Main 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c r="A7312" s="1">
        <v>7311</v>
      </c>
      <c r="B7312" s="1" t="s">
        <v>9411</v>
      </c>
      <c r="C7312" s="7">
        <f>YEAR('Main 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c r="A7313" s="1">
        <v>7312</v>
      </c>
      <c r="B7313" s="1" t="s">
        <v>9412</v>
      </c>
      <c r="C7313" s="7">
        <f>YEAR('Main 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c r="A7314" s="1">
        <v>7313</v>
      </c>
      <c r="B7314" s="1" t="s">
        <v>9412</v>
      </c>
      <c r="C7314" s="7">
        <f>YEAR('Main 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c r="A7315" s="1">
        <v>7314</v>
      </c>
      <c r="B7315" s="1" t="s">
        <v>9412</v>
      </c>
      <c r="C7315" s="7">
        <f>YEAR('Main 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c r="A7316" s="1">
        <v>7315</v>
      </c>
      <c r="B7316" s="1" t="s">
        <v>9413</v>
      </c>
      <c r="C7316" s="7">
        <f>YEAR('Main 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c r="A7317" s="1">
        <v>7316</v>
      </c>
      <c r="B7317" s="1" t="s">
        <v>9414</v>
      </c>
      <c r="C7317" s="7">
        <f>YEAR('Main 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c r="A7318" s="1">
        <v>7317</v>
      </c>
      <c r="B7318" s="1" t="s">
        <v>9415</v>
      </c>
      <c r="C7318" s="7">
        <f>YEAR('Main 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c r="A7319" s="1">
        <v>7318</v>
      </c>
      <c r="B7319" s="1" t="s">
        <v>9416</v>
      </c>
      <c r="C7319" s="7">
        <f>YEAR('Main 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c r="A7320" s="1">
        <v>7319</v>
      </c>
      <c r="B7320" s="1" t="s">
        <v>9416</v>
      </c>
      <c r="C7320" s="7">
        <f>YEAR('Main 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c r="A7321" s="1">
        <v>7320</v>
      </c>
      <c r="B7321" s="1" t="s">
        <v>9418</v>
      </c>
      <c r="C7321" s="7">
        <f>YEAR('Main 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c r="A7322" s="1">
        <v>7321</v>
      </c>
      <c r="B7322" s="1" t="s">
        <v>9418</v>
      </c>
      <c r="C7322" s="7">
        <f>YEAR('Main 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c r="A7323" s="1">
        <v>7322</v>
      </c>
      <c r="B7323" s="1" t="s">
        <v>9419</v>
      </c>
      <c r="C7323" s="7">
        <f>YEAR('Main 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c r="A7324" s="1">
        <v>7323</v>
      </c>
      <c r="B7324" s="1" t="s">
        <v>9419</v>
      </c>
      <c r="C7324" s="7">
        <f>YEAR('Main 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c r="A7325" s="1">
        <v>7324</v>
      </c>
      <c r="B7325" s="1" t="s">
        <v>9420</v>
      </c>
      <c r="C7325" s="7">
        <f>YEAR('Main 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c r="A7326" s="1">
        <v>7325</v>
      </c>
      <c r="B7326" s="1" t="s">
        <v>9420</v>
      </c>
      <c r="C7326" s="7">
        <f>YEAR('Main 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c r="A7327" s="1">
        <v>7326</v>
      </c>
      <c r="B7327" s="1" t="s">
        <v>9421</v>
      </c>
      <c r="C7327" s="7">
        <f>YEAR('Main 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c r="A7328" s="1">
        <v>7327</v>
      </c>
      <c r="B7328" s="1" t="s">
        <v>9421</v>
      </c>
      <c r="C7328" s="7">
        <f>YEAR('Main 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c r="A7329" s="1">
        <v>7328</v>
      </c>
      <c r="B7329" s="1" t="s">
        <v>9422</v>
      </c>
      <c r="C7329" s="7">
        <f>YEAR('Main 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c r="A7330" s="1">
        <v>7329</v>
      </c>
      <c r="B7330" s="1" t="s">
        <v>9422</v>
      </c>
      <c r="C7330" s="7">
        <f>YEAR('Main 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c r="A7331" s="1">
        <v>7330</v>
      </c>
      <c r="B7331" s="1" t="s">
        <v>9422</v>
      </c>
      <c r="C7331" s="7">
        <f>YEAR('Main 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c r="A7332" s="1">
        <v>7331</v>
      </c>
      <c r="B7332" s="1" t="s">
        <v>9424</v>
      </c>
      <c r="C7332" s="7">
        <f>YEAR('Main 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c r="A7333" s="1">
        <v>7332</v>
      </c>
      <c r="B7333" s="1" t="s">
        <v>9425</v>
      </c>
      <c r="C7333" s="7">
        <f>YEAR('Main 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c r="A7334" s="1">
        <v>7333</v>
      </c>
      <c r="B7334" s="1" t="s">
        <v>9425</v>
      </c>
      <c r="C7334" s="7">
        <f>YEAR('Main 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c r="A7335" s="1">
        <v>7334</v>
      </c>
      <c r="B7335" s="1" t="s">
        <v>9426</v>
      </c>
      <c r="C7335" s="7">
        <f>YEAR('Main 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c r="A7336" s="1">
        <v>7335</v>
      </c>
      <c r="B7336" s="1" t="s">
        <v>9426</v>
      </c>
      <c r="C7336" s="7">
        <f>YEAR('Main 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c r="A7337" s="1">
        <v>7336</v>
      </c>
      <c r="B7337" s="1" t="s">
        <v>9427</v>
      </c>
      <c r="C7337" s="7">
        <f>YEAR('Main 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c r="A7338" s="1">
        <v>7337</v>
      </c>
      <c r="B7338" s="1" t="s">
        <v>9427</v>
      </c>
      <c r="C7338" s="7">
        <f>YEAR('Main 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c r="A7339" s="1">
        <v>7338</v>
      </c>
      <c r="B7339" s="1" t="s">
        <v>9428</v>
      </c>
      <c r="C7339" s="7">
        <f>YEAR('Main 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c r="A7340" s="1">
        <v>7339</v>
      </c>
      <c r="B7340" s="1" t="s">
        <v>9429</v>
      </c>
      <c r="C7340" s="7">
        <f>YEAR('Main 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c r="A7341" s="1">
        <v>7340</v>
      </c>
      <c r="B7341" s="1" t="s">
        <v>9430</v>
      </c>
      <c r="C7341" s="7">
        <f>YEAR('Main 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c r="A7342" s="1">
        <v>7341</v>
      </c>
      <c r="B7342" s="1" t="s">
        <v>9431</v>
      </c>
      <c r="C7342" s="7">
        <f>YEAR('Main 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c r="A7343" s="1">
        <v>7342</v>
      </c>
      <c r="B7343" s="1" t="s">
        <v>9431</v>
      </c>
      <c r="C7343" s="7">
        <f>YEAR('Main 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c r="A7344" s="1">
        <v>7343</v>
      </c>
      <c r="B7344" s="1" t="s">
        <v>9431</v>
      </c>
      <c r="C7344" s="7">
        <f>YEAR('Main 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c r="A7345" s="1">
        <v>7344</v>
      </c>
      <c r="B7345" s="1" t="s">
        <v>9432</v>
      </c>
      <c r="C7345" s="7">
        <f>YEAR('Main 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c r="A7346" s="1">
        <v>7345</v>
      </c>
      <c r="B7346" s="1" t="s">
        <v>9433</v>
      </c>
      <c r="C7346" s="7">
        <f>YEAR('Main 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c r="A7347" s="1">
        <v>7346</v>
      </c>
      <c r="B7347" s="1" t="s">
        <v>9433</v>
      </c>
      <c r="C7347" s="7">
        <f>YEAR('Main 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c r="A7348" s="1">
        <v>7347</v>
      </c>
      <c r="B7348" s="1" t="s">
        <v>9433</v>
      </c>
      <c r="C7348" s="7">
        <f>YEAR('Main 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c r="A7349" s="1">
        <v>7348</v>
      </c>
      <c r="B7349" s="1" t="s">
        <v>9433</v>
      </c>
      <c r="C7349" s="7">
        <f>YEAR('Main 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c r="A7350" s="1">
        <v>7349</v>
      </c>
      <c r="B7350" s="1" t="s">
        <v>9434</v>
      </c>
      <c r="C7350" s="7">
        <f>YEAR('Main 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c r="A7351" s="1">
        <v>7350</v>
      </c>
      <c r="B7351" s="1" t="s">
        <v>9435</v>
      </c>
      <c r="C7351" s="7">
        <f>YEAR('Main 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c r="A7352" s="1">
        <v>7351</v>
      </c>
      <c r="B7352" s="1" t="s">
        <v>9435</v>
      </c>
      <c r="C7352" s="7">
        <f>YEAR('Main 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c r="A7353" s="1">
        <v>7352</v>
      </c>
      <c r="B7353" s="1" t="s">
        <v>9436</v>
      </c>
      <c r="C7353" s="7">
        <f>YEAR('Main 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c r="A7354" s="1">
        <v>7353</v>
      </c>
      <c r="B7354" s="1" t="s">
        <v>9438</v>
      </c>
      <c r="C7354" s="7">
        <f>YEAR('Main 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c r="A7355" s="1">
        <v>7354</v>
      </c>
      <c r="B7355" s="1" t="s">
        <v>9439</v>
      </c>
      <c r="C7355" s="7">
        <f>YEAR('Main 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c r="A7356" s="1">
        <v>7355</v>
      </c>
      <c r="B7356" s="1" t="s">
        <v>9440</v>
      </c>
      <c r="C7356" s="7">
        <f>YEAR('Main 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c r="A7357" s="1">
        <v>7356</v>
      </c>
      <c r="B7357" s="1" t="s">
        <v>9441</v>
      </c>
      <c r="C7357" s="7">
        <f>YEAR('Main 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c r="A7358" s="1">
        <v>7357</v>
      </c>
      <c r="B7358" s="1" t="s">
        <v>9442</v>
      </c>
      <c r="C7358" s="7">
        <f>YEAR('Main 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c r="A7359" s="1">
        <v>7358</v>
      </c>
      <c r="B7359" s="1" t="s">
        <v>9442</v>
      </c>
      <c r="C7359" s="7">
        <f>YEAR('Main 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c r="A7360" s="1">
        <v>7359</v>
      </c>
      <c r="B7360" s="1" t="s">
        <v>9443</v>
      </c>
      <c r="C7360" s="7">
        <f>YEAR('Main 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c r="A7361" s="1">
        <v>7360</v>
      </c>
      <c r="B7361" s="1" t="s">
        <v>9443</v>
      </c>
      <c r="C7361" s="7">
        <f>YEAR('Main 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c r="A7362" s="1">
        <v>7361</v>
      </c>
      <c r="B7362" s="1" t="s">
        <v>9444</v>
      </c>
      <c r="C7362" s="7">
        <f>YEAR('Main 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c r="A7363" s="1">
        <v>7362</v>
      </c>
      <c r="B7363" s="1" t="s">
        <v>9444</v>
      </c>
      <c r="C7363" s="7">
        <f>YEAR('Main 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c r="A7364" s="1">
        <v>7363</v>
      </c>
      <c r="B7364" s="1" t="s">
        <v>9444</v>
      </c>
      <c r="C7364" s="7">
        <f>YEAR('Main 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c r="A7365" s="1">
        <v>7364</v>
      </c>
      <c r="B7365" s="1" t="s">
        <v>9445</v>
      </c>
      <c r="C7365" s="7">
        <f>YEAR('Main 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c r="A7366" s="1">
        <v>7365</v>
      </c>
      <c r="B7366" s="1" t="s">
        <v>9445</v>
      </c>
      <c r="C7366" s="7">
        <f>YEAR('Main 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c r="A7367" s="1">
        <v>7366</v>
      </c>
      <c r="B7367" s="1" t="s">
        <v>9445</v>
      </c>
      <c r="C7367" s="7">
        <f>YEAR('Main 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c r="A7368" s="1">
        <v>7367</v>
      </c>
      <c r="B7368" s="1" t="s">
        <v>9445</v>
      </c>
      <c r="C7368" s="7">
        <f>YEAR('Main 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c r="A7369" s="1">
        <v>7368</v>
      </c>
      <c r="B7369" s="1" t="s">
        <v>9445</v>
      </c>
      <c r="C7369" s="7">
        <f>YEAR('Main 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c r="A7370" s="1">
        <v>7369</v>
      </c>
      <c r="B7370" s="1" t="s">
        <v>9446</v>
      </c>
      <c r="C7370" s="7">
        <f>YEAR('Main 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c r="A7371" s="1">
        <v>7370</v>
      </c>
      <c r="B7371" s="1" t="s">
        <v>9447</v>
      </c>
      <c r="C7371" s="7">
        <f>YEAR('Main 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c r="A7372" s="1">
        <v>7371</v>
      </c>
      <c r="B7372" s="1" t="s">
        <v>9448</v>
      </c>
      <c r="C7372" s="7">
        <f>YEAR('Main 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c r="A7373" s="1">
        <v>7372</v>
      </c>
      <c r="B7373" s="1" t="s">
        <v>9450</v>
      </c>
      <c r="C7373" s="7">
        <f>YEAR('Main 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c r="A7374" s="1">
        <v>7373</v>
      </c>
      <c r="B7374" s="1" t="s">
        <v>9450</v>
      </c>
      <c r="C7374" s="7">
        <f>YEAR('Main 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c r="A7375" s="1">
        <v>7374</v>
      </c>
      <c r="B7375" s="1" t="s">
        <v>9450</v>
      </c>
      <c r="C7375" s="7">
        <f>YEAR('Main 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c r="A7376" s="1">
        <v>7375</v>
      </c>
      <c r="B7376" s="1" t="s">
        <v>9450</v>
      </c>
      <c r="C7376" s="7">
        <f>YEAR('Main 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c r="A7377" s="1">
        <v>7376</v>
      </c>
      <c r="B7377" s="1" t="s">
        <v>9451</v>
      </c>
      <c r="C7377" s="7">
        <f>YEAR('Main 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c r="A7378" s="1">
        <v>7377</v>
      </c>
      <c r="B7378" s="1" t="s">
        <v>9452</v>
      </c>
      <c r="C7378" s="7">
        <f>YEAR('Main 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c r="A7379" s="1">
        <v>7378</v>
      </c>
      <c r="B7379" s="1" t="s">
        <v>9453</v>
      </c>
      <c r="C7379" s="7">
        <f>YEAR('Main 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c r="A7380" s="1">
        <v>7379</v>
      </c>
      <c r="B7380" s="1" t="s">
        <v>9454</v>
      </c>
      <c r="C7380" s="7">
        <f>YEAR('Main 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c r="A7381" s="1">
        <v>7380</v>
      </c>
      <c r="B7381" s="1" t="s">
        <v>9455</v>
      </c>
      <c r="C7381" s="7">
        <f>YEAR('Main 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c r="A7382" s="1">
        <v>7381</v>
      </c>
      <c r="B7382" s="1" t="s">
        <v>9455</v>
      </c>
      <c r="C7382" s="7">
        <f>YEAR('Main 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c r="A7383" s="1">
        <v>7382</v>
      </c>
      <c r="B7383" s="1" t="s">
        <v>9455</v>
      </c>
      <c r="C7383" s="7">
        <f>YEAR('Main 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c r="A7384" s="1">
        <v>7383</v>
      </c>
      <c r="B7384" s="1" t="s">
        <v>9455</v>
      </c>
      <c r="C7384" s="7">
        <f>YEAR('Main 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c r="A7385" s="1">
        <v>7384</v>
      </c>
      <c r="B7385" s="1" t="s">
        <v>9455</v>
      </c>
      <c r="C7385" s="7">
        <f>YEAR('Main 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c r="A7386" s="1">
        <v>7385</v>
      </c>
      <c r="B7386" s="1" t="s">
        <v>9455</v>
      </c>
      <c r="C7386" s="7">
        <f>YEAR('Main 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c r="A7387" s="1">
        <v>7386</v>
      </c>
      <c r="B7387" s="1" t="s">
        <v>9455</v>
      </c>
      <c r="C7387" s="7">
        <f>YEAR('Main 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c r="A7388" s="1">
        <v>7387</v>
      </c>
      <c r="B7388" s="1" t="s">
        <v>9455</v>
      </c>
      <c r="C7388" s="7">
        <f>YEAR('Main 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c r="A7389" s="1">
        <v>7388</v>
      </c>
      <c r="B7389" s="1" t="s">
        <v>9455</v>
      </c>
      <c r="C7389" s="7">
        <f>YEAR('Main 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c r="A7390" s="1">
        <v>7389</v>
      </c>
      <c r="B7390" s="1" t="s">
        <v>9455</v>
      </c>
      <c r="C7390" s="7">
        <f>YEAR('Main 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c r="A7391" s="1">
        <v>7390</v>
      </c>
      <c r="B7391" s="1" t="s">
        <v>9456</v>
      </c>
      <c r="C7391" s="7">
        <f>YEAR('Main 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c r="A7392" s="1">
        <v>7391</v>
      </c>
      <c r="B7392" s="1" t="s">
        <v>9456</v>
      </c>
      <c r="C7392" s="7">
        <f>YEAR('Main 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c r="A7393" s="1">
        <v>7392</v>
      </c>
      <c r="B7393" s="1" t="s">
        <v>9457</v>
      </c>
      <c r="C7393" s="7">
        <f>YEAR('Main 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c r="A7394" s="1">
        <v>7393</v>
      </c>
      <c r="B7394" s="1" t="s">
        <v>9458</v>
      </c>
      <c r="C7394" s="7">
        <f>YEAR('Main 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c r="A7395" s="1">
        <v>7394</v>
      </c>
      <c r="B7395" s="1" t="s">
        <v>9458</v>
      </c>
      <c r="C7395" s="7">
        <f>YEAR('Main 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c r="A7396" s="1">
        <v>7395</v>
      </c>
      <c r="B7396" s="1" t="s">
        <v>9458</v>
      </c>
      <c r="C7396" s="7">
        <f>YEAR('Main 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c r="A7397" s="1">
        <v>7396</v>
      </c>
      <c r="B7397" s="1" t="s">
        <v>9459</v>
      </c>
      <c r="C7397" s="7">
        <f>YEAR('Main 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c r="A7398" s="1">
        <v>7397</v>
      </c>
      <c r="B7398" s="1" t="s">
        <v>9459</v>
      </c>
      <c r="C7398" s="7">
        <f>YEAR('Main 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c r="A7399" s="1">
        <v>7398</v>
      </c>
      <c r="B7399" s="1" t="s">
        <v>9460</v>
      </c>
      <c r="C7399" s="7">
        <f>YEAR('Main 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c r="A7400" s="1">
        <v>7399</v>
      </c>
      <c r="B7400" s="1" t="s">
        <v>9461</v>
      </c>
      <c r="C7400" s="7">
        <f>YEAR('Main 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c r="A7401" s="1">
        <v>7400</v>
      </c>
      <c r="B7401" s="1" t="s">
        <v>9461</v>
      </c>
      <c r="C7401" s="7">
        <f>YEAR('Main 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c r="A7402" s="1">
        <v>7401</v>
      </c>
      <c r="B7402" s="1" t="s">
        <v>9462</v>
      </c>
      <c r="C7402" s="7">
        <f>YEAR('Main 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c r="A7403" s="1">
        <v>7402</v>
      </c>
      <c r="B7403" s="1" t="s">
        <v>9462</v>
      </c>
      <c r="C7403" s="7">
        <f>YEAR('Main 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c r="A7404" s="1">
        <v>7403</v>
      </c>
      <c r="B7404" s="1" t="s">
        <v>9463</v>
      </c>
      <c r="C7404" s="7">
        <f>YEAR('Main 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c r="A7405" s="1">
        <v>7404</v>
      </c>
      <c r="B7405" s="1" t="s">
        <v>9464</v>
      </c>
      <c r="C7405" s="7">
        <f>YEAR('Main 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c r="A7406" s="1">
        <v>7405</v>
      </c>
      <c r="B7406" s="1" t="s">
        <v>9464</v>
      </c>
      <c r="C7406" s="7">
        <f>YEAR('Main 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c r="A7407" s="1">
        <v>7406</v>
      </c>
      <c r="B7407" s="1" t="s">
        <v>9464</v>
      </c>
      <c r="C7407" s="7">
        <f>YEAR('Main 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c r="A7408" s="1">
        <v>7407</v>
      </c>
      <c r="B7408" s="1" t="s">
        <v>9464</v>
      </c>
      <c r="C7408" s="7">
        <f>YEAR('Main 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c r="A7409" s="1">
        <v>7408</v>
      </c>
      <c r="B7409" s="1" t="s">
        <v>9465</v>
      </c>
      <c r="C7409" s="7">
        <f>YEAR('Main 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c r="A7410" s="1">
        <v>7409</v>
      </c>
      <c r="B7410" s="1" t="s">
        <v>9466</v>
      </c>
      <c r="C7410" s="7">
        <f>YEAR('Main 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c r="A7411" s="1">
        <v>7410</v>
      </c>
      <c r="B7411" s="1" t="s">
        <v>9467</v>
      </c>
      <c r="C7411" s="7">
        <f>YEAR('Main 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c r="A7412" s="1">
        <v>7411</v>
      </c>
      <c r="B7412" s="1" t="s">
        <v>9468</v>
      </c>
      <c r="C7412" s="7">
        <f>YEAR('Main 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c r="A7413" s="1">
        <v>7412</v>
      </c>
      <c r="B7413" s="1" t="s">
        <v>9469</v>
      </c>
      <c r="C7413" s="7">
        <f>YEAR('Main 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c r="A7414" s="1">
        <v>7413</v>
      </c>
      <c r="B7414" s="1" t="s">
        <v>9469</v>
      </c>
      <c r="C7414" s="7">
        <f>YEAR('Main 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c r="A7415" s="1">
        <v>7414</v>
      </c>
      <c r="B7415" s="1" t="s">
        <v>9469</v>
      </c>
      <c r="C7415" s="7">
        <f>YEAR('Main 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c r="A7416" s="1">
        <v>7415</v>
      </c>
      <c r="B7416" s="1" t="s">
        <v>9470</v>
      </c>
      <c r="C7416" s="7">
        <f>YEAR('Main 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c r="A7417" s="1">
        <v>7416</v>
      </c>
      <c r="B7417" s="1" t="s">
        <v>9470</v>
      </c>
      <c r="C7417" s="7">
        <f>YEAR('Main 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c r="A7418" s="1">
        <v>7417</v>
      </c>
      <c r="B7418" s="1" t="s">
        <v>9470</v>
      </c>
      <c r="C7418" s="7">
        <f>YEAR('Main 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c r="A7419" s="1">
        <v>7418</v>
      </c>
      <c r="B7419" s="1" t="s">
        <v>9470</v>
      </c>
      <c r="C7419" s="7">
        <f>YEAR('Main 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c r="A7420" s="1">
        <v>7419</v>
      </c>
      <c r="B7420" s="1" t="s">
        <v>9470</v>
      </c>
      <c r="C7420" s="7">
        <f>YEAR('Main 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c r="A7421" s="1">
        <v>7420</v>
      </c>
      <c r="B7421" s="1" t="s">
        <v>9470</v>
      </c>
      <c r="C7421" s="7">
        <f>YEAR('Main 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c r="A7422" s="1">
        <v>7421</v>
      </c>
      <c r="B7422" s="1" t="s">
        <v>9470</v>
      </c>
      <c r="C7422" s="7">
        <f>YEAR('Main 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c r="A7423" s="1">
        <v>7422</v>
      </c>
      <c r="B7423" s="1" t="s">
        <v>9470</v>
      </c>
      <c r="C7423" s="7">
        <f>YEAR('Main 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c r="A7424" s="1">
        <v>7423</v>
      </c>
      <c r="B7424" s="1" t="s">
        <v>9470</v>
      </c>
      <c r="C7424" s="7">
        <f>YEAR('Main 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c r="A7425" s="1">
        <v>7424</v>
      </c>
      <c r="B7425" s="1" t="s">
        <v>9473</v>
      </c>
      <c r="C7425" s="7">
        <f>YEAR('Main 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c r="A7426" s="1">
        <v>7425</v>
      </c>
      <c r="B7426" s="1" t="s">
        <v>9473</v>
      </c>
      <c r="C7426" s="7">
        <f>YEAR('Main 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c r="A7427" s="1">
        <v>7426</v>
      </c>
      <c r="B7427" s="1" t="s">
        <v>9474</v>
      </c>
      <c r="C7427" s="7">
        <f>YEAR('Main 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c r="A7428" s="1">
        <v>7427</v>
      </c>
      <c r="B7428" s="1" t="s">
        <v>9474</v>
      </c>
      <c r="C7428" s="7">
        <f>YEAR('Main 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c r="A7429" s="1">
        <v>7428</v>
      </c>
      <c r="B7429" s="1" t="s">
        <v>9475</v>
      </c>
      <c r="C7429" s="7">
        <f>YEAR('Main 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c r="A7430" s="1">
        <v>7429</v>
      </c>
      <c r="B7430" s="1" t="s">
        <v>9475</v>
      </c>
      <c r="C7430" s="7">
        <f>YEAR('Main 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c r="A7431" s="1">
        <v>7430</v>
      </c>
      <c r="B7431" s="1" t="s">
        <v>9475</v>
      </c>
      <c r="C7431" s="7">
        <f>YEAR('Main 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c r="A7432" s="1">
        <v>7431</v>
      </c>
      <c r="B7432" s="1" t="s">
        <v>9475</v>
      </c>
      <c r="C7432" s="7">
        <f>YEAR('Main 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c r="A7433" s="1">
        <v>7432</v>
      </c>
      <c r="B7433" s="1" t="s">
        <v>9475</v>
      </c>
      <c r="C7433" s="7">
        <f>YEAR('Main 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c r="A7434" s="1">
        <v>7433</v>
      </c>
      <c r="B7434" s="1" t="s">
        <v>9476</v>
      </c>
      <c r="C7434" s="7">
        <f>YEAR('Main 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c r="A7435" s="1">
        <v>7434</v>
      </c>
      <c r="B7435" s="1" t="s">
        <v>9476</v>
      </c>
      <c r="C7435" s="7">
        <f>YEAR('Main 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c r="A7436" s="1">
        <v>7435</v>
      </c>
      <c r="B7436" s="1" t="s">
        <v>9477</v>
      </c>
      <c r="C7436" s="7">
        <f>YEAR('Main 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c r="A7437" s="1">
        <v>7436</v>
      </c>
      <c r="B7437" s="1" t="s">
        <v>9477</v>
      </c>
      <c r="C7437" s="7">
        <f>YEAR('Main 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c r="A7438" s="1">
        <v>7437</v>
      </c>
      <c r="B7438" s="1" t="s">
        <v>9477</v>
      </c>
      <c r="C7438" s="7">
        <f>YEAR('Main 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c r="A7439" s="1">
        <v>7438</v>
      </c>
      <c r="B7439" s="1" t="s">
        <v>9478</v>
      </c>
      <c r="C7439" s="7">
        <f>YEAR('Main 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c r="A7440" s="1">
        <v>7439</v>
      </c>
      <c r="B7440" s="1" t="s">
        <v>9479</v>
      </c>
      <c r="C7440" s="7">
        <f>YEAR('Main 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c r="A7441" s="1">
        <v>7440</v>
      </c>
      <c r="B7441" s="1" t="s">
        <v>9480</v>
      </c>
      <c r="C7441" s="7">
        <f>YEAR('Main 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c r="A7442" s="1">
        <v>7441</v>
      </c>
      <c r="B7442" s="1" t="s">
        <v>9480</v>
      </c>
      <c r="C7442" s="7">
        <f>YEAR('Main 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c r="A7443" s="1">
        <v>7442</v>
      </c>
      <c r="B7443" s="1" t="s">
        <v>9481</v>
      </c>
      <c r="C7443" s="7">
        <f>YEAR('Main 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c r="A7444" s="1">
        <v>7443</v>
      </c>
      <c r="B7444" s="1" t="s">
        <v>9482</v>
      </c>
      <c r="C7444" s="7">
        <f>YEAR('Main 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c r="A7445" s="1">
        <v>7444</v>
      </c>
      <c r="B7445" s="1" t="s">
        <v>9482</v>
      </c>
      <c r="C7445" s="7">
        <f>YEAR('Main 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c r="A7446" s="1">
        <v>7445</v>
      </c>
      <c r="B7446" s="1" t="s">
        <v>9483</v>
      </c>
      <c r="C7446" s="7">
        <f>YEAR('Main 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c r="A7447" s="1">
        <v>7446</v>
      </c>
      <c r="B7447" s="1" t="s">
        <v>9483</v>
      </c>
      <c r="C7447" s="7">
        <f>YEAR('Main 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c r="A7448" s="1">
        <v>7447</v>
      </c>
      <c r="B7448" s="1" t="s">
        <v>9483</v>
      </c>
      <c r="C7448" s="7">
        <f>YEAR('Main 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c r="A7449" s="1">
        <v>7448</v>
      </c>
      <c r="B7449" s="1" t="s">
        <v>9483</v>
      </c>
      <c r="C7449" s="7">
        <f>YEAR('Main 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c r="A7450" s="1">
        <v>7449</v>
      </c>
      <c r="B7450" s="1" t="s">
        <v>9484</v>
      </c>
      <c r="C7450" s="7">
        <f>YEAR('Main 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c r="A7451" s="1">
        <v>7450</v>
      </c>
      <c r="B7451" s="1" t="s">
        <v>9485</v>
      </c>
      <c r="C7451" s="7">
        <f>YEAR('Main 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c r="A7452" s="1">
        <v>7451</v>
      </c>
      <c r="B7452" s="1" t="s">
        <v>9485</v>
      </c>
      <c r="C7452" s="7">
        <f>YEAR('Main 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c r="A7453" s="1">
        <v>7452</v>
      </c>
      <c r="B7453" s="1" t="s">
        <v>9485</v>
      </c>
      <c r="C7453" s="7">
        <f>YEAR('Main 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c r="A7454" s="1">
        <v>7453</v>
      </c>
      <c r="B7454" s="1" t="s">
        <v>9485</v>
      </c>
      <c r="C7454" s="7">
        <f>YEAR('Main 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c r="A7455" s="1">
        <v>7454</v>
      </c>
      <c r="B7455" s="1" t="s">
        <v>9486</v>
      </c>
      <c r="C7455" s="7">
        <f>YEAR('Main 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c r="A7456" s="1">
        <v>7455</v>
      </c>
      <c r="B7456" s="1" t="s">
        <v>9487</v>
      </c>
      <c r="C7456" s="7">
        <f>YEAR('Main 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c r="A7457" s="1">
        <v>7456</v>
      </c>
      <c r="B7457" s="1" t="s">
        <v>9487</v>
      </c>
      <c r="C7457" s="7">
        <f>YEAR('Main 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c r="A7458" s="1">
        <v>7457</v>
      </c>
      <c r="B7458" s="1" t="s">
        <v>9488</v>
      </c>
      <c r="C7458" s="7">
        <f>YEAR('Main 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c r="A7459" s="1">
        <v>7458</v>
      </c>
      <c r="B7459" s="1" t="s">
        <v>9488</v>
      </c>
      <c r="C7459" s="7">
        <f>YEAR('Main 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c r="A7460" s="1">
        <v>7459</v>
      </c>
      <c r="B7460" s="1" t="s">
        <v>9488</v>
      </c>
      <c r="C7460" s="7">
        <f>YEAR('Main 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c r="A7461" s="1">
        <v>7460</v>
      </c>
      <c r="B7461" s="1" t="s">
        <v>9488</v>
      </c>
      <c r="C7461" s="7">
        <f>YEAR('Main 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c r="A7462" s="1">
        <v>7461</v>
      </c>
      <c r="B7462" s="1" t="s">
        <v>9489</v>
      </c>
      <c r="C7462" s="7">
        <f>YEAR('Main 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c r="A7463" s="1">
        <v>7462</v>
      </c>
      <c r="B7463" s="1" t="s">
        <v>9489</v>
      </c>
      <c r="C7463" s="7">
        <f>YEAR('Main 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c r="A7464" s="1">
        <v>7463</v>
      </c>
      <c r="B7464" s="1" t="s">
        <v>9490</v>
      </c>
      <c r="C7464" s="7">
        <f>YEAR('Main 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c r="A7465" s="1">
        <v>7464</v>
      </c>
      <c r="B7465" s="1" t="s">
        <v>9491</v>
      </c>
      <c r="C7465" s="7">
        <f>YEAR('Main 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c r="A7466" s="1">
        <v>7465</v>
      </c>
      <c r="B7466" s="1" t="s">
        <v>9491</v>
      </c>
      <c r="C7466" s="7">
        <f>YEAR('Main 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c r="A7467" s="1">
        <v>7466</v>
      </c>
      <c r="B7467" s="1" t="s">
        <v>9491</v>
      </c>
      <c r="C7467" s="7">
        <f>YEAR('Main 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c r="A7468" s="1">
        <v>7467</v>
      </c>
      <c r="B7468" s="1" t="s">
        <v>9492</v>
      </c>
      <c r="C7468" s="7">
        <f>YEAR('Main 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c r="A7469" s="1">
        <v>7468</v>
      </c>
      <c r="B7469" s="1" t="s">
        <v>9493</v>
      </c>
      <c r="C7469" s="7">
        <f>YEAR('Main 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c r="A7470" s="1">
        <v>7469</v>
      </c>
      <c r="B7470" s="1" t="s">
        <v>9494</v>
      </c>
      <c r="C7470" s="7">
        <f>YEAR('Main 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c r="A7471" s="1">
        <v>7470</v>
      </c>
      <c r="B7471" s="1" t="s">
        <v>9494</v>
      </c>
      <c r="C7471" s="7">
        <f>YEAR('Main 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c r="A7472" s="1">
        <v>7471</v>
      </c>
      <c r="B7472" s="1" t="s">
        <v>9495</v>
      </c>
      <c r="C7472" s="7">
        <f>YEAR('Main 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c r="A7473" s="1">
        <v>7472</v>
      </c>
      <c r="B7473" s="1" t="s">
        <v>9495</v>
      </c>
      <c r="C7473" s="7">
        <f>YEAR('Main 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c r="A7474" s="1">
        <v>7473</v>
      </c>
      <c r="B7474" s="1" t="s">
        <v>9496</v>
      </c>
      <c r="C7474" s="7">
        <f>YEAR('Main 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c r="A7475" s="1">
        <v>7474</v>
      </c>
      <c r="B7475" s="1" t="s">
        <v>9497</v>
      </c>
      <c r="C7475" s="7">
        <f>YEAR('Main 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c r="A7476" s="1">
        <v>7475</v>
      </c>
      <c r="B7476" s="1" t="s">
        <v>9498</v>
      </c>
      <c r="C7476" s="7">
        <f>YEAR('Main 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c r="A7477" s="1">
        <v>7476</v>
      </c>
      <c r="B7477" s="1" t="s">
        <v>9498</v>
      </c>
      <c r="C7477" s="7">
        <f>YEAR('Main 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c r="A7478" s="1">
        <v>7477</v>
      </c>
      <c r="B7478" s="1" t="s">
        <v>9498</v>
      </c>
      <c r="C7478" s="7">
        <f>YEAR('Main 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c r="A7479" s="1">
        <v>7478</v>
      </c>
      <c r="B7479" s="1" t="s">
        <v>9498</v>
      </c>
      <c r="C7479" s="7">
        <f>YEAR('Main 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c r="A7480" s="1">
        <v>7479</v>
      </c>
      <c r="B7480" s="1" t="s">
        <v>9498</v>
      </c>
      <c r="C7480" s="7">
        <f>YEAR('Main 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c r="A7481" s="1">
        <v>7480</v>
      </c>
      <c r="B7481" s="1" t="s">
        <v>9498</v>
      </c>
      <c r="C7481" s="7">
        <f>YEAR('Main 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c r="A7482" s="1">
        <v>7481</v>
      </c>
      <c r="B7482" s="1" t="s">
        <v>9498</v>
      </c>
      <c r="C7482" s="7">
        <f>YEAR('Main 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c r="A7483" s="1">
        <v>7482</v>
      </c>
      <c r="B7483" s="1" t="s">
        <v>9499</v>
      </c>
      <c r="C7483" s="7">
        <f>YEAR('Main 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c r="A7484" s="1">
        <v>7483</v>
      </c>
      <c r="B7484" s="1" t="s">
        <v>9500</v>
      </c>
      <c r="C7484" s="7">
        <f>YEAR('Main 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c r="A7485" s="1">
        <v>7484</v>
      </c>
      <c r="B7485" s="1" t="s">
        <v>9501</v>
      </c>
      <c r="C7485" s="7">
        <f>YEAR('Main 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c r="A7486" s="1">
        <v>7485</v>
      </c>
      <c r="B7486" s="1" t="s">
        <v>9502</v>
      </c>
      <c r="C7486" s="7">
        <f>YEAR('Main 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c r="A7487" s="1">
        <v>7486</v>
      </c>
      <c r="B7487" s="1" t="s">
        <v>9502</v>
      </c>
      <c r="C7487" s="7">
        <f>YEAR('Main 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c r="A7488" s="1">
        <v>7487</v>
      </c>
      <c r="B7488" s="1" t="s">
        <v>9504</v>
      </c>
      <c r="C7488" s="7">
        <f>YEAR('Main 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c r="A7489" s="1">
        <v>7488</v>
      </c>
      <c r="B7489" s="1" t="s">
        <v>9504</v>
      </c>
      <c r="C7489" s="7">
        <f>YEAR('Main 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c r="A7490" s="1">
        <v>7489</v>
      </c>
      <c r="B7490" s="1" t="s">
        <v>9504</v>
      </c>
      <c r="C7490" s="7">
        <f>YEAR('Main 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c r="A7491" s="1">
        <v>7490</v>
      </c>
      <c r="B7491" s="1" t="s">
        <v>9505</v>
      </c>
      <c r="C7491" s="7">
        <f>YEAR('Main 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c r="A7492" s="1">
        <v>7491</v>
      </c>
      <c r="B7492" s="1" t="s">
        <v>9506</v>
      </c>
      <c r="C7492" s="7">
        <f>YEAR('Main 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c r="A7493" s="1">
        <v>7492</v>
      </c>
      <c r="B7493" s="1" t="s">
        <v>9507</v>
      </c>
      <c r="C7493" s="7">
        <f>YEAR('Main 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c r="A7494" s="1">
        <v>7493</v>
      </c>
      <c r="B7494" s="1" t="s">
        <v>9508</v>
      </c>
      <c r="C7494" s="7">
        <f>YEAR('Main 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c r="A7495" s="1">
        <v>7494</v>
      </c>
      <c r="B7495" s="1" t="s">
        <v>9508</v>
      </c>
      <c r="C7495" s="7">
        <f>YEAR('Main 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c r="A7496" s="1">
        <v>7495</v>
      </c>
      <c r="B7496" s="1" t="s">
        <v>9508</v>
      </c>
      <c r="C7496" s="7">
        <f>YEAR('Main 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c r="A7497" s="1">
        <v>7496</v>
      </c>
      <c r="B7497" s="1" t="s">
        <v>9509</v>
      </c>
      <c r="C7497" s="7">
        <f>YEAR('Main 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c r="A7498" s="1">
        <v>7497</v>
      </c>
      <c r="B7498" s="1" t="s">
        <v>9509</v>
      </c>
      <c r="C7498" s="7">
        <f>YEAR('Main 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c r="A7499" s="1">
        <v>7498</v>
      </c>
      <c r="B7499" s="1" t="s">
        <v>9509</v>
      </c>
      <c r="C7499" s="7">
        <f>YEAR('Main 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c r="A7500" s="1">
        <v>7499</v>
      </c>
      <c r="B7500" s="1" t="s">
        <v>9509</v>
      </c>
      <c r="C7500" s="7">
        <f>YEAR('Main 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c r="A7501" s="1">
        <v>7500</v>
      </c>
      <c r="B7501" s="1" t="s">
        <v>9509</v>
      </c>
      <c r="C7501" s="7">
        <f>YEAR('Main 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c r="A7502" s="1">
        <v>7501</v>
      </c>
      <c r="B7502" s="1" t="s">
        <v>9509</v>
      </c>
      <c r="C7502" s="7">
        <f>YEAR('Main 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c r="A7503" s="1">
        <v>7502</v>
      </c>
      <c r="B7503" s="1" t="s">
        <v>9509</v>
      </c>
      <c r="C7503" s="7">
        <f>YEAR('Main 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c r="A7504" s="1">
        <v>7503</v>
      </c>
      <c r="B7504" s="1" t="s">
        <v>9510</v>
      </c>
      <c r="C7504" s="7">
        <f>YEAR('Main 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c r="A7505" s="1">
        <v>7504</v>
      </c>
      <c r="B7505" s="1" t="s">
        <v>9510</v>
      </c>
      <c r="C7505" s="7">
        <f>YEAR('Main 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c r="A7506" s="1">
        <v>7505</v>
      </c>
      <c r="B7506" s="1" t="s">
        <v>9511</v>
      </c>
      <c r="C7506" s="7">
        <f>YEAR('Main 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c r="A7507" s="1">
        <v>7506</v>
      </c>
      <c r="B7507" s="1" t="s">
        <v>9513</v>
      </c>
      <c r="C7507" s="7">
        <f>YEAR('Main 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c r="A7508" s="1">
        <v>7507</v>
      </c>
      <c r="B7508" s="1" t="s">
        <v>9514</v>
      </c>
      <c r="C7508" s="7">
        <f>YEAR('Main 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c r="A7509" s="1">
        <v>7508</v>
      </c>
      <c r="B7509" s="1" t="s">
        <v>9514</v>
      </c>
      <c r="C7509" s="7">
        <f>YEAR('Main 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c r="A7510" s="1">
        <v>7509</v>
      </c>
      <c r="B7510" s="1" t="s">
        <v>9515</v>
      </c>
      <c r="C7510" s="7">
        <f>YEAR('Main 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c r="A7511" s="1">
        <v>7510</v>
      </c>
      <c r="B7511" s="1" t="s">
        <v>9515</v>
      </c>
      <c r="C7511" s="7">
        <f>YEAR('Main 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c r="A7512" s="1">
        <v>7511</v>
      </c>
      <c r="B7512" s="1" t="s">
        <v>9515</v>
      </c>
      <c r="C7512" s="7">
        <f>YEAR('Main 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c r="A7513" s="1">
        <v>7512</v>
      </c>
      <c r="B7513" s="1" t="s">
        <v>9515</v>
      </c>
      <c r="C7513" s="7">
        <f>YEAR('Main 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c r="A7514" s="1">
        <v>7513</v>
      </c>
      <c r="B7514" s="1" t="s">
        <v>9515</v>
      </c>
      <c r="C7514" s="7">
        <f>YEAR('Main 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c r="A7515" s="1">
        <v>7514</v>
      </c>
      <c r="B7515" s="1" t="s">
        <v>9515</v>
      </c>
      <c r="C7515" s="7">
        <f>YEAR('Main 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c r="A7516" s="1">
        <v>7515</v>
      </c>
      <c r="B7516" s="1" t="s">
        <v>9516</v>
      </c>
      <c r="C7516" s="7">
        <f>YEAR('Main 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c r="A7517" s="1">
        <v>7516</v>
      </c>
      <c r="B7517" s="1" t="s">
        <v>9516</v>
      </c>
      <c r="C7517" s="7">
        <f>YEAR('Main 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c r="A7518" s="1">
        <v>7517</v>
      </c>
      <c r="B7518" s="1" t="s">
        <v>9516</v>
      </c>
      <c r="C7518" s="7">
        <f>YEAR('Main 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c r="A7519" s="1">
        <v>7518</v>
      </c>
      <c r="B7519" s="1" t="s">
        <v>9516</v>
      </c>
      <c r="C7519" s="7">
        <f>YEAR('Main 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c r="A7520" s="1">
        <v>7519</v>
      </c>
      <c r="B7520" s="1" t="s">
        <v>9516</v>
      </c>
      <c r="C7520" s="7">
        <f>YEAR('Main 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c r="A7521" s="1">
        <v>7520</v>
      </c>
      <c r="B7521" s="1" t="s">
        <v>9516</v>
      </c>
      <c r="C7521" s="7">
        <f>YEAR('Main 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c r="A7522" s="1">
        <v>7521</v>
      </c>
      <c r="B7522" s="1" t="s">
        <v>9516</v>
      </c>
      <c r="C7522" s="7">
        <f>YEAR('Main 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c r="A7523" s="1">
        <v>7522</v>
      </c>
      <c r="B7523" s="1" t="s">
        <v>9517</v>
      </c>
      <c r="C7523" s="7">
        <f>YEAR('Main 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c r="A7524" s="1">
        <v>7523</v>
      </c>
      <c r="B7524" s="1" t="s">
        <v>9517</v>
      </c>
      <c r="C7524" s="7">
        <f>YEAR('Main 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c r="A7525" s="1">
        <v>7524</v>
      </c>
      <c r="B7525" s="1" t="s">
        <v>9517</v>
      </c>
      <c r="C7525" s="7">
        <f>YEAR('Main 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c r="A7526" s="1">
        <v>7525</v>
      </c>
      <c r="B7526" s="1" t="s">
        <v>9518</v>
      </c>
      <c r="C7526" s="7">
        <f>YEAR('Main 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c r="A7527" s="1">
        <v>7526</v>
      </c>
      <c r="B7527" s="1" t="s">
        <v>9518</v>
      </c>
      <c r="C7527" s="7">
        <f>YEAR('Main 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c r="A7528" s="1">
        <v>7527</v>
      </c>
      <c r="B7528" s="1" t="s">
        <v>9519</v>
      </c>
      <c r="C7528" s="7">
        <f>YEAR('Main 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c r="A7529" s="1">
        <v>7528</v>
      </c>
      <c r="B7529" s="1" t="s">
        <v>9519</v>
      </c>
      <c r="C7529" s="7">
        <f>YEAR('Main 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c r="A7530" s="1">
        <v>7529</v>
      </c>
      <c r="B7530" s="1" t="s">
        <v>9519</v>
      </c>
      <c r="C7530" s="7">
        <f>YEAR('Main 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c r="A7531" s="1">
        <v>7530</v>
      </c>
      <c r="B7531" s="1" t="s">
        <v>9519</v>
      </c>
      <c r="C7531" s="7">
        <f>YEAR('Main 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c r="A7532" s="1">
        <v>7531</v>
      </c>
      <c r="B7532" s="1" t="s">
        <v>9519</v>
      </c>
      <c r="C7532" s="7">
        <f>YEAR('Main 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c r="A7533" s="1">
        <v>7532</v>
      </c>
      <c r="B7533" s="1" t="s">
        <v>9520</v>
      </c>
      <c r="C7533" s="7">
        <f>YEAR('Main 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c r="A7534" s="1">
        <v>7533</v>
      </c>
      <c r="B7534" s="1" t="s">
        <v>9520</v>
      </c>
      <c r="C7534" s="7">
        <f>YEAR('Main 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c r="A7535" s="1">
        <v>7534</v>
      </c>
      <c r="B7535" s="1" t="s">
        <v>9522</v>
      </c>
      <c r="C7535" s="7">
        <f>YEAR('Main 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c r="A7536" s="1">
        <v>7535</v>
      </c>
      <c r="B7536" s="1" t="s">
        <v>9522</v>
      </c>
      <c r="C7536" s="7">
        <f>YEAR('Main 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c r="A7537" s="1">
        <v>7536</v>
      </c>
      <c r="B7537" s="1" t="s">
        <v>9523</v>
      </c>
      <c r="C7537" s="7">
        <f>YEAR('Main 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c r="A7538" s="1">
        <v>7537</v>
      </c>
      <c r="B7538" s="1" t="s">
        <v>9524</v>
      </c>
      <c r="C7538" s="7">
        <f>YEAR('Main 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c r="A7539" s="1">
        <v>7538</v>
      </c>
      <c r="B7539" s="1" t="s">
        <v>9525</v>
      </c>
      <c r="C7539" s="7">
        <f>YEAR('Main 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c r="A7540" s="1">
        <v>7539</v>
      </c>
      <c r="B7540" s="1" t="s">
        <v>9526</v>
      </c>
      <c r="C7540" s="7">
        <f>YEAR('Main 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c r="A7541" s="1">
        <v>7540</v>
      </c>
      <c r="B7541" s="1" t="s">
        <v>9526</v>
      </c>
      <c r="C7541" s="7">
        <f>YEAR('Main 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c r="A7542" s="1">
        <v>7541</v>
      </c>
      <c r="B7542" s="1" t="s">
        <v>9526</v>
      </c>
      <c r="C7542" s="7">
        <f>YEAR('Main 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c r="A7543" s="1">
        <v>7542</v>
      </c>
      <c r="B7543" s="1" t="s">
        <v>9526</v>
      </c>
      <c r="C7543" s="7">
        <f>YEAR('Main 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c r="A7544" s="1">
        <v>7543</v>
      </c>
      <c r="B7544" s="1" t="s">
        <v>9526</v>
      </c>
      <c r="C7544" s="7">
        <f>YEAR('Main 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c r="A7545" s="1">
        <v>7544</v>
      </c>
      <c r="B7545" s="1" t="s">
        <v>9526</v>
      </c>
      <c r="C7545" s="7">
        <f>YEAR('Main 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c r="A7546" s="1">
        <v>7545</v>
      </c>
      <c r="B7546" s="1" t="s">
        <v>9526</v>
      </c>
      <c r="C7546" s="7">
        <f>YEAR('Main 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c r="A7547" s="1">
        <v>7546</v>
      </c>
      <c r="B7547" s="1" t="s">
        <v>9527</v>
      </c>
      <c r="C7547" s="7">
        <f>YEAR('Main 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c r="A7548" s="1">
        <v>7547</v>
      </c>
      <c r="B7548" s="1" t="s">
        <v>9527</v>
      </c>
      <c r="C7548" s="7">
        <f>YEAR('Main 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c r="A7549" s="1">
        <v>7548</v>
      </c>
      <c r="B7549" s="1" t="s">
        <v>9527</v>
      </c>
      <c r="C7549" s="7">
        <f>YEAR('Main 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c r="A7550" s="1">
        <v>7549</v>
      </c>
      <c r="B7550" s="1" t="s">
        <v>9527</v>
      </c>
      <c r="C7550" s="7">
        <f>YEAR('Main 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c r="A7551" s="1">
        <v>7550</v>
      </c>
      <c r="B7551" s="1" t="s">
        <v>9530</v>
      </c>
      <c r="C7551" s="7">
        <f>YEAR('Main 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c r="A7552" s="1">
        <v>7551</v>
      </c>
      <c r="B7552" s="1" t="s">
        <v>9531</v>
      </c>
      <c r="C7552" s="7">
        <f>YEAR('Main 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c r="A7553" s="1">
        <v>7552</v>
      </c>
      <c r="B7553" s="1" t="s">
        <v>9531</v>
      </c>
      <c r="C7553" s="7">
        <f>YEAR('Main 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c r="A7554" s="1">
        <v>7553</v>
      </c>
      <c r="B7554" s="1" t="s">
        <v>9531</v>
      </c>
      <c r="C7554" s="7">
        <f>YEAR('Main 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c r="A7555" s="1">
        <v>7554</v>
      </c>
      <c r="B7555" s="1" t="s">
        <v>9531</v>
      </c>
      <c r="C7555" s="7">
        <f>YEAR('Main 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c r="A7556" s="1">
        <v>7555</v>
      </c>
      <c r="B7556" s="1" t="s">
        <v>9532</v>
      </c>
      <c r="C7556" s="7">
        <f>YEAR('Main 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c r="A7557" s="1">
        <v>7556</v>
      </c>
      <c r="B7557" s="1" t="s">
        <v>9532</v>
      </c>
      <c r="C7557" s="7">
        <f>YEAR('Main 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c r="A7558" s="1">
        <v>7557</v>
      </c>
      <c r="B7558" s="1" t="s">
        <v>9533</v>
      </c>
      <c r="C7558" s="7">
        <f>YEAR('Main 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c r="A7559" s="1">
        <v>7558</v>
      </c>
      <c r="B7559" s="1" t="s">
        <v>9533</v>
      </c>
      <c r="C7559" s="7">
        <f>YEAR('Main 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c r="A7560" s="1">
        <v>7559</v>
      </c>
      <c r="B7560" s="1" t="s">
        <v>9534</v>
      </c>
      <c r="C7560" s="7">
        <f>YEAR('Main 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c r="A7561" s="1">
        <v>7560</v>
      </c>
      <c r="B7561" s="1" t="s">
        <v>9534</v>
      </c>
      <c r="C7561" s="7">
        <f>YEAR('Main 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c r="A7562" s="1">
        <v>7561</v>
      </c>
      <c r="B7562" s="1" t="s">
        <v>9534</v>
      </c>
      <c r="C7562" s="7">
        <f>YEAR('Main 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c r="A7563" s="1">
        <v>7562</v>
      </c>
      <c r="B7563" s="1" t="s">
        <v>9535</v>
      </c>
      <c r="C7563" s="7">
        <f>YEAR('Main 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c r="A7564" s="1">
        <v>7563</v>
      </c>
      <c r="B7564" s="1" t="s">
        <v>9536</v>
      </c>
      <c r="C7564" s="7">
        <f>YEAR('Main 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c r="A7565" s="1">
        <v>7564</v>
      </c>
      <c r="B7565" s="1" t="s">
        <v>9537</v>
      </c>
      <c r="C7565" s="7">
        <f>YEAR('Main 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c r="A7566" s="1">
        <v>7565</v>
      </c>
      <c r="B7566" s="1" t="s">
        <v>9538</v>
      </c>
      <c r="C7566" s="7">
        <f>YEAR('Main 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c r="A7567" s="1">
        <v>7566</v>
      </c>
      <c r="B7567" s="1" t="s">
        <v>9538</v>
      </c>
      <c r="C7567" s="7">
        <f>YEAR('Main 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c r="A7568" s="1">
        <v>7567</v>
      </c>
      <c r="B7568" s="1" t="s">
        <v>9539</v>
      </c>
      <c r="C7568" s="7">
        <f>YEAR('Main 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c r="A7569" s="1">
        <v>7568</v>
      </c>
      <c r="B7569" s="1" t="s">
        <v>9539</v>
      </c>
      <c r="C7569" s="7">
        <f>YEAR('Main 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c r="A7570" s="1">
        <v>7569</v>
      </c>
      <c r="B7570" s="1" t="s">
        <v>9540</v>
      </c>
      <c r="C7570" s="7">
        <f>YEAR('Main 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c r="A7571" s="1">
        <v>7570</v>
      </c>
      <c r="B7571" s="1" t="s">
        <v>9540</v>
      </c>
      <c r="C7571" s="7">
        <f>YEAR('Main 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c r="A7572" s="1">
        <v>7571</v>
      </c>
      <c r="B7572" s="1" t="s">
        <v>9540</v>
      </c>
      <c r="C7572" s="7">
        <f>YEAR('Main 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c r="A7573" s="1">
        <v>7572</v>
      </c>
      <c r="B7573" s="1" t="s">
        <v>9541</v>
      </c>
      <c r="C7573" s="7">
        <f>YEAR('Main 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c r="A7574" s="1">
        <v>7573</v>
      </c>
      <c r="B7574" s="1" t="s">
        <v>9541</v>
      </c>
      <c r="C7574" s="7">
        <f>YEAR('Main 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c r="A7575" s="1">
        <v>7574</v>
      </c>
      <c r="B7575" s="1" t="s">
        <v>9541</v>
      </c>
      <c r="C7575" s="7">
        <f>YEAR('Main 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c r="A7576" s="1">
        <v>7575</v>
      </c>
      <c r="B7576" s="1" t="s">
        <v>9542</v>
      </c>
      <c r="C7576" s="7">
        <f>YEAR('Main 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c r="A7577" s="1">
        <v>7576</v>
      </c>
      <c r="B7577" s="1" t="s">
        <v>9542</v>
      </c>
      <c r="C7577" s="7">
        <f>YEAR('Main 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c r="A7578" s="1">
        <v>7577</v>
      </c>
      <c r="B7578" s="1" t="s">
        <v>9543</v>
      </c>
      <c r="C7578" s="7">
        <f>YEAR('Main 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c r="A7579" s="1">
        <v>7578</v>
      </c>
      <c r="B7579" s="1" t="s">
        <v>9543</v>
      </c>
      <c r="C7579" s="7">
        <f>YEAR('Main 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c r="A7580" s="1">
        <v>7579</v>
      </c>
      <c r="B7580" s="1" t="s">
        <v>9544</v>
      </c>
      <c r="C7580" s="7">
        <f>YEAR('Main 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c r="A7581" s="1">
        <v>7580</v>
      </c>
      <c r="B7581" s="1" t="s">
        <v>9545</v>
      </c>
      <c r="C7581" s="7">
        <f>YEAR('Main 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c r="A7582" s="1">
        <v>7581</v>
      </c>
      <c r="B7582" s="1" t="s">
        <v>9545</v>
      </c>
      <c r="C7582" s="7">
        <f>YEAR('Main 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c r="A7583" s="1">
        <v>7582</v>
      </c>
      <c r="B7583" s="1" t="s">
        <v>9546</v>
      </c>
      <c r="C7583" s="7">
        <f>YEAR('Main 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c r="A7584" s="1">
        <v>7583</v>
      </c>
      <c r="B7584" s="1" t="s">
        <v>9547</v>
      </c>
      <c r="C7584" s="7">
        <f>YEAR('Main 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c r="A7585" s="1">
        <v>7584</v>
      </c>
      <c r="B7585" s="1" t="s">
        <v>9548</v>
      </c>
      <c r="C7585" s="7">
        <f>YEAR('Main 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c r="A7586" s="1">
        <v>7585</v>
      </c>
      <c r="B7586" s="1" t="s">
        <v>9548</v>
      </c>
      <c r="C7586" s="7">
        <f>YEAR('Main 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c r="A7587" s="1">
        <v>7586</v>
      </c>
      <c r="B7587" s="1" t="s">
        <v>9548</v>
      </c>
      <c r="C7587" s="7">
        <f>YEAR('Main 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c r="A7588" s="1">
        <v>7587</v>
      </c>
      <c r="B7588" s="1" t="s">
        <v>9548</v>
      </c>
      <c r="C7588" s="7">
        <f>YEAR('Main 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c r="A7589" s="1">
        <v>7588</v>
      </c>
      <c r="B7589" s="1" t="s">
        <v>9548</v>
      </c>
      <c r="C7589" s="7">
        <f>YEAR('Main 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c r="A7590" s="1">
        <v>7589</v>
      </c>
      <c r="B7590" s="1" t="s">
        <v>9549</v>
      </c>
      <c r="C7590" s="7">
        <f>YEAR('Main 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c r="A7591" s="1">
        <v>7590</v>
      </c>
      <c r="B7591" s="1" t="s">
        <v>9550</v>
      </c>
      <c r="C7591" s="7">
        <f>YEAR('Main 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c r="A7592" s="1">
        <v>7591</v>
      </c>
      <c r="B7592" s="1" t="s">
        <v>9551</v>
      </c>
      <c r="C7592" s="7">
        <f>YEAR('Main 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c r="A7593" s="1">
        <v>7592</v>
      </c>
      <c r="B7593" s="1" t="s">
        <v>9551</v>
      </c>
      <c r="C7593" s="7">
        <f>YEAR('Main 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c r="A7594" s="1">
        <v>7593</v>
      </c>
      <c r="B7594" s="1" t="s">
        <v>9551</v>
      </c>
      <c r="C7594" s="7">
        <f>YEAR('Main 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c r="A7595" s="1">
        <v>7594</v>
      </c>
      <c r="B7595" s="1" t="s">
        <v>9551</v>
      </c>
      <c r="C7595" s="7">
        <f>YEAR('Main 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c r="A7596" s="1">
        <v>7595</v>
      </c>
      <c r="B7596" s="1" t="s">
        <v>9552</v>
      </c>
      <c r="C7596" s="7">
        <f>YEAR('Main 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c r="A7597" s="1">
        <v>7596</v>
      </c>
      <c r="B7597" s="1" t="s">
        <v>9552</v>
      </c>
      <c r="C7597" s="7">
        <f>YEAR('Main 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c r="A7598" s="1">
        <v>7597</v>
      </c>
      <c r="B7598" s="1" t="s">
        <v>9553</v>
      </c>
      <c r="C7598" s="7">
        <f>YEAR('Main 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c r="A7599" s="1">
        <v>7598</v>
      </c>
      <c r="B7599" s="1" t="s">
        <v>9554</v>
      </c>
      <c r="C7599" s="7">
        <f>YEAR('Main 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c r="A7600" s="1">
        <v>7599</v>
      </c>
      <c r="B7600" s="1" t="s">
        <v>9554</v>
      </c>
      <c r="C7600" s="7">
        <f>YEAR('Main 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c r="A7601" s="1">
        <v>7600</v>
      </c>
      <c r="B7601" s="1" t="s">
        <v>9554</v>
      </c>
      <c r="C7601" s="7">
        <f>YEAR('Main 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c r="A7602" s="1">
        <v>7601</v>
      </c>
      <c r="B7602" s="1" t="s">
        <v>9554</v>
      </c>
      <c r="C7602" s="7">
        <f>YEAR('Main 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c r="A7603" s="1">
        <v>7602</v>
      </c>
      <c r="B7603" s="1" t="s">
        <v>9554</v>
      </c>
      <c r="C7603" s="7">
        <f>YEAR('Main 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c r="A7604" s="1">
        <v>7603</v>
      </c>
      <c r="B7604" s="1" t="s">
        <v>9554</v>
      </c>
      <c r="C7604" s="7">
        <f>YEAR('Main 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c r="A7605" s="1">
        <v>7604</v>
      </c>
      <c r="B7605" s="1" t="s">
        <v>9557</v>
      </c>
      <c r="C7605" s="7">
        <f>YEAR('Main 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c r="A7606" s="1">
        <v>7605</v>
      </c>
      <c r="B7606" s="1" t="s">
        <v>9558</v>
      </c>
      <c r="C7606" s="7">
        <f>YEAR('Main 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c r="A7607" s="1">
        <v>7606</v>
      </c>
      <c r="B7607" s="1" t="s">
        <v>9558</v>
      </c>
      <c r="C7607" s="7">
        <f>YEAR('Main 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c r="A7608" s="1">
        <v>7607</v>
      </c>
      <c r="B7608" s="1" t="s">
        <v>9558</v>
      </c>
      <c r="C7608" s="7">
        <f>YEAR('Main 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c r="A7609" s="1">
        <v>7608</v>
      </c>
      <c r="B7609" s="1" t="s">
        <v>9559</v>
      </c>
      <c r="C7609" s="7">
        <f>YEAR('Main 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c r="A7610" s="1">
        <v>7609</v>
      </c>
      <c r="B7610" s="1" t="s">
        <v>9560</v>
      </c>
      <c r="C7610" s="7">
        <f>YEAR('Main 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c r="A7611" s="1">
        <v>7610</v>
      </c>
      <c r="B7611" s="1" t="s">
        <v>9560</v>
      </c>
      <c r="C7611" s="7">
        <f>YEAR('Main 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c r="A7612" s="1">
        <v>7611</v>
      </c>
      <c r="B7612" s="1" t="s">
        <v>9561</v>
      </c>
      <c r="C7612" s="7">
        <f>YEAR('Main 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c r="A7613" s="1">
        <v>7612</v>
      </c>
      <c r="B7613" s="1" t="s">
        <v>9562</v>
      </c>
      <c r="C7613" s="7">
        <f>YEAR('Main 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c r="A7614" s="1">
        <v>7613</v>
      </c>
      <c r="B7614" s="1" t="s">
        <v>9562</v>
      </c>
      <c r="C7614" s="7">
        <f>YEAR('Main 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c r="A7615" s="1">
        <v>7614</v>
      </c>
      <c r="B7615" s="1" t="s">
        <v>9562</v>
      </c>
      <c r="C7615" s="7">
        <f>YEAR('Main 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c r="A7616" s="1">
        <v>7615</v>
      </c>
      <c r="B7616" s="1" t="s">
        <v>9563</v>
      </c>
      <c r="C7616" s="7">
        <f>YEAR('Main 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c r="A7617" s="1">
        <v>7616</v>
      </c>
      <c r="B7617" s="1" t="s">
        <v>9564</v>
      </c>
      <c r="C7617" s="7">
        <f>YEAR('Main 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c r="A7618" s="1">
        <v>7617</v>
      </c>
      <c r="B7618" s="1" t="s">
        <v>9565</v>
      </c>
      <c r="C7618" s="7">
        <f>YEAR('Main 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c r="A7619" s="1">
        <v>7618</v>
      </c>
      <c r="B7619" s="1" t="s">
        <v>9565</v>
      </c>
      <c r="C7619" s="7">
        <f>YEAR('Main 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c r="A7620" s="1">
        <v>7619</v>
      </c>
      <c r="B7620" s="1" t="s">
        <v>9566</v>
      </c>
      <c r="C7620" s="7">
        <f>YEAR('Main 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c r="A7621" s="1">
        <v>7620</v>
      </c>
      <c r="B7621" s="1" t="s">
        <v>9566</v>
      </c>
      <c r="C7621" s="7">
        <f>YEAR('Main 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c r="A7622" s="1">
        <v>7621</v>
      </c>
      <c r="B7622" s="1" t="s">
        <v>9567</v>
      </c>
      <c r="C7622" s="7">
        <f>YEAR('Main 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c r="A7623" s="1">
        <v>7622</v>
      </c>
      <c r="B7623" s="1" t="s">
        <v>9567</v>
      </c>
      <c r="C7623" s="7">
        <f>YEAR('Main 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c r="A7624" s="1">
        <v>7623</v>
      </c>
      <c r="B7624" s="1" t="s">
        <v>9567</v>
      </c>
      <c r="C7624" s="7">
        <f>YEAR('Main 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c r="A7625" s="1">
        <v>7624</v>
      </c>
      <c r="B7625" s="1" t="s">
        <v>9568</v>
      </c>
      <c r="C7625" s="7">
        <f>YEAR('Main 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c r="A7626" s="1">
        <v>7625</v>
      </c>
      <c r="B7626" s="1" t="s">
        <v>9569</v>
      </c>
      <c r="C7626" s="7">
        <f>YEAR('Main 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c r="A7627" s="1">
        <v>7626</v>
      </c>
      <c r="B7627" s="1" t="s">
        <v>9569</v>
      </c>
      <c r="C7627" s="7">
        <f>YEAR('Main 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c r="A7628" s="1">
        <v>7627</v>
      </c>
      <c r="B7628" s="1" t="s">
        <v>9570</v>
      </c>
      <c r="C7628" s="7">
        <f>YEAR('Main 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c r="A7629" s="1">
        <v>7628</v>
      </c>
      <c r="B7629" s="1" t="s">
        <v>9570</v>
      </c>
      <c r="C7629" s="7">
        <f>YEAR('Main 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c r="A7630" s="1">
        <v>7629</v>
      </c>
      <c r="B7630" s="1" t="s">
        <v>9570</v>
      </c>
      <c r="C7630" s="7">
        <f>YEAR('Main 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c r="A7631" s="1">
        <v>7630</v>
      </c>
      <c r="B7631" s="1" t="s">
        <v>9571</v>
      </c>
      <c r="C7631" s="7">
        <f>YEAR('Main 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c r="A7632" s="1">
        <v>7631</v>
      </c>
      <c r="B7632" s="1" t="s">
        <v>9571</v>
      </c>
      <c r="C7632" s="7">
        <f>YEAR('Main 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c r="A7633" s="1">
        <v>7632</v>
      </c>
      <c r="B7633" s="1" t="s">
        <v>9571</v>
      </c>
      <c r="C7633" s="7">
        <f>YEAR('Main 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c r="A7634" s="1">
        <v>7633</v>
      </c>
      <c r="B7634" s="1" t="s">
        <v>9572</v>
      </c>
      <c r="C7634" s="7">
        <f>YEAR('Main 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c r="A7635" s="1">
        <v>7634</v>
      </c>
      <c r="B7635" s="1" t="s">
        <v>9572</v>
      </c>
      <c r="C7635" s="7">
        <f>YEAR('Main 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c r="A7636" s="1">
        <v>7635</v>
      </c>
      <c r="B7636" s="1" t="s">
        <v>9572</v>
      </c>
      <c r="C7636" s="7">
        <f>YEAR('Main 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c r="A7637" s="1">
        <v>7636</v>
      </c>
      <c r="B7637" s="1" t="s">
        <v>9572</v>
      </c>
      <c r="C7637" s="7">
        <f>YEAR('Main 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c r="A7638" s="1">
        <v>7637</v>
      </c>
      <c r="B7638" s="1" t="s">
        <v>9572</v>
      </c>
      <c r="C7638" s="7">
        <f>YEAR('Main 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c r="A7639" s="1">
        <v>7638</v>
      </c>
      <c r="B7639" s="1" t="s">
        <v>9573</v>
      </c>
      <c r="C7639" s="7">
        <f>YEAR('Main 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c r="A7640" s="1">
        <v>7639</v>
      </c>
      <c r="B7640" s="1" t="s">
        <v>9573</v>
      </c>
      <c r="C7640" s="7">
        <f>YEAR('Main 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c r="A7641" s="1">
        <v>7640</v>
      </c>
      <c r="B7641" s="1" t="s">
        <v>9573</v>
      </c>
      <c r="C7641" s="7">
        <f>YEAR('Main 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c r="A7642" s="1">
        <v>7641</v>
      </c>
      <c r="B7642" s="1" t="s">
        <v>9573</v>
      </c>
      <c r="C7642" s="7">
        <f>YEAR('Main 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c r="A7643" s="1">
        <v>7642</v>
      </c>
      <c r="B7643" s="1" t="s">
        <v>9574</v>
      </c>
      <c r="C7643" s="7">
        <f>YEAR('Main 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c r="A7644" s="1">
        <v>7643</v>
      </c>
      <c r="B7644" s="1" t="s">
        <v>9574</v>
      </c>
      <c r="C7644" s="7">
        <f>YEAR('Main 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c r="A7645" s="1">
        <v>7644</v>
      </c>
      <c r="B7645" s="1" t="s">
        <v>9574</v>
      </c>
      <c r="C7645" s="7">
        <f>YEAR('Main 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c r="A7646" s="1">
        <v>7645</v>
      </c>
      <c r="B7646" s="1" t="s">
        <v>9574</v>
      </c>
      <c r="C7646" s="7">
        <f>YEAR('Main 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c r="A7647" s="1">
        <v>7646</v>
      </c>
      <c r="B7647" s="1" t="s">
        <v>9577</v>
      </c>
      <c r="C7647" s="7">
        <f>YEAR('Main 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c r="A7648" s="1">
        <v>7647</v>
      </c>
      <c r="B7648" s="1" t="s">
        <v>9578</v>
      </c>
      <c r="C7648" s="7">
        <f>YEAR('Main 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c r="A7649" s="1">
        <v>7648</v>
      </c>
      <c r="B7649" s="1" t="s">
        <v>9579</v>
      </c>
      <c r="C7649" s="7">
        <f>YEAR('Main 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c r="A7650" s="1">
        <v>7649</v>
      </c>
      <c r="B7650" s="1" t="s">
        <v>9579</v>
      </c>
      <c r="C7650" s="7">
        <f>YEAR('Main 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c r="A7651" s="1">
        <v>7650</v>
      </c>
      <c r="B7651" s="1" t="s">
        <v>9580</v>
      </c>
      <c r="C7651" s="7">
        <f>YEAR('Main 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c r="A7652" s="1">
        <v>7651</v>
      </c>
      <c r="B7652" s="1" t="s">
        <v>9580</v>
      </c>
      <c r="C7652" s="7">
        <f>YEAR('Main 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c r="A7653" s="1">
        <v>7652</v>
      </c>
      <c r="B7653" s="1" t="s">
        <v>9581</v>
      </c>
      <c r="C7653" s="7">
        <f>YEAR('Main 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c r="A7654" s="1">
        <v>7653</v>
      </c>
      <c r="B7654" s="1" t="s">
        <v>9581</v>
      </c>
      <c r="C7654" s="7">
        <f>YEAR('Main 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c r="A7655" s="1">
        <v>7654</v>
      </c>
      <c r="B7655" s="1" t="s">
        <v>9582</v>
      </c>
      <c r="C7655" s="7">
        <f>YEAR('Main 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c r="A7656" s="1">
        <v>7655</v>
      </c>
      <c r="B7656" s="1" t="s">
        <v>9585</v>
      </c>
      <c r="C7656" s="7">
        <f>YEAR('Main 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c r="A7657" s="1">
        <v>7656</v>
      </c>
      <c r="B7657" s="1" t="s">
        <v>9585</v>
      </c>
      <c r="C7657" s="7">
        <f>YEAR('Main 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c r="A7658" s="1">
        <v>7657</v>
      </c>
      <c r="B7658" s="1" t="s">
        <v>9586</v>
      </c>
      <c r="C7658" s="7">
        <f>YEAR('Main 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c r="A7659" s="1">
        <v>7658</v>
      </c>
      <c r="B7659" s="1" t="s">
        <v>9586</v>
      </c>
      <c r="C7659" s="7">
        <f>YEAR('Main 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c r="A7660" s="1">
        <v>7659</v>
      </c>
      <c r="B7660" s="1" t="s">
        <v>9587</v>
      </c>
      <c r="C7660" s="7">
        <f>YEAR('Main 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c r="A7661" s="1">
        <v>7660</v>
      </c>
      <c r="B7661" s="1" t="s">
        <v>9588</v>
      </c>
      <c r="C7661" s="7">
        <f>YEAR('Main 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c r="A7662" s="1">
        <v>7661</v>
      </c>
      <c r="B7662" s="1" t="s">
        <v>9589</v>
      </c>
      <c r="C7662" s="7">
        <f>YEAR('Main 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c r="A7663" s="1">
        <v>7662</v>
      </c>
      <c r="B7663" s="1" t="s">
        <v>9589</v>
      </c>
      <c r="C7663" s="7">
        <f>YEAR('Main 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c r="A7664" s="1">
        <v>7663</v>
      </c>
      <c r="B7664" s="1" t="s">
        <v>9590</v>
      </c>
      <c r="C7664" s="7">
        <f>YEAR('Main 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c r="A7665" s="1">
        <v>7664</v>
      </c>
      <c r="B7665" s="1" t="s">
        <v>9591</v>
      </c>
      <c r="C7665" s="7">
        <f>YEAR('Main 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c r="A7666" s="1">
        <v>7665</v>
      </c>
      <c r="B7666" s="1" t="s">
        <v>9592</v>
      </c>
      <c r="C7666" s="7">
        <f>YEAR('Main 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c r="A7667" s="1">
        <v>7666</v>
      </c>
      <c r="B7667" s="1" t="s">
        <v>9593</v>
      </c>
      <c r="C7667" s="7">
        <f>YEAR('Main 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c r="A7668" s="1">
        <v>7667</v>
      </c>
      <c r="B7668" s="1" t="s">
        <v>9593</v>
      </c>
      <c r="C7668" s="7">
        <f>YEAR('Main 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c r="A7669" s="1">
        <v>7668</v>
      </c>
      <c r="B7669" s="1" t="s">
        <v>9593</v>
      </c>
      <c r="C7669" s="7">
        <f>YEAR('Main 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c r="A7670" s="1">
        <v>7669</v>
      </c>
      <c r="B7670" s="1" t="s">
        <v>9594</v>
      </c>
      <c r="C7670" s="7">
        <f>YEAR('Main 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c r="A7671" s="1">
        <v>7670</v>
      </c>
      <c r="B7671" s="1" t="s">
        <v>9594</v>
      </c>
      <c r="C7671" s="7">
        <f>YEAR('Main 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c r="A7672" s="1">
        <v>7671</v>
      </c>
      <c r="B7672" s="1" t="s">
        <v>9594</v>
      </c>
      <c r="C7672" s="7">
        <f>YEAR('Main 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c r="A7673" s="1">
        <v>7672</v>
      </c>
      <c r="B7673" s="1" t="s">
        <v>9594</v>
      </c>
      <c r="C7673" s="7">
        <f>YEAR('Main 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c r="A7674" s="1">
        <v>7673</v>
      </c>
      <c r="B7674" s="1" t="s">
        <v>9594</v>
      </c>
      <c r="C7674" s="7">
        <f>YEAR('Main 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c r="A7675" s="1">
        <v>7674</v>
      </c>
      <c r="B7675" s="1" t="s">
        <v>9594</v>
      </c>
      <c r="C7675" s="7">
        <f>YEAR('Main 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c r="A7676" s="1">
        <v>7675</v>
      </c>
      <c r="B7676" s="1" t="s">
        <v>9594</v>
      </c>
      <c r="C7676" s="7">
        <f>YEAR('Main 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c r="A7677" s="1">
        <v>7676</v>
      </c>
      <c r="B7677" s="1" t="s">
        <v>9597</v>
      </c>
      <c r="C7677" s="7">
        <f>YEAR('Main 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c r="A7678" s="1">
        <v>7677</v>
      </c>
      <c r="B7678" s="1" t="s">
        <v>9598</v>
      </c>
      <c r="C7678" s="7">
        <f>YEAR('Main 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c r="A7679" s="1">
        <v>7678</v>
      </c>
      <c r="B7679" s="1" t="s">
        <v>9599</v>
      </c>
      <c r="C7679" s="7">
        <f>YEAR('Main 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c r="A7680" s="1">
        <v>7679</v>
      </c>
      <c r="B7680" s="1" t="s">
        <v>9599</v>
      </c>
      <c r="C7680" s="7">
        <f>YEAR('Main 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c r="A7681" s="1">
        <v>7680</v>
      </c>
      <c r="B7681" s="1" t="s">
        <v>9599</v>
      </c>
      <c r="C7681" s="7">
        <f>YEAR('Main 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c r="A7682" s="1">
        <v>7681</v>
      </c>
      <c r="B7682" s="1" t="s">
        <v>9599</v>
      </c>
      <c r="C7682" s="7">
        <f>YEAR('Main 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c r="A7683" s="1">
        <v>7682</v>
      </c>
      <c r="B7683" s="1" t="s">
        <v>9599</v>
      </c>
      <c r="C7683" s="7">
        <f>YEAR('Main 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c r="A7684" s="1">
        <v>7683</v>
      </c>
      <c r="B7684" s="1" t="s">
        <v>9600</v>
      </c>
      <c r="C7684" s="7">
        <f>YEAR('Main 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c r="A7685" s="1">
        <v>7684</v>
      </c>
      <c r="B7685" s="1" t="s">
        <v>9600</v>
      </c>
      <c r="C7685" s="7">
        <f>YEAR('Main 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c r="A7686" s="1">
        <v>7685</v>
      </c>
      <c r="B7686" s="1" t="s">
        <v>9601</v>
      </c>
      <c r="C7686" s="7">
        <f>YEAR('Main 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c r="A7687" s="1">
        <v>7686</v>
      </c>
      <c r="B7687" s="1" t="s">
        <v>9601</v>
      </c>
      <c r="C7687" s="7">
        <f>YEAR('Main 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c r="A7688" s="1">
        <v>7687</v>
      </c>
      <c r="B7688" s="1" t="s">
        <v>9602</v>
      </c>
      <c r="C7688" s="7">
        <f>YEAR('Main 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c r="A7689" s="1">
        <v>7688</v>
      </c>
      <c r="B7689" s="1" t="s">
        <v>9602</v>
      </c>
      <c r="C7689" s="7">
        <f>YEAR('Main 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c r="A7690" s="1">
        <v>7689</v>
      </c>
      <c r="B7690" s="1" t="s">
        <v>9602</v>
      </c>
      <c r="C7690" s="7">
        <f>YEAR('Main 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c r="A7691" s="1">
        <v>7690</v>
      </c>
      <c r="B7691" s="1" t="s">
        <v>9605</v>
      </c>
      <c r="C7691" s="7">
        <f>YEAR('Main 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c r="A7692" s="1">
        <v>7691</v>
      </c>
      <c r="B7692" s="1" t="s">
        <v>9605</v>
      </c>
      <c r="C7692" s="7">
        <f>YEAR('Main 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c r="A7693" s="1">
        <v>7692</v>
      </c>
      <c r="B7693" s="1" t="s">
        <v>9605</v>
      </c>
      <c r="C7693" s="7">
        <f>YEAR('Main 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c r="A7694" s="1">
        <v>7693</v>
      </c>
      <c r="B7694" s="1" t="s">
        <v>9606</v>
      </c>
      <c r="C7694" s="7">
        <f>YEAR('Main 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c r="A7695" s="1">
        <v>7694</v>
      </c>
      <c r="B7695" s="1" t="s">
        <v>9606</v>
      </c>
      <c r="C7695" s="7">
        <f>YEAR('Main 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c r="A7696" s="1">
        <v>7695</v>
      </c>
      <c r="B7696" s="1" t="s">
        <v>9607</v>
      </c>
      <c r="C7696" s="7">
        <f>YEAR('Main 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c r="A7697" s="1">
        <v>7696</v>
      </c>
      <c r="B7697" s="1" t="s">
        <v>9608</v>
      </c>
      <c r="C7697" s="7">
        <f>YEAR('Main 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c r="A7698" s="1">
        <v>7697</v>
      </c>
      <c r="B7698" s="1" t="s">
        <v>9608</v>
      </c>
      <c r="C7698" s="7">
        <f>YEAR('Main 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c r="A7699" s="1">
        <v>7698</v>
      </c>
      <c r="B7699" s="1" t="s">
        <v>9609</v>
      </c>
      <c r="C7699" s="7">
        <f>YEAR('Main 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c r="A7700" s="1">
        <v>7699</v>
      </c>
      <c r="B7700" s="1" t="s">
        <v>9609</v>
      </c>
      <c r="C7700" s="7">
        <f>YEAR('Main 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c r="A7701" s="1">
        <v>7700</v>
      </c>
      <c r="B7701" s="1" t="s">
        <v>9609</v>
      </c>
      <c r="C7701" s="7">
        <f>YEAR('Main 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c r="A7702" s="1">
        <v>7701</v>
      </c>
      <c r="B7702" s="1" t="s">
        <v>9609</v>
      </c>
      <c r="C7702" s="7">
        <f>YEAR('Main 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c r="A7703" s="1">
        <v>7702</v>
      </c>
      <c r="B7703" s="1" t="s">
        <v>9609</v>
      </c>
      <c r="C7703" s="7">
        <f>YEAR('Main 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c r="A7704" s="1">
        <v>7703</v>
      </c>
      <c r="B7704" s="1" t="s">
        <v>9610</v>
      </c>
      <c r="C7704" s="7">
        <f>YEAR('Main 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c r="A7705" s="1">
        <v>7704</v>
      </c>
      <c r="B7705" s="1" t="s">
        <v>9610</v>
      </c>
      <c r="C7705" s="7">
        <f>YEAR('Main 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c r="A7706" s="1">
        <v>7705</v>
      </c>
      <c r="B7706" s="1" t="s">
        <v>9610</v>
      </c>
      <c r="C7706" s="7">
        <f>YEAR('Main 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c r="A7707" s="1">
        <v>7706</v>
      </c>
      <c r="B7707" s="1" t="s">
        <v>9610</v>
      </c>
      <c r="C7707" s="7">
        <f>YEAR('Main 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c r="A7708" s="1">
        <v>7707</v>
      </c>
      <c r="B7708" s="1" t="s">
        <v>9610</v>
      </c>
      <c r="C7708" s="7">
        <f>YEAR('Main 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c r="A7709" s="1">
        <v>7708</v>
      </c>
      <c r="B7709" s="1" t="s">
        <v>9611</v>
      </c>
      <c r="C7709" s="7">
        <f>YEAR('Main 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c r="A7710" s="1">
        <v>7709</v>
      </c>
      <c r="B7710" s="1" t="s">
        <v>9612</v>
      </c>
      <c r="C7710" s="7">
        <f>YEAR('Main 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c r="A7711" s="1">
        <v>7710</v>
      </c>
      <c r="B7711" s="1" t="s">
        <v>9612</v>
      </c>
      <c r="C7711" s="7">
        <f>YEAR('Main 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c r="A7712" s="1">
        <v>7711</v>
      </c>
      <c r="B7712" s="1" t="s">
        <v>9613</v>
      </c>
      <c r="C7712" s="7">
        <f>YEAR('Main 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c r="A7713" s="1">
        <v>7712</v>
      </c>
      <c r="B7713" s="1" t="s">
        <v>9614</v>
      </c>
      <c r="C7713" s="7">
        <f>YEAR('Main 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c r="A7714" s="1">
        <v>7713</v>
      </c>
      <c r="B7714" s="1" t="s">
        <v>9614</v>
      </c>
      <c r="C7714" s="7">
        <f>YEAR('Main 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c r="A7715" s="1">
        <v>7714</v>
      </c>
      <c r="B7715" s="1" t="s">
        <v>9614</v>
      </c>
      <c r="C7715" s="7">
        <f>YEAR('Main 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c r="A7716" s="1">
        <v>7715</v>
      </c>
      <c r="B7716" s="1" t="s">
        <v>9615</v>
      </c>
      <c r="C7716" s="7">
        <f>YEAR('Main 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c r="A7717" s="1">
        <v>7716</v>
      </c>
      <c r="B7717" s="1" t="s">
        <v>9616</v>
      </c>
      <c r="C7717" s="7">
        <f>YEAR('Main 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c r="A7718" s="1">
        <v>7717</v>
      </c>
      <c r="B7718" s="1" t="s">
        <v>9617</v>
      </c>
      <c r="C7718" s="7">
        <f>YEAR('Main 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c r="A7719" s="1">
        <v>7718</v>
      </c>
      <c r="B7719" s="1" t="s">
        <v>9617</v>
      </c>
      <c r="C7719" s="7">
        <f>YEAR('Main 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c r="A7720" s="1">
        <v>7719</v>
      </c>
      <c r="B7720" s="1" t="s">
        <v>9618</v>
      </c>
      <c r="C7720" s="7">
        <f>YEAR('Main 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c r="A7721" s="1">
        <v>7720</v>
      </c>
      <c r="B7721" s="1" t="s">
        <v>9619</v>
      </c>
      <c r="C7721" s="7">
        <f>YEAR('Main 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c r="A7722" s="1">
        <v>7721</v>
      </c>
      <c r="B7722" s="1" t="s">
        <v>9619</v>
      </c>
      <c r="C7722" s="7">
        <f>YEAR('Main 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c r="A7723" s="1">
        <v>7722</v>
      </c>
      <c r="B7723" s="1" t="s">
        <v>9619</v>
      </c>
      <c r="C7723" s="7">
        <f>YEAR('Main 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c r="A7724" s="1">
        <v>7723</v>
      </c>
      <c r="B7724" s="1" t="s">
        <v>9620</v>
      </c>
      <c r="C7724" s="7">
        <f>YEAR('Main 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c r="A7725" s="1">
        <v>7724</v>
      </c>
      <c r="B7725" s="1" t="s">
        <v>9623</v>
      </c>
      <c r="C7725" s="7">
        <f>YEAR('Main 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c r="A7726" s="1">
        <v>7725</v>
      </c>
      <c r="B7726" s="1" t="s">
        <v>9624</v>
      </c>
      <c r="C7726" s="7">
        <f>YEAR('Main 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c r="A7727" s="1">
        <v>7726</v>
      </c>
      <c r="B7727" s="1" t="s">
        <v>9624</v>
      </c>
      <c r="C7727" s="7">
        <f>YEAR('Main 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c r="A7728" s="1">
        <v>7727</v>
      </c>
      <c r="B7728" s="1" t="s">
        <v>9624</v>
      </c>
      <c r="C7728" s="7">
        <f>YEAR('Main 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c r="A7729" s="1">
        <v>7728</v>
      </c>
      <c r="B7729" s="1" t="s">
        <v>9625</v>
      </c>
      <c r="C7729" s="7">
        <f>YEAR('Main 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c r="A7730" s="1">
        <v>7729</v>
      </c>
      <c r="B7730" s="1" t="s">
        <v>9626</v>
      </c>
      <c r="C7730" s="7">
        <f>YEAR('Main 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c r="A7731" s="1">
        <v>7730</v>
      </c>
      <c r="B7731" s="1" t="s">
        <v>9627</v>
      </c>
      <c r="C7731" s="7">
        <f>YEAR('Main 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c r="A7732" s="1">
        <v>7731</v>
      </c>
      <c r="B7732" s="1" t="s">
        <v>9628</v>
      </c>
      <c r="C7732" s="7">
        <f>YEAR('Main 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c r="A7733" s="1">
        <v>7732</v>
      </c>
      <c r="B7733" s="1" t="s">
        <v>9629</v>
      </c>
      <c r="C7733" s="7">
        <f>YEAR('Main 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c r="A7734" s="1">
        <v>7733</v>
      </c>
      <c r="B7734" s="1" t="s">
        <v>9630</v>
      </c>
      <c r="C7734" s="7">
        <f>YEAR('Main 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c r="A7735" s="1">
        <v>7734</v>
      </c>
      <c r="B7735" s="1" t="s">
        <v>9631</v>
      </c>
      <c r="C7735" s="7">
        <f>YEAR('Main 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c r="A7736" s="1">
        <v>7735</v>
      </c>
      <c r="B7736" s="1" t="s">
        <v>9632</v>
      </c>
      <c r="C7736" s="7">
        <f>YEAR('Main 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c r="A7737" s="1">
        <v>7736</v>
      </c>
      <c r="B7737" s="1" t="s">
        <v>9633</v>
      </c>
      <c r="C7737" s="7">
        <f>YEAR('Main 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c r="A7738" s="1">
        <v>7737</v>
      </c>
      <c r="B7738" s="1" t="s">
        <v>9634</v>
      </c>
      <c r="C7738" s="7">
        <f>YEAR('Main 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c r="A7739" s="1">
        <v>7738</v>
      </c>
      <c r="B7739" s="1" t="s">
        <v>9635</v>
      </c>
      <c r="C7739" s="7">
        <f>YEAR('Main 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c r="A7740" s="1">
        <v>7739</v>
      </c>
      <c r="B7740" s="1" t="s">
        <v>9636</v>
      </c>
      <c r="C7740" s="7">
        <f>YEAR('Main 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c r="A7741" s="1">
        <v>7740</v>
      </c>
      <c r="B7741" s="1" t="s">
        <v>9637</v>
      </c>
      <c r="C7741" s="7">
        <f>YEAR('Main 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c r="A7742" s="1">
        <v>7741</v>
      </c>
      <c r="B7742" s="1" t="s">
        <v>9637</v>
      </c>
      <c r="C7742" s="7">
        <f>YEAR('Main 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c r="A7743" s="1">
        <v>7742</v>
      </c>
      <c r="B7743" s="1" t="s">
        <v>9638</v>
      </c>
      <c r="C7743" s="7">
        <f>YEAR('Main 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c r="A7744" s="1">
        <v>7743</v>
      </c>
      <c r="B7744" s="1" t="s">
        <v>9639</v>
      </c>
      <c r="C7744" s="7">
        <f>YEAR('Main 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c r="A7745" s="1">
        <v>7744</v>
      </c>
      <c r="B7745" s="1" t="s">
        <v>9640</v>
      </c>
      <c r="C7745" s="7">
        <f>YEAR('Main 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c r="A7746" s="1">
        <v>7745</v>
      </c>
      <c r="B7746" s="1" t="s">
        <v>9640</v>
      </c>
      <c r="C7746" s="7">
        <f>YEAR('Main 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c r="A7747" s="1">
        <v>7746</v>
      </c>
      <c r="B7747" s="1" t="s">
        <v>9640</v>
      </c>
      <c r="C7747" s="7">
        <f>YEAR('Main 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c r="A7748" s="1">
        <v>7747</v>
      </c>
      <c r="B7748" s="1" t="s">
        <v>9641</v>
      </c>
      <c r="C7748" s="7">
        <f>YEAR('Main 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c r="A7749" s="1">
        <v>7748</v>
      </c>
      <c r="B7749" s="1" t="s">
        <v>9642</v>
      </c>
      <c r="C7749" s="7">
        <f>YEAR('Main 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c r="A7750" s="1">
        <v>7749</v>
      </c>
      <c r="B7750" s="1" t="s">
        <v>9643</v>
      </c>
      <c r="C7750" s="7">
        <f>YEAR('Main 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c r="A7751" s="1">
        <v>7750</v>
      </c>
      <c r="B7751" s="1" t="s">
        <v>9643</v>
      </c>
      <c r="C7751" s="7">
        <f>YEAR('Main 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c r="A7752" s="1">
        <v>7751</v>
      </c>
      <c r="B7752" s="1" t="s">
        <v>9643</v>
      </c>
      <c r="C7752" s="7">
        <f>YEAR('Main 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c r="A7753" s="1">
        <v>7752</v>
      </c>
      <c r="B7753" s="1" t="s">
        <v>9643</v>
      </c>
      <c r="C7753" s="7">
        <f>YEAR('Main 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c r="A7754" s="1">
        <v>7753</v>
      </c>
      <c r="B7754" s="1" t="s">
        <v>9643</v>
      </c>
      <c r="C7754" s="7">
        <f>YEAR('Main 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c r="A7755" s="1">
        <v>7754</v>
      </c>
      <c r="B7755" s="1" t="s">
        <v>9644</v>
      </c>
      <c r="C7755" s="7">
        <f>YEAR('Main 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c r="A7756" s="1">
        <v>7755</v>
      </c>
      <c r="B7756" s="1" t="s">
        <v>9645</v>
      </c>
      <c r="C7756" s="7">
        <f>YEAR('Main 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c r="A7757" s="1">
        <v>7756</v>
      </c>
      <c r="B7757" s="1" t="s">
        <v>9646</v>
      </c>
      <c r="C7757" s="7">
        <f>YEAR('Main 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c r="A7758" s="1">
        <v>7757</v>
      </c>
      <c r="B7758" s="1" t="s">
        <v>9646</v>
      </c>
      <c r="C7758" s="7">
        <f>YEAR('Main 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c r="A7759" s="1">
        <v>7758</v>
      </c>
      <c r="B7759" s="1" t="s">
        <v>9649</v>
      </c>
      <c r="C7759" s="7">
        <f>YEAR('Main 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c r="A7760" s="1">
        <v>7759</v>
      </c>
      <c r="B7760" s="1" t="s">
        <v>9649</v>
      </c>
      <c r="C7760" s="7">
        <f>YEAR('Main 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c r="A7761" s="1">
        <v>7760</v>
      </c>
      <c r="B7761" s="1" t="s">
        <v>9650</v>
      </c>
      <c r="C7761" s="7">
        <f>YEAR('Main 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c r="A7762" s="1">
        <v>7761</v>
      </c>
      <c r="B7762" s="1" t="s">
        <v>9651</v>
      </c>
      <c r="C7762" s="7">
        <f>YEAR('Main 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c r="A7763" s="1">
        <v>7762</v>
      </c>
      <c r="B7763" s="1" t="s">
        <v>9652</v>
      </c>
      <c r="C7763" s="7">
        <f>YEAR('Main 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c r="A7764" s="1">
        <v>7763</v>
      </c>
      <c r="B7764" s="1" t="s">
        <v>9653</v>
      </c>
      <c r="C7764" s="7">
        <f>YEAR('Main 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c r="A7765" s="1">
        <v>7764</v>
      </c>
      <c r="B7765" s="1" t="s">
        <v>9654</v>
      </c>
      <c r="C7765" s="7">
        <f>YEAR('Main 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c r="A7766" s="1">
        <v>7765</v>
      </c>
      <c r="B7766" s="1" t="s">
        <v>9655</v>
      </c>
      <c r="C7766" s="7">
        <f>YEAR('Main 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c r="A7767" s="1">
        <v>7766</v>
      </c>
      <c r="B7767" s="1" t="s">
        <v>9655</v>
      </c>
      <c r="C7767" s="7">
        <f>YEAR('Main 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c r="A7768" s="1">
        <v>7767</v>
      </c>
      <c r="B7768" s="1" t="s">
        <v>9655</v>
      </c>
      <c r="C7768" s="7">
        <f>YEAR('Main 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c r="A7769" s="1">
        <v>7768</v>
      </c>
      <c r="B7769" s="1" t="s">
        <v>9656</v>
      </c>
      <c r="C7769" s="7">
        <f>YEAR('Main 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c r="A7770" s="1">
        <v>7769</v>
      </c>
      <c r="B7770" s="1" t="s">
        <v>9657</v>
      </c>
      <c r="C7770" s="7">
        <f>YEAR('Main 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c r="A7771" s="1">
        <v>7770</v>
      </c>
      <c r="B7771" s="1" t="s">
        <v>9658</v>
      </c>
      <c r="C7771" s="7">
        <f>YEAR('Main 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c r="A7772" s="1">
        <v>7771</v>
      </c>
      <c r="B7772" s="1" t="s">
        <v>9658</v>
      </c>
      <c r="C7772" s="7">
        <f>YEAR('Main 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c r="A7773" s="1">
        <v>7772</v>
      </c>
      <c r="B7773" s="1" t="s">
        <v>9659</v>
      </c>
      <c r="C7773" s="7">
        <f>YEAR('Main 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c r="A7774" s="1">
        <v>7773</v>
      </c>
      <c r="B7774" s="1" t="s">
        <v>9659</v>
      </c>
      <c r="C7774" s="7">
        <f>YEAR('Main 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c r="A7775" s="1">
        <v>7774</v>
      </c>
      <c r="B7775" s="1" t="s">
        <v>9659</v>
      </c>
      <c r="C7775" s="7">
        <f>YEAR('Main 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c r="A7776" s="1">
        <v>7775</v>
      </c>
      <c r="B7776" s="1" t="s">
        <v>9662</v>
      </c>
      <c r="C7776" s="7">
        <f>YEAR('Main 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c r="A7777" s="1">
        <v>7776</v>
      </c>
      <c r="B7777" s="1" t="s">
        <v>9663</v>
      </c>
      <c r="C7777" s="7">
        <f>YEAR('Main 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c r="A7778" s="1">
        <v>7777</v>
      </c>
      <c r="B7778" s="1" t="s">
        <v>9663</v>
      </c>
      <c r="C7778" s="7">
        <f>YEAR('Main 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c r="A7779" s="1">
        <v>7778</v>
      </c>
      <c r="B7779" s="1" t="s">
        <v>9663</v>
      </c>
      <c r="C7779" s="7">
        <f>YEAR('Main 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c r="A7780" s="1">
        <v>7779</v>
      </c>
      <c r="B7780" s="1" t="s">
        <v>9663</v>
      </c>
      <c r="C7780" s="7">
        <f>YEAR('Main 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c r="A7781" s="1">
        <v>7780</v>
      </c>
      <c r="B7781" s="1" t="s">
        <v>9664</v>
      </c>
      <c r="C7781" s="7">
        <f>YEAR('Main 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c r="A7782" s="1">
        <v>7781</v>
      </c>
      <c r="B7782" s="1" t="s">
        <v>9664</v>
      </c>
      <c r="C7782" s="7">
        <f>YEAR('Main 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c r="A7783" s="1">
        <v>7782</v>
      </c>
      <c r="B7783" s="1" t="s">
        <v>9665</v>
      </c>
      <c r="C7783" s="7">
        <f>YEAR('Main 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c r="A7784" s="1">
        <v>7783</v>
      </c>
      <c r="B7784" s="1" t="s">
        <v>9666</v>
      </c>
      <c r="C7784" s="7">
        <f>YEAR('Main 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c r="A7785" s="1">
        <v>7784</v>
      </c>
      <c r="B7785" s="1" t="s">
        <v>9666</v>
      </c>
      <c r="C7785" s="7">
        <f>YEAR('Main 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c r="A7786" s="1">
        <v>7785</v>
      </c>
      <c r="B7786" s="1" t="s">
        <v>9666</v>
      </c>
      <c r="C7786" s="7">
        <f>YEAR('Main 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c r="A7787" s="1">
        <v>7786</v>
      </c>
      <c r="B7787" s="1" t="s">
        <v>9667</v>
      </c>
      <c r="C7787" s="7">
        <f>YEAR('Main 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c r="A7788" s="1">
        <v>7787</v>
      </c>
      <c r="B7788" s="1" t="s">
        <v>9668</v>
      </c>
      <c r="C7788" s="7">
        <f>YEAR('Main 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c r="A7789" s="1">
        <v>7788</v>
      </c>
      <c r="B7789" s="1" t="s">
        <v>9668</v>
      </c>
      <c r="C7789" s="7">
        <f>YEAR('Main 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c r="A7790" s="1">
        <v>7789</v>
      </c>
      <c r="B7790" s="1" t="s">
        <v>9668</v>
      </c>
      <c r="C7790" s="7">
        <f>YEAR('Main 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c r="A7791" s="1">
        <v>7790</v>
      </c>
      <c r="B7791" s="1" t="s">
        <v>9668</v>
      </c>
      <c r="C7791" s="7">
        <f>YEAR('Main 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c r="A7792" s="1">
        <v>7791</v>
      </c>
      <c r="B7792" s="1" t="s">
        <v>9669</v>
      </c>
      <c r="C7792" s="7">
        <f>YEAR('Main 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c r="A7793" s="1">
        <v>7792</v>
      </c>
      <c r="B7793" s="1" t="s">
        <v>9670</v>
      </c>
      <c r="C7793" s="7">
        <f>YEAR('Main 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c r="A7794" s="1">
        <v>7793</v>
      </c>
      <c r="B7794" s="1" t="s">
        <v>9671</v>
      </c>
      <c r="C7794" s="7">
        <f>YEAR('Main 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c r="A7795" s="1">
        <v>7794</v>
      </c>
      <c r="B7795" s="1" t="s">
        <v>9672</v>
      </c>
      <c r="C7795" s="7">
        <f>YEAR('Main 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c r="A7796" s="1">
        <v>7795</v>
      </c>
      <c r="B7796" s="1" t="s">
        <v>9672</v>
      </c>
      <c r="C7796" s="7">
        <f>YEAR('Main 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c r="A7797" s="1">
        <v>7796</v>
      </c>
      <c r="B7797" s="1" t="s">
        <v>9673</v>
      </c>
      <c r="C7797" s="7">
        <f>YEAR('Main 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c r="A7798" s="1">
        <v>7797</v>
      </c>
      <c r="B7798" s="1" t="s">
        <v>9674</v>
      </c>
      <c r="C7798" s="7">
        <f>YEAR('Main 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c r="A7799" s="1">
        <v>7798</v>
      </c>
      <c r="B7799" s="1" t="s">
        <v>9675</v>
      </c>
      <c r="C7799" s="7">
        <f>YEAR('Main 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c r="A7800" s="1">
        <v>7799</v>
      </c>
      <c r="B7800" s="1" t="s">
        <v>9675</v>
      </c>
      <c r="C7800" s="7">
        <f>YEAR('Main 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c r="A7801" s="1">
        <v>7800</v>
      </c>
      <c r="B7801" s="1" t="s">
        <v>9675</v>
      </c>
      <c r="C7801" s="7">
        <f>YEAR('Main 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c r="A7802" s="1">
        <v>7801</v>
      </c>
      <c r="B7802" s="1" t="s">
        <v>9676</v>
      </c>
      <c r="C7802" s="7">
        <f>YEAR('Main 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c r="A7803" s="1">
        <v>7802</v>
      </c>
      <c r="B7803" s="1" t="s">
        <v>9677</v>
      </c>
      <c r="C7803" s="7">
        <f>YEAR('Main 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c r="A7804" s="1">
        <v>7803</v>
      </c>
      <c r="B7804" s="1" t="s">
        <v>9678</v>
      </c>
      <c r="C7804" s="7">
        <f>YEAR('Main 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c r="A7805" s="1">
        <v>7804</v>
      </c>
      <c r="B7805" s="1" t="s">
        <v>9678</v>
      </c>
      <c r="C7805" s="7">
        <f>YEAR('Main 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c r="A7806" s="1">
        <v>7805</v>
      </c>
      <c r="B7806" s="1" t="s">
        <v>9678</v>
      </c>
      <c r="C7806" s="7">
        <f>YEAR('Main 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c r="A7807" s="1">
        <v>7806</v>
      </c>
      <c r="B7807" s="1" t="s">
        <v>9678</v>
      </c>
      <c r="C7807" s="7">
        <f>YEAR('Main 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c r="A7808" s="1">
        <v>7807</v>
      </c>
      <c r="B7808" s="1" t="s">
        <v>9678</v>
      </c>
      <c r="C7808" s="7">
        <f>YEAR('Main 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c r="A7809" s="1">
        <v>7808</v>
      </c>
      <c r="B7809" s="1" t="s">
        <v>9679</v>
      </c>
      <c r="C7809" s="7">
        <f>YEAR('Main 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c r="A7810" s="1">
        <v>7809</v>
      </c>
      <c r="B7810" s="1" t="s">
        <v>9679</v>
      </c>
      <c r="C7810" s="7">
        <f>YEAR('Main 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c r="A7811" s="1">
        <v>7810</v>
      </c>
      <c r="B7811" s="1" t="s">
        <v>9679</v>
      </c>
      <c r="C7811" s="7">
        <f>YEAR('Main 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c r="A7812" s="1">
        <v>7811</v>
      </c>
      <c r="B7812" s="1" t="s">
        <v>9680</v>
      </c>
      <c r="C7812" s="7">
        <f>YEAR('Main 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c r="A7813" s="1">
        <v>7812</v>
      </c>
      <c r="B7813" s="1" t="s">
        <v>9680</v>
      </c>
      <c r="C7813" s="7">
        <f>YEAR('Main 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c r="A7814" s="1">
        <v>7813</v>
      </c>
      <c r="B7814" s="1" t="s">
        <v>9680</v>
      </c>
      <c r="C7814" s="7">
        <f>YEAR('Main 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c r="A7815" s="1">
        <v>7814</v>
      </c>
      <c r="B7815" s="1" t="s">
        <v>9680</v>
      </c>
      <c r="C7815" s="7">
        <f>YEAR('Main 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c r="A7816" s="1">
        <v>7815</v>
      </c>
      <c r="B7816" s="1" t="s">
        <v>9681</v>
      </c>
      <c r="C7816" s="7">
        <f>YEAR('Main 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c r="A7817" s="1">
        <v>7816</v>
      </c>
      <c r="B7817" s="1" t="s">
        <v>9681</v>
      </c>
      <c r="C7817" s="7">
        <f>YEAR('Main 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c r="A7818" s="1">
        <v>7817</v>
      </c>
      <c r="B7818" s="1" t="s">
        <v>9682</v>
      </c>
      <c r="C7818" s="7">
        <f>YEAR('Main 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c r="A7819" s="1">
        <v>7818</v>
      </c>
      <c r="B7819" s="1" t="s">
        <v>9682</v>
      </c>
      <c r="C7819" s="7">
        <f>YEAR('Main 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c r="A7820" s="1">
        <v>7819</v>
      </c>
      <c r="B7820" s="1" t="s">
        <v>9682</v>
      </c>
      <c r="C7820" s="7">
        <f>YEAR('Main 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c r="A7821" s="1">
        <v>7820</v>
      </c>
      <c r="B7821" s="1" t="s">
        <v>9683</v>
      </c>
      <c r="C7821" s="7">
        <f>YEAR('Main 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c r="A7822" s="1">
        <v>7821</v>
      </c>
      <c r="B7822" s="1" t="s">
        <v>9684</v>
      </c>
      <c r="C7822" s="7">
        <f>YEAR('Main 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c r="A7823" s="1">
        <v>7822</v>
      </c>
      <c r="B7823" s="1" t="s">
        <v>9685</v>
      </c>
      <c r="C7823" s="7">
        <f>YEAR('Main 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c r="A7824" s="1">
        <v>7823</v>
      </c>
      <c r="B7824" s="1" t="s">
        <v>9686</v>
      </c>
      <c r="C7824" s="7">
        <f>YEAR('Main 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c r="A7825" s="1">
        <v>7824</v>
      </c>
      <c r="B7825" s="1" t="s">
        <v>9686</v>
      </c>
      <c r="C7825" s="7">
        <f>YEAR('Main 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c r="A7826" s="1">
        <v>7825</v>
      </c>
      <c r="B7826" s="1" t="s">
        <v>9687</v>
      </c>
      <c r="C7826" s="7">
        <f>YEAR('Main 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c r="A7827" s="1">
        <v>7826</v>
      </c>
      <c r="B7827" s="1" t="s">
        <v>9688</v>
      </c>
      <c r="C7827" s="7">
        <f>YEAR('Main 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c r="A7828" s="1">
        <v>7827</v>
      </c>
      <c r="B7828" s="1" t="s">
        <v>9689</v>
      </c>
      <c r="C7828" s="7">
        <f>YEAR('Main 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c r="A7829" s="1">
        <v>7828</v>
      </c>
      <c r="B7829" s="1" t="s">
        <v>9689</v>
      </c>
      <c r="C7829" s="7">
        <f>YEAR('Main 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c r="A7830" s="1">
        <v>7829</v>
      </c>
      <c r="B7830" s="1" t="s">
        <v>9690</v>
      </c>
      <c r="C7830" s="7">
        <f>YEAR('Main 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c r="A7831" s="1">
        <v>7830</v>
      </c>
      <c r="B7831" s="1" t="s">
        <v>9690</v>
      </c>
      <c r="C7831" s="7">
        <f>YEAR('Main 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c r="A7832" s="1">
        <v>7831</v>
      </c>
      <c r="B7832" s="1" t="s">
        <v>9690</v>
      </c>
      <c r="C7832" s="7">
        <f>YEAR('Main 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c r="A7833" s="1">
        <v>7832</v>
      </c>
      <c r="B7833" s="1" t="s">
        <v>9690</v>
      </c>
      <c r="C7833" s="7">
        <f>YEAR('Main 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c r="A7834" s="1">
        <v>7833</v>
      </c>
      <c r="B7834" s="1" t="s">
        <v>9691</v>
      </c>
      <c r="C7834" s="7">
        <f>YEAR('Main 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c r="A7835" s="1">
        <v>7834</v>
      </c>
      <c r="B7835" s="1" t="s">
        <v>9692</v>
      </c>
      <c r="C7835" s="7">
        <f>YEAR('Main 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c r="A7836" s="1">
        <v>7835</v>
      </c>
      <c r="B7836" s="1" t="s">
        <v>9693</v>
      </c>
      <c r="C7836" s="7">
        <f>YEAR('Main 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c r="A7837" s="1">
        <v>7836</v>
      </c>
      <c r="B7837" s="1" t="s">
        <v>9693</v>
      </c>
      <c r="C7837" s="7">
        <f>YEAR('Main 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c r="A7838" s="1">
        <v>7837</v>
      </c>
      <c r="B7838" s="1" t="s">
        <v>9694</v>
      </c>
      <c r="C7838" s="7">
        <f>YEAR('Main 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c r="A7839" s="1">
        <v>7838</v>
      </c>
      <c r="B7839" s="1" t="s">
        <v>9694</v>
      </c>
      <c r="C7839" s="7">
        <f>YEAR('Main 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c r="A7840" s="1">
        <v>7839</v>
      </c>
      <c r="B7840" s="1" t="s">
        <v>9694</v>
      </c>
      <c r="C7840" s="7">
        <f>YEAR('Main 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c r="A7841" s="1">
        <v>7840</v>
      </c>
      <c r="B7841" s="1" t="s">
        <v>9695</v>
      </c>
      <c r="C7841" s="7">
        <f>YEAR('Main 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c r="A7842" s="1">
        <v>7841</v>
      </c>
      <c r="B7842" s="1" t="s">
        <v>9695</v>
      </c>
      <c r="C7842" s="7">
        <f>YEAR('Main 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c r="A7843" s="1">
        <v>7842</v>
      </c>
      <c r="B7843" s="1" t="s">
        <v>9696</v>
      </c>
      <c r="C7843" s="7">
        <f>YEAR('Main 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c r="A7844" s="1">
        <v>7843</v>
      </c>
      <c r="B7844" s="1" t="s">
        <v>9697</v>
      </c>
      <c r="C7844" s="7">
        <f>YEAR('Main 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c r="A7845" s="1">
        <v>7844</v>
      </c>
      <c r="B7845" s="1" t="s">
        <v>9697</v>
      </c>
      <c r="C7845" s="7">
        <f>YEAR('Main 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c r="A7846" s="1">
        <v>7845</v>
      </c>
      <c r="B7846" s="1" t="s">
        <v>9698</v>
      </c>
      <c r="C7846" s="7">
        <f>YEAR('Main 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c r="A7847" s="1">
        <v>7846</v>
      </c>
      <c r="B7847" s="1" t="s">
        <v>9699</v>
      </c>
      <c r="C7847" s="7">
        <f>YEAR('Main 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c r="A7848" s="1">
        <v>7847</v>
      </c>
      <c r="B7848" s="1" t="s">
        <v>9699</v>
      </c>
      <c r="C7848" s="7">
        <f>YEAR('Main 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c r="A7849" s="1">
        <v>7848</v>
      </c>
      <c r="B7849" s="1" t="s">
        <v>9700</v>
      </c>
      <c r="C7849" s="7">
        <f>YEAR('Main 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c r="A7850" s="1">
        <v>7849</v>
      </c>
      <c r="B7850" s="1" t="s">
        <v>9701</v>
      </c>
      <c r="C7850" s="7">
        <f>YEAR('Main 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c r="A7851" s="1">
        <v>7850</v>
      </c>
      <c r="B7851" s="1" t="s">
        <v>9701</v>
      </c>
      <c r="C7851" s="7">
        <f>YEAR('Main 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c r="A7852" s="1">
        <v>7851</v>
      </c>
      <c r="B7852" s="1" t="s">
        <v>9701</v>
      </c>
      <c r="C7852" s="7">
        <f>YEAR('Main 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c r="A7853" s="1">
        <v>7852</v>
      </c>
      <c r="B7853" s="1" t="s">
        <v>9702</v>
      </c>
      <c r="C7853" s="7">
        <f>YEAR('Main 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c r="A7854" s="1">
        <v>7853</v>
      </c>
      <c r="B7854" s="1" t="s">
        <v>9702</v>
      </c>
      <c r="C7854" s="7">
        <f>YEAR('Main 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c r="A7855" s="1">
        <v>7854</v>
      </c>
      <c r="B7855" s="1" t="s">
        <v>9703</v>
      </c>
      <c r="C7855" s="7">
        <f>YEAR('Main 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c r="A7856" s="1">
        <v>7855</v>
      </c>
      <c r="B7856" s="1" t="s">
        <v>9704</v>
      </c>
      <c r="C7856" s="7">
        <f>YEAR('Main 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c r="A7857" s="1">
        <v>7856</v>
      </c>
      <c r="B7857" s="1" t="s">
        <v>9704</v>
      </c>
      <c r="C7857" s="7">
        <f>YEAR('Main 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c r="A7858" s="1">
        <v>7857</v>
      </c>
      <c r="B7858" s="1" t="s">
        <v>9705</v>
      </c>
      <c r="C7858" s="7">
        <f>YEAR('Main 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c r="A7859" s="1">
        <v>7858</v>
      </c>
      <c r="B7859" s="1" t="s">
        <v>9705</v>
      </c>
      <c r="C7859" s="7">
        <f>YEAR('Main 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c r="A7860" s="1">
        <v>7859</v>
      </c>
      <c r="B7860" s="1" t="s">
        <v>9705</v>
      </c>
      <c r="C7860" s="7">
        <f>YEAR('Main 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c r="A7861" s="1">
        <v>7860</v>
      </c>
      <c r="B7861" s="1" t="s">
        <v>9705</v>
      </c>
      <c r="C7861" s="7">
        <f>YEAR('Main 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c r="A7862" s="1">
        <v>7861</v>
      </c>
      <c r="B7862" s="1" t="s">
        <v>9706</v>
      </c>
      <c r="C7862" s="7">
        <f>YEAR('Main 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c r="A7863" s="1">
        <v>7862</v>
      </c>
      <c r="B7863" s="1" t="s">
        <v>9707</v>
      </c>
      <c r="C7863" s="7">
        <f>YEAR('Main 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c r="A7864" s="1">
        <v>7863</v>
      </c>
      <c r="B7864" s="1" t="s">
        <v>9707</v>
      </c>
      <c r="C7864" s="7">
        <f>YEAR('Main 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c r="A7865" s="1">
        <v>7864</v>
      </c>
      <c r="B7865" s="1" t="s">
        <v>9708</v>
      </c>
      <c r="C7865" s="7">
        <f>YEAR('Main 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c r="A7866" s="1">
        <v>7865</v>
      </c>
      <c r="B7866" s="1" t="s">
        <v>9708</v>
      </c>
      <c r="C7866" s="7">
        <f>YEAR('Main 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c r="A7867" s="1">
        <v>7866</v>
      </c>
      <c r="B7867" s="1" t="s">
        <v>9708</v>
      </c>
      <c r="C7867" s="7">
        <f>YEAR('Main 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c r="A7868" s="1">
        <v>7867</v>
      </c>
      <c r="B7868" s="1" t="s">
        <v>9708</v>
      </c>
      <c r="C7868" s="7">
        <f>YEAR('Main 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c r="A7869" s="1">
        <v>7868</v>
      </c>
      <c r="B7869" s="1" t="s">
        <v>9711</v>
      </c>
      <c r="C7869" s="7">
        <f>YEAR('Main 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c r="A7870" s="1">
        <v>7869</v>
      </c>
      <c r="B7870" s="1" t="s">
        <v>9712</v>
      </c>
      <c r="C7870" s="7">
        <f>YEAR('Main 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c r="A7871" s="1">
        <v>7870</v>
      </c>
      <c r="B7871" s="1" t="s">
        <v>9713</v>
      </c>
      <c r="C7871" s="7">
        <f>YEAR('Main 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c r="A7872" s="1">
        <v>7871</v>
      </c>
      <c r="B7872" s="1" t="s">
        <v>9714</v>
      </c>
      <c r="C7872" s="7">
        <f>YEAR('Main 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c r="A7873" s="1">
        <v>7872</v>
      </c>
      <c r="B7873" s="1" t="s">
        <v>9715</v>
      </c>
      <c r="C7873" s="7">
        <f>YEAR('Main 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c r="A7874" s="1">
        <v>7873</v>
      </c>
      <c r="B7874" s="1" t="s">
        <v>9715</v>
      </c>
      <c r="C7874" s="7">
        <f>YEAR('Main 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c r="A7875" s="1">
        <v>7874</v>
      </c>
      <c r="B7875" s="1" t="s">
        <v>9715</v>
      </c>
      <c r="C7875" s="7">
        <f>YEAR('Main 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c r="A7876" s="1">
        <v>7875</v>
      </c>
      <c r="B7876" s="1" t="s">
        <v>9715</v>
      </c>
      <c r="C7876" s="7">
        <f>YEAR('Main 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c r="A7877" s="1">
        <v>7876</v>
      </c>
      <c r="B7877" s="1" t="s">
        <v>9716</v>
      </c>
      <c r="C7877" s="7">
        <f>YEAR('Main 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c r="A7878" s="1">
        <v>7877</v>
      </c>
      <c r="B7878" s="1" t="s">
        <v>9716</v>
      </c>
      <c r="C7878" s="7">
        <f>YEAR('Main 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c r="A7879" s="1">
        <v>7878</v>
      </c>
      <c r="B7879" s="1" t="s">
        <v>9717</v>
      </c>
      <c r="C7879" s="7">
        <f>YEAR('Main 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c r="A7880" s="1">
        <v>7879</v>
      </c>
      <c r="B7880" s="1" t="s">
        <v>9718</v>
      </c>
      <c r="C7880" s="7">
        <f>YEAR('Main 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c r="A7881" s="1">
        <v>7880</v>
      </c>
      <c r="B7881" s="1" t="s">
        <v>9719</v>
      </c>
      <c r="C7881" s="7">
        <f>YEAR('Main 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c r="A7882" s="1">
        <v>7881</v>
      </c>
      <c r="B7882" s="1" t="s">
        <v>9720</v>
      </c>
      <c r="C7882" s="7">
        <f>YEAR('Main 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c r="A7883" s="1">
        <v>7882</v>
      </c>
      <c r="B7883" s="1" t="s">
        <v>9720</v>
      </c>
      <c r="C7883" s="7">
        <f>YEAR('Main 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c r="A7884" s="1">
        <v>7883</v>
      </c>
      <c r="B7884" s="1" t="s">
        <v>9720</v>
      </c>
      <c r="C7884" s="7">
        <f>YEAR('Main 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c r="A7885" s="1">
        <v>7884</v>
      </c>
      <c r="B7885" s="1" t="s">
        <v>9720</v>
      </c>
      <c r="C7885" s="7">
        <f>YEAR('Main 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c r="A7886" s="1">
        <v>7885</v>
      </c>
      <c r="B7886" s="1" t="s">
        <v>9720</v>
      </c>
      <c r="C7886" s="7">
        <f>YEAR('Main 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c r="A7887" s="1">
        <v>7886</v>
      </c>
      <c r="B7887" s="1" t="s">
        <v>9720</v>
      </c>
      <c r="C7887" s="7">
        <f>YEAR('Main 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c r="A7888" s="1">
        <v>7887</v>
      </c>
      <c r="B7888" s="1" t="s">
        <v>9720</v>
      </c>
      <c r="C7888" s="7">
        <f>YEAR('Main 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c r="A7889" s="1">
        <v>7888</v>
      </c>
      <c r="B7889" s="1" t="s">
        <v>9720</v>
      </c>
      <c r="C7889" s="7">
        <f>YEAR('Main 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c r="A7890" s="1">
        <v>7889</v>
      </c>
      <c r="B7890" s="1" t="s">
        <v>9721</v>
      </c>
      <c r="C7890" s="7">
        <f>YEAR('Main 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c r="A7891" s="1">
        <v>7890</v>
      </c>
      <c r="B7891" s="1" t="s">
        <v>9723</v>
      </c>
      <c r="C7891" s="7">
        <f>YEAR('Main 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c r="A7892" s="1">
        <v>7891</v>
      </c>
      <c r="B7892" s="1" t="s">
        <v>9723</v>
      </c>
      <c r="C7892" s="7">
        <f>YEAR('Main 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c r="A7893" s="1">
        <v>7892</v>
      </c>
      <c r="B7893" s="1" t="s">
        <v>9723</v>
      </c>
      <c r="C7893" s="7">
        <f>YEAR('Main 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c r="A7894" s="1">
        <v>7893</v>
      </c>
      <c r="B7894" s="1" t="s">
        <v>9723</v>
      </c>
      <c r="C7894" s="7">
        <f>YEAR('Main 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c r="A7895" s="1">
        <v>7894</v>
      </c>
      <c r="B7895" s="1" t="s">
        <v>9724</v>
      </c>
      <c r="C7895" s="7">
        <f>YEAR('Main 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c r="A7896" s="1">
        <v>7895</v>
      </c>
      <c r="B7896" s="1" t="s">
        <v>9725</v>
      </c>
      <c r="C7896" s="7">
        <f>YEAR('Main 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c r="A7897" s="1">
        <v>7896</v>
      </c>
      <c r="B7897" s="1" t="s">
        <v>9725</v>
      </c>
      <c r="C7897" s="7">
        <f>YEAR('Main 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c r="A7898" s="1">
        <v>7897</v>
      </c>
      <c r="B7898" s="1" t="s">
        <v>9725</v>
      </c>
      <c r="C7898" s="7">
        <f>YEAR('Main 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c r="A7899" s="1">
        <v>7898</v>
      </c>
      <c r="B7899" s="1" t="s">
        <v>9727</v>
      </c>
      <c r="C7899" s="7">
        <f>YEAR('Main 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c r="A7900" s="1">
        <v>7899</v>
      </c>
      <c r="B7900" s="1" t="s">
        <v>9727</v>
      </c>
      <c r="C7900" s="7">
        <f>YEAR('Main 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c r="A7901" s="1">
        <v>7900</v>
      </c>
      <c r="B7901" s="1" t="s">
        <v>9727</v>
      </c>
      <c r="C7901" s="7">
        <f>YEAR('Main 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c r="A7902" s="1">
        <v>7901</v>
      </c>
      <c r="B7902" s="1" t="s">
        <v>9727</v>
      </c>
      <c r="C7902" s="7">
        <f>YEAR('Main 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c r="A7903" s="1">
        <v>7902</v>
      </c>
      <c r="B7903" s="1" t="s">
        <v>9727</v>
      </c>
      <c r="C7903" s="7">
        <f>YEAR('Main 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c r="A7904" s="1">
        <v>7903</v>
      </c>
      <c r="B7904" s="1" t="s">
        <v>9727</v>
      </c>
      <c r="C7904" s="7">
        <f>YEAR('Main 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c r="A7905" s="1">
        <v>7904</v>
      </c>
      <c r="B7905" s="1" t="s">
        <v>9727</v>
      </c>
      <c r="C7905" s="7">
        <f>YEAR('Main 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c r="A7906" s="1">
        <v>7905</v>
      </c>
      <c r="B7906" s="1" t="s">
        <v>9728</v>
      </c>
      <c r="C7906" s="7">
        <f>YEAR('Main 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c r="A7907" s="1">
        <v>7906</v>
      </c>
      <c r="B7907" s="1" t="s">
        <v>9729</v>
      </c>
      <c r="C7907" s="7">
        <f>YEAR('Main 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c r="A7908" s="1">
        <v>7907</v>
      </c>
      <c r="B7908" s="1" t="s">
        <v>9729</v>
      </c>
      <c r="C7908" s="7">
        <f>YEAR('Main 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c r="A7909" s="1">
        <v>7908</v>
      </c>
      <c r="B7909" s="1" t="s">
        <v>9730</v>
      </c>
      <c r="C7909" s="7">
        <f>YEAR('Main 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c r="A7910" s="1">
        <v>7909</v>
      </c>
      <c r="B7910" s="1" t="s">
        <v>9731</v>
      </c>
      <c r="C7910" s="7">
        <f>YEAR('Main 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c r="A7911" s="1">
        <v>7910</v>
      </c>
      <c r="B7911" s="1" t="s">
        <v>9731</v>
      </c>
      <c r="C7911" s="7">
        <f>YEAR('Main 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c r="A7912" s="1">
        <v>7911</v>
      </c>
      <c r="B7912" s="1" t="s">
        <v>9731</v>
      </c>
      <c r="C7912" s="7">
        <f>YEAR('Main 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c r="A7913" s="1">
        <v>7912</v>
      </c>
      <c r="B7913" s="1" t="s">
        <v>9731</v>
      </c>
      <c r="C7913" s="7">
        <f>YEAR('Main 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c r="A7914" s="1">
        <v>7913</v>
      </c>
      <c r="B7914" s="1" t="s">
        <v>9733</v>
      </c>
      <c r="C7914" s="7">
        <f>YEAR('Main 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c r="A7915" s="1">
        <v>7914</v>
      </c>
      <c r="B7915" s="1" t="s">
        <v>9734</v>
      </c>
      <c r="C7915" s="7">
        <f>YEAR('Main 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c r="A7916" s="1">
        <v>7915</v>
      </c>
      <c r="B7916" s="1" t="s">
        <v>9735</v>
      </c>
      <c r="C7916" s="7">
        <f>YEAR('Main 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c r="A7917" s="1">
        <v>7916</v>
      </c>
      <c r="B7917" s="1" t="s">
        <v>9735</v>
      </c>
      <c r="C7917" s="7">
        <f>YEAR('Main 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c r="A7918" s="1">
        <v>7917</v>
      </c>
      <c r="B7918" s="1" t="s">
        <v>9738</v>
      </c>
      <c r="C7918" s="7">
        <f>YEAR('Main 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c r="A7919" s="1">
        <v>7918</v>
      </c>
      <c r="B7919" s="1" t="s">
        <v>9739</v>
      </c>
      <c r="C7919" s="7">
        <f>YEAR('Main 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c r="A7920" s="1">
        <v>7919</v>
      </c>
      <c r="B7920" s="1" t="s">
        <v>9740</v>
      </c>
      <c r="C7920" s="7">
        <f>YEAR('Main 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c r="A7921" s="1">
        <v>7920</v>
      </c>
      <c r="B7921" s="1" t="s">
        <v>9741</v>
      </c>
      <c r="C7921" s="7">
        <f>YEAR('Main 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c r="A7922" s="1">
        <v>7921</v>
      </c>
      <c r="B7922" s="1" t="s">
        <v>9741</v>
      </c>
      <c r="C7922" s="7">
        <f>YEAR('Main 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c r="A7923" s="1">
        <v>7922</v>
      </c>
      <c r="B7923" s="1" t="s">
        <v>9742</v>
      </c>
      <c r="C7923" s="7">
        <f>YEAR('Main 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c r="A7924" s="1">
        <v>7923</v>
      </c>
      <c r="B7924" s="1" t="s">
        <v>9743</v>
      </c>
      <c r="C7924" s="7">
        <f>YEAR('Main 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c r="A7925" s="1">
        <v>7924</v>
      </c>
      <c r="B7925" s="1" t="s">
        <v>9743</v>
      </c>
      <c r="C7925" s="7">
        <f>YEAR('Main 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c r="A7926" s="1">
        <v>7925</v>
      </c>
      <c r="B7926" s="1" t="s">
        <v>9744</v>
      </c>
      <c r="C7926" s="7">
        <f>YEAR('Main 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c r="A7927" s="1">
        <v>7926</v>
      </c>
      <c r="B7927" s="1" t="s">
        <v>9744</v>
      </c>
      <c r="C7927" s="7">
        <f>YEAR('Main 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c r="A7928" s="1">
        <v>7927</v>
      </c>
      <c r="B7928" s="1" t="s">
        <v>9745</v>
      </c>
      <c r="C7928" s="7">
        <f>YEAR('Main 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c r="A7929" s="1">
        <v>7928</v>
      </c>
      <c r="B7929" s="1" t="s">
        <v>9745</v>
      </c>
      <c r="C7929" s="7">
        <f>YEAR('Main 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c r="A7930" s="1">
        <v>7929</v>
      </c>
      <c r="B7930" s="1" t="s">
        <v>9745</v>
      </c>
      <c r="C7930" s="7">
        <f>YEAR('Main 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c r="A7931" s="1">
        <v>7930</v>
      </c>
      <c r="B7931" s="1" t="s">
        <v>9746</v>
      </c>
      <c r="C7931" s="7">
        <f>YEAR('Main 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c r="A7932" s="1">
        <v>7931</v>
      </c>
      <c r="B7932" s="1" t="s">
        <v>9747</v>
      </c>
      <c r="C7932" s="7">
        <f>YEAR('Main 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c r="A7933" s="1">
        <v>7932</v>
      </c>
      <c r="B7933" s="1" t="s">
        <v>9748</v>
      </c>
      <c r="C7933" s="7">
        <f>YEAR('Main 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c r="A7934" s="1">
        <v>7933</v>
      </c>
      <c r="B7934" s="1" t="s">
        <v>9748</v>
      </c>
      <c r="C7934" s="7">
        <f>YEAR('Main 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c r="A7935" s="1">
        <v>7934</v>
      </c>
      <c r="B7935" s="1" t="s">
        <v>9749</v>
      </c>
      <c r="C7935" s="7">
        <f>YEAR('Main 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c r="A7936" s="1">
        <v>7935</v>
      </c>
      <c r="B7936" s="1" t="s">
        <v>9749</v>
      </c>
      <c r="C7936" s="7">
        <f>YEAR('Main 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c r="A7937" s="1">
        <v>7936</v>
      </c>
      <c r="B7937" s="1" t="s">
        <v>9749</v>
      </c>
      <c r="C7937" s="7">
        <f>YEAR('Main 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c r="A7938" s="1">
        <v>7937</v>
      </c>
      <c r="B7938" s="1" t="s">
        <v>9749</v>
      </c>
      <c r="C7938" s="7">
        <f>YEAR('Main 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c r="A7939" s="1">
        <v>7938</v>
      </c>
      <c r="B7939" s="1" t="s">
        <v>9749</v>
      </c>
      <c r="C7939" s="7">
        <f>YEAR('Main 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c r="A7940" s="1">
        <v>7939</v>
      </c>
      <c r="B7940" s="1" t="s">
        <v>9749</v>
      </c>
      <c r="C7940" s="7">
        <f>YEAR('Main 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c r="A7941" s="1">
        <v>7940</v>
      </c>
      <c r="B7941" s="1" t="s">
        <v>9749</v>
      </c>
      <c r="C7941" s="7">
        <f>YEAR('Main 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c r="A7942" s="1">
        <v>7941</v>
      </c>
      <c r="B7942" s="1" t="s">
        <v>9750</v>
      </c>
      <c r="C7942" s="7">
        <f>YEAR('Main 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c r="A7943" s="1">
        <v>7942</v>
      </c>
      <c r="B7943" s="1" t="s">
        <v>9750</v>
      </c>
      <c r="C7943" s="7">
        <f>YEAR('Main 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c r="A7944" s="1">
        <v>7943</v>
      </c>
      <c r="B7944" s="1" t="s">
        <v>9751</v>
      </c>
      <c r="C7944" s="7">
        <f>YEAR('Main 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c r="A7945" s="1">
        <v>7944</v>
      </c>
      <c r="B7945" s="1" t="s">
        <v>9751</v>
      </c>
      <c r="C7945" s="7">
        <f>YEAR('Main 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c r="A7946" s="1">
        <v>7945</v>
      </c>
      <c r="B7946" s="1" t="s">
        <v>9751</v>
      </c>
      <c r="C7946" s="7">
        <f>YEAR('Main 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c r="A7947" s="1">
        <v>7946</v>
      </c>
      <c r="B7947" s="1" t="s">
        <v>9751</v>
      </c>
      <c r="C7947" s="7">
        <f>YEAR('Main 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c r="A7948" s="1">
        <v>7947</v>
      </c>
      <c r="B7948" s="1" t="s">
        <v>9751</v>
      </c>
      <c r="C7948" s="7">
        <f>YEAR('Main 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c r="A7949" s="1">
        <v>7948</v>
      </c>
      <c r="B7949" s="1" t="s">
        <v>9752</v>
      </c>
      <c r="C7949" s="7">
        <f>YEAR('Main 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c r="A7950" s="1">
        <v>7949</v>
      </c>
      <c r="B7950" s="1" t="s">
        <v>9752</v>
      </c>
      <c r="C7950" s="7">
        <f>YEAR('Main 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c r="A7951" s="1">
        <v>7950</v>
      </c>
      <c r="B7951" s="1" t="s">
        <v>9752</v>
      </c>
      <c r="C7951" s="7">
        <f>YEAR('Main 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c r="A7952" s="1">
        <v>7951</v>
      </c>
      <c r="B7952" s="1" t="s">
        <v>9752</v>
      </c>
      <c r="C7952" s="7">
        <f>YEAR('Main 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c r="A7953" s="1">
        <v>7952</v>
      </c>
      <c r="B7953" s="1" t="s">
        <v>9753</v>
      </c>
      <c r="C7953" s="7">
        <f>YEAR('Main 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c r="A7954" s="1">
        <v>7953</v>
      </c>
      <c r="B7954" s="1" t="s">
        <v>9753</v>
      </c>
      <c r="C7954" s="7">
        <f>YEAR('Main 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c r="A7955" s="1">
        <v>7954</v>
      </c>
      <c r="B7955" s="1" t="s">
        <v>9754</v>
      </c>
      <c r="C7955" s="7">
        <f>YEAR('Main 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c r="A7956" s="1">
        <v>7955</v>
      </c>
      <c r="B7956" s="1" t="s">
        <v>9754</v>
      </c>
      <c r="C7956" s="7">
        <f>YEAR('Main 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c r="A7957" s="1">
        <v>7956</v>
      </c>
      <c r="B7957" s="1" t="s">
        <v>9755</v>
      </c>
      <c r="C7957" s="7">
        <f>YEAR('Main 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c r="A7958" s="1">
        <v>7957</v>
      </c>
      <c r="B7958" s="1" t="s">
        <v>9755</v>
      </c>
      <c r="C7958" s="7">
        <f>YEAR('Main 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c r="A7959" s="1">
        <v>7958</v>
      </c>
      <c r="B7959" s="1" t="s">
        <v>9755</v>
      </c>
      <c r="C7959" s="7">
        <f>YEAR('Main 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c r="A7960" s="1">
        <v>7959</v>
      </c>
      <c r="B7960" s="1" t="s">
        <v>9755</v>
      </c>
      <c r="C7960" s="7">
        <f>YEAR('Main 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c r="A7961" s="1">
        <v>7960</v>
      </c>
      <c r="B7961" s="1" t="s">
        <v>9755</v>
      </c>
      <c r="C7961" s="7">
        <f>YEAR('Main 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c r="A7962" s="1">
        <v>7961</v>
      </c>
      <c r="B7962" s="1" t="s">
        <v>9755</v>
      </c>
      <c r="C7962" s="7">
        <f>YEAR('Main 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c r="A7963" s="1">
        <v>7962</v>
      </c>
      <c r="B7963" s="1" t="s">
        <v>9756</v>
      </c>
      <c r="C7963" s="7">
        <f>YEAR('Main 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c r="A7964" s="1">
        <v>7963</v>
      </c>
      <c r="B7964" s="1" t="s">
        <v>9756</v>
      </c>
      <c r="C7964" s="7">
        <f>YEAR('Main 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c r="A7965" s="1">
        <v>7964</v>
      </c>
      <c r="B7965" s="1" t="s">
        <v>9756</v>
      </c>
      <c r="C7965" s="7">
        <f>YEAR('Main 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c r="A7966" s="1">
        <v>7965</v>
      </c>
      <c r="B7966" s="1" t="s">
        <v>9756</v>
      </c>
      <c r="C7966" s="7">
        <f>YEAR('Main 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c r="A7967" s="1">
        <v>7966</v>
      </c>
      <c r="B7967" s="1" t="s">
        <v>9756</v>
      </c>
      <c r="C7967" s="7">
        <f>YEAR('Main 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c r="A7968" s="1">
        <v>7967</v>
      </c>
      <c r="B7968" s="1" t="s">
        <v>9757</v>
      </c>
      <c r="C7968" s="7">
        <f>YEAR('Main 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c r="A7969" s="1">
        <v>7968</v>
      </c>
      <c r="B7969" s="1" t="s">
        <v>9758</v>
      </c>
      <c r="C7969" s="7">
        <f>YEAR('Main 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c r="A7970" s="1">
        <v>7969</v>
      </c>
      <c r="B7970" s="1" t="s">
        <v>9758</v>
      </c>
      <c r="C7970" s="7">
        <f>YEAR('Main 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c r="A7971" s="1">
        <v>7970</v>
      </c>
      <c r="B7971" s="1" t="s">
        <v>9758</v>
      </c>
      <c r="C7971" s="7">
        <f>YEAR('Main 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c r="A7972" s="1">
        <v>7971</v>
      </c>
      <c r="B7972" s="1" t="s">
        <v>9761</v>
      </c>
      <c r="C7972" s="7">
        <f>YEAR('Main 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c r="A7973" s="1">
        <v>7972</v>
      </c>
      <c r="B7973" s="1" t="s">
        <v>9761</v>
      </c>
      <c r="C7973" s="7">
        <f>YEAR('Main 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c r="A7974" s="1">
        <v>7973</v>
      </c>
      <c r="B7974" s="1" t="s">
        <v>9761</v>
      </c>
      <c r="C7974" s="7">
        <f>YEAR('Main 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c r="A7975" s="1">
        <v>7974</v>
      </c>
      <c r="B7975" s="1" t="s">
        <v>9761</v>
      </c>
      <c r="C7975" s="7">
        <f>YEAR('Main 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c r="A7976" s="1">
        <v>7975</v>
      </c>
      <c r="B7976" s="1" t="s">
        <v>9761</v>
      </c>
      <c r="C7976" s="7">
        <f>YEAR('Main 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c r="A7977" s="1">
        <v>7976</v>
      </c>
      <c r="B7977" s="1" t="s">
        <v>9761</v>
      </c>
      <c r="C7977" s="7">
        <f>YEAR('Main 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c r="A7978" s="1">
        <v>7977</v>
      </c>
      <c r="B7978" s="1" t="s">
        <v>9761</v>
      </c>
      <c r="C7978" s="7">
        <f>YEAR('Main 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c r="A7979" s="1">
        <v>7978</v>
      </c>
      <c r="B7979" s="1" t="s">
        <v>9762</v>
      </c>
      <c r="C7979" s="7">
        <f>YEAR('Main 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c r="A7980" s="1">
        <v>7979</v>
      </c>
      <c r="B7980" s="1" t="s">
        <v>9762</v>
      </c>
      <c r="C7980" s="7">
        <f>YEAR('Main 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c r="A7981" s="1">
        <v>7980</v>
      </c>
      <c r="B7981" s="1" t="s">
        <v>9763</v>
      </c>
      <c r="C7981" s="7">
        <f>YEAR('Main 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c r="A7982" s="1">
        <v>7981</v>
      </c>
      <c r="B7982" s="1" t="s">
        <v>9764</v>
      </c>
      <c r="C7982" s="7">
        <f>YEAR('Main 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c r="A7983" s="1">
        <v>7982</v>
      </c>
      <c r="B7983" s="1" t="s">
        <v>9765</v>
      </c>
      <c r="C7983" s="7">
        <f>YEAR('Main 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c r="A7984" s="1">
        <v>7983</v>
      </c>
      <c r="B7984" s="1" t="s">
        <v>9765</v>
      </c>
      <c r="C7984" s="7">
        <f>YEAR('Main 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c r="A7985" s="1">
        <v>7984</v>
      </c>
      <c r="B7985" s="1" t="s">
        <v>9767</v>
      </c>
      <c r="C7985" s="7">
        <f>YEAR('Main 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c r="A7986" s="1">
        <v>7985</v>
      </c>
      <c r="B7986" s="1" t="s">
        <v>9767</v>
      </c>
      <c r="C7986" s="7">
        <f>YEAR('Main 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c r="A7987" s="1">
        <v>7986</v>
      </c>
      <c r="B7987" s="1" t="s">
        <v>9768</v>
      </c>
      <c r="C7987" s="7">
        <f>YEAR('Main 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c r="A7988" s="1">
        <v>7987</v>
      </c>
      <c r="B7988" s="1" t="s">
        <v>9769</v>
      </c>
      <c r="C7988" s="7">
        <f>YEAR('Main 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c r="A7989" s="1">
        <v>7988</v>
      </c>
      <c r="B7989" s="1" t="s">
        <v>9770</v>
      </c>
      <c r="C7989" s="7">
        <f>YEAR('Main 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c r="A7990" s="1">
        <v>7989</v>
      </c>
      <c r="B7990" s="1" t="s">
        <v>9770</v>
      </c>
      <c r="C7990" s="7">
        <f>YEAR('Main 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c r="A7991" s="1">
        <v>7990</v>
      </c>
      <c r="B7991" s="1" t="s">
        <v>9770</v>
      </c>
      <c r="C7991" s="7">
        <f>YEAR('Main 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c r="A7992" s="1">
        <v>7991</v>
      </c>
      <c r="B7992" s="1" t="s">
        <v>9770</v>
      </c>
      <c r="C7992" s="7">
        <f>YEAR('Main 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c r="A7993" s="1">
        <v>7992</v>
      </c>
      <c r="B7993" s="1" t="s">
        <v>9772</v>
      </c>
      <c r="C7993" s="7">
        <f>YEAR('Main 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c r="A7994" s="1">
        <v>7993</v>
      </c>
      <c r="B7994" s="1" t="s">
        <v>9772</v>
      </c>
      <c r="C7994" s="7">
        <f>YEAR('Main 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c r="A7995" s="1">
        <v>7994</v>
      </c>
      <c r="B7995" s="1" t="s">
        <v>9773</v>
      </c>
      <c r="C7995" s="7">
        <f>YEAR('Main 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c r="A7996" s="1">
        <v>7995</v>
      </c>
      <c r="B7996" s="1" t="s">
        <v>9773</v>
      </c>
      <c r="C7996" s="7">
        <f>YEAR('Main 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c r="A7997" s="1">
        <v>7996</v>
      </c>
      <c r="B7997" s="1" t="s">
        <v>9773</v>
      </c>
      <c r="C7997" s="7">
        <f>YEAR('Main 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c r="A7998" s="1">
        <v>7997</v>
      </c>
      <c r="B7998" s="1" t="s">
        <v>9774</v>
      </c>
      <c r="C7998" s="7">
        <f>YEAR('Main 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c r="A7999" s="1">
        <v>7998</v>
      </c>
      <c r="B7999" s="1" t="s">
        <v>9774</v>
      </c>
      <c r="C7999" s="7">
        <f>YEAR('Main 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c r="A8000" s="1">
        <v>7999</v>
      </c>
      <c r="B8000" s="1" t="s">
        <v>9775</v>
      </c>
      <c r="C8000" s="7">
        <f>YEAR('Main 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c r="A8001" s="1">
        <v>8000</v>
      </c>
      <c r="B8001" s="1" t="s">
        <v>9775</v>
      </c>
      <c r="C8001" s="7">
        <f>YEAR('Main 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c r="A8002" s="1">
        <v>8001</v>
      </c>
      <c r="B8002" s="1" t="s">
        <v>9776</v>
      </c>
      <c r="C8002" s="7">
        <f>YEAR('Main 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c r="A8003" s="1">
        <v>8002</v>
      </c>
      <c r="B8003" s="1" t="s">
        <v>9777</v>
      </c>
      <c r="C8003" s="7">
        <f>YEAR('Main 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c r="A8004" s="1">
        <v>8003</v>
      </c>
      <c r="B8004" s="1" t="s">
        <v>9777</v>
      </c>
      <c r="C8004" s="7">
        <f>YEAR('Main 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c r="A8005" s="1">
        <v>8004</v>
      </c>
      <c r="B8005" s="1" t="s">
        <v>9778</v>
      </c>
      <c r="C8005" s="7">
        <f>YEAR('Main 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c r="A8006" s="1">
        <v>8005</v>
      </c>
      <c r="B8006" s="1" t="s">
        <v>9778</v>
      </c>
      <c r="C8006" s="7">
        <f>YEAR('Main 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c r="A8007" s="1">
        <v>8006</v>
      </c>
      <c r="B8007" s="1" t="s">
        <v>9778</v>
      </c>
      <c r="C8007" s="7">
        <f>YEAR('Main 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c r="A8008" s="1">
        <v>8007</v>
      </c>
      <c r="B8008" s="1" t="s">
        <v>9779</v>
      </c>
      <c r="C8008" s="7">
        <f>YEAR('Main 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c r="A8009" s="1">
        <v>8008</v>
      </c>
      <c r="B8009" s="1" t="s">
        <v>9780</v>
      </c>
      <c r="C8009" s="7">
        <f>YEAR('Main 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c r="A8010" s="1">
        <v>8009</v>
      </c>
      <c r="B8010" s="1" t="s">
        <v>9780</v>
      </c>
      <c r="C8010" s="7">
        <f>YEAR('Main 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c r="A8011" s="1">
        <v>8010</v>
      </c>
      <c r="B8011" s="1" t="s">
        <v>9780</v>
      </c>
      <c r="C8011" s="7">
        <f>YEAR('Main 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c r="A8012" s="1">
        <v>8011</v>
      </c>
      <c r="B8012" s="1" t="s">
        <v>9781</v>
      </c>
      <c r="C8012" s="7">
        <f>YEAR('Main 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c r="A8013" s="1">
        <v>8012</v>
      </c>
      <c r="B8013" s="1" t="s">
        <v>9782</v>
      </c>
      <c r="C8013" s="7">
        <f>YEAR('Main 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c r="A8014" s="1">
        <v>8013</v>
      </c>
      <c r="B8014" s="1" t="s">
        <v>9783</v>
      </c>
      <c r="C8014" s="7">
        <f>YEAR('Main 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c r="A8015" s="1">
        <v>8014</v>
      </c>
      <c r="B8015" s="1" t="s">
        <v>9783</v>
      </c>
      <c r="C8015" s="7">
        <f>YEAR('Main 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c r="A8016" s="1">
        <v>8015</v>
      </c>
      <c r="B8016" s="1" t="s">
        <v>9783</v>
      </c>
      <c r="C8016" s="7">
        <f>YEAR('Main 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c r="A8017" s="1">
        <v>8016</v>
      </c>
      <c r="B8017" s="1" t="s">
        <v>9783</v>
      </c>
      <c r="C8017" s="7">
        <f>YEAR('Main 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c r="A8018" s="1">
        <v>8017</v>
      </c>
      <c r="B8018" s="1" t="s">
        <v>9784</v>
      </c>
      <c r="C8018" s="7">
        <f>YEAR('Main 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c r="A8019" s="1">
        <v>8018</v>
      </c>
      <c r="B8019" s="1" t="s">
        <v>9784</v>
      </c>
      <c r="C8019" s="7">
        <f>YEAR('Main 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c r="A8020" s="1">
        <v>8019</v>
      </c>
      <c r="B8020" s="1" t="s">
        <v>9785</v>
      </c>
      <c r="C8020" s="7">
        <f>YEAR('Main 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c r="A8021" s="1">
        <v>8020</v>
      </c>
      <c r="B8021" s="1" t="s">
        <v>9786</v>
      </c>
      <c r="C8021" s="7">
        <f>YEAR('Main 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c r="A8022" s="1">
        <v>8021</v>
      </c>
      <c r="B8022" s="1" t="s">
        <v>9786</v>
      </c>
      <c r="C8022" s="7">
        <f>YEAR('Main 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c r="A8023" s="1">
        <v>8022</v>
      </c>
      <c r="B8023" s="1" t="s">
        <v>9787</v>
      </c>
      <c r="C8023" s="7">
        <f>YEAR('Main 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c r="A8024" s="1">
        <v>8023</v>
      </c>
      <c r="B8024" s="1" t="s">
        <v>9787</v>
      </c>
      <c r="C8024" s="7">
        <f>YEAR('Main 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c r="A8025" s="1">
        <v>8024</v>
      </c>
      <c r="B8025" s="1" t="s">
        <v>9787</v>
      </c>
      <c r="C8025" s="7">
        <f>YEAR('Main 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c r="A8026" s="1">
        <v>8025</v>
      </c>
      <c r="B8026" s="1" t="s">
        <v>9787</v>
      </c>
      <c r="C8026" s="7">
        <f>YEAR('Main 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c r="A8027" s="1">
        <v>8026</v>
      </c>
      <c r="B8027" s="1" t="s">
        <v>9788</v>
      </c>
      <c r="C8027" s="7">
        <f>YEAR('Main 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c r="A8028" s="1">
        <v>8027</v>
      </c>
      <c r="B8028" s="1" t="s">
        <v>9788</v>
      </c>
      <c r="C8028" s="7">
        <f>YEAR('Main 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c r="A8029" s="1">
        <v>8028</v>
      </c>
      <c r="B8029" s="1" t="s">
        <v>9788</v>
      </c>
      <c r="C8029" s="7">
        <f>YEAR('Main 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c r="A8030" s="1">
        <v>8029</v>
      </c>
      <c r="B8030" s="1" t="s">
        <v>9788</v>
      </c>
      <c r="C8030" s="7">
        <f>YEAR('Main 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c r="A8031" s="1">
        <v>8030</v>
      </c>
      <c r="B8031" s="1" t="s">
        <v>9789</v>
      </c>
      <c r="C8031" s="7">
        <f>YEAR('Main 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c r="A8032" s="1">
        <v>8031</v>
      </c>
      <c r="B8032" s="1" t="s">
        <v>9790</v>
      </c>
      <c r="C8032" s="7">
        <f>YEAR('Main 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c r="A8033" s="1">
        <v>8032</v>
      </c>
      <c r="B8033" s="1" t="s">
        <v>9790</v>
      </c>
      <c r="C8033" s="7">
        <f>YEAR('Main 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c r="A8034" s="1">
        <v>8033</v>
      </c>
      <c r="B8034" s="1" t="s">
        <v>9791</v>
      </c>
      <c r="C8034" s="7">
        <f>YEAR('Main 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c r="A8035" s="1">
        <v>8034</v>
      </c>
      <c r="B8035" s="1" t="s">
        <v>9791</v>
      </c>
      <c r="C8035" s="7">
        <f>YEAR('Main 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c r="A8036" s="1">
        <v>8035</v>
      </c>
      <c r="B8036" s="1" t="s">
        <v>9791</v>
      </c>
      <c r="C8036" s="7">
        <f>YEAR('Main 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c r="A8037" s="1">
        <v>8036</v>
      </c>
      <c r="B8037" s="1" t="s">
        <v>9791</v>
      </c>
      <c r="C8037" s="7">
        <f>YEAR('Main 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c r="A8038" s="1">
        <v>8037</v>
      </c>
      <c r="B8038" s="1" t="s">
        <v>9792</v>
      </c>
      <c r="C8038" s="7">
        <f>YEAR('Main 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c r="A8039" s="1">
        <v>8038</v>
      </c>
      <c r="B8039" s="1" t="s">
        <v>9793</v>
      </c>
      <c r="C8039" s="7">
        <f>YEAR('Main 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c r="A8040" s="1">
        <v>8039</v>
      </c>
      <c r="B8040" s="1" t="s">
        <v>9794</v>
      </c>
      <c r="C8040" s="7">
        <f>YEAR('Main 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c r="A8041" s="1">
        <v>8040</v>
      </c>
      <c r="B8041" s="1" t="s">
        <v>9795</v>
      </c>
      <c r="C8041" s="7">
        <f>YEAR('Main 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c r="A8042" s="1">
        <v>8041</v>
      </c>
      <c r="B8042" s="1" t="s">
        <v>9795</v>
      </c>
      <c r="C8042" s="7">
        <f>YEAR('Main 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c r="A8043" s="1">
        <v>8042</v>
      </c>
      <c r="B8043" s="1" t="s">
        <v>9795</v>
      </c>
      <c r="C8043" s="7">
        <f>YEAR('Main 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c r="A8044" s="1">
        <v>8043</v>
      </c>
      <c r="B8044" s="1" t="s">
        <v>9796</v>
      </c>
      <c r="C8044" s="7">
        <f>YEAR('Main 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c r="A8045" s="1">
        <v>8044</v>
      </c>
      <c r="B8045" s="1" t="s">
        <v>9796</v>
      </c>
      <c r="C8045" s="7">
        <f>YEAR('Main 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c r="A8046" s="1">
        <v>8045</v>
      </c>
      <c r="B8046" s="1" t="s">
        <v>9799</v>
      </c>
      <c r="C8046" s="7">
        <f>YEAR('Main 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c r="A8047" s="1">
        <v>8046</v>
      </c>
      <c r="B8047" s="1" t="s">
        <v>9800</v>
      </c>
      <c r="C8047" s="7">
        <f>YEAR('Main 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c r="A8048" s="1">
        <v>8047</v>
      </c>
      <c r="B8048" s="1" t="s">
        <v>9801</v>
      </c>
      <c r="C8048" s="7">
        <f>YEAR('Main 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c r="A8049" s="1">
        <v>8048</v>
      </c>
      <c r="B8049" s="1" t="s">
        <v>9802</v>
      </c>
      <c r="C8049" s="7">
        <f>YEAR('Main 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c r="A8050" s="1">
        <v>8049</v>
      </c>
      <c r="B8050" s="1" t="s">
        <v>9803</v>
      </c>
      <c r="C8050" s="7">
        <f>YEAR('Main 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c r="A8051" s="1">
        <v>8050</v>
      </c>
      <c r="B8051" s="1" t="s">
        <v>9804</v>
      </c>
      <c r="C8051" s="7">
        <f>YEAR('Main 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c r="A8052" s="1">
        <v>8051</v>
      </c>
      <c r="B8052" s="1" t="s">
        <v>9804</v>
      </c>
      <c r="C8052" s="7">
        <f>YEAR('Main 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c r="A8053" s="1">
        <v>8052</v>
      </c>
      <c r="B8053" s="1" t="s">
        <v>9804</v>
      </c>
      <c r="C8053" s="7">
        <f>YEAR('Main 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c r="A8054" s="1">
        <v>8053</v>
      </c>
      <c r="B8054" s="1" t="s">
        <v>9805</v>
      </c>
      <c r="C8054" s="7">
        <f>YEAR('Main 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c r="A8055" s="1">
        <v>8054</v>
      </c>
      <c r="B8055" s="1" t="s">
        <v>9806</v>
      </c>
      <c r="C8055" s="7">
        <f>YEAR('Main 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c r="A8056" s="1">
        <v>8055</v>
      </c>
      <c r="B8056" s="1" t="s">
        <v>9807</v>
      </c>
      <c r="C8056" s="7">
        <f>YEAR('Main 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c r="A8057" s="1">
        <v>8056</v>
      </c>
      <c r="B8057" s="1" t="s">
        <v>9807</v>
      </c>
      <c r="C8057" s="7">
        <f>YEAR('Main 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c r="A8058" s="1">
        <v>8057</v>
      </c>
      <c r="B8058" s="1" t="s">
        <v>9807</v>
      </c>
      <c r="C8058" s="7">
        <f>YEAR('Main 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c r="A8059" s="1">
        <v>8058</v>
      </c>
      <c r="B8059" s="1" t="s">
        <v>9807</v>
      </c>
      <c r="C8059" s="7">
        <f>YEAR('Main 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c r="A8060" s="1">
        <v>8059</v>
      </c>
      <c r="B8060" s="1" t="s">
        <v>9807</v>
      </c>
      <c r="C8060" s="7">
        <f>YEAR('Main 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c r="A8061" s="1">
        <v>8060</v>
      </c>
      <c r="B8061" s="1" t="s">
        <v>9807</v>
      </c>
      <c r="C8061" s="7">
        <f>YEAR('Main 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c r="A8062" s="1">
        <v>8061</v>
      </c>
      <c r="B8062" s="1" t="s">
        <v>9808</v>
      </c>
      <c r="C8062" s="7">
        <f>YEAR('Main 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c r="A8063" s="1">
        <v>8062</v>
      </c>
      <c r="B8063" s="1" t="s">
        <v>9808</v>
      </c>
      <c r="C8063" s="7">
        <f>YEAR('Main 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c r="A8064" s="1">
        <v>8063</v>
      </c>
      <c r="B8064" s="1" t="s">
        <v>9809</v>
      </c>
      <c r="C8064" s="7">
        <f>YEAR('Main 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c r="A8065" s="1">
        <v>8064</v>
      </c>
      <c r="B8065" s="1" t="s">
        <v>9809</v>
      </c>
      <c r="C8065" s="7">
        <f>YEAR('Main 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c r="A8066" s="1">
        <v>8065</v>
      </c>
      <c r="B8066" s="1" t="s">
        <v>9809</v>
      </c>
      <c r="C8066" s="7">
        <f>YEAR('Main 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c r="A8067" s="1">
        <v>8066</v>
      </c>
      <c r="B8067" s="1" t="s">
        <v>9809</v>
      </c>
      <c r="C8067" s="7">
        <f>YEAR('Main 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c r="A8068" s="1">
        <v>8067</v>
      </c>
      <c r="B8068" s="1" t="s">
        <v>9809</v>
      </c>
      <c r="C8068" s="7">
        <f>YEAR('Main 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c r="A8069" s="1">
        <v>8068</v>
      </c>
      <c r="B8069" s="1" t="s">
        <v>9810</v>
      </c>
      <c r="C8069" s="7">
        <f>YEAR('Main 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c r="A8070" s="1">
        <v>8069</v>
      </c>
      <c r="B8070" s="1" t="s">
        <v>9810</v>
      </c>
      <c r="C8070" s="7">
        <f>YEAR('Main 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c r="A8071" s="1">
        <v>8070</v>
      </c>
      <c r="B8071" s="1" t="s">
        <v>9811</v>
      </c>
      <c r="C8071" s="7">
        <f>YEAR('Main 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c r="A8072" s="1">
        <v>8071</v>
      </c>
      <c r="B8072" s="1" t="s">
        <v>9811</v>
      </c>
      <c r="C8072" s="7">
        <f>YEAR('Main 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c r="A8073" s="1">
        <v>8072</v>
      </c>
      <c r="B8073" s="1" t="s">
        <v>9811</v>
      </c>
      <c r="C8073" s="7">
        <f>YEAR('Main 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c r="A8074" s="1">
        <v>8073</v>
      </c>
      <c r="B8074" s="1" t="s">
        <v>9811</v>
      </c>
      <c r="C8074" s="7">
        <f>YEAR('Main 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c r="A8075" s="1">
        <v>8074</v>
      </c>
      <c r="B8075" s="1" t="s">
        <v>9811</v>
      </c>
      <c r="C8075" s="7">
        <f>YEAR('Main 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c r="A8076" s="1">
        <v>8075</v>
      </c>
      <c r="B8076" s="1" t="s">
        <v>9811</v>
      </c>
      <c r="C8076" s="7">
        <f>YEAR('Main 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c r="A8077" s="1">
        <v>8076</v>
      </c>
      <c r="B8077" s="1" t="s">
        <v>9811</v>
      </c>
      <c r="C8077" s="7">
        <f>YEAR('Main 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c r="A8078" s="1">
        <v>8077</v>
      </c>
      <c r="B8078" s="1" t="s">
        <v>9812</v>
      </c>
      <c r="C8078" s="7">
        <f>YEAR('Main 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c r="A8079" s="1">
        <v>8078</v>
      </c>
      <c r="B8079" s="1" t="s">
        <v>9812</v>
      </c>
      <c r="C8079" s="7">
        <f>YEAR('Main 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c r="A8080" s="1">
        <v>8079</v>
      </c>
      <c r="B8080" s="1" t="s">
        <v>9812</v>
      </c>
      <c r="C8080" s="7">
        <f>YEAR('Main 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c r="A8081" s="1">
        <v>8080</v>
      </c>
      <c r="B8081" s="1" t="s">
        <v>9814</v>
      </c>
      <c r="C8081" s="7">
        <f>YEAR('Main 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c r="A8082" s="1">
        <v>8081</v>
      </c>
      <c r="B8082" s="1" t="s">
        <v>9815</v>
      </c>
      <c r="C8082" s="7">
        <f>YEAR('Main 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c r="A8083" s="1">
        <v>8082</v>
      </c>
      <c r="B8083" s="1" t="s">
        <v>9815</v>
      </c>
      <c r="C8083" s="7">
        <f>YEAR('Main 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c r="A8084" s="1">
        <v>8083</v>
      </c>
      <c r="B8084" s="1" t="s">
        <v>9815</v>
      </c>
      <c r="C8084" s="7">
        <f>YEAR('Main 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c r="A8085" s="1">
        <v>8084</v>
      </c>
      <c r="B8085" s="1" t="s">
        <v>9815</v>
      </c>
      <c r="C8085" s="7">
        <f>YEAR('Main 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c r="A8086" s="1">
        <v>8085</v>
      </c>
      <c r="B8086" s="1" t="s">
        <v>9815</v>
      </c>
      <c r="C8086" s="7">
        <f>YEAR('Main 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c r="A8087" s="1">
        <v>8086</v>
      </c>
      <c r="B8087" s="1" t="s">
        <v>9816</v>
      </c>
      <c r="C8087" s="7">
        <f>YEAR('Main 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c r="A8088" s="1">
        <v>8087</v>
      </c>
      <c r="B8088" s="1" t="s">
        <v>9819</v>
      </c>
      <c r="C8088" s="7">
        <f>YEAR('Main 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c r="A8089" s="1">
        <v>8088</v>
      </c>
      <c r="B8089" s="1" t="s">
        <v>9820</v>
      </c>
      <c r="C8089" s="7">
        <f>YEAR('Main 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c r="A8090" s="1">
        <v>8089</v>
      </c>
      <c r="B8090" s="1" t="s">
        <v>9821</v>
      </c>
      <c r="C8090" s="7">
        <f>YEAR('Main 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c r="A8091" s="1">
        <v>8090</v>
      </c>
      <c r="B8091" s="1" t="s">
        <v>9822</v>
      </c>
      <c r="C8091" s="7">
        <f>YEAR('Main 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c r="A8092" s="1">
        <v>8091</v>
      </c>
      <c r="B8092" s="1" t="s">
        <v>9823</v>
      </c>
      <c r="C8092" s="7">
        <f>YEAR('Main 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c r="A8093" s="1">
        <v>8092</v>
      </c>
      <c r="B8093" s="1" t="s">
        <v>9824</v>
      </c>
      <c r="C8093" s="7">
        <f>YEAR('Main 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c r="A8094" s="1">
        <v>8093</v>
      </c>
      <c r="B8094" s="1" t="s">
        <v>9825</v>
      </c>
      <c r="C8094" s="7">
        <f>YEAR('Main 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c r="A8095" s="1">
        <v>8094</v>
      </c>
      <c r="B8095" s="1" t="s">
        <v>9826</v>
      </c>
      <c r="C8095" s="7">
        <f>YEAR('Main 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c r="A8096" s="1">
        <v>8095</v>
      </c>
      <c r="B8096" s="1" t="s">
        <v>9826</v>
      </c>
      <c r="C8096" s="7">
        <f>YEAR('Main 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c r="A8097" s="1">
        <v>8096</v>
      </c>
      <c r="B8097" s="1" t="s">
        <v>9826</v>
      </c>
      <c r="C8097" s="7">
        <f>YEAR('Main 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c r="A8098" s="1">
        <v>8097</v>
      </c>
      <c r="B8098" s="1" t="s">
        <v>9826</v>
      </c>
      <c r="C8098" s="7">
        <f>YEAR('Main 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c r="A8099" s="1">
        <v>8098</v>
      </c>
      <c r="B8099" s="1" t="s">
        <v>9827</v>
      </c>
      <c r="C8099" s="7">
        <f>YEAR('Main 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c r="A8100" s="1">
        <v>8099</v>
      </c>
      <c r="B8100" s="1" t="s">
        <v>9827</v>
      </c>
      <c r="C8100" s="7">
        <f>YEAR('Main 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c r="A8101" s="1">
        <v>8100</v>
      </c>
      <c r="B8101" s="1" t="s">
        <v>9828</v>
      </c>
      <c r="C8101" s="7">
        <f>YEAR('Main 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c r="A8102" s="1">
        <v>8101</v>
      </c>
      <c r="B8102" s="1" t="s">
        <v>9828</v>
      </c>
      <c r="C8102" s="7">
        <f>YEAR('Main 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c r="A8103" s="1">
        <v>8102</v>
      </c>
      <c r="B8103" s="1" t="s">
        <v>9831</v>
      </c>
      <c r="C8103" s="7">
        <f>YEAR('Main 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c r="A8104" s="1">
        <v>8103</v>
      </c>
      <c r="B8104" s="1" t="s">
        <v>9831</v>
      </c>
      <c r="C8104" s="7">
        <f>YEAR('Main 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c r="A8105" s="1">
        <v>8104</v>
      </c>
      <c r="B8105" s="1" t="s">
        <v>9831</v>
      </c>
      <c r="C8105" s="7">
        <f>YEAR('Main 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c r="A8106" s="1">
        <v>8105</v>
      </c>
      <c r="B8106" s="1" t="s">
        <v>9831</v>
      </c>
      <c r="C8106" s="7">
        <f>YEAR('Main 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c r="A8107" s="1">
        <v>8106</v>
      </c>
      <c r="B8107" s="1" t="s">
        <v>9832</v>
      </c>
      <c r="C8107" s="7">
        <f>YEAR('Main 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c r="A8108" s="1">
        <v>8107</v>
      </c>
      <c r="B8108" s="1" t="s">
        <v>9832</v>
      </c>
      <c r="C8108" s="7">
        <f>YEAR('Main 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c r="A8109" s="1">
        <v>8108</v>
      </c>
      <c r="B8109" s="1" t="s">
        <v>9832</v>
      </c>
      <c r="C8109" s="7">
        <f>YEAR('Main 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c r="A8110" s="1">
        <v>8109</v>
      </c>
      <c r="B8110" s="1" t="s">
        <v>9835</v>
      </c>
      <c r="C8110" s="7">
        <f>YEAR('Main 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c r="A8111" s="1">
        <v>8110</v>
      </c>
      <c r="B8111" s="1" t="s">
        <v>9836</v>
      </c>
      <c r="C8111" s="7">
        <f>YEAR('Main 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c r="A8112" s="1">
        <v>8111</v>
      </c>
      <c r="B8112" s="1" t="s">
        <v>9836</v>
      </c>
      <c r="C8112" s="7">
        <f>YEAR('Main 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c r="A8113" s="1">
        <v>8112</v>
      </c>
      <c r="B8113" s="1" t="s">
        <v>9837</v>
      </c>
      <c r="C8113" s="7">
        <f>YEAR('Main 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c r="A8114" s="1">
        <v>8113</v>
      </c>
      <c r="B8114" s="1" t="s">
        <v>9837</v>
      </c>
      <c r="C8114" s="7">
        <f>YEAR('Main 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c r="A8115" s="1">
        <v>8114</v>
      </c>
      <c r="B8115" s="1" t="s">
        <v>9837</v>
      </c>
      <c r="C8115" s="7">
        <f>YEAR('Main 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c r="A8116" s="1">
        <v>8115</v>
      </c>
      <c r="B8116" s="1" t="s">
        <v>9838</v>
      </c>
      <c r="C8116" s="7">
        <f>YEAR('Main 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c r="A8117" s="1">
        <v>8116</v>
      </c>
      <c r="B8117" s="1" t="s">
        <v>9839</v>
      </c>
      <c r="C8117" s="7">
        <f>YEAR('Main 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c r="A8118" s="1">
        <v>8117</v>
      </c>
      <c r="B8118" s="1" t="s">
        <v>9840</v>
      </c>
      <c r="C8118" s="7">
        <f>YEAR('Main 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c r="A8119" s="1">
        <v>8118</v>
      </c>
      <c r="B8119" s="1" t="s">
        <v>9841</v>
      </c>
      <c r="C8119" s="7">
        <f>YEAR('Main 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c r="A8120" s="1">
        <v>8119</v>
      </c>
      <c r="B8120" s="1" t="s">
        <v>9842</v>
      </c>
      <c r="C8120" s="7">
        <f>YEAR('Main 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c r="A8121" s="1">
        <v>8120</v>
      </c>
      <c r="B8121" s="1" t="s">
        <v>9843</v>
      </c>
      <c r="C8121" s="7">
        <f>YEAR('Main 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c r="A8122" s="1">
        <v>8121</v>
      </c>
      <c r="B8122" s="1" t="s">
        <v>9843</v>
      </c>
      <c r="C8122" s="7">
        <f>YEAR('Main 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c r="A8123" s="1">
        <v>8122</v>
      </c>
      <c r="B8123" s="1" t="s">
        <v>9843</v>
      </c>
      <c r="C8123" s="7">
        <f>YEAR('Main 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c r="A8124" s="1">
        <v>8123</v>
      </c>
      <c r="B8124" s="1" t="s">
        <v>9844</v>
      </c>
      <c r="C8124" s="7">
        <f>YEAR('Main 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c r="A8125" s="1">
        <v>8124</v>
      </c>
      <c r="B8125" s="1" t="s">
        <v>9844</v>
      </c>
      <c r="C8125" s="7">
        <f>YEAR('Main 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c r="A8126" s="1">
        <v>8125</v>
      </c>
      <c r="B8126" s="1" t="s">
        <v>9845</v>
      </c>
      <c r="C8126" s="7">
        <f>YEAR('Main 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c r="A8127" s="1">
        <v>8126</v>
      </c>
      <c r="B8127" s="1" t="s">
        <v>9846</v>
      </c>
      <c r="C8127" s="7">
        <f>YEAR('Main 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c r="A8128" s="1">
        <v>8127</v>
      </c>
      <c r="B8128" s="1" t="s">
        <v>9846</v>
      </c>
      <c r="C8128" s="7">
        <f>YEAR('Main 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c r="A8129" s="1">
        <v>8128</v>
      </c>
      <c r="B8129" s="1" t="s">
        <v>9846</v>
      </c>
      <c r="C8129" s="7">
        <f>YEAR('Main 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c r="A8130" s="1">
        <v>8129</v>
      </c>
      <c r="B8130" s="1" t="s">
        <v>9847</v>
      </c>
      <c r="C8130" s="7">
        <f>YEAR('Main 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c r="A8131" s="1">
        <v>8130</v>
      </c>
      <c r="B8131" s="1" t="s">
        <v>9848</v>
      </c>
      <c r="C8131" s="7">
        <f>YEAR('Main 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c r="A8132" s="1">
        <v>8131</v>
      </c>
      <c r="B8132" s="1" t="s">
        <v>9848</v>
      </c>
      <c r="C8132" s="7">
        <f>YEAR('Main 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c r="A8133" s="1">
        <v>8132</v>
      </c>
      <c r="B8133" s="1" t="s">
        <v>9848</v>
      </c>
      <c r="C8133" s="7">
        <f>YEAR('Main 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c r="A8134" s="1">
        <v>8133</v>
      </c>
      <c r="B8134" s="1" t="s">
        <v>9848</v>
      </c>
      <c r="C8134" s="7">
        <f>YEAR('Main 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c r="A8135" s="1">
        <v>8134</v>
      </c>
      <c r="B8135" s="1" t="s">
        <v>9849</v>
      </c>
      <c r="C8135" s="7">
        <f>YEAR('Main 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c r="A8136" s="1">
        <v>8135</v>
      </c>
      <c r="B8136" s="1" t="s">
        <v>9850</v>
      </c>
      <c r="C8136" s="7">
        <f>YEAR('Main 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c r="A8137" s="1">
        <v>8136</v>
      </c>
      <c r="B8137" s="1" t="s">
        <v>9850</v>
      </c>
      <c r="C8137" s="7">
        <f>YEAR('Main 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c r="A8138" s="1">
        <v>8137</v>
      </c>
      <c r="B8138" s="1" t="s">
        <v>9851</v>
      </c>
      <c r="C8138" s="7">
        <f>YEAR('Main 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c r="A8139" s="1">
        <v>8138</v>
      </c>
      <c r="B8139" s="1" t="s">
        <v>9852</v>
      </c>
      <c r="C8139" s="7">
        <f>YEAR('Main 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c r="A8140" s="1">
        <v>8139</v>
      </c>
      <c r="B8140" s="1" t="s">
        <v>9853</v>
      </c>
      <c r="C8140" s="7">
        <f>YEAR('Main 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c r="A8141" s="1">
        <v>8140</v>
      </c>
      <c r="B8141" s="1" t="s">
        <v>9853</v>
      </c>
      <c r="C8141" s="7">
        <f>YEAR('Main 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c r="A8142" s="1">
        <v>8141</v>
      </c>
      <c r="B8142" s="1" t="s">
        <v>9853</v>
      </c>
      <c r="C8142" s="7">
        <f>YEAR('Main 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c r="A8143" s="1">
        <v>8142</v>
      </c>
      <c r="B8143" s="1" t="s">
        <v>9854</v>
      </c>
      <c r="C8143" s="7">
        <f>YEAR('Main 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c r="A8144" s="1">
        <v>8143</v>
      </c>
      <c r="B8144" s="1" t="s">
        <v>9854</v>
      </c>
      <c r="C8144" s="7">
        <f>YEAR('Main 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c r="A8145" s="1">
        <v>8144</v>
      </c>
      <c r="B8145" s="1" t="s">
        <v>9854</v>
      </c>
      <c r="C8145" s="7">
        <f>YEAR('Main 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c r="A8146" s="1">
        <v>8145</v>
      </c>
      <c r="B8146" s="1" t="s">
        <v>9854</v>
      </c>
      <c r="C8146" s="7">
        <f>YEAR('Main 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c r="A8147" s="1">
        <v>8146</v>
      </c>
      <c r="B8147" s="1" t="s">
        <v>9855</v>
      </c>
      <c r="C8147" s="7">
        <f>YEAR('Main 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c r="A8148" s="1">
        <v>8147</v>
      </c>
      <c r="B8148" s="1" t="s">
        <v>9855</v>
      </c>
      <c r="C8148" s="7">
        <f>YEAR('Main 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c r="A8149" s="1">
        <v>8148</v>
      </c>
      <c r="B8149" s="1" t="s">
        <v>9856</v>
      </c>
      <c r="C8149" s="7">
        <f>YEAR('Main 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c r="A8150" s="1">
        <v>8149</v>
      </c>
      <c r="B8150" s="1" t="s">
        <v>9857</v>
      </c>
      <c r="C8150" s="7">
        <f>YEAR('Main 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c r="A8151" s="1">
        <v>8150</v>
      </c>
      <c r="B8151" s="1" t="s">
        <v>9858</v>
      </c>
      <c r="C8151" s="7">
        <f>YEAR('Main 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c r="A8152" s="1">
        <v>8151</v>
      </c>
      <c r="B8152" s="1" t="s">
        <v>9858</v>
      </c>
      <c r="C8152" s="7">
        <f>YEAR('Main 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c r="A8153" s="1">
        <v>8152</v>
      </c>
      <c r="B8153" s="1" t="s">
        <v>9860</v>
      </c>
      <c r="C8153" s="7">
        <f>YEAR('Main 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c r="A8154" s="1">
        <v>8153</v>
      </c>
      <c r="B8154" s="1" t="s">
        <v>9860</v>
      </c>
      <c r="C8154" s="7">
        <f>YEAR('Main 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c r="A8155" s="1">
        <v>8154</v>
      </c>
      <c r="B8155" s="1" t="s">
        <v>9860</v>
      </c>
      <c r="C8155" s="7">
        <f>YEAR('Main 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c r="A8156" s="1">
        <v>8155</v>
      </c>
      <c r="B8156" s="1" t="s">
        <v>9861</v>
      </c>
      <c r="C8156" s="7">
        <f>YEAR('Main 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c r="A8157" s="1">
        <v>8156</v>
      </c>
      <c r="B8157" s="1" t="s">
        <v>9861</v>
      </c>
      <c r="C8157" s="7">
        <f>YEAR('Main 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c r="A8158" s="1">
        <v>8157</v>
      </c>
      <c r="B8158" s="1" t="s">
        <v>9862</v>
      </c>
      <c r="C8158" s="7">
        <f>YEAR('Main 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c r="A8159" s="1">
        <v>8158</v>
      </c>
      <c r="B8159" s="1" t="s">
        <v>9863</v>
      </c>
      <c r="C8159" s="7">
        <f>YEAR('Main 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c r="A8160" s="1">
        <v>8159</v>
      </c>
      <c r="B8160" s="1" t="s">
        <v>9864</v>
      </c>
      <c r="C8160" s="7">
        <f>YEAR('Main 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c r="A8161" s="1">
        <v>8160</v>
      </c>
      <c r="B8161" s="1" t="s">
        <v>9865</v>
      </c>
      <c r="C8161" s="7">
        <f>YEAR('Main 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c r="A8162" s="1">
        <v>8161</v>
      </c>
      <c r="B8162" s="1" t="s">
        <v>9866</v>
      </c>
      <c r="C8162" s="7">
        <f>YEAR('Main 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c r="A8163" s="1">
        <v>8162</v>
      </c>
      <c r="B8163" s="1" t="s">
        <v>9867</v>
      </c>
      <c r="C8163" s="7">
        <f>YEAR('Main 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c r="A8164" s="1">
        <v>8163</v>
      </c>
      <c r="B8164" s="1" t="s">
        <v>9867</v>
      </c>
      <c r="C8164" s="7">
        <f>YEAR('Main 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c r="A8165" s="1">
        <v>8164</v>
      </c>
      <c r="B8165" s="1" t="s">
        <v>9868</v>
      </c>
      <c r="C8165" s="7">
        <f>YEAR('Main 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c r="A8166" s="1">
        <v>8165</v>
      </c>
      <c r="B8166" s="1" t="s">
        <v>9868</v>
      </c>
      <c r="C8166" s="7">
        <f>YEAR('Main 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c r="A8167" s="1">
        <v>8166</v>
      </c>
      <c r="B8167" s="1" t="s">
        <v>9868</v>
      </c>
      <c r="C8167" s="7">
        <f>YEAR('Main 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c r="A8168" s="1">
        <v>8167</v>
      </c>
      <c r="B8168" s="1" t="s">
        <v>9868</v>
      </c>
      <c r="C8168" s="7">
        <f>YEAR('Main 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c r="A8169" s="1">
        <v>8168</v>
      </c>
      <c r="B8169" s="1" t="s">
        <v>9869</v>
      </c>
      <c r="C8169" s="7">
        <f>YEAR('Main 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c r="A8170" s="1">
        <v>8169</v>
      </c>
      <c r="B8170" s="1" t="s">
        <v>9870</v>
      </c>
      <c r="C8170" s="7">
        <f>YEAR('Main 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c r="A8171" s="1">
        <v>8170</v>
      </c>
      <c r="B8171" s="1" t="s">
        <v>9870</v>
      </c>
      <c r="C8171" s="7">
        <f>YEAR('Main 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c r="A8172" s="1">
        <v>8171</v>
      </c>
      <c r="B8172" s="1" t="s">
        <v>9870</v>
      </c>
      <c r="C8172" s="7">
        <f>YEAR('Main 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c r="A8173" s="1">
        <v>8172</v>
      </c>
      <c r="B8173" s="1" t="s">
        <v>9871</v>
      </c>
      <c r="C8173" s="7">
        <f>YEAR('Main 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c r="A8174" s="1">
        <v>8173</v>
      </c>
      <c r="B8174" s="1" t="s">
        <v>9872</v>
      </c>
      <c r="C8174" s="7">
        <f>YEAR('Main 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c r="A8175" s="1">
        <v>8174</v>
      </c>
      <c r="B8175" s="1" t="s">
        <v>9872</v>
      </c>
      <c r="C8175" s="7">
        <f>YEAR('Main 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c r="A8176" s="1">
        <v>8175</v>
      </c>
      <c r="B8176" s="1" t="s">
        <v>9872</v>
      </c>
      <c r="C8176" s="7">
        <f>YEAR('Main 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c r="A8177" s="1">
        <v>8176</v>
      </c>
      <c r="B8177" s="1" t="s">
        <v>9873</v>
      </c>
      <c r="C8177" s="7">
        <f>YEAR('Main 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c r="A8178" s="1">
        <v>8177</v>
      </c>
      <c r="B8178" s="1" t="s">
        <v>9876</v>
      </c>
      <c r="C8178" s="7">
        <f>YEAR('Main 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c r="A8179" s="1">
        <v>8178</v>
      </c>
      <c r="B8179" s="1" t="s">
        <v>9877</v>
      </c>
      <c r="C8179" s="7">
        <f>YEAR('Main 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c r="A8180" s="1">
        <v>8179</v>
      </c>
      <c r="B8180" s="1" t="s">
        <v>9878</v>
      </c>
      <c r="C8180" s="7">
        <f>YEAR('Main 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c r="A8181" s="1">
        <v>8180</v>
      </c>
      <c r="B8181" s="1" t="s">
        <v>9879</v>
      </c>
      <c r="C8181" s="7">
        <f>YEAR('Main 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c r="A8182" s="1">
        <v>8181</v>
      </c>
      <c r="B8182" s="1" t="s">
        <v>9880</v>
      </c>
      <c r="C8182" s="7">
        <f>YEAR('Main 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c r="A8183" s="1">
        <v>8182</v>
      </c>
      <c r="B8183" s="1" t="s">
        <v>9880</v>
      </c>
      <c r="C8183" s="7">
        <f>YEAR('Main 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c r="A8184" s="1">
        <v>8183</v>
      </c>
      <c r="B8184" s="1" t="s">
        <v>9881</v>
      </c>
      <c r="C8184" s="7">
        <f>YEAR('Main 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c r="A8185" s="1">
        <v>8184</v>
      </c>
      <c r="B8185" s="1" t="s">
        <v>9881</v>
      </c>
      <c r="C8185" s="7">
        <f>YEAR('Main 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c r="A8186" s="1">
        <v>8185</v>
      </c>
      <c r="B8186" s="1" t="s">
        <v>9882</v>
      </c>
      <c r="C8186" s="7">
        <f>YEAR('Main 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c r="A8187" s="1">
        <v>8186</v>
      </c>
      <c r="B8187" s="1" t="s">
        <v>9883</v>
      </c>
      <c r="C8187" s="7">
        <f>YEAR('Main 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c r="A8188" s="1">
        <v>8187</v>
      </c>
      <c r="B8188" s="1" t="s">
        <v>9883</v>
      </c>
      <c r="C8188" s="7">
        <f>YEAR('Main 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c r="A8189" s="1">
        <v>8188</v>
      </c>
      <c r="B8189" s="1" t="s">
        <v>9884</v>
      </c>
      <c r="C8189" s="7">
        <f>YEAR('Main 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c r="A8190" s="1">
        <v>8189</v>
      </c>
      <c r="B8190" s="1" t="s">
        <v>9885</v>
      </c>
      <c r="C8190" s="7">
        <f>YEAR('Main 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c r="A8191" s="1">
        <v>8190</v>
      </c>
      <c r="B8191" s="1" t="s">
        <v>9885</v>
      </c>
      <c r="C8191" s="7">
        <f>YEAR('Main 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c r="A8192" s="1">
        <v>8191</v>
      </c>
      <c r="B8192" s="1" t="s">
        <v>9886</v>
      </c>
      <c r="C8192" s="7">
        <f>YEAR('Main 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c r="A8193" s="1">
        <v>8192</v>
      </c>
      <c r="B8193" s="1" t="s">
        <v>9886</v>
      </c>
      <c r="C8193" s="7">
        <f>YEAR('Main 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c r="A8194" s="1">
        <v>8193</v>
      </c>
      <c r="B8194" s="1" t="s">
        <v>9887</v>
      </c>
      <c r="C8194" s="7">
        <f>YEAR('Main 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c r="A8195" s="1">
        <v>8194</v>
      </c>
      <c r="B8195" s="1" t="s">
        <v>9887</v>
      </c>
      <c r="C8195" s="7">
        <f>YEAR('Main 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c r="A8196" s="1">
        <v>8195</v>
      </c>
      <c r="B8196" s="1" t="s">
        <v>9887</v>
      </c>
      <c r="C8196" s="7">
        <f>YEAR('Main 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c r="A8197" s="1">
        <v>8196</v>
      </c>
      <c r="B8197" s="1" t="s">
        <v>9888</v>
      </c>
      <c r="C8197" s="7">
        <f>YEAR('Main 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c r="A8198" s="1">
        <v>8197</v>
      </c>
      <c r="B8198" s="1" t="s">
        <v>9889</v>
      </c>
      <c r="C8198" s="7">
        <f>YEAR('Main 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c r="A8199" s="1">
        <v>8198</v>
      </c>
      <c r="B8199" s="1" t="s">
        <v>9889</v>
      </c>
      <c r="C8199" s="7">
        <f>YEAR('Main 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c r="A8200" s="1">
        <v>8199</v>
      </c>
      <c r="B8200" s="1" t="s">
        <v>9889</v>
      </c>
      <c r="C8200" s="7">
        <f>YEAR('Main 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c r="A8201" s="1">
        <v>8200</v>
      </c>
      <c r="B8201" s="1" t="s">
        <v>9890</v>
      </c>
      <c r="C8201" s="7">
        <f>YEAR('Main 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c r="A8202" s="1">
        <v>8201</v>
      </c>
      <c r="B8202" s="1" t="s">
        <v>9890</v>
      </c>
      <c r="C8202" s="7">
        <f>YEAR('Main 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c r="A8203" s="1">
        <v>8202</v>
      </c>
      <c r="B8203" s="1" t="s">
        <v>9891</v>
      </c>
      <c r="C8203" s="7">
        <f>YEAR('Main 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c r="A8204" s="1">
        <v>8203</v>
      </c>
      <c r="B8204" s="1" t="s">
        <v>9891</v>
      </c>
      <c r="C8204" s="7">
        <f>YEAR('Main 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c r="A8205" s="1">
        <v>8204</v>
      </c>
      <c r="B8205" s="1" t="s">
        <v>9891</v>
      </c>
      <c r="C8205" s="7">
        <f>YEAR('Main 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c r="A8206" s="1">
        <v>8205</v>
      </c>
      <c r="B8206" s="1" t="s">
        <v>9891</v>
      </c>
      <c r="C8206" s="7">
        <f>YEAR('Main 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c r="A8207" s="1">
        <v>8206</v>
      </c>
      <c r="B8207" s="1" t="s">
        <v>9891</v>
      </c>
      <c r="C8207" s="7">
        <f>YEAR('Main 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c r="A8208" s="1">
        <v>8207</v>
      </c>
      <c r="B8208" s="1" t="s">
        <v>9892</v>
      </c>
      <c r="C8208" s="7">
        <f>YEAR('Main 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c r="A8209" s="1">
        <v>8208</v>
      </c>
      <c r="B8209" s="1" t="s">
        <v>9892</v>
      </c>
      <c r="C8209" s="7">
        <f>YEAR('Main 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c r="A8210" s="1">
        <v>8209</v>
      </c>
      <c r="B8210" s="1" t="s">
        <v>9893</v>
      </c>
      <c r="C8210" s="7">
        <f>YEAR('Main 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c r="A8211" s="1">
        <v>8210</v>
      </c>
      <c r="B8211" s="1" t="s">
        <v>9893</v>
      </c>
      <c r="C8211" s="7">
        <f>YEAR('Main 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c r="A8212" s="1">
        <v>8211</v>
      </c>
      <c r="B8212" s="1" t="s">
        <v>9894</v>
      </c>
      <c r="C8212" s="7">
        <f>YEAR('Main 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c r="A8213" s="1">
        <v>8212</v>
      </c>
      <c r="B8213" s="1" t="s">
        <v>9895</v>
      </c>
      <c r="C8213" s="7">
        <f>YEAR('Main 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c r="A8214" s="1">
        <v>8213</v>
      </c>
      <c r="B8214" s="1" t="s">
        <v>9895</v>
      </c>
      <c r="C8214" s="7">
        <f>YEAR('Main 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c r="A8215" s="1">
        <v>8214</v>
      </c>
      <c r="B8215" s="1" t="s">
        <v>9898</v>
      </c>
      <c r="C8215" s="7">
        <f>YEAR('Main 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c r="A8216" s="1">
        <v>8215</v>
      </c>
      <c r="B8216" s="1" t="s">
        <v>9898</v>
      </c>
      <c r="C8216" s="7">
        <f>YEAR('Main 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c r="A8217" s="1">
        <v>8216</v>
      </c>
      <c r="B8217" s="1" t="s">
        <v>9898</v>
      </c>
      <c r="C8217" s="7">
        <f>YEAR('Main 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c r="A8218" s="1">
        <v>8217</v>
      </c>
      <c r="B8218" s="1" t="s">
        <v>9898</v>
      </c>
      <c r="C8218" s="7">
        <f>YEAR('Main 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c r="A8219" s="1">
        <v>8218</v>
      </c>
      <c r="B8219" s="1" t="s">
        <v>9899</v>
      </c>
      <c r="C8219" s="7">
        <f>YEAR('Main 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c r="A8220" s="1">
        <v>8219</v>
      </c>
      <c r="B8220" s="1" t="s">
        <v>9899</v>
      </c>
      <c r="C8220" s="7">
        <f>YEAR('Main 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c r="A8221" s="1">
        <v>8220</v>
      </c>
      <c r="B8221" s="1" t="s">
        <v>9899</v>
      </c>
      <c r="C8221" s="7">
        <f>YEAR('Main 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c r="A8222" s="1">
        <v>8221</v>
      </c>
      <c r="B8222" s="1" t="s">
        <v>9899</v>
      </c>
      <c r="C8222" s="7">
        <f>YEAR('Main 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c r="A8223" s="1">
        <v>8222</v>
      </c>
      <c r="B8223" s="1" t="s">
        <v>9899</v>
      </c>
      <c r="C8223" s="7">
        <f>YEAR('Main 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c r="A8224" s="1">
        <v>8223</v>
      </c>
      <c r="B8224" s="1" t="s">
        <v>9902</v>
      </c>
      <c r="C8224" s="7">
        <f>YEAR('Main 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c r="A8225" s="1">
        <v>8224</v>
      </c>
      <c r="B8225" s="1" t="s">
        <v>9903</v>
      </c>
      <c r="C8225" s="7">
        <f>YEAR('Main 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c r="A8226" s="1">
        <v>8225</v>
      </c>
      <c r="B8226" s="1" t="s">
        <v>9903</v>
      </c>
      <c r="C8226" s="7">
        <f>YEAR('Main 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c r="A8227" s="1">
        <v>8226</v>
      </c>
      <c r="B8227" s="1" t="s">
        <v>9904</v>
      </c>
      <c r="C8227" s="7">
        <f>YEAR('Main 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c r="A8228" s="1">
        <v>8227</v>
      </c>
      <c r="B8228" s="1" t="s">
        <v>9904</v>
      </c>
      <c r="C8228" s="7">
        <f>YEAR('Main 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c r="A8229" s="1">
        <v>8228</v>
      </c>
      <c r="B8229" s="1" t="s">
        <v>9905</v>
      </c>
      <c r="C8229" s="7">
        <f>YEAR('Main 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c r="A8230" s="1">
        <v>8229</v>
      </c>
      <c r="B8230" s="1" t="s">
        <v>9905</v>
      </c>
      <c r="C8230" s="7">
        <f>YEAR('Main 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c r="A8231" s="1">
        <v>8230</v>
      </c>
      <c r="B8231" s="1" t="s">
        <v>9905</v>
      </c>
      <c r="C8231" s="7">
        <f>YEAR('Main 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c r="A8232" s="1">
        <v>8231</v>
      </c>
      <c r="B8232" s="1" t="s">
        <v>9906</v>
      </c>
      <c r="C8232" s="7">
        <f>YEAR('Main 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c r="A8233" s="1">
        <v>8232</v>
      </c>
      <c r="B8233" s="1" t="s">
        <v>9906</v>
      </c>
      <c r="C8233" s="7">
        <f>YEAR('Main 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c r="A8234" s="1">
        <v>8233</v>
      </c>
      <c r="B8234" s="1" t="s">
        <v>9907</v>
      </c>
      <c r="C8234" s="7">
        <f>YEAR('Main 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c r="A8235" s="1">
        <v>8234</v>
      </c>
      <c r="B8235" s="1" t="s">
        <v>9907</v>
      </c>
      <c r="C8235" s="7">
        <f>YEAR('Main 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c r="A8236" s="1">
        <v>8235</v>
      </c>
      <c r="B8236" s="1" t="s">
        <v>9908</v>
      </c>
      <c r="C8236" s="7">
        <f>YEAR('Main 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c r="A8237" s="1">
        <v>8236</v>
      </c>
      <c r="B8237" s="1" t="s">
        <v>9908</v>
      </c>
      <c r="C8237" s="7">
        <f>YEAR('Main 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c r="A8238" s="1">
        <v>8237</v>
      </c>
      <c r="B8238" s="1" t="s">
        <v>9908</v>
      </c>
      <c r="C8238" s="7">
        <f>YEAR('Main 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c r="A8239" s="1">
        <v>8238</v>
      </c>
      <c r="B8239" s="1" t="s">
        <v>9909</v>
      </c>
      <c r="C8239" s="7">
        <f>YEAR('Main 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c r="A8240" s="1">
        <v>8239</v>
      </c>
      <c r="B8240" s="1" t="s">
        <v>9909</v>
      </c>
      <c r="C8240" s="7">
        <f>YEAR('Main 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c r="A8241" s="1">
        <v>8240</v>
      </c>
      <c r="B8241" s="1" t="s">
        <v>9909</v>
      </c>
      <c r="C8241" s="7">
        <f>YEAR('Main 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c r="A8242" s="1">
        <v>8241</v>
      </c>
      <c r="B8242" s="1" t="s">
        <v>9909</v>
      </c>
      <c r="C8242" s="7">
        <f>YEAR('Main 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c r="A8243" s="1">
        <v>8242</v>
      </c>
      <c r="B8243" s="1" t="s">
        <v>9910</v>
      </c>
      <c r="C8243" s="7">
        <f>YEAR('Main 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c r="A8244" s="1">
        <v>8243</v>
      </c>
      <c r="B8244" s="1" t="s">
        <v>9910</v>
      </c>
      <c r="C8244" s="7">
        <f>YEAR('Main 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c r="A8245" s="1">
        <v>8244</v>
      </c>
      <c r="B8245" s="1" t="s">
        <v>9911</v>
      </c>
      <c r="C8245" s="7">
        <f>YEAR('Main 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c r="A8246" s="1">
        <v>8245</v>
      </c>
      <c r="B8246" s="1" t="s">
        <v>9911</v>
      </c>
      <c r="C8246" s="7">
        <f>YEAR('Main 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c r="A8247" s="1">
        <v>8246</v>
      </c>
      <c r="B8247" s="1" t="s">
        <v>9912</v>
      </c>
      <c r="C8247" s="7">
        <f>YEAR('Main 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c r="A8248" s="1">
        <v>8247</v>
      </c>
      <c r="B8248" s="1" t="s">
        <v>9913</v>
      </c>
      <c r="C8248" s="7">
        <f>YEAR('Main 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c r="A8249" s="1">
        <v>8248</v>
      </c>
      <c r="B8249" s="1" t="s">
        <v>9913</v>
      </c>
      <c r="C8249" s="7">
        <f>YEAR('Main 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c r="A8250" s="1">
        <v>8249</v>
      </c>
      <c r="B8250" s="1" t="s">
        <v>9914</v>
      </c>
      <c r="C8250" s="7">
        <f>YEAR('Main 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c r="A8251" s="1">
        <v>8250</v>
      </c>
      <c r="B8251" s="1" t="s">
        <v>9915</v>
      </c>
      <c r="C8251" s="7">
        <f>YEAR('Main 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c r="A8252" s="1">
        <v>8251</v>
      </c>
      <c r="B8252" s="1" t="s">
        <v>9915</v>
      </c>
      <c r="C8252" s="7">
        <f>YEAR('Main 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c r="A8253" s="1">
        <v>8252</v>
      </c>
      <c r="B8253" s="1" t="s">
        <v>9915</v>
      </c>
      <c r="C8253" s="7">
        <f>YEAR('Main 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c r="A8254" s="1">
        <v>8253</v>
      </c>
      <c r="B8254" s="1" t="s">
        <v>9915</v>
      </c>
      <c r="C8254" s="7">
        <f>YEAR('Main 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c r="A8255" s="1">
        <v>8254</v>
      </c>
      <c r="B8255" s="1" t="s">
        <v>9916</v>
      </c>
      <c r="C8255" s="7">
        <f>YEAR('Main 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c r="A8256" s="1">
        <v>8255</v>
      </c>
      <c r="B8256" s="1" t="s">
        <v>9916</v>
      </c>
      <c r="C8256" s="7">
        <f>YEAR('Main 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c r="A8257" s="1">
        <v>8256</v>
      </c>
      <c r="B8257" s="1" t="s">
        <v>9916</v>
      </c>
      <c r="C8257" s="7">
        <f>YEAR('Main 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c r="A8258" s="1">
        <v>8257</v>
      </c>
      <c r="B8258" s="1" t="s">
        <v>9916</v>
      </c>
      <c r="C8258" s="7">
        <f>YEAR('Main 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c r="A8259" s="1">
        <v>8258</v>
      </c>
      <c r="B8259" s="1" t="s">
        <v>9916</v>
      </c>
      <c r="C8259" s="7">
        <f>YEAR('Main 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c r="A8260" s="1">
        <v>8259</v>
      </c>
      <c r="B8260" s="1" t="s">
        <v>9916</v>
      </c>
      <c r="C8260" s="7">
        <f>YEAR('Main 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c r="A8261" s="1">
        <v>8260</v>
      </c>
      <c r="B8261" s="1" t="s">
        <v>9917</v>
      </c>
      <c r="C8261" s="7">
        <f>YEAR('Main 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c r="A8262" s="1">
        <v>8261</v>
      </c>
      <c r="B8262" s="1" t="s">
        <v>9917</v>
      </c>
      <c r="C8262" s="7">
        <f>YEAR('Main 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c r="A8263" s="1">
        <v>8262</v>
      </c>
      <c r="B8263" s="1" t="s">
        <v>9917</v>
      </c>
      <c r="C8263" s="7">
        <f>YEAR('Main 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c r="A8264" s="1">
        <v>8263</v>
      </c>
      <c r="B8264" s="1" t="s">
        <v>9918</v>
      </c>
      <c r="C8264" s="7">
        <f>YEAR('Main 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c r="A8265" s="1">
        <v>8264</v>
      </c>
      <c r="B8265" s="1" t="s">
        <v>9919</v>
      </c>
      <c r="C8265" s="7">
        <f>YEAR('Main 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c r="A8266" s="1">
        <v>8265</v>
      </c>
      <c r="B8266" s="1" t="s">
        <v>9920</v>
      </c>
      <c r="C8266" s="7">
        <f>YEAR('Main 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c r="A8267" s="1">
        <v>8266</v>
      </c>
      <c r="B8267" s="1" t="s">
        <v>9920</v>
      </c>
      <c r="C8267" s="7">
        <f>YEAR('Main 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c r="A8268" s="1">
        <v>8267</v>
      </c>
      <c r="B8268" s="1" t="s">
        <v>9923</v>
      </c>
      <c r="C8268" s="7">
        <f>YEAR('Main 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c r="A8269" s="1">
        <v>8268</v>
      </c>
      <c r="B8269" s="1" t="s">
        <v>9924</v>
      </c>
      <c r="C8269" s="7">
        <f>YEAR('Main 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c r="A8270" s="1">
        <v>8269</v>
      </c>
      <c r="B8270" s="1" t="s">
        <v>9924</v>
      </c>
      <c r="C8270" s="7">
        <f>YEAR('Main 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c r="A8271" s="1">
        <v>8270</v>
      </c>
      <c r="B8271" s="1" t="s">
        <v>9924</v>
      </c>
      <c r="C8271" s="7">
        <f>YEAR('Main 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c r="A8272" s="1">
        <v>8271</v>
      </c>
      <c r="B8272" s="1" t="s">
        <v>9924</v>
      </c>
      <c r="C8272" s="7">
        <f>YEAR('Main 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c r="A8273" s="1">
        <v>8272</v>
      </c>
      <c r="B8273" s="1" t="s">
        <v>9925</v>
      </c>
      <c r="C8273" s="7">
        <f>YEAR('Main 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c r="A8274" s="1">
        <v>8273</v>
      </c>
      <c r="B8274" s="1" t="s">
        <v>9926</v>
      </c>
      <c r="C8274" s="7">
        <f>YEAR('Main 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c r="A8275" s="1">
        <v>8274</v>
      </c>
      <c r="B8275" s="1" t="s">
        <v>9927</v>
      </c>
      <c r="C8275" s="7">
        <f>YEAR('Main 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c r="A8276" s="1">
        <v>8275</v>
      </c>
      <c r="B8276" s="1" t="s">
        <v>9928</v>
      </c>
      <c r="C8276" s="7">
        <f>YEAR('Main 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c r="A8277" s="1">
        <v>8276</v>
      </c>
      <c r="B8277" s="1" t="s">
        <v>9929</v>
      </c>
      <c r="C8277" s="7">
        <f>YEAR('Main 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c r="A8278" s="1">
        <v>8277</v>
      </c>
      <c r="B8278" s="1" t="s">
        <v>9930</v>
      </c>
      <c r="C8278" s="7">
        <f>YEAR('Main 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c r="A8279" s="1">
        <v>8278</v>
      </c>
      <c r="B8279" s="1" t="s">
        <v>9930</v>
      </c>
      <c r="C8279" s="7">
        <f>YEAR('Main 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c r="A8280" s="1">
        <v>8279</v>
      </c>
      <c r="B8280" s="1" t="s">
        <v>9930</v>
      </c>
      <c r="C8280" s="7">
        <f>YEAR('Main 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c r="A8281" s="1">
        <v>8280</v>
      </c>
      <c r="B8281" s="1" t="s">
        <v>9931</v>
      </c>
      <c r="C8281" s="7">
        <f>YEAR('Main 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c r="A8282" s="1">
        <v>8281</v>
      </c>
      <c r="B8282" s="1" t="s">
        <v>9932</v>
      </c>
      <c r="C8282" s="7">
        <f>YEAR('Main 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c r="A8283" s="1">
        <v>8282</v>
      </c>
      <c r="B8283" s="1" t="s">
        <v>9932</v>
      </c>
      <c r="C8283" s="7">
        <f>YEAR('Main 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c r="A8284" s="1">
        <v>8283</v>
      </c>
      <c r="B8284" s="1" t="s">
        <v>9933</v>
      </c>
      <c r="C8284" s="7">
        <f>YEAR('Main 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c r="A8285" s="1">
        <v>8284</v>
      </c>
      <c r="B8285" s="1" t="s">
        <v>9933</v>
      </c>
      <c r="C8285" s="7">
        <f>YEAR('Main 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c r="A8286" s="1">
        <v>8285</v>
      </c>
      <c r="B8286" s="1" t="s">
        <v>9933</v>
      </c>
      <c r="C8286" s="7">
        <f>YEAR('Main 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c r="A8287" s="1">
        <v>8286</v>
      </c>
      <c r="B8287" s="1" t="s">
        <v>9933</v>
      </c>
      <c r="C8287" s="7">
        <f>YEAR('Main 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c r="A8288" s="1">
        <v>8287</v>
      </c>
      <c r="B8288" s="1" t="s">
        <v>9934</v>
      </c>
      <c r="C8288" s="7">
        <f>YEAR('Main 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c r="A8289" s="1">
        <v>8288</v>
      </c>
      <c r="B8289" s="1" t="s">
        <v>9934</v>
      </c>
      <c r="C8289" s="7">
        <f>YEAR('Main 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c r="A8290" s="1">
        <v>8289</v>
      </c>
      <c r="B8290" s="1" t="s">
        <v>9934</v>
      </c>
      <c r="C8290" s="7">
        <f>YEAR('Main 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c r="A8291" s="1">
        <v>8290</v>
      </c>
      <c r="B8291" s="1" t="s">
        <v>9934</v>
      </c>
      <c r="C8291" s="7">
        <f>YEAR('Main 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c r="A8292" s="1">
        <v>8291</v>
      </c>
      <c r="B8292" s="1" t="s">
        <v>9934</v>
      </c>
      <c r="C8292" s="7">
        <f>YEAR('Main 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c r="A8293" s="1">
        <v>8292</v>
      </c>
      <c r="B8293" s="1" t="s">
        <v>9934</v>
      </c>
      <c r="C8293" s="7">
        <f>YEAR('Main 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c r="A8294" s="1">
        <v>8293</v>
      </c>
      <c r="B8294" s="1" t="s">
        <v>9935</v>
      </c>
      <c r="C8294" s="7">
        <f>YEAR('Main 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c r="A8295" s="1">
        <v>8294</v>
      </c>
      <c r="B8295" s="1" t="s">
        <v>9936</v>
      </c>
      <c r="C8295" s="7">
        <f>YEAR('Main 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c r="A8296" s="1">
        <v>8295</v>
      </c>
      <c r="B8296" s="1" t="s">
        <v>9937</v>
      </c>
      <c r="C8296" s="7">
        <f>YEAR('Main 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c r="A8297" s="1">
        <v>8296</v>
      </c>
      <c r="B8297" s="1" t="s">
        <v>9938</v>
      </c>
      <c r="C8297" s="7">
        <f>YEAR('Main 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c r="A8298" s="1">
        <v>8297</v>
      </c>
      <c r="B8298" s="1" t="s">
        <v>9938</v>
      </c>
      <c r="C8298" s="7">
        <f>YEAR('Main 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c r="A8299" s="1">
        <v>8298</v>
      </c>
      <c r="B8299" s="1" t="s">
        <v>9939</v>
      </c>
      <c r="C8299" s="7">
        <f>YEAR('Main 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c r="A8300" s="1">
        <v>8299</v>
      </c>
      <c r="B8300" s="1" t="s">
        <v>9939</v>
      </c>
      <c r="C8300" s="7">
        <f>YEAR('Main 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c r="A8301" s="1">
        <v>8300</v>
      </c>
      <c r="B8301" s="1" t="s">
        <v>9940</v>
      </c>
      <c r="C8301" s="7">
        <f>YEAR('Main 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c r="A8302" s="1">
        <v>8301</v>
      </c>
      <c r="B8302" s="1" t="s">
        <v>9941</v>
      </c>
      <c r="C8302" s="7">
        <f>YEAR('Main 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c r="A8303" s="1">
        <v>8302</v>
      </c>
      <c r="B8303" s="1" t="s">
        <v>9942</v>
      </c>
      <c r="C8303" s="7">
        <f>YEAR('Main 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c r="A8304" s="1">
        <v>8303</v>
      </c>
      <c r="B8304" s="1" t="s">
        <v>9942</v>
      </c>
      <c r="C8304" s="7">
        <f>YEAR('Main 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c r="A8305" s="1">
        <v>8304</v>
      </c>
      <c r="B8305" s="1" t="s">
        <v>9943</v>
      </c>
      <c r="C8305" s="7">
        <f>YEAR('Main 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c r="A8306" s="1">
        <v>8305</v>
      </c>
      <c r="B8306" s="1" t="s">
        <v>9944</v>
      </c>
      <c r="C8306" s="7">
        <f>YEAR('Main 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c r="A8307" s="1">
        <v>8306</v>
      </c>
      <c r="B8307" s="1" t="s">
        <v>9945</v>
      </c>
      <c r="C8307" s="7">
        <f>YEAR('Main 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c r="A8308" s="1">
        <v>8307</v>
      </c>
      <c r="B8308" s="1" t="s">
        <v>9945</v>
      </c>
      <c r="C8308" s="7">
        <f>YEAR('Main 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c r="A8309" s="1">
        <v>8308</v>
      </c>
      <c r="B8309" s="1" t="s">
        <v>9945</v>
      </c>
      <c r="C8309" s="7">
        <f>YEAR('Main 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c r="A8310" s="1">
        <v>8309</v>
      </c>
      <c r="B8310" s="1" t="s">
        <v>9946</v>
      </c>
      <c r="C8310" s="7">
        <f>YEAR('Main 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c r="A8311" s="1">
        <v>8310</v>
      </c>
      <c r="B8311" s="1" t="s">
        <v>9947</v>
      </c>
      <c r="C8311" s="7">
        <f>YEAR('Main 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c r="A8312" s="1">
        <v>8311</v>
      </c>
      <c r="B8312" s="1" t="s">
        <v>9947</v>
      </c>
      <c r="C8312" s="7">
        <f>YEAR('Main 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c r="A8313" s="1">
        <v>8312</v>
      </c>
      <c r="B8313" s="1" t="s">
        <v>9948</v>
      </c>
      <c r="C8313" s="7">
        <f>YEAR('Main 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c r="A8314" s="1">
        <v>8313</v>
      </c>
      <c r="B8314" s="1" t="s">
        <v>9948</v>
      </c>
      <c r="C8314" s="7">
        <f>YEAR('Main 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c r="A8315" s="1">
        <v>8314</v>
      </c>
      <c r="B8315" s="1" t="s">
        <v>9949</v>
      </c>
      <c r="C8315" s="7">
        <f>YEAR('Main 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c r="A8316" s="1">
        <v>8315</v>
      </c>
      <c r="B8316" s="1" t="s">
        <v>9949</v>
      </c>
      <c r="C8316" s="7">
        <f>YEAR('Main 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c r="A8317" s="1">
        <v>8316</v>
      </c>
      <c r="B8317" s="1" t="s">
        <v>9949</v>
      </c>
      <c r="C8317" s="7">
        <f>YEAR('Main 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c r="A8318" s="1">
        <v>8317</v>
      </c>
      <c r="B8318" s="1" t="s">
        <v>9949</v>
      </c>
      <c r="C8318" s="7">
        <f>YEAR('Main 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c r="A8319" s="1">
        <v>8318</v>
      </c>
      <c r="B8319" s="1" t="s">
        <v>9950</v>
      </c>
      <c r="C8319" s="7">
        <f>YEAR('Main 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c r="A8320" s="1">
        <v>8319</v>
      </c>
      <c r="B8320" s="1" t="s">
        <v>9950</v>
      </c>
      <c r="C8320" s="7">
        <f>YEAR('Main 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c r="A8321" s="1">
        <v>8320</v>
      </c>
      <c r="B8321" s="1" t="s">
        <v>9951</v>
      </c>
      <c r="C8321" s="7">
        <f>YEAR('Main 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c r="A8322" s="1">
        <v>8321</v>
      </c>
      <c r="B8322" s="1" t="s">
        <v>9952</v>
      </c>
      <c r="C8322" s="7">
        <f>YEAR('Main 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c r="A8323" s="1">
        <v>8322</v>
      </c>
      <c r="B8323" s="1" t="s">
        <v>9953</v>
      </c>
      <c r="C8323" s="7">
        <f>YEAR('Main 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c r="A8324" s="1">
        <v>8323</v>
      </c>
      <c r="B8324" s="1" t="s">
        <v>9954</v>
      </c>
      <c r="C8324" s="7">
        <f>YEAR('Main 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c r="A8325" s="1">
        <v>8324</v>
      </c>
      <c r="B8325" s="1" t="s">
        <v>9954</v>
      </c>
      <c r="C8325" s="7">
        <f>YEAR('Main 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c r="A8326" s="1">
        <v>8325</v>
      </c>
      <c r="B8326" s="1" t="s">
        <v>9955</v>
      </c>
      <c r="C8326" s="7">
        <f>YEAR('Main 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c r="A8327" s="1">
        <v>8326</v>
      </c>
      <c r="B8327" s="1" t="s">
        <v>9955</v>
      </c>
      <c r="C8327" s="7">
        <f>YEAR('Main 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c r="A8328" s="1">
        <v>8327</v>
      </c>
      <c r="B8328" s="1" t="s">
        <v>9956</v>
      </c>
      <c r="C8328" s="7">
        <f>YEAR('Main 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c r="A8329" s="1">
        <v>8328</v>
      </c>
      <c r="B8329" s="1" t="s">
        <v>9956</v>
      </c>
      <c r="C8329" s="7">
        <f>YEAR('Main 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c r="A8330" s="1">
        <v>8329</v>
      </c>
      <c r="B8330" s="1" t="s">
        <v>9957</v>
      </c>
      <c r="C8330" s="7">
        <f>YEAR('Main 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c r="A8331" s="1">
        <v>8330</v>
      </c>
      <c r="B8331" s="1" t="s">
        <v>9957</v>
      </c>
      <c r="C8331" s="7">
        <f>YEAR('Main 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c r="A8332" s="1">
        <v>8331</v>
      </c>
      <c r="B8332" s="1" t="s">
        <v>9958</v>
      </c>
      <c r="C8332" s="7">
        <f>YEAR('Main 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c r="A8333" s="1">
        <v>8332</v>
      </c>
      <c r="B8333" s="1" t="s">
        <v>9961</v>
      </c>
      <c r="C8333" s="7">
        <f>YEAR('Main 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c r="A8334" s="1">
        <v>8333</v>
      </c>
      <c r="B8334" s="1" t="s">
        <v>9961</v>
      </c>
      <c r="C8334" s="7">
        <f>YEAR('Main 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c r="A8335" s="1">
        <v>8334</v>
      </c>
      <c r="B8335" s="1" t="s">
        <v>9961</v>
      </c>
      <c r="C8335" s="7">
        <f>YEAR('Main 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c r="A8336" s="1">
        <v>8335</v>
      </c>
      <c r="B8336" s="1" t="s">
        <v>9961</v>
      </c>
      <c r="C8336" s="7">
        <f>YEAR('Main 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c r="A8337" s="1">
        <v>8336</v>
      </c>
      <c r="B8337" s="1" t="s">
        <v>9963</v>
      </c>
      <c r="C8337" s="7">
        <f>YEAR('Main 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c r="A8338" s="1">
        <v>8337</v>
      </c>
      <c r="B8338" s="1" t="s">
        <v>9964</v>
      </c>
      <c r="C8338" s="7">
        <f>YEAR('Main 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c r="A8339" s="1">
        <v>8338</v>
      </c>
      <c r="B8339" s="1" t="s">
        <v>9967</v>
      </c>
      <c r="C8339" s="7">
        <f>YEAR('Main 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c r="A8340" s="1">
        <v>8339</v>
      </c>
      <c r="B8340" s="1" t="s">
        <v>9967</v>
      </c>
      <c r="C8340" s="7">
        <f>YEAR('Main 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c r="A8341" s="1">
        <v>8340</v>
      </c>
      <c r="B8341" s="1" t="s">
        <v>9968</v>
      </c>
      <c r="C8341" s="7">
        <f>YEAR('Main 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c r="A8342" s="1">
        <v>8341</v>
      </c>
      <c r="B8342" s="1" t="s">
        <v>9969</v>
      </c>
      <c r="C8342" s="7">
        <f>YEAR('Main 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c r="A8343" s="1">
        <v>8342</v>
      </c>
      <c r="B8343" s="1" t="s">
        <v>9970</v>
      </c>
      <c r="C8343" s="7">
        <f>YEAR('Main 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c r="A8344" s="1">
        <v>8343</v>
      </c>
      <c r="B8344" s="1" t="s">
        <v>9971</v>
      </c>
      <c r="C8344" s="7">
        <f>YEAR('Main 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c r="A8345" s="1">
        <v>8344</v>
      </c>
      <c r="B8345" s="1" t="s">
        <v>9972</v>
      </c>
      <c r="C8345" s="7">
        <f>YEAR('Main 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c r="A8346" s="1">
        <v>8345</v>
      </c>
      <c r="B8346" s="1" t="s">
        <v>9972</v>
      </c>
      <c r="C8346" s="7">
        <f>YEAR('Main 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c r="A8347" s="1">
        <v>8346</v>
      </c>
      <c r="B8347" s="1" t="s">
        <v>9972</v>
      </c>
      <c r="C8347" s="7">
        <f>YEAR('Main 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c r="A8348" s="1">
        <v>8347</v>
      </c>
      <c r="B8348" s="1" t="s">
        <v>9973</v>
      </c>
      <c r="C8348" s="7">
        <f>YEAR('Main 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c r="A8349" s="1">
        <v>8348</v>
      </c>
      <c r="B8349" s="1" t="s">
        <v>9973</v>
      </c>
      <c r="C8349" s="7">
        <f>YEAR('Main 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c r="A8350" s="1">
        <v>8349</v>
      </c>
      <c r="B8350" s="1" t="s">
        <v>9973</v>
      </c>
      <c r="C8350" s="7">
        <f>YEAR('Main 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c r="A8351" s="1">
        <v>8350</v>
      </c>
      <c r="B8351" s="1" t="s">
        <v>9973</v>
      </c>
      <c r="C8351" s="7">
        <f>YEAR('Main 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c r="A8352" s="1">
        <v>8351</v>
      </c>
      <c r="B8352" s="1" t="s">
        <v>9973</v>
      </c>
      <c r="C8352" s="7">
        <f>YEAR('Main 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c r="A8353" s="1">
        <v>8352</v>
      </c>
      <c r="B8353" s="1" t="s">
        <v>9974</v>
      </c>
      <c r="C8353" s="7">
        <f>YEAR('Main 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c r="A8354" s="1">
        <v>8353</v>
      </c>
      <c r="B8354" s="1" t="s">
        <v>9974</v>
      </c>
      <c r="C8354" s="7">
        <f>YEAR('Main 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c r="A8355" s="1">
        <v>8354</v>
      </c>
      <c r="B8355" s="1" t="s">
        <v>9974</v>
      </c>
      <c r="C8355" s="7">
        <f>YEAR('Main 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c r="A8356" s="1">
        <v>8355</v>
      </c>
      <c r="B8356" s="1" t="s">
        <v>9974</v>
      </c>
      <c r="C8356" s="7">
        <f>YEAR('Main 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c r="A8357" s="1">
        <v>8356</v>
      </c>
      <c r="B8357" s="1" t="s">
        <v>9974</v>
      </c>
      <c r="C8357" s="7">
        <f>YEAR('Main 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c r="A8358" s="1">
        <v>8357</v>
      </c>
      <c r="B8358" s="1" t="s">
        <v>9975</v>
      </c>
      <c r="C8358" s="7">
        <f>YEAR('Main 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c r="A8359" s="1">
        <v>8358</v>
      </c>
      <c r="B8359" s="1" t="s">
        <v>9976</v>
      </c>
      <c r="C8359" s="7">
        <f>YEAR('Main 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c r="A8360" s="1">
        <v>8359</v>
      </c>
      <c r="B8360" s="1" t="s">
        <v>9976</v>
      </c>
      <c r="C8360" s="7">
        <f>YEAR('Main 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c r="A8361" s="1">
        <v>8360</v>
      </c>
      <c r="B8361" s="1" t="s">
        <v>9976</v>
      </c>
      <c r="C8361" s="7">
        <f>YEAR('Main 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c r="A8362" s="1">
        <v>8361</v>
      </c>
      <c r="B8362" s="1" t="s">
        <v>9977</v>
      </c>
      <c r="C8362" s="7">
        <f>YEAR('Main 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c r="A8363" s="1">
        <v>8362</v>
      </c>
      <c r="B8363" s="1" t="s">
        <v>9977</v>
      </c>
      <c r="C8363" s="7">
        <f>YEAR('Main 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c r="A8364" s="1">
        <v>8363</v>
      </c>
      <c r="B8364" s="1" t="s">
        <v>9977</v>
      </c>
      <c r="C8364" s="7">
        <f>YEAR('Main 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c r="A8365" s="1">
        <v>8364</v>
      </c>
      <c r="B8365" s="1" t="s">
        <v>9977</v>
      </c>
      <c r="C8365" s="7">
        <f>YEAR('Main 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c r="A8366" s="1">
        <v>8365</v>
      </c>
      <c r="B8366" s="1" t="s">
        <v>9978</v>
      </c>
      <c r="C8366" s="7">
        <f>YEAR('Main 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c r="A8367" s="1">
        <v>8366</v>
      </c>
      <c r="B8367" s="1" t="s">
        <v>9980</v>
      </c>
      <c r="C8367" s="7">
        <f>YEAR('Main 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c r="A8368" s="1">
        <v>8367</v>
      </c>
      <c r="B8368" s="1" t="s">
        <v>9981</v>
      </c>
      <c r="C8368" s="7">
        <f>YEAR('Main 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c r="A8369" s="1">
        <v>8368</v>
      </c>
      <c r="B8369" s="1" t="s">
        <v>9981</v>
      </c>
      <c r="C8369" s="7">
        <f>YEAR('Main 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c r="A8370" s="1">
        <v>8369</v>
      </c>
      <c r="B8370" s="1" t="s">
        <v>9981</v>
      </c>
      <c r="C8370" s="7">
        <f>YEAR('Main 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c r="A8371" s="1">
        <v>8370</v>
      </c>
      <c r="B8371" s="1" t="s">
        <v>9984</v>
      </c>
      <c r="C8371" s="7">
        <f>YEAR('Main 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c r="A8372" s="1">
        <v>8371</v>
      </c>
      <c r="B8372" s="1" t="s">
        <v>9985</v>
      </c>
      <c r="C8372" s="7">
        <f>YEAR('Main 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c r="A8373" s="1">
        <v>8372</v>
      </c>
      <c r="B8373" s="1" t="s">
        <v>9986</v>
      </c>
      <c r="C8373" s="7">
        <f>YEAR('Main 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c r="A8374" s="1">
        <v>8373</v>
      </c>
      <c r="B8374" s="1" t="s">
        <v>9987</v>
      </c>
      <c r="C8374" s="7">
        <f>YEAR('Main 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c r="A8375" s="1">
        <v>8374</v>
      </c>
      <c r="B8375" s="1" t="s">
        <v>9988</v>
      </c>
      <c r="C8375" s="7">
        <f>YEAR('Main 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c r="A8376" s="1">
        <v>8375</v>
      </c>
      <c r="B8376" s="1" t="s">
        <v>9989</v>
      </c>
      <c r="C8376" s="7">
        <f>YEAR('Main 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c r="A8377" s="1">
        <v>8376</v>
      </c>
      <c r="B8377" s="1" t="s">
        <v>9989</v>
      </c>
      <c r="C8377" s="7">
        <f>YEAR('Main 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c r="A8378" s="1">
        <v>8377</v>
      </c>
      <c r="B8378" s="1" t="s">
        <v>9990</v>
      </c>
      <c r="C8378" s="7">
        <f>YEAR('Main 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c r="A8379" s="1">
        <v>8378</v>
      </c>
      <c r="B8379" s="1" t="s">
        <v>9991</v>
      </c>
      <c r="C8379" s="7">
        <f>YEAR('Main 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c r="A8380" s="1">
        <v>8379</v>
      </c>
      <c r="B8380" s="1" t="s">
        <v>9991</v>
      </c>
      <c r="C8380" s="7">
        <f>YEAR('Main 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c r="A8381" s="1">
        <v>8380</v>
      </c>
      <c r="B8381" s="1" t="s">
        <v>9991</v>
      </c>
      <c r="C8381" s="7">
        <f>YEAR('Main 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c r="A8382" s="1">
        <v>8381</v>
      </c>
      <c r="B8382" s="1" t="s">
        <v>9992</v>
      </c>
      <c r="C8382" s="7">
        <f>YEAR('Main 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c r="A8383" s="1">
        <v>8382</v>
      </c>
      <c r="B8383" s="1" t="s">
        <v>9993</v>
      </c>
      <c r="C8383" s="7">
        <f>YEAR('Main 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c r="A8384" s="1">
        <v>8383</v>
      </c>
      <c r="B8384" s="1" t="s">
        <v>9994</v>
      </c>
      <c r="C8384" s="7">
        <f>YEAR('Main 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c r="A8385" s="1">
        <v>8384</v>
      </c>
      <c r="B8385" s="1" t="s">
        <v>9995</v>
      </c>
      <c r="C8385" s="7">
        <f>YEAR('Main 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c r="A8386" s="1">
        <v>8385</v>
      </c>
      <c r="B8386" s="1" t="s">
        <v>9995</v>
      </c>
      <c r="C8386" s="7">
        <f>YEAR('Main 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c r="A8387" s="1">
        <v>8386</v>
      </c>
      <c r="B8387" s="1" t="s">
        <v>9997</v>
      </c>
      <c r="C8387" s="7">
        <f>YEAR('Main 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c r="A8388" s="1">
        <v>8387</v>
      </c>
      <c r="B8388" s="1" t="s">
        <v>9998</v>
      </c>
      <c r="C8388" s="7">
        <f>YEAR('Main 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c r="A8389" s="1">
        <v>8388</v>
      </c>
      <c r="B8389" s="1" t="s">
        <v>9998</v>
      </c>
      <c r="C8389" s="7">
        <f>YEAR('Main 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c r="A8390" s="1">
        <v>8389</v>
      </c>
      <c r="B8390" s="1" t="s">
        <v>9999</v>
      </c>
      <c r="C8390" s="7">
        <f>YEAR('Main 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c r="A8391" s="1">
        <v>8390</v>
      </c>
      <c r="B8391" s="1" t="s">
        <v>10000</v>
      </c>
      <c r="C8391" s="7">
        <f>YEAR('Main 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c r="A8392" s="1">
        <v>8391</v>
      </c>
      <c r="B8392" s="1" t="s">
        <v>10001</v>
      </c>
      <c r="C8392" s="7">
        <f>YEAR('Main 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c r="A8393" s="1">
        <v>8392</v>
      </c>
      <c r="B8393" s="1" t="s">
        <v>10002</v>
      </c>
      <c r="C8393" s="7">
        <f>YEAR('Main 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c r="A8394" s="1">
        <v>8393</v>
      </c>
      <c r="B8394" s="1" t="s">
        <v>10004</v>
      </c>
      <c r="C8394" s="7">
        <f>YEAR('Main 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c r="A8395" s="1">
        <v>8394</v>
      </c>
      <c r="B8395" s="1" t="s">
        <v>10004</v>
      </c>
      <c r="C8395" s="7">
        <f>YEAR('Main 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c r="A8396" s="1">
        <v>8395</v>
      </c>
      <c r="B8396" s="1" t="s">
        <v>10004</v>
      </c>
      <c r="C8396" s="7">
        <f>YEAR('Main 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c r="A8397" s="1">
        <v>8396</v>
      </c>
      <c r="B8397" s="1" t="s">
        <v>10004</v>
      </c>
      <c r="C8397" s="7">
        <f>YEAR('Main 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c r="A8398" s="1">
        <v>8397</v>
      </c>
      <c r="B8398" s="1" t="s">
        <v>10005</v>
      </c>
      <c r="C8398" s="7">
        <f>YEAR('Main 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c r="A8399" s="1">
        <v>8398</v>
      </c>
      <c r="B8399" s="1" t="s">
        <v>10006</v>
      </c>
      <c r="C8399" s="7">
        <f>YEAR('Main 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c r="A8400" s="1">
        <v>8399</v>
      </c>
      <c r="B8400" s="1" t="s">
        <v>10007</v>
      </c>
      <c r="C8400" s="7">
        <f>YEAR('Main 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c r="A8401" s="1">
        <v>8400</v>
      </c>
      <c r="B8401" s="1" t="s">
        <v>10008</v>
      </c>
      <c r="C8401" s="7">
        <f>YEAR('Main 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c r="A8402" s="1">
        <v>8401</v>
      </c>
      <c r="B8402" s="1" t="s">
        <v>10009</v>
      </c>
      <c r="C8402" s="7">
        <f>YEAR('Main 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c r="A8403" s="1">
        <v>8402</v>
      </c>
      <c r="B8403" s="1" t="s">
        <v>10009</v>
      </c>
      <c r="C8403" s="7">
        <f>YEAR('Main 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c r="A8404" s="1">
        <v>8403</v>
      </c>
      <c r="B8404" s="1" t="s">
        <v>10009</v>
      </c>
      <c r="C8404" s="7">
        <f>YEAR('Main 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c r="A8405" s="1">
        <v>8404</v>
      </c>
      <c r="B8405" s="1" t="s">
        <v>10010</v>
      </c>
      <c r="C8405" s="7">
        <f>YEAR('Main 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c r="A8406" s="1">
        <v>8405</v>
      </c>
      <c r="B8406" s="1" t="s">
        <v>10011</v>
      </c>
      <c r="C8406" s="7">
        <f>YEAR('Main 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c r="A8407" s="1">
        <v>8406</v>
      </c>
      <c r="B8407" s="1" t="s">
        <v>10011</v>
      </c>
      <c r="C8407" s="7">
        <f>YEAR('Main 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c r="A8408" s="1">
        <v>8407</v>
      </c>
      <c r="B8408" s="1" t="s">
        <v>10011</v>
      </c>
      <c r="C8408" s="7">
        <f>YEAR('Main 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c r="A8409" s="1">
        <v>8408</v>
      </c>
      <c r="B8409" s="1" t="s">
        <v>10011</v>
      </c>
      <c r="C8409" s="7">
        <f>YEAR('Main 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c r="A8410" s="1">
        <v>8409</v>
      </c>
      <c r="B8410" s="1" t="s">
        <v>10011</v>
      </c>
      <c r="C8410" s="7">
        <f>YEAR('Main 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c r="A8411" s="1">
        <v>8410</v>
      </c>
      <c r="B8411" s="1" t="s">
        <v>10012</v>
      </c>
      <c r="C8411" s="7">
        <f>YEAR('Main 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c r="A8412" s="1">
        <v>8411</v>
      </c>
      <c r="B8412" s="1" t="s">
        <v>10013</v>
      </c>
      <c r="C8412" s="7">
        <f>YEAR('Main 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c r="A8413" s="1">
        <v>8412</v>
      </c>
      <c r="B8413" s="1" t="s">
        <v>10014</v>
      </c>
      <c r="C8413" s="7">
        <f>YEAR('Main 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c r="A8414" s="1">
        <v>8413</v>
      </c>
      <c r="B8414" s="1" t="s">
        <v>10015</v>
      </c>
      <c r="C8414" s="7">
        <f>YEAR('Main 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c r="A8415" s="1">
        <v>8414</v>
      </c>
      <c r="B8415" s="1" t="s">
        <v>10016</v>
      </c>
      <c r="C8415" s="7">
        <f>YEAR('Main 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c r="A8416" s="1">
        <v>8415</v>
      </c>
      <c r="B8416" s="1" t="s">
        <v>10016</v>
      </c>
      <c r="C8416" s="7">
        <f>YEAR('Main 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c r="A8417" s="1">
        <v>8416</v>
      </c>
      <c r="B8417" s="1" t="s">
        <v>10017</v>
      </c>
      <c r="C8417" s="7">
        <f>YEAR('Main 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c r="A8418" s="1">
        <v>8417</v>
      </c>
      <c r="B8418" s="1" t="s">
        <v>10018</v>
      </c>
      <c r="C8418" s="7">
        <f>YEAR('Main 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c r="A8419" s="1">
        <v>8418</v>
      </c>
      <c r="B8419" s="1" t="s">
        <v>10018</v>
      </c>
      <c r="C8419" s="7">
        <f>YEAR('Main 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c r="A8420" s="1">
        <v>8419</v>
      </c>
      <c r="B8420" s="1" t="s">
        <v>10018</v>
      </c>
      <c r="C8420" s="7">
        <f>YEAR('Main 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c r="A8421" s="1">
        <v>8420</v>
      </c>
      <c r="B8421" s="1" t="s">
        <v>10018</v>
      </c>
      <c r="C8421" s="7">
        <f>YEAR('Main 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c r="A8422" s="1">
        <v>8421</v>
      </c>
      <c r="B8422" s="1" t="s">
        <v>10018</v>
      </c>
      <c r="C8422" s="7">
        <f>YEAR('Main 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c r="A8423" s="1">
        <v>8422</v>
      </c>
      <c r="B8423" s="1" t="s">
        <v>10019</v>
      </c>
      <c r="C8423" s="7">
        <f>YEAR('Main 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c r="A8424" s="1">
        <v>8423</v>
      </c>
      <c r="B8424" s="1" t="s">
        <v>10019</v>
      </c>
      <c r="C8424" s="7">
        <f>YEAR('Main 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c r="A8425" s="1">
        <v>8424</v>
      </c>
      <c r="B8425" s="1" t="s">
        <v>10019</v>
      </c>
      <c r="C8425" s="7">
        <f>YEAR('Main 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c r="A8426" s="1">
        <v>8425</v>
      </c>
      <c r="B8426" s="1" t="s">
        <v>10019</v>
      </c>
      <c r="C8426" s="7">
        <f>YEAR('Main 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c r="A8427" s="1">
        <v>8426</v>
      </c>
      <c r="B8427" s="1" t="s">
        <v>10020</v>
      </c>
      <c r="C8427" s="7">
        <f>YEAR('Main 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c r="A8428" s="1">
        <v>8427</v>
      </c>
      <c r="B8428" s="1" t="s">
        <v>10021</v>
      </c>
      <c r="C8428" s="7">
        <f>YEAR('Main 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c r="A8429" s="1">
        <v>8428</v>
      </c>
      <c r="B8429" s="1" t="s">
        <v>10022</v>
      </c>
      <c r="C8429" s="7">
        <f>YEAR('Main 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c r="A8430" s="1">
        <v>8429</v>
      </c>
      <c r="B8430" s="1" t="s">
        <v>10023</v>
      </c>
      <c r="C8430" s="7">
        <f>YEAR('Main 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c r="A8431" s="1">
        <v>8430</v>
      </c>
      <c r="B8431" s="1" t="s">
        <v>10024</v>
      </c>
      <c r="C8431" s="7">
        <f>YEAR('Main 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c r="A8432" s="1">
        <v>8431</v>
      </c>
      <c r="B8432" s="1" t="s">
        <v>10025</v>
      </c>
      <c r="C8432" s="7">
        <f>YEAR('Main 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c r="A8433" s="1">
        <v>8432</v>
      </c>
      <c r="B8433" s="1" t="s">
        <v>10026</v>
      </c>
      <c r="C8433" s="7">
        <f>YEAR('Main 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c r="A8434" s="1">
        <v>8433</v>
      </c>
      <c r="B8434" s="1" t="s">
        <v>10027</v>
      </c>
      <c r="C8434" s="7">
        <f>YEAR('Main 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c r="A8435" s="1">
        <v>8434</v>
      </c>
      <c r="B8435" s="1" t="s">
        <v>10027</v>
      </c>
      <c r="C8435" s="7">
        <f>YEAR('Main 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c r="A8436" s="1">
        <v>8435</v>
      </c>
      <c r="B8436" s="1" t="s">
        <v>10027</v>
      </c>
      <c r="C8436" s="7">
        <f>YEAR('Main 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c r="A8437" s="1">
        <v>8436</v>
      </c>
      <c r="B8437" s="1" t="s">
        <v>10027</v>
      </c>
      <c r="C8437" s="7">
        <f>YEAR('Main 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c r="A8438" s="1">
        <v>8437</v>
      </c>
      <c r="B8438" s="1" t="s">
        <v>10028</v>
      </c>
      <c r="C8438" s="7">
        <f>YEAR('Main 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c r="A8439" s="1">
        <v>8438</v>
      </c>
      <c r="B8439" s="1" t="s">
        <v>10029</v>
      </c>
      <c r="C8439" s="7">
        <f>YEAR('Main 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c r="A8440" s="1">
        <v>8439</v>
      </c>
      <c r="B8440" s="1" t="s">
        <v>10030</v>
      </c>
      <c r="C8440" s="7">
        <f>YEAR('Main 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c r="A8441" s="1">
        <v>8440</v>
      </c>
      <c r="B8441" s="1" t="s">
        <v>10031</v>
      </c>
      <c r="C8441" s="7">
        <f>YEAR('Main 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c r="A8442" s="1">
        <v>8441</v>
      </c>
      <c r="B8442" s="1" t="s">
        <v>10032</v>
      </c>
      <c r="C8442" s="7">
        <f>YEAR('Main 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c r="A8443" s="1">
        <v>8442</v>
      </c>
      <c r="B8443" s="1" t="s">
        <v>10033</v>
      </c>
      <c r="C8443" s="7">
        <f>YEAR('Main 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c r="A8444" s="1">
        <v>8443</v>
      </c>
      <c r="B8444" s="1" t="s">
        <v>10034</v>
      </c>
      <c r="C8444" s="7">
        <f>YEAR('Main 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c r="A8445" s="1">
        <v>8444</v>
      </c>
      <c r="B8445" s="1" t="s">
        <v>10034</v>
      </c>
      <c r="C8445" s="7">
        <f>YEAR('Main 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c r="A8446" s="1">
        <v>8445</v>
      </c>
      <c r="B8446" s="1" t="s">
        <v>10034</v>
      </c>
      <c r="C8446" s="7">
        <f>YEAR('Main 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c r="A8447" s="1">
        <v>8446</v>
      </c>
      <c r="B8447" s="1" t="s">
        <v>10035</v>
      </c>
      <c r="C8447" s="7">
        <f>YEAR('Main 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c r="A8448" s="1">
        <v>8447</v>
      </c>
      <c r="B8448" s="1" t="s">
        <v>10035</v>
      </c>
      <c r="C8448" s="7">
        <f>YEAR('Main 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c r="A8449" s="1">
        <v>8448</v>
      </c>
      <c r="B8449" s="1" t="s">
        <v>10035</v>
      </c>
      <c r="C8449" s="7">
        <f>YEAR('Main 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c r="A8450" s="1">
        <v>8449</v>
      </c>
      <c r="B8450" s="1" t="s">
        <v>10035</v>
      </c>
      <c r="C8450" s="7">
        <f>YEAR('Main 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c r="A8451" s="1">
        <v>8450</v>
      </c>
      <c r="B8451" s="1" t="s">
        <v>10035</v>
      </c>
      <c r="C8451" s="7">
        <f>YEAR('Main 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c r="A8452" s="1">
        <v>8451</v>
      </c>
      <c r="B8452" s="1" t="s">
        <v>10035</v>
      </c>
      <c r="C8452" s="7">
        <f>YEAR('Main 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c r="A8453" s="1">
        <v>8452</v>
      </c>
      <c r="B8453" s="1" t="s">
        <v>10036</v>
      </c>
      <c r="C8453" s="7">
        <f>YEAR('Main 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c r="A8454" s="1">
        <v>8453</v>
      </c>
      <c r="B8454" s="1" t="s">
        <v>10037</v>
      </c>
      <c r="C8454" s="7">
        <f>YEAR('Main 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c r="A8455" s="1">
        <v>8454</v>
      </c>
      <c r="B8455" s="1" t="s">
        <v>10037</v>
      </c>
      <c r="C8455" s="7">
        <f>YEAR('Main 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c r="A8456" s="1">
        <v>8455</v>
      </c>
      <c r="B8456" s="1" t="s">
        <v>10037</v>
      </c>
      <c r="C8456" s="7">
        <f>YEAR('Main 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c r="A8457" s="1">
        <v>8456</v>
      </c>
      <c r="B8457" s="1" t="s">
        <v>10038</v>
      </c>
      <c r="C8457" s="7">
        <f>YEAR('Main 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c r="A8458" s="1">
        <v>8457</v>
      </c>
      <c r="B8458" s="1" t="s">
        <v>10039</v>
      </c>
      <c r="C8458" s="7">
        <f>YEAR('Main 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c r="A8459" s="1">
        <v>8458</v>
      </c>
      <c r="B8459" s="1" t="s">
        <v>10039</v>
      </c>
      <c r="C8459" s="7">
        <f>YEAR('Main 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c r="A8460" s="1">
        <v>8459</v>
      </c>
      <c r="B8460" s="1" t="s">
        <v>10040</v>
      </c>
      <c r="C8460" s="7">
        <f>YEAR('Main 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c r="A8461" s="1">
        <v>8460</v>
      </c>
      <c r="B8461" s="1" t="s">
        <v>10040</v>
      </c>
      <c r="C8461" s="7">
        <f>YEAR('Main 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c r="A8462" s="1">
        <v>8461</v>
      </c>
      <c r="B8462" s="1" t="s">
        <v>10041</v>
      </c>
      <c r="C8462" s="7">
        <f>YEAR('Main 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c r="A8463" s="1">
        <v>8462</v>
      </c>
      <c r="B8463" s="1" t="s">
        <v>10041</v>
      </c>
      <c r="C8463" s="7">
        <f>YEAR('Main 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c r="A8464" s="1">
        <v>8463</v>
      </c>
      <c r="B8464" s="1" t="s">
        <v>10042</v>
      </c>
      <c r="C8464" s="7">
        <f>YEAR('Main 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c r="A8465" s="1">
        <v>8464</v>
      </c>
      <c r="B8465" s="1" t="s">
        <v>10043</v>
      </c>
      <c r="C8465" s="7">
        <f>YEAR('Main 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c r="A8466" s="1">
        <v>8465</v>
      </c>
      <c r="B8466" s="1" t="s">
        <v>10044</v>
      </c>
      <c r="C8466" s="7">
        <f>YEAR('Main 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c r="A8467" s="1">
        <v>8466</v>
      </c>
      <c r="B8467" s="1" t="s">
        <v>10045</v>
      </c>
      <c r="C8467" s="7">
        <f>YEAR('Main 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c r="A8468" s="1">
        <v>8467</v>
      </c>
      <c r="B8468" s="1" t="s">
        <v>10046</v>
      </c>
      <c r="C8468" s="7">
        <f>YEAR('Main 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c r="A8469" s="1">
        <v>8468</v>
      </c>
      <c r="B8469" s="1" t="s">
        <v>10047</v>
      </c>
      <c r="C8469" s="7">
        <f>YEAR('Main 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c r="A8470" s="1">
        <v>8469</v>
      </c>
      <c r="B8470" s="1" t="s">
        <v>10048</v>
      </c>
      <c r="C8470" s="7">
        <f>YEAR('Main 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c r="A8471" s="1">
        <v>8470</v>
      </c>
      <c r="B8471" s="1" t="s">
        <v>10049</v>
      </c>
      <c r="C8471" s="7">
        <f>YEAR('Main 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c r="A8472" s="1">
        <v>8471</v>
      </c>
      <c r="B8472" s="1" t="s">
        <v>10049</v>
      </c>
      <c r="C8472" s="7">
        <f>YEAR('Main 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c r="A8473" s="1">
        <v>8472</v>
      </c>
      <c r="B8473" s="1" t="s">
        <v>10049</v>
      </c>
      <c r="C8473" s="7">
        <f>YEAR('Main 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c r="A8474" s="1">
        <v>8473</v>
      </c>
      <c r="B8474" s="1" t="s">
        <v>10049</v>
      </c>
      <c r="C8474" s="7">
        <f>YEAR('Main 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c r="A8475" s="1">
        <v>8474</v>
      </c>
      <c r="B8475" s="1" t="s">
        <v>10050</v>
      </c>
      <c r="C8475" s="7">
        <f>YEAR('Main 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c r="A8476" s="1">
        <v>8475</v>
      </c>
      <c r="B8476" s="1" t="s">
        <v>10051</v>
      </c>
      <c r="C8476" s="7">
        <f>YEAR('Main 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c r="A8477" s="1">
        <v>8476</v>
      </c>
      <c r="B8477" s="1" t="s">
        <v>10051</v>
      </c>
      <c r="C8477" s="7">
        <f>YEAR('Main 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c r="A8478" s="1">
        <v>8477</v>
      </c>
      <c r="B8478" s="1" t="s">
        <v>10052</v>
      </c>
      <c r="C8478" s="7">
        <f>YEAR('Main 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c r="A8479" s="1">
        <v>8478</v>
      </c>
      <c r="B8479" s="1" t="s">
        <v>10053</v>
      </c>
      <c r="C8479" s="7">
        <f>YEAR('Main 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c r="A8480" s="1">
        <v>8479</v>
      </c>
      <c r="B8480" s="1" t="s">
        <v>10056</v>
      </c>
      <c r="C8480" s="7">
        <f>YEAR('Main 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c r="A8481" s="1">
        <v>8480</v>
      </c>
      <c r="B8481" s="1" t="s">
        <v>10057</v>
      </c>
      <c r="C8481" s="7">
        <f>YEAR('Main 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c r="A8482" s="1">
        <v>8481</v>
      </c>
      <c r="B8482" s="1" t="s">
        <v>10058</v>
      </c>
      <c r="C8482" s="7">
        <f>YEAR('Main 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c r="A8483" s="1">
        <v>8482</v>
      </c>
      <c r="B8483" s="1" t="s">
        <v>10059</v>
      </c>
      <c r="C8483" s="7">
        <f>YEAR('Main 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c r="A8484" s="1">
        <v>8483</v>
      </c>
      <c r="B8484" s="1" t="s">
        <v>10060</v>
      </c>
      <c r="C8484" s="7">
        <f>YEAR('Main 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c r="A8485" s="1">
        <v>8484</v>
      </c>
      <c r="B8485" s="1" t="s">
        <v>10061</v>
      </c>
      <c r="C8485" s="7">
        <f>YEAR('Main 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c r="A8486" s="1">
        <v>8485</v>
      </c>
      <c r="B8486" s="1" t="s">
        <v>10062</v>
      </c>
      <c r="C8486" s="7">
        <f>YEAR('Main 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c r="A8487" s="1">
        <v>8486</v>
      </c>
      <c r="B8487" s="1" t="s">
        <v>10063</v>
      </c>
      <c r="C8487" s="7">
        <f>YEAR('Main 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c r="A8488" s="1">
        <v>8487</v>
      </c>
      <c r="B8488" s="1" t="s">
        <v>10063</v>
      </c>
      <c r="C8488" s="7">
        <f>YEAR('Main 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c r="A8489" s="1">
        <v>8488</v>
      </c>
      <c r="B8489" s="1" t="s">
        <v>10063</v>
      </c>
      <c r="C8489" s="7">
        <f>YEAR('Main 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c r="A8490" s="1">
        <v>8489</v>
      </c>
      <c r="B8490" s="1" t="s">
        <v>10066</v>
      </c>
      <c r="C8490" s="7">
        <f>YEAR('Main 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c r="A8491" s="1">
        <v>8490</v>
      </c>
      <c r="B8491" s="1" t="s">
        <v>10066</v>
      </c>
      <c r="C8491" s="7">
        <f>YEAR('Main 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c r="A8492" s="1">
        <v>8491</v>
      </c>
      <c r="B8492" s="1" t="s">
        <v>10066</v>
      </c>
      <c r="C8492" s="7">
        <f>YEAR('Main 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c r="A8493" s="1">
        <v>8492</v>
      </c>
      <c r="B8493" s="1" t="s">
        <v>10067</v>
      </c>
      <c r="C8493" s="7">
        <f>YEAR('Main 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c r="A8494" s="1">
        <v>8493</v>
      </c>
      <c r="B8494" s="1" t="s">
        <v>10068</v>
      </c>
      <c r="C8494" s="7">
        <f>YEAR('Main 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c r="A8495" s="1">
        <v>8494</v>
      </c>
      <c r="B8495" s="1" t="s">
        <v>10068</v>
      </c>
      <c r="C8495" s="7">
        <f>YEAR('Main 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c r="A8496" s="1">
        <v>8495</v>
      </c>
      <c r="B8496" s="1" t="s">
        <v>10068</v>
      </c>
      <c r="C8496" s="7">
        <f>YEAR('Main 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c r="A8497" s="1">
        <v>8496</v>
      </c>
      <c r="B8497" s="1" t="s">
        <v>10069</v>
      </c>
      <c r="C8497" s="7">
        <f>YEAR('Main 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c r="A8498" s="1">
        <v>8497</v>
      </c>
      <c r="B8498" s="1" t="s">
        <v>10070</v>
      </c>
      <c r="C8498" s="7">
        <f>YEAR('Main 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c r="A8499" s="1">
        <v>8498</v>
      </c>
      <c r="B8499" s="1" t="s">
        <v>10070</v>
      </c>
      <c r="C8499" s="7">
        <f>YEAR('Main 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c r="A8500" s="1">
        <v>8499</v>
      </c>
      <c r="B8500" s="1" t="s">
        <v>10070</v>
      </c>
      <c r="C8500" s="7">
        <f>YEAR('Main 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c r="A8501" s="1">
        <v>8500</v>
      </c>
      <c r="B8501" s="1" t="s">
        <v>10070</v>
      </c>
      <c r="C8501" s="7">
        <f>YEAR('Main 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c r="A8502" s="1">
        <v>8501</v>
      </c>
      <c r="B8502" s="1" t="s">
        <v>10070</v>
      </c>
      <c r="C8502" s="7">
        <f>YEAR('Main 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c r="A8503" s="1">
        <v>8502</v>
      </c>
      <c r="B8503" s="1" t="s">
        <v>10071</v>
      </c>
      <c r="C8503" s="7">
        <f>YEAR('Main 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c r="A8504" s="1">
        <v>8503</v>
      </c>
      <c r="B8504" s="1" t="s">
        <v>10071</v>
      </c>
      <c r="C8504" s="7">
        <f>YEAR('Main 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c r="A8505" s="1">
        <v>8504</v>
      </c>
      <c r="B8505" s="1" t="s">
        <v>10072</v>
      </c>
      <c r="C8505" s="7">
        <f>YEAR('Main 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c r="A8506" s="1">
        <v>8505</v>
      </c>
      <c r="B8506" s="1" t="s">
        <v>10073</v>
      </c>
      <c r="C8506" s="7">
        <f>YEAR('Main 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c r="A8507" s="1">
        <v>8506</v>
      </c>
      <c r="B8507" s="1" t="s">
        <v>10074</v>
      </c>
      <c r="C8507" s="7">
        <f>YEAR('Main 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c r="A8508" s="1">
        <v>8507</v>
      </c>
      <c r="B8508" s="1" t="s">
        <v>10074</v>
      </c>
      <c r="C8508" s="7">
        <f>YEAR('Main 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c r="A8509" s="1">
        <v>8508</v>
      </c>
      <c r="B8509" s="1" t="s">
        <v>10074</v>
      </c>
      <c r="C8509" s="7">
        <f>YEAR('Main 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c r="A8510" s="1">
        <v>8509</v>
      </c>
      <c r="B8510" s="1" t="s">
        <v>10075</v>
      </c>
      <c r="C8510" s="7">
        <f>YEAR('Main 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c r="A8511" s="1">
        <v>8510</v>
      </c>
      <c r="B8511" s="1" t="s">
        <v>10075</v>
      </c>
      <c r="C8511" s="7">
        <f>YEAR('Main 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c r="A8512" s="1">
        <v>8511</v>
      </c>
      <c r="B8512" s="1" t="s">
        <v>10075</v>
      </c>
      <c r="C8512" s="7">
        <f>YEAR('Main 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c r="A8513" s="1">
        <v>8512</v>
      </c>
      <c r="B8513" s="1" t="s">
        <v>10076</v>
      </c>
      <c r="C8513" s="7">
        <f>YEAR('Main 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c r="A8514" s="1">
        <v>8513</v>
      </c>
      <c r="B8514" s="1" t="s">
        <v>10077</v>
      </c>
      <c r="C8514" s="7">
        <f>YEAR('Main 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c r="A8515" s="1">
        <v>8514</v>
      </c>
      <c r="B8515" s="1" t="s">
        <v>10078</v>
      </c>
      <c r="C8515" s="7">
        <f>YEAR('Main 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c r="A8516" s="1">
        <v>8515</v>
      </c>
      <c r="B8516" s="1" t="s">
        <v>10079</v>
      </c>
      <c r="C8516" s="7">
        <f>YEAR('Main 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c r="A8517" s="1">
        <v>8516</v>
      </c>
      <c r="B8517" s="1" t="s">
        <v>10079</v>
      </c>
      <c r="C8517" s="7">
        <f>YEAR('Main 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c r="A8518" s="1">
        <v>8517</v>
      </c>
      <c r="B8518" s="1" t="s">
        <v>10080</v>
      </c>
      <c r="C8518" s="7">
        <f>YEAR('Main 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c r="A8519" s="1">
        <v>8518</v>
      </c>
      <c r="B8519" s="1" t="s">
        <v>10081</v>
      </c>
      <c r="C8519" s="7">
        <f>YEAR('Main 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c r="A8520" s="1">
        <v>8519</v>
      </c>
      <c r="B8520" s="1" t="s">
        <v>10082</v>
      </c>
      <c r="C8520" s="7">
        <f>YEAR('Main 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c r="A8521" s="1">
        <v>8520</v>
      </c>
      <c r="B8521" s="1" t="s">
        <v>10082</v>
      </c>
      <c r="C8521" s="7">
        <f>YEAR('Main 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c r="A8522" s="1">
        <v>8521</v>
      </c>
      <c r="B8522" s="1" t="s">
        <v>10082</v>
      </c>
      <c r="C8522" s="7">
        <f>YEAR('Main 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c r="A8523" s="1">
        <v>8522</v>
      </c>
      <c r="B8523" s="1" t="s">
        <v>10083</v>
      </c>
      <c r="C8523" s="7">
        <f>YEAR('Main 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c r="A8524" s="1">
        <v>8523</v>
      </c>
      <c r="B8524" s="1" t="s">
        <v>10084</v>
      </c>
      <c r="C8524" s="7">
        <f>YEAR('Main 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c r="A8525" s="1">
        <v>8524</v>
      </c>
      <c r="B8525" s="1" t="s">
        <v>10085</v>
      </c>
      <c r="C8525" s="7">
        <f>YEAR('Main 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c r="A8526" s="1">
        <v>8525</v>
      </c>
      <c r="B8526" s="1" t="s">
        <v>10086</v>
      </c>
      <c r="C8526" s="7">
        <f>YEAR('Main 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c r="A8527" s="1">
        <v>8526</v>
      </c>
      <c r="B8527" s="1" t="s">
        <v>10086</v>
      </c>
      <c r="C8527" s="7">
        <f>YEAR('Main 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c r="A8528" s="1">
        <v>8527</v>
      </c>
      <c r="B8528" s="1" t="s">
        <v>10086</v>
      </c>
      <c r="C8528" s="7">
        <f>YEAR('Main 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c r="A8529" s="1">
        <v>8528</v>
      </c>
      <c r="B8529" s="1" t="s">
        <v>10086</v>
      </c>
      <c r="C8529" s="7">
        <f>YEAR('Main 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c r="A8530" s="1">
        <v>8529</v>
      </c>
      <c r="B8530" s="1" t="s">
        <v>10086</v>
      </c>
      <c r="C8530" s="7">
        <f>YEAR('Main 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c r="A8531" s="1">
        <v>8530</v>
      </c>
      <c r="B8531" s="1" t="s">
        <v>10087</v>
      </c>
      <c r="C8531" s="7">
        <f>YEAR('Main 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c r="A8532" s="1">
        <v>8531</v>
      </c>
      <c r="B8532" s="1" t="s">
        <v>10088</v>
      </c>
      <c r="C8532" s="7">
        <f>YEAR('Main 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c r="A8533" s="1">
        <v>8532</v>
      </c>
      <c r="B8533" s="1" t="s">
        <v>10088</v>
      </c>
      <c r="C8533" s="7">
        <f>YEAR('Main 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c r="A8534" s="1">
        <v>8533</v>
      </c>
      <c r="B8534" s="1" t="s">
        <v>10088</v>
      </c>
      <c r="C8534" s="7">
        <f>YEAR('Main 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c r="A8535" s="1">
        <v>8534</v>
      </c>
      <c r="B8535" s="1" t="s">
        <v>10088</v>
      </c>
      <c r="C8535" s="7">
        <f>YEAR('Main 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c r="A8536" s="1">
        <v>8535</v>
      </c>
      <c r="B8536" s="1" t="s">
        <v>10089</v>
      </c>
      <c r="C8536" s="7">
        <f>YEAR('Main 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c r="A8537" s="1">
        <v>8536</v>
      </c>
      <c r="B8537" s="1" t="s">
        <v>10090</v>
      </c>
      <c r="C8537" s="7">
        <f>YEAR('Main 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c r="A8538" s="1">
        <v>8537</v>
      </c>
      <c r="B8538" s="1" t="s">
        <v>10091</v>
      </c>
      <c r="C8538" s="7">
        <f>YEAR('Main 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c r="A8539" s="1">
        <v>8538</v>
      </c>
      <c r="B8539" s="1" t="s">
        <v>10091</v>
      </c>
      <c r="C8539" s="7">
        <f>YEAR('Main 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c r="A8540" s="1">
        <v>8539</v>
      </c>
      <c r="B8540" s="1" t="s">
        <v>10091</v>
      </c>
      <c r="C8540" s="7">
        <f>YEAR('Main 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c r="A8541" s="1">
        <v>8540</v>
      </c>
      <c r="B8541" s="1" t="s">
        <v>10094</v>
      </c>
      <c r="C8541" s="7">
        <f>YEAR('Main 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c r="A8542" s="1">
        <v>8541</v>
      </c>
      <c r="B8542" s="1" t="s">
        <v>10094</v>
      </c>
      <c r="C8542" s="7">
        <f>YEAR('Main 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c r="A8543" s="1">
        <v>8542</v>
      </c>
      <c r="B8543" s="1" t="s">
        <v>10095</v>
      </c>
      <c r="C8543" s="7">
        <f>YEAR('Main 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c r="A8544" s="1">
        <v>8543</v>
      </c>
      <c r="B8544" s="1" t="s">
        <v>10095</v>
      </c>
      <c r="C8544" s="7">
        <f>YEAR('Main 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c r="A8545" s="1">
        <v>8544</v>
      </c>
      <c r="B8545" s="1" t="s">
        <v>10096</v>
      </c>
      <c r="C8545" s="7">
        <f>YEAR('Main 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c r="A8546" s="1">
        <v>8545</v>
      </c>
      <c r="B8546" s="1" t="s">
        <v>10097</v>
      </c>
      <c r="C8546" s="7">
        <f>YEAR('Main 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c r="A8547" s="1">
        <v>8546</v>
      </c>
      <c r="B8547" s="1" t="s">
        <v>10097</v>
      </c>
      <c r="C8547" s="7">
        <f>YEAR('Main 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c r="A8548" s="1">
        <v>8547</v>
      </c>
      <c r="B8548" s="1" t="s">
        <v>10097</v>
      </c>
      <c r="C8548" s="7">
        <f>YEAR('Main 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c r="A8549" s="1">
        <v>8548</v>
      </c>
      <c r="B8549" s="1" t="s">
        <v>10098</v>
      </c>
      <c r="C8549" s="7">
        <f>YEAR('Main 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c r="A8550" s="1">
        <v>8549</v>
      </c>
      <c r="B8550" s="1" t="s">
        <v>10098</v>
      </c>
      <c r="C8550" s="7">
        <f>YEAR('Main 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c r="A8551" s="1">
        <v>8550</v>
      </c>
      <c r="B8551" s="1" t="s">
        <v>10099</v>
      </c>
      <c r="C8551" s="7">
        <f>YEAR('Main 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c r="A8552" s="1">
        <v>8551</v>
      </c>
      <c r="B8552" s="1" t="s">
        <v>10100</v>
      </c>
      <c r="C8552" s="7">
        <f>YEAR('Main 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c r="A8553" s="1">
        <v>8552</v>
      </c>
      <c r="B8553" s="1" t="s">
        <v>10100</v>
      </c>
      <c r="C8553" s="7">
        <f>YEAR('Main 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c r="A8554" s="1">
        <v>8553</v>
      </c>
      <c r="B8554" s="1" t="s">
        <v>10101</v>
      </c>
      <c r="C8554" s="7">
        <f>YEAR('Main 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c r="A8555" s="1">
        <v>8554</v>
      </c>
      <c r="B8555" s="1" t="s">
        <v>10102</v>
      </c>
      <c r="C8555" s="7">
        <f>YEAR('Main 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c r="A8556" s="1">
        <v>8555</v>
      </c>
      <c r="B8556" s="1" t="s">
        <v>10103</v>
      </c>
      <c r="C8556" s="7">
        <f>YEAR('Main 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c r="A8557" s="1">
        <v>8556</v>
      </c>
      <c r="B8557" s="1" t="s">
        <v>10104</v>
      </c>
      <c r="C8557" s="7">
        <f>YEAR('Main 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c r="A8558" s="1">
        <v>8557</v>
      </c>
      <c r="B8558" s="1" t="s">
        <v>10104</v>
      </c>
      <c r="C8558" s="7">
        <f>YEAR('Main 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c r="A8559" s="1">
        <v>8558</v>
      </c>
      <c r="B8559" s="1" t="s">
        <v>10105</v>
      </c>
      <c r="C8559" s="7">
        <f>YEAR('Main 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c r="A8560" s="1">
        <v>8559</v>
      </c>
      <c r="B8560" s="1" t="s">
        <v>10105</v>
      </c>
      <c r="C8560" s="7">
        <f>YEAR('Main 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c r="A8561" s="1">
        <v>8560</v>
      </c>
      <c r="B8561" s="1" t="s">
        <v>10105</v>
      </c>
      <c r="C8561" s="7">
        <f>YEAR('Main 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c r="A8562" s="1">
        <v>8561</v>
      </c>
      <c r="B8562" s="1" t="s">
        <v>10105</v>
      </c>
      <c r="C8562" s="7">
        <f>YEAR('Main 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c r="A8563" s="1">
        <v>8562</v>
      </c>
      <c r="B8563" s="1" t="s">
        <v>10105</v>
      </c>
      <c r="C8563" s="7">
        <f>YEAR('Main 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c r="A8564" s="1">
        <v>8563</v>
      </c>
      <c r="B8564" s="1" t="s">
        <v>10106</v>
      </c>
      <c r="C8564" s="7">
        <f>YEAR('Main 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c r="A8565" s="1">
        <v>8564</v>
      </c>
      <c r="B8565" s="1" t="s">
        <v>10107</v>
      </c>
      <c r="C8565" s="7">
        <f>YEAR('Main 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c r="A8566" s="1">
        <v>8565</v>
      </c>
      <c r="B8566" s="1" t="s">
        <v>10107</v>
      </c>
      <c r="C8566" s="7">
        <f>YEAR('Main 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c r="A8567" s="1">
        <v>8566</v>
      </c>
      <c r="B8567" s="1" t="s">
        <v>10109</v>
      </c>
      <c r="C8567" s="7">
        <f>YEAR('Main 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c r="A8568" s="1">
        <v>8567</v>
      </c>
      <c r="B8568" s="1" t="s">
        <v>10109</v>
      </c>
      <c r="C8568" s="7">
        <f>YEAR('Main 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c r="A8569" s="1">
        <v>8568</v>
      </c>
      <c r="B8569" s="1" t="s">
        <v>10110</v>
      </c>
      <c r="C8569" s="7">
        <f>YEAR('Main 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c r="A8570" s="1">
        <v>8569</v>
      </c>
      <c r="B8570" s="1" t="s">
        <v>10111</v>
      </c>
      <c r="C8570" s="7">
        <f>YEAR('Main 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c r="A8571" s="1">
        <v>8570</v>
      </c>
      <c r="B8571" s="1" t="s">
        <v>10111</v>
      </c>
      <c r="C8571" s="7">
        <f>YEAR('Main 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c r="A8572" s="1">
        <v>8571</v>
      </c>
      <c r="B8572" s="1" t="s">
        <v>10111</v>
      </c>
      <c r="C8572" s="7">
        <f>YEAR('Main 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c r="A8573" s="1">
        <v>8572</v>
      </c>
      <c r="B8573" s="1" t="s">
        <v>10112</v>
      </c>
      <c r="C8573" s="7">
        <f>YEAR('Main 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c r="A8574" s="1">
        <v>8573</v>
      </c>
      <c r="B8574" s="1" t="s">
        <v>10113</v>
      </c>
      <c r="C8574" s="7">
        <f>YEAR('Main 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c r="A8575" s="1">
        <v>8574</v>
      </c>
      <c r="B8575" s="1" t="s">
        <v>10114</v>
      </c>
      <c r="C8575" s="7">
        <f>YEAR('Main 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c r="A8576" s="1">
        <v>8575</v>
      </c>
      <c r="B8576" s="1" t="s">
        <v>10115</v>
      </c>
      <c r="C8576" s="7">
        <f>YEAR('Main 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c r="A8577" s="1">
        <v>8576</v>
      </c>
      <c r="B8577" s="1" t="s">
        <v>10116</v>
      </c>
      <c r="C8577" s="7">
        <f>YEAR('Main 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c r="A8578" s="1">
        <v>8577</v>
      </c>
      <c r="B8578" s="1" t="s">
        <v>10117</v>
      </c>
      <c r="C8578" s="7">
        <f>YEAR('Main 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c r="A8579" s="1">
        <v>8578</v>
      </c>
      <c r="B8579" s="1" t="s">
        <v>10118</v>
      </c>
      <c r="C8579" s="7">
        <f>YEAR('Main 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c r="A8580" s="1">
        <v>8579</v>
      </c>
      <c r="B8580" s="1" t="s">
        <v>10118</v>
      </c>
      <c r="C8580" s="7">
        <f>YEAR('Main 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c r="A8581" s="1">
        <v>8580</v>
      </c>
      <c r="B8581" s="1" t="s">
        <v>10119</v>
      </c>
      <c r="C8581" s="7">
        <f>YEAR('Main 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c r="A8582" s="1">
        <v>8581</v>
      </c>
      <c r="B8582" s="1" t="s">
        <v>10120</v>
      </c>
      <c r="C8582" s="7">
        <f>YEAR('Main 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c r="A8583" s="1">
        <v>8582</v>
      </c>
      <c r="B8583" s="1" t="s">
        <v>10120</v>
      </c>
      <c r="C8583" s="7">
        <f>YEAR('Main 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c r="A8584" s="1">
        <v>8583</v>
      </c>
      <c r="B8584" s="1" t="s">
        <v>10120</v>
      </c>
      <c r="C8584" s="7">
        <f>YEAR('Main 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c r="A8585" s="1">
        <v>8584</v>
      </c>
      <c r="B8585" s="1" t="s">
        <v>10120</v>
      </c>
      <c r="C8585" s="7">
        <f>YEAR('Main 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c r="A8586" s="1">
        <v>8585</v>
      </c>
      <c r="B8586" s="1" t="s">
        <v>10122</v>
      </c>
      <c r="C8586" s="7">
        <f>YEAR('Main 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c r="A8587" s="1">
        <v>8586</v>
      </c>
      <c r="B8587" s="1" t="s">
        <v>10123</v>
      </c>
      <c r="C8587" s="7">
        <f>YEAR('Main 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c r="A8588" s="1">
        <v>8587</v>
      </c>
      <c r="B8588" s="1" t="s">
        <v>10124</v>
      </c>
      <c r="C8588" s="7">
        <f>YEAR('Main 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c r="A8589" s="1">
        <v>8588</v>
      </c>
      <c r="B8589" s="1" t="s">
        <v>10124</v>
      </c>
      <c r="C8589" s="7">
        <f>YEAR('Main 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c r="A8590" s="1">
        <v>8589</v>
      </c>
      <c r="B8590" s="1" t="s">
        <v>10125</v>
      </c>
      <c r="C8590" s="7">
        <f>YEAR('Main 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c r="A8591" s="1">
        <v>8590</v>
      </c>
      <c r="B8591" s="1" t="s">
        <v>10126</v>
      </c>
      <c r="C8591" s="7">
        <f>YEAR('Main 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c r="A8592" s="1">
        <v>8591</v>
      </c>
      <c r="B8592" s="1" t="s">
        <v>10127</v>
      </c>
      <c r="C8592" s="7">
        <f>YEAR('Main 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c r="A8593" s="1">
        <v>8592</v>
      </c>
      <c r="B8593" s="1" t="s">
        <v>10128</v>
      </c>
      <c r="C8593" s="7">
        <f>YEAR('Main 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c r="A8594" s="1">
        <v>8593</v>
      </c>
      <c r="B8594" s="1" t="s">
        <v>10128</v>
      </c>
      <c r="C8594" s="7">
        <f>YEAR('Main 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c r="A8595" s="1">
        <v>8594</v>
      </c>
      <c r="B8595" s="1" t="s">
        <v>10130</v>
      </c>
      <c r="C8595" s="7">
        <f>YEAR('Main 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c r="A8596" s="1">
        <v>8595</v>
      </c>
      <c r="B8596" s="1" t="s">
        <v>10130</v>
      </c>
      <c r="C8596" s="7">
        <f>YEAR('Main 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c r="A8597" s="1">
        <v>8596</v>
      </c>
      <c r="B8597" s="1" t="s">
        <v>10131</v>
      </c>
      <c r="C8597" s="7">
        <f>YEAR('Main 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c r="A8598" s="1">
        <v>8597</v>
      </c>
      <c r="B8598" s="1" t="s">
        <v>10131</v>
      </c>
      <c r="C8598" s="7">
        <f>YEAR('Main 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c r="A8599" s="1">
        <v>8598</v>
      </c>
      <c r="B8599" s="1" t="s">
        <v>10132</v>
      </c>
      <c r="C8599" s="7">
        <f>YEAR('Main 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c r="A8600" s="1">
        <v>8599</v>
      </c>
      <c r="B8600" s="1" t="s">
        <v>10133</v>
      </c>
      <c r="C8600" s="7">
        <f>YEAR('Main 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c r="A8601" s="1">
        <v>8600</v>
      </c>
      <c r="B8601" s="1" t="s">
        <v>10133</v>
      </c>
      <c r="C8601" s="7">
        <f>YEAR('Main 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c r="A8602" s="1">
        <v>8601</v>
      </c>
      <c r="B8602" s="1" t="s">
        <v>10133</v>
      </c>
      <c r="C8602" s="7">
        <f>YEAR('Main 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c r="A8603" s="1">
        <v>8602</v>
      </c>
      <c r="B8603" s="1" t="s">
        <v>10133</v>
      </c>
      <c r="C8603" s="7">
        <f>YEAR('Main 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c r="A8604" s="1">
        <v>8603</v>
      </c>
      <c r="B8604" s="1" t="s">
        <v>10134</v>
      </c>
      <c r="C8604" s="7">
        <f>YEAR('Main 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c r="A8605" s="1">
        <v>8604</v>
      </c>
      <c r="B8605" s="1" t="s">
        <v>10135</v>
      </c>
      <c r="C8605" s="7">
        <f>YEAR('Main 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c r="A8606" s="1">
        <v>8605</v>
      </c>
      <c r="B8606" s="1" t="s">
        <v>10135</v>
      </c>
      <c r="C8606" s="7">
        <f>YEAR('Main 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c r="A8607" s="1">
        <v>8606</v>
      </c>
      <c r="B8607" s="1" t="s">
        <v>10135</v>
      </c>
      <c r="C8607" s="7">
        <f>YEAR('Main 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c r="A8608" s="1">
        <v>8607</v>
      </c>
      <c r="B8608" s="1" t="s">
        <v>10136</v>
      </c>
      <c r="C8608" s="7">
        <f>YEAR('Main 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c r="A8609" s="1">
        <v>8608</v>
      </c>
      <c r="B8609" s="1" t="s">
        <v>10137</v>
      </c>
      <c r="C8609" s="7">
        <f>YEAR('Main 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c r="A8610" s="1">
        <v>8609</v>
      </c>
      <c r="B8610" s="1" t="s">
        <v>10137</v>
      </c>
      <c r="C8610" s="7">
        <f>YEAR('Main 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c r="A8611" s="1">
        <v>8610</v>
      </c>
      <c r="B8611" s="1" t="s">
        <v>10137</v>
      </c>
      <c r="C8611" s="7">
        <f>YEAR('Main 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c r="A8612" s="1">
        <v>8611</v>
      </c>
      <c r="B8612" s="1" t="s">
        <v>10137</v>
      </c>
      <c r="C8612" s="7">
        <f>YEAR('Main 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c r="A8613" s="1">
        <v>8612</v>
      </c>
      <c r="B8613" s="1" t="s">
        <v>10138</v>
      </c>
      <c r="C8613" s="7">
        <f>YEAR('Main 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c r="A8614" s="1">
        <v>8613</v>
      </c>
      <c r="B8614" s="1" t="s">
        <v>10139</v>
      </c>
      <c r="C8614" s="7">
        <f>YEAR('Main 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c r="A8615" s="1">
        <v>8614</v>
      </c>
      <c r="B8615" s="1" t="s">
        <v>10140</v>
      </c>
      <c r="C8615" s="7">
        <f>YEAR('Main 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c r="A8616" s="1">
        <v>8615</v>
      </c>
      <c r="B8616" s="1" t="s">
        <v>10141</v>
      </c>
      <c r="C8616" s="7">
        <f>YEAR('Main 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c r="A8617" s="1">
        <v>8616</v>
      </c>
      <c r="B8617" s="1" t="s">
        <v>10141</v>
      </c>
      <c r="C8617" s="7">
        <f>YEAR('Main 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c r="A8618" s="1">
        <v>8617</v>
      </c>
      <c r="B8618" s="1" t="s">
        <v>10141</v>
      </c>
      <c r="C8618" s="7">
        <f>YEAR('Main 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c r="A8619" s="1">
        <v>8618</v>
      </c>
      <c r="B8619" s="1" t="s">
        <v>10141</v>
      </c>
      <c r="C8619" s="7">
        <f>YEAR('Main 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c r="A8620" s="1">
        <v>8619</v>
      </c>
      <c r="B8620" s="1" t="s">
        <v>10142</v>
      </c>
      <c r="C8620" s="7">
        <f>YEAR('Main 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c r="A8621" s="1">
        <v>8620</v>
      </c>
      <c r="B8621" s="1" t="s">
        <v>10143</v>
      </c>
      <c r="C8621" s="7">
        <f>YEAR('Main 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c r="A8622" s="1">
        <v>8621</v>
      </c>
      <c r="B8622" s="1" t="s">
        <v>10144</v>
      </c>
      <c r="C8622" s="7">
        <f>YEAR('Main 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c r="A8623" s="1">
        <v>8622</v>
      </c>
      <c r="B8623" s="1" t="s">
        <v>10145</v>
      </c>
      <c r="C8623" s="7">
        <f>YEAR('Main 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c r="A8624" s="1">
        <v>8623</v>
      </c>
      <c r="B8624" s="1" t="s">
        <v>10146</v>
      </c>
      <c r="C8624" s="7">
        <f>YEAR('Main 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c r="A8625" s="1">
        <v>8624</v>
      </c>
      <c r="B8625" s="1" t="s">
        <v>10147</v>
      </c>
      <c r="C8625" s="7">
        <f>YEAR('Main 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c r="A8626" s="1">
        <v>8625</v>
      </c>
      <c r="B8626" s="1" t="s">
        <v>10147</v>
      </c>
      <c r="C8626" s="7">
        <f>YEAR('Main 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c r="A8627" s="1">
        <v>8626</v>
      </c>
      <c r="B8627" s="1" t="s">
        <v>10148</v>
      </c>
      <c r="C8627" s="7">
        <f>YEAR('Main 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c r="A8628" s="1">
        <v>8627</v>
      </c>
      <c r="B8628" s="1" t="s">
        <v>10149</v>
      </c>
      <c r="C8628" s="7">
        <f>YEAR('Main 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c r="A8629" s="1">
        <v>8628</v>
      </c>
      <c r="B8629" s="1" t="s">
        <v>10149</v>
      </c>
      <c r="C8629" s="7">
        <f>YEAR('Main 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c r="A8630" s="1">
        <v>8629</v>
      </c>
      <c r="B8630" s="1" t="s">
        <v>10149</v>
      </c>
      <c r="C8630" s="7">
        <f>YEAR('Main 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c r="A8631" s="1">
        <v>8630</v>
      </c>
      <c r="B8631" s="1" t="s">
        <v>10149</v>
      </c>
      <c r="C8631" s="7">
        <f>YEAR('Main 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c r="A8632" s="1">
        <v>8631</v>
      </c>
      <c r="B8632" s="1" t="s">
        <v>10149</v>
      </c>
      <c r="C8632" s="7">
        <f>YEAR('Main 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c r="A8633" s="1">
        <v>8632</v>
      </c>
      <c r="B8633" s="1" t="s">
        <v>10150</v>
      </c>
      <c r="C8633" s="7">
        <f>YEAR('Main 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c r="A8634" s="1">
        <v>8633</v>
      </c>
      <c r="B8634" s="1" t="s">
        <v>10150</v>
      </c>
      <c r="C8634" s="7">
        <f>YEAR('Main 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c r="A8635" s="1">
        <v>8634</v>
      </c>
      <c r="B8635" s="1" t="s">
        <v>10150</v>
      </c>
      <c r="C8635" s="7">
        <f>YEAR('Main 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c r="A8636" s="1">
        <v>8635</v>
      </c>
      <c r="B8636" s="1" t="s">
        <v>10151</v>
      </c>
      <c r="C8636" s="7">
        <f>YEAR('Main 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c r="A8637" s="1">
        <v>8636</v>
      </c>
      <c r="B8637" s="1" t="s">
        <v>10152</v>
      </c>
      <c r="C8637" s="7">
        <f>YEAR('Main 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c r="A8638" s="1">
        <v>8637</v>
      </c>
      <c r="B8638" s="1" t="s">
        <v>10152</v>
      </c>
      <c r="C8638" s="7">
        <f>YEAR('Main 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c r="A8639" s="1">
        <v>8638</v>
      </c>
      <c r="B8639" s="1" t="s">
        <v>10153</v>
      </c>
      <c r="C8639" s="7">
        <f>YEAR('Main 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c r="A8640" s="1">
        <v>8639</v>
      </c>
      <c r="B8640" s="1" t="s">
        <v>10154</v>
      </c>
      <c r="C8640" s="7">
        <f>YEAR('Main 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c r="A8641" s="1">
        <v>8640</v>
      </c>
      <c r="B8641" s="1" t="s">
        <v>10155</v>
      </c>
      <c r="C8641" s="7">
        <f>YEAR('Main 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c r="A8642" s="1">
        <v>8641</v>
      </c>
      <c r="B8642" s="1" t="s">
        <v>10156</v>
      </c>
      <c r="C8642" s="7">
        <f>YEAR('Main 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c r="A8643" s="1">
        <v>8642</v>
      </c>
      <c r="B8643" s="1" t="s">
        <v>10157</v>
      </c>
      <c r="C8643" s="7">
        <f>YEAR('Main 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c r="A8644" s="1">
        <v>8643</v>
      </c>
      <c r="B8644" s="1" t="s">
        <v>10158</v>
      </c>
      <c r="C8644" s="7">
        <f>YEAR('Main 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c r="A8645" s="1">
        <v>8644</v>
      </c>
      <c r="B8645" s="1" t="s">
        <v>10158</v>
      </c>
      <c r="C8645" s="7">
        <f>YEAR('Main 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c r="A8646" s="1">
        <v>8645</v>
      </c>
      <c r="B8646" s="1" t="s">
        <v>10158</v>
      </c>
      <c r="C8646" s="7">
        <f>YEAR('Main 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c r="A8647" s="1">
        <v>8646</v>
      </c>
      <c r="B8647" s="1" t="s">
        <v>10158</v>
      </c>
      <c r="C8647" s="7">
        <f>YEAR('Main 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c r="A8648" s="1">
        <v>8647</v>
      </c>
      <c r="B8648" s="1" t="s">
        <v>10159</v>
      </c>
      <c r="C8648" s="7">
        <f>YEAR('Main 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c r="A8649" s="1">
        <v>8648</v>
      </c>
      <c r="B8649" s="1" t="s">
        <v>10160</v>
      </c>
      <c r="C8649" s="7">
        <f>YEAR('Main 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c r="A8650" s="1">
        <v>8649</v>
      </c>
      <c r="B8650" s="1" t="s">
        <v>10161</v>
      </c>
      <c r="C8650" s="7">
        <f>YEAR('Main 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c r="A8651" s="1">
        <v>8650</v>
      </c>
      <c r="B8651" s="1" t="s">
        <v>10161</v>
      </c>
      <c r="C8651" s="7">
        <f>YEAR('Main 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c r="A8652" s="1">
        <v>8651</v>
      </c>
      <c r="B8652" s="1" t="s">
        <v>10162</v>
      </c>
      <c r="C8652" s="7">
        <f>YEAR('Main 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c r="A8653" s="1">
        <v>8652</v>
      </c>
      <c r="B8653" s="1" t="s">
        <v>10162</v>
      </c>
      <c r="C8653" s="7">
        <f>YEAR('Main 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c r="A8654" s="1">
        <v>8653</v>
      </c>
      <c r="B8654" s="1" t="s">
        <v>10162</v>
      </c>
      <c r="C8654" s="7">
        <f>YEAR('Main 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c r="A8655" s="1">
        <v>8654</v>
      </c>
      <c r="B8655" s="1" t="s">
        <v>10162</v>
      </c>
      <c r="C8655" s="7">
        <f>YEAR('Main 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c r="A8656" s="1">
        <v>8655</v>
      </c>
      <c r="B8656" s="1" t="s">
        <v>10162</v>
      </c>
      <c r="C8656" s="7">
        <f>YEAR('Main 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c r="A8657" s="1">
        <v>8656</v>
      </c>
      <c r="B8657" s="1" t="s">
        <v>10162</v>
      </c>
      <c r="C8657" s="7">
        <f>YEAR('Main 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c r="A8658" s="1">
        <v>8657</v>
      </c>
      <c r="B8658" s="1" t="s">
        <v>10162</v>
      </c>
      <c r="C8658" s="7">
        <f>YEAR('Main 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c r="A8659" s="1">
        <v>8658</v>
      </c>
      <c r="B8659" s="1" t="s">
        <v>10162</v>
      </c>
      <c r="C8659" s="7">
        <f>YEAR('Main 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c r="A8660" s="1">
        <v>8659</v>
      </c>
      <c r="B8660" s="1" t="s">
        <v>10163</v>
      </c>
      <c r="C8660" s="7">
        <f>YEAR('Main 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c r="A8661" s="1">
        <v>8660</v>
      </c>
      <c r="B8661" s="1" t="s">
        <v>10164</v>
      </c>
      <c r="C8661" s="7">
        <f>YEAR('Main 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c r="A8662" s="1">
        <v>8661</v>
      </c>
      <c r="B8662" s="1" t="s">
        <v>10165</v>
      </c>
      <c r="C8662" s="7">
        <f>YEAR('Main 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c r="A8663" s="1">
        <v>8662</v>
      </c>
      <c r="B8663" s="1" t="s">
        <v>10166</v>
      </c>
      <c r="C8663" s="7">
        <f>YEAR('Main 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c r="A8664" s="1">
        <v>8663</v>
      </c>
      <c r="B8664" s="1" t="s">
        <v>10166</v>
      </c>
      <c r="C8664" s="7">
        <f>YEAR('Main 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c r="A8665" s="1">
        <v>8664</v>
      </c>
      <c r="B8665" s="1" t="s">
        <v>10166</v>
      </c>
      <c r="C8665" s="7">
        <f>YEAR('Main 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c r="A8666" s="1">
        <v>8665</v>
      </c>
      <c r="B8666" s="1" t="s">
        <v>10167</v>
      </c>
      <c r="C8666" s="7">
        <f>YEAR('Main 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c r="A8667" s="1">
        <v>8666</v>
      </c>
      <c r="B8667" s="1" t="s">
        <v>10168</v>
      </c>
      <c r="C8667" s="7">
        <f>YEAR('Main 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c r="A8668" s="1">
        <v>8667</v>
      </c>
      <c r="B8668" s="1" t="s">
        <v>10169</v>
      </c>
      <c r="C8668" s="7">
        <f>YEAR('Main 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c r="A8669" s="1">
        <v>8668</v>
      </c>
      <c r="B8669" s="1" t="s">
        <v>10172</v>
      </c>
      <c r="C8669" s="7">
        <f>YEAR('Main 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c r="A8670" s="1">
        <v>8669</v>
      </c>
      <c r="B8670" s="1" t="s">
        <v>10172</v>
      </c>
      <c r="C8670" s="7">
        <f>YEAR('Main 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c r="A8671" s="1">
        <v>8670</v>
      </c>
      <c r="B8671" s="1" t="s">
        <v>10173</v>
      </c>
      <c r="C8671" s="7">
        <f>YEAR('Main 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c r="A8672" s="1">
        <v>8671</v>
      </c>
      <c r="B8672" s="1" t="s">
        <v>10174</v>
      </c>
      <c r="C8672" s="7">
        <f>YEAR('Main 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c r="A8673" s="1">
        <v>8672</v>
      </c>
      <c r="B8673" s="1" t="s">
        <v>10174</v>
      </c>
      <c r="C8673" s="7">
        <f>YEAR('Main 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c r="A8674" s="1">
        <v>8673</v>
      </c>
      <c r="B8674" s="1" t="s">
        <v>10175</v>
      </c>
      <c r="C8674" s="7">
        <f>YEAR('Main 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c r="A8675" s="1">
        <v>8674</v>
      </c>
      <c r="B8675" s="1" t="s">
        <v>10175</v>
      </c>
      <c r="C8675" s="7">
        <f>YEAR('Main 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c r="A8676" s="1">
        <v>8675</v>
      </c>
      <c r="B8676" s="1" t="s">
        <v>10175</v>
      </c>
      <c r="C8676" s="7">
        <f>YEAR('Main 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c r="A8677" s="1">
        <v>8676</v>
      </c>
      <c r="B8677" s="1" t="s">
        <v>10175</v>
      </c>
      <c r="C8677" s="7">
        <f>YEAR('Main 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c r="A8678" s="1">
        <v>8677</v>
      </c>
      <c r="B8678" s="1" t="s">
        <v>10175</v>
      </c>
      <c r="C8678" s="7">
        <f>YEAR('Main 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c r="A8679" s="1">
        <v>8678</v>
      </c>
      <c r="B8679" s="1" t="s">
        <v>10176</v>
      </c>
      <c r="C8679" s="7">
        <f>YEAR('Main 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c r="A8680" s="1">
        <v>8679</v>
      </c>
      <c r="B8680" s="1" t="s">
        <v>10178</v>
      </c>
      <c r="C8680" s="7">
        <f>YEAR('Main 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c r="A8681" s="1">
        <v>8680</v>
      </c>
      <c r="B8681" s="1" t="s">
        <v>10178</v>
      </c>
      <c r="C8681" s="7">
        <f>YEAR('Main 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c r="A8682" s="1">
        <v>8681</v>
      </c>
      <c r="B8682" s="1" t="s">
        <v>10179</v>
      </c>
      <c r="C8682" s="7">
        <f>YEAR('Main 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c r="A8683" s="1">
        <v>8682</v>
      </c>
      <c r="B8683" s="1" t="s">
        <v>10179</v>
      </c>
      <c r="C8683" s="7">
        <f>YEAR('Main 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c r="A8684" s="1">
        <v>8683</v>
      </c>
      <c r="B8684" s="1" t="s">
        <v>10180</v>
      </c>
      <c r="C8684" s="7">
        <f>YEAR('Main 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c r="A8685" s="1">
        <v>8684</v>
      </c>
      <c r="B8685" s="1" t="s">
        <v>10181</v>
      </c>
      <c r="C8685" s="7">
        <f>YEAR('Main 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c r="A8686" s="1">
        <v>8685</v>
      </c>
      <c r="B8686" s="1" t="s">
        <v>10182</v>
      </c>
      <c r="C8686" s="7">
        <f>YEAR('Main 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c r="A8687" s="1">
        <v>8686</v>
      </c>
      <c r="B8687" s="1" t="s">
        <v>10183</v>
      </c>
      <c r="C8687" s="7">
        <f>YEAR('Main 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c r="A8688" s="1">
        <v>8687</v>
      </c>
      <c r="B8688" s="1" t="s">
        <v>10184</v>
      </c>
      <c r="C8688" s="7">
        <f>YEAR('Main 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c r="A8689" s="1">
        <v>8688</v>
      </c>
      <c r="B8689" s="1" t="s">
        <v>10184</v>
      </c>
      <c r="C8689" s="7">
        <f>YEAR('Main 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c r="A8690" s="1">
        <v>8689</v>
      </c>
      <c r="B8690" s="1" t="s">
        <v>10184</v>
      </c>
      <c r="C8690" s="7">
        <f>YEAR('Main 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c r="A8691" s="1">
        <v>8690</v>
      </c>
      <c r="B8691" s="1" t="s">
        <v>10185</v>
      </c>
      <c r="C8691" s="7">
        <f>YEAR('Main 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c r="A8692" s="1">
        <v>8691</v>
      </c>
      <c r="B8692" s="1" t="s">
        <v>10186</v>
      </c>
      <c r="C8692" s="7">
        <f>YEAR('Main 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c r="A8693" s="1">
        <v>8692</v>
      </c>
      <c r="B8693" s="1" t="s">
        <v>10186</v>
      </c>
      <c r="C8693" s="7">
        <f>YEAR('Main 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c r="A8694" s="1">
        <v>8693</v>
      </c>
      <c r="B8694" s="1" t="s">
        <v>10186</v>
      </c>
      <c r="C8694" s="7">
        <f>YEAR('Main 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c r="A8695" s="1">
        <v>8694</v>
      </c>
      <c r="B8695" s="1" t="s">
        <v>10187</v>
      </c>
      <c r="C8695" s="7">
        <f>YEAR('Main 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c r="A8696" s="1">
        <v>8695</v>
      </c>
      <c r="B8696" s="1" t="s">
        <v>10188</v>
      </c>
      <c r="C8696" s="7">
        <f>YEAR('Main 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c r="A8697" s="1">
        <v>8696</v>
      </c>
      <c r="B8697" s="1" t="s">
        <v>10189</v>
      </c>
      <c r="C8697" s="7">
        <f>YEAR('Main 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c r="A8698" s="1">
        <v>8697</v>
      </c>
      <c r="B8698" s="1" t="s">
        <v>10190</v>
      </c>
      <c r="C8698" s="7">
        <f>YEAR('Main 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c r="A8699" s="1">
        <v>8698</v>
      </c>
      <c r="B8699" s="1" t="s">
        <v>10190</v>
      </c>
      <c r="C8699" s="7">
        <f>YEAR('Main 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c r="A8700" s="1">
        <v>8699</v>
      </c>
      <c r="B8700" s="1" t="s">
        <v>10190</v>
      </c>
      <c r="C8700" s="7">
        <f>YEAR('Main 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c r="A8701" s="1">
        <v>8700</v>
      </c>
      <c r="B8701" s="1" t="s">
        <v>10190</v>
      </c>
      <c r="C8701" s="7">
        <f>YEAR('Main 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c r="A8702" s="1">
        <v>8701</v>
      </c>
      <c r="B8702" s="1" t="s">
        <v>10190</v>
      </c>
      <c r="C8702" s="7">
        <f>YEAR('Main 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c r="A8703" s="1">
        <v>8702</v>
      </c>
      <c r="B8703" s="1" t="s">
        <v>10190</v>
      </c>
      <c r="C8703" s="7">
        <f>YEAR('Main 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c r="A8704" s="1">
        <v>8703</v>
      </c>
      <c r="B8704" s="1" t="s">
        <v>10190</v>
      </c>
      <c r="C8704" s="7">
        <f>YEAR('Main 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c r="A8705" s="1">
        <v>8704</v>
      </c>
      <c r="B8705" s="1" t="s">
        <v>10193</v>
      </c>
      <c r="C8705" s="7">
        <f>YEAR('Main 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c r="A8706" s="1">
        <v>8705</v>
      </c>
      <c r="B8706" s="1" t="s">
        <v>10194</v>
      </c>
      <c r="C8706" s="7">
        <f>YEAR('Main 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c r="A8707" s="1">
        <v>8706</v>
      </c>
      <c r="B8707" s="1" t="s">
        <v>10195</v>
      </c>
      <c r="C8707" s="7">
        <f>YEAR('Main 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c r="A8708" s="1">
        <v>8707</v>
      </c>
      <c r="B8708" s="1" t="s">
        <v>10196</v>
      </c>
      <c r="C8708" s="7">
        <f>YEAR('Main 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c r="A8709" s="1">
        <v>8708</v>
      </c>
      <c r="B8709" s="1" t="s">
        <v>10196</v>
      </c>
      <c r="C8709" s="7">
        <f>YEAR('Main 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c r="A8710" s="1">
        <v>8709</v>
      </c>
      <c r="B8710" s="1" t="s">
        <v>10197</v>
      </c>
      <c r="C8710" s="7">
        <f>YEAR('Main 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c r="A8711" s="1">
        <v>8710</v>
      </c>
      <c r="B8711" s="1" t="s">
        <v>10197</v>
      </c>
      <c r="C8711" s="7">
        <f>YEAR('Main 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c r="A8712" s="1">
        <v>8711</v>
      </c>
      <c r="B8712" s="1" t="s">
        <v>10197</v>
      </c>
      <c r="C8712" s="7">
        <f>YEAR('Main 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c r="A8713" s="1">
        <v>8712</v>
      </c>
      <c r="B8713" s="1" t="s">
        <v>10198</v>
      </c>
      <c r="C8713" s="7">
        <f>YEAR('Main 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c r="A8714" s="1">
        <v>8713</v>
      </c>
      <c r="B8714" s="1" t="s">
        <v>10199</v>
      </c>
      <c r="C8714" s="7">
        <f>YEAR('Main 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c r="A8715" s="1">
        <v>8714</v>
      </c>
      <c r="B8715" s="1" t="s">
        <v>10200</v>
      </c>
      <c r="C8715" s="7">
        <f>YEAR('Main 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c r="A8716" s="1">
        <v>8715</v>
      </c>
      <c r="B8716" s="1" t="s">
        <v>10200</v>
      </c>
      <c r="C8716" s="7">
        <f>YEAR('Main 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c r="A8717" s="1">
        <v>8716</v>
      </c>
      <c r="B8717" s="1" t="s">
        <v>10201</v>
      </c>
      <c r="C8717" s="7">
        <f>YEAR('Main 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c r="A8718" s="1">
        <v>8717</v>
      </c>
      <c r="B8718" s="1" t="s">
        <v>10203</v>
      </c>
      <c r="C8718" s="7">
        <f>YEAR('Main 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c r="A8719" s="1">
        <v>8718</v>
      </c>
      <c r="B8719" s="1" t="s">
        <v>10203</v>
      </c>
      <c r="C8719" s="7">
        <f>YEAR('Main 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c r="A8720" s="1">
        <v>8719</v>
      </c>
      <c r="B8720" s="1" t="s">
        <v>10203</v>
      </c>
      <c r="C8720" s="7">
        <f>YEAR('Main 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c r="A8721" s="1">
        <v>8720</v>
      </c>
      <c r="B8721" s="1" t="s">
        <v>10203</v>
      </c>
      <c r="C8721" s="7">
        <f>YEAR('Main 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c r="A8722" s="1">
        <v>8721</v>
      </c>
      <c r="B8722" s="1" t="s">
        <v>10203</v>
      </c>
      <c r="C8722" s="7">
        <f>YEAR('Main 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c r="A8723" s="1">
        <v>8722</v>
      </c>
      <c r="B8723" s="1" t="s">
        <v>10203</v>
      </c>
      <c r="C8723" s="7">
        <f>YEAR('Main 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c r="A8724" s="1">
        <v>8723</v>
      </c>
      <c r="B8724" s="1" t="s">
        <v>10203</v>
      </c>
      <c r="C8724" s="7">
        <f>YEAR('Main 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c r="A8725" s="1">
        <v>8724</v>
      </c>
      <c r="B8725" s="1" t="s">
        <v>10204</v>
      </c>
      <c r="C8725" s="7">
        <f>YEAR('Main 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c r="A8726" s="1">
        <v>8725</v>
      </c>
      <c r="B8726" s="1" t="s">
        <v>10204</v>
      </c>
      <c r="C8726" s="7">
        <f>YEAR('Main 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c r="A8727" s="1">
        <v>8726</v>
      </c>
      <c r="B8727" s="1" t="s">
        <v>10205</v>
      </c>
      <c r="C8727" s="7">
        <f>YEAR('Main 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c r="A8728" s="1">
        <v>8727</v>
      </c>
      <c r="B8728" s="1" t="s">
        <v>10206</v>
      </c>
      <c r="C8728" s="7">
        <f>YEAR('Main 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c r="A8729" s="1">
        <v>8728</v>
      </c>
      <c r="B8729" s="1" t="s">
        <v>10206</v>
      </c>
      <c r="C8729" s="7">
        <f>YEAR('Main 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c r="A8730" s="1">
        <v>8729</v>
      </c>
      <c r="B8730" s="1" t="s">
        <v>10206</v>
      </c>
      <c r="C8730" s="7">
        <f>YEAR('Main 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c r="A8731" s="1">
        <v>8730</v>
      </c>
      <c r="B8731" s="1" t="s">
        <v>10206</v>
      </c>
      <c r="C8731" s="7">
        <f>YEAR('Main 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c r="A8732" s="1">
        <v>8731</v>
      </c>
      <c r="B8732" s="1" t="s">
        <v>10206</v>
      </c>
      <c r="C8732" s="7">
        <f>YEAR('Main 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c r="A8733" s="1">
        <v>8732</v>
      </c>
      <c r="B8733" s="1" t="s">
        <v>10207</v>
      </c>
      <c r="C8733" s="7">
        <f>YEAR('Main 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c r="A8734" s="1">
        <v>8733</v>
      </c>
      <c r="B8734" s="1" t="s">
        <v>10208</v>
      </c>
      <c r="C8734" s="7">
        <f>YEAR('Main 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c r="A8735" s="1">
        <v>8734</v>
      </c>
      <c r="B8735" s="1" t="s">
        <v>10208</v>
      </c>
      <c r="C8735" s="7">
        <f>YEAR('Main 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c r="A8736" s="1">
        <v>8735</v>
      </c>
      <c r="B8736" s="1" t="s">
        <v>10208</v>
      </c>
      <c r="C8736" s="7">
        <f>YEAR('Main 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c r="A8737" s="1">
        <v>8736</v>
      </c>
      <c r="B8737" s="1" t="s">
        <v>10209</v>
      </c>
      <c r="C8737" s="7">
        <f>YEAR('Main 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c r="A8738" s="1">
        <v>8737</v>
      </c>
      <c r="B8738" s="1" t="s">
        <v>10210</v>
      </c>
      <c r="C8738" s="7">
        <f>YEAR('Main 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c r="A8739" s="1">
        <v>8738</v>
      </c>
      <c r="B8739" s="1" t="s">
        <v>10211</v>
      </c>
      <c r="C8739" s="7">
        <f>YEAR('Main 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c r="A8740" s="1">
        <v>8739</v>
      </c>
      <c r="B8740" s="1" t="s">
        <v>10212</v>
      </c>
      <c r="C8740" s="7">
        <f>YEAR('Main 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c r="A8741" s="1">
        <v>8740</v>
      </c>
      <c r="B8741" s="1" t="s">
        <v>10212</v>
      </c>
      <c r="C8741" s="7">
        <f>YEAR('Main 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c r="A8742" s="1">
        <v>8741</v>
      </c>
      <c r="B8742" s="1" t="s">
        <v>10213</v>
      </c>
      <c r="C8742" s="7">
        <f>YEAR('Main 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c r="A8743" s="1">
        <v>8742</v>
      </c>
      <c r="B8743" s="1" t="s">
        <v>10214</v>
      </c>
      <c r="C8743" s="7">
        <f>YEAR('Main 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c r="A8744" s="1">
        <v>8743</v>
      </c>
      <c r="B8744" s="1" t="s">
        <v>10215</v>
      </c>
      <c r="C8744" s="7">
        <f>YEAR('Main 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c r="A8745" s="1">
        <v>8744</v>
      </c>
      <c r="B8745" s="1" t="s">
        <v>10215</v>
      </c>
      <c r="C8745" s="7">
        <f>YEAR('Main 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c r="A8746" s="1">
        <v>8745</v>
      </c>
      <c r="B8746" s="1" t="s">
        <v>10216</v>
      </c>
      <c r="C8746" s="7">
        <f>YEAR('Main 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c r="A8747" s="1">
        <v>8746</v>
      </c>
      <c r="B8747" s="1" t="s">
        <v>10216</v>
      </c>
      <c r="C8747" s="7">
        <f>YEAR('Main 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c r="A8748" s="1">
        <v>8747</v>
      </c>
      <c r="B8748" s="1" t="s">
        <v>10217</v>
      </c>
      <c r="C8748" s="7">
        <f>YEAR('Main 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c r="A8749" s="1">
        <v>8748</v>
      </c>
      <c r="B8749" s="1" t="s">
        <v>10217</v>
      </c>
      <c r="C8749" s="7">
        <f>YEAR('Main 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c r="A8750" s="1">
        <v>8749</v>
      </c>
      <c r="B8750" s="1" t="s">
        <v>10217</v>
      </c>
      <c r="C8750" s="7">
        <f>YEAR('Main 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c r="A8751" s="1">
        <v>8750</v>
      </c>
      <c r="B8751" s="1" t="s">
        <v>10218</v>
      </c>
      <c r="C8751" s="7">
        <f>YEAR('Main 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c r="A8752" s="1">
        <v>8751</v>
      </c>
      <c r="B8752" s="1" t="s">
        <v>10218</v>
      </c>
      <c r="C8752" s="7">
        <f>YEAR('Main 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c r="A8753" s="1">
        <v>8752</v>
      </c>
      <c r="B8753" s="1" t="s">
        <v>10219</v>
      </c>
      <c r="C8753" s="7">
        <f>YEAR('Main 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c r="A8754" s="1">
        <v>8753</v>
      </c>
      <c r="B8754" s="1" t="s">
        <v>10219</v>
      </c>
      <c r="C8754" s="7">
        <f>YEAR('Main 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c r="A8755" s="1">
        <v>8754</v>
      </c>
      <c r="B8755" s="1" t="s">
        <v>10222</v>
      </c>
      <c r="C8755" s="7">
        <f>YEAR('Main 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c r="A8756" s="1">
        <v>8755</v>
      </c>
      <c r="B8756" s="1" t="s">
        <v>10222</v>
      </c>
      <c r="C8756" s="7">
        <f>YEAR('Main 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c r="A8757" s="1">
        <v>8756</v>
      </c>
      <c r="B8757" s="1" t="s">
        <v>10222</v>
      </c>
      <c r="C8757" s="7">
        <f>YEAR('Main 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c r="A8758" s="1">
        <v>8757</v>
      </c>
      <c r="B8758" s="1" t="s">
        <v>10223</v>
      </c>
      <c r="C8758" s="7">
        <f>YEAR('Main 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c r="A8759" s="1">
        <v>8758</v>
      </c>
      <c r="B8759" s="1" t="s">
        <v>10223</v>
      </c>
      <c r="C8759" s="7">
        <f>YEAR('Main 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c r="A8760" s="1">
        <v>8759</v>
      </c>
      <c r="B8760" s="1" t="s">
        <v>10223</v>
      </c>
      <c r="C8760" s="7">
        <f>YEAR('Main 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c r="A8761" s="1">
        <v>8760</v>
      </c>
      <c r="B8761" s="1" t="s">
        <v>10223</v>
      </c>
      <c r="C8761" s="7">
        <f>YEAR('Main 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c r="A8762" s="1">
        <v>8761</v>
      </c>
      <c r="B8762" s="1" t="s">
        <v>10224</v>
      </c>
      <c r="C8762" s="7">
        <f>YEAR('Main 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c r="A8763" s="1">
        <v>8762</v>
      </c>
      <c r="B8763" s="1" t="s">
        <v>10224</v>
      </c>
      <c r="C8763" s="7">
        <f>YEAR('Main 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c r="A8764" s="1">
        <v>8763</v>
      </c>
      <c r="B8764" s="1" t="s">
        <v>10225</v>
      </c>
      <c r="C8764" s="7">
        <f>YEAR('Main 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c r="A8765" s="1">
        <v>8764</v>
      </c>
      <c r="B8765" s="1" t="s">
        <v>10225</v>
      </c>
      <c r="C8765" s="7">
        <f>YEAR('Main 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c r="A8766" s="1">
        <v>8765</v>
      </c>
      <c r="B8766" s="1" t="s">
        <v>10226</v>
      </c>
      <c r="C8766" s="7">
        <f>YEAR('Main 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c r="A8767" s="1">
        <v>8766</v>
      </c>
      <c r="B8767" s="1" t="s">
        <v>10226</v>
      </c>
      <c r="C8767" s="7">
        <f>YEAR('Main 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c r="A8768" s="1">
        <v>8767</v>
      </c>
      <c r="B8768" s="1" t="s">
        <v>10226</v>
      </c>
      <c r="C8768" s="7">
        <f>YEAR('Main 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c r="A8769" s="1">
        <v>8768</v>
      </c>
      <c r="B8769" s="1" t="s">
        <v>10226</v>
      </c>
      <c r="C8769" s="7">
        <f>YEAR('Main 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c r="A8770" s="1">
        <v>8769</v>
      </c>
      <c r="B8770" s="1" t="s">
        <v>10227</v>
      </c>
      <c r="C8770" s="7">
        <f>YEAR('Main 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c r="A8771" s="1">
        <v>8770</v>
      </c>
      <c r="B8771" s="1" t="s">
        <v>10228</v>
      </c>
      <c r="C8771" s="7">
        <f>YEAR('Main 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c r="A8772" s="1">
        <v>8771</v>
      </c>
      <c r="B8772" s="1" t="s">
        <v>10228</v>
      </c>
      <c r="C8772" s="7">
        <f>YEAR('Main 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c r="A8773" s="1">
        <v>8772</v>
      </c>
      <c r="B8773" s="1" t="s">
        <v>10229</v>
      </c>
      <c r="C8773" s="7">
        <f>YEAR('Main 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c r="A8774" s="1">
        <v>8773</v>
      </c>
      <c r="B8774" s="1" t="s">
        <v>10229</v>
      </c>
      <c r="C8774" s="7">
        <f>YEAR('Main 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c r="A8775" s="1">
        <v>8774</v>
      </c>
      <c r="B8775" s="1" t="s">
        <v>10230</v>
      </c>
      <c r="C8775" s="7">
        <f>YEAR('Main 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c r="A8776" s="1">
        <v>8775</v>
      </c>
      <c r="B8776" s="1" t="s">
        <v>10230</v>
      </c>
      <c r="C8776" s="7">
        <f>YEAR('Main 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c r="A8777" s="1">
        <v>8776</v>
      </c>
      <c r="B8777" s="1" t="s">
        <v>10231</v>
      </c>
      <c r="C8777" s="7">
        <f>YEAR('Main 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c r="A8778" s="1">
        <v>8777</v>
      </c>
      <c r="B8778" s="1" t="s">
        <v>10232</v>
      </c>
      <c r="C8778" s="7">
        <f>YEAR('Main 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c r="A8779" s="1">
        <v>8778</v>
      </c>
      <c r="B8779" s="1" t="s">
        <v>10232</v>
      </c>
      <c r="C8779" s="7">
        <f>YEAR('Main 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c r="A8780" s="1">
        <v>8779</v>
      </c>
      <c r="B8780" s="1" t="s">
        <v>10233</v>
      </c>
      <c r="C8780" s="7">
        <f>YEAR('Main 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c r="A8781" s="1">
        <v>8780</v>
      </c>
      <c r="B8781" s="1" t="s">
        <v>10234</v>
      </c>
      <c r="C8781" s="7">
        <f>YEAR('Main 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c r="A8782" s="1">
        <v>8781</v>
      </c>
      <c r="B8782" s="1" t="s">
        <v>10235</v>
      </c>
      <c r="C8782" s="7">
        <f>YEAR('Main 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c r="A8783" s="1">
        <v>8782</v>
      </c>
      <c r="B8783" s="1" t="s">
        <v>10235</v>
      </c>
      <c r="C8783" s="7">
        <f>YEAR('Main 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c r="A8784" s="1">
        <v>8783</v>
      </c>
      <c r="B8784" s="1" t="s">
        <v>10236</v>
      </c>
      <c r="C8784" s="7">
        <f>YEAR('Main 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c r="A8785" s="1">
        <v>8784</v>
      </c>
      <c r="B8785" s="1" t="s">
        <v>10236</v>
      </c>
      <c r="C8785" s="7">
        <f>YEAR('Main 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c r="A8786" s="1">
        <v>8785</v>
      </c>
      <c r="B8786" s="1" t="s">
        <v>10238</v>
      </c>
      <c r="C8786" s="7">
        <f>YEAR('Main 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c r="A8787" s="1">
        <v>8786</v>
      </c>
      <c r="B8787" s="1" t="s">
        <v>10239</v>
      </c>
      <c r="C8787" s="7">
        <f>YEAR('Main 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c r="A8788" s="1">
        <v>8787</v>
      </c>
      <c r="B8788" s="1" t="s">
        <v>10239</v>
      </c>
      <c r="C8788" s="7">
        <f>YEAR('Main 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c r="A8789" s="1">
        <v>8788</v>
      </c>
      <c r="B8789" s="1" t="s">
        <v>10239</v>
      </c>
      <c r="C8789" s="7">
        <f>YEAR('Main 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c r="A8790" s="1">
        <v>8789</v>
      </c>
      <c r="B8790" s="1" t="s">
        <v>10240</v>
      </c>
      <c r="C8790" s="7">
        <f>YEAR('Main 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c r="A8791" s="1">
        <v>8790</v>
      </c>
      <c r="B8791" s="1" t="s">
        <v>10240</v>
      </c>
      <c r="C8791" s="7">
        <f>YEAR('Main 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c r="A8792" s="1">
        <v>8791</v>
      </c>
      <c r="B8792" s="1" t="s">
        <v>10241</v>
      </c>
      <c r="C8792" s="7">
        <f>YEAR('Main 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c r="A8793" s="1">
        <v>8792</v>
      </c>
      <c r="B8793" s="1" t="s">
        <v>10242</v>
      </c>
      <c r="C8793" s="7">
        <f>YEAR('Main 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c r="A8794" s="1">
        <v>8793</v>
      </c>
      <c r="B8794" s="1" t="s">
        <v>10243</v>
      </c>
      <c r="C8794" s="7">
        <f>YEAR('Main 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c r="A8795" s="1">
        <v>8794</v>
      </c>
      <c r="B8795" s="1" t="s">
        <v>10243</v>
      </c>
      <c r="C8795" s="7">
        <f>YEAR('Main 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c r="A8796" s="1">
        <v>8795</v>
      </c>
      <c r="B8796" s="1" t="s">
        <v>10243</v>
      </c>
      <c r="C8796" s="7">
        <f>YEAR('Main 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c r="A8797" s="1">
        <v>8796</v>
      </c>
      <c r="B8797" s="1" t="s">
        <v>10243</v>
      </c>
      <c r="C8797" s="7">
        <f>YEAR('Main 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c r="A8798" s="1">
        <v>8797</v>
      </c>
      <c r="B8798" s="1" t="s">
        <v>10244</v>
      </c>
      <c r="C8798" s="7">
        <f>YEAR('Main 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c r="A8799" s="1">
        <v>8798</v>
      </c>
      <c r="B8799" s="1" t="s">
        <v>10244</v>
      </c>
      <c r="C8799" s="7">
        <f>YEAR('Main 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c r="A8800" s="1">
        <v>8799</v>
      </c>
      <c r="B8800" s="1" t="s">
        <v>10245</v>
      </c>
      <c r="C8800" s="7">
        <f>YEAR('Main 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c r="A8801" s="1">
        <v>8800</v>
      </c>
      <c r="B8801" s="1" t="s">
        <v>10246</v>
      </c>
      <c r="C8801" s="7">
        <f>YEAR('Main 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c r="A8802" s="1">
        <v>8801</v>
      </c>
      <c r="B8802" s="1" t="s">
        <v>10247</v>
      </c>
      <c r="C8802" s="7">
        <f>YEAR('Main 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c r="A8803" s="1">
        <v>8802</v>
      </c>
      <c r="B8803" s="1" t="s">
        <v>10248</v>
      </c>
      <c r="C8803" s="7">
        <f>YEAR('Main 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c r="A8804" s="1">
        <v>8803</v>
      </c>
      <c r="B8804" s="1" t="s">
        <v>10248</v>
      </c>
      <c r="C8804" s="7">
        <f>YEAR('Main 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c r="A8805" s="1">
        <v>8804</v>
      </c>
      <c r="B8805" s="1" t="s">
        <v>10249</v>
      </c>
      <c r="C8805" s="7">
        <f>YEAR('Main 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c r="A8806" s="1">
        <v>8805</v>
      </c>
      <c r="B8806" s="1" t="s">
        <v>10249</v>
      </c>
      <c r="C8806" s="7">
        <f>YEAR('Main 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c r="A8807" s="1">
        <v>8806</v>
      </c>
      <c r="B8807" s="1" t="s">
        <v>10250</v>
      </c>
      <c r="C8807" s="7">
        <f>YEAR('Main 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c r="A8808" s="1">
        <v>8807</v>
      </c>
      <c r="B8808" s="1" t="s">
        <v>10251</v>
      </c>
      <c r="C8808" s="7">
        <f>YEAR('Main 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c r="A8809" s="1">
        <v>8808</v>
      </c>
      <c r="B8809" s="1" t="s">
        <v>10252</v>
      </c>
      <c r="C8809" s="7">
        <f>YEAR('Main 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c r="A8810" s="1">
        <v>8809</v>
      </c>
      <c r="B8810" s="1" t="s">
        <v>10252</v>
      </c>
      <c r="C8810" s="7">
        <f>YEAR('Main 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c r="A8811" s="1">
        <v>8810</v>
      </c>
      <c r="B8811" s="1" t="s">
        <v>10252</v>
      </c>
      <c r="C8811" s="7">
        <f>YEAR('Main 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c r="A8812" s="1">
        <v>8811</v>
      </c>
      <c r="B8812" s="1" t="s">
        <v>10253</v>
      </c>
      <c r="C8812" s="7">
        <f>YEAR('Main 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c r="A8813" s="1">
        <v>8812</v>
      </c>
      <c r="B8813" s="1" t="s">
        <v>10254</v>
      </c>
      <c r="C8813" s="7">
        <f>YEAR('Main 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c r="A8814" s="1">
        <v>8813</v>
      </c>
      <c r="B8814" s="1" t="s">
        <v>10254</v>
      </c>
      <c r="C8814" s="7">
        <f>YEAR('Main 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c r="A8815" s="1">
        <v>8814</v>
      </c>
      <c r="B8815" s="1" t="s">
        <v>10255</v>
      </c>
      <c r="C8815" s="7">
        <f>YEAR('Main 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c r="A8816" s="1">
        <v>8815</v>
      </c>
      <c r="B8816" s="1" t="s">
        <v>10256</v>
      </c>
      <c r="C8816" s="7">
        <f>YEAR('Main 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c r="A8817" s="1">
        <v>8816</v>
      </c>
      <c r="B8817" s="1" t="s">
        <v>10256</v>
      </c>
      <c r="C8817" s="7">
        <f>YEAR('Main 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c r="A8818" s="1">
        <v>8817</v>
      </c>
      <c r="B8818" s="1" t="s">
        <v>10256</v>
      </c>
      <c r="C8818" s="7">
        <f>YEAR('Main 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c r="A8819" s="1">
        <v>8818</v>
      </c>
      <c r="B8819" s="1" t="s">
        <v>10256</v>
      </c>
      <c r="C8819" s="7">
        <f>YEAR('Main 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c r="A8820" s="1">
        <v>8819</v>
      </c>
      <c r="B8820" s="1" t="s">
        <v>10256</v>
      </c>
      <c r="C8820" s="7">
        <f>YEAR('Main 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c r="A8821" s="1">
        <v>8820</v>
      </c>
      <c r="B8821" s="1" t="s">
        <v>10259</v>
      </c>
      <c r="C8821" s="7">
        <f>YEAR('Main 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c r="A8822" s="1">
        <v>8821</v>
      </c>
      <c r="B8822" s="1" t="s">
        <v>10260</v>
      </c>
      <c r="C8822" s="7">
        <f>YEAR('Main 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c r="A8823" s="1">
        <v>8822</v>
      </c>
      <c r="B8823" s="1" t="s">
        <v>10260</v>
      </c>
      <c r="C8823" s="7">
        <f>YEAR('Main 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c r="A8824" s="1">
        <v>8823</v>
      </c>
      <c r="B8824" s="1" t="s">
        <v>10260</v>
      </c>
      <c r="C8824" s="7">
        <f>YEAR('Main 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c r="A8825" s="1">
        <v>8824</v>
      </c>
      <c r="B8825" s="1" t="s">
        <v>10260</v>
      </c>
      <c r="C8825" s="7">
        <f>YEAR('Main 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c r="A8826" s="1">
        <v>8825</v>
      </c>
      <c r="B8826" s="1" t="s">
        <v>10261</v>
      </c>
      <c r="C8826" s="7">
        <f>YEAR('Main 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c r="A8827" s="1">
        <v>8826</v>
      </c>
      <c r="B8827" s="1" t="s">
        <v>10262</v>
      </c>
      <c r="C8827" s="7">
        <f>YEAR('Main 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c r="A8828" s="1">
        <v>8827</v>
      </c>
      <c r="B8828" s="1" t="s">
        <v>10263</v>
      </c>
      <c r="C8828" s="7">
        <f>YEAR('Main 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c r="A8829" s="1">
        <v>8828</v>
      </c>
      <c r="B8829" s="1" t="s">
        <v>10263</v>
      </c>
      <c r="C8829" s="7">
        <f>YEAR('Main 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c r="A8830" s="1">
        <v>8829</v>
      </c>
      <c r="B8830" s="1" t="s">
        <v>10264</v>
      </c>
      <c r="C8830" s="7">
        <f>YEAR('Main 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c r="A8831" s="1">
        <v>8830</v>
      </c>
      <c r="B8831" s="1" t="s">
        <v>10265</v>
      </c>
      <c r="C8831" s="7">
        <f>YEAR('Main 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c r="A8832" s="1">
        <v>8831</v>
      </c>
      <c r="B8832" s="1" t="s">
        <v>10266</v>
      </c>
      <c r="C8832" s="7">
        <f>YEAR('Main 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c r="A8833" s="1">
        <v>8832</v>
      </c>
      <c r="B8833" s="1" t="s">
        <v>10267</v>
      </c>
      <c r="C8833" s="7">
        <f>YEAR('Main 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c r="A8834" s="1">
        <v>8833</v>
      </c>
      <c r="B8834" s="1" t="s">
        <v>10268</v>
      </c>
      <c r="C8834" s="7">
        <f>YEAR('Main 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c r="A8835" s="1">
        <v>8834</v>
      </c>
      <c r="B8835" s="1" t="s">
        <v>10269</v>
      </c>
      <c r="C8835" s="7">
        <f>YEAR('Main 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c r="A8836" s="1">
        <v>8835</v>
      </c>
      <c r="B8836" s="1" t="s">
        <v>10269</v>
      </c>
      <c r="C8836" s="7">
        <f>YEAR('Main 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c r="A8837" s="1">
        <v>8836</v>
      </c>
      <c r="B8837" s="1" t="s">
        <v>10269</v>
      </c>
      <c r="C8837" s="7">
        <f>YEAR('Main 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c r="A8838" s="1">
        <v>8837</v>
      </c>
      <c r="B8838" s="1" t="s">
        <v>10269</v>
      </c>
      <c r="C8838" s="7">
        <f>YEAR('Main 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c r="A8839" s="1">
        <v>8838</v>
      </c>
      <c r="B8839" s="1" t="s">
        <v>10269</v>
      </c>
      <c r="C8839" s="7">
        <f>YEAR('Main 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c r="A8840" s="1">
        <v>8839</v>
      </c>
      <c r="B8840" s="1" t="s">
        <v>10270</v>
      </c>
      <c r="C8840" s="7">
        <f>YEAR('Main 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c r="A8841" s="1">
        <v>8840</v>
      </c>
      <c r="B8841" s="1" t="s">
        <v>10270</v>
      </c>
      <c r="C8841" s="7">
        <f>YEAR('Main 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c r="A8842" s="1">
        <v>8841</v>
      </c>
      <c r="B8842" s="1" t="s">
        <v>10270</v>
      </c>
      <c r="C8842" s="7">
        <f>YEAR('Main 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c r="A8843" s="1">
        <v>8842</v>
      </c>
      <c r="B8843" s="1" t="s">
        <v>10271</v>
      </c>
      <c r="C8843" s="7">
        <f>YEAR('Main 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c r="A8844" s="1">
        <v>8843</v>
      </c>
      <c r="B8844" s="1" t="s">
        <v>10271</v>
      </c>
      <c r="C8844" s="7">
        <f>YEAR('Main 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c r="A8845" s="1">
        <v>8844</v>
      </c>
      <c r="B8845" s="1" t="s">
        <v>10272</v>
      </c>
      <c r="C8845" s="7">
        <f>YEAR('Main 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c r="A8846" s="1">
        <v>8845</v>
      </c>
      <c r="B8846" s="1" t="s">
        <v>10273</v>
      </c>
      <c r="C8846" s="7">
        <f>YEAR('Main 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c r="A8847" s="1">
        <v>8846</v>
      </c>
      <c r="B8847" s="1" t="s">
        <v>10273</v>
      </c>
      <c r="C8847" s="7">
        <f>YEAR('Main 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c r="A8848" s="1">
        <v>8847</v>
      </c>
      <c r="B8848" s="1" t="s">
        <v>10273</v>
      </c>
      <c r="C8848" s="7">
        <f>YEAR('Main 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c r="A8849" s="1">
        <v>8848</v>
      </c>
      <c r="B8849" s="1" t="s">
        <v>10273</v>
      </c>
      <c r="C8849" s="7">
        <f>YEAR('Main 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c r="A8850" s="1">
        <v>8849</v>
      </c>
      <c r="B8850" s="1" t="s">
        <v>10274</v>
      </c>
      <c r="C8850" s="7">
        <f>YEAR('Main 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c r="A8851" s="1">
        <v>8850</v>
      </c>
      <c r="B8851" s="1" t="s">
        <v>10274</v>
      </c>
      <c r="C8851" s="7">
        <f>YEAR('Main 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c r="A8852" s="1">
        <v>8851</v>
      </c>
      <c r="B8852" s="1" t="s">
        <v>10274</v>
      </c>
      <c r="C8852" s="7">
        <f>YEAR('Main 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c r="A8853" s="1">
        <v>8852</v>
      </c>
      <c r="B8853" s="1" t="s">
        <v>10274</v>
      </c>
      <c r="C8853" s="7">
        <f>YEAR('Main 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c r="A8854" s="1">
        <v>8853</v>
      </c>
      <c r="B8854" s="1" t="s">
        <v>10275</v>
      </c>
      <c r="C8854" s="7">
        <f>YEAR('Main 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c r="A8855" s="1">
        <v>8854</v>
      </c>
      <c r="B8855" s="1" t="s">
        <v>10276</v>
      </c>
      <c r="C8855" s="7">
        <f>YEAR('Main 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c r="A8856" s="1">
        <v>8855</v>
      </c>
      <c r="B8856" s="1" t="s">
        <v>10276</v>
      </c>
      <c r="C8856" s="7">
        <f>YEAR('Main 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c r="A8857" s="1">
        <v>8856</v>
      </c>
      <c r="B8857" s="1" t="s">
        <v>10277</v>
      </c>
      <c r="C8857" s="7">
        <f>YEAR('Main 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c r="A8858" s="1">
        <v>8857</v>
      </c>
      <c r="B8858" s="1" t="s">
        <v>10278</v>
      </c>
      <c r="C8858" s="7">
        <f>YEAR('Main 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c r="A8859" s="1">
        <v>8858</v>
      </c>
      <c r="B8859" s="1" t="s">
        <v>10278</v>
      </c>
      <c r="C8859" s="7">
        <f>YEAR('Main 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c r="A8860" s="1">
        <v>8859</v>
      </c>
      <c r="B8860" s="1" t="s">
        <v>10278</v>
      </c>
      <c r="C8860" s="7">
        <f>YEAR('Main 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c r="A8861" s="1">
        <v>8860</v>
      </c>
      <c r="B8861" s="1" t="s">
        <v>10279</v>
      </c>
      <c r="C8861" s="7">
        <f>YEAR('Main 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c r="A8862" s="1">
        <v>8861</v>
      </c>
      <c r="B8862" s="1" t="s">
        <v>10280</v>
      </c>
      <c r="C8862" s="7">
        <f>YEAR('Main 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c r="A8863" s="1">
        <v>8862</v>
      </c>
      <c r="B8863" s="1" t="s">
        <v>10280</v>
      </c>
      <c r="C8863" s="7">
        <f>YEAR('Main 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c r="A8864" s="1">
        <v>8863</v>
      </c>
      <c r="B8864" s="1" t="s">
        <v>10280</v>
      </c>
      <c r="C8864" s="7">
        <f>YEAR('Main 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c r="A8865" s="1">
        <v>8864</v>
      </c>
      <c r="B8865" s="1" t="s">
        <v>10280</v>
      </c>
      <c r="C8865" s="7">
        <f>YEAR('Main 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c r="A8866" s="1">
        <v>8865</v>
      </c>
      <c r="B8866" s="1" t="s">
        <v>10280</v>
      </c>
      <c r="C8866" s="7">
        <f>YEAR('Main 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c r="A8867" s="1">
        <v>8866</v>
      </c>
      <c r="B8867" s="1" t="s">
        <v>10281</v>
      </c>
      <c r="C8867" s="7">
        <f>YEAR('Main 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c r="A8868" s="1">
        <v>8867</v>
      </c>
      <c r="B8868" s="1" t="s">
        <v>10282</v>
      </c>
      <c r="C8868" s="7">
        <f>YEAR('Main 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c r="A8869" s="1">
        <v>8868</v>
      </c>
      <c r="B8869" s="1" t="s">
        <v>10282</v>
      </c>
      <c r="C8869" s="7">
        <f>YEAR('Main 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c r="A8870" s="1">
        <v>8869</v>
      </c>
      <c r="B8870" s="1" t="s">
        <v>10283</v>
      </c>
      <c r="C8870" s="7">
        <f>YEAR('Main 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c r="A8871" s="1">
        <v>8870</v>
      </c>
      <c r="B8871" s="1" t="s">
        <v>10284</v>
      </c>
      <c r="C8871" s="7">
        <f>YEAR('Main 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c r="A8872" s="1">
        <v>8871</v>
      </c>
      <c r="B8872" s="1" t="s">
        <v>10284</v>
      </c>
      <c r="C8872" s="7">
        <f>YEAR('Main 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c r="A8873" s="1">
        <v>8872</v>
      </c>
      <c r="B8873" s="1" t="s">
        <v>10284</v>
      </c>
      <c r="C8873" s="7">
        <f>YEAR('Main 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c r="A8874" s="1">
        <v>8873</v>
      </c>
      <c r="B8874" s="1" t="s">
        <v>10285</v>
      </c>
      <c r="C8874" s="7">
        <f>YEAR('Main 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c r="A8875" s="1">
        <v>8874</v>
      </c>
      <c r="B8875" s="1" t="s">
        <v>10285</v>
      </c>
      <c r="C8875" s="7">
        <f>YEAR('Main 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c r="A8876" s="1">
        <v>8875</v>
      </c>
      <c r="B8876" s="1" t="s">
        <v>10288</v>
      </c>
      <c r="C8876" s="7">
        <f>YEAR('Main 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c r="A8877" s="1">
        <v>8876</v>
      </c>
      <c r="B8877" s="1" t="s">
        <v>10289</v>
      </c>
      <c r="C8877" s="7">
        <f>YEAR('Main 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c r="A8878" s="1">
        <v>8877</v>
      </c>
      <c r="B8878" s="1" t="s">
        <v>10289</v>
      </c>
      <c r="C8878" s="7">
        <f>YEAR('Main 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c r="A8879" s="1">
        <v>8878</v>
      </c>
      <c r="B8879" s="1" t="s">
        <v>10290</v>
      </c>
      <c r="C8879" s="7">
        <f>YEAR('Main 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c r="A8880" s="1">
        <v>8879</v>
      </c>
      <c r="B8880" s="1" t="s">
        <v>10290</v>
      </c>
      <c r="C8880" s="7">
        <f>YEAR('Main 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c r="A8881" s="1">
        <v>8880</v>
      </c>
      <c r="B8881" s="1" t="s">
        <v>10293</v>
      </c>
      <c r="C8881" s="7">
        <f>YEAR('Main 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c r="A8882" s="1">
        <v>8881</v>
      </c>
      <c r="B8882" s="1" t="s">
        <v>10293</v>
      </c>
      <c r="C8882" s="7">
        <f>YEAR('Main 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c r="A8883" s="1">
        <v>8882</v>
      </c>
      <c r="B8883" s="1" t="s">
        <v>10294</v>
      </c>
      <c r="C8883" s="7">
        <f>YEAR('Main 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c r="A8884" s="1">
        <v>8883</v>
      </c>
      <c r="B8884" s="1" t="s">
        <v>10295</v>
      </c>
      <c r="C8884" s="7">
        <f>YEAR('Main 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c r="A8885" s="1">
        <v>8884</v>
      </c>
      <c r="B8885" s="1" t="s">
        <v>10295</v>
      </c>
      <c r="C8885" s="7">
        <f>YEAR('Main 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c r="A8886" s="1">
        <v>8885</v>
      </c>
      <c r="B8886" s="1" t="s">
        <v>10296</v>
      </c>
      <c r="C8886" s="7">
        <f>YEAR('Main 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c r="A8887" s="1">
        <v>8886</v>
      </c>
      <c r="B8887" s="1" t="s">
        <v>10296</v>
      </c>
      <c r="C8887" s="7">
        <f>YEAR('Main 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c r="A8888" s="1">
        <v>8887</v>
      </c>
      <c r="B8888" s="1" t="s">
        <v>10296</v>
      </c>
      <c r="C8888" s="7">
        <f>YEAR('Main 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c r="A8889" s="1">
        <v>8888</v>
      </c>
      <c r="B8889" s="1" t="s">
        <v>10297</v>
      </c>
      <c r="C8889" s="7">
        <f>YEAR('Main 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c r="A8890" s="1">
        <v>8889</v>
      </c>
      <c r="B8890" s="1" t="s">
        <v>10298</v>
      </c>
      <c r="C8890" s="7">
        <f>YEAR('Main 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c r="A8891" s="1">
        <v>8890</v>
      </c>
      <c r="B8891" s="1" t="s">
        <v>10299</v>
      </c>
      <c r="C8891" s="7">
        <f>YEAR('Main 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c r="A8892" s="1">
        <v>8891</v>
      </c>
      <c r="B8892" s="1" t="s">
        <v>10299</v>
      </c>
      <c r="C8892" s="7">
        <f>YEAR('Main 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c r="A8893" s="1">
        <v>8892</v>
      </c>
      <c r="B8893" s="1" t="s">
        <v>10300</v>
      </c>
      <c r="C8893" s="7">
        <f>YEAR('Main 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c r="A8894" s="1">
        <v>8893</v>
      </c>
      <c r="B8894" s="1" t="s">
        <v>10301</v>
      </c>
      <c r="C8894" s="7">
        <f>YEAR('Main 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c r="A8895" s="1">
        <v>8894</v>
      </c>
      <c r="B8895" s="1" t="s">
        <v>10302</v>
      </c>
      <c r="C8895" s="7">
        <f>YEAR('Main 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c r="A8896" s="1">
        <v>8895</v>
      </c>
      <c r="B8896" s="1" t="s">
        <v>10303</v>
      </c>
      <c r="C8896" s="7">
        <f>YEAR('Main 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c r="A8897" s="1">
        <v>8896</v>
      </c>
      <c r="B8897" s="1" t="s">
        <v>10303</v>
      </c>
      <c r="C8897" s="7">
        <f>YEAR('Main 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c r="A8898" s="1">
        <v>8897</v>
      </c>
      <c r="B8898" s="1" t="s">
        <v>10303</v>
      </c>
      <c r="C8898" s="7">
        <f>YEAR('Main 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c r="A8899" s="1">
        <v>8898</v>
      </c>
      <c r="B8899" s="1" t="s">
        <v>10303</v>
      </c>
      <c r="C8899" s="7">
        <f>YEAR('Main 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c r="A8900" s="1">
        <v>8899</v>
      </c>
      <c r="B8900" s="1" t="s">
        <v>10304</v>
      </c>
      <c r="C8900" s="7">
        <f>YEAR('Main 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c r="A8901" s="1">
        <v>8900</v>
      </c>
      <c r="B8901" s="1" t="s">
        <v>10304</v>
      </c>
      <c r="C8901" s="7">
        <f>YEAR('Main 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c r="A8902" s="1">
        <v>8901</v>
      </c>
      <c r="B8902" s="1" t="s">
        <v>10305</v>
      </c>
      <c r="C8902" s="7">
        <f>YEAR('Main 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c r="A8903" s="1">
        <v>8902</v>
      </c>
      <c r="B8903" s="1" t="s">
        <v>10305</v>
      </c>
      <c r="C8903" s="7">
        <f>YEAR('Main 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c r="A8904" s="1">
        <v>8903</v>
      </c>
      <c r="B8904" s="1" t="s">
        <v>10305</v>
      </c>
      <c r="C8904" s="7">
        <f>YEAR('Main 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c r="A8905" s="1">
        <v>8904</v>
      </c>
      <c r="B8905" s="1" t="s">
        <v>10305</v>
      </c>
      <c r="C8905" s="7">
        <f>YEAR('Main 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c r="A8906" s="1">
        <v>8905</v>
      </c>
      <c r="B8906" s="1" t="s">
        <v>10306</v>
      </c>
      <c r="C8906" s="7">
        <f>YEAR('Main 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c r="A8907" s="1">
        <v>8906</v>
      </c>
      <c r="B8907" s="1" t="s">
        <v>10306</v>
      </c>
      <c r="C8907" s="7">
        <f>YEAR('Main 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c r="A8908" s="1">
        <v>8907</v>
      </c>
      <c r="B8908" s="1" t="s">
        <v>10306</v>
      </c>
      <c r="C8908" s="7">
        <f>YEAR('Main 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c r="A8909" s="1">
        <v>8908</v>
      </c>
      <c r="B8909" s="1" t="s">
        <v>10307</v>
      </c>
      <c r="C8909" s="7">
        <f>YEAR('Main 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c r="A8910" s="1">
        <v>8909</v>
      </c>
      <c r="B8910" s="1" t="s">
        <v>10308</v>
      </c>
      <c r="C8910" s="7">
        <f>YEAR('Main 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c r="A8911" s="1">
        <v>8910</v>
      </c>
      <c r="B8911" s="1" t="s">
        <v>10309</v>
      </c>
      <c r="C8911" s="7">
        <f>YEAR('Main 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c r="A8912" s="1">
        <v>8911</v>
      </c>
      <c r="B8912" s="1" t="s">
        <v>10310</v>
      </c>
      <c r="C8912" s="7">
        <f>YEAR('Main 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c r="A8913" s="1">
        <v>8912</v>
      </c>
      <c r="B8913" s="1" t="s">
        <v>10310</v>
      </c>
      <c r="C8913" s="7">
        <f>YEAR('Main 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c r="A8914" s="1">
        <v>8913</v>
      </c>
      <c r="B8914" s="1" t="s">
        <v>10310</v>
      </c>
      <c r="C8914" s="7">
        <f>YEAR('Main 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c r="A8915" s="1">
        <v>8914</v>
      </c>
      <c r="B8915" s="1" t="s">
        <v>10310</v>
      </c>
      <c r="C8915" s="7">
        <f>YEAR('Main 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c r="A8916" s="1">
        <v>8915</v>
      </c>
      <c r="B8916" s="1" t="s">
        <v>10311</v>
      </c>
      <c r="C8916" s="7">
        <f>YEAR('Main 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c r="A8917" s="1">
        <v>8916</v>
      </c>
      <c r="B8917" s="1" t="s">
        <v>10311</v>
      </c>
      <c r="C8917" s="7">
        <f>YEAR('Main 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c r="A8918" s="1">
        <v>8917</v>
      </c>
      <c r="B8918" s="1" t="s">
        <v>10311</v>
      </c>
      <c r="C8918" s="7">
        <f>YEAR('Main 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c r="A8919" s="1">
        <v>8918</v>
      </c>
      <c r="B8919" s="1" t="s">
        <v>10311</v>
      </c>
      <c r="C8919" s="7">
        <f>YEAR('Main 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c r="A8920" s="1">
        <v>8919</v>
      </c>
      <c r="B8920" s="1" t="s">
        <v>10311</v>
      </c>
      <c r="C8920" s="7">
        <f>YEAR('Main 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c r="A8921" s="1">
        <v>8920</v>
      </c>
      <c r="B8921" s="1" t="s">
        <v>10312</v>
      </c>
      <c r="C8921" s="7">
        <f>YEAR('Main 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c r="A8922" s="1">
        <v>8921</v>
      </c>
      <c r="B8922" s="1" t="s">
        <v>10313</v>
      </c>
      <c r="C8922" s="7">
        <f>YEAR('Main 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c r="A8923" s="1">
        <v>8922</v>
      </c>
      <c r="B8923" s="1" t="s">
        <v>10314</v>
      </c>
      <c r="C8923" s="7">
        <f>YEAR('Main 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c r="A8924" s="1">
        <v>8923</v>
      </c>
      <c r="B8924" s="1" t="s">
        <v>10314</v>
      </c>
      <c r="C8924" s="7">
        <f>YEAR('Main 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c r="A8925" s="1">
        <v>8924</v>
      </c>
      <c r="B8925" s="1" t="s">
        <v>10316</v>
      </c>
      <c r="C8925" s="7">
        <f>YEAR('Main 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c r="A8926" s="1">
        <v>8925</v>
      </c>
      <c r="B8926" s="1" t="s">
        <v>10317</v>
      </c>
      <c r="C8926" s="7">
        <f>YEAR('Main 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c r="A8927" s="1">
        <v>8926</v>
      </c>
      <c r="B8927" s="1" t="s">
        <v>10317</v>
      </c>
      <c r="C8927" s="7">
        <f>YEAR('Main 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c r="A8928" s="1">
        <v>8927</v>
      </c>
      <c r="B8928" s="1" t="s">
        <v>10317</v>
      </c>
      <c r="C8928" s="7">
        <f>YEAR('Main 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c r="A8929" s="1">
        <v>8928</v>
      </c>
      <c r="B8929" s="1" t="s">
        <v>10320</v>
      </c>
      <c r="C8929" s="7">
        <f>YEAR('Main 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c r="A8930" s="1">
        <v>8929</v>
      </c>
      <c r="B8930" s="1" t="s">
        <v>10321</v>
      </c>
      <c r="C8930" s="7">
        <f>YEAR('Main 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c r="A8931" s="1">
        <v>8930</v>
      </c>
      <c r="B8931" s="1" t="s">
        <v>10321</v>
      </c>
      <c r="C8931" s="7">
        <f>YEAR('Main 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c r="A8932" s="1">
        <v>8931</v>
      </c>
      <c r="B8932" s="1" t="s">
        <v>10321</v>
      </c>
      <c r="C8932" s="7">
        <f>YEAR('Main 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c r="A8933" s="1">
        <v>8932</v>
      </c>
      <c r="B8933" s="1" t="s">
        <v>10322</v>
      </c>
      <c r="C8933" s="7">
        <f>YEAR('Main 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c r="A8934" s="1">
        <v>8933</v>
      </c>
      <c r="B8934" s="1" t="s">
        <v>10322</v>
      </c>
      <c r="C8934" s="7">
        <f>YEAR('Main 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c r="A8935" s="1">
        <v>8934</v>
      </c>
      <c r="B8935" s="1" t="s">
        <v>10323</v>
      </c>
      <c r="C8935" s="7">
        <f>YEAR('Main 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c r="A8936" s="1">
        <v>8935</v>
      </c>
      <c r="B8936" s="1" t="s">
        <v>10324</v>
      </c>
      <c r="C8936" s="7">
        <f>YEAR('Main 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c r="A8937" s="1">
        <v>8936</v>
      </c>
      <c r="B8937" s="1" t="s">
        <v>10324</v>
      </c>
      <c r="C8937" s="7">
        <f>YEAR('Main 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c r="A8938" s="1">
        <v>8937</v>
      </c>
      <c r="B8938" s="1" t="s">
        <v>10325</v>
      </c>
      <c r="C8938" s="7">
        <f>YEAR('Main 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c r="A8939" s="1">
        <v>8938</v>
      </c>
      <c r="B8939" s="1" t="s">
        <v>10325</v>
      </c>
      <c r="C8939" s="7">
        <f>YEAR('Main 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c r="A8940" s="1">
        <v>8939</v>
      </c>
      <c r="B8940" s="1" t="s">
        <v>10325</v>
      </c>
      <c r="C8940" s="7">
        <f>YEAR('Main 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c r="A8941" s="1">
        <v>8940</v>
      </c>
      <c r="B8941" s="1" t="s">
        <v>10325</v>
      </c>
      <c r="C8941" s="7">
        <f>YEAR('Main 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c r="A8942" s="1">
        <v>8941</v>
      </c>
      <c r="B8942" s="1" t="s">
        <v>10326</v>
      </c>
      <c r="C8942" s="7">
        <f>YEAR('Main 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c r="A8943" s="1">
        <v>8942</v>
      </c>
      <c r="B8943" s="1" t="s">
        <v>10329</v>
      </c>
      <c r="C8943" s="7">
        <f>YEAR('Main 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c r="A8944" s="1">
        <v>8943</v>
      </c>
      <c r="B8944" s="1" t="s">
        <v>10329</v>
      </c>
      <c r="C8944" s="7">
        <f>YEAR('Main 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c r="A8945" s="1">
        <v>8944</v>
      </c>
      <c r="B8945" s="1" t="s">
        <v>10332</v>
      </c>
      <c r="C8945" s="7">
        <f>YEAR('Main 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c r="A8946" s="1">
        <v>8945</v>
      </c>
      <c r="B8946" s="1" t="s">
        <v>10333</v>
      </c>
      <c r="C8946" s="7">
        <f>YEAR('Main 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c r="A8947" s="1">
        <v>8946</v>
      </c>
      <c r="B8947" s="1" t="s">
        <v>10334</v>
      </c>
      <c r="C8947" s="7">
        <f>YEAR('Main 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c r="A8948" s="1">
        <v>8947</v>
      </c>
      <c r="B8948" s="1" t="s">
        <v>10335</v>
      </c>
      <c r="C8948" s="7">
        <f>YEAR('Main 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c r="A8949" s="1">
        <v>8948</v>
      </c>
      <c r="B8949" s="1" t="s">
        <v>10335</v>
      </c>
      <c r="C8949" s="7">
        <f>YEAR('Main 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c r="A8950" s="1">
        <v>8949</v>
      </c>
      <c r="B8950" s="1" t="s">
        <v>10336</v>
      </c>
      <c r="C8950" s="7">
        <f>YEAR('Main 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c r="A8951" s="1">
        <v>8950</v>
      </c>
      <c r="B8951" s="1" t="s">
        <v>10337</v>
      </c>
      <c r="C8951" s="7">
        <f>YEAR('Main 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c r="A8952" s="1">
        <v>8951</v>
      </c>
      <c r="B8952" s="1" t="s">
        <v>10337</v>
      </c>
      <c r="C8952" s="7">
        <f>YEAR('Main 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c r="A8953" s="1">
        <v>8952</v>
      </c>
      <c r="B8953" s="1" t="s">
        <v>10337</v>
      </c>
      <c r="C8953" s="7">
        <f>YEAR('Main 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c r="A8954" s="1">
        <v>8953</v>
      </c>
      <c r="B8954" s="1" t="s">
        <v>10337</v>
      </c>
      <c r="C8954" s="7">
        <f>YEAR('Main 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c r="A8955" s="1">
        <v>8954</v>
      </c>
      <c r="B8955" s="1" t="s">
        <v>10337</v>
      </c>
      <c r="C8955" s="7">
        <f>YEAR('Main 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c r="A8956" s="1">
        <v>8955</v>
      </c>
      <c r="B8956" s="1" t="s">
        <v>10338</v>
      </c>
      <c r="C8956" s="7">
        <f>YEAR('Main 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c r="A8957" s="1">
        <v>8956</v>
      </c>
      <c r="B8957" s="1" t="s">
        <v>10339</v>
      </c>
      <c r="C8957" s="7">
        <f>YEAR('Main 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c r="A8958" s="1">
        <v>8957</v>
      </c>
      <c r="B8958" s="1" t="s">
        <v>10340</v>
      </c>
      <c r="C8958" s="7">
        <f>YEAR('Main 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c r="A8959" s="1">
        <v>8958</v>
      </c>
      <c r="B8959" s="1" t="s">
        <v>10340</v>
      </c>
      <c r="C8959" s="7">
        <f>YEAR('Main 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c r="A8960" s="1">
        <v>8959</v>
      </c>
      <c r="B8960" s="1" t="s">
        <v>10341</v>
      </c>
      <c r="C8960" s="7">
        <f>YEAR('Main 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c r="A8961" s="1">
        <v>8960</v>
      </c>
      <c r="B8961" s="1" t="s">
        <v>10341</v>
      </c>
      <c r="C8961" s="7">
        <f>YEAR('Main 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c r="A8962" s="1">
        <v>8961</v>
      </c>
      <c r="B8962" s="1" t="s">
        <v>10341</v>
      </c>
      <c r="C8962" s="7">
        <f>YEAR('Main 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c r="A8963" s="1">
        <v>8962</v>
      </c>
      <c r="B8963" s="1" t="s">
        <v>10341</v>
      </c>
      <c r="C8963" s="7">
        <f>YEAR('Main 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c r="A8964" s="1">
        <v>8963</v>
      </c>
      <c r="B8964" s="1" t="s">
        <v>10342</v>
      </c>
      <c r="C8964" s="7">
        <f>YEAR('Main 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c r="A8965" s="1">
        <v>8964</v>
      </c>
      <c r="B8965" s="1" t="s">
        <v>10342</v>
      </c>
      <c r="C8965" s="7">
        <f>YEAR('Main 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c r="A8966" s="1">
        <v>8965</v>
      </c>
      <c r="B8966" s="1" t="s">
        <v>10342</v>
      </c>
      <c r="C8966" s="7">
        <f>YEAR('Main 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c r="A8967" s="1">
        <v>8966</v>
      </c>
      <c r="B8967" s="1" t="s">
        <v>10343</v>
      </c>
      <c r="C8967" s="7">
        <f>YEAR('Main 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c r="A8968" s="1">
        <v>8967</v>
      </c>
      <c r="B8968" s="1" t="s">
        <v>10344</v>
      </c>
      <c r="C8968" s="7">
        <f>YEAR('Main 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c r="A8969" s="1">
        <v>8968</v>
      </c>
      <c r="B8969" s="1" t="s">
        <v>10344</v>
      </c>
      <c r="C8969" s="7">
        <f>YEAR('Main 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c r="A8970" s="1">
        <v>8969</v>
      </c>
      <c r="B8970" s="1" t="s">
        <v>10345</v>
      </c>
      <c r="C8970" s="7">
        <f>YEAR('Main 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c r="A8971" s="1">
        <v>8970</v>
      </c>
      <c r="B8971" s="1" t="s">
        <v>10346</v>
      </c>
      <c r="C8971" s="7">
        <f>YEAR('Main 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c r="A8972" s="1">
        <v>8971</v>
      </c>
      <c r="B8972" s="1" t="s">
        <v>10346</v>
      </c>
      <c r="C8972" s="7">
        <f>YEAR('Main 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c r="A8973" s="1">
        <v>8972</v>
      </c>
      <c r="B8973" s="1" t="s">
        <v>10347</v>
      </c>
      <c r="C8973" s="7">
        <f>YEAR('Main 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c r="A8974" s="1">
        <v>8973</v>
      </c>
      <c r="B8974" s="1" t="s">
        <v>10348</v>
      </c>
      <c r="C8974" s="7">
        <f>YEAR('Main 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c r="A8975" s="1">
        <v>8974</v>
      </c>
      <c r="B8975" s="1" t="s">
        <v>10349</v>
      </c>
      <c r="C8975" s="7">
        <f>YEAR('Main 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c r="A8976" s="1">
        <v>8975</v>
      </c>
      <c r="B8976" s="1" t="s">
        <v>10350</v>
      </c>
      <c r="C8976" s="7">
        <f>YEAR('Main 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c r="A8977" s="1">
        <v>8976</v>
      </c>
      <c r="B8977" s="1" t="s">
        <v>10350</v>
      </c>
      <c r="C8977" s="7">
        <f>YEAR('Main 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c r="A8978" s="1">
        <v>8977</v>
      </c>
      <c r="B8978" s="1" t="s">
        <v>10350</v>
      </c>
      <c r="C8978" s="7">
        <f>YEAR('Main 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c r="A8979" s="1">
        <v>8978</v>
      </c>
      <c r="B8979" s="1" t="s">
        <v>10350</v>
      </c>
      <c r="C8979" s="7">
        <f>YEAR('Main 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c r="A8980" s="1">
        <v>8979</v>
      </c>
      <c r="B8980" s="1" t="s">
        <v>10351</v>
      </c>
      <c r="C8980" s="7">
        <f>YEAR('Main 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c r="A8981" s="1">
        <v>8980</v>
      </c>
      <c r="B8981" s="1" t="s">
        <v>10352</v>
      </c>
      <c r="C8981" s="7">
        <f>YEAR('Main 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c r="A8982" s="1">
        <v>8981</v>
      </c>
      <c r="B8982" s="1" t="s">
        <v>10353</v>
      </c>
      <c r="C8982" s="7">
        <f>YEAR('Main 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c r="A8983" s="1">
        <v>8982</v>
      </c>
      <c r="B8983" s="1" t="s">
        <v>10355</v>
      </c>
      <c r="C8983" s="7">
        <f>YEAR('Main 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c r="A8984" s="1">
        <v>8983</v>
      </c>
      <c r="B8984" s="1" t="s">
        <v>10355</v>
      </c>
      <c r="C8984" s="7">
        <f>YEAR('Main 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c r="A8985" s="1">
        <v>8984</v>
      </c>
      <c r="B8985" s="1" t="s">
        <v>10355</v>
      </c>
      <c r="C8985" s="7">
        <f>YEAR('Main 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c r="A8986" s="1">
        <v>8985</v>
      </c>
      <c r="B8986" s="1" t="s">
        <v>10355</v>
      </c>
      <c r="C8986" s="7">
        <f>YEAR('Main 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c r="A8987" s="1">
        <v>8986</v>
      </c>
      <c r="B8987" s="1" t="s">
        <v>10356</v>
      </c>
      <c r="C8987" s="7">
        <f>YEAR('Main 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c r="A8988" s="1">
        <v>8987</v>
      </c>
      <c r="B8988" s="1" t="s">
        <v>10356</v>
      </c>
      <c r="C8988" s="7">
        <f>YEAR('Main 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c r="A8989" s="1">
        <v>8988</v>
      </c>
      <c r="B8989" s="1" t="s">
        <v>10356</v>
      </c>
      <c r="C8989" s="7">
        <f>YEAR('Main 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c r="A8990" s="1">
        <v>8989</v>
      </c>
      <c r="B8990" s="1" t="s">
        <v>10356</v>
      </c>
      <c r="C8990" s="7">
        <f>YEAR('Main 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c r="A8991" s="1">
        <v>8990</v>
      </c>
      <c r="B8991" s="1" t="s">
        <v>10357</v>
      </c>
      <c r="C8991" s="7">
        <f>YEAR('Main 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c r="A8992" s="1">
        <v>8991</v>
      </c>
      <c r="B8992" s="1" t="s">
        <v>10357</v>
      </c>
      <c r="C8992" s="7">
        <f>YEAR('Main 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c r="A8993" s="1">
        <v>8992</v>
      </c>
      <c r="B8993" s="1" t="s">
        <v>10358</v>
      </c>
      <c r="C8993" s="7">
        <f>YEAR('Main 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c r="A8994" s="1">
        <v>8993</v>
      </c>
      <c r="B8994" s="1" t="s">
        <v>10359</v>
      </c>
      <c r="C8994" s="7">
        <f>YEAR('Main 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c r="A8995" s="1">
        <v>8994</v>
      </c>
      <c r="B8995" s="1" t="s">
        <v>10359</v>
      </c>
      <c r="C8995" s="7">
        <f>YEAR('Main 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c r="A8996" s="1">
        <v>8995</v>
      </c>
      <c r="B8996" s="1" t="s">
        <v>10360</v>
      </c>
      <c r="C8996" s="7">
        <f>YEAR('Main 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c r="A8997" s="1">
        <v>8996</v>
      </c>
      <c r="B8997" s="1" t="s">
        <v>10360</v>
      </c>
      <c r="C8997" s="7">
        <f>YEAR('Main 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c r="A8998" s="1">
        <v>8997</v>
      </c>
      <c r="B8998" s="1" t="s">
        <v>10361</v>
      </c>
      <c r="C8998" s="7">
        <f>YEAR('Main 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c r="A8999" s="1">
        <v>8998</v>
      </c>
      <c r="B8999" s="1" t="s">
        <v>10362</v>
      </c>
      <c r="C8999" s="7">
        <f>YEAR('Main 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c r="A9000" s="1">
        <v>8999</v>
      </c>
      <c r="B9000" s="1" t="s">
        <v>10362</v>
      </c>
      <c r="C9000" s="7">
        <f>YEAR('Main 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c r="A9001" s="1">
        <v>9000</v>
      </c>
      <c r="B9001" s="1" t="s">
        <v>10363</v>
      </c>
      <c r="C9001" s="7">
        <f>YEAR('Main 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c r="A9002" s="1">
        <v>9001</v>
      </c>
      <c r="B9002" s="1" t="s">
        <v>10364</v>
      </c>
      <c r="C9002" s="7">
        <f>YEAR('Main 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c r="A9003" s="1">
        <v>9002</v>
      </c>
      <c r="B9003" s="1" t="s">
        <v>10365</v>
      </c>
      <c r="C9003" s="7">
        <f>YEAR('Main 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c r="A9004" s="1">
        <v>9003</v>
      </c>
      <c r="B9004" s="1" t="s">
        <v>10365</v>
      </c>
      <c r="C9004" s="7">
        <f>YEAR('Main 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c r="A9005" s="1">
        <v>9004</v>
      </c>
      <c r="B9005" s="1" t="s">
        <v>10366</v>
      </c>
      <c r="C9005" s="7">
        <f>YEAR('Main 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c r="A9006" s="1">
        <v>9005</v>
      </c>
      <c r="B9006" s="1" t="s">
        <v>10366</v>
      </c>
      <c r="C9006" s="7">
        <f>YEAR('Main 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c r="A9007" s="1">
        <v>9006</v>
      </c>
      <c r="B9007" s="1" t="s">
        <v>10367</v>
      </c>
      <c r="C9007" s="7">
        <f>YEAR('Main 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c r="A9008" s="1">
        <v>9007</v>
      </c>
      <c r="B9008" s="1" t="s">
        <v>10367</v>
      </c>
      <c r="C9008" s="7">
        <f>YEAR('Main 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c r="A9009" s="1">
        <v>9008</v>
      </c>
      <c r="B9009" s="1" t="s">
        <v>10367</v>
      </c>
      <c r="C9009" s="7">
        <f>YEAR('Main 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c r="A9010" s="1">
        <v>9009</v>
      </c>
      <c r="B9010" s="1" t="s">
        <v>10367</v>
      </c>
      <c r="C9010" s="7">
        <f>YEAR('Main 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c r="A9011" s="1">
        <v>9010</v>
      </c>
      <c r="B9011" s="1" t="s">
        <v>10368</v>
      </c>
      <c r="C9011" s="7">
        <f>YEAR('Main 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c r="A9012" s="1">
        <v>9011</v>
      </c>
      <c r="B9012" s="1" t="s">
        <v>10369</v>
      </c>
      <c r="C9012" s="7">
        <f>YEAR('Main 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c r="A9013" s="1">
        <v>9012</v>
      </c>
      <c r="B9013" s="1" t="s">
        <v>10370</v>
      </c>
      <c r="C9013" s="7">
        <f>YEAR('Main 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c r="A9014" s="1">
        <v>9013</v>
      </c>
      <c r="B9014" s="1" t="s">
        <v>10371</v>
      </c>
      <c r="C9014" s="7">
        <f>YEAR('Main 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c r="A9015" s="1">
        <v>9014</v>
      </c>
      <c r="B9015" s="1" t="s">
        <v>10372</v>
      </c>
      <c r="C9015" s="7">
        <f>YEAR('Main 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c r="A9016" s="1">
        <v>9015</v>
      </c>
      <c r="B9016" s="1" t="s">
        <v>10372</v>
      </c>
      <c r="C9016" s="7">
        <f>YEAR('Main 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c r="A9017" s="1">
        <v>9016</v>
      </c>
      <c r="B9017" s="1" t="s">
        <v>10373</v>
      </c>
      <c r="C9017" s="7">
        <f>YEAR('Main 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c r="A9018" s="1">
        <v>9017</v>
      </c>
      <c r="B9018" s="1" t="s">
        <v>10373</v>
      </c>
      <c r="C9018" s="7">
        <f>YEAR('Main 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c r="A9019" s="1">
        <v>9018</v>
      </c>
      <c r="B9019" s="1" t="s">
        <v>10374</v>
      </c>
      <c r="C9019" s="7">
        <f>YEAR('Main 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c r="A9020" s="1">
        <v>9019</v>
      </c>
      <c r="B9020" s="1" t="s">
        <v>10374</v>
      </c>
      <c r="C9020" s="7">
        <f>YEAR('Main 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c r="A9021" s="1">
        <v>9020</v>
      </c>
      <c r="B9021" s="1" t="s">
        <v>10375</v>
      </c>
      <c r="C9021" s="7">
        <f>YEAR('Main 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c r="A9022" s="1">
        <v>9021</v>
      </c>
      <c r="B9022" s="1" t="s">
        <v>10375</v>
      </c>
      <c r="C9022" s="7">
        <f>YEAR('Main 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c r="A9023" s="1">
        <v>9022</v>
      </c>
      <c r="B9023" s="1" t="s">
        <v>10376</v>
      </c>
      <c r="C9023" s="7">
        <f>YEAR('Main 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c r="A9024" s="1">
        <v>9023</v>
      </c>
      <c r="B9024" s="1" t="s">
        <v>10377</v>
      </c>
      <c r="C9024" s="7">
        <f>YEAR('Main 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c r="A9025" s="1">
        <v>9024</v>
      </c>
      <c r="B9025" s="1" t="s">
        <v>10378</v>
      </c>
      <c r="C9025" s="7">
        <f>YEAR('Main 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c r="A9026" s="1">
        <v>9025</v>
      </c>
      <c r="B9026" s="1" t="s">
        <v>10379</v>
      </c>
      <c r="C9026" s="7">
        <f>YEAR('Main 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c r="A9027" s="1">
        <v>9026</v>
      </c>
      <c r="B9027" s="1" t="s">
        <v>10379</v>
      </c>
      <c r="C9027" s="7">
        <f>YEAR('Main 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c r="A9028" s="1">
        <v>9027</v>
      </c>
      <c r="B9028" s="1" t="s">
        <v>10379</v>
      </c>
      <c r="C9028" s="7">
        <f>YEAR('Main 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c r="A9029" s="1">
        <v>9028</v>
      </c>
      <c r="B9029" s="1" t="s">
        <v>10380</v>
      </c>
      <c r="C9029" s="7">
        <f>YEAR('Main 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c r="A9030" s="1">
        <v>9029</v>
      </c>
      <c r="B9030" s="1" t="s">
        <v>10380</v>
      </c>
      <c r="C9030" s="7">
        <f>YEAR('Main 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c r="A9031" s="1">
        <v>9030</v>
      </c>
      <c r="B9031" s="1" t="s">
        <v>10382</v>
      </c>
      <c r="C9031" s="7">
        <f>YEAR('Main 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c r="A9032" s="1">
        <v>9031</v>
      </c>
      <c r="B9032" s="1" t="s">
        <v>10383</v>
      </c>
      <c r="C9032" s="7">
        <f>YEAR('Main 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c r="A9033" s="1">
        <v>9032</v>
      </c>
      <c r="B9033" s="1" t="s">
        <v>10383</v>
      </c>
      <c r="C9033" s="7">
        <f>YEAR('Main 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c r="A9034" s="1">
        <v>9033</v>
      </c>
      <c r="B9034" s="1" t="s">
        <v>10384</v>
      </c>
      <c r="C9034" s="7">
        <f>YEAR('Main 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c r="A9035" s="1">
        <v>9034</v>
      </c>
      <c r="B9035" s="1" t="s">
        <v>10385</v>
      </c>
      <c r="C9035" s="7">
        <f>YEAR('Main 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c r="A9036" s="1">
        <v>9035</v>
      </c>
      <c r="B9036" s="1" t="s">
        <v>10386</v>
      </c>
      <c r="C9036" s="7">
        <f>YEAR('Main 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c r="A9037" s="1">
        <v>9036</v>
      </c>
      <c r="B9037" s="1" t="s">
        <v>10386</v>
      </c>
      <c r="C9037" s="7">
        <f>YEAR('Main 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c r="A9038" s="1">
        <v>9037</v>
      </c>
      <c r="B9038" s="1" t="s">
        <v>10387</v>
      </c>
      <c r="C9038" s="7">
        <f>YEAR('Main 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c r="A9039" s="1">
        <v>9038</v>
      </c>
      <c r="B9039" s="1" t="s">
        <v>10387</v>
      </c>
      <c r="C9039" s="7">
        <f>YEAR('Main 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c r="A9040" s="1">
        <v>9039</v>
      </c>
      <c r="B9040" s="1" t="s">
        <v>10388</v>
      </c>
      <c r="C9040" s="7">
        <f>YEAR('Main 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c r="A9041" s="1">
        <v>9040</v>
      </c>
      <c r="B9041" s="1" t="s">
        <v>10389</v>
      </c>
      <c r="C9041" s="7">
        <f>YEAR('Main 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c r="A9042" s="1">
        <v>9041</v>
      </c>
      <c r="B9042" s="1" t="s">
        <v>10390</v>
      </c>
      <c r="C9042" s="7">
        <f>YEAR('Main 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c r="A9043" s="1">
        <v>9042</v>
      </c>
      <c r="B9043" s="1" t="s">
        <v>10391</v>
      </c>
      <c r="C9043" s="7">
        <f>YEAR('Main 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c r="A9044" s="1">
        <v>9043</v>
      </c>
      <c r="B9044" s="1" t="s">
        <v>10392</v>
      </c>
      <c r="C9044" s="7">
        <f>YEAR('Main 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c r="A9045" s="1">
        <v>9044</v>
      </c>
      <c r="B9045" s="1" t="s">
        <v>10393</v>
      </c>
      <c r="C9045" s="7">
        <f>YEAR('Main 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c r="A9046" s="1">
        <v>9045</v>
      </c>
      <c r="B9046" s="1" t="s">
        <v>10394</v>
      </c>
      <c r="C9046" s="7">
        <f>YEAR('Main 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c r="A9047" s="1">
        <v>9046</v>
      </c>
      <c r="B9047" s="1" t="s">
        <v>10394</v>
      </c>
      <c r="C9047" s="7">
        <f>YEAR('Main 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c r="A9048" s="1">
        <v>9047</v>
      </c>
      <c r="B9048" s="1" t="s">
        <v>10394</v>
      </c>
      <c r="C9048" s="7">
        <f>YEAR('Main 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c r="A9049" s="1">
        <v>9048</v>
      </c>
      <c r="B9049" s="1" t="s">
        <v>10394</v>
      </c>
      <c r="C9049" s="7">
        <f>YEAR('Main 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c r="A9050" s="1">
        <v>9049</v>
      </c>
      <c r="B9050" s="1" t="s">
        <v>10394</v>
      </c>
      <c r="C9050" s="7">
        <f>YEAR('Main 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c r="A9051" s="1">
        <v>9050</v>
      </c>
      <c r="B9051" s="1" t="s">
        <v>10395</v>
      </c>
      <c r="C9051" s="7">
        <f>YEAR('Main 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c r="A9052" s="1">
        <v>9051</v>
      </c>
      <c r="B9052" s="1" t="s">
        <v>10396</v>
      </c>
      <c r="C9052" s="7">
        <f>YEAR('Main 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c r="A9053" s="1">
        <v>9052</v>
      </c>
      <c r="B9053" s="1" t="s">
        <v>10397</v>
      </c>
      <c r="C9053" s="7">
        <f>YEAR('Main 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c r="A9054" s="1">
        <v>9053</v>
      </c>
      <c r="B9054" s="1" t="s">
        <v>10397</v>
      </c>
      <c r="C9054" s="7">
        <f>YEAR('Main 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c r="A9055" s="1">
        <v>9054</v>
      </c>
      <c r="B9055" s="1" t="s">
        <v>10397</v>
      </c>
      <c r="C9055" s="7">
        <f>YEAR('Main 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c r="A9056" s="1">
        <v>9055</v>
      </c>
      <c r="B9056" s="1" t="s">
        <v>10398</v>
      </c>
      <c r="C9056" s="7">
        <f>YEAR('Main 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c r="A9057" s="1">
        <v>9056</v>
      </c>
      <c r="B9057" s="1" t="s">
        <v>10399</v>
      </c>
      <c r="C9057" s="7">
        <f>YEAR('Main 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c r="A9058" s="1">
        <v>9057</v>
      </c>
      <c r="B9058" s="1" t="s">
        <v>10400</v>
      </c>
      <c r="C9058" s="7">
        <f>YEAR('Main 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c r="A9059" s="1">
        <v>9058</v>
      </c>
      <c r="B9059" s="1" t="s">
        <v>10401</v>
      </c>
      <c r="C9059" s="7">
        <f>YEAR('Main 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c r="A9060" s="1">
        <v>9059</v>
      </c>
      <c r="B9060" s="1" t="s">
        <v>10401</v>
      </c>
      <c r="C9060" s="7">
        <f>YEAR('Main 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c r="A9061" s="1">
        <v>9060</v>
      </c>
      <c r="B9061" s="1" t="s">
        <v>10402</v>
      </c>
      <c r="C9061" s="7">
        <f>YEAR('Main 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c r="A9062" s="1">
        <v>9061</v>
      </c>
      <c r="B9062" s="1" t="s">
        <v>10403</v>
      </c>
      <c r="C9062" s="7">
        <f>YEAR('Main 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c r="A9063" s="1">
        <v>9062</v>
      </c>
      <c r="B9063" s="1" t="s">
        <v>10403</v>
      </c>
      <c r="C9063" s="7">
        <f>YEAR('Main 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c r="A9064" s="1">
        <v>9063</v>
      </c>
      <c r="B9064" s="1" t="s">
        <v>10404</v>
      </c>
      <c r="C9064" s="7">
        <f>YEAR('Main 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c r="A9065" s="1">
        <v>9064</v>
      </c>
      <c r="B9065" s="1" t="s">
        <v>10405</v>
      </c>
      <c r="C9065" s="7">
        <f>YEAR('Main 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c r="A9066" s="1">
        <v>9065</v>
      </c>
      <c r="B9066" s="1" t="s">
        <v>10405</v>
      </c>
      <c r="C9066" s="7">
        <f>YEAR('Main 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c r="A9067" s="1">
        <v>9066</v>
      </c>
      <c r="B9067" s="1" t="s">
        <v>10405</v>
      </c>
      <c r="C9067" s="7">
        <f>YEAR('Main 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c r="A9068" s="1">
        <v>9067</v>
      </c>
      <c r="B9068" s="1" t="s">
        <v>10406</v>
      </c>
      <c r="C9068" s="7">
        <f>YEAR('Main 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c r="A9069" s="1">
        <v>9068</v>
      </c>
      <c r="B9069" s="1" t="s">
        <v>10407</v>
      </c>
      <c r="C9069" s="7">
        <f>YEAR('Main 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c r="A9070" s="1">
        <v>9069</v>
      </c>
      <c r="B9070" s="1" t="s">
        <v>10408</v>
      </c>
      <c r="C9070" s="7">
        <f>YEAR('Main 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c r="A9071" s="1">
        <v>9070</v>
      </c>
      <c r="B9071" s="1" t="s">
        <v>10408</v>
      </c>
      <c r="C9071" s="7">
        <f>YEAR('Main 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c r="A9072" s="1">
        <v>9071</v>
      </c>
      <c r="B9072" s="1" t="s">
        <v>10409</v>
      </c>
      <c r="C9072" s="7">
        <f>YEAR('Main 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c r="A9073" s="1">
        <v>9072</v>
      </c>
      <c r="B9073" s="1" t="s">
        <v>10410</v>
      </c>
      <c r="C9073" s="7">
        <f>YEAR('Main 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c r="A9074" s="1">
        <v>9073</v>
      </c>
      <c r="B9074" s="1" t="s">
        <v>10411</v>
      </c>
      <c r="C9074" s="7">
        <f>YEAR('Main 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c r="A9075" s="1">
        <v>9074</v>
      </c>
      <c r="B9075" s="1" t="s">
        <v>10411</v>
      </c>
      <c r="C9075" s="7">
        <f>YEAR('Main 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c r="A9076" s="1">
        <v>9075</v>
      </c>
      <c r="B9076" s="1" t="s">
        <v>10412</v>
      </c>
      <c r="C9076" s="7">
        <f>YEAR('Main 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c r="A9077" s="1">
        <v>9076</v>
      </c>
      <c r="B9077" s="1" t="s">
        <v>10413</v>
      </c>
      <c r="C9077" s="7">
        <f>YEAR('Main 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c r="A9078" s="1">
        <v>9077</v>
      </c>
      <c r="B9078" s="1" t="s">
        <v>10413</v>
      </c>
      <c r="C9078" s="7">
        <f>YEAR('Main 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c r="A9079" s="1">
        <v>9078</v>
      </c>
      <c r="B9079" s="1" t="s">
        <v>10414</v>
      </c>
      <c r="C9079" s="7">
        <f>YEAR('Main 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c r="A9080" s="1">
        <v>9079</v>
      </c>
      <c r="B9080" s="1" t="s">
        <v>10415</v>
      </c>
      <c r="C9080" s="7">
        <f>YEAR('Main 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c r="A9081" s="1">
        <v>9080</v>
      </c>
      <c r="B9081" s="1" t="s">
        <v>10415</v>
      </c>
      <c r="C9081" s="7">
        <f>YEAR('Main 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c r="A9082" s="1">
        <v>9081</v>
      </c>
      <c r="B9082" s="1" t="s">
        <v>10416</v>
      </c>
      <c r="C9082" s="7">
        <f>YEAR('Main 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c r="A9083" s="1">
        <v>9082</v>
      </c>
      <c r="B9083" s="1" t="s">
        <v>10416</v>
      </c>
      <c r="C9083" s="7">
        <f>YEAR('Main 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c r="A9084" s="1">
        <v>9083</v>
      </c>
      <c r="B9084" s="1" t="s">
        <v>10417</v>
      </c>
      <c r="C9084" s="7">
        <f>YEAR('Main 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c r="A9085" s="1">
        <v>9084</v>
      </c>
      <c r="B9085" s="1" t="s">
        <v>10418</v>
      </c>
      <c r="C9085" s="7">
        <f>YEAR('Main 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c r="A9086" s="1">
        <v>9085</v>
      </c>
      <c r="B9086" s="1" t="s">
        <v>10418</v>
      </c>
      <c r="C9086" s="7">
        <f>YEAR('Main 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c r="A9087" s="1">
        <v>9086</v>
      </c>
      <c r="B9087" s="1" t="s">
        <v>10419</v>
      </c>
      <c r="C9087" s="7">
        <f>YEAR('Main 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c r="A9088" s="1">
        <v>9087</v>
      </c>
      <c r="B9088" s="1" t="s">
        <v>10420</v>
      </c>
      <c r="C9088" s="7">
        <f>YEAR('Main 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c r="A9089" s="1">
        <v>9088</v>
      </c>
      <c r="B9089" s="1" t="s">
        <v>10420</v>
      </c>
      <c r="C9089" s="7">
        <f>YEAR('Main 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c r="A9090" s="1">
        <v>9089</v>
      </c>
      <c r="B9090" s="1" t="s">
        <v>10421</v>
      </c>
      <c r="C9090" s="7">
        <f>YEAR('Main 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c r="A9091" s="1">
        <v>9090</v>
      </c>
      <c r="B9091" s="1" t="s">
        <v>10422</v>
      </c>
      <c r="C9091" s="7">
        <f>YEAR('Main 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c r="A9092" s="1">
        <v>9091</v>
      </c>
      <c r="B9092" s="1" t="s">
        <v>10423</v>
      </c>
      <c r="C9092" s="7">
        <f>YEAR('Main 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c r="A9093" s="1">
        <v>9092</v>
      </c>
      <c r="B9093" s="1" t="s">
        <v>10424</v>
      </c>
      <c r="C9093" s="7">
        <f>YEAR('Main 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c r="A9094" s="1">
        <v>9093</v>
      </c>
      <c r="B9094" s="1" t="s">
        <v>10424</v>
      </c>
      <c r="C9094" s="7">
        <f>YEAR('Main 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c r="A9095" s="1">
        <v>9094</v>
      </c>
      <c r="B9095" s="1" t="s">
        <v>10425</v>
      </c>
      <c r="C9095" s="7">
        <f>YEAR('Main 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c r="A9096" s="1">
        <v>9095</v>
      </c>
      <c r="B9096" s="1" t="s">
        <v>10425</v>
      </c>
      <c r="C9096" s="7">
        <f>YEAR('Main 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c r="A9097" s="1">
        <v>9096</v>
      </c>
      <c r="B9097" s="1" t="s">
        <v>10425</v>
      </c>
      <c r="C9097" s="7">
        <f>YEAR('Main 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c r="A9098" s="1">
        <v>9097</v>
      </c>
      <c r="B9098" s="1" t="s">
        <v>10425</v>
      </c>
      <c r="C9098" s="7">
        <f>YEAR('Main 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c r="A9099" s="1">
        <v>9098</v>
      </c>
      <c r="B9099" s="1" t="s">
        <v>10426</v>
      </c>
      <c r="C9099" s="7">
        <f>YEAR('Main 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c r="A9100" s="1">
        <v>9099</v>
      </c>
      <c r="B9100" s="1" t="s">
        <v>10427</v>
      </c>
      <c r="C9100" s="7">
        <f>YEAR('Main 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c r="A9101" s="1">
        <v>9100</v>
      </c>
      <c r="B9101" s="1" t="s">
        <v>10427</v>
      </c>
      <c r="C9101" s="7">
        <f>YEAR('Main 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c r="A9102" s="1">
        <v>9101</v>
      </c>
      <c r="B9102" s="1" t="s">
        <v>10427</v>
      </c>
      <c r="C9102" s="7">
        <f>YEAR('Main 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c r="A9103" s="1">
        <v>9102</v>
      </c>
      <c r="B9103" s="1" t="s">
        <v>10428</v>
      </c>
      <c r="C9103" s="7">
        <f>YEAR('Main 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c r="A9104" s="1">
        <v>9103</v>
      </c>
      <c r="B9104" s="1" t="s">
        <v>10428</v>
      </c>
      <c r="C9104" s="7">
        <f>YEAR('Main 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c r="A9105" s="1">
        <v>9104</v>
      </c>
      <c r="B9105" s="1" t="s">
        <v>10428</v>
      </c>
      <c r="C9105" s="7">
        <f>YEAR('Main 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c r="A9106" s="1">
        <v>9105</v>
      </c>
      <c r="B9106" s="1" t="s">
        <v>10428</v>
      </c>
      <c r="C9106" s="7">
        <f>YEAR('Main 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c r="A9107" s="1">
        <v>9106</v>
      </c>
      <c r="B9107" s="1" t="s">
        <v>10428</v>
      </c>
      <c r="C9107" s="7">
        <f>YEAR('Main 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c r="A9108" s="1">
        <v>9107</v>
      </c>
      <c r="B9108" s="1" t="s">
        <v>10428</v>
      </c>
      <c r="C9108" s="7">
        <f>YEAR('Main 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c r="A9109" s="1">
        <v>9108</v>
      </c>
      <c r="B9109" s="1" t="s">
        <v>10429</v>
      </c>
      <c r="C9109" s="7">
        <f>YEAR('Main 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c r="A9110" s="1">
        <v>9109</v>
      </c>
      <c r="B9110" s="1" t="s">
        <v>10429</v>
      </c>
      <c r="C9110" s="7">
        <f>YEAR('Main 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c r="A9111" s="1">
        <v>9110</v>
      </c>
      <c r="B9111" s="1" t="s">
        <v>10429</v>
      </c>
      <c r="C9111" s="7">
        <f>YEAR('Main 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c r="A9112" s="1">
        <v>9111</v>
      </c>
      <c r="B9112" s="1" t="s">
        <v>10430</v>
      </c>
      <c r="C9112" s="7">
        <f>YEAR('Main 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c r="A9113" s="1">
        <v>9112</v>
      </c>
      <c r="B9113" s="1" t="s">
        <v>10430</v>
      </c>
      <c r="C9113" s="7">
        <f>YEAR('Main 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c r="A9114" s="1">
        <v>9113</v>
      </c>
      <c r="B9114" s="1" t="s">
        <v>10430</v>
      </c>
      <c r="C9114" s="7">
        <f>YEAR('Main 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c r="A9115" s="1">
        <v>9114</v>
      </c>
      <c r="B9115" s="1" t="s">
        <v>10430</v>
      </c>
      <c r="C9115" s="7">
        <f>YEAR('Main 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c r="A9116" s="1">
        <v>9115</v>
      </c>
      <c r="B9116" s="1" t="s">
        <v>10431</v>
      </c>
      <c r="C9116" s="7">
        <f>YEAR('Main 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c r="A9117" s="1">
        <v>9116</v>
      </c>
      <c r="B9117" s="1" t="s">
        <v>10432</v>
      </c>
      <c r="C9117" s="7">
        <f>YEAR('Main 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c r="A9118" s="1">
        <v>9117</v>
      </c>
      <c r="B9118" s="1" t="s">
        <v>10432</v>
      </c>
      <c r="C9118" s="7">
        <f>YEAR('Main 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c r="A9119" s="1">
        <v>9118</v>
      </c>
      <c r="B9119" s="1" t="s">
        <v>10432</v>
      </c>
      <c r="C9119" s="7">
        <f>YEAR('Main 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c r="A9120" s="1">
        <v>9119</v>
      </c>
      <c r="B9120" s="1" t="s">
        <v>10432</v>
      </c>
      <c r="C9120" s="7">
        <f>YEAR('Main 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c r="A9121" s="1">
        <v>9120</v>
      </c>
      <c r="B9121" s="1" t="s">
        <v>10433</v>
      </c>
      <c r="C9121" s="7">
        <f>YEAR('Main 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c r="A9122" s="1">
        <v>9121</v>
      </c>
      <c r="B9122" s="1" t="s">
        <v>10433</v>
      </c>
      <c r="C9122" s="7">
        <f>YEAR('Main 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c r="A9123" s="1">
        <v>9122</v>
      </c>
      <c r="B9123" s="1" t="s">
        <v>10436</v>
      </c>
      <c r="C9123" s="7">
        <f>YEAR('Main 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c r="A9124" s="1">
        <v>9123</v>
      </c>
      <c r="B9124" s="1" t="s">
        <v>10437</v>
      </c>
      <c r="C9124" s="7">
        <f>YEAR('Main 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c r="A9125" s="1">
        <v>9124</v>
      </c>
      <c r="B9125" s="1" t="s">
        <v>10438</v>
      </c>
      <c r="C9125" s="7">
        <f>YEAR('Main 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c r="A9126" s="1">
        <v>9125</v>
      </c>
      <c r="B9126" s="1" t="s">
        <v>10439</v>
      </c>
      <c r="C9126" s="7">
        <f>YEAR('Main 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c r="A9127" s="1">
        <v>9126</v>
      </c>
      <c r="B9127" s="1" t="s">
        <v>10439</v>
      </c>
      <c r="C9127" s="7">
        <f>YEAR('Main 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c r="A9128" s="1">
        <v>9127</v>
      </c>
      <c r="B9128" s="1" t="s">
        <v>10440</v>
      </c>
      <c r="C9128" s="7">
        <f>YEAR('Main 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c r="A9129" s="1">
        <v>9128</v>
      </c>
      <c r="B9129" s="1" t="s">
        <v>10441</v>
      </c>
      <c r="C9129" s="7">
        <f>YEAR('Main 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c r="A9130" s="1">
        <v>9129</v>
      </c>
      <c r="B9130" s="1" t="s">
        <v>10442</v>
      </c>
      <c r="C9130" s="7">
        <f>YEAR('Main 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c r="A9131" s="1">
        <v>9130</v>
      </c>
      <c r="B9131" s="1" t="s">
        <v>10443</v>
      </c>
      <c r="C9131" s="7">
        <f>YEAR('Main 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c r="A9132" s="1">
        <v>9131</v>
      </c>
      <c r="B9132" s="1" t="s">
        <v>10443</v>
      </c>
      <c r="C9132" s="7">
        <f>YEAR('Main 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c r="A9133" s="1">
        <v>9132</v>
      </c>
      <c r="B9133" s="1" t="s">
        <v>10444</v>
      </c>
      <c r="C9133" s="7">
        <f>YEAR('Main 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c r="A9134" s="1">
        <v>9133</v>
      </c>
      <c r="B9134" s="1" t="s">
        <v>10444</v>
      </c>
      <c r="C9134" s="7">
        <f>YEAR('Main 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c r="A9135" s="1">
        <v>9134</v>
      </c>
      <c r="B9135" s="1" t="s">
        <v>10446</v>
      </c>
      <c r="C9135" s="7">
        <f>YEAR('Main 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c r="A9136" s="1">
        <v>9135</v>
      </c>
      <c r="B9136" s="1" t="s">
        <v>10447</v>
      </c>
      <c r="C9136" s="7">
        <f>YEAR('Main 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c r="A9137" s="1">
        <v>9136</v>
      </c>
      <c r="B9137" s="1" t="s">
        <v>10447</v>
      </c>
      <c r="C9137" s="7">
        <f>YEAR('Main 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c r="A9138" s="1">
        <v>9137</v>
      </c>
      <c r="B9138" s="1" t="s">
        <v>10447</v>
      </c>
      <c r="C9138" s="7">
        <f>YEAR('Main 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c r="A9139" s="1">
        <v>9138</v>
      </c>
      <c r="B9139" s="1" t="s">
        <v>10448</v>
      </c>
      <c r="C9139" s="7">
        <f>YEAR('Main 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c r="A9140" s="1">
        <v>9139</v>
      </c>
      <c r="B9140" s="1" t="s">
        <v>10448</v>
      </c>
      <c r="C9140" s="7">
        <f>YEAR('Main 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c r="A9141" s="1">
        <v>9140</v>
      </c>
      <c r="B9141" s="1" t="s">
        <v>10449</v>
      </c>
      <c r="C9141" s="7">
        <f>YEAR('Main 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c r="A9142" s="1">
        <v>9141</v>
      </c>
      <c r="B9142" s="1" t="s">
        <v>10450</v>
      </c>
      <c r="C9142" s="7">
        <f>YEAR('Main 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c r="A9143" s="1">
        <v>9142</v>
      </c>
      <c r="B9143" s="1" t="s">
        <v>10451</v>
      </c>
      <c r="C9143" s="7">
        <f>YEAR('Main 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c r="A9144" s="1">
        <v>9143</v>
      </c>
      <c r="B9144" s="1" t="s">
        <v>10452</v>
      </c>
      <c r="C9144" s="7">
        <f>YEAR('Main 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c r="A9145" s="1">
        <v>9144</v>
      </c>
      <c r="B9145" s="1" t="s">
        <v>10452</v>
      </c>
      <c r="C9145" s="7">
        <f>YEAR('Main 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c r="A9146" s="1">
        <v>9145</v>
      </c>
      <c r="B9146" s="1" t="s">
        <v>10452</v>
      </c>
      <c r="C9146" s="7">
        <f>YEAR('Main 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c r="A9147" s="1">
        <v>9146</v>
      </c>
      <c r="B9147" s="1" t="s">
        <v>10453</v>
      </c>
      <c r="C9147" s="7">
        <f>YEAR('Main 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c r="A9148" s="1">
        <v>9147</v>
      </c>
      <c r="B9148" s="1" t="s">
        <v>10454</v>
      </c>
      <c r="C9148" s="7">
        <f>YEAR('Main 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c r="A9149" s="1">
        <v>9148</v>
      </c>
      <c r="B9149" s="1" t="s">
        <v>10454</v>
      </c>
      <c r="C9149" s="7">
        <f>YEAR('Main 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c r="A9150" s="1">
        <v>9149</v>
      </c>
      <c r="B9150" s="1" t="s">
        <v>10454</v>
      </c>
      <c r="C9150" s="7">
        <f>YEAR('Main 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c r="A9151" s="1">
        <v>9150</v>
      </c>
      <c r="B9151" s="1" t="s">
        <v>10457</v>
      </c>
      <c r="C9151" s="7">
        <f>YEAR('Main 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c r="A9152" s="1">
        <v>9151</v>
      </c>
      <c r="B9152" s="1" t="s">
        <v>10457</v>
      </c>
      <c r="C9152" s="7">
        <f>YEAR('Main 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c r="A9153" s="1">
        <v>9152</v>
      </c>
      <c r="B9153" s="1" t="s">
        <v>10458</v>
      </c>
      <c r="C9153" s="7">
        <f>YEAR('Main 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c r="A9154" s="1">
        <v>9153</v>
      </c>
      <c r="B9154" s="1" t="s">
        <v>10458</v>
      </c>
      <c r="C9154" s="7">
        <f>YEAR('Main 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c r="A9155" s="1">
        <v>9154</v>
      </c>
      <c r="B9155" s="1" t="s">
        <v>10458</v>
      </c>
      <c r="C9155" s="7">
        <f>YEAR('Main 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c r="A9156" s="1">
        <v>9155</v>
      </c>
      <c r="B9156" s="1" t="s">
        <v>10459</v>
      </c>
      <c r="C9156" s="7">
        <f>YEAR('Main 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c r="A9157" s="1">
        <v>9156</v>
      </c>
      <c r="B9157" s="1" t="s">
        <v>10460</v>
      </c>
      <c r="C9157" s="7">
        <f>YEAR('Main 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c r="A9158" s="1">
        <v>9157</v>
      </c>
      <c r="B9158" s="1" t="s">
        <v>10461</v>
      </c>
      <c r="C9158" s="7">
        <f>YEAR('Main 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c r="A9159" s="1">
        <v>9158</v>
      </c>
      <c r="B9159" s="1" t="s">
        <v>10461</v>
      </c>
      <c r="C9159" s="7">
        <f>YEAR('Main 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c r="A9160" s="1">
        <v>9159</v>
      </c>
      <c r="B9160" s="1" t="s">
        <v>10461</v>
      </c>
      <c r="C9160" s="7">
        <f>YEAR('Main 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c r="A9161" s="1">
        <v>9160</v>
      </c>
      <c r="B9161" s="1" t="s">
        <v>10462</v>
      </c>
      <c r="C9161" s="7">
        <f>YEAR('Main 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c r="A9162" s="1">
        <v>9161</v>
      </c>
      <c r="B9162" s="1" t="s">
        <v>10462</v>
      </c>
      <c r="C9162" s="7">
        <f>YEAR('Main 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c r="A9163" s="1">
        <v>9162</v>
      </c>
      <c r="B9163" s="1" t="s">
        <v>10463</v>
      </c>
      <c r="C9163" s="7">
        <f>YEAR('Main 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c r="A9164" s="1">
        <v>9163</v>
      </c>
      <c r="B9164" s="1" t="s">
        <v>10463</v>
      </c>
      <c r="C9164" s="7">
        <f>YEAR('Main 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c r="A9165" s="1">
        <v>9164</v>
      </c>
      <c r="B9165" s="1" t="s">
        <v>10464</v>
      </c>
      <c r="C9165" s="7">
        <f>YEAR('Main 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c r="A9166" s="1">
        <v>9165</v>
      </c>
      <c r="B9166" s="1" t="s">
        <v>10464</v>
      </c>
      <c r="C9166" s="7">
        <f>YEAR('Main 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c r="A9167" s="1">
        <v>9166</v>
      </c>
      <c r="B9167" s="1" t="s">
        <v>10465</v>
      </c>
      <c r="C9167" s="7">
        <f>YEAR('Main 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c r="A9168" s="1">
        <v>9167</v>
      </c>
      <c r="B9168" s="1" t="s">
        <v>10465</v>
      </c>
      <c r="C9168" s="7">
        <f>YEAR('Main 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c r="A9169" s="1">
        <v>9168</v>
      </c>
      <c r="B9169" s="1" t="s">
        <v>10465</v>
      </c>
      <c r="C9169" s="7">
        <f>YEAR('Main 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c r="A9170" s="1">
        <v>9169</v>
      </c>
      <c r="B9170" s="1" t="s">
        <v>10466</v>
      </c>
      <c r="C9170" s="7">
        <f>YEAR('Main 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c r="A9171" s="1">
        <v>9170</v>
      </c>
      <c r="B9171" s="1" t="s">
        <v>10466</v>
      </c>
      <c r="C9171" s="7">
        <f>YEAR('Main 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c r="A9172" s="1">
        <v>9171</v>
      </c>
      <c r="B9172" s="1" t="s">
        <v>10467</v>
      </c>
      <c r="C9172" s="7">
        <f>YEAR('Main 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c r="A9173" s="1">
        <v>9172</v>
      </c>
      <c r="B9173" s="1" t="s">
        <v>10467</v>
      </c>
      <c r="C9173" s="7">
        <f>YEAR('Main 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c r="A9174" s="1">
        <v>9173</v>
      </c>
      <c r="B9174" s="1" t="s">
        <v>10467</v>
      </c>
      <c r="C9174" s="7">
        <f>YEAR('Main 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c r="A9175" s="1">
        <v>9174</v>
      </c>
      <c r="B9175" s="1" t="s">
        <v>10467</v>
      </c>
      <c r="C9175" s="7">
        <f>YEAR('Main 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c r="A9176" s="1">
        <v>9175</v>
      </c>
      <c r="B9176" s="1" t="s">
        <v>10468</v>
      </c>
      <c r="C9176" s="7">
        <f>YEAR('Main 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c r="A9177" s="1">
        <v>9176</v>
      </c>
      <c r="B9177" s="1" t="s">
        <v>10468</v>
      </c>
      <c r="C9177" s="7">
        <f>YEAR('Main 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c r="A9178" s="1">
        <v>9177</v>
      </c>
      <c r="B9178" s="1" t="s">
        <v>10469</v>
      </c>
      <c r="C9178" s="7">
        <f>YEAR('Main 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c r="A9179" s="1">
        <v>9178</v>
      </c>
      <c r="B9179" s="1" t="s">
        <v>10470</v>
      </c>
      <c r="C9179" s="7">
        <f>YEAR('Main 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c r="A9180" s="1">
        <v>9179</v>
      </c>
      <c r="B9180" s="1" t="s">
        <v>10470</v>
      </c>
      <c r="C9180" s="7">
        <f>YEAR('Main 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c r="A9181" s="1">
        <v>9180</v>
      </c>
      <c r="B9181" s="1" t="s">
        <v>10471</v>
      </c>
      <c r="C9181" s="7">
        <f>YEAR('Main 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c r="A9182" s="1">
        <v>9181</v>
      </c>
      <c r="B9182" s="1" t="s">
        <v>10471</v>
      </c>
      <c r="C9182" s="7">
        <f>YEAR('Main 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c r="A9183" s="1">
        <v>9182</v>
      </c>
      <c r="B9183" s="1" t="s">
        <v>10471</v>
      </c>
      <c r="C9183" s="7">
        <f>YEAR('Main 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c r="A9184" s="1">
        <v>9183</v>
      </c>
      <c r="B9184" s="1" t="s">
        <v>10471</v>
      </c>
      <c r="C9184" s="7">
        <f>YEAR('Main 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c r="A9185" s="1">
        <v>9184</v>
      </c>
      <c r="B9185" s="1" t="s">
        <v>10471</v>
      </c>
      <c r="C9185" s="7">
        <f>YEAR('Main 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c r="A9186" s="1">
        <v>9185</v>
      </c>
      <c r="B9186" s="1" t="s">
        <v>10471</v>
      </c>
      <c r="C9186" s="7">
        <f>YEAR('Main 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c r="A9187" s="1">
        <v>9186</v>
      </c>
      <c r="B9187" s="1" t="s">
        <v>10471</v>
      </c>
      <c r="C9187" s="7">
        <f>YEAR('Main 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c r="A9188" s="1">
        <v>9187</v>
      </c>
      <c r="B9188" s="1" t="s">
        <v>10471</v>
      </c>
      <c r="C9188" s="7">
        <f>YEAR('Main 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c r="A9189" s="1">
        <v>9188</v>
      </c>
      <c r="B9189" s="1" t="s">
        <v>10474</v>
      </c>
      <c r="C9189" s="7">
        <f>YEAR('Main 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c r="A9190" s="1">
        <v>9189</v>
      </c>
      <c r="B9190" s="1" t="s">
        <v>10474</v>
      </c>
      <c r="C9190" s="7">
        <f>YEAR('Main 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c r="A9191" s="1">
        <v>9190</v>
      </c>
      <c r="B9191" s="1" t="s">
        <v>10474</v>
      </c>
      <c r="C9191" s="7">
        <f>YEAR('Main 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c r="A9192" s="1">
        <v>9191</v>
      </c>
      <c r="B9192" s="1" t="s">
        <v>10474</v>
      </c>
      <c r="C9192" s="7">
        <f>YEAR('Main 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c r="A9193" s="1">
        <v>9192</v>
      </c>
      <c r="B9193" s="1" t="s">
        <v>10474</v>
      </c>
      <c r="C9193" s="7">
        <f>YEAR('Main 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c r="A9194" s="1">
        <v>9193</v>
      </c>
      <c r="B9194" s="1" t="s">
        <v>10475</v>
      </c>
      <c r="C9194" s="7">
        <f>YEAR('Main 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c r="A9195" s="1">
        <v>9194</v>
      </c>
      <c r="B9195" s="1" t="s">
        <v>10475</v>
      </c>
      <c r="C9195" s="7">
        <f>YEAR('Main 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c r="A9196" s="1">
        <v>9195</v>
      </c>
      <c r="B9196" s="1" t="s">
        <v>10476</v>
      </c>
      <c r="C9196" s="7">
        <f>YEAR('Main 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c r="A9197" s="1">
        <v>9196</v>
      </c>
      <c r="B9197" s="1" t="s">
        <v>10476</v>
      </c>
      <c r="C9197" s="7">
        <f>YEAR('Main 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c r="A9198" s="1">
        <v>9197</v>
      </c>
      <c r="B9198" s="1" t="s">
        <v>10477</v>
      </c>
      <c r="C9198" s="7">
        <f>YEAR('Main 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c r="A9199" s="1">
        <v>9198</v>
      </c>
      <c r="B9199" s="1" t="s">
        <v>10477</v>
      </c>
      <c r="C9199" s="7">
        <f>YEAR('Main 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c r="A9200" s="1">
        <v>9199</v>
      </c>
      <c r="B9200" s="1" t="s">
        <v>10477</v>
      </c>
      <c r="C9200" s="7">
        <f>YEAR('Main 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c r="A9201" s="1">
        <v>9200</v>
      </c>
      <c r="B9201" s="1" t="s">
        <v>10477</v>
      </c>
      <c r="C9201" s="7">
        <f>YEAR('Main 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c r="A9202" s="1">
        <v>9201</v>
      </c>
      <c r="B9202" s="1" t="s">
        <v>10478</v>
      </c>
      <c r="C9202" s="7">
        <f>YEAR('Main 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c r="A9203" s="1">
        <v>9202</v>
      </c>
      <c r="B9203" s="1" t="s">
        <v>10478</v>
      </c>
      <c r="C9203" s="7">
        <f>YEAR('Main 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c r="A9204" s="1">
        <v>9203</v>
      </c>
      <c r="B9204" s="1" t="s">
        <v>10479</v>
      </c>
      <c r="C9204" s="7">
        <f>YEAR('Main 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c r="A9205" s="1">
        <v>9204</v>
      </c>
      <c r="B9205" s="1" t="s">
        <v>10479</v>
      </c>
      <c r="C9205" s="7">
        <f>YEAR('Main 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c r="A9206" s="1">
        <v>9205</v>
      </c>
      <c r="B9206" s="1" t="s">
        <v>10480</v>
      </c>
      <c r="C9206" s="7">
        <f>YEAR('Main 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c r="A9207" s="1">
        <v>9206</v>
      </c>
      <c r="B9207" s="1" t="s">
        <v>10481</v>
      </c>
      <c r="C9207" s="7">
        <f>YEAR('Main 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c r="A9208" s="1">
        <v>9207</v>
      </c>
      <c r="B9208" s="1" t="s">
        <v>10481</v>
      </c>
      <c r="C9208" s="7">
        <f>YEAR('Main 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c r="A9209" s="1">
        <v>9208</v>
      </c>
      <c r="B9209" s="1" t="s">
        <v>10482</v>
      </c>
      <c r="C9209" s="7">
        <f>YEAR('Main 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c r="A9210" s="1">
        <v>9209</v>
      </c>
      <c r="B9210" s="1" t="s">
        <v>10483</v>
      </c>
      <c r="C9210" s="7">
        <f>YEAR('Main 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c r="A9211" s="1">
        <v>9210</v>
      </c>
      <c r="B9211" s="1" t="s">
        <v>10484</v>
      </c>
      <c r="C9211" s="7">
        <f>YEAR('Main 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c r="A9212" s="1">
        <v>9211</v>
      </c>
      <c r="B9212" s="1" t="s">
        <v>10484</v>
      </c>
      <c r="C9212" s="7">
        <f>YEAR('Main 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c r="A9213" s="1">
        <v>9212</v>
      </c>
      <c r="B9213" s="1" t="s">
        <v>10487</v>
      </c>
      <c r="C9213" s="7">
        <f>YEAR('Main 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c r="A9214" s="1">
        <v>9213</v>
      </c>
      <c r="B9214" s="1" t="s">
        <v>10488</v>
      </c>
      <c r="C9214" s="7">
        <f>YEAR('Main 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c r="A9215" s="1">
        <v>9214</v>
      </c>
      <c r="B9215" s="1" t="s">
        <v>10488</v>
      </c>
      <c r="C9215" s="7">
        <f>YEAR('Main 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c r="A9216" s="1">
        <v>9215</v>
      </c>
      <c r="B9216" s="1" t="s">
        <v>10489</v>
      </c>
      <c r="C9216" s="7">
        <f>YEAR('Main 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c r="A9217" s="1">
        <v>9216</v>
      </c>
      <c r="B9217" s="1" t="s">
        <v>10492</v>
      </c>
      <c r="C9217" s="7">
        <f>YEAR('Main 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c r="A9218" s="1">
        <v>9217</v>
      </c>
      <c r="B9218" s="1" t="s">
        <v>10493</v>
      </c>
      <c r="C9218" s="7">
        <f>YEAR('Main 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c r="A9219" s="1">
        <v>9218</v>
      </c>
      <c r="B9219" s="1" t="s">
        <v>10494</v>
      </c>
      <c r="C9219" s="7">
        <f>YEAR('Main 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c r="A9220" s="1">
        <v>9219</v>
      </c>
      <c r="B9220" s="1" t="s">
        <v>10495</v>
      </c>
      <c r="C9220" s="7">
        <f>YEAR('Main 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c r="A9221" s="1">
        <v>9220</v>
      </c>
      <c r="B9221" s="1" t="s">
        <v>10495</v>
      </c>
      <c r="C9221" s="7">
        <f>YEAR('Main 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c r="A9222" s="1">
        <v>9221</v>
      </c>
      <c r="B9222" s="1" t="s">
        <v>10496</v>
      </c>
      <c r="C9222" s="7">
        <f>YEAR('Main 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c r="A9223" s="1">
        <v>9222</v>
      </c>
      <c r="B9223" s="1" t="s">
        <v>10496</v>
      </c>
      <c r="C9223" s="7">
        <f>YEAR('Main 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c r="A9224" s="1">
        <v>9223</v>
      </c>
      <c r="B9224" s="1" t="s">
        <v>10496</v>
      </c>
      <c r="C9224" s="7">
        <f>YEAR('Main 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c r="A9225" s="1">
        <v>9224</v>
      </c>
      <c r="B9225" s="1" t="s">
        <v>10497</v>
      </c>
      <c r="C9225" s="7">
        <f>YEAR('Main 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c r="A9226" s="1">
        <v>9225</v>
      </c>
      <c r="B9226" s="1" t="s">
        <v>10497</v>
      </c>
      <c r="C9226" s="7">
        <f>YEAR('Main 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c r="A9227" s="1">
        <v>9226</v>
      </c>
      <c r="B9227" s="1" t="s">
        <v>10497</v>
      </c>
      <c r="C9227" s="7">
        <f>YEAR('Main 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c r="A9228" s="1">
        <v>9227</v>
      </c>
      <c r="B9228" s="1" t="s">
        <v>10497</v>
      </c>
      <c r="C9228" s="7">
        <f>YEAR('Main 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c r="A9229" s="1">
        <v>9228</v>
      </c>
      <c r="B9229" s="1" t="s">
        <v>10499</v>
      </c>
      <c r="C9229" s="7">
        <f>YEAR('Main 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c r="A9230" s="1">
        <v>9229</v>
      </c>
      <c r="B9230" s="1" t="s">
        <v>10500</v>
      </c>
      <c r="C9230" s="7">
        <f>YEAR('Main 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c r="A9231" s="1">
        <v>9230</v>
      </c>
      <c r="B9231" s="1" t="s">
        <v>10501</v>
      </c>
      <c r="C9231" s="7">
        <f>YEAR('Main 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c r="A9232" s="1">
        <v>9231</v>
      </c>
      <c r="B9232" s="1" t="s">
        <v>10501</v>
      </c>
      <c r="C9232" s="7">
        <f>YEAR('Main 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c r="A9233" s="1">
        <v>9232</v>
      </c>
      <c r="B9233" s="1" t="s">
        <v>10502</v>
      </c>
      <c r="C9233" s="7">
        <f>YEAR('Main 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c r="A9234" s="1">
        <v>9233</v>
      </c>
      <c r="B9234" s="1" t="s">
        <v>10503</v>
      </c>
      <c r="C9234" s="7">
        <f>YEAR('Main 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c r="A9235" s="1">
        <v>9234</v>
      </c>
      <c r="B9235" s="1" t="s">
        <v>10503</v>
      </c>
      <c r="C9235" s="7">
        <f>YEAR('Main 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c r="A9236" s="1">
        <v>9235</v>
      </c>
      <c r="B9236" s="1" t="s">
        <v>10503</v>
      </c>
      <c r="C9236" s="7">
        <f>YEAR('Main 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c r="A9237" s="1">
        <v>9236</v>
      </c>
      <c r="B9237" s="1" t="s">
        <v>10503</v>
      </c>
      <c r="C9237" s="7">
        <f>YEAR('Main 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c r="A9238" s="1">
        <v>9237</v>
      </c>
      <c r="B9238" s="1" t="s">
        <v>10503</v>
      </c>
      <c r="C9238" s="7">
        <f>YEAR('Main 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c r="A9239" s="1">
        <v>9238</v>
      </c>
      <c r="B9239" s="1" t="s">
        <v>10503</v>
      </c>
      <c r="C9239" s="7">
        <f>YEAR('Main 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c r="A9240" s="1">
        <v>9239</v>
      </c>
      <c r="B9240" s="1" t="s">
        <v>10504</v>
      </c>
      <c r="C9240" s="7">
        <f>YEAR('Main 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c r="A9241" s="1">
        <v>9240</v>
      </c>
      <c r="B9241" s="1" t="s">
        <v>10505</v>
      </c>
      <c r="C9241" s="7">
        <f>YEAR('Main 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c r="A9242" s="1">
        <v>9241</v>
      </c>
      <c r="B9242" s="1" t="s">
        <v>10505</v>
      </c>
      <c r="C9242" s="7">
        <f>YEAR('Main 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c r="A9243" s="1">
        <v>9242</v>
      </c>
      <c r="B9243" s="1" t="s">
        <v>10505</v>
      </c>
      <c r="C9243" s="7">
        <f>YEAR('Main 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c r="A9244" s="1">
        <v>9243</v>
      </c>
      <c r="B9244" s="1" t="s">
        <v>10506</v>
      </c>
      <c r="C9244" s="7">
        <f>YEAR('Main 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c r="A9245" s="1">
        <v>9244</v>
      </c>
      <c r="B9245" s="1" t="s">
        <v>10506</v>
      </c>
      <c r="C9245" s="7">
        <f>YEAR('Main 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c r="A9246" s="1">
        <v>9245</v>
      </c>
      <c r="B9246" s="1" t="s">
        <v>10506</v>
      </c>
      <c r="C9246" s="7">
        <f>YEAR('Main 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c r="A9247" s="1">
        <v>9246</v>
      </c>
      <c r="B9247" s="1" t="s">
        <v>10506</v>
      </c>
      <c r="C9247" s="7">
        <f>YEAR('Main 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c r="A9248" s="1">
        <v>9247</v>
      </c>
      <c r="B9248" s="1" t="s">
        <v>10507</v>
      </c>
      <c r="C9248" s="7">
        <f>YEAR('Main 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c r="A9249" s="1">
        <v>9248</v>
      </c>
      <c r="B9249" s="1" t="s">
        <v>10507</v>
      </c>
      <c r="C9249" s="7">
        <f>YEAR('Main 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c r="A9250" s="1">
        <v>9249</v>
      </c>
      <c r="B9250" s="1" t="s">
        <v>10508</v>
      </c>
      <c r="C9250" s="7">
        <f>YEAR('Main 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c r="A9251" s="1">
        <v>9250</v>
      </c>
      <c r="B9251" s="1" t="s">
        <v>10508</v>
      </c>
      <c r="C9251" s="7">
        <f>YEAR('Main 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c r="A9252" s="1">
        <v>9251</v>
      </c>
      <c r="B9252" s="1" t="s">
        <v>10509</v>
      </c>
      <c r="C9252" s="7">
        <f>YEAR('Main 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c r="A9253" s="1">
        <v>9252</v>
      </c>
      <c r="B9253" s="1" t="s">
        <v>10510</v>
      </c>
      <c r="C9253" s="7">
        <f>YEAR('Main 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c r="A9254" s="1">
        <v>9253</v>
      </c>
      <c r="B9254" s="1" t="s">
        <v>10511</v>
      </c>
      <c r="C9254" s="7">
        <f>YEAR('Main 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c r="A9255" s="1">
        <v>9254</v>
      </c>
      <c r="B9255" s="1" t="s">
        <v>10511</v>
      </c>
      <c r="C9255" s="7">
        <f>YEAR('Main 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c r="A9256" s="1">
        <v>9255</v>
      </c>
      <c r="B9256" s="1" t="s">
        <v>10513</v>
      </c>
      <c r="C9256" s="7">
        <f>YEAR('Main 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c r="A9257" s="1">
        <v>9256</v>
      </c>
      <c r="B9257" s="1" t="s">
        <v>10513</v>
      </c>
      <c r="C9257" s="7">
        <f>YEAR('Main 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c r="A9258" s="1">
        <v>9257</v>
      </c>
      <c r="B9258" s="1" t="s">
        <v>10513</v>
      </c>
      <c r="C9258" s="7">
        <f>YEAR('Main 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c r="A9259" s="1">
        <v>9258</v>
      </c>
      <c r="B9259" s="1" t="s">
        <v>10513</v>
      </c>
      <c r="C9259" s="7">
        <f>YEAR('Main 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c r="A9260" s="1">
        <v>9259</v>
      </c>
      <c r="B9260" s="1" t="s">
        <v>10513</v>
      </c>
      <c r="C9260" s="7">
        <f>YEAR('Main 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c r="A9261" s="1">
        <v>9260</v>
      </c>
      <c r="B9261" s="1" t="s">
        <v>10513</v>
      </c>
      <c r="C9261" s="7">
        <f>YEAR('Main 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c r="A9262" s="1">
        <v>9261</v>
      </c>
      <c r="B9262" s="1" t="s">
        <v>10514</v>
      </c>
      <c r="C9262" s="7">
        <f>YEAR('Main 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c r="A9263" s="1">
        <v>9262</v>
      </c>
      <c r="B9263" s="1" t="s">
        <v>10516</v>
      </c>
      <c r="C9263" s="7">
        <f>YEAR('Main 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c r="A9264" s="1">
        <v>9263</v>
      </c>
      <c r="B9264" s="1" t="s">
        <v>10517</v>
      </c>
      <c r="C9264" s="7">
        <f>YEAR('Main 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c r="A9265" s="1">
        <v>9264</v>
      </c>
      <c r="B9265" s="1" t="s">
        <v>10517</v>
      </c>
      <c r="C9265" s="7">
        <f>YEAR('Main 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c r="A9266" s="1">
        <v>9265</v>
      </c>
      <c r="B9266" s="1" t="s">
        <v>10518</v>
      </c>
      <c r="C9266" s="7">
        <f>YEAR('Main 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c r="A9267" s="1">
        <v>9266</v>
      </c>
      <c r="B9267" s="1" t="s">
        <v>10518</v>
      </c>
      <c r="C9267" s="7">
        <f>YEAR('Main 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c r="A9268" s="1">
        <v>9267</v>
      </c>
      <c r="B9268" s="1" t="s">
        <v>10519</v>
      </c>
      <c r="C9268" s="7">
        <f>YEAR('Main 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c r="A9269" s="1">
        <v>9268</v>
      </c>
      <c r="B9269" s="1" t="s">
        <v>10520</v>
      </c>
      <c r="C9269" s="7">
        <f>YEAR('Main 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c r="A9270" s="1">
        <v>9269</v>
      </c>
      <c r="B9270" s="1" t="s">
        <v>10520</v>
      </c>
      <c r="C9270" s="7">
        <f>YEAR('Main 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c r="A9271" s="1">
        <v>9270</v>
      </c>
      <c r="B9271" s="1" t="s">
        <v>10521</v>
      </c>
      <c r="C9271" s="7">
        <f>YEAR('Main 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c r="A9272" s="1">
        <v>9271</v>
      </c>
      <c r="B9272" s="1" t="s">
        <v>10521</v>
      </c>
      <c r="C9272" s="7">
        <f>YEAR('Main 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c r="A9273" s="1">
        <v>9272</v>
      </c>
      <c r="B9273" s="1" t="s">
        <v>10522</v>
      </c>
      <c r="C9273" s="7">
        <f>YEAR('Main 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c r="A9274" s="1">
        <v>9273</v>
      </c>
      <c r="B9274" s="1" t="s">
        <v>10522</v>
      </c>
      <c r="C9274" s="7">
        <f>YEAR('Main 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c r="A9275" s="1">
        <v>9274</v>
      </c>
      <c r="B9275" s="1" t="s">
        <v>10523</v>
      </c>
      <c r="C9275" s="7">
        <f>YEAR('Main 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c r="A9276" s="1">
        <v>9275</v>
      </c>
      <c r="B9276" s="1" t="s">
        <v>10524</v>
      </c>
      <c r="C9276" s="7">
        <f>YEAR('Main 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c r="A9277" s="1">
        <v>9276</v>
      </c>
      <c r="B9277" s="1" t="s">
        <v>10525</v>
      </c>
      <c r="C9277" s="7">
        <f>YEAR('Main 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c r="A9278" s="1">
        <v>9277</v>
      </c>
      <c r="B9278" s="1" t="s">
        <v>10525</v>
      </c>
      <c r="C9278" s="7">
        <f>YEAR('Main 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c r="A9279" s="1">
        <v>9278</v>
      </c>
      <c r="B9279" s="1" t="s">
        <v>10526</v>
      </c>
      <c r="C9279" s="7">
        <f>YEAR('Main 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c r="A9280" s="1">
        <v>9279</v>
      </c>
      <c r="B9280" s="1" t="s">
        <v>10526</v>
      </c>
      <c r="C9280" s="7">
        <f>YEAR('Main 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c r="A9281" s="1">
        <v>9280</v>
      </c>
      <c r="B9281" s="1" t="s">
        <v>10526</v>
      </c>
      <c r="C9281" s="7">
        <f>YEAR('Main 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c r="A9282" s="1">
        <v>9281</v>
      </c>
      <c r="B9282" s="1" t="s">
        <v>10527</v>
      </c>
      <c r="C9282" s="7">
        <f>YEAR('Main 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c r="A9283" s="1">
        <v>9282</v>
      </c>
      <c r="B9283" s="1" t="s">
        <v>10528</v>
      </c>
      <c r="C9283" s="7">
        <f>YEAR('Main 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c r="A9284" s="1">
        <v>9283</v>
      </c>
      <c r="B9284" s="1" t="s">
        <v>10529</v>
      </c>
      <c r="C9284" s="7">
        <f>YEAR('Main 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c r="A9285" s="1">
        <v>9284</v>
      </c>
      <c r="B9285" s="1" t="s">
        <v>10530</v>
      </c>
      <c r="C9285" s="7">
        <f>YEAR('Main 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c r="A9286" s="1">
        <v>9285</v>
      </c>
      <c r="B9286" s="1" t="s">
        <v>10531</v>
      </c>
      <c r="C9286" s="7">
        <f>YEAR('Main 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c r="A9287" s="1">
        <v>9286</v>
      </c>
      <c r="B9287" s="1" t="s">
        <v>10532</v>
      </c>
      <c r="C9287" s="7">
        <f>YEAR('Main 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c r="A9288" s="1">
        <v>9287</v>
      </c>
      <c r="B9288" s="1" t="s">
        <v>10533</v>
      </c>
      <c r="C9288" s="7">
        <f>YEAR('Main 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c r="A9289" s="1">
        <v>9288</v>
      </c>
      <c r="B9289" s="1" t="s">
        <v>10533</v>
      </c>
      <c r="C9289" s="7">
        <f>YEAR('Main 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c r="A9290" s="1">
        <v>9289</v>
      </c>
      <c r="B9290" s="1" t="s">
        <v>10534</v>
      </c>
      <c r="C9290" s="7">
        <f>YEAR('Main 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c r="A9291" s="1">
        <v>9290</v>
      </c>
      <c r="B9291" s="1" t="s">
        <v>10535</v>
      </c>
      <c r="C9291" s="7">
        <f>YEAR('Main 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c r="A9292" s="1">
        <v>9291</v>
      </c>
      <c r="B9292" s="1" t="s">
        <v>10536</v>
      </c>
      <c r="C9292" s="7">
        <f>YEAR('Main 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c r="A9293" s="1">
        <v>9292</v>
      </c>
      <c r="B9293" s="1" t="s">
        <v>10536</v>
      </c>
      <c r="C9293" s="7">
        <f>YEAR('Main 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c r="A9294" s="1">
        <v>9293</v>
      </c>
      <c r="B9294" s="1" t="s">
        <v>10537</v>
      </c>
      <c r="C9294" s="7">
        <f>YEAR('Main 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c r="A9295" s="1">
        <v>9294</v>
      </c>
      <c r="B9295" s="1" t="s">
        <v>10538</v>
      </c>
      <c r="C9295" s="7">
        <f>YEAR('Main 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c r="A9296" s="1">
        <v>9295</v>
      </c>
      <c r="B9296" s="1" t="s">
        <v>10540</v>
      </c>
      <c r="C9296" s="7">
        <f>YEAR('Main 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c r="A9297" s="1">
        <v>9296</v>
      </c>
      <c r="B9297" s="1" t="s">
        <v>10540</v>
      </c>
      <c r="C9297" s="7">
        <f>YEAR('Main 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c r="A9298" s="1">
        <v>9297</v>
      </c>
      <c r="B9298" s="1" t="s">
        <v>10541</v>
      </c>
      <c r="C9298" s="7">
        <f>YEAR('Main 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c r="A9299" s="1">
        <v>9298</v>
      </c>
      <c r="B9299" s="1" t="s">
        <v>10541</v>
      </c>
      <c r="C9299" s="7">
        <f>YEAR('Main 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c r="A9300" s="1">
        <v>9299</v>
      </c>
      <c r="B9300" s="1" t="s">
        <v>10541</v>
      </c>
      <c r="C9300" s="7">
        <f>YEAR('Main 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c r="A9301" s="1">
        <v>9300</v>
      </c>
      <c r="B9301" s="1" t="s">
        <v>10541</v>
      </c>
      <c r="C9301" s="7">
        <f>YEAR('Main 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c r="A9302" s="1">
        <v>9301</v>
      </c>
      <c r="B9302" s="1" t="s">
        <v>10541</v>
      </c>
      <c r="C9302" s="7">
        <f>YEAR('Main 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c r="A9303" s="1">
        <v>9302</v>
      </c>
      <c r="B9303" s="1" t="s">
        <v>10541</v>
      </c>
      <c r="C9303" s="7">
        <f>YEAR('Main 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c r="A9304" s="1">
        <v>9303</v>
      </c>
      <c r="B9304" s="1" t="s">
        <v>10541</v>
      </c>
      <c r="C9304" s="7">
        <f>YEAR('Main 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c r="A9305" s="1">
        <v>9304</v>
      </c>
      <c r="B9305" s="1" t="s">
        <v>10541</v>
      </c>
      <c r="C9305" s="7">
        <f>YEAR('Main 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c r="A9306" s="1">
        <v>9305</v>
      </c>
      <c r="B9306" s="1" t="s">
        <v>10541</v>
      </c>
      <c r="C9306" s="7">
        <f>YEAR('Main 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c r="A9307" s="1">
        <v>9306</v>
      </c>
      <c r="B9307" s="1" t="s">
        <v>10542</v>
      </c>
      <c r="C9307" s="7">
        <f>YEAR('Main 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c r="A9308" s="1">
        <v>9307</v>
      </c>
      <c r="B9308" s="1" t="s">
        <v>10543</v>
      </c>
      <c r="C9308" s="7">
        <f>YEAR('Main 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c r="A9309" s="1">
        <v>9308</v>
      </c>
      <c r="B9309" s="1" t="s">
        <v>10543</v>
      </c>
      <c r="C9309" s="7">
        <f>YEAR('Main 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c r="A9310" s="1">
        <v>9309</v>
      </c>
      <c r="B9310" s="1" t="s">
        <v>10543</v>
      </c>
      <c r="C9310" s="7">
        <f>YEAR('Main 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c r="A9311" s="1">
        <v>9310</v>
      </c>
      <c r="B9311" s="1" t="s">
        <v>10543</v>
      </c>
      <c r="C9311" s="7">
        <f>YEAR('Main 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c r="A9312" s="1">
        <v>9311</v>
      </c>
      <c r="B9312" s="1" t="s">
        <v>10544</v>
      </c>
      <c r="C9312" s="7">
        <f>YEAR('Main 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c r="A9313" s="1">
        <v>9312</v>
      </c>
      <c r="B9313" s="1" t="s">
        <v>10545</v>
      </c>
      <c r="C9313" s="7">
        <f>YEAR('Main 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c r="A9314" s="1">
        <v>9313</v>
      </c>
      <c r="B9314" s="1" t="s">
        <v>10545</v>
      </c>
      <c r="C9314" s="7">
        <f>YEAR('Main 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c r="A9315" s="1">
        <v>9314</v>
      </c>
      <c r="B9315" s="1" t="s">
        <v>10546</v>
      </c>
      <c r="C9315" s="7">
        <f>YEAR('Main 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c r="A9316" s="1">
        <v>9315</v>
      </c>
      <c r="B9316" s="1" t="s">
        <v>10546</v>
      </c>
      <c r="C9316" s="7">
        <f>YEAR('Main 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c r="A9317" s="1">
        <v>9316</v>
      </c>
      <c r="B9317" s="1" t="s">
        <v>10547</v>
      </c>
      <c r="C9317" s="7">
        <f>YEAR('Main 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c r="A9318" s="1">
        <v>9317</v>
      </c>
      <c r="B9318" s="1" t="s">
        <v>10547</v>
      </c>
      <c r="C9318" s="7">
        <f>YEAR('Main 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c r="A9319" s="1">
        <v>9318</v>
      </c>
      <c r="B9319" s="1" t="s">
        <v>10548</v>
      </c>
      <c r="C9319" s="7">
        <f>YEAR('Main 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c r="A9320" s="1">
        <v>9319</v>
      </c>
      <c r="B9320" s="1" t="s">
        <v>10549</v>
      </c>
      <c r="C9320" s="7">
        <f>YEAR('Main 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c r="A9321" s="1">
        <v>9320</v>
      </c>
      <c r="B9321" s="1" t="s">
        <v>10549</v>
      </c>
      <c r="C9321" s="7">
        <f>YEAR('Main 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c r="A9322" s="1">
        <v>9321</v>
      </c>
      <c r="B9322" s="1" t="s">
        <v>10549</v>
      </c>
      <c r="C9322" s="7">
        <f>YEAR('Main 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c r="A9323" s="1">
        <v>9322</v>
      </c>
      <c r="B9323" s="1" t="s">
        <v>10552</v>
      </c>
      <c r="C9323" s="7">
        <f>YEAR('Main 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c r="A9324" s="1">
        <v>9323</v>
      </c>
      <c r="B9324" s="1" t="s">
        <v>10552</v>
      </c>
      <c r="C9324" s="7">
        <f>YEAR('Main 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c r="A9325" s="1">
        <v>9324</v>
      </c>
      <c r="B9325" s="1" t="s">
        <v>10553</v>
      </c>
      <c r="C9325" s="7">
        <f>YEAR('Main 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c r="A9326" s="1">
        <v>9325</v>
      </c>
      <c r="B9326" s="1" t="s">
        <v>10553</v>
      </c>
      <c r="C9326" s="7">
        <f>YEAR('Main 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c r="A9327" s="1">
        <v>9326</v>
      </c>
      <c r="B9327" s="1" t="s">
        <v>10553</v>
      </c>
      <c r="C9327" s="7">
        <f>YEAR('Main 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c r="A9328" s="1">
        <v>9327</v>
      </c>
      <c r="B9328" s="1" t="s">
        <v>10554</v>
      </c>
      <c r="C9328" s="7">
        <f>YEAR('Main 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c r="A9329" s="1">
        <v>9328</v>
      </c>
      <c r="B9329" s="1" t="s">
        <v>10554</v>
      </c>
      <c r="C9329" s="7">
        <f>YEAR('Main 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c r="A9330" s="1">
        <v>9329</v>
      </c>
      <c r="B9330" s="1" t="s">
        <v>10554</v>
      </c>
      <c r="C9330" s="7">
        <f>YEAR('Main 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c r="A9331" s="1">
        <v>9330</v>
      </c>
      <c r="B9331" s="1" t="s">
        <v>10555</v>
      </c>
      <c r="C9331" s="7">
        <f>YEAR('Main 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c r="A9332" s="1">
        <v>9331</v>
      </c>
      <c r="B9332" s="1" t="s">
        <v>10556</v>
      </c>
      <c r="C9332" s="7">
        <f>YEAR('Main 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c r="A9333" s="1">
        <v>9332</v>
      </c>
      <c r="B9333" s="1" t="s">
        <v>10557</v>
      </c>
      <c r="C9333" s="7">
        <f>YEAR('Main 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c r="A9334" s="1">
        <v>9333</v>
      </c>
      <c r="B9334" s="1" t="s">
        <v>10558</v>
      </c>
      <c r="C9334" s="7">
        <f>YEAR('Main 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c r="A9335" s="1">
        <v>9334</v>
      </c>
      <c r="B9335" s="1" t="s">
        <v>10558</v>
      </c>
      <c r="C9335" s="7">
        <f>YEAR('Main 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c r="A9336" s="1">
        <v>9335</v>
      </c>
      <c r="B9336" s="1" t="s">
        <v>10559</v>
      </c>
      <c r="C9336" s="7">
        <f>YEAR('Main 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c r="A9337" s="1">
        <v>9336</v>
      </c>
      <c r="B9337" s="1" t="s">
        <v>10559</v>
      </c>
      <c r="C9337" s="7">
        <f>YEAR('Main 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c r="A9338" s="1">
        <v>9337</v>
      </c>
      <c r="B9338" s="1" t="s">
        <v>10560</v>
      </c>
      <c r="C9338" s="7">
        <f>YEAR('Main 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c r="A9339" s="1">
        <v>9338</v>
      </c>
      <c r="B9339" s="1" t="s">
        <v>10561</v>
      </c>
      <c r="C9339" s="7">
        <f>YEAR('Main 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c r="A9340" s="1">
        <v>9339</v>
      </c>
      <c r="B9340" s="1" t="s">
        <v>10561</v>
      </c>
      <c r="C9340" s="7">
        <f>YEAR('Main 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c r="A9341" s="1">
        <v>9340</v>
      </c>
      <c r="B9341" s="1" t="s">
        <v>10561</v>
      </c>
      <c r="C9341" s="7">
        <f>YEAR('Main 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c r="A9342" s="1">
        <v>9341</v>
      </c>
      <c r="B9342" s="1" t="s">
        <v>10561</v>
      </c>
      <c r="C9342" s="7">
        <f>YEAR('Main 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c r="A9343" s="1">
        <v>9342</v>
      </c>
      <c r="B9343" s="1" t="s">
        <v>10561</v>
      </c>
      <c r="C9343" s="7">
        <f>YEAR('Main 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c r="A9344" s="1">
        <v>9343</v>
      </c>
      <c r="B9344" s="1" t="s">
        <v>10562</v>
      </c>
      <c r="C9344" s="7">
        <f>YEAR('Main 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c r="A9345" s="1">
        <v>9344</v>
      </c>
      <c r="B9345" s="1" t="s">
        <v>10563</v>
      </c>
      <c r="C9345" s="7">
        <f>YEAR('Main 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c r="A9346" s="1">
        <v>9345</v>
      </c>
      <c r="B9346" s="1" t="s">
        <v>10563</v>
      </c>
      <c r="C9346" s="7">
        <f>YEAR('Main 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c r="A9347" s="1">
        <v>9346</v>
      </c>
      <c r="B9347" s="1" t="s">
        <v>10563</v>
      </c>
      <c r="C9347" s="7">
        <f>YEAR('Main 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c r="A9348" s="1">
        <v>9347</v>
      </c>
      <c r="B9348" s="1" t="s">
        <v>10563</v>
      </c>
      <c r="C9348" s="7">
        <f>YEAR('Main 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c r="A9349" s="1">
        <v>9348</v>
      </c>
      <c r="B9349" s="1" t="s">
        <v>10563</v>
      </c>
      <c r="C9349" s="7">
        <f>YEAR('Main 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c r="A9350" s="1">
        <v>9349</v>
      </c>
      <c r="B9350" s="1" t="s">
        <v>10564</v>
      </c>
      <c r="C9350" s="7">
        <f>YEAR('Main 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c r="A9351" s="1">
        <v>9350</v>
      </c>
      <c r="B9351" s="1" t="s">
        <v>10564</v>
      </c>
      <c r="C9351" s="7">
        <f>YEAR('Main 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c r="A9352" s="1">
        <v>9351</v>
      </c>
      <c r="B9352" s="1" t="s">
        <v>10565</v>
      </c>
      <c r="C9352" s="7">
        <f>YEAR('Main 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c r="A9353" s="1">
        <v>9352</v>
      </c>
      <c r="B9353" s="1" t="s">
        <v>10565</v>
      </c>
      <c r="C9353" s="7">
        <f>YEAR('Main 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c r="A9354" s="1">
        <v>9353</v>
      </c>
      <c r="B9354" s="1" t="s">
        <v>10566</v>
      </c>
      <c r="C9354" s="7">
        <f>YEAR('Main 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c r="A9355" s="1">
        <v>9354</v>
      </c>
      <c r="B9355" s="1" t="s">
        <v>10566</v>
      </c>
      <c r="C9355" s="7">
        <f>YEAR('Main 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c r="A9356" s="1">
        <v>9355</v>
      </c>
      <c r="B9356" s="1" t="s">
        <v>10567</v>
      </c>
      <c r="C9356" s="7">
        <f>YEAR('Main 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c r="A9357" s="1">
        <v>9356</v>
      </c>
      <c r="B9357" s="1" t="s">
        <v>10567</v>
      </c>
      <c r="C9357" s="7">
        <f>YEAR('Main 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c r="A9358" s="1">
        <v>9357</v>
      </c>
      <c r="B9358" s="1" t="s">
        <v>10567</v>
      </c>
      <c r="C9358" s="7">
        <f>YEAR('Main 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c r="A9359" s="1">
        <v>9358</v>
      </c>
      <c r="B9359" s="1" t="s">
        <v>10568</v>
      </c>
      <c r="C9359" s="7">
        <f>YEAR('Main 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c r="A9360" s="1">
        <v>9359</v>
      </c>
      <c r="B9360" s="1" t="s">
        <v>10568</v>
      </c>
      <c r="C9360" s="7">
        <f>YEAR('Main 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c r="A9361" s="1">
        <v>9360</v>
      </c>
      <c r="B9361" s="1" t="s">
        <v>10568</v>
      </c>
      <c r="C9361" s="7">
        <f>YEAR('Main 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c r="A9362" s="1">
        <v>9361</v>
      </c>
      <c r="B9362" s="1" t="s">
        <v>10568</v>
      </c>
      <c r="C9362" s="7">
        <f>YEAR('Main 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c r="A9363" s="1">
        <v>9362</v>
      </c>
      <c r="B9363" s="1" t="s">
        <v>10569</v>
      </c>
      <c r="C9363" s="7">
        <f>YEAR('Main 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c r="A9364" s="1">
        <v>9363</v>
      </c>
      <c r="B9364" s="1" t="s">
        <v>10569</v>
      </c>
      <c r="C9364" s="7">
        <f>YEAR('Main 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c r="A9365" s="1">
        <v>9364</v>
      </c>
      <c r="B9365" s="1" t="s">
        <v>10569</v>
      </c>
      <c r="C9365" s="7">
        <f>YEAR('Main 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c r="A9366" s="1">
        <v>9365</v>
      </c>
      <c r="B9366" s="1" t="s">
        <v>10569</v>
      </c>
      <c r="C9366" s="7">
        <f>YEAR('Main 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c r="A9367" s="1">
        <v>9366</v>
      </c>
      <c r="B9367" s="1" t="s">
        <v>10570</v>
      </c>
      <c r="C9367" s="7">
        <f>YEAR('Main 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c r="A9368" s="1">
        <v>9367</v>
      </c>
      <c r="B9368" s="1" t="s">
        <v>10571</v>
      </c>
      <c r="C9368" s="7">
        <f>YEAR('Main 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c r="A9369" s="1">
        <v>9368</v>
      </c>
      <c r="B9369" s="1" t="s">
        <v>10571</v>
      </c>
      <c r="C9369" s="7">
        <f>YEAR('Main 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c r="A9370" s="1">
        <v>9369</v>
      </c>
      <c r="B9370" s="1" t="s">
        <v>10572</v>
      </c>
      <c r="C9370" s="7">
        <f>YEAR('Main 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c r="A9371" s="1">
        <v>9370</v>
      </c>
      <c r="B9371" s="1" t="s">
        <v>10573</v>
      </c>
      <c r="C9371" s="7">
        <f>YEAR('Main 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c r="A9372" s="1">
        <v>9371</v>
      </c>
      <c r="B9372" s="1" t="s">
        <v>10574</v>
      </c>
      <c r="C9372" s="7">
        <f>YEAR('Main 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c r="A9373" s="1">
        <v>9372</v>
      </c>
      <c r="B9373" s="1" t="s">
        <v>10574</v>
      </c>
      <c r="C9373" s="7">
        <f>YEAR('Main 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c r="A9374" s="1">
        <v>9373</v>
      </c>
      <c r="B9374" s="1" t="s">
        <v>10574</v>
      </c>
      <c r="C9374" s="7">
        <f>YEAR('Main 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c r="A9375" s="1">
        <v>9374</v>
      </c>
      <c r="B9375" s="1" t="s">
        <v>10575</v>
      </c>
      <c r="C9375" s="7">
        <f>YEAR('Main 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c r="A9376" s="1">
        <v>9375</v>
      </c>
      <c r="B9376" s="1" t="s">
        <v>10576</v>
      </c>
      <c r="C9376" s="7">
        <f>YEAR('Main 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c r="A9377" s="1">
        <v>9376</v>
      </c>
      <c r="B9377" s="1" t="s">
        <v>10577</v>
      </c>
      <c r="C9377" s="7">
        <f>YEAR('Main 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c r="A9378" s="1">
        <v>9377</v>
      </c>
      <c r="B9378" s="1" t="s">
        <v>10578</v>
      </c>
      <c r="C9378" s="7">
        <f>YEAR('Main 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c r="A9379" s="1">
        <v>9378</v>
      </c>
      <c r="B9379" s="1" t="s">
        <v>10580</v>
      </c>
      <c r="C9379" s="7">
        <f>YEAR('Main 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c r="A9380" s="1">
        <v>9379</v>
      </c>
      <c r="B9380" s="1" t="s">
        <v>10581</v>
      </c>
      <c r="C9380" s="7">
        <f>YEAR('Main 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c r="A9381" s="1">
        <v>9380</v>
      </c>
      <c r="B9381" s="1" t="s">
        <v>10584</v>
      </c>
      <c r="C9381" s="7">
        <f>YEAR('Main 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c r="A9382" s="1">
        <v>9381</v>
      </c>
      <c r="B9382" s="1" t="s">
        <v>10584</v>
      </c>
      <c r="C9382" s="7">
        <f>YEAR('Main 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c r="A9383" s="1">
        <v>9382</v>
      </c>
      <c r="B9383" s="1" t="s">
        <v>10584</v>
      </c>
      <c r="C9383" s="7">
        <f>YEAR('Main 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c r="A9384" s="1">
        <v>9383</v>
      </c>
      <c r="B9384" s="1" t="s">
        <v>10584</v>
      </c>
      <c r="C9384" s="7">
        <f>YEAR('Main 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c r="A9385" s="1">
        <v>9384</v>
      </c>
      <c r="B9385" s="1" t="s">
        <v>10584</v>
      </c>
      <c r="C9385" s="7">
        <f>YEAR('Main 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c r="A9386" s="1">
        <v>9385</v>
      </c>
      <c r="B9386" s="1" t="s">
        <v>10585</v>
      </c>
      <c r="C9386" s="7">
        <f>YEAR('Main 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c r="A9387" s="1">
        <v>9386</v>
      </c>
      <c r="B9387" s="1" t="s">
        <v>10586</v>
      </c>
      <c r="C9387" s="7">
        <f>YEAR('Main 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c r="A9388" s="1">
        <v>9387</v>
      </c>
      <c r="B9388" s="1" t="s">
        <v>10587</v>
      </c>
      <c r="C9388" s="7">
        <f>YEAR('Main 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c r="A9389" s="1">
        <v>9388</v>
      </c>
      <c r="B9389" s="1" t="s">
        <v>10587</v>
      </c>
      <c r="C9389" s="7">
        <f>YEAR('Main 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c r="A9390" s="1">
        <v>9389</v>
      </c>
      <c r="B9390" s="1" t="s">
        <v>10587</v>
      </c>
      <c r="C9390" s="7">
        <f>YEAR('Main 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c r="A9391" s="1">
        <v>9390</v>
      </c>
      <c r="B9391" s="1" t="s">
        <v>10587</v>
      </c>
      <c r="C9391" s="7">
        <f>YEAR('Main 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c r="A9392" s="1">
        <v>9391</v>
      </c>
      <c r="B9392" s="1" t="s">
        <v>10588</v>
      </c>
      <c r="C9392" s="7">
        <f>YEAR('Main 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c r="A9393" s="1">
        <v>9392</v>
      </c>
      <c r="B9393" s="1" t="s">
        <v>10589</v>
      </c>
      <c r="C9393" s="7">
        <f>YEAR('Main 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c r="A9394" s="1">
        <v>9393</v>
      </c>
      <c r="B9394" s="1" t="s">
        <v>10590</v>
      </c>
      <c r="C9394" s="7">
        <f>YEAR('Main 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c r="A9395" s="1">
        <v>9394</v>
      </c>
      <c r="B9395" s="1" t="s">
        <v>10591</v>
      </c>
      <c r="C9395" s="7">
        <f>YEAR('Main 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c r="A9396" s="1">
        <v>9395</v>
      </c>
      <c r="B9396" s="1" t="s">
        <v>10591</v>
      </c>
      <c r="C9396" s="7">
        <f>YEAR('Main 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c r="A9397" s="1">
        <v>9396</v>
      </c>
      <c r="B9397" s="1" t="s">
        <v>10591</v>
      </c>
      <c r="C9397" s="7">
        <f>YEAR('Main 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c r="A9398" s="1">
        <v>9397</v>
      </c>
      <c r="B9398" s="1" t="s">
        <v>10591</v>
      </c>
      <c r="C9398" s="7">
        <f>YEAR('Main 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c r="A9399" s="1">
        <v>9398</v>
      </c>
      <c r="B9399" s="1" t="s">
        <v>10591</v>
      </c>
      <c r="C9399" s="7">
        <f>YEAR('Main 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c r="A9400" s="1">
        <v>9399</v>
      </c>
      <c r="B9400" s="1" t="s">
        <v>10591</v>
      </c>
      <c r="C9400" s="7">
        <f>YEAR('Main 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c r="A9401" s="1">
        <v>9400</v>
      </c>
      <c r="B9401" s="1" t="s">
        <v>10592</v>
      </c>
      <c r="C9401" s="7">
        <f>YEAR('Main 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c r="A9402" s="1">
        <v>9401</v>
      </c>
      <c r="B9402" s="1" t="s">
        <v>10596</v>
      </c>
      <c r="C9402" s="7">
        <f>YEAR('Main 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c r="A9403" s="1">
        <v>9402</v>
      </c>
      <c r="B9403" s="1" t="s">
        <v>10597</v>
      </c>
      <c r="C9403" s="7">
        <f>YEAR('Main 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c r="A9404" s="1">
        <v>9403</v>
      </c>
      <c r="B9404" s="1" t="s">
        <v>10598</v>
      </c>
      <c r="C9404" s="7">
        <f>YEAR('Main 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c r="A9405" s="1">
        <v>9404</v>
      </c>
      <c r="B9405" s="1" t="s">
        <v>10598</v>
      </c>
      <c r="C9405" s="7">
        <f>YEAR('Main 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c r="A9406" s="1">
        <v>9405</v>
      </c>
      <c r="B9406" s="1" t="s">
        <v>10599</v>
      </c>
      <c r="C9406" s="7">
        <f>YEAR('Main 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c r="A9407" s="1">
        <v>9406</v>
      </c>
      <c r="B9407" s="1" t="s">
        <v>10600</v>
      </c>
      <c r="C9407" s="7">
        <f>YEAR('Main 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c r="A9408" s="1">
        <v>9407</v>
      </c>
      <c r="B9408" s="1" t="s">
        <v>10600</v>
      </c>
      <c r="C9408" s="7">
        <f>YEAR('Main 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c r="A9409" s="1">
        <v>9408</v>
      </c>
      <c r="B9409" s="1" t="s">
        <v>10601</v>
      </c>
      <c r="C9409" s="7">
        <f>YEAR('Main 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c r="A9410" s="1">
        <v>9409</v>
      </c>
      <c r="B9410" s="1" t="s">
        <v>10601</v>
      </c>
      <c r="C9410" s="7">
        <f>YEAR('Main 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c r="A9411" s="1">
        <v>9410</v>
      </c>
      <c r="B9411" s="1" t="s">
        <v>10602</v>
      </c>
      <c r="C9411" s="7">
        <f>YEAR('Main 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c r="A9412" s="1">
        <v>9411</v>
      </c>
      <c r="B9412" s="1" t="s">
        <v>10602</v>
      </c>
      <c r="C9412" s="7">
        <f>YEAR('Main 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c r="A9413" s="1">
        <v>9412</v>
      </c>
      <c r="B9413" s="1" t="s">
        <v>10603</v>
      </c>
      <c r="C9413" s="7">
        <f>YEAR('Main 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c r="A9414" s="1">
        <v>9413</v>
      </c>
      <c r="B9414" s="1" t="s">
        <v>10604</v>
      </c>
      <c r="C9414" s="7">
        <f>YEAR('Main 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c r="A9415" s="1">
        <v>9414</v>
      </c>
      <c r="B9415" s="1" t="s">
        <v>10605</v>
      </c>
      <c r="C9415" s="7">
        <f>YEAR('Main 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c r="A9416" s="1">
        <v>9415</v>
      </c>
      <c r="B9416" s="1" t="s">
        <v>10606</v>
      </c>
      <c r="C9416" s="7">
        <f>YEAR('Main 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c r="A9417" s="1">
        <v>9416</v>
      </c>
      <c r="B9417" s="1" t="s">
        <v>10606</v>
      </c>
      <c r="C9417" s="7">
        <f>YEAR('Main 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c r="A9418" s="1">
        <v>9417</v>
      </c>
      <c r="B9418" s="1" t="s">
        <v>10606</v>
      </c>
      <c r="C9418" s="7">
        <f>YEAR('Main 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c r="A9419" s="1">
        <v>9418</v>
      </c>
      <c r="B9419" s="1" t="s">
        <v>10607</v>
      </c>
      <c r="C9419" s="7">
        <f>YEAR('Main 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c r="A9420" s="1">
        <v>9419</v>
      </c>
      <c r="B9420" s="1" t="s">
        <v>10607</v>
      </c>
      <c r="C9420" s="7">
        <f>YEAR('Main 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c r="A9421" s="1">
        <v>9420</v>
      </c>
      <c r="B9421" s="1" t="s">
        <v>10608</v>
      </c>
      <c r="C9421" s="7">
        <f>YEAR('Main 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c r="A9422" s="1">
        <v>9421</v>
      </c>
      <c r="B9422" s="1" t="s">
        <v>10608</v>
      </c>
      <c r="C9422" s="7">
        <f>YEAR('Main 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c r="A9423" s="1">
        <v>9422</v>
      </c>
      <c r="B9423" s="1" t="s">
        <v>10609</v>
      </c>
      <c r="C9423" s="7">
        <f>YEAR('Main 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c r="A9424" s="1">
        <v>9423</v>
      </c>
      <c r="B9424" s="1" t="s">
        <v>10609</v>
      </c>
      <c r="C9424" s="7">
        <f>YEAR('Main 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c r="A9425" s="1">
        <v>9424</v>
      </c>
      <c r="B9425" s="1" t="s">
        <v>10609</v>
      </c>
      <c r="C9425" s="7">
        <f>YEAR('Main 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c r="A9426" s="1">
        <v>9425</v>
      </c>
      <c r="B9426" s="1" t="s">
        <v>10609</v>
      </c>
      <c r="C9426" s="7">
        <f>YEAR('Main 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c r="A9427" s="1">
        <v>9426</v>
      </c>
      <c r="B9427" s="1" t="s">
        <v>10610</v>
      </c>
      <c r="C9427" s="7">
        <f>YEAR('Main 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c r="A9428" s="1">
        <v>9427</v>
      </c>
      <c r="B9428" s="1" t="s">
        <v>10611</v>
      </c>
      <c r="C9428" s="7">
        <f>YEAR('Main 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c r="A9429" s="1">
        <v>9428</v>
      </c>
      <c r="B9429" s="1" t="s">
        <v>10612</v>
      </c>
      <c r="C9429" s="7">
        <f>YEAR('Main 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c r="A9430" s="1">
        <v>9429</v>
      </c>
      <c r="B9430" s="1" t="s">
        <v>10613</v>
      </c>
      <c r="C9430" s="7">
        <f>YEAR('Main 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c r="A9431" s="1">
        <v>9430</v>
      </c>
      <c r="B9431" s="1" t="s">
        <v>10614</v>
      </c>
      <c r="C9431" s="7">
        <f>YEAR('Main 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c r="A9432" s="1">
        <v>9431</v>
      </c>
      <c r="B9432" s="1" t="s">
        <v>10614</v>
      </c>
      <c r="C9432" s="7">
        <f>YEAR('Main 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c r="A9433" s="1">
        <v>9432</v>
      </c>
      <c r="B9433" s="1" t="s">
        <v>10615</v>
      </c>
      <c r="C9433" s="7">
        <f>YEAR('Main 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c r="A9434" s="1">
        <v>9433</v>
      </c>
      <c r="B9434" s="1" t="s">
        <v>10616</v>
      </c>
      <c r="C9434" s="7">
        <f>YEAR('Main 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c r="A9435" s="1">
        <v>9434</v>
      </c>
      <c r="B9435" s="1" t="s">
        <v>10616</v>
      </c>
      <c r="C9435" s="7">
        <f>YEAR('Main 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c r="A9436" s="1">
        <v>9435</v>
      </c>
      <c r="B9436" s="1" t="s">
        <v>10616</v>
      </c>
      <c r="C9436" s="7">
        <f>YEAR('Main 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c r="A9437" s="1">
        <v>9436</v>
      </c>
      <c r="B9437" s="1" t="s">
        <v>10616</v>
      </c>
      <c r="C9437" s="7">
        <f>YEAR('Main 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c r="A9438" s="1">
        <v>9437</v>
      </c>
      <c r="B9438" s="1" t="s">
        <v>10617</v>
      </c>
      <c r="C9438" s="7">
        <f>YEAR('Main 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c r="A9439" s="1">
        <v>9438</v>
      </c>
      <c r="B9439" s="1" t="s">
        <v>10618</v>
      </c>
      <c r="C9439" s="7">
        <f>YEAR('Main 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c r="A9440" s="1">
        <v>9439</v>
      </c>
      <c r="B9440" s="1" t="s">
        <v>10619</v>
      </c>
      <c r="C9440" s="7">
        <f>YEAR('Main 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c r="A9441" s="1">
        <v>9440</v>
      </c>
      <c r="B9441" s="1" t="s">
        <v>10620</v>
      </c>
      <c r="C9441" s="7">
        <f>YEAR('Main 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c r="A9442" s="1">
        <v>9441</v>
      </c>
      <c r="B9442" s="1" t="s">
        <v>10621</v>
      </c>
      <c r="C9442" s="7">
        <f>YEAR('Main 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c r="A9443" s="1">
        <v>9442</v>
      </c>
      <c r="B9443" s="1" t="s">
        <v>10622</v>
      </c>
      <c r="C9443" s="7">
        <f>YEAR('Main 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c r="A9444" s="1">
        <v>9443</v>
      </c>
      <c r="B9444" s="1" t="s">
        <v>10625</v>
      </c>
      <c r="C9444" s="7">
        <f>YEAR('Main 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c r="A9445" s="1">
        <v>9444</v>
      </c>
      <c r="B9445" s="1" t="s">
        <v>10625</v>
      </c>
      <c r="C9445" s="7">
        <f>YEAR('Main 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c r="A9446" s="1">
        <v>9445</v>
      </c>
      <c r="B9446" s="1" t="s">
        <v>10626</v>
      </c>
      <c r="C9446" s="7">
        <f>YEAR('Main 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c r="A9447" s="1">
        <v>9446</v>
      </c>
      <c r="B9447" s="1" t="s">
        <v>10627</v>
      </c>
      <c r="C9447" s="7">
        <f>YEAR('Main 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c r="A9448" s="1">
        <v>9447</v>
      </c>
      <c r="B9448" s="1" t="s">
        <v>10628</v>
      </c>
      <c r="C9448" s="7">
        <f>YEAR('Main 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c r="A9449" s="1">
        <v>9448</v>
      </c>
      <c r="B9449" s="1" t="s">
        <v>10629</v>
      </c>
      <c r="C9449" s="7">
        <f>YEAR('Main 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c r="A9450" s="1">
        <v>9449</v>
      </c>
      <c r="B9450" s="1" t="s">
        <v>10630</v>
      </c>
      <c r="C9450" s="7">
        <f>YEAR('Main 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c r="A9451" s="1">
        <v>9450</v>
      </c>
      <c r="B9451" s="1" t="s">
        <v>10631</v>
      </c>
      <c r="C9451" s="7">
        <f>YEAR('Main 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c r="A9452" s="1">
        <v>9451</v>
      </c>
      <c r="B9452" s="1" t="s">
        <v>10632</v>
      </c>
      <c r="C9452" s="7">
        <f>YEAR('Main 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c r="A9453" s="1">
        <v>9452</v>
      </c>
      <c r="B9453" s="1" t="s">
        <v>10633</v>
      </c>
      <c r="C9453" s="7">
        <f>YEAR('Main 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c r="A9454" s="1">
        <v>9453</v>
      </c>
      <c r="B9454" s="1" t="s">
        <v>10633</v>
      </c>
      <c r="C9454" s="7">
        <f>YEAR('Main 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c r="A9455" s="1">
        <v>9454</v>
      </c>
      <c r="B9455" s="1" t="s">
        <v>10633</v>
      </c>
      <c r="C9455" s="7">
        <f>YEAR('Main 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c r="A9456" s="1">
        <v>9455</v>
      </c>
      <c r="B9456" s="1" t="s">
        <v>10633</v>
      </c>
      <c r="C9456" s="7">
        <f>YEAR('Main 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c r="A9457" s="1">
        <v>9456</v>
      </c>
      <c r="B9457" s="1" t="s">
        <v>10634</v>
      </c>
      <c r="C9457" s="7">
        <f>YEAR('Main 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c r="A9458" s="1">
        <v>9457</v>
      </c>
      <c r="B9458" s="1" t="s">
        <v>10637</v>
      </c>
      <c r="C9458" s="7">
        <f>YEAR('Main 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c r="A9459" s="1">
        <v>9458</v>
      </c>
      <c r="B9459" s="1" t="s">
        <v>10637</v>
      </c>
      <c r="C9459" s="7">
        <f>YEAR('Main 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c r="A9460" s="1">
        <v>9459</v>
      </c>
      <c r="B9460" s="1" t="s">
        <v>10640</v>
      </c>
      <c r="C9460" s="7">
        <f>YEAR('Main 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c r="A9461" s="1">
        <v>9460</v>
      </c>
      <c r="B9461" s="1" t="s">
        <v>10640</v>
      </c>
      <c r="C9461" s="7">
        <f>YEAR('Main 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c r="A9462" s="1">
        <v>9461</v>
      </c>
      <c r="B9462" s="1" t="s">
        <v>10641</v>
      </c>
      <c r="C9462" s="7">
        <f>YEAR('Main 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c r="A9463" s="1">
        <v>9462</v>
      </c>
      <c r="B9463" s="1" t="s">
        <v>10642</v>
      </c>
      <c r="C9463" s="7">
        <f>YEAR('Main 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c r="A9464" s="1">
        <v>9463</v>
      </c>
      <c r="B9464" s="1" t="s">
        <v>10643</v>
      </c>
      <c r="C9464" s="7">
        <f>YEAR('Main 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c r="A9465" s="1">
        <v>9464</v>
      </c>
      <c r="B9465" s="1" t="s">
        <v>10644</v>
      </c>
      <c r="C9465" s="7">
        <f>YEAR('Main 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c r="A9466" s="1">
        <v>9465</v>
      </c>
      <c r="B9466" s="1" t="s">
        <v>10645</v>
      </c>
      <c r="C9466" s="7">
        <f>YEAR('Main 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c r="A9467" s="1">
        <v>9466</v>
      </c>
      <c r="B9467" s="1" t="s">
        <v>10646</v>
      </c>
      <c r="C9467" s="7">
        <f>YEAR('Main 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c r="A9468" s="1">
        <v>9467</v>
      </c>
      <c r="B9468" s="1" t="s">
        <v>10647</v>
      </c>
      <c r="C9468" s="7">
        <f>YEAR('Main 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c r="A9469" s="1">
        <v>9468</v>
      </c>
      <c r="B9469" s="1" t="s">
        <v>10647</v>
      </c>
      <c r="C9469" s="7">
        <f>YEAR('Main 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c r="A9470" s="1">
        <v>9469</v>
      </c>
      <c r="B9470" s="1" t="s">
        <v>10647</v>
      </c>
      <c r="C9470" s="7">
        <f>YEAR('Main 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c r="A9471" s="1">
        <v>9470</v>
      </c>
      <c r="B9471" s="1" t="s">
        <v>10647</v>
      </c>
      <c r="C9471" s="7">
        <f>YEAR('Main 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c r="A9472" s="1">
        <v>9471</v>
      </c>
      <c r="B9472" s="1" t="s">
        <v>10647</v>
      </c>
      <c r="C9472" s="7">
        <f>YEAR('Main 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c r="A9473" s="1">
        <v>9472</v>
      </c>
      <c r="B9473" s="1" t="s">
        <v>10647</v>
      </c>
      <c r="C9473" s="7">
        <f>YEAR('Main 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c r="A9474" s="1">
        <v>9473</v>
      </c>
      <c r="B9474" s="1" t="s">
        <v>10647</v>
      </c>
      <c r="C9474" s="7">
        <f>YEAR('Main 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c r="A9475" s="1">
        <v>9474</v>
      </c>
      <c r="B9475" s="1" t="s">
        <v>10647</v>
      </c>
      <c r="C9475" s="7">
        <f>YEAR('Main 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c r="A9476" s="1">
        <v>9475</v>
      </c>
      <c r="B9476" s="1" t="s">
        <v>10648</v>
      </c>
      <c r="C9476" s="7">
        <f>YEAR('Main 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c r="A9477" s="1">
        <v>9476</v>
      </c>
      <c r="B9477" s="1" t="s">
        <v>10648</v>
      </c>
      <c r="C9477" s="7">
        <f>YEAR('Main 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c r="A9478" s="1">
        <v>9477</v>
      </c>
      <c r="B9478" s="1" t="s">
        <v>10648</v>
      </c>
      <c r="C9478" s="7">
        <f>YEAR('Main 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c r="A9479" s="1">
        <v>9478</v>
      </c>
      <c r="B9479" s="1" t="s">
        <v>10648</v>
      </c>
      <c r="C9479" s="7">
        <f>YEAR('Main 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c r="A9480" s="1">
        <v>9479</v>
      </c>
      <c r="B9480" s="1" t="s">
        <v>10649</v>
      </c>
      <c r="C9480" s="7">
        <f>YEAR('Main 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c r="A9481" s="1">
        <v>9480</v>
      </c>
      <c r="B9481" s="1" t="s">
        <v>10649</v>
      </c>
      <c r="C9481" s="7">
        <f>YEAR('Main 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c r="A9482" s="1">
        <v>9481</v>
      </c>
      <c r="B9482" s="1" t="s">
        <v>10649</v>
      </c>
      <c r="C9482" s="7">
        <f>YEAR('Main 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c r="A9483" s="1">
        <v>9482</v>
      </c>
      <c r="B9483" s="1" t="s">
        <v>10651</v>
      </c>
      <c r="C9483" s="7">
        <f>YEAR('Main 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c r="A9484" s="1">
        <v>9483</v>
      </c>
      <c r="B9484" s="1" t="s">
        <v>10652</v>
      </c>
      <c r="C9484" s="7">
        <f>YEAR('Main 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c r="A9485" s="1">
        <v>9484</v>
      </c>
      <c r="B9485" s="1" t="s">
        <v>10653</v>
      </c>
      <c r="C9485" s="7">
        <f>YEAR('Main 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c r="A9486" s="1">
        <v>9485</v>
      </c>
      <c r="B9486" s="1" t="s">
        <v>10654</v>
      </c>
      <c r="C9486" s="7">
        <f>YEAR('Main 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c r="A9487" s="1">
        <v>9486</v>
      </c>
      <c r="B9487" s="1" t="s">
        <v>10654</v>
      </c>
      <c r="C9487" s="7">
        <f>YEAR('Main 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c r="A9488" s="1">
        <v>9487</v>
      </c>
      <c r="B9488" s="1" t="s">
        <v>10655</v>
      </c>
      <c r="C9488" s="7">
        <f>YEAR('Main 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c r="A9489" s="1">
        <v>9488</v>
      </c>
      <c r="B9489" s="1" t="s">
        <v>10656</v>
      </c>
      <c r="C9489" s="7">
        <f>YEAR('Main 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c r="A9490" s="1">
        <v>9489</v>
      </c>
      <c r="B9490" s="1" t="s">
        <v>10657</v>
      </c>
      <c r="C9490" s="7">
        <f>YEAR('Main 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c r="A9491" s="1">
        <v>9490</v>
      </c>
      <c r="B9491" s="1" t="s">
        <v>10658</v>
      </c>
      <c r="C9491" s="7">
        <f>YEAR('Main 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c r="A9492" s="1">
        <v>9491</v>
      </c>
      <c r="B9492" s="1" t="s">
        <v>10659</v>
      </c>
      <c r="C9492" s="7">
        <f>YEAR('Main 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c r="A9493" s="1">
        <v>9492</v>
      </c>
      <c r="B9493" s="1" t="s">
        <v>10659</v>
      </c>
      <c r="C9493" s="7">
        <f>YEAR('Main 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c r="A9494" s="1">
        <v>9493</v>
      </c>
      <c r="B9494" s="1" t="s">
        <v>10660</v>
      </c>
      <c r="C9494" s="7">
        <f>YEAR('Main 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c r="A9495" s="1">
        <v>9494</v>
      </c>
      <c r="B9495" s="1" t="s">
        <v>10661</v>
      </c>
      <c r="C9495" s="7">
        <f>YEAR('Main 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c r="A9496" s="1">
        <v>9495</v>
      </c>
      <c r="B9496" s="1" t="s">
        <v>10661</v>
      </c>
      <c r="C9496" s="7">
        <f>YEAR('Main 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c r="A9497" s="1">
        <v>9496</v>
      </c>
      <c r="B9497" s="1" t="s">
        <v>10662</v>
      </c>
      <c r="C9497" s="7">
        <f>YEAR('Main 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c r="A9498" s="1">
        <v>9497</v>
      </c>
      <c r="B9498" s="1" t="s">
        <v>10662</v>
      </c>
      <c r="C9498" s="7">
        <f>YEAR('Main 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c r="A9499" s="1">
        <v>9498</v>
      </c>
      <c r="B9499" s="1" t="s">
        <v>10663</v>
      </c>
      <c r="C9499" s="7">
        <f>YEAR('Main 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c r="A9500" s="1">
        <v>9499</v>
      </c>
      <c r="B9500" s="1" t="s">
        <v>10663</v>
      </c>
      <c r="C9500" s="7">
        <f>YEAR('Main 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c r="A9501" s="1">
        <v>9500</v>
      </c>
      <c r="B9501" s="1" t="s">
        <v>10663</v>
      </c>
      <c r="C9501" s="7">
        <f>YEAR('Main 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c r="A9502" s="1">
        <v>9501</v>
      </c>
      <c r="B9502" s="1" t="s">
        <v>10664</v>
      </c>
      <c r="C9502" s="7">
        <f>YEAR('Main 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c r="A9503" s="1">
        <v>9502</v>
      </c>
      <c r="B9503" s="1" t="s">
        <v>10665</v>
      </c>
      <c r="C9503" s="7">
        <f>YEAR('Main 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c r="A9504" s="1">
        <v>9503</v>
      </c>
      <c r="B9504" s="1" t="s">
        <v>10666</v>
      </c>
      <c r="C9504" s="7">
        <f>YEAR('Main 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c r="A9505" s="1">
        <v>9504</v>
      </c>
      <c r="B9505" s="1" t="s">
        <v>10666</v>
      </c>
      <c r="C9505" s="7">
        <f>YEAR('Main 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c r="A9506" s="1">
        <v>9505</v>
      </c>
      <c r="B9506" s="1" t="s">
        <v>10667</v>
      </c>
      <c r="C9506" s="7">
        <f>YEAR('Main 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c r="A9507" s="1">
        <v>9506</v>
      </c>
      <c r="B9507" s="1" t="s">
        <v>10667</v>
      </c>
      <c r="C9507" s="7">
        <f>YEAR('Main 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c r="A9508" s="1">
        <v>9507</v>
      </c>
      <c r="B9508" s="1" t="s">
        <v>10668</v>
      </c>
      <c r="C9508" s="7">
        <f>YEAR('Main 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c r="A9509" s="1">
        <v>9508</v>
      </c>
      <c r="B9509" s="1" t="s">
        <v>10668</v>
      </c>
      <c r="C9509" s="7">
        <f>YEAR('Main 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c r="A9510" s="1">
        <v>9509</v>
      </c>
      <c r="B9510" s="1" t="s">
        <v>10668</v>
      </c>
      <c r="C9510" s="7">
        <f>YEAR('Main 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c r="A9511" s="1">
        <v>9510</v>
      </c>
      <c r="B9511" s="1" t="s">
        <v>10668</v>
      </c>
      <c r="C9511" s="7">
        <f>YEAR('Main 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c r="A9512" s="1">
        <v>9511</v>
      </c>
      <c r="B9512" s="1" t="s">
        <v>10669</v>
      </c>
      <c r="C9512" s="7">
        <f>YEAR('Main 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c r="A9513" s="1">
        <v>9512</v>
      </c>
      <c r="B9513" s="1" t="s">
        <v>10670</v>
      </c>
      <c r="C9513" s="7">
        <f>YEAR('Main 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c r="A9514" s="1">
        <v>9513</v>
      </c>
      <c r="B9514" s="1" t="s">
        <v>10671</v>
      </c>
      <c r="C9514" s="7">
        <f>YEAR('Main 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c r="A9515" s="1">
        <v>9514</v>
      </c>
      <c r="B9515" s="1" t="s">
        <v>10672</v>
      </c>
      <c r="C9515" s="7">
        <f>YEAR('Main 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c r="A9516" s="1">
        <v>9515</v>
      </c>
      <c r="B9516" s="1" t="s">
        <v>10673</v>
      </c>
      <c r="C9516" s="7">
        <f>YEAR('Main 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c r="A9517" s="1">
        <v>9516</v>
      </c>
      <c r="B9517" s="1" t="s">
        <v>10674</v>
      </c>
      <c r="C9517" s="7">
        <f>YEAR('Main 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c r="A9518" s="1">
        <v>9517</v>
      </c>
      <c r="B9518" s="1" t="s">
        <v>10675</v>
      </c>
      <c r="C9518" s="7">
        <f>YEAR('Main 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c r="A9519" s="1">
        <v>9518</v>
      </c>
      <c r="B9519" s="1" t="s">
        <v>10675</v>
      </c>
      <c r="C9519" s="7">
        <f>YEAR('Main 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c r="A9520" s="1">
        <v>9519</v>
      </c>
      <c r="B9520" s="1" t="s">
        <v>10675</v>
      </c>
      <c r="C9520" s="7">
        <f>YEAR('Main 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c r="A9521" s="1">
        <v>9520</v>
      </c>
      <c r="B9521" s="1" t="s">
        <v>10676</v>
      </c>
      <c r="C9521" s="7">
        <f>YEAR('Main 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c r="A9522" s="1">
        <v>9521</v>
      </c>
      <c r="B9522" s="1" t="s">
        <v>10677</v>
      </c>
      <c r="C9522" s="7">
        <f>YEAR('Main 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c r="A9523" s="1">
        <v>9522</v>
      </c>
      <c r="B9523" s="1" t="s">
        <v>10678</v>
      </c>
      <c r="C9523" s="7">
        <f>YEAR('Main 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c r="A9524" s="1">
        <v>9523</v>
      </c>
      <c r="B9524" s="1" t="s">
        <v>10678</v>
      </c>
      <c r="C9524" s="7">
        <f>YEAR('Main 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c r="A9525" s="1">
        <v>9524</v>
      </c>
      <c r="B9525" s="1" t="s">
        <v>10678</v>
      </c>
      <c r="C9525" s="7">
        <f>YEAR('Main 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c r="A9526" s="1">
        <v>9525</v>
      </c>
      <c r="B9526" s="1" t="s">
        <v>10681</v>
      </c>
      <c r="C9526" s="7">
        <f>YEAR('Main 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c r="A9527" s="1">
        <v>9526</v>
      </c>
      <c r="B9527" s="1" t="s">
        <v>10681</v>
      </c>
      <c r="C9527" s="7">
        <f>YEAR('Main 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c r="A9528" s="1">
        <v>9527</v>
      </c>
      <c r="B9528" s="1" t="s">
        <v>10681</v>
      </c>
      <c r="C9528" s="7">
        <f>YEAR('Main 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c r="A9529" s="1">
        <v>9528</v>
      </c>
      <c r="B9529" s="1" t="s">
        <v>10681</v>
      </c>
      <c r="C9529" s="7">
        <f>YEAR('Main 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c r="A9530" s="1">
        <v>9529</v>
      </c>
      <c r="B9530" s="1" t="s">
        <v>10681</v>
      </c>
      <c r="C9530" s="7">
        <f>YEAR('Main 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c r="A9531" s="1">
        <v>9530</v>
      </c>
      <c r="B9531" s="1" t="s">
        <v>10682</v>
      </c>
      <c r="C9531" s="7">
        <f>YEAR('Main 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c r="A9532" s="1">
        <v>9531</v>
      </c>
      <c r="B9532" s="1" t="s">
        <v>10683</v>
      </c>
      <c r="C9532" s="7">
        <f>YEAR('Main 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c r="A9533" s="1">
        <v>9532</v>
      </c>
      <c r="B9533" s="1" t="s">
        <v>10684</v>
      </c>
      <c r="C9533" s="7">
        <f>YEAR('Main 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c r="A9534" s="1">
        <v>9533</v>
      </c>
      <c r="B9534" s="1" t="s">
        <v>10685</v>
      </c>
      <c r="C9534" s="7">
        <f>YEAR('Main 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c r="A9535" s="1">
        <v>9534</v>
      </c>
      <c r="B9535" s="1" t="s">
        <v>10685</v>
      </c>
      <c r="C9535" s="7">
        <f>YEAR('Main 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c r="A9536" s="1">
        <v>9535</v>
      </c>
      <c r="B9536" s="1" t="s">
        <v>10685</v>
      </c>
      <c r="C9536" s="7">
        <f>YEAR('Main 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c r="A9537" s="1">
        <v>9536</v>
      </c>
      <c r="B9537" s="1" t="s">
        <v>10685</v>
      </c>
      <c r="C9537" s="7">
        <f>YEAR('Main 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c r="A9538" s="1">
        <v>9537</v>
      </c>
      <c r="B9538" s="1" t="s">
        <v>10686</v>
      </c>
      <c r="C9538" s="7">
        <f>YEAR('Main 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c r="A9539" s="1">
        <v>9538</v>
      </c>
      <c r="B9539" s="1" t="s">
        <v>10687</v>
      </c>
      <c r="C9539" s="7">
        <f>YEAR('Main 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c r="A9540" s="1">
        <v>9539</v>
      </c>
      <c r="B9540" s="1" t="s">
        <v>10688</v>
      </c>
      <c r="C9540" s="7">
        <f>YEAR('Main 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c r="A9541" s="1">
        <v>9540</v>
      </c>
      <c r="B9541" s="1" t="s">
        <v>10688</v>
      </c>
      <c r="C9541" s="7">
        <f>YEAR('Main 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c r="A9542" s="1">
        <v>9541</v>
      </c>
      <c r="B9542" s="1" t="s">
        <v>10689</v>
      </c>
      <c r="C9542" s="7">
        <f>YEAR('Main 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c r="A9543" s="1">
        <v>9542</v>
      </c>
      <c r="B9543" s="1" t="s">
        <v>10690</v>
      </c>
      <c r="C9543" s="7">
        <f>YEAR('Main 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c r="A9544" s="1">
        <v>9543</v>
      </c>
      <c r="B9544" s="1" t="s">
        <v>10690</v>
      </c>
      <c r="C9544" s="7">
        <f>YEAR('Main 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c r="A9545" s="1">
        <v>9544</v>
      </c>
      <c r="B9545" s="1" t="s">
        <v>10690</v>
      </c>
      <c r="C9545" s="7">
        <f>YEAR('Main 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c r="A9546" s="1">
        <v>9545</v>
      </c>
      <c r="B9546" s="1" t="s">
        <v>10690</v>
      </c>
      <c r="C9546" s="7">
        <f>YEAR('Main 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c r="A9547" s="1">
        <v>9546</v>
      </c>
      <c r="B9547" s="1" t="s">
        <v>10691</v>
      </c>
      <c r="C9547" s="7">
        <f>YEAR('Main 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c r="A9548" s="1">
        <v>9547</v>
      </c>
      <c r="B9548" s="1" t="s">
        <v>10691</v>
      </c>
      <c r="C9548" s="7">
        <f>YEAR('Main 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c r="A9549" s="1">
        <v>9548</v>
      </c>
      <c r="B9549" s="1" t="s">
        <v>10692</v>
      </c>
      <c r="C9549" s="7">
        <f>YEAR('Main 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c r="A9550" s="1">
        <v>9549</v>
      </c>
      <c r="B9550" s="1" t="s">
        <v>10692</v>
      </c>
      <c r="C9550" s="7">
        <f>YEAR('Main 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c r="A9551" s="1">
        <v>9550</v>
      </c>
      <c r="B9551" s="1" t="s">
        <v>10692</v>
      </c>
      <c r="C9551" s="7">
        <f>YEAR('Main 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c r="A9552" s="1">
        <v>9551</v>
      </c>
      <c r="B9552" s="1" t="s">
        <v>10693</v>
      </c>
      <c r="C9552" s="7">
        <f>YEAR('Main 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c r="A9553" s="1">
        <v>9552</v>
      </c>
      <c r="B9553" s="1" t="s">
        <v>10694</v>
      </c>
      <c r="C9553" s="7">
        <f>YEAR('Main 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c r="A9554" s="1">
        <v>9553</v>
      </c>
      <c r="B9554" s="1" t="s">
        <v>10695</v>
      </c>
      <c r="C9554" s="7">
        <f>YEAR('Main 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c r="A9555" s="1">
        <v>9554</v>
      </c>
      <c r="B9555" s="1" t="s">
        <v>10696</v>
      </c>
      <c r="C9555" s="7">
        <f>YEAR('Main 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c r="A9556" s="1">
        <v>9555</v>
      </c>
      <c r="B9556" s="1" t="s">
        <v>10697</v>
      </c>
      <c r="C9556" s="7">
        <f>YEAR('Main 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c r="A9557" s="1">
        <v>9556</v>
      </c>
      <c r="B9557" s="1" t="s">
        <v>10697</v>
      </c>
      <c r="C9557" s="7">
        <f>YEAR('Main 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c r="A9558" s="1">
        <v>9557</v>
      </c>
      <c r="B9558" s="1" t="s">
        <v>10698</v>
      </c>
      <c r="C9558" s="7">
        <f>YEAR('Main 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c r="A9559" s="1">
        <v>9558</v>
      </c>
      <c r="B9559" s="1" t="s">
        <v>10699</v>
      </c>
      <c r="C9559" s="7">
        <f>YEAR('Main 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c r="A9560" s="1">
        <v>9559</v>
      </c>
      <c r="B9560" s="1" t="s">
        <v>10700</v>
      </c>
      <c r="C9560" s="7">
        <f>YEAR('Main 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c r="A9561" s="1">
        <v>9560</v>
      </c>
      <c r="B9561" s="1" t="s">
        <v>10700</v>
      </c>
      <c r="C9561" s="7">
        <f>YEAR('Main 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c r="A9562" s="1">
        <v>9561</v>
      </c>
      <c r="B9562" s="1" t="s">
        <v>10700</v>
      </c>
      <c r="C9562" s="7">
        <f>YEAR('Main 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c r="A9563" s="1">
        <v>9562</v>
      </c>
      <c r="B9563" s="1" t="s">
        <v>10700</v>
      </c>
      <c r="C9563" s="7">
        <f>YEAR('Main 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c r="A9564" s="1">
        <v>9563</v>
      </c>
      <c r="B9564" s="1" t="s">
        <v>10700</v>
      </c>
      <c r="C9564" s="7">
        <f>YEAR('Main 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c r="A9565" s="1">
        <v>9564</v>
      </c>
      <c r="B9565" s="1" t="s">
        <v>10700</v>
      </c>
      <c r="C9565" s="7">
        <f>YEAR('Main 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c r="A9566" s="1">
        <v>9565</v>
      </c>
      <c r="B9566" s="1" t="s">
        <v>10705</v>
      </c>
      <c r="C9566" s="7">
        <f>YEAR('Main 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c r="A9567" s="1">
        <v>9566</v>
      </c>
      <c r="B9567" s="1" t="s">
        <v>10706</v>
      </c>
      <c r="C9567" s="7">
        <f>YEAR('Main 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c r="A9568" s="1">
        <v>9567</v>
      </c>
      <c r="B9568" s="1" t="s">
        <v>10706</v>
      </c>
      <c r="C9568" s="7">
        <f>YEAR('Main 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c r="A9569" s="1">
        <v>9568</v>
      </c>
      <c r="B9569" s="1" t="s">
        <v>10706</v>
      </c>
      <c r="C9569" s="7">
        <f>YEAR('Main 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c r="A9570" s="1">
        <v>9569</v>
      </c>
      <c r="B9570" s="1" t="s">
        <v>10707</v>
      </c>
      <c r="C9570" s="7">
        <f>YEAR('Main 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c r="A9571" s="1">
        <v>9570</v>
      </c>
      <c r="B9571" s="1" t="s">
        <v>10708</v>
      </c>
      <c r="C9571" s="7">
        <f>YEAR('Main 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c r="A9572" s="1">
        <v>9571</v>
      </c>
      <c r="B9572" s="1" t="s">
        <v>10708</v>
      </c>
      <c r="C9572" s="7">
        <f>YEAR('Main 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c r="A9573" s="1">
        <v>9572</v>
      </c>
      <c r="B9573" s="1" t="s">
        <v>10708</v>
      </c>
      <c r="C9573" s="7">
        <f>YEAR('Main 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c r="A9574" s="1">
        <v>9573</v>
      </c>
      <c r="B9574" s="1" t="s">
        <v>10708</v>
      </c>
      <c r="C9574" s="7">
        <f>YEAR('Main 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c r="A9575" s="1">
        <v>9574</v>
      </c>
      <c r="B9575" s="1" t="s">
        <v>10708</v>
      </c>
      <c r="C9575" s="7">
        <f>YEAR('Main 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c r="A9576" s="1">
        <v>9575</v>
      </c>
      <c r="B9576" s="1" t="s">
        <v>10709</v>
      </c>
      <c r="C9576" s="7">
        <f>YEAR('Main 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c r="A9577" s="1">
        <v>9576</v>
      </c>
      <c r="B9577" s="1" t="s">
        <v>10710</v>
      </c>
      <c r="C9577" s="7">
        <f>YEAR('Main 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c r="A9578" s="1">
        <v>9577</v>
      </c>
      <c r="B9578" s="1" t="s">
        <v>10710</v>
      </c>
      <c r="C9578" s="7">
        <f>YEAR('Main 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c r="A9579" s="1">
        <v>9578</v>
      </c>
      <c r="B9579" s="1" t="s">
        <v>10710</v>
      </c>
      <c r="C9579" s="7">
        <f>YEAR('Main 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c r="A9580" s="1">
        <v>9579</v>
      </c>
      <c r="B9580" s="1" t="s">
        <v>10711</v>
      </c>
      <c r="C9580" s="7">
        <f>YEAR('Main 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c r="A9581" s="1">
        <v>9580</v>
      </c>
      <c r="B9581" s="1" t="s">
        <v>10711</v>
      </c>
      <c r="C9581" s="7">
        <f>YEAR('Main 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c r="A9582" s="1">
        <v>9581</v>
      </c>
      <c r="B9582" s="1" t="s">
        <v>10711</v>
      </c>
      <c r="C9582" s="7">
        <f>YEAR('Main 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c r="A9583" s="1">
        <v>9582</v>
      </c>
      <c r="B9583" s="1" t="s">
        <v>10711</v>
      </c>
      <c r="C9583" s="7">
        <f>YEAR('Main 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c r="A9584" s="1">
        <v>9583</v>
      </c>
      <c r="B9584" s="1" t="s">
        <v>10712</v>
      </c>
      <c r="C9584" s="7">
        <f>YEAR('Main 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c r="A9585" s="1">
        <v>9584</v>
      </c>
      <c r="B9585" s="1" t="s">
        <v>10713</v>
      </c>
      <c r="C9585" s="7">
        <f>YEAR('Main 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c r="A9586" s="1">
        <v>9585</v>
      </c>
      <c r="B9586" s="1" t="s">
        <v>10714</v>
      </c>
      <c r="C9586" s="7">
        <f>YEAR('Main 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c r="A9587" s="1">
        <v>9586</v>
      </c>
      <c r="B9587" s="1" t="s">
        <v>10715</v>
      </c>
      <c r="C9587" s="7">
        <f>YEAR('Main 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c r="A9588" s="1">
        <v>9587</v>
      </c>
      <c r="B9588" s="1" t="s">
        <v>10716</v>
      </c>
      <c r="C9588" s="7">
        <f>YEAR('Main 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c r="A9589" s="1">
        <v>9588</v>
      </c>
      <c r="B9589" s="1" t="s">
        <v>10717</v>
      </c>
      <c r="C9589" s="7">
        <f>YEAR('Main 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c r="A9590" s="1">
        <v>9589</v>
      </c>
      <c r="B9590" s="1" t="s">
        <v>10718</v>
      </c>
      <c r="C9590" s="7">
        <f>YEAR('Main 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c r="A9591" s="1">
        <v>9590</v>
      </c>
      <c r="B9591" s="1" t="s">
        <v>10719</v>
      </c>
      <c r="C9591" s="7">
        <f>YEAR('Main 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c r="A9592" s="1">
        <v>9591</v>
      </c>
      <c r="B9592" s="1" t="s">
        <v>10719</v>
      </c>
      <c r="C9592" s="7">
        <f>YEAR('Main 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c r="A9593" s="1">
        <v>9592</v>
      </c>
      <c r="B9593" s="1" t="s">
        <v>10720</v>
      </c>
      <c r="C9593" s="7">
        <f>YEAR('Main 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c r="A9594" s="1">
        <v>9593</v>
      </c>
      <c r="B9594" s="1" t="s">
        <v>10720</v>
      </c>
      <c r="C9594" s="7">
        <f>YEAR('Main 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c r="A9595" s="1">
        <v>9594</v>
      </c>
      <c r="B9595" s="1" t="s">
        <v>10721</v>
      </c>
      <c r="C9595" s="7">
        <f>YEAR('Main 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c r="A9596" s="1">
        <v>9595</v>
      </c>
      <c r="B9596" s="1" t="s">
        <v>10721</v>
      </c>
      <c r="C9596" s="7">
        <f>YEAR('Main 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c r="A9597" s="1">
        <v>9596</v>
      </c>
      <c r="B9597" s="1" t="s">
        <v>10722</v>
      </c>
      <c r="C9597" s="7">
        <f>YEAR('Main 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c r="A9598" s="1">
        <v>9597</v>
      </c>
      <c r="B9598" s="1" t="s">
        <v>10722</v>
      </c>
      <c r="C9598" s="7">
        <f>YEAR('Main 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c r="A9599" s="1">
        <v>9598</v>
      </c>
      <c r="B9599" s="1" t="s">
        <v>10722</v>
      </c>
      <c r="C9599" s="7">
        <f>YEAR('Main 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c r="A9600" s="1">
        <v>9599</v>
      </c>
      <c r="B9600" s="1" t="s">
        <v>10723</v>
      </c>
      <c r="C9600" s="7">
        <f>YEAR('Main 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c r="A9601" s="1">
        <v>9600</v>
      </c>
      <c r="B9601" s="1" t="s">
        <v>10724</v>
      </c>
      <c r="C9601" s="7">
        <f>YEAR('Main 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c r="A9602" s="1">
        <v>9601</v>
      </c>
      <c r="B9602" s="1" t="s">
        <v>10725</v>
      </c>
      <c r="C9602" s="7">
        <f>YEAR('Main 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c r="A9603" s="1">
        <v>9602</v>
      </c>
      <c r="B9603" s="1" t="s">
        <v>10726</v>
      </c>
      <c r="C9603" s="7">
        <f>YEAR('Main 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c r="A9604" s="1">
        <v>9603</v>
      </c>
      <c r="B9604" s="1" t="s">
        <v>10727</v>
      </c>
      <c r="C9604" s="7">
        <f>YEAR('Main 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c r="A9605" s="1">
        <v>9604</v>
      </c>
      <c r="B9605" s="1" t="s">
        <v>10728</v>
      </c>
      <c r="C9605" s="7">
        <f>YEAR('Main 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c r="A9606" s="1">
        <v>9605</v>
      </c>
      <c r="B9606" s="1" t="s">
        <v>10729</v>
      </c>
      <c r="C9606" s="7">
        <f>YEAR('Main 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c r="A9607" s="1">
        <v>9606</v>
      </c>
      <c r="B9607" s="1" t="s">
        <v>10732</v>
      </c>
      <c r="C9607" s="7">
        <f>YEAR('Main 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c r="A9608" s="1">
        <v>9607</v>
      </c>
      <c r="B9608" s="1" t="s">
        <v>10732</v>
      </c>
      <c r="C9608" s="7">
        <f>YEAR('Main 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c r="A9609" s="1">
        <v>9608</v>
      </c>
      <c r="B9609" s="1" t="s">
        <v>10733</v>
      </c>
      <c r="C9609" s="7">
        <f>YEAR('Main 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c r="A9610" s="1">
        <v>9609</v>
      </c>
      <c r="B9610" s="1" t="s">
        <v>10733</v>
      </c>
      <c r="C9610" s="7">
        <f>YEAR('Main 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c r="A9611" s="1">
        <v>9610</v>
      </c>
      <c r="B9611" s="1" t="s">
        <v>10734</v>
      </c>
      <c r="C9611" s="7">
        <f>YEAR('Main 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c r="A9612" s="1">
        <v>9611</v>
      </c>
      <c r="B9612" s="1" t="s">
        <v>10734</v>
      </c>
      <c r="C9612" s="7">
        <f>YEAR('Main 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c r="A9613" s="1">
        <v>9612</v>
      </c>
      <c r="B9613" s="1" t="s">
        <v>10735</v>
      </c>
      <c r="C9613" s="7">
        <f>YEAR('Main 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c r="A9614" s="1">
        <v>9613</v>
      </c>
      <c r="B9614" s="1" t="s">
        <v>10736</v>
      </c>
      <c r="C9614" s="7">
        <f>YEAR('Main 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c r="A9615" s="1">
        <v>9614</v>
      </c>
      <c r="B9615" s="1" t="s">
        <v>10737</v>
      </c>
      <c r="C9615" s="7">
        <f>YEAR('Main 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c r="A9616" s="1">
        <v>9615</v>
      </c>
      <c r="B9616" s="1" t="s">
        <v>10737</v>
      </c>
      <c r="C9616" s="7">
        <f>YEAR('Main 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c r="A9617" s="1">
        <v>9616</v>
      </c>
      <c r="B9617" s="1" t="s">
        <v>10737</v>
      </c>
      <c r="C9617" s="7">
        <f>YEAR('Main 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c r="A9618" s="1">
        <v>9617</v>
      </c>
      <c r="B9618" s="1" t="s">
        <v>10738</v>
      </c>
      <c r="C9618" s="7">
        <f>YEAR('Main 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c r="A9619" s="1">
        <v>9618</v>
      </c>
      <c r="B9619" s="1" t="s">
        <v>10739</v>
      </c>
      <c r="C9619" s="7">
        <f>YEAR('Main 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c r="A9620" s="1">
        <v>9619</v>
      </c>
      <c r="B9620" s="1" t="s">
        <v>10739</v>
      </c>
      <c r="C9620" s="7">
        <f>YEAR('Main 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c r="A9621" s="1">
        <v>9620</v>
      </c>
      <c r="B9621" s="1" t="s">
        <v>10739</v>
      </c>
      <c r="C9621" s="7">
        <f>YEAR('Main 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c r="A9622" s="1">
        <v>9621</v>
      </c>
      <c r="B9622" s="1" t="s">
        <v>10740</v>
      </c>
      <c r="C9622" s="7">
        <f>YEAR('Main 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c r="A9623" s="1">
        <v>9622</v>
      </c>
      <c r="B9623" s="1" t="s">
        <v>10740</v>
      </c>
      <c r="C9623" s="7">
        <f>YEAR('Main 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c r="A9624" s="1">
        <v>9623</v>
      </c>
      <c r="B9624" s="1" t="s">
        <v>10740</v>
      </c>
      <c r="C9624" s="7">
        <f>YEAR('Main 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c r="A9625" s="1">
        <v>9624</v>
      </c>
      <c r="B9625" s="1" t="s">
        <v>10741</v>
      </c>
      <c r="C9625" s="7">
        <f>YEAR('Main 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c r="A9626" s="1">
        <v>9625</v>
      </c>
      <c r="B9626" s="1" t="s">
        <v>10741</v>
      </c>
      <c r="C9626" s="7">
        <f>YEAR('Main 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c r="A9627" s="1">
        <v>9626</v>
      </c>
      <c r="B9627" s="1" t="s">
        <v>10741</v>
      </c>
      <c r="C9627" s="7">
        <f>YEAR('Main 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c r="A9628" s="1">
        <v>9627</v>
      </c>
      <c r="B9628" s="1" t="s">
        <v>10742</v>
      </c>
      <c r="C9628" s="7">
        <f>YEAR('Main 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c r="A9629" s="1">
        <v>9628</v>
      </c>
      <c r="B9629" s="1" t="s">
        <v>10743</v>
      </c>
      <c r="C9629" s="7">
        <f>YEAR('Main 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c r="A9630" s="1">
        <v>9629</v>
      </c>
      <c r="B9630" s="1" t="s">
        <v>10744</v>
      </c>
      <c r="C9630" s="7">
        <f>YEAR('Main 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c r="A9631" s="1">
        <v>9630</v>
      </c>
      <c r="B9631" s="1" t="s">
        <v>10744</v>
      </c>
      <c r="C9631" s="7">
        <f>YEAR('Main 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c r="A9632" s="1">
        <v>9631</v>
      </c>
      <c r="B9632" s="1" t="s">
        <v>10745</v>
      </c>
      <c r="C9632" s="7">
        <f>YEAR('Main 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c r="A9633" s="1">
        <v>9632</v>
      </c>
      <c r="B9633" s="1" t="s">
        <v>10745</v>
      </c>
      <c r="C9633" s="7">
        <f>YEAR('Main 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c r="A9634" s="1">
        <v>9633</v>
      </c>
      <c r="B9634" s="1" t="s">
        <v>10746</v>
      </c>
      <c r="C9634" s="7">
        <f>YEAR('Main 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c r="A9635" s="1">
        <v>9634</v>
      </c>
      <c r="B9635" s="1" t="s">
        <v>10747</v>
      </c>
      <c r="C9635" s="7">
        <f>YEAR('Main 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c r="A9636" s="1">
        <v>9635</v>
      </c>
      <c r="B9636" s="1" t="s">
        <v>10747</v>
      </c>
      <c r="C9636" s="7">
        <f>YEAR('Main 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c r="A9637" s="1">
        <v>9636</v>
      </c>
      <c r="B9637" s="1" t="s">
        <v>10747</v>
      </c>
      <c r="C9637" s="7">
        <f>YEAR('Main 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c r="A9638" s="1">
        <v>9637</v>
      </c>
      <c r="B9638" s="1" t="s">
        <v>10748</v>
      </c>
      <c r="C9638" s="7">
        <f>YEAR('Main 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c r="A9639" s="1">
        <v>9638</v>
      </c>
      <c r="B9639" s="1" t="s">
        <v>10748</v>
      </c>
      <c r="C9639" s="7">
        <f>YEAR('Main 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c r="A9640" s="1">
        <v>9639</v>
      </c>
      <c r="B9640" s="1" t="s">
        <v>10749</v>
      </c>
      <c r="C9640" s="7">
        <f>YEAR('Main 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c r="A9641" s="1">
        <v>9640</v>
      </c>
      <c r="B9641" s="1" t="s">
        <v>10750</v>
      </c>
      <c r="C9641" s="7">
        <f>YEAR('Main 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c r="A9642" s="1">
        <v>9641</v>
      </c>
      <c r="B9642" s="1" t="s">
        <v>10751</v>
      </c>
      <c r="C9642" s="7">
        <f>YEAR('Main 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c r="A9643" s="1">
        <v>9642</v>
      </c>
      <c r="B9643" s="1" t="s">
        <v>10751</v>
      </c>
      <c r="C9643" s="7">
        <f>YEAR('Main 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c r="A9644" s="1">
        <v>9643</v>
      </c>
      <c r="B9644" s="1" t="s">
        <v>10751</v>
      </c>
      <c r="C9644" s="7">
        <f>YEAR('Main 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c r="A9645" s="1">
        <v>9644</v>
      </c>
      <c r="B9645" s="1" t="s">
        <v>10751</v>
      </c>
      <c r="C9645" s="7">
        <f>YEAR('Main 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c r="A9646" s="1">
        <v>9645</v>
      </c>
      <c r="B9646" s="1" t="s">
        <v>10752</v>
      </c>
      <c r="C9646" s="7">
        <f>YEAR('Main 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c r="A9647" s="1">
        <v>9646</v>
      </c>
      <c r="B9647" s="1" t="s">
        <v>10752</v>
      </c>
      <c r="C9647" s="7">
        <f>YEAR('Main 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c r="A9648" s="1">
        <v>9647</v>
      </c>
      <c r="B9648" s="1" t="s">
        <v>10752</v>
      </c>
      <c r="C9648" s="7">
        <f>YEAR('Main 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c r="A9649" s="1">
        <v>9648</v>
      </c>
      <c r="B9649" s="1" t="s">
        <v>10753</v>
      </c>
      <c r="C9649" s="7">
        <f>YEAR('Main 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c r="A9650" s="1">
        <v>9649</v>
      </c>
      <c r="B9650" s="1" t="s">
        <v>10753</v>
      </c>
      <c r="C9650" s="7">
        <f>YEAR('Main 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c r="A9651" s="1">
        <v>9650</v>
      </c>
      <c r="B9651" s="1" t="s">
        <v>10755</v>
      </c>
      <c r="C9651" s="7">
        <f>YEAR('Main 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c r="A9652" s="1">
        <v>9651</v>
      </c>
      <c r="B9652" s="1" t="s">
        <v>10755</v>
      </c>
      <c r="C9652" s="7">
        <f>YEAR('Main 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c r="A9653" s="1">
        <v>9652</v>
      </c>
      <c r="B9653" s="1" t="s">
        <v>10755</v>
      </c>
      <c r="C9653" s="7">
        <f>YEAR('Main 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c r="A9654" s="1">
        <v>9653</v>
      </c>
      <c r="B9654" s="1" t="s">
        <v>10755</v>
      </c>
      <c r="C9654" s="7">
        <f>YEAR('Main 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c r="A9655" s="1">
        <v>9654</v>
      </c>
      <c r="B9655" s="1" t="s">
        <v>10756</v>
      </c>
      <c r="C9655" s="7">
        <f>YEAR('Main 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c r="A9656" s="1">
        <v>9655</v>
      </c>
      <c r="B9656" s="1" t="s">
        <v>10756</v>
      </c>
      <c r="C9656" s="7">
        <f>YEAR('Main 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c r="A9657" s="1">
        <v>9656</v>
      </c>
      <c r="B9657" s="1" t="s">
        <v>10757</v>
      </c>
      <c r="C9657" s="7">
        <f>YEAR('Main 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c r="A9658" s="1">
        <v>9657</v>
      </c>
      <c r="B9658" s="1" t="s">
        <v>10757</v>
      </c>
      <c r="C9658" s="7">
        <f>YEAR('Main 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c r="A9659" s="1">
        <v>9658</v>
      </c>
      <c r="B9659" s="1" t="s">
        <v>10757</v>
      </c>
      <c r="C9659" s="7">
        <f>YEAR('Main 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c r="A9660" s="1">
        <v>9659</v>
      </c>
      <c r="B9660" s="1" t="s">
        <v>10757</v>
      </c>
      <c r="C9660" s="7">
        <f>YEAR('Main 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c r="A9661" s="1">
        <v>9660</v>
      </c>
      <c r="B9661" s="1" t="s">
        <v>10758</v>
      </c>
      <c r="C9661" s="7">
        <f>YEAR('Main 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c r="A9662" s="1">
        <v>9661</v>
      </c>
      <c r="B9662" s="1" t="s">
        <v>10759</v>
      </c>
      <c r="C9662" s="7">
        <f>YEAR('Main 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c r="A9663" s="1">
        <v>9662</v>
      </c>
      <c r="B9663" s="1" t="s">
        <v>10759</v>
      </c>
      <c r="C9663" s="7">
        <f>YEAR('Main 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c r="A9664" s="1">
        <v>9663</v>
      </c>
      <c r="B9664" s="1" t="s">
        <v>10759</v>
      </c>
      <c r="C9664" s="7">
        <f>YEAR('Main 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c r="A9665" s="1">
        <v>9664</v>
      </c>
      <c r="B9665" s="1" t="s">
        <v>10760</v>
      </c>
      <c r="C9665" s="7">
        <f>YEAR('Main 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c r="A9666" s="1">
        <v>9665</v>
      </c>
      <c r="B9666" s="1" t="s">
        <v>10761</v>
      </c>
      <c r="C9666" s="7">
        <f>YEAR('Main 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c r="A9667" s="1">
        <v>9666</v>
      </c>
      <c r="B9667" s="1" t="s">
        <v>10762</v>
      </c>
      <c r="C9667" s="7">
        <f>YEAR('Main 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c r="A9668" s="1">
        <v>9667</v>
      </c>
      <c r="B9668" s="1" t="s">
        <v>10762</v>
      </c>
      <c r="C9668" s="7">
        <f>YEAR('Main 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c r="A9669" s="1">
        <v>9668</v>
      </c>
      <c r="B9669" s="1" t="s">
        <v>10763</v>
      </c>
      <c r="C9669" s="7">
        <f>YEAR('Main 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c r="A9670" s="1">
        <v>9669</v>
      </c>
      <c r="B9670" s="1" t="s">
        <v>10763</v>
      </c>
      <c r="C9670" s="7">
        <f>YEAR('Main 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c r="A9671" s="1">
        <v>9670</v>
      </c>
      <c r="B9671" s="1" t="s">
        <v>10765</v>
      </c>
      <c r="C9671" s="7">
        <f>YEAR('Main 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c r="A9672" s="1">
        <v>9671</v>
      </c>
      <c r="B9672" s="1" t="s">
        <v>10766</v>
      </c>
      <c r="C9672" s="7">
        <f>YEAR('Main 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c r="A9673" s="1">
        <v>9672</v>
      </c>
      <c r="B9673" s="1" t="s">
        <v>10767</v>
      </c>
      <c r="C9673" s="7">
        <f>YEAR('Main 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c r="A9674" s="1">
        <v>9673</v>
      </c>
      <c r="B9674" s="1" t="s">
        <v>10768</v>
      </c>
      <c r="C9674" s="7">
        <f>YEAR('Main 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c r="A9675" s="1">
        <v>9674</v>
      </c>
      <c r="B9675" s="1" t="s">
        <v>10768</v>
      </c>
      <c r="C9675" s="7">
        <f>YEAR('Main 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c r="A9676" s="1">
        <v>9675</v>
      </c>
      <c r="B9676" s="1" t="s">
        <v>10771</v>
      </c>
      <c r="C9676" s="7">
        <f>YEAR('Main 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c r="A9677" s="1">
        <v>9676</v>
      </c>
      <c r="B9677" s="1" t="s">
        <v>10772</v>
      </c>
      <c r="C9677" s="7">
        <f>YEAR('Main 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c r="A9678" s="1">
        <v>9677</v>
      </c>
      <c r="B9678" s="1" t="s">
        <v>10773</v>
      </c>
      <c r="C9678" s="7">
        <f>YEAR('Main 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c r="A9679" s="1">
        <v>9678</v>
      </c>
      <c r="B9679" s="1" t="s">
        <v>10774</v>
      </c>
      <c r="C9679" s="7">
        <f>YEAR('Main 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c r="A9680" s="1">
        <v>9679</v>
      </c>
      <c r="B9680" s="1" t="s">
        <v>10774</v>
      </c>
      <c r="C9680" s="7">
        <f>YEAR('Main 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c r="A9681" s="1">
        <v>9680</v>
      </c>
      <c r="B9681" s="1" t="s">
        <v>10775</v>
      </c>
      <c r="C9681" s="7">
        <f>YEAR('Main 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c r="A9682" s="1">
        <v>9681</v>
      </c>
      <c r="B9682" s="1" t="s">
        <v>10775</v>
      </c>
      <c r="C9682" s="7">
        <f>YEAR('Main 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c r="A9683" s="1">
        <v>9682</v>
      </c>
      <c r="B9683" s="1" t="s">
        <v>10776</v>
      </c>
      <c r="C9683" s="7">
        <f>YEAR('Main 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c r="A9684" s="1">
        <v>9683</v>
      </c>
      <c r="B9684" s="1" t="s">
        <v>10776</v>
      </c>
      <c r="C9684" s="7">
        <f>YEAR('Main 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c r="A9685" s="1">
        <v>9684</v>
      </c>
      <c r="B9685" s="1" t="s">
        <v>10776</v>
      </c>
      <c r="C9685" s="7">
        <f>YEAR('Main 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c r="A9686" s="1">
        <v>9685</v>
      </c>
      <c r="B9686" s="1" t="s">
        <v>10776</v>
      </c>
      <c r="C9686" s="7">
        <f>YEAR('Main 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c r="A9687" s="1">
        <v>9686</v>
      </c>
      <c r="B9687" s="1" t="s">
        <v>10777</v>
      </c>
      <c r="C9687" s="7">
        <f>YEAR('Main 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c r="A9688" s="1">
        <v>9687</v>
      </c>
      <c r="B9688" s="1" t="s">
        <v>10778</v>
      </c>
      <c r="C9688" s="7">
        <f>YEAR('Main 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c r="A9689" s="1">
        <v>9688</v>
      </c>
      <c r="B9689" s="1" t="s">
        <v>10779</v>
      </c>
      <c r="C9689" s="7">
        <f>YEAR('Main 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c r="A9690" s="1">
        <v>9689</v>
      </c>
      <c r="B9690" s="1" t="s">
        <v>10780</v>
      </c>
      <c r="C9690" s="7">
        <f>YEAR('Main 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c r="A9691" s="1">
        <v>9690</v>
      </c>
      <c r="B9691" s="1" t="s">
        <v>10780</v>
      </c>
      <c r="C9691" s="7">
        <f>YEAR('Main 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c r="A9692" s="1">
        <v>9691</v>
      </c>
      <c r="B9692" s="1" t="s">
        <v>10781</v>
      </c>
      <c r="C9692" s="7">
        <f>YEAR('Main 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c r="A9693" s="1">
        <v>9692</v>
      </c>
      <c r="B9693" s="1" t="s">
        <v>10782</v>
      </c>
      <c r="C9693" s="7">
        <f>YEAR('Main 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c r="A9694" s="1">
        <v>9693</v>
      </c>
      <c r="B9694" s="1" t="s">
        <v>10783</v>
      </c>
      <c r="C9694" s="7">
        <f>YEAR('Main 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c r="A9695" s="1">
        <v>9694</v>
      </c>
      <c r="B9695" s="1" t="s">
        <v>10784</v>
      </c>
      <c r="C9695" s="7">
        <f>YEAR('Main 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c r="A9696" s="1">
        <v>9695</v>
      </c>
      <c r="B9696" s="1" t="s">
        <v>10784</v>
      </c>
      <c r="C9696" s="7">
        <f>YEAR('Main 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c r="A9697" s="1">
        <v>9696</v>
      </c>
      <c r="B9697" s="1" t="s">
        <v>10785</v>
      </c>
      <c r="C9697" s="7">
        <f>YEAR('Main 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c r="A9698" s="1">
        <v>9697</v>
      </c>
      <c r="B9698" s="1" t="s">
        <v>10786</v>
      </c>
      <c r="C9698" s="7">
        <f>YEAR('Main 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c r="A9699" s="1">
        <v>9698</v>
      </c>
      <c r="B9699" s="1" t="s">
        <v>10787</v>
      </c>
      <c r="C9699" s="7">
        <f>YEAR('Main 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c r="A9700" s="1">
        <v>9699</v>
      </c>
      <c r="B9700" s="1" t="s">
        <v>10788</v>
      </c>
      <c r="C9700" s="7">
        <f>YEAR('Main 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c r="A9701" s="1">
        <v>9700</v>
      </c>
      <c r="B9701" s="1" t="s">
        <v>10788</v>
      </c>
      <c r="C9701" s="7">
        <f>YEAR('Main 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c r="A9702" s="1">
        <v>9701</v>
      </c>
      <c r="B9702" s="1" t="s">
        <v>10788</v>
      </c>
      <c r="C9702" s="7">
        <f>YEAR('Main 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c r="A9703" s="1">
        <v>9702</v>
      </c>
      <c r="B9703" s="1" t="s">
        <v>10789</v>
      </c>
      <c r="C9703" s="7">
        <f>YEAR('Main 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c r="A9704" s="1">
        <v>9703</v>
      </c>
      <c r="B9704" s="1" t="s">
        <v>10791</v>
      </c>
      <c r="C9704" s="7">
        <f>YEAR('Main 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c r="A9705" s="1">
        <v>9704</v>
      </c>
      <c r="B9705" s="1" t="s">
        <v>10791</v>
      </c>
      <c r="C9705" s="7">
        <f>YEAR('Main 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c r="A9706" s="1">
        <v>9705</v>
      </c>
      <c r="B9706" s="1" t="s">
        <v>10791</v>
      </c>
      <c r="C9706" s="7">
        <f>YEAR('Main 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c r="A9707" s="1">
        <v>9706</v>
      </c>
      <c r="B9707" s="1" t="s">
        <v>10792</v>
      </c>
      <c r="C9707" s="7">
        <f>YEAR('Main 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c r="A9708" s="1">
        <v>9707</v>
      </c>
      <c r="B9708" s="1" t="s">
        <v>10793</v>
      </c>
      <c r="C9708" s="7">
        <f>YEAR('Main 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c r="A9709" s="1">
        <v>9708</v>
      </c>
      <c r="B9709" s="1" t="s">
        <v>10793</v>
      </c>
      <c r="C9709" s="7">
        <f>YEAR('Main 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c r="A9710" s="1">
        <v>9709</v>
      </c>
      <c r="B9710" s="1" t="s">
        <v>10793</v>
      </c>
      <c r="C9710" s="7">
        <f>YEAR('Main 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c r="A9711" s="1">
        <v>9710</v>
      </c>
      <c r="B9711" s="1" t="s">
        <v>10793</v>
      </c>
      <c r="C9711" s="7">
        <f>YEAR('Main 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c r="A9712" s="1">
        <v>9711</v>
      </c>
      <c r="B9712" s="1" t="s">
        <v>10794</v>
      </c>
      <c r="C9712" s="7">
        <f>YEAR('Main 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c r="A9713" s="1">
        <v>9712</v>
      </c>
      <c r="B9713" s="1" t="s">
        <v>10794</v>
      </c>
      <c r="C9713" s="7">
        <f>YEAR('Main 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c r="A9714" s="1">
        <v>9713</v>
      </c>
      <c r="B9714" s="1" t="s">
        <v>10794</v>
      </c>
      <c r="C9714" s="7">
        <f>YEAR('Main 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c r="A9715" s="1">
        <v>9714</v>
      </c>
      <c r="B9715" s="1" t="s">
        <v>10794</v>
      </c>
      <c r="C9715" s="7">
        <f>YEAR('Main 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c r="A9716" s="1">
        <v>9715</v>
      </c>
      <c r="B9716" s="1" t="s">
        <v>10794</v>
      </c>
      <c r="C9716" s="7">
        <f>YEAR('Main 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c r="A9717" s="1">
        <v>9716</v>
      </c>
      <c r="B9717" s="1" t="s">
        <v>10795</v>
      </c>
      <c r="C9717" s="7">
        <f>YEAR('Main 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c r="A9718" s="1">
        <v>9717</v>
      </c>
      <c r="B9718" s="1" t="s">
        <v>10796</v>
      </c>
      <c r="C9718" s="7">
        <f>YEAR('Main 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c r="A9719" s="1">
        <v>9718</v>
      </c>
      <c r="B9719" s="1" t="s">
        <v>10797</v>
      </c>
      <c r="C9719" s="7">
        <f>YEAR('Main 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c r="A9720" s="1">
        <v>9719</v>
      </c>
      <c r="B9720" s="1" t="s">
        <v>10797</v>
      </c>
      <c r="C9720" s="7">
        <f>YEAR('Main 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c r="A9721" s="1">
        <v>9720</v>
      </c>
      <c r="B9721" s="1" t="s">
        <v>10798</v>
      </c>
      <c r="C9721" s="7">
        <f>YEAR('Main 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c r="A9722" s="1">
        <v>9721</v>
      </c>
      <c r="B9722" s="1" t="s">
        <v>10799</v>
      </c>
      <c r="C9722" s="7">
        <f>YEAR('Main 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c r="A9723" s="1">
        <v>9722</v>
      </c>
      <c r="B9723" s="1" t="s">
        <v>10800</v>
      </c>
      <c r="C9723" s="7">
        <f>YEAR('Main 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c r="A9724" s="1">
        <v>9723</v>
      </c>
      <c r="B9724" s="1" t="s">
        <v>10800</v>
      </c>
      <c r="C9724" s="7">
        <f>YEAR('Main 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c r="A9725" s="1">
        <v>9724</v>
      </c>
      <c r="B9725" s="1" t="s">
        <v>10801</v>
      </c>
      <c r="C9725" s="7">
        <f>YEAR('Main 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c r="A9726" s="1">
        <v>9725</v>
      </c>
      <c r="B9726" s="1" t="s">
        <v>10802</v>
      </c>
      <c r="C9726" s="7">
        <f>YEAR('Main 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c r="A9727" s="1">
        <v>9726</v>
      </c>
      <c r="B9727" s="1" t="s">
        <v>10803</v>
      </c>
      <c r="C9727" s="7">
        <f>YEAR('Main 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c r="A9728" s="1">
        <v>9727</v>
      </c>
      <c r="B9728" s="1" t="s">
        <v>10804</v>
      </c>
      <c r="C9728" s="7">
        <f>YEAR('Main 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c r="A9729" s="1">
        <v>9728</v>
      </c>
      <c r="B9729" s="1" t="s">
        <v>10804</v>
      </c>
      <c r="C9729" s="7">
        <f>YEAR('Main 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c r="A9730" s="1">
        <v>9729</v>
      </c>
      <c r="B9730" s="1" t="s">
        <v>10804</v>
      </c>
      <c r="C9730" s="7">
        <f>YEAR('Main 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c r="A9731" s="1">
        <v>9730</v>
      </c>
      <c r="B9731" s="1" t="s">
        <v>10805</v>
      </c>
      <c r="C9731" s="7">
        <f>YEAR('Main 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c r="A9732" s="1">
        <v>9731</v>
      </c>
      <c r="B9732" s="1" t="s">
        <v>10805</v>
      </c>
      <c r="C9732" s="7">
        <f>YEAR('Main 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c r="A9733" s="1">
        <v>9732</v>
      </c>
      <c r="B9733" s="1" t="s">
        <v>10806</v>
      </c>
      <c r="C9733" s="7">
        <f>YEAR('Main 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c r="A9734" s="1">
        <v>9733</v>
      </c>
      <c r="B9734" s="1" t="s">
        <v>10807</v>
      </c>
      <c r="C9734" s="7">
        <f>YEAR('Main 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c r="A9735" s="1">
        <v>9734</v>
      </c>
      <c r="B9735" s="1" t="s">
        <v>10807</v>
      </c>
      <c r="C9735" s="7">
        <f>YEAR('Main 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c r="A9736" s="1">
        <v>9735</v>
      </c>
      <c r="B9736" s="1" t="s">
        <v>10807</v>
      </c>
      <c r="C9736" s="7">
        <f>YEAR('Main 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c r="A9737" s="1">
        <v>9736</v>
      </c>
      <c r="B9737" s="1" t="s">
        <v>10808</v>
      </c>
      <c r="C9737" s="7">
        <f>YEAR('Main 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c r="A9738" s="1">
        <v>9737</v>
      </c>
      <c r="B9738" s="1" t="s">
        <v>10809</v>
      </c>
      <c r="C9738" s="7">
        <f>YEAR('Main 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c r="A9739" s="1">
        <v>9738</v>
      </c>
      <c r="B9739" s="1" t="s">
        <v>10810</v>
      </c>
      <c r="C9739" s="7">
        <f>YEAR('Main 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c r="A9740" s="1">
        <v>9739</v>
      </c>
      <c r="B9740" s="1" t="s">
        <v>10810</v>
      </c>
      <c r="C9740" s="7">
        <f>YEAR('Main 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c r="A9741" s="1">
        <v>9740</v>
      </c>
      <c r="B9741" s="1" t="s">
        <v>10810</v>
      </c>
      <c r="C9741" s="7">
        <f>YEAR('Main 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c r="A9742" s="1">
        <v>9741</v>
      </c>
      <c r="B9742" s="1" t="s">
        <v>10810</v>
      </c>
      <c r="C9742" s="7">
        <f>YEAR('Main 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c r="A9743" s="1">
        <v>9742</v>
      </c>
      <c r="B9743" s="1" t="s">
        <v>10811</v>
      </c>
      <c r="C9743" s="7">
        <f>YEAR('Main 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c r="A9744" s="1">
        <v>9743</v>
      </c>
      <c r="B9744" s="1" t="s">
        <v>10812</v>
      </c>
      <c r="C9744" s="7">
        <f>YEAR('Main 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c r="A9745" s="1">
        <v>9744</v>
      </c>
      <c r="B9745" s="1" t="s">
        <v>10813</v>
      </c>
      <c r="C9745" s="7">
        <f>YEAR('Main 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c r="A9746" s="1">
        <v>9745</v>
      </c>
      <c r="B9746" s="1" t="s">
        <v>10814</v>
      </c>
      <c r="C9746" s="7">
        <f>YEAR('Main 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c r="A9747" s="1">
        <v>9746</v>
      </c>
      <c r="B9747" s="1" t="s">
        <v>10815</v>
      </c>
      <c r="C9747" s="7">
        <f>YEAR('Main 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c r="A9748" s="1">
        <v>9747</v>
      </c>
      <c r="B9748" s="1" t="s">
        <v>10815</v>
      </c>
      <c r="C9748" s="7">
        <f>YEAR('Main 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c r="A9749" s="1">
        <v>9748</v>
      </c>
      <c r="B9749" s="1" t="s">
        <v>10816</v>
      </c>
      <c r="C9749" s="7">
        <f>YEAR('Main 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c r="A9750" s="1">
        <v>9749</v>
      </c>
      <c r="B9750" s="1" t="s">
        <v>10816</v>
      </c>
      <c r="C9750" s="7">
        <f>YEAR('Main 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c r="A9751" s="1">
        <v>9750</v>
      </c>
      <c r="B9751" s="1" t="s">
        <v>10817</v>
      </c>
      <c r="C9751" s="7">
        <f>YEAR('Main 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c r="A9752" s="1">
        <v>9751</v>
      </c>
      <c r="B9752" s="1" t="s">
        <v>10818</v>
      </c>
      <c r="C9752" s="7">
        <f>YEAR('Main 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c r="A9753" s="1">
        <v>9752</v>
      </c>
      <c r="B9753" s="1" t="s">
        <v>10818</v>
      </c>
      <c r="C9753" s="7">
        <f>YEAR('Main 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c r="A9754" s="1">
        <v>9753</v>
      </c>
      <c r="B9754" s="1" t="s">
        <v>10819</v>
      </c>
      <c r="C9754" s="7">
        <f>YEAR('Main 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c r="A9755" s="1">
        <v>9754</v>
      </c>
      <c r="B9755" s="1" t="s">
        <v>10820</v>
      </c>
      <c r="C9755" s="7">
        <f>YEAR('Main 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c r="A9756" s="1">
        <v>9755</v>
      </c>
      <c r="B9756" s="1" t="s">
        <v>10820</v>
      </c>
      <c r="C9756" s="7">
        <f>YEAR('Main 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c r="A9757" s="1">
        <v>9756</v>
      </c>
      <c r="B9757" s="1" t="s">
        <v>10820</v>
      </c>
      <c r="C9757" s="7">
        <f>YEAR('Main 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c r="A9758" s="1">
        <v>9757</v>
      </c>
      <c r="B9758" s="1" t="s">
        <v>10820</v>
      </c>
      <c r="C9758" s="7">
        <f>YEAR('Main 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c r="A9759" s="1">
        <v>9758</v>
      </c>
      <c r="B9759" s="1" t="s">
        <v>10820</v>
      </c>
      <c r="C9759" s="7">
        <f>YEAR('Main 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c r="A9760" s="1">
        <v>9759</v>
      </c>
      <c r="B9760" s="1" t="s">
        <v>10820</v>
      </c>
      <c r="C9760" s="7">
        <f>YEAR('Main 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c r="A9761" s="1">
        <v>9760</v>
      </c>
      <c r="B9761" s="1" t="s">
        <v>10821</v>
      </c>
      <c r="C9761" s="7">
        <f>YEAR('Main 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c r="A9762" s="1">
        <v>9761</v>
      </c>
      <c r="B9762" s="1" t="s">
        <v>10822</v>
      </c>
      <c r="C9762" s="7">
        <f>YEAR('Main 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c r="A9763" s="1">
        <v>9762</v>
      </c>
      <c r="B9763" s="1" t="s">
        <v>10824</v>
      </c>
      <c r="C9763" s="7">
        <f>YEAR('Main 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c r="A9764" s="1">
        <v>9763</v>
      </c>
      <c r="B9764" s="1" t="s">
        <v>10824</v>
      </c>
      <c r="C9764" s="7">
        <f>YEAR('Main 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c r="A9765" s="1">
        <v>9764</v>
      </c>
      <c r="B9765" s="1" t="s">
        <v>10824</v>
      </c>
      <c r="C9765" s="7">
        <f>YEAR('Main 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c r="A9766" s="1">
        <v>9765</v>
      </c>
      <c r="B9766" s="1" t="s">
        <v>10825</v>
      </c>
      <c r="C9766" s="7">
        <f>YEAR('Main 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c r="A9767" s="1">
        <v>9766</v>
      </c>
      <c r="B9767" s="1" t="s">
        <v>10826</v>
      </c>
      <c r="C9767" s="7">
        <f>YEAR('Main 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c r="A9768" s="1">
        <v>9767</v>
      </c>
      <c r="B9768" s="1" t="s">
        <v>10826</v>
      </c>
      <c r="C9768" s="7">
        <f>YEAR('Main 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c r="A9769" s="1">
        <v>9768</v>
      </c>
      <c r="B9769" s="1" t="s">
        <v>10827</v>
      </c>
      <c r="C9769" s="7">
        <f>YEAR('Main 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c r="A9770" s="1">
        <v>9769</v>
      </c>
      <c r="B9770" s="1" t="s">
        <v>10828</v>
      </c>
      <c r="C9770" s="7">
        <f>YEAR('Main 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c r="A9771" s="1">
        <v>9770</v>
      </c>
      <c r="B9771" s="1" t="s">
        <v>10829</v>
      </c>
      <c r="C9771" s="7">
        <f>YEAR('Main 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c r="A9772" s="1">
        <v>9771</v>
      </c>
      <c r="B9772" s="1" t="s">
        <v>10829</v>
      </c>
      <c r="C9772" s="7">
        <f>YEAR('Main 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c r="A9773" s="1">
        <v>9772</v>
      </c>
      <c r="B9773" s="1" t="s">
        <v>10829</v>
      </c>
      <c r="C9773" s="7">
        <f>YEAR('Main 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c r="A9774" s="1">
        <v>9773</v>
      </c>
      <c r="B9774" s="1" t="s">
        <v>10830</v>
      </c>
      <c r="C9774" s="7">
        <f>YEAR('Main 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c r="A9775" s="1">
        <v>9774</v>
      </c>
      <c r="B9775" s="1" t="s">
        <v>10831</v>
      </c>
      <c r="C9775" s="7">
        <f>YEAR('Main 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c r="A9776" s="1">
        <v>9775</v>
      </c>
      <c r="B9776" s="1" t="s">
        <v>10832</v>
      </c>
      <c r="C9776" s="7">
        <f>YEAR('Main 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c r="A9777" s="1">
        <v>9776</v>
      </c>
      <c r="B9777" s="1" t="s">
        <v>10832</v>
      </c>
      <c r="C9777" s="7">
        <f>YEAR('Main 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c r="A9778" s="1">
        <v>9777</v>
      </c>
      <c r="B9778" s="1" t="s">
        <v>10832</v>
      </c>
      <c r="C9778" s="7">
        <f>YEAR('Main 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c r="A9779" s="1">
        <v>9778</v>
      </c>
      <c r="B9779" s="1" t="s">
        <v>10832</v>
      </c>
      <c r="C9779" s="7">
        <f>YEAR('Main 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c r="A9780" s="1">
        <v>9779</v>
      </c>
      <c r="B9780" s="1" t="s">
        <v>10832</v>
      </c>
      <c r="C9780" s="7">
        <f>YEAR('Main 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c r="A9781" s="1">
        <v>9780</v>
      </c>
      <c r="B9781" s="1" t="s">
        <v>10832</v>
      </c>
      <c r="C9781" s="7">
        <f>YEAR('Main 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c r="A9782" s="1">
        <v>9781</v>
      </c>
      <c r="B9782" s="1" t="s">
        <v>10833</v>
      </c>
      <c r="C9782" s="7">
        <f>YEAR('Main 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c r="A9783" s="1">
        <v>9782</v>
      </c>
      <c r="B9783" s="1" t="s">
        <v>10833</v>
      </c>
      <c r="C9783" s="7">
        <f>YEAR('Main 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c r="A9784" s="1">
        <v>9783</v>
      </c>
      <c r="B9784" s="1" t="s">
        <v>10834</v>
      </c>
      <c r="C9784" s="7">
        <f>YEAR('Main 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c r="A9785" s="1">
        <v>9784</v>
      </c>
      <c r="B9785" s="1" t="s">
        <v>10834</v>
      </c>
      <c r="C9785" s="7">
        <f>YEAR('Main 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c r="A9786" s="1">
        <v>9785</v>
      </c>
      <c r="B9786" s="1" t="s">
        <v>10834</v>
      </c>
      <c r="C9786" s="7">
        <f>YEAR('Main 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c r="A9787" s="1">
        <v>9786</v>
      </c>
      <c r="B9787" s="1" t="s">
        <v>10835</v>
      </c>
      <c r="C9787" s="7">
        <f>YEAR('Main 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c r="A9788" s="1">
        <v>9787</v>
      </c>
      <c r="B9788" s="1" t="s">
        <v>10836</v>
      </c>
      <c r="C9788" s="7">
        <f>YEAR('Main 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c r="A9789" s="1">
        <v>9788</v>
      </c>
      <c r="B9789" s="1" t="s">
        <v>10837</v>
      </c>
      <c r="C9789" s="7">
        <f>YEAR('Main 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c r="A9790" s="1">
        <v>9789</v>
      </c>
      <c r="B9790" s="1" t="s">
        <v>10837</v>
      </c>
      <c r="C9790" s="7">
        <f>YEAR('Main 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c r="A9791" s="1">
        <v>9790</v>
      </c>
      <c r="B9791" s="1" t="s">
        <v>10837</v>
      </c>
      <c r="C9791" s="7">
        <f>YEAR('Main 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c r="A9792" s="1">
        <v>9791</v>
      </c>
      <c r="B9792" s="1" t="s">
        <v>10837</v>
      </c>
      <c r="C9792" s="7">
        <f>YEAR('Main 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c r="A9793" s="1">
        <v>9792</v>
      </c>
      <c r="B9793" s="1" t="s">
        <v>10838</v>
      </c>
      <c r="C9793" s="7">
        <f>YEAR('Main 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c r="A9794" s="1">
        <v>9793</v>
      </c>
      <c r="B9794" s="1" t="s">
        <v>10838</v>
      </c>
      <c r="C9794" s="7">
        <f>YEAR('Main 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c r="A9795" s="1">
        <v>9794</v>
      </c>
      <c r="B9795" s="1" t="s">
        <v>10838</v>
      </c>
      <c r="C9795" s="7">
        <f>YEAR('Main 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c r="A9796" s="1">
        <v>9795</v>
      </c>
      <c r="B9796" s="1" t="s">
        <v>10838</v>
      </c>
      <c r="C9796" s="7">
        <f>YEAR('Main 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c r="A9797" s="1">
        <v>9796</v>
      </c>
      <c r="B9797" s="1" t="s">
        <v>10839</v>
      </c>
      <c r="C9797" s="7">
        <f>YEAR('Main 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c r="A9798" s="1">
        <v>9797</v>
      </c>
      <c r="B9798" s="1" t="s">
        <v>10840</v>
      </c>
      <c r="C9798" s="7">
        <f>YEAR('Main 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c r="A9799" s="1">
        <v>9798</v>
      </c>
      <c r="B9799" s="1" t="s">
        <v>10840</v>
      </c>
      <c r="C9799" s="7">
        <f>YEAR('Main 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c r="A9800" s="1">
        <v>9799</v>
      </c>
      <c r="B9800" s="1" t="s">
        <v>10840</v>
      </c>
      <c r="C9800" s="7">
        <f>YEAR('Main 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c r="A9801" s="1">
        <v>9800</v>
      </c>
      <c r="B9801" s="1" t="s">
        <v>10840</v>
      </c>
      <c r="C9801" s="7">
        <f>YEAR('Main 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c r="A9802" s="1">
        <v>9801</v>
      </c>
      <c r="B9802" s="1" t="s">
        <v>10840</v>
      </c>
      <c r="C9802" s="7">
        <f>YEAR('Main 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c r="A9803" s="1">
        <v>9802</v>
      </c>
      <c r="B9803" s="1" t="s">
        <v>10841</v>
      </c>
      <c r="C9803" s="7">
        <f>YEAR('Main 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c r="A9804" s="1">
        <v>9803</v>
      </c>
      <c r="B9804" s="1" t="s">
        <v>10843</v>
      </c>
      <c r="C9804" s="7">
        <f>YEAR('Main 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c r="A9805" s="1">
        <v>9804</v>
      </c>
      <c r="B9805" s="1" t="s">
        <v>10843</v>
      </c>
      <c r="C9805" s="7">
        <f>YEAR('Main 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c r="A9806" s="1">
        <v>9805</v>
      </c>
      <c r="B9806" s="1" t="s">
        <v>10843</v>
      </c>
      <c r="C9806" s="7">
        <f>YEAR('Main 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c r="A9807" s="1">
        <v>9806</v>
      </c>
      <c r="B9807" s="1" t="s">
        <v>10844</v>
      </c>
      <c r="C9807" s="7">
        <f>YEAR('Main 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c r="A9808" s="1">
        <v>9807</v>
      </c>
      <c r="B9808" s="1" t="s">
        <v>10844</v>
      </c>
      <c r="C9808" s="7">
        <f>YEAR('Main 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c r="A9809" s="1">
        <v>9808</v>
      </c>
      <c r="B9809" s="1" t="s">
        <v>10845</v>
      </c>
      <c r="C9809" s="7">
        <f>YEAR('Main 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c r="A9810" s="1">
        <v>9809</v>
      </c>
      <c r="B9810" s="1" t="s">
        <v>10846</v>
      </c>
      <c r="C9810" s="7">
        <f>YEAR('Main 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c r="A9811" s="1">
        <v>9810</v>
      </c>
      <c r="B9811" s="1" t="s">
        <v>10847</v>
      </c>
      <c r="C9811" s="7">
        <f>YEAR('Main 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c r="A9812" s="1">
        <v>9811</v>
      </c>
      <c r="B9812" s="1" t="s">
        <v>10847</v>
      </c>
      <c r="C9812" s="7">
        <f>YEAR('Main 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c r="A9813" s="1">
        <v>9812</v>
      </c>
      <c r="B9813" s="1" t="s">
        <v>10848</v>
      </c>
      <c r="C9813" s="7">
        <f>YEAR('Main 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c r="A9814" s="1">
        <v>9813</v>
      </c>
      <c r="B9814" s="1" t="s">
        <v>10848</v>
      </c>
      <c r="C9814" s="7">
        <f>YEAR('Main 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c r="A9815" s="1">
        <v>9814</v>
      </c>
      <c r="B9815" s="1" t="s">
        <v>10848</v>
      </c>
      <c r="C9815" s="7">
        <f>YEAR('Main 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c r="A9816" s="1">
        <v>9815</v>
      </c>
      <c r="B9816" s="1" t="s">
        <v>10848</v>
      </c>
      <c r="C9816" s="7">
        <f>YEAR('Main 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c r="A9817" s="1">
        <v>9816</v>
      </c>
      <c r="B9817" s="1" t="s">
        <v>10849</v>
      </c>
      <c r="C9817" s="7">
        <f>YEAR('Main 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c r="A9818" s="1">
        <v>9817</v>
      </c>
      <c r="B9818" s="1" t="s">
        <v>10849</v>
      </c>
      <c r="C9818" s="7">
        <f>YEAR('Main 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c r="A9819" s="1">
        <v>9818</v>
      </c>
      <c r="B9819" s="1" t="s">
        <v>10849</v>
      </c>
      <c r="C9819" s="7">
        <f>YEAR('Main 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c r="A9820" s="1">
        <v>9819</v>
      </c>
      <c r="B9820" s="1" t="s">
        <v>10849</v>
      </c>
      <c r="C9820" s="7">
        <f>YEAR('Main 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c r="A9821" s="1">
        <v>9820</v>
      </c>
      <c r="B9821" s="1" t="s">
        <v>10849</v>
      </c>
      <c r="C9821" s="7">
        <f>YEAR('Main 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c r="A9822" s="1">
        <v>9821</v>
      </c>
      <c r="B9822" s="1" t="s">
        <v>10849</v>
      </c>
      <c r="C9822" s="7">
        <f>YEAR('Main 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c r="A9823" s="1">
        <v>9822</v>
      </c>
      <c r="B9823" s="1" t="s">
        <v>10849</v>
      </c>
      <c r="C9823" s="7">
        <f>YEAR('Main 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c r="A9824" s="1">
        <v>9823</v>
      </c>
      <c r="B9824" s="1" t="s">
        <v>10850</v>
      </c>
      <c r="C9824" s="7">
        <f>YEAR('Main 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c r="A9825" s="1">
        <v>9824</v>
      </c>
      <c r="B9825" s="1" t="s">
        <v>10850</v>
      </c>
      <c r="C9825" s="7">
        <f>YEAR('Main 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c r="A9826" s="1">
        <v>9825</v>
      </c>
      <c r="B9826" s="1" t="s">
        <v>10850</v>
      </c>
      <c r="C9826" s="7">
        <f>YEAR('Main 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c r="A9827" s="1">
        <v>9826</v>
      </c>
      <c r="B9827" s="1" t="s">
        <v>10850</v>
      </c>
      <c r="C9827" s="7">
        <f>YEAR('Main 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c r="A9828" s="1">
        <v>9827</v>
      </c>
      <c r="B9828" s="1" t="s">
        <v>10850</v>
      </c>
      <c r="C9828" s="7">
        <f>YEAR('Main 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c r="A9829" s="1">
        <v>9828</v>
      </c>
      <c r="B9829" s="1" t="s">
        <v>10851</v>
      </c>
      <c r="C9829" s="7">
        <f>YEAR('Main 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c r="A9830" s="1">
        <v>9829</v>
      </c>
      <c r="B9830" s="1" t="s">
        <v>10851</v>
      </c>
      <c r="C9830" s="7">
        <f>YEAR('Main 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c r="A9831" s="1">
        <v>9830</v>
      </c>
      <c r="B9831" s="1" t="s">
        <v>10852</v>
      </c>
      <c r="C9831" s="7">
        <f>YEAR('Main 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c r="A9832" s="1">
        <v>9831</v>
      </c>
      <c r="B9832" s="1" t="s">
        <v>10853</v>
      </c>
      <c r="C9832" s="7">
        <f>YEAR('Main 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c r="A9833" s="1">
        <v>9832</v>
      </c>
      <c r="B9833" s="1" t="s">
        <v>10853</v>
      </c>
      <c r="C9833" s="7">
        <f>YEAR('Main 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c r="A9834" s="1">
        <v>9833</v>
      </c>
      <c r="B9834" s="1" t="s">
        <v>10854</v>
      </c>
      <c r="C9834" s="7">
        <f>YEAR('Main 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c r="A9835" s="1">
        <v>9834</v>
      </c>
      <c r="B9835" s="1" t="s">
        <v>10855</v>
      </c>
      <c r="C9835" s="7">
        <f>YEAR('Main 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c r="A9836" s="1">
        <v>9835</v>
      </c>
      <c r="B9836" s="1" t="s">
        <v>10856</v>
      </c>
      <c r="C9836" s="7">
        <f>YEAR('Main 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c r="A9837" s="1">
        <v>9836</v>
      </c>
      <c r="B9837" s="1" t="s">
        <v>10856</v>
      </c>
      <c r="C9837" s="7">
        <f>YEAR('Main 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c r="A9838" s="1">
        <v>9837</v>
      </c>
      <c r="B9838" s="1" t="s">
        <v>10857</v>
      </c>
      <c r="C9838" s="7">
        <f>YEAR('Main 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c r="A9839" s="1">
        <v>9838</v>
      </c>
      <c r="B9839" s="1" t="s">
        <v>10857</v>
      </c>
      <c r="C9839" s="7">
        <f>YEAR('Main 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c r="A9840" s="1">
        <v>9839</v>
      </c>
      <c r="B9840" s="1" t="s">
        <v>10857</v>
      </c>
      <c r="C9840" s="7">
        <f>YEAR('Main 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c r="A9841" s="1">
        <v>9840</v>
      </c>
      <c r="B9841" s="1" t="s">
        <v>10857</v>
      </c>
      <c r="C9841" s="7">
        <f>YEAR('Main 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c r="A9842" s="1">
        <v>9841</v>
      </c>
      <c r="B9842" s="1" t="s">
        <v>10857</v>
      </c>
      <c r="C9842" s="7">
        <f>YEAR('Main 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c r="A9843" s="1">
        <v>9842</v>
      </c>
      <c r="B9843" s="1" t="s">
        <v>10857</v>
      </c>
      <c r="C9843" s="7">
        <f>YEAR('Main 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c r="A9844" s="1">
        <v>9843</v>
      </c>
      <c r="B9844" s="1" t="s">
        <v>10857</v>
      </c>
      <c r="C9844" s="7">
        <f>YEAR('Main 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c r="A9845" s="1">
        <v>9844</v>
      </c>
      <c r="B9845" s="1" t="s">
        <v>10858</v>
      </c>
      <c r="C9845" s="7">
        <f>YEAR('Main 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c r="A9846" s="1">
        <v>9845</v>
      </c>
      <c r="B9846" s="1" t="s">
        <v>10858</v>
      </c>
      <c r="C9846" s="7">
        <f>YEAR('Main 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c r="A9847" s="1">
        <v>9846</v>
      </c>
      <c r="B9847" s="1" t="s">
        <v>10858</v>
      </c>
      <c r="C9847" s="7">
        <f>YEAR('Main 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c r="A9848" s="1">
        <v>9847</v>
      </c>
      <c r="B9848" s="1" t="s">
        <v>10859</v>
      </c>
      <c r="C9848" s="7">
        <f>YEAR('Main 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c r="A9849" s="1">
        <v>9848</v>
      </c>
      <c r="B9849" s="1" t="s">
        <v>10859</v>
      </c>
      <c r="C9849" s="7">
        <f>YEAR('Main 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c r="A9850" s="1">
        <v>9849</v>
      </c>
      <c r="B9850" s="1" t="s">
        <v>10859</v>
      </c>
      <c r="C9850" s="7">
        <f>YEAR('Main 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c r="A9851" s="1">
        <v>9850</v>
      </c>
      <c r="B9851" s="1" t="s">
        <v>10860</v>
      </c>
      <c r="C9851" s="7">
        <f>YEAR('Main 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c r="A9852" s="1">
        <v>9851</v>
      </c>
      <c r="B9852" s="1" t="s">
        <v>10861</v>
      </c>
      <c r="C9852" s="7">
        <f>YEAR('Main 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c r="A9853" s="1">
        <v>9852</v>
      </c>
      <c r="B9853" s="1" t="s">
        <v>10861</v>
      </c>
      <c r="C9853" s="7">
        <f>YEAR('Main 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c r="A9854" s="1">
        <v>9853</v>
      </c>
      <c r="B9854" s="1" t="s">
        <v>10861</v>
      </c>
      <c r="C9854" s="7">
        <f>YEAR('Main 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c r="A9855" s="1">
        <v>9854</v>
      </c>
      <c r="B9855" s="1" t="s">
        <v>10861</v>
      </c>
      <c r="C9855" s="7">
        <f>YEAR('Main 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c r="A9856" s="1">
        <v>9855</v>
      </c>
      <c r="B9856" s="1" t="s">
        <v>10862</v>
      </c>
      <c r="C9856" s="7">
        <f>YEAR('Main 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c r="A9857" s="1">
        <v>9856</v>
      </c>
      <c r="B9857" s="1" t="s">
        <v>10862</v>
      </c>
      <c r="C9857" s="7">
        <f>YEAR('Main 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c r="A9858" s="1">
        <v>9857</v>
      </c>
      <c r="B9858" s="1" t="s">
        <v>10863</v>
      </c>
      <c r="C9858" s="7">
        <f>YEAR('Main 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c r="A9859" s="1">
        <v>9858</v>
      </c>
      <c r="B9859" s="1" t="s">
        <v>10864</v>
      </c>
      <c r="C9859" s="7">
        <f>YEAR('Main 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c r="A9860" s="1">
        <v>9859</v>
      </c>
      <c r="B9860" s="1" t="s">
        <v>10865</v>
      </c>
      <c r="C9860" s="7">
        <f>YEAR('Main 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c r="A9861" s="1">
        <v>9860</v>
      </c>
      <c r="B9861" s="1" t="s">
        <v>10865</v>
      </c>
      <c r="C9861" s="7">
        <f>YEAR('Main 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c r="A9862" s="1">
        <v>9861</v>
      </c>
      <c r="B9862" s="1" t="s">
        <v>10865</v>
      </c>
      <c r="C9862" s="7">
        <f>YEAR('Main 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c r="A9863" s="1">
        <v>9862</v>
      </c>
      <c r="B9863" s="1" t="s">
        <v>10865</v>
      </c>
      <c r="C9863" s="7">
        <f>YEAR('Main 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c r="A9864" s="1">
        <v>9863</v>
      </c>
      <c r="B9864" s="1" t="s">
        <v>10865</v>
      </c>
      <c r="C9864" s="7">
        <f>YEAR('Main 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c r="A9865" s="1">
        <v>9864</v>
      </c>
      <c r="B9865" s="1" t="s">
        <v>10865</v>
      </c>
      <c r="C9865" s="7">
        <f>YEAR('Main 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c r="A9866" s="1">
        <v>9865</v>
      </c>
      <c r="B9866" s="1" t="s">
        <v>10865</v>
      </c>
      <c r="C9866" s="7">
        <f>YEAR('Main 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c r="A9867" s="1">
        <v>9866</v>
      </c>
      <c r="B9867" s="1" t="s">
        <v>10865</v>
      </c>
      <c r="C9867" s="7">
        <f>YEAR('Main 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c r="A9868" s="1">
        <v>9867</v>
      </c>
      <c r="B9868" s="1" t="s">
        <v>10866</v>
      </c>
      <c r="C9868" s="7">
        <f>YEAR('Main 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c r="A9869" s="1">
        <v>9868</v>
      </c>
      <c r="B9869" s="1" t="s">
        <v>10866</v>
      </c>
      <c r="C9869" s="7">
        <f>YEAR('Main 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c r="A9870" s="1">
        <v>9869</v>
      </c>
      <c r="B9870" s="1" t="s">
        <v>10867</v>
      </c>
      <c r="C9870" s="7">
        <f>YEAR('Main 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c r="A9871" s="1">
        <v>9870</v>
      </c>
      <c r="B9871" s="1" t="s">
        <v>10867</v>
      </c>
      <c r="C9871" s="7">
        <f>YEAR('Main 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c r="A9872" s="1">
        <v>9871</v>
      </c>
      <c r="B9872" s="1" t="s">
        <v>10867</v>
      </c>
      <c r="C9872" s="7">
        <f>YEAR('Main 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c r="A9873" s="1">
        <v>9872</v>
      </c>
      <c r="B9873" s="1" t="s">
        <v>10869</v>
      </c>
      <c r="C9873" s="7">
        <f>YEAR('Main 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c r="A9874" s="1">
        <v>9873</v>
      </c>
      <c r="B9874" s="1" t="s">
        <v>10869</v>
      </c>
      <c r="C9874" s="7">
        <f>YEAR('Main 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c r="A9875" s="1">
        <v>9874</v>
      </c>
      <c r="B9875" s="1" t="s">
        <v>10870</v>
      </c>
      <c r="C9875" s="7">
        <f>YEAR('Main 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c r="A9876" s="1">
        <v>9875</v>
      </c>
      <c r="B9876" s="1" t="s">
        <v>10871</v>
      </c>
      <c r="C9876" s="7">
        <f>YEAR('Main 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c r="A9877" s="1">
        <v>9876</v>
      </c>
      <c r="B9877" s="1" t="s">
        <v>10872</v>
      </c>
      <c r="C9877" s="7">
        <f>YEAR('Main 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c r="A9878" s="1">
        <v>9877</v>
      </c>
      <c r="B9878" s="1" t="s">
        <v>10873</v>
      </c>
      <c r="C9878" s="7">
        <f>YEAR('Main 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c r="A9879" s="1">
        <v>9878</v>
      </c>
      <c r="B9879" s="1" t="s">
        <v>10873</v>
      </c>
      <c r="C9879" s="7">
        <f>YEAR('Main 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c r="A9880" s="1">
        <v>9879</v>
      </c>
      <c r="B9880" s="1" t="s">
        <v>10873</v>
      </c>
      <c r="C9880" s="7">
        <f>YEAR('Main 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c r="A9881" s="1">
        <v>9880</v>
      </c>
      <c r="B9881" s="1" t="s">
        <v>10874</v>
      </c>
      <c r="C9881" s="7">
        <f>YEAR('Main 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c r="A9882" s="1">
        <v>9881</v>
      </c>
      <c r="B9882" s="1" t="s">
        <v>10875</v>
      </c>
      <c r="C9882" s="7">
        <f>YEAR('Main 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c r="A9883" s="1">
        <v>9882</v>
      </c>
      <c r="B9883" s="1" t="s">
        <v>10876</v>
      </c>
      <c r="C9883" s="7">
        <f>YEAR('Main 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c r="A9884" s="1">
        <v>9883</v>
      </c>
      <c r="B9884" s="1" t="s">
        <v>10876</v>
      </c>
      <c r="C9884" s="7">
        <f>YEAR('Main 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c r="A9885" s="1">
        <v>9884</v>
      </c>
      <c r="B9885" s="1" t="s">
        <v>10877</v>
      </c>
      <c r="C9885" s="7">
        <f>YEAR('Main 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c r="A9886" s="1">
        <v>9885</v>
      </c>
      <c r="B9886" s="1" t="s">
        <v>10877</v>
      </c>
      <c r="C9886" s="7">
        <f>YEAR('Main 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c r="A9887" s="1">
        <v>9886</v>
      </c>
      <c r="B9887" s="1" t="s">
        <v>10877</v>
      </c>
      <c r="C9887" s="7">
        <f>YEAR('Main 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c r="A9888" s="1">
        <v>9887</v>
      </c>
      <c r="B9888" s="1" t="s">
        <v>10878</v>
      </c>
      <c r="C9888" s="7">
        <f>YEAR('Main 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c r="A9889" s="1">
        <v>9888</v>
      </c>
      <c r="B9889" s="1" t="s">
        <v>10879</v>
      </c>
      <c r="C9889" s="7">
        <f>YEAR('Main 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c r="A9890" s="1">
        <v>9889</v>
      </c>
      <c r="B9890" s="1" t="s">
        <v>10880</v>
      </c>
      <c r="C9890" s="7">
        <f>YEAR('Main 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c r="A9891" s="1">
        <v>9890</v>
      </c>
      <c r="B9891" s="1" t="s">
        <v>10881</v>
      </c>
      <c r="C9891" s="7">
        <f>YEAR('Main 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c r="A9892" s="1">
        <v>9891</v>
      </c>
      <c r="B9892" s="1" t="s">
        <v>10882</v>
      </c>
      <c r="C9892" s="7">
        <f>YEAR('Main 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c r="A9893" s="1">
        <v>9892</v>
      </c>
      <c r="B9893" s="1" t="s">
        <v>10882</v>
      </c>
      <c r="C9893" s="7">
        <f>YEAR('Main 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c r="A9894" s="1">
        <v>9893</v>
      </c>
      <c r="B9894" s="1" t="s">
        <v>10882</v>
      </c>
      <c r="C9894" s="7">
        <f>YEAR('Main 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c r="A9895" s="1">
        <v>9894</v>
      </c>
      <c r="B9895" s="1" t="s">
        <v>10882</v>
      </c>
      <c r="C9895" s="7">
        <f>YEAR('Main 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c r="A9896" s="1">
        <v>9895</v>
      </c>
      <c r="B9896" s="1" t="s">
        <v>10882</v>
      </c>
      <c r="C9896" s="7">
        <f>YEAR('Main 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c r="A9897" s="1">
        <v>9896</v>
      </c>
      <c r="B9897" s="1" t="s">
        <v>10883</v>
      </c>
      <c r="C9897" s="7">
        <f>YEAR('Main 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c r="A9898" s="1">
        <v>9897</v>
      </c>
      <c r="B9898" s="1" t="s">
        <v>10884</v>
      </c>
      <c r="C9898" s="7">
        <f>YEAR('Main 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c r="A9899" s="1">
        <v>9898</v>
      </c>
      <c r="B9899" s="1" t="s">
        <v>10885</v>
      </c>
      <c r="C9899" s="7">
        <f>YEAR('Main 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c r="A9900" s="1">
        <v>9899</v>
      </c>
      <c r="B9900" s="1" t="s">
        <v>10885</v>
      </c>
      <c r="C9900" s="7">
        <f>YEAR('Main 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c r="A9901" s="1">
        <v>9900</v>
      </c>
      <c r="B9901" s="1" t="s">
        <v>10886</v>
      </c>
      <c r="C9901" s="7">
        <f>YEAR('Main 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c r="A9902" s="1">
        <v>9901</v>
      </c>
      <c r="B9902" s="1" t="s">
        <v>10887</v>
      </c>
      <c r="C9902" s="7">
        <f>YEAR('Main 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c r="A9903" s="1">
        <v>9902</v>
      </c>
      <c r="B9903" s="1" t="s">
        <v>10887</v>
      </c>
      <c r="C9903" s="7">
        <f>YEAR('Main 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c r="A9904" s="1">
        <v>9903</v>
      </c>
      <c r="B9904" s="1" t="s">
        <v>10887</v>
      </c>
      <c r="C9904" s="7">
        <f>YEAR('Main 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c r="A9905" s="1">
        <v>9904</v>
      </c>
      <c r="B9905" s="1" t="s">
        <v>10888</v>
      </c>
      <c r="C9905" s="7">
        <f>YEAR('Main 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c r="A9906" s="1">
        <v>9905</v>
      </c>
      <c r="B9906" s="1" t="s">
        <v>10888</v>
      </c>
      <c r="C9906" s="7">
        <f>YEAR('Main 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c r="A9907" s="1">
        <v>9906</v>
      </c>
      <c r="B9907" s="1" t="s">
        <v>10889</v>
      </c>
      <c r="C9907" s="7">
        <f>YEAR('Main 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c r="A9908" s="1">
        <v>9907</v>
      </c>
      <c r="B9908" s="1" t="s">
        <v>10889</v>
      </c>
      <c r="C9908" s="7">
        <f>YEAR('Main 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c r="A9909" s="1">
        <v>9908</v>
      </c>
      <c r="B9909" s="1" t="s">
        <v>10889</v>
      </c>
      <c r="C9909" s="7">
        <f>YEAR('Main 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c r="A9910" s="1">
        <v>9909</v>
      </c>
      <c r="B9910" s="1" t="s">
        <v>10889</v>
      </c>
      <c r="C9910" s="7">
        <f>YEAR('Main 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c r="A9911" s="1">
        <v>9910</v>
      </c>
      <c r="B9911" s="1" t="s">
        <v>10889</v>
      </c>
      <c r="C9911" s="7">
        <f>YEAR('Main 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c r="A9912" s="1">
        <v>9911</v>
      </c>
      <c r="B9912" s="1" t="s">
        <v>10889</v>
      </c>
      <c r="C9912" s="7">
        <f>YEAR('Main 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c r="A9913" s="1">
        <v>9912</v>
      </c>
      <c r="B9913" s="1" t="s">
        <v>10890</v>
      </c>
      <c r="C9913" s="7">
        <f>YEAR('Main 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c r="A9914" s="1">
        <v>9913</v>
      </c>
      <c r="B9914" s="1" t="s">
        <v>10891</v>
      </c>
      <c r="C9914" s="7">
        <f>YEAR('Main 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c r="A9915" s="1">
        <v>9914</v>
      </c>
      <c r="B9915" s="1" t="s">
        <v>10891</v>
      </c>
      <c r="C9915" s="7">
        <f>YEAR('Main 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c r="A9916" s="1">
        <v>9915</v>
      </c>
      <c r="B9916" s="1" t="s">
        <v>10892</v>
      </c>
      <c r="C9916" s="7">
        <f>YEAR('Main 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c r="A9917" s="1">
        <v>9916</v>
      </c>
      <c r="B9917" s="1" t="s">
        <v>10892</v>
      </c>
      <c r="C9917" s="7">
        <f>YEAR('Main 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c r="A9918" s="1">
        <v>9917</v>
      </c>
      <c r="B9918" s="1" t="s">
        <v>10892</v>
      </c>
      <c r="C9918" s="7">
        <f>YEAR('Main 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c r="A9919" s="1">
        <v>9918</v>
      </c>
      <c r="B9919" s="1" t="s">
        <v>10892</v>
      </c>
      <c r="C9919" s="7">
        <f>YEAR('Main 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c r="A9920" s="1">
        <v>9919</v>
      </c>
      <c r="B9920" s="1" t="s">
        <v>10893</v>
      </c>
      <c r="C9920" s="7">
        <f>YEAR('Main 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c r="A9921" s="1">
        <v>9920</v>
      </c>
      <c r="B9921" s="1" t="s">
        <v>10894</v>
      </c>
      <c r="C9921" s="7">
        <f>YEAR('Main 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c r="A9922" s="1">
        <v>9921</v>
      </c>
      <c r="B9922" s="1" t="s">
        <v>10894</v>
      </c>
      <c r="C9922" s="7">
        <f>YEAR('Main 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c r="A9923" s="1">
        <v>9922</v>
      </c>
      <c r="B9923" s="1" t="s">
        <v>10895</v>
      </c>
      <c r="C9923" s="7">
        <f>YEAR('Main 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c r="A9924" s="1">
        <v>9923</v>
      </c>
      <c r="B9924" s="1" t="s">
        <v>10896</v>
      </c>
      <c r="C9924" s="7">
        <f>YEAR('Main 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c r="A9925" s="1">
        <v>9924</v>
      </c>
      <c r="B9925" s="1" t="s">
        <v>10897</v>
      </c>
      <c r="C9925" s="7">
        <f>YEAR('Main 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c r="A9926" s="1">
        <v>9925</v>
      </c>
      <c r="B9926" s="1" t="s">
        <v>10897</v>
      </c>
      <c r="C9926" s="7">
        <f>YEAR('Main 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c r="A9927" s="1">
        <v>9926</v>
      </c>
      <c r="B9927" s="1" t="s">
        <v>10897</v>
      </c>
      <c r="C9927" s="7">
        <f>YEAR('Main 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c r="A9928" s="1">
        <v>9927</v>
      </c>
      <c r="B9928" s="1" t="s">
        <v>10897</v>
      </c>
      <c r="C9928" s="7">
        <f>YEAR('Main 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c r="A9929" s="1">
        <v>9928</v>
      </c>
      <c r="B9929" s="1" t="s">
        <v>10897</v>
      </c>
      <c r="C9929" s="7">
        <f>YEAR('Main 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c r="A9930" s="1">
        <v>9929</v>
      </c>
      <c r="B9930" s="1" t="s">
        <v>10898</v>
      </c>
      <c r="C9930" s="7">
        <f>YEAR('Main 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c r="A9931" s="1">
        <v>9930</v>
      </c>
      <c r="B9931" s="1" t="s">
        <v>10898</v>
      </c>
      <c r="C9931" s="7">
        <f>YEAR('Main 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c r="A9932" s="1">
        <v>9931</v>
      </c>
      <c r="B9932" s="1" t="s">
        <v>10899</v>
      </c>
      <c r="C9932" s="7">
        <f>YEAR('Main 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c r="A9933" s="1">
        <v>9932</v>
      </c>
      <c r="B9933" s="1" t="s">
        <v>10899</v>
      </c>
      <c r="C9933" s="7">
        <f>YEAR('Main 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c r="A9934" s="1">
        <v>9933</v>
      </c>
      <c r="B9934" s="1" t="s">
        <v>10899</v>
      </c>
      <c r="C9934" s="7">
        <f>YEAR('Main 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c r="A9935" s="1">
        <v>9934</v>
      </c>
      <c r="B9935" s="1" t="s">
        <v>10900</v>
      </c>
      <c r="C9935" s="7">
        <f>YEAR('Main 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c r="A9936" s="1">
        <v>9935</v>
      </c>
      <c r="B9936" s="1" t="s">
        <v>10901</v>
      </c>
      <c r="C9936" s="7">
        <f>YEAR('Main 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c r="A9937" s="1">
        <v>9936</v>
      </c>
      <c r="B9937" s="1" t="s">
        <v>10901</v>
      </c>
      <c r="C9937" s="7">
        <f>YEAR('Main 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c r="A9938" s="1">
        <v>9937</v>
      </c>
      <c r="B9938" s="1" t="s">
        <v>10904</v>
      </c>
      <c r="C9938" s="7">
        <f>YEAR('Main 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c r="A9939" s="1">
        <v>9938</v>
      </c>
      <c r="B9939" s="1" t="s">
        <v>10905</v>
      </c>
      <c r="C9939" s="7">
        <f>YEAR('Main 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c r="A9940" s="1">
        <v>9939</v>
      </c>
      <c r="B9940" s="1" t="s">
        <v>10906</v>
      </c>
      <c r="C9940" s="7">
        <f>YEAR('Main 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c r="A9941" s="1">
        <v>9940</v>
      </c>
      <c r="B9941" s="1" t="s">
        <v>10906</v>
      </c>
      <c r="C9941" s="7">
        <f>YEAR('Main 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c r="A9942" s="1">
        <v>9941</v>
      </c>
      <c r="B9942" s="1" t="s">
        <v>10906</v>
      </c>
      <c r="C9942" s="7">
        <f>YEAR('Main 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c r="A9943" s="1">
        <v>9942</v>
      </c>
      <c r="B9943" s="1" t="s">
        <v>10907</v>
      </c>
      <c r="C9943" s="7">
        <f>YEAR('Main 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c r="A9944" s="1">
        <v>9943</v>
      </c>
      <c r="B9944" s="1" t="s">
        <v>10908</v>
      </c>
      <c r="C9944" s="7">
        <f>YEAR('Main 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c r="A9945" s="1">
        <v>9944</v>
      </c>
      <c r="B9945" s="1" t="s">
        <v>10908</v>
      </c>
      <c r="C9945" s="7">
        <f>YEAR('Main 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c r="A9946" s="1">
        <v>9945</v>
      </c>
      <c r="B9946" s="1" t="s">
        <v>10909</v>
      </c>
      <c r="C9946" s="7">
        <f>YEAR('Main 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c r="A9947" s="1">
        <v>9946</v>
      </c>
      <c r="B9947" s="1" t="s">
        <v>10910</v>
      </c>
      <c r="C9947" s="7">
        <f>YEAR('Main 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c r="A9948" s="1">
        <v>9947</v>
      </c>
      <c r="B9948" s="1" t="s">
        <v>10910</v>
      </c>
      <c r="C9948" s="7">
        <f>YEAR('Main 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c r="A9949" s="1">
        <v>9948</v>
      </c>
      <c r="B9949" s="1" t="s">
        <v>10911</v>
      </c>
      <c r="C9949" s="7">
        <f>YEAR('Main 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c r="A9950" s="1">
        <v>9949</v>
      </c>
      <c r="B9950" s="1" t="s">
        <v>10911</v>
      </c>
      <c r="C9950" s="7">
        <f>YEAR('Main 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c r="A9951" s="1">
        <v>9950</v>
      </c>
      <c r="B9951" s="1" t="s">
        <v>10911</v>
      </c>
      <c r="C9951" s="7">
        <f>YEAR('Main 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c r="A9952" s="1">
        <v>9951</v>
      </c>
      <c r="B9952" s="1" t="s">
        <v>10911</v>
      </c>
      <c r="C9952" s="7">
        <f>YEAR('Main 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c r="A9953" s="1">
        <v>9952</v>
      </c>
      <c r="B9953" s="1" t="s">
        <v>10911</v>
      </c>
      <c r="C9953" s="7">
        <f>YEAR('Main 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c r="A9954" s="1">
        <v>9953</v>
      </c>
      <c r="B9954" s="1" t="s">
        <v>10912</v>
      </c>
      <c r="C9954" s="7">
        <f>YEAR('Main 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c r="A9955" s="1">
        <v>9954</v>
      </c>
      <c r="B9955" s="1" t="s">
        <v>10912</v>
      </c>
      <c r="C9955" s="7">
        <f>YEAR('Main 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c r="A9956" s="1">
        <v>9955</v>
      </c>
      <c r="B9956" s="1" t="s">
        <v>10912</v>
      </c>
      <c r="C9956" s="7">
        <f>YEAR('Main 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c r="A9957" s="1">
        <v>9956</v>
      </c>
      <c r="B9957" s="1" t="s">
        <v>10912</v>
      </c>
      <c r="C9957" s="7">
        <f>YEAR('Main 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c r="A9958" s="1">
        <v>9957</v>
      </c>
      <c r="B9958" s="1" t="s">
        <v>10913</v>
      </c>
      <c r="C9958" s="7">
        <f>YEAR('Main 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c r="A9959" s="1">
        <v>9958</v>
      </c>
      <c r="B9959" s="1" t="s">
        <v>10913</v>
      </c>
      <c r="C9959" s="7">
        <f>YEAR('Main 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c r="A9960" s="1">
        <v>9959</v>
      </c>
      <c r="B9960" s="1" t="s">
        <v>10913</v>
      </c>
      <c r="C9960" s="7">
        <f>YEAR('Main 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c r="A9961" s="1">
        <v>9960</v>
      </c>
      <c r="B9961" s="1" t="s">
        <v>10914</v>
      </c>
      <c r="C9961" s="7">
        <f>YEAR('Main 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c r="A9962" s="1">
        <v>9961</v>
      </c>
      <c r="B9962" s="1" t="s">
        <v>10915</v>
      </c>
      <c r="C9962" s="7">
        <f>YEAR('Main 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c r="A9963" s="1">
        <v>9962</v>
      </c>
      <c r="B9963" s="1" t="s">
        <v>10916</v>
      </c>
      <c r="C9963" s="7">
        <f>YEAR('Main 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c r="A9964" s="1">
        <v>9963</v>
      </c>
      <c r="B9964" s="1" t="s">
        <v>10916</v>
      </c>
      <c r="C9964" s="7">
        <f>YEAR('Main 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c r="A9965" s="1">
        <v>9964</v>
      </c>
      <c r="B9965" s="1" t="s">
        <v>10917</v>
      </c>
      <c r="C9965" s="7">
        <f>YEAR('Main 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c r="A9966" s="1">
        <v>9965</v>
      </c>
      <c r="B9966" s="1" t="s">
        <v>10918</v>
      </c>
      <c r="C9966" s="7">
        <f>YEAR('Main 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c r="A9967" s="1">
        <v>9966</v>
      </c>
      <c r="B9967" s="1" t="s">
        <v>10918</v>
      </c>
      <c r="C9967" s="7">
        <f>YEAR('Main 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c r="A9968" s="1">
        <v>9967</v>
      </c>
      <c r="B9968" s="1" t="s">
        <v>10918</v>
      </c>
      <c r="C9968" s="7">
        <f>YEAR('Main 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c r="A9969" s="1">
        <v>9968</v>
      </c>
      <c r="B9969" s="1" t="s">
        <v>10919</v>
      </c>
      <c r="C9969" s="7">
        <f>YEAR('Main 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c r="A9970" s="1">
        <v>9969</v>
      </c>
      <c r="B9970" s="1" t="s">
        <v>10919</v>
      </c>
      <c r="C9970" s="7">
        <f>YEAR('Main 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c r="A9971" s="1">
        <v>9970</v>
      </c>
      <c r="B9971" s="1" t="s">
        <v>10919</v>
      </c>
      <c r="C9971" s="7">
        <f>YEAR('Main 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c r="A9972" s="1">
        <v>9971</v>
      </c>
      <c r="B9972" s="1" t="s">
        <v>10920</v>
      </c>
      <c r="C9972" s="7">
        <f>YEAR('Main 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c r="A9973" s="1">
        <v>9972</v>
      </c>
      <c r="B9973" s="1" t="s">
        <v>10920</v>
      </c>
      <c r="C9973" s="7">
        <f>YEAR('Main 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c r="A9974" s="1">
        <v>9973</v>
      </c>
      <c r="B9974" s="1" t="s">
        <v>10921</v>
      </c>
      <c r="C9974" s="7">
        <f>YEAR('Main 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c r="A9975" s="1">
        <v>9974</v>
      </c>
      <c r="B9975" s="1" t="s">
        <v>10922</v>
      </c>
      <c r="C9975" s="7">
        <f>YEAR('Main 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c r="A9976" s="1">
        <v>9975</v>
      </c>
      <c r="B9976" s="1" t="s">
        <v>10922</v>
      </c>
      <c r="C9976" s="7">
        <f>YEAR('Main 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c r="A9977" s="1">
        <v>9976</v>
      </c>
      <c r="B9977" s="1" t="s">
        <v>10922</v>
      </c>
      <c r="C9977" s="7">
        <f>YEAR('Main 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c r="A9978" s="1">
        <v>9977</v>
      </c>
      <c r="B9978" s="1" t="s">
        <v>10922</v>
      </c>
      <c r="C9978" s="7">
        <f>YEAR('Main 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c r="A9979" s="1">
        <v>9978</v>
      </c>
      <c r="B9979" s="1" t="s">
        <v>10922</v>
      </c>
      <c r="C9979" s="7">
        <f>YEAR('Main 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c r="A9980" s="1">
        <v>9979</v>
      </c>
      <c r="B9980" s="1" t="s">
        <v>10922</v>
      </c>
      <c r="C9980" s="7">
        <f>YEAR('Main 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c r="A9981" s="1">
        <v>9980</v>
      </c>
      <c r="B9981" s="1" t="s">
        <v>10922</v>
      </c>
      <c r="C9981" s="7">
        <f>YEAR('Main 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c r="A9982" s="1">
        <v>9981</v>
      </c>
      <c r="B9982" s="1" t="s">
        <v>10923</v>
      </c>
      <c r="C9982" s="7">
        <f>YEAR('Main 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c r="A9983" s="1">
        <v>9982</v>
      </c>
      <c r="B9983" s="1" t="s">
        <v>10924</v>
      </c>
      <c r="C9983" s="7">
        <f>YEAR('Main 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c r="A9984" s="1">
        <v>9983</v>
      </c>
      <c r="B9984" s="1" t="s">
        <v>10925</v>
      </c>
      <c r="C9984" s="7">
        <f>YEAR('Main 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c r="A9985" s="1">
        <v>9984</v>
      </c>
      <c r="B9985" s="1" t="s">
        <v>10925</v>
      </c>
      <c r="C9985" s="7">
        <f>YEAR('Main 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c r="A9986" s="1">
        <v>9985</v>
      </c>
      <c r="B9986" s="1" t="s">
        <v>10926</v>
      </c>
      <c r="C9986" s="7">
        <f>YEAR('Main 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c r="A9987" s="1">
        <v>9986</v>
      </c>
      <c r="B9987" s="1" t="s">
        <v>10926</v>
      </c>
      <c r="C9987" s="7">
        <f>YEAR('Main 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c r="A9988" s="1">
        <v>9987</v>
      </c>
      <c r="B9988" s="1" t="s">
        <v>10927</v>
      </c>
      <c r="C9988" s="7">
        <f>YEAR('Main 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c r="A9989" s="1">
        <v>9988</v>
      </c>
      <c r="B9989" s="1" t="s">
        <v>10928</v>
      </c>
      <c r="C9989" s="7">
        <f>YEAR('Main 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c r="A9990" s="1">
        <v>9989</v>
      </c>
      <c r="B9990" s="1" t="s">
        <v>10928</v>
      </c>
      <c r="C9990" s="7">
        <f>YEAR('Main 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c r="A9991" s="1">
        <v>9990</v>
      </c>
      <c r="B9991" s="1" t="s">
        <v>10929</v>
      </c>
      <c r="C9991" s="7">
        <f>YEAR('Main 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c r="A9992" s="1">
        <v>9991</v>
      </c>
      <c r="B9992" s="1" t="s">
        <v>10930</v>
      </c>
      <c r="C9992" s="7">
        <f>YEAR('Main 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c r="A9993" s="1">
        <v>9992</v>
      </c>
      <c r="B9993" s="1" t="s">
        <v>10930</v>
      </c>
      <c r="C9993" s="7">
        <f>YEAR('Main 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c r="A9994" s="1">
        <v>9993</v>
      </c>
      <c r="B9994" s="1" t="s">
        <v>10930</v>
      </c>
      <c r="C9994" s="7">
        <f>YEAR('Main 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c r="A9995" s="1">
        <v>9994</v>
      </c>
      <c r="B9995" s="1" t="s">
        <v>10931</v>
      </c>
      <c r="C9995" s="7">
        <f>YEAR('Main 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CE5AC-4D8E-4722-9BB9-7856F7DECBDE}">
  <dimension ref="A3:B8"/>
  <sheetViews>
    <sheetView workbookViewId="0">
      <selection activeCell="B3" sqref="B3"/>
    </sheetView>
  </sheetViews>
  <sheetFormatPr defaultRowHeight="14.4"/>
  <cols>
    <col min="1" max="1" width="12.5546875" bestFit="1" customWidth="1"/>
    <col min="2" max="2" width="15.88671875" bestFit="1" customWidth="1"/>
    <col min="3" max="3" width="19.33203125" bestFit="1" customWidth="1"/>
  </cols>
  <sheetData>
    <row r="3" spans="1:2">
      <c r="A3" s="15" t="s">
        <v>10933</v>
      </c>
      <c r="B3" t="s">
        <v>10935</v>
      </c>
    </row>
    <row r="4" spans="1:2">
      <c r="A4" s="16">
        <v>2011</v>
      </c>
      <c r="B4" s="17">
        <v>1993</v>
      </c>
    </row>
    <row r="5" spans="1:2">
      <c r="A5" s="16">
        <v>2012</v>
      </c>
      <c r="B5" s="17">
        <v>2102</v>
      </c>
    </row>
    <row r="6" spans="1:2">
      <c r="A6" s="16">
        <v>2013</v>
      </c>
      <c r="B6" s="17">
        <v>2580</v>
      </c>
    </row>
    <row r="7" spans="1:2">
      <c r="A7" s="16">
        <v>2014</v>
      </c>
      <c r="B7" s="17">
        <v>3319</v>
      </c>
    </row>
    <row r="8" spans="1:2">
      <c r="A8" s="16" t="s">
        <v>10934</v>
      </c>
      <c r="B8" s="17">
        <v>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E2DBD-AF87-42C8-A41B-A69638904448}">
  <dimension ref="A3:C16"/>
  <sheetViews>
    <sheetView workbookViewId="0">
      <selection activeCell="A6" sqref="A6:C6"/>
    </sheetView>
  </sheetViews>
  <sheetFormatPr defaultRowHeight="14.4"/>
  <cols>
    <col min="1" max="1" width="12.44140625" bestFit="1" customWidth="1"/>
    <col min="2" max="3" width="12" bestFit="1" customWidth="1"/>
    <col min="4" max="12" width="15" bestFit="1" customWidth="1"/>
    <col min="13" max="13" width="10.5546875" bestFit="1" customWidth="1"/>
  </cols>
  <sheetData>
    <row r="3" spans="1:3">
      <c r="A3" s="15" t="s">
        <v>10933</v>
      </c>
      <c r="B3" t="s">
        <v>10957</v>
      </c>
      <c r="C3" t="s">
        <v>10958</v>
      </c>
    </row>
    <row r="4" spans="1:3">
      <c r="A4" s="24" t="s">
        <v>10939</v>
      </c>
      <c r="B4" s="17">
        <v>9199.2699999999986</v>
      </c>
      <c r="C4" s="17">
        <v>95365.937600000019</v>
      </c>
    </row>
    <row r="5" spans="1:3">
      <c r="A5" s="24" t="s">
        <v>10940</v>
      </c>
      <c r="B5" s="17">
        <v>10288.898699999991</v>
      </c>
      <c r="C5" s="17">
        <v>60172.649400000024</v>
      </c>
    </row>
    <row r="6" spans="1:3">
      <c r="A6" s="24" t="s">
        <v>10941</v>
      </c>
      <c r="B6" s="17">
        <v>26806.573700000015</v>
      </c>
      <c r="C6" s="17">
        <v>199252.98399999991</v>
      </c>
    </row>
    <row r="7" spans="1:3">
      <c r="A7" s="24" t="s">
        <v>10943</v>
      </c>
      <c r="B7" s="17">
        <v>13437.806799999998</v>
      </c>
      <c r="C7" s="17">
        <v>141851.5674</v>
      </c>
    </row>
    <row r="8" spans="1:3">
      <c r="A8" s="24" t="s">
        <v>10944</v>
      </c>
      <c r="B8" s="17">
        <v>22308.51279999999</v>
      </c>
      <c r="C8" s="17">
        <v>156122.28669999994</v>
      </c>
    </row>
    <row r="9" spans="1:3">
      <c r="A9" s="24" t="s">
        <v>10945</v>
      </c>
      <c r="B9" s="17">
        <v>20899.334500000012</v>
      </c>
      <c r="C9" s="17">
        <v>147082.61130000011</v>
      </c>
    </row>
    <row r="10" spans="1:3">
      <c r="A10" s="24" t="s">
        <v>10947</v>
      </c>
      <c r="B10" s="17">
        <v>13535.38299999998</v>
      </c>
      <c r="C10" s="17">
        <v>149580.83800000031</v>
      </c>
    </row>
    <row r="11" spans="1:3">
      <c r="A11" s="24" t="s">
        <v>10948</v>
      </c>
      <c r="B11" s="17">
        <v>21896.715399999972</v>
      </c>
      <c r="C11" s="17">
        <v>159589.45099999988</v>
      </c>
    </row>
    <row r="12" spans="1:3">
      <c r="A12" s="24" t="s">
        <v>10949</v>
      </c>
      <c r="B12" s="17">
        <v>37293.192500000034</v>
      </c>
      <c r="C12" s="17">
        <v>309770.09970000025</v>
      </c>
    </row>
    <row r="13" spans="1:3">
      <c r="A13" s="24" t="s">
        <v>10951</v>
      </c>
      <c r="B13" s="17">
        <v>31469.663800000035</v>
      </c>
      <c r="C13" s="17">
        <v>197115.20170000009</v>
      </c>
    </row>
    <row r="14" spans="1:3">
      <c r="A14" s="24" t="s">
        <v>10952</v>
      </c>
      <c r="B14" s="17">
        <v>35825.536599999927</v>
      </c>
      <c r="C14" s="17">
        <v>349120.07400000008</v>
      </c>
    </row>
    <row r="15" spans="1:3">
      <c r="A15" s="24" t="s">
        <v>10953</v>
      </c>
      <c r="B15" s="17">
        <v>43436.13390000003</v>
      </c>
      <c r="C15" s="17">
        <v>332177.15950000001</v>
      </c>
    </row>
    <row r="16" spans="1:3">
      <c r="A16" s="24" t="s">
        <v>10934</v>
      </c>
      <c r="B16" s="17">
        <v>286397.02169999998</v>
      </c>
      <c r="C16" s="17">
        <v>2297200.8603000008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5ECCD-FB39-4454-883F-832ECAA3E4C2}">
  <dimension ref="A3:F7"/>
  <sheetViews>
    <sheetView workbookViewId="0">
      <selection activeCell="O25" sqref="O25"/>
    </sheetView>
  </sheetViews>
  <sheetFormatPr defaultRowHeight="14.4"/>
  <cols>
    <col min="1" max="1" width="13.109375" bestFit="1" customWidth="1"/>
    <col min="2" max="2" width="11.6640625" bestFit="1" customWidth="1"/>
    <col min="5" max="5" width="14.109375" customWidth="1"/>
  </cols>
  <sheetData>
    <row r="3" spans="1:6">
      <c r="A3" s="15" t="s">
        <v>10933</v>
      </c>
      <c r="B3" t="s">
        <v>10957</v>
      </c>
    </row>
    <row r="4" spans="1:6">
      <c r="A4" s="16" t="s">
        <v>32</v>
      </c>
      <c r="B4" s="29">
        <v>18451.272799999992</v>
      </c>
      <c r="E4" t="str">
        <f>A4</f>
        <v>Furniture</v>
      </c>
      <c r="F4">
        <f>GETPIVOTDATA("Profit",$A$3,"Category","Furniture")</f>
        <v>18451.272799999992</v>
      </c>
    </row>
    <row r="5" spans="1:6">
      <c r="A5" s="16" t="s">
        <v>46</v>
      </c>
      <c r="B5" s="29">
        <v>122490.8008000001</v>
      </c>
      <c r="E5" t="str">
        <f t="shared" ref="E5:E6" si="0">A5</f>
        <v>Office Supplies</v>
      </c>
      <c r="F5">
        <f>GETPIVOTDATA("Profit",$A$3,"Category","Office Supplies")</f>
        <v>122490.8008000001</v>
      </c>
    </row>
    <row r="6" spans="1:6">
      <c r="A6" s="16" t="s">
        <v>71</v>
      </c>
      <c r="B6" s="29">
        <v>145454.9480999998</v>
      </c>
      <c r="E6" t="str">
        <f t="shared" si="0"/>
        <v>Technology</v>
      </c>
      <c r="F6">
        <f>GETPIVOTDATA("Profit",$A$3,"Category","Technology")</f>
        <v>145454.9480999998</v>
      </c>
    </row>
    <row r="7" spans="1:6">
      <c r="A7" s="16" t="s">
        <v>10934</v>
      </c>
      <c r="B7" s="29">
        <v>286397.02169999992</v>
      </c>
      <c r="E7" t="str">
        <f>A7</f>
        <v>Grand Total</v>
      </c>
      <c r="F7">
        <f>GETPIVOTDATA("Profit",$A$3)</f>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08F7-760F-47B5-ACC5-64A877DFA80A}">
  <dimension ref="A3:C7"/>
  <sheetViews>
    <sheetView workbookViewId="0">
      <selection activeCell="M23" sqref="M23"/>
    </sheetView>
  </sheetViews>
  <sheetFormatPr defaultRowHeight="14.4"/>
  <cols>
    <col min="1" max="1" width="13.109375" bestFit="1" customWidth="1"/>
    <col min="2" max="2" width="11.21875" bestFit="1" customWidth="1"/>
  </cols>
  <sheetData>
    <row r="3" spans="1:3">
      <c r="A3" s="15" t="s">
        <v>10933</v>
      </c>
      <c r="B3" t="s">
        <v>10958</v>
      </c>
    </row>
    <row r="4" spans="1:3">
      <c r="A4" s="16" t="s">
        <v>32</v>
      </c>
      <c r="B4" s="32">
        <v>0.32300170530281774</v>
      </c>
      <c r="C4" s="31">
        <f>GETPIVOTDATA("Sales",$A$3,"Category","Furniture")/GETPIVOTDATA("Sales",$A$3)</f>
        <v>0.32300170530281774</v>
      </c>
    </row>
    <row r="5" spans="1:3">
      <c r="A5" s="16" t="s">
        <v>46</v>
      </c>
      <c r="B5" s="32">
        <v>0.31301008302169103</v>
      </c>
      <c r="C5" s="31">
        <f>GETPIVOTDATA("Sales",$A$3,"Category","Office Supplies")/GETPIVOTDATA("Sales",$A$3)</f>
        <v>0.31301008302169103</v>
      </c>
    </row>
    <row r="6" spans="1:3">
      <c r="A6" s="16" t="s">
        <v>71</v>
      </c>
      <c r="B6" s="32">
        <v>0.36398821167549117</v>
      </c>
      <c r="C6" s="31">
        <f>GETPIVOTDATA("Sales",$A$3,"Category","Technology")/GETPIVOTDATA("Sales",$A$3)</f>
        <v>0.36398821167549117</v>
      </c>
    </row>
    <row r="7" spans="1:3">
      <c r="A7" s="16" t="s">
        <v>10934</v>
      </c>
      <c r="B7" s="33">
        <v>1</v>
      </c>
      <c r="C7" s="32">
        <f>SUM(C4:C6)</f>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0D937-44AD-4573-9DE4-D5D734EEF483}">
  <dimension ref="A3:E53"/>
  <sheetViews>
    <sheetView topLeftCell="A18" workbookViewId="0">
      <selection activeCell="M19" sqref="M19"/>
    </sheetView>
  </sheetViews>
  <sheetFormatPr defaultRowHeight="14.4"/>
  <cols>
    <col min="1" max="1" width="17.33203125" bestFit="1" customWidth="1"/>
    <col min="2" max="2" width="11.21875" bestFit="1" customWidth="1"/>
    <col min="4" max="4" width="17.6640625" customWidth="1"/>
  </cols>
  <sheetData>
    <row r="3" spans="1:5">
      <c r="A3" s="15" t="s">
        <v>10933</v>
      </c>
      <c r="B3" t="s">
        <v>10958</v>
      </c>
      <c r="D3" s="34" t="s">
        <v>11</v>
      </c>
      <c r="E3" s="34" t="s">
        <v>18</v>
      </c>
    </row>
    <row r="4" spans="1:5">
      <c r="A4" s="16" t="s">
        <v>358</v>
      </c>
      <c r="B4" s="29">
        <v>19510.639999999992</v>
      </c>
      <c r="D4" t="str">
        <f>A4</f>
        <v>Alabama</v>
      </c>
      <c r="E4">
        <f>GETPIVOTDATA("Sales",$A$3,"State",A4)</f>
        <v>19510.639999999992</v>
      </c>
    </row>
    <row r="5" spans="1:5">
      <c r="A5" s="16" t="s">
        <v>310</v>
      </c>
      <c r="B5" s="29">
        <v>35282.000999999997</v>
      </c>
      <c r="D5" t="str">
        <f t="shared" ref="D5:D52" si="0">A5</f>
        <v>Arizona</v>
      </c>
      <c r="E5">
        <f>GETPIVOTDATA("Sales",$A$3,"State",A5)</f>
        <v>35282.000999999997</v>
      </c>
    </row>
    <row r="6" spans="1:5">
      <c r="A6" s="16" t="s">
        <v>1707</v>
      </c>
      <c r="B6" s="29">
        <v>11678.129999999997</v>
      </c>
      <c r="D6" t="str">
        <f t="shared" si="0"/>
        <v>Arkansas</v>
      </c>
      <c r="E6">
        <f t="shared" ref="E6:E52" si="1">GETPIVOTDATA("Sales",$A$3,"State",A6)</f>
        <v>11678.129999999997</v>
      </c>
    </row>
    <row r="7" spans="1:5">
      <c r="A7" s="16" t="s">
        <v>43</v>
      </c>
      <c r="B7" s="29">
        <v>457687.63150000101</v>
      </c>
      <c r="D7" t="str">
        <f t="shared" si="0"/>
        <v>California</v>
      </c>
      <c r="E7">
        <f t="shared" si="1"/>
        <v>457687.63150000101</v>
      </c>
    </row>
    <row r="8" spans="1:5">
      <c r="A8" s="16" t="s">
        <v>457</v>
      </c>
      <c r="B8" s="29">
        <v>32108.117999999995</v>
      </c>
      <c r="D8" t="str">
        <f t="shared" si="0"/>
        <v>Colorado</v>
      </c>
      <c r="E8">
        <f t="shared" si="1"/>
        <v>32108.117999999995</v>
      </c>
    </row>
    <row r="9" spans="1:5">
      <c r="A9" s="16" t="s">
        <v>747</v>
      </c>
      <c r="B9" s="29">
        <v>13384.356999999996</v>
      </c>
      <c r="D9" t="str">
        <f t="shared" si="0"/>
        <v>Connecticut</v>
      </c>
      <c r="E9">
        <f t="shared" si="1"/>
        <v>13384.356999999996</v>
      </c>
    </row>
    <row r="10" spans="1:5">
      <c r="A10" s="16" t="s">
        <v>245</v>
      </c>
      <c r="B10" s="29">
        <v>27451.068999999992</v>
      </c>
      <c r="D10" t="str">
        <f t="shared" si="0"/>
        <v>Delaware</v>
      </c>
      <c r="E10">
        <f t="shared" si="1"/>
        <v>27451.068999999992</v>
      </c>
    </row>
    <row r="11" spans="1:5">
      <c r="A11" s="16" t="s">
        <v>3034</v>
      </c>
      <c r="B11" s="29">
        <v>2865.0199999999995</v>
      </c>
      <c r="D11" t="str">
        <f t="shared" si="0"/>
        <v>District of Columbia</v>
      </c>
      <c r="E11">
        <f t="shared" si="1"/>
        <v>2865.0199999999995</v>
      </c>
    </row>
    <row r="12" spans="1:5">
      <c r="A12" s="16" t="s">
        <v>54</v>
      </c>
      <c r="B12" s="29">
        <v>89473.707999999999</v>
      </c>
      <c r="D12" t="str">
        <f t="shared" si="0"/>
        <v>Florida</v>
      </c>
      <c r="E12">
        <f t="shared" si="1"/>
        <v>89473.707999999999</v>
      </c>
    </row>
    <row r="13" spans="1:5">
      <c r="A13" s="16" t="s">
        <v>1272</v>
      </c>
      <c r="B13" s="29">
        <v>49095.840000000004</v>
      </c>
      <c r="D13" t="str">
        <f t="shared" si="0"/>
        <v>Georgia</v>
      </c>
      <c r="E13">
        <f t="shared" si="1"/>
        <v>49095.840000000004</v>
      </c>
    </row>
    <row r="14" spans="1:5">
      <c r="A14" s="16" t="s">
        <v>6260</v>
      </c>
      <c r="B14" s="29">
        <v>4382.4860000000017</v>
      </c>
      <c r="D14" t="str">
        <f t="shared" si="0"/>
        <v>Idaho</v>
      </c>
      <c r="E14">
        <f t="shared" si="1"/>
        <v>4382.4860000000017</v>
      </c>
    </row>
    <row r="15" spans="1:5">
      <c r="A15" s="16" t="s">
        <v>211</v>
      </c>
      <c r="B15" s="29">
        <v>80166.10099999985</v>
      </c>
      <c r="D15" t="str">
        <f t="shared" si="0"/>
        <v>Illinois</v>
      </c>
      <c r="E15">
        <f t="shared" si="1"/>
        <v>80166.10099999985</v>
      </c>
    </row>
    <row r="16" spans="1:5">
      <c r="A16" s="16" t="s">
        <v>254</v>
      </c>
      <c r="B16" s="29">
        <v>53555.360000000001</v>
      </c>
      <c r="D16" t="str">
        <f t="shared" si="0"/>
        <v>Indiana</v>
      </c>
      <c r="E16">
        <f t="shared" si="1"/>
        <v>53555.360000000001</v>
      </c>
    </row>
    <row r="17" spans="1:5">
      <c r="A17" s="16" t="s">
        <v>489</v>
      </c>
      <c r="B17" s="29">
        <v>4579.7599999999993</v>
      </c>
      <c r="D17" t="str">
        <f t="shared" si="0"/>
        <v>Iowa</v>
      </c>
      <c r="E17">
        <f t="shared" si="1"/>
        <v>4579.7599999999993</v>
      </c>
    </row>
    <row r="18" spans="1:5">
      <c r="A18" s="16" t="s">
        <v>4530</v>
      </c>
      <c r="B18" s="29">
        <v>2914.31</v>
      </c>
      <c r="D18" t="str">
        <f t="shared" si="0"/>
        <v>Kansas</v>
      </c>
      <c r="E18">
        <f t="shared" si="1"/>
        <v>2914.31</v>
      </c>
    </row>
    <row r="19" spans="1:5">
      <c r="A19" s="16" t="s">
        <v>29</v>
      </c>
      <c r="B19" s="29">
        <v>36591.749999999971</v>
      </c>
      <c r="D19" t="str">
        <f t="shared" si="0"/>
        <v>Kentucky</v>
      </c>
      <c r="E19">
        <f t="shared" si="1"/>
        <v>36591.749999999971</v>
      </c>
    </row>
    <row r="20" spans="1:5">
      <c r="A20" s="16" t="s">
        <v>736</v>
      </c>
      <c r="B20" s="29">
        <v>9217.0299999999988</v>
      </c>
      <c r="D20" t="str">
        <f t="shared" si="0"/>
        <v>Louisiana</v>
      </c>
      <c r="E20">
        <f t="shared" si="1"/>
        <v>9217.0299999999988</v>
      </c>
    </row>
    <row r="21" spans="1:5">
      <c r="A21" s="16" t="s">
        <v>5235</v>
      </c>
      <c r="B21" s="29">
        <v>1270.53</v>
      </c>
      <c r="D21" t="str">
        <f t="shared" si="0"/>
        <v>Maine</v>
      </c>
      <c r="E21">
        <f t="shared" si="1"/>
        <v>1270.53</v>
      </c>
    </row>
    <row r="22" spans="1:5">
      <c r="A22" s="16" t="s">
        <v>2735</v>
      </c>
      <c r="B22" s="29">
        <v>23705.523000000005</v>
      </c>
      <c r="D22" t="str">
        <f t="shared" si="0"/>
        <v>Maryland</v>
      </c>
      <c r="E22">
        <f t="shared" si="1"/>
        <v>23705.523000000005</v>
      </c>
    </row>
    <row r="23" spans="1:5">
      <c r="A23" s="16" t="s">
        <v>1245</v>
      </c>
      <c r="B23" s="29">
        <v>28634.43399999999</v>
      </c>
      <c r="D23" t="str">
        <f t="shared" si="0"/>
        <v>Massachusetts</v>
      </c>
      <c r="E23">
        <f t="shared" si="1"/>
        <v>28634.43399999999</v>
      </c>
    </row>
    <row r="24" spans="1:5">
      <c r="A24" s="16" t="s">
        <v>238</v>
      </c>
      <c r="B24" s="29">
        <v>76269.614000000016</v>
      </c>
      <c r="D24" t="str">
        <f t="shared" si="0"/>
        <v>Michigan</v>
      </c>
      <c r="E24">
        <f t="shared" si="1"/>
        <v>76269.614000000016</v>
      </c>
    </row>
    <row r="25" spans="1:5">
      <c r="A25" s="16" t="s">
        <v>229</v>
      </c>
      <c r="B25" s="29">
        <v>29863.149999999994</v>
      </c>
      <c r="D25" t="str">
        <f t="shared" si="0"/>
        <v>Minnesota</v>
      </c>
      <c r="E25">
        <f t="shared" si="1"/>
        <v>29863.149999999994</v>
      </c>
    </row>
    <row r="26" spans="1:5">
      <c r="A26" s="16" t="s">
        <v>1487</v>
      </c>
      <c r="B26" s="29">
        <v>10771.34</v>
      </c>
      <c r="D26" t="str">
        <f t="shared" si="0"/>
        <v>Mississippi</v>
      </c>
      <c r="E26">
        <f t="shared" si="1"/>
        <v>10771.34</v>
      </c>
    </row>
    <row r="27" spans="1:5">
      <c r="A27" s="16" t="s">
        <v>596</v>
      </c>
      <c r="B27" s="29">
        <v>22205.149999999998</v>
      </c>
      <c r="D27" t="str">
        <f t="shared" si="0"/>
        <v>Missouri</v>
      </c>
      <c r="E27">
        <f t="shared" si="1"/>
        <v>22205.149999999998</v>
      </c>
    </row>
    <row r="28" spans="1:5">
      <c r="A28" s="16" t="s">
        <v>1762</v>
      </c>
      <c r="B28" s="29">
        <v>5589.3519999999971</v>
      </c>
      <c r="D28" t="str">
        <f t="shared" si="0"/>
        <v>Montana</v>
      </c>
      <c r="E28">
        <f t="shared" si="1"/>
        <v>5589.3519999999971</v>
      </c>
    </row>
    <row r="29" spans="1:5">
      <c r="A29" s="16" t="s">
        <v>138</v>
      </c>
      <c r="B29" s="29">
        <v>7464.9299999999985</v>
      </c>
      <c r="D29" t="str">
        <f t="shared" si="0"/>
        <v>Nebraska</v>
      </c>
      <c r="E29">
        <f t="shared" si="1"/>
        <v>7464.9299999999985</v>
      </c>
    </row>
    <row r="30" spans="1:5">
      <c r="A30" s="16" t="s">
        <v>1392</v>
      </c>
      <c r="B30" s="29">
        <v>16729.101999999999</v>
      </c>
      <c r="D30" t="str">
        <f t="shared" si="0"/>
        <v>Nevada</v>
      </c>
      <c r="E30">
        <f t="shared" si="1"/>
        <v>16729.101999999999</v>
      </c>
    </row>
    <row r="31" spans="1:5">
      <c r="A31" s="16" t="s">
        <v>2694</v>
      </c>
      <c r="B31" s="29">
        <v>7292.5239999999994</v>
      </c>
      <c r="D31" t="str">
        <f t="shared" si="0"/>
        <v>New Hampshire</v>
      </c>
      <c r="E31">
        <f t="shared" si="1"/>
        <v>7292.5239999999994</v>
      </c>
    </row>
    <row r="32" spans="1:5">
      <c r="A32" s="16" t="s">
        <v>788</v>
      </c>
      <c r="B32" s="29">
        <v>35764.312000000013</v>
      </c>
      <c r="D32" t="str">
        <f t="shared" si="0"/>
        <v>New Jersey</v>
      </c>
      <c r="E32">
        <f t="shared" si="1"/>
        <v>35764.312000000013</v>
      </c>
    </row>
    <row r="33" spans="1:5">
      <c r="A33" s="16" t="s">
        <v>668</v>
      </c>
      <c r="B33" s="29">
        <v>4783.5220000000008</v>
      </c>
      <c r="D33" t="str">
        <f t="shared" si="0"/>
        <v>New Mexico</v>
      </c>
      <c r="E33">
        <f t="shared" si="1"/>
        <v>4783.5220000000008</v>
      </c>
    </row>
    <row r="34" spans="1:5">
      <c r="A34" s="16" t="s">
        <v>267</v>
      </c>
      <c r="B34" s="29">
        <v>310876.27099999978</v>
      </c>
      <c r="D34" t="str">
        <f t="shared" si="0"/>
        <v>New York</v>
      </c>
      <c r="E34">
        <f t="shared" si="1"/>
        <v>310876.27099999978</v>
      </c>
    </row>
    <row r="35" spans="1:5">
      <c r="A35" s="16" t="s">
        <v>88</v>
      </c>
      <c r="B35" s="29">
        <v>55603.163999999968</v>
      </c>
      <c r="D35" t="str">
        <f t="shared" si="0"/>
        <v>North Carolina</v>
      </c>
      <c r="E35">
        <f t="shared" si="1"/>
        <v>55603.163999999968</v>
      </c>
    </row>
    <row r="36" spans="1:5">
      <c r="A36" s="16" t="s">
        <v>7449</v>
      </c>
      <c r="B36" s="29">
        <v>919.91</v>
      </c>
      <c r="D36" t="str">
        <f t="shared" si="0"/>
        <v>North Dakota</v>
      </c>
      <c r="E36">
        <f t="shared" si="1"/>
        <v>919.91</v>
      </c>
    </row>
    <row r="37" spans="1:5">
      <c r="A37" s="16" t="s">
        <v>498</v>
      </c>
      <c r="B37" s="29">
        <v>78258.135999999926</v>
      </c>
      <c r="D37" t="str">
        <f t="shared" si="0"/>
        <v>Ohio</v>
      </c>
      <c r="E37">
        <f t="shared" si="1"/>
        <v>78258.135999999926</v>
      </c>
    </row>
    <row r="38" spans="1:5">
      <c r="A38" s="16" t="s">
        <v>649</v>
      </c>
      <c r="B38" s="29">
        <v>19683.390000000003</v>
      </c>
      <c r="D38" t="str">
        <f t="shared" si="0"/>
        <v>Oklahoma</v>
      </c>
      <c r="E38">
        <f t="shared" si="1"/>
        <v>19683.390000000003</v>
      </c>
    </row>
    <row r="39" spans="1:5">
      <c r="A39" s="16" t="s">
        <v>420</v>
      </c>
      <c r="B39" s="29">
        <v>17431.149999999991</v>
      </c>
      <c r="D39" t="str">
        <f t="shared" si="0"/>
        <v>Oregon</v>
      </c>
      <c r="E39">
        <f t="shared" si="1"/>
        <v>17431.149999999991</v>
      </c>
    </row>
    <row r="40" spans="1:5">
      <c r="A40" s="16" t="s">
        <v>147</v>
      </c>
      <c r="B40" s="29">
        <v>116511.91400000003</v>
      </c>
      <c r="D40" t="str">
        <f t="shared" si="0"/>
        <v>Pennsylvania</v>
      </c>
      <c r="E40">
        <f t="shared" si="1"/>
        <v>116511.91400000003</v>
      </c>
    </row>
    <row r="41" spans="1:5">
      <c r="A41" s="16" t="s">
        <v>1399</v>
      </c>
      <c r="B41" s="29">
        <v>22627.955999999995</v>
      </c>
      <c r="D41" t="str">
        <f t="shared" si="0"/>
        <v>Rhode Island</v>
      </c>
      <c r="E41">
        <f t="shared" si="1"/>
        <v>22627.955999999995</v>
      </c>
    </row>
    <row r="42" spans="1:5">
      <c r="A42" s="16" t="s">
        <v>383</v>
      </c>
      <c r="B42" s="29">
        <v>8481.7099999999991</v>
      </c>
      <c r="D42" t="str">
        <f t="shared" si="0"/>
        <v>South Carolina</v>
      </c>
      <c r="E42">
        <f t="shared" si="1"/>
        <v>8481.7099999999991</v>
      </c>
    </row>
    <row r="43" spans="1:5">
      <c r="A43" s="16" t="s">
        <v>5326</v>
      </c>
      <c r="B43" s="29">
        <v>1315.5600000000002</v>
      </c>
      <c r="D43" t="str">
        <f t="shared" si="0"/>
        <v>South Dakota</v>
      </c>
      <c r="E43">
        <f t="shared" si="1"/>
        <v>1315.5600000000002</v>
      </c>
    </row>
    <row r="44" spans="1:5">
      <c r="A44" s="16" t="s">
        <v>335</v>
      </c>
      <c r="B44" s="29">
        <v>30661.872999999981</v>
      </c>
      <c r="D44" t="str">
        <f t="shared" si="0"/>
        <v>Tennessee</v>
      </c>
      <c r="E44">
        <f t="shared" si="1"/>
        <v>30661.872999999981</v>
      </c>
    </row>
    <row r="45" spans="1:5">
      <c r="A45" s="16" t="s">
        <v>104</v>
      </c>
      <c r="B45" s="29">
        <v>170188.04580000002</v>
      </c>
      <c r="D45" t="str">
        <f t="shared" si="0"/>
        <v>Texas</v>
      </c>
      <c r="E45">
        <f t="shared" si="1"/>
        <v>170188.04580000002</v>
      </c>
    </row>
    <row r="46" spans="1:5">
      <c r="A46" s="16" t="s">
        <v>121</v>
      </c>
      <c r="B46" s="29">
        <v>11220.055999999999</v>
      </c>
      <c r="D46" t="str">
        <f t="shared" si="0"/>
        <v>Utah</v>
      </c>
      <c r="E46">
        <f t="shared" si="1"/>
        <v>11220.055999999999</v>
      </c>
    </row>
    <row r="47" spans="1:5">
      <c r="A47" s="16" t="s">
        <v>5203</v>
      </c>
      <c r="B47" s="29">
        <v>8929.369999999999</v>
      </c>
      <c r="D47" t="str">
        <f t="shared" si="0"/>
        <v>Vermont</v>
      </c>
      <c r="E47">
        <f t="shared" si="1"/>
        <v>8929.369999999999</v>
      </c>
    </row>
    <row r="48" spans="1:5">
      <c r="A48" s="16" t="s">
        <v>319</v>
      </c>
      <c r="B48" s="29">
        <v>70636.719999999987</v>
      </c>
      <c r="D48" t="str">
        <f t="shared" si="0"/>
        <v>Virginia</v>
      </c>
      <c r="E48">
        <f t="shared" si="1"/>
        <v>70636.719999999987</v>
      </c>
    </row>
    <row r="49" spans="1:5">
      <c r="A49" s="16" t="s">
        <v>96</v>
      </c>
      <c r="B49" s="29">
        <v>138641.26999999993</v>
      </c>
      <c r="D49" t="str">
        <f t="shared" si="0"/>
        <v>Washington</v>
      </c>
      <c r="E49">
        <f t="shared" si="1"/>
        <v>138641.26999999993</v>
      </c>
    </row>
    <row r="50" spans="1:5">
      <c r="A50" s="16" t="s">
        <v>9726</v>
      </c>
      <c r="B50" s="29">
        <v>1209.8240000000001</v>
      </c>
      <c r="D50" t="str">
        <f t="shared" si="0"/>
        <v>West Virginia</v>
      </c>
      <c r="E50">
        <f t="shared" si="1"/>
        <v>1209.8240000000001</v>
      </c>
    </row>
    <row r="51" spans="1:5">
      <c r="A51" s="16" t="s">
        <v>114</v>
      </c>
      <c r="B51" s="29">
        <v>32114.610000000019</v>
      </c>
      <c r="D51" t="str">
        <f t="shared" si="0"/>
        <v>Wisconsin</v>
      </c>
      <c r="E51">
        <f t="shared" si="1"/>
        <v>32114.610000000019</v>
      </c>
    </row>
    <row r="52" spans="1:5">
      <c r="A52" s="16" t="s">
        <v>8542</v>
      </c>
      <c r="B52" s="29">
        <v>1603.1360000000002</v>
      </c>
      <c r="D52" t="str">
        <f t="shared" si="0"/>
        <v>Wyoming</v>
      </c>
      <c r="E52">
        <f t="shared" si="1"/>
        <v>1603.1360000000002</v>
      </c>
    </row>
    <row r="53" spans="1:5">
      <c r="A53" s="16" t="s">
        <v>10934</v>
      </c>
      <c r="B53" s="29">
        <v>2297200.8603000003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FCAAF-7B18-4AD1-9F36-709D6AC3B2C6}">
  <dimension ref="A3:B9"/>
  <sheetViews>
    <sheetView workbookViewId="0">
      <selection activeCell="N24" sqref="N24"/>
    </sheetView>
  </sheetViews>
  <sheetFormatPr defaultRowHeight="14.4"/>
  <cols>
    <col min="1" max="1" width="12.44140625" bestFit="1" customWidth="1"/>
    <col min="2" max="2" width="11.21875" bestFit="1" customWidth="1"/>
  </cols>
  <sheetData>
    <row r="3" spans="1:2">
      <c r="A3" s="15" t="s">
        <v>10933</v>
      </c>
      <c r="B3" t="s">
        <v>10958</v>
      </c>
    </row>
    <row r="4" spans="1:2">
      <c r="A4" s="16" t="s">
        <v>75</v>
      </c>
      <c r="B4" s="29">
        <v>203412.73300000009</v>
      </c>
    </row>
    <row r="5" spans="1:2">
      <c r="A5" s="16" t="s">
        <v>36</v>
      </c>
      <c r="B5" s="29">
        <v>328449.1030000007</v>
      </c>
    </row>
    <row r="6" spans="1:2">
      <c r="A6" s="16" t="s">
        <v>72</v>
      </c>
      <c r="B6" s="29">
        <v>330007.05400000012</v>
      </c>
    </row>
    <row r="7" spans="1:2">
      <c r="A7" s="16" t="s">
        <v>59</v>
      </c>
      <c r="B7" s="29">
        <v>223843.60800000012</v>
      </c>
    </row>
    <row r="8" spans="1:2">
      <c r="A8" s="16" t="s">
        <v>56</v>
      </c>
      <c r="B8" s="29">
        <v>206965.53200000009</v>
      </c>
    </row>
    <row r="9" spans="1:2">
      <c r="A9" s="16" t="s">
        <v>10934</v>
      </c>
      <c r="B9" s="29">
        <v>1292678.0300000012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5C4D7-BB0D-4E11-B10C-CC0E3AC6B3EF}">
  <dimension ref="A3:Q65"/>
  <sheetViews>
    <sheetView topLeftCell="D34" workbookViewId="0">
      <selection activeCell="J60" sqref="J60"/>
    </sheetView>
  </sheetViews>
  <sheetFormatPr defaultRowHeight="14.4"/>
  <cols>
    <col min="1" max="1" width="12.44140625" bestFit="1" customWidth="1"/>
    <col min="2" max="2" width="11.21875" bestFit="1" customWidth="1"/>
    <col min="3" max="5" width="12.44140625" bestFit="1" customWidth="1"/>
    <col min="6" max="6" width="11.6640625" bestFit="1" customWidth="1"/>
    <col min="7" max="7" width="18" bestFit="1" customWidth="1"/>
    <col min="8" max="8" width="12.44140625" bestFit="1" customWidth="1"/>
    <col min="9" max="9" width="11.6640625" bestFit="1" customWidth="1"/>
    <col min="10" max="10" width="11.21875" bestFit="1" customWidth="1"/>
    <col min="11" max="12" width="15.5546875" bestFit="1" customWidth="1"/>
    <col min="13" max="13" width="12.44140625" bestFit="1" customWidth="1"/>
    <col min="14" max="14" width="18" bestFit="1" customWidth="1"/>
  </cols>
  <sheetData>
    <row r="3" spans="1:17">
      <c r="A3" s="9" t="s">
        <v>10933</v>
      </c>
      <c r="B3" s="10" t="s">
        <v>10958</v>
      </c>
      <c r="D3" s="9" t="s">
        <v>10933</v>
      </c>
      <c r="E3" s="10" t="s">
        <v>10957</v>
      </c>
      <c r="G3" s="9" t="s">
        <v>10933</v>
      </c>
      <c r="H3" s="10" t="s">
        <v>10959</v>
      </c>
      <c r="J3" s="9" t="s">
        <v>10933</v>
      </c>
      <c r="K3" s="10" t="s">
        <v>10935</v>
      </c>
      <c r="M3" s="9" t="s">
        <v>10933</v>
      </c>
      <c r="N3" s="10" t="s">
        <v>10960</v>
      </c>
    </row>
    <row r="4" spans="1:17">
      <c r="A4" s="20" t="s">
        <v>10939</v>
      </c>
      <c r="B4" s="27">
        <v>95365.937600000019</v>
      </c>
      <c r="D4" s="20" t="s">
        <v>10939</v>
      </c>
      <c r="E4" s="27">
        <v>9199.2699999999986</v>
      </c>
      <c r="G4" s="20" t="s">
        <v>10939</v>
      </c>
      <c r="H4" s="27">
        <v>1500</v>
      </c>
      <c r="J4" s="20" t="s">
        <v>10939</v>
      </c>
      <c r="K4" s="27">
        <v>387</v>
      </c>
      <c r="M4" s="20" t="s">
        <v>10939</v>
      </c>
      <c r="N4" s="25">
        <v>9.6462848596792874</v>
      </c>
    </row>
    <row r="5" spans="1:17">
      <c r="A5" s="21" t="s">
        <v>10940</v>
      </c>
      <c r="B5" s="28">
        <v>60172.649400000024</v>
      </c>
      <c r="D5" s="21" t="s">
        <v>10940</v>
      </c>
      <c r="E5" s="28">
        <v>10288.898699999991</v>
      </c>
      <c r="G5" s="21" t="s">
        <v>10940</v>
      </c>
      <c r="H5" s="28">
        <v>1068</v>
      </c>
      <c r="J5" s="21" t="s">
        <v>10940</v>
      </c>
      <c r="K5" s="28">
        <v>301</v>
      </c>
      <c r="M5" s="21" t="s">
        <v>10940</v>
      </c>
      <c r="N5" s="26">
        <v>17.098962406664427</v>
      </c>
    </row>
    <row r="6" spans="1:17">
      <c r="A6" s="21" t="s">
        <v>10941</v>
      </c>
      <c r="B6" s="28">
        <v>199252.98399999991</v>
      </c>
      <c r="D6" s="21" t="s">
        <v>10941</v>
      </c>
      <c r="E6" s="28">
        <v>26806.573700000015</v>
      </c>
      <c r="G6" s="21" t="s">
        <v>10941</v>
      </c>
      <c r="H6" s="28">
        <v>2491</v>
      </c>
      <c r="J6" s="21" t="s">
        <v>10941</v>
      </c>
      <c r="K6" s="28">
        <v>680</v>
      </c>
      <c r="M6" s="21" t="s">
        <v>10941</v>
      </c>
      <c r="N6" s="26">
        <v>13.453536886554247</v>
      </c>
    </row>
    <row r="7" spans="1:17">
      <c r="A7" s="21" t="s">
        <v>10943</v>
      </c>
      <c r="B7" s="28">
        <v>141851.5674</v>
      </c>
      <c r="D7" s="21" t="s">
        <v>10943</v>
      </c>
      <c r="E7" s="28">
        <v>13437.806799999998</v>
      </c>
      <c r="G7" s="21" t="s">
        <v>10943</v>
      </c>
      <c r="H7" s="28">
        <v>2441</v>
      </c>
      <c r="J7" s="21" t="s">
        <v>10943</v>
      </c>
      <c r="K7" s="28">
        <v>663</v>
      </c>
      <c r="M7" s="21" t="s">
        <v>10943</v>
      </c>
      <c r="N7" s="26">
        <v>9.473146505394201</v>
      </c>
    </row>
    <row r="8" spans="1:17">
      <c r="A8" s="21" t="s">
        <v>10944</v>
      </c>
      <c r="B8" s="28">
        <v>156122.28669999994</v>
      </c>
      <c r="D8" s="21" t="s">
        <v>10944</v>
      </c>
      <c r="E8" s="28">
        <v>22308.51279999999</v>
      </c>
      <c r="G8" s="21" t="s">
        <v>10944</v>
      </c>
      <c r="H8" s="28">
        <v>2850</v>
      </c>
      <c r="J8" s="21" t="s">
        <v>10944</v>
      </c>
      <c r="K8" s="28">
        <v>750</v>
      </c>
      <c r="M8" s="21" t="s">
        <v>10944</v>
      </c>
      <c r="N8" s="26">
        <v>14.289127626517143</v>
      </c>
    </row>
    <row r="9" spans="1:17">
      <c r="A9" s="21" t="s">
        <v>10945</v>
      </c>
      <c r="B9" s="28">
        <v>147082.61130000011</v>
      </c>
      <c r="D9" s="21" t="s">
        <v>10945</v>
      </c>
      <c r="E9" s="28">
        <v>20899.334500000012</v>
      </c>
      <c r="G9" s="21" t="s">
        <v>10945</v>
      </c>
      <c r="H9" s="28">
        <v>2644</v>
      </c>
      <c r="J9" s="21" t="s">
        <v>10945</v>
      </c>
      <c r="K9" s="28">
        <v>709</v>
      </c>
      <c r="M9" s="21" t="s">
        <v>10945</v>
      </c>
      <c r="N9" s="26">
        <v>14.209249016780271</v>
      </c>
    </row>
    <row r="10" spans="1:17">
      <c r="A10" s="21" t="s">
        <v>10947</v>
      </c>
      <c r="B10" s="28">
        <v>149580.83800000031</v>
      </c>
      <c r="D10" s="21" t="s">
        <v>10947</v>
      </c>
      <c r="E10" s="28">
        <v>13535.38299999998</v>
      </c>
      <c r="G10" s="21" t="s">
        <v>10947</v>
      </c>
      <c r="H10" s="28">
        <v>2705</v>
      </c>
      <c r="J10" s="21" t="s">
        <v>10947</v>
      </c>
      <c r="K10" s="28">
        <v>708</v>
      </c>
      <c r="M10" s="21" t="s">
        <v>10947</v>
      </c>
      <c r="N10" s="26">
        <v>9.0488749635163508</v>
      </c>
    </row>
    <row r="11" spans="1:17">
      <c r="A11" s="21" t="s">
        <v>10948</v>
      </c>
      <c r="B11" s="28">
        <v>159589.45099999988</v>
      </c>
      <c r="D11" s="21" t="s">
        <v>10948</v>
      </c>
      <c r="E11" s="28">
        <v>21896.715399999972</v>
      </c>
      <c r="G11" s="21" t="s">
        <v>10948</v>
      </c>
      <c r="H11" s="28">
        <v>2796</v>
      </c>
      <c r="J11" s="21" t="s">
        <v>10948</v>
      </c>
      <c r="K11" s="28">
        <v>710</v>
      </c>
      <c r="M11" s="21" t="s">
        <v>10948</v>
      </c>
      <c r="N11" s="26">
        <v>13.720653378273722</v>
      </c>
    </row>
    <row r="12" spans="1:17">
      <c r="A12" s="21" t="s">
        <v>10949</v>
      </c>
      <c r="B12" s="28">
        <v>309770.09970000025</v>
      </c>
      <c r="D12" s="21" t="s">
        <v>10949</v>
      </c>
      <c r="E12" s="28">
        <v>37293.192500000034</v>
      </c>
      <c r="G12" s="21" t="s">
        <v>10949</v>
      </c>
      <c r="H12" s="28">
        <v>5073</v>
      </c>
      <c r="J12" s="21" t="s">
        <v>10949</v>
      </c>
      <c r="K12" s="28">
        <v>1386</v>
      </c>
      <c r="M12" s="21" t="s">
        <v>10949</v>
      </c>
      <c r="N12" s="26">
        <v>12.038990379031732</v>
      </c>
    </row>
    <row r="13" spans="1:17">
      <c r="A13" s="21" t="s">
        <v>10951</v>
      </c>
      <c r="B13" s="28">
        <v>197115.20170000009</v>
      </c>
      <c r="D13" s="21" t="s">
        <v>10951</v>
      </c>
      <c r="E13" s="28">
        <v>31469.663800000035</v>
      </c>
      <c r="G13" s="21" t="s">
        <v>10951</v>
      </c>
      <c r="H13" s="28">
        <v>3095</v>
      </c>
      <c r="J13" s="21" t="s">
        <v>10951</v>
      </c>
      <c r="K13" s="28">
        <v>817</v>
      </c>
      <c r="M13" s="21" t="s">
        <v>10951</v>
      </c>
      <c r="N13" s="26">
        <v>15.965112547684351</v>
      </c>
    </row>
    <row r="14" spans="1:17">
      <c r="A14" s="21" t="s">
        <v>10952</v>
      </c>
      <c r="B14" s="28">
        <v>349120.07400000008</v>
      </c>
      <c r="D14" s="21" t="s">
        <v>10952</v>
      </c>
      <c r="E14" s="28">
        <v>35825.536599999927</v>
      </c>
      <c r="G14" s="21" t="s">
        <v>10952</v>
      </c>
      <c r="H14" s="28">
        <v>5741</v>
      </c>
      <c r="J14" s="21" t="s">
        <v>10952</v>
      </c>
      <c r="K14" s="28">
        <v>1462</v>
      </c>
      <c r="M14" s="21" t="s">
        <v>10952</v>
      </c>
      <c r="N14" s="26">
        <v>10.261666191099604</v>
      </c>
    </row>
    <row r="15" spans="1:17">
      <c r="A15" s="21" t="s">
        <v>10953</v>
      </c>
      <c r="B15" s="28">
        <v>332177.15950000001</v>
      </c>
      <c r="D15" s="21" t="s">
        <v>10953</v>
      </c>
      <c r="E15" s="28">
        <v>43436.13390000003</v>
      </c>
      <c r="G15" s="21" t="s">
        <v>10953</v>
      </c>
      <c r="H15" s="28">
        <v>5469</v>
      </c>
      <c r="J15" s="21" t="s">
        <v>10953</v>
      </c>
      <c r="K15" s="28">
        <v>1421</v>
      </c>
      <c r="M15" s="21" t="s">
        <v>10953</v>
      </c>
      <c r="N15" s="26">
        <v>13.076195234308404</v>
      </c>
    </row>
    <row r="16" spans="1:17">
      <c r="A16" s="22" t="s">
        <v>10934</v>
      </c>
      <c r="B16" s="14">
        <v>2297200.8603000008</v>
      </c>
      <c r="D16" s="22" t="s">
        <v>10934</v>
      </c>
      <c r="E16" s="14">
        <v>286397.02169999998</v>
      </c>
      <c r="G16" s="22" t="s">
        <v>10934</v>
      </c>
      <c r="H16" s="14">
        <v>37873</v>
      </c>
      <c r="J16" s="22" t="s">
        <v>10934</v>
      </c>
      <c r="K16" s="14">
        <v>9994</v>
      </c>
      <c r="M16" s="22" t="s">
        <v>10934</v>
      </c>
      <c r="N16" s="42">
        <v>12.467217240315856</v>
      </c>
      <c r="Q16" s="50"/>
    </row>
    <row r="17" spans="2:17">
      <c r="B17" s="43">
        <f>GETPIVOTDATA("Sales",$A$3)</f>
        <v>2297200.8603000008</v>
      </c>
      <c r="E17" s="43">
        <f>GETPIVOTDATA("Profit",$D$3)</f>
        <v>286397.02169999998</v>
      </c>
      <c r="H17" s="44">
        <f>GETPIVOTDATA("Quantity",$G$3)</f>
        <v>37873</v>
      </c>
      <c r="K17" s="44">
        <f>GETPIVOTDATA("Order ID",$J$3)</f>
        <v>9994</v>
      </c>
      <c r="N17" s="45">
        <f>GETPIVOTDATA("Profit Margin",$M$3)</f>
        <v>12.467217240315856</v>
      </c>
      <c r="Q17" s="50"/>
    </row>
    <row r="25" spans="2:17">
      <c r="C25" s="9" t="s">
        <v>10933</v>
      </c>
      <c r="D25" s="8" t="s">
        <v>10958</v>
      </c>
      <c r="E25" s="19" t="s">
        <v>10957</v>
      </c>
      <c r="F25" s="19" t="s">
        <v>10959</v>
      </c>
      <c r="G25" s="19" t="s">
        <v>10960</v>
      </c>
      <c r="H25" s="23" t="s">
        <v>10935</v>
      </c>
      <c r="I25" s="15"/>
      <c r="J25" s="15"/>
      <c r="K25" s="15"/>
      <c r="L25" s="15"/>
      <c r="M25" s="15"/>
      <c r="N25" s="15"/>
      <c r="O25" s="15"/>
    </row>
    <row r="26" spans="2:17">
      <c r="C26" s="11" t="s">
        <v>10937</v>
      </c>
      <c r="D26" s="36">
        <v>484247.49810000096</v>
      </c>
      <c r="E26" s="40">
        <v>49543.974100000007</v>
      </c>
      <c r="F26" s="40">
        <v>7581</v>
      </c>
      <c r="G26" s="40">
        <v>10.231126499236714</v>
      </c>
      <c r="H26" s="37">
        <v>1993</v>
      </c>
    </row>
    <row r="27" spans="2:17">
      <c r="C27" s="12" t="s">
        <v>10954</v>
      </c>
      <c r="D27" s="38">
        <v>470532.50899999985</v>
      </c>
      <c r="E27" s="41">
        <v>61618.603700000051</v>
      </c>
      <c r="F27" s="41">
        <v>7979</v>
      </c>
      <c r="G27" s="41">
        <v>13.095504034557592</v>
      </c>
      <c r="H27" s="39">
        <v>2102</v>
      </c>
    </row>
    <row r="28" spans="2:17">
      <c r="C28" s="12" t="s">
        <v>10955</v>
      </c>
      <c r="D28" s="38">
        <v>608473.83000000066</v>
      </c>
      <c r="E28" s="41">
        <v>81726.930800000177</v>
      </c>
      <c r="F28" s="41">
        <v>9810</v>
      </c>
      <c r="G28" s="41">
        <v>13.431461924993569</v>
      </c>
      <c r="H28" s="39">
        <v>2580</v>
      </c>
    </row>
    <row r="29" spans="2:17">
      <c r="C29" s="12" t="s">
        <v>10956</v>
      </c>
      <c r="D29" s="38">
        <v>733947.0231999997</v>
      </c>
      <c r="E29" s="41">
        <v>93507.513099999967</v>
      </c>
      <c r="F29" s="41">
        <v>12503</v>
      </c>
      <c r="G29" s="41">
        <v>12.740362743390987</v>
      </c>
      <c r="H29" s="39">
        <v>3319</v>
      </c>
    </row>
    <row r="30" spans="2:17">
      <c r="C30" s="13" t="s">
        <v>10934</v>
      </c>
      <c r="D30" s="46">
        <v>2297200.8602999519</v>
      </c>
      <c r="E30" s="47">
        <v>286397.02169999998</v>
      </c>
      <c r="F30" s="47">
        <v>37873</v>
      </c>
      <c r="G30" s="47">
        <v>12.467217240315867</v>
      </c>
      <c r="H30" s="48">
        <v>9994</v>
      </c>
    </row>
    <row r="32" spans="2:17">
      <c r="K32" s="50">
        <f>GETPIVOTDATA("Sum of Sales",$C$25,"Years",2014)/GETPIVOTDATA("Sum of Sales",$C$25,"Years",2013)-1</f>
        <v>0.20620967905883303</v>
      </c>
    </row>
    <row r="33" spans="3:10">
      <c r="C33" s="49" t="s">
        <v>10961</v>
      </c>
      <c r="D33" s="50">
        <f>GETPIVOTDATA("Sum of Sales",$C$25,"Years",2014)/GETPIVOTDATA("Sum of Sales",$C$25,"Years",2013)-1</f>
        <v>0.20620967905883303</v>
      </c>
      <c r="E33" s="50">
        <f>GETPIVOTDATA("Sum of Profit",$C$25,"Years",2014)/GETPIVOTDATA("Sum of Profit",$C$25,"Years",2013)-1</f>
        <v>0.14414565902185772</v>
      </c>
      <c r="F33" s="50">
        <f>GETPIVOTDATA("Sum of Quantity",$C$25,"Years",2014)/GETPIVOTDATA("Sum of Quantity",$C$25,"Years",2013)-1</f>
        <v>0.27451580020387367</v>
      </c>
      <c r="G33" s="50">
        <f>GETPIVOTDATA("Sum of Profit Margin",$C$25,"Years",2014)/GETPIVOTDATA("Sum of Profit Margin",$C$25,"Years",2013)-1</f>
        <v>-5.1453757264990463E-2</v>
      </c>
      <c r="H33" s="50">
        <f>GETPIVOTDATA("Count of Order ID",$C$25,"Years",2014)/GETPIVOTDATA("Count of Order ID",$C$25,"Years",2013)-1</f>
        <v>0.2864341085271318</v>
      </c>
    </row>
    <row r="37" spans="3:10">
      <c r="E37" s="9" t="s">
        <v>10933</v>
      </c>
      <c r="F37" s="10" t="s">
        <v>10957</v>
      </c>
      <c r="G37" s="15"/>
      <c r="H37" s="52" t="s">
        <v>10933</v>
      </c>
      <c r="I37" s="53" t="s">
        <v>10957</v>
      </c>
      <c r="J37" s="54" t="s">
        <v>10958</v>
      </c>
    </row>
    <row r="38" spans="3:10">
      <c r="E38" s="11" t="s">
        <v>105</v>
      </c>
      <c r="F38" s="27">
        <v>39706.362499999967</v>
      </c>
      <c r="H38" s="55" t="s">
        <v>26</v>
      </c>
      <c r="I38" s="53">
        <v>134119.20919999972</v>
      </c>
      <c r="J38" s="54">
        <v>1161401.3449999888</v>
      </c>
    </row>
    <row r="39" spans="3:10">
      <c r="E39" s="12" t="s">
        <v>148</v>
      </c>
      <c r="F39" s="28">
        <v>91522.780000000261</v>
      </c>
      <c r="H39" s="56" t="s">
        <v>41</v>
      </c>
      <c r="I39" s="57">
        <v>91979.13400000018</v>
      </c>
      <c r="J39" s="58">
        <v>706146.36680000008</v>
      </c>
    </row>
    <row r="40" spans="3:10">
      <c r="E40" s="12" t="s">
        <v>30</v>
      </c>
      <c r="F40" s="28">
        <v>46749.430300000058</v>
      </c>
      <c r="H40" s="56" t="s">
        <v>102</v>
      </c>
      <c r="I40" s="57">
        <v>60298.67850000006</v>
      </c>
      <c r="J40" s="58">
        <v>429653.1485000003</v>
      </c>
    </row>
    <row r="41" spans="3:10">
      <c r="E41" s="12" t="s">
        <v>44</v>
      </c>
      <c r="F41" s="28">
        <v>108418.44890000013</v>
      </c>
      <c r="H41" s="13" t="s">
        <v>10934</v>
      </c>
      <c r="I41" s="46">
        <v>286397.02169999992</v>
      </c>
      <c r="J41" s="48">
        <v>2297200.8602999891</v>
      </c>
    </row>
    <row r="42" spans="3:10">
      <c r="E42" s="13" t="s">
        <v>10934</v>
      </c>
      <c r="F42" s="51">
        <v>286397.02170000039</v>
      </c>
    </row>
    <row r="44" spans="3:10">
      <c r="E44" s="9" t="s">
        <v>10933</v>
      </c>
      <c r="F44" s="10" t="s">
        <v>10957</v>
      </c>
      <c r="H44" s="15"/>
      <c r="I44" s="15"/>
      <c r="J44" s="15"/>
    </row>
    <row r="45" spans="3:10">
      <c r="E45" s="11" t="s">
        <v>10938</v>
      </c>
      <c r="F45" s="27"/>
    </row>
    <row r="46" spans="3:10">
      <c r="E46" s="35" t="s">
        <v>10937</v>
      </c>
      <c r="F46" s="28">
        <v>3811.2289999999948</v>
      </c>
    </row>
    <row r="47" spans="3:10">
      <c r="E47" s="35" t="s">
        <v>10954</v>
      </c>
      <c r="F47" s="28">
        <v>9264.9415999999965</v>
      </c>
    </row>
    <row r="48" spans="3:10">
      <c r="E48" s="35" t="s">
        <v>10955</v>
      </c>
      <c r="F48" s="28">
        <v>11446.341499999997</v>
      </c>
    </row>
    <row r="49" spans="5:6">
      <c r="E49" s="35" t="s">
        <v>10956</v>
      </c>
      <c r="F49" s="28">
        <v>21772.230300000003</v>
      </c>
    </row>
    <row r="50" spans="5:6">
      <c r="E50" s="12" t="s">
        <v>10942</v>
      </c>
      <c r="F50" s="28"/>
    </row>
    <row r="51" spans="5:6">
      <c r="E51" s="35" t="s">
        <v>10937</v>
      </c>
      <c r="F51" s="28">
        <v>11204.069200000004</v>
      </c>
    </row>
    <row r="52" spans="5:6">
      <c r="E52" s="35" t="s">
        <v>10954</v>
      </c>
      <c r="F52" s="28">
        <v>12190.922400000005</v>
      </c>
    </row>
    <row r="53" spans="5:6">
      <c r="E53" s="35" t="s">
        <v>10955</v>
      </c>
      <c r="F53" s="28">
        <v>16084.905500000004</v>
      </c>
    </row>
    <row r="54" spans="5:6">
      <c r="E54" s="35" t="s">
        <v>10956</v>
      </c>
      <c r="F54" s="28">
        <v>17165.757000000005</v>
      </c>
    </row>
    <row r="55" spans="5:6">
      <c r="E55" s="12" t="s">
        <v>10946</v>
      </c>
      <c r="F55" s="28"/>
    </row>
    <row r="56" spans="5:6">
      <c r="E56" s="35" t="s">
        <v>10937</v>
      </c>
      <c r="F56" s="28">
        <v>12804.721800000005</v>
      </c>
    </row>
    <row r="57" spans="5:6">
      <c r="E57" s="35" t="s">
        <v>10954</v>
      </c>
      <c r="F57" s="28">
        <v>16853.619399999989</v>
      </c>
    </row>
    <row r="58" spans="5:6">
      <c r="E58" s="35" t="s">
        <v>10955</v>
      </c>
      <c r="F58" s="28">
        <v>16153.504599999986</v>
      </c>
    </row>
    <row r="59" spans="5:6">
      <c r="E59" s="35" t="s">
        <v>10956</v>
      </c>
      <c r="F59" s="28">
        <v>26913.445099999997</v>
      </c>
    </row>
    <row r="60" spans="5:6">
      <c r="E60" s="12" t="s">
        <v>10950</v>
      </c>
      <c r="F60" s="28"/>
    </row>
    <row r="61" spans="5:6">
      <c r="E61" s="35" t="s">
        <v>10937</v>
      </c>
      <c r="F61" s="28">
        <v>21723.954099999981</v>
      </c>
    </row>
    <row r="62" spans="5:6">
      <c r="E62" s="35" t="s">
        <v>10954</v>
      </c>
      <c r="F62" s="28">
        <v>23309.120300000013</v>
      </c>
    </row>
    <row r="63" spans="5:6">
      <c r="E63" s="35" t="s">
        <v>10955</v>
      </c>
      <c r="F63" s="28">
        <v>38042.179199999933</v>
      </c>
    </row>
    <row r="64" spans="5:6">
      <c r="E64" s="35" t="s">
        <v>10956</v>
      </c>
      <c r="F64" s="28">
        <v>27656.080700000013</v>
      </c>
    </row>
    <row r="65" spans="5:6">
      <c r="E65" s="13" t="s">
        <v>10934</v>
      </c>
      <c r="F65" s="51">
        <v>286397.02169999992</v>
      </c>
    </row>
  </sheetData>
  <pageMargins left="0.7" right="0.7" top="0.75" bottom="0.75" header="0.3" footer="0.3"/>
  <pageSetup paperSize="9" orientation="portrait" r:id="rId10"/>
  <drawing r:id="rId1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4" workbookViewId="0">
      <selection activeCell="X13" sqref="X13"/>
    </sheetView>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3" t="s">
        <v>10932</v>
      </c>
      <c r="B11" s="4" t="e">
        <f>#REF!</f>
        <v>#REF!</v>
      </c>
      <c r="Q11" s="3"/>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Final Dashboard</vt:lpstr>
      <vt:lpstr>DashBoard</vt:lpstr>
      <vt:lpstr>Main Data</vt:lpstr>
      <vt:lpstr>Year Wise Order Count</vt:lpstr>
      <vt:lpstr>Sales and profit Analysis</vt:lpstr>
      <vt:lpstr>Category Wise Profit</vt:lpstr>
      <vt:lpstr>Category wise Sales</vt:lpstr>
      <vt:lpstr>Map Chart</vt:lpstr>
      <vt:lpstr>Sales by SubCategory</vt:lpstr>
      <vt:lpstr>SparkLines</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Windows User</cp:lastModifiedBy>
  <cp:lastPrinted>2023-08-12T18:31:29Z</cp:lastPrinted>
  <dcterms:created xsi:type="dcterms:W3CDTF">2015-06-05T18:17:20Z</dcterms:created>
  <dcterms:modified xsi:type="dcterms:W3CDTF">2023-08-12T18:32:29Z</dcterms:modified>
</cp:coreProperties>
</file>